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192.168.11.125\work\2022\がん政策サミット\受取データ\差替え用データ\"/>
    </mc:Choice>
  </mc:AlternateContent>
  <xr:revisionPtr revIDLastSave="0" documentId="13_ncr:1_{F42A5345-EF87-404C-A9E9-D3BC65302B25}" xr6:coauthVersionLast="47" xr6:coauthVersionMax="47" xr10:uidLastSave="{00000000-0000-0000-0000-000000000000}"/>
  <bookViews>
    <workbookView xWindow="-120" yWindow="-120" windowWidth="29040" windowHeight="15840" tabRatio="715" firstSheet="1" activeTab="1" xr2:uid="{00000000-000D-0000-FFFF-FFFF00000000}"/>
  </bookViews>
  <sheets>
    <sheet name="NameDef" sheetId="24" state="hidden" r:id="rId1"/>
    <sheet name="はじめに" sheetId="36" r:id="rId2"/>
    <sheet name="評価支援シート（一次予防分野）" sheetId="29" r:id="rId3"/>
    <sheet name="評価支援シート（早期発見・検診）" sheetId="35" r:id="rId4"/>
    <sheet name="評価支援シート（医療提供体制）" sheetId="33" r:id="rId5"/>
    <sheet name="評価支援シート（療法分野）" sheetId="17" r:id="rId6"/>
    <sheet name="評価支援シート（チーム医療分野）" sheetId="16" r:id="rId7"/>
    <sheet name="評価支援シート（ゲノム分野）" sheetId="15" r:id="rId8"/>
    <sheet name="評価支援シート（緩和ケア分野）" sheetId="11" r:id="rId9"/>
    <sheet name="評価支援シート（相談支援分野）" sheetId="10" r:id="rId10"/>
    <sheet name="評価支援シート（在宅分野）" sheetId="28" r:id="rId11"/>
    <sheet name="評価支援シート（社会分野）" sheetId="9" r:id="rId12"/>
    <sheet name="国表" sheetId="26" state="hidden" r:id="rId13"/>
    <sheet name="都道府県表" sheetId="27" state="hidden" r:id="rId14"/>
    <sheet name="二次医療圏表" sheetId="30" state="hidden" r:id="rId15"/>
    <sheet name="都道府県表（NDB-SCR）" sheetId="12" state="hidden" r:id="rId16"/>
    <sheet name="二次医療圏表（NDB-SCR）" sheetId="32" state="hidden" r:id="rId17"/>
  </sheets>
  <definedNames>
    <definedName name="_xlnm._FilterDatabase" localSheetId="12" hidden="1">国表!$A$6:$AI$6</definedName>
    <definedName name="_xlnm._FilterDatabase" localSheetId="13" hidden="1">都道府県表!$A$6:$AI$53</definedName>
    <definedName name="_xlnm._FilterDatabase" localSheetId="15" hidden="1">'都道府県表（NDB-SCR）'!$A$6:$JE$53</definedName>
    <definedName name="_xlnm._FilterDatabase" localSheetId="14" hidden="1">二次医療圏表!$A$6:$HI$341</definedName>
    <definedName name="_xlnm._FilterDatabase" localSheetId="16" hidden="1">'二次医療圏表（NDB-SCR）'!$A$6:$JE$6</definedName>
    <definedName name="愛知県">NameDef!$B$132:$V$132</definedName>
    <definedName name="愛媛県">NameDef!$B$147:$V$147</definedName>
    <definedName name="茨城県">NameDef!$B$117:$V$117</definedName>
    <definedName name="岡山県">NameDef!$B$142:$V$142</definedName>
    <definedName name="沖縄県">NameDef!$B$156:$V$156</definedName>
    <definedName name="各種がんの5年相対生存率">NameDef!$A$10:$I$10</definedName>
    <definedName name="各種がんの死亡率">NameDef!$A$16:$M$16</definedName>
    <definedName name="各種がんの罹患率">NameDef!$A$22:$G$22</definedName>
    <definedName name="岩手県">NameDef!$B$112:$V$112</definedName>
    <definedName name="岐阜県">NameDef!$B$130:$V$130</definedName>
    <definedName name="宮崎県">NameDef!$B$154:$V$154</definedName>
    <definedName name="宮城県">NameDef!$B$113:$V$113</definedName>
    <definedName name="京都府">NameDef!$B$135:$V$135</definedName>
    <definedName name="熊本県">NameDef!$B$152:$V$152</definedName>
    <definedName name="群馬県">NameDef!$B$119:$V$119</definedName>
    <definedName name="広島県">NameDef!$B$143:$V$143</definedName>
    <definedName name="香川県">NameDef!$B$146:$V$146</definedName>
    <definedName name="高知県">NameDef!$B$148:$V$148</definedName>
    <definedName name="佐賀県">NameDef!$B$150:$V$150</definedName>
    <definedName name="在宅がん医療の提供量">NameDef!$A$13:$K$13</definedName>
    <definedName name="埼玉県">NameDef!$B$120:$V$120</definedName>
    <definedName name="三重県">NameDef!$B$133:$V$133</definedName>
    <definedName name="山形県">NameDef!$B$115:$V$115</definedName>
    <definedName name="山口県">NameDef!$B$144:$V$144</definedName>
    <definedName name="山梨県">NameDef!$B$128:$V$128</definedName>
    <definedName name="滋賀県">NameDef!$B$134:$V$134</definedName>
    <definedName name="鹿児島県">NameDef!$B$155:$V$155</definedName>
    <definedName name="手術の標準的治療">NameDef!$A$1:$AC$1</definedName>
    <definedName name="秋田県">NameDef!$B$114:$V$114</definedName>
    <definedName name="新潟県">NameDef!$B$124:$V$124</definedName>
    <definedName name="神奈川県">NameDef!$B$123:$V$123</definedName>
    <definedName name="青森県">NameDef!$B$111:$V$111</definedName>
    <definedName name="静岡県">NameDef!$B$131:$V$131</definedName>
    <definedName name="石川県">NameDef!$B$126:$V$126</definedName>
    <definedName name="千葉県">NameDef!$B$121:$V$121</definedName>
    <definedName name="全がんの死亡率">NameDef!$A$19:$D$19</definedName>
    <definedName name="大阪府">NameDef!$B$136:$V$136</definedName>
    <definedName name="大分県">NameDef!$B$153:$V$153</definedName>
    <definedName name="長崎県">NameDef!$B$151:$V$151</definedName>
    <definedName name="長野県">NameDef!$B$129:$V$129</definedName>
    <definedName name="鳥取県">NameDef!$B$140:$V$140</definedName>
    <definedName name="都道府県">'都道府県表（NDB-SCR）'!$C$7:$C$53</definedName>
    <definedName name="島根県">NameDef!$B$141:$V$141</definedName>
    <definedName name="東京都">NameDef!$B$122:$V$122</definedName>
    <definedName name="徳島県">NameDef!$B$145:$V$145</definedName>
    <definedName name="栃木県">NameDef!$B$118:$V$118</definedName>
    <definedName name="奈良県">NameDef!$B$138:$V$138</definedName>
    <definedName name="富山県">NameDef!$B$125:$V$125</definedName>
    <definedName name="福井県">NameDef!$B$127:$V$127</definedName>
    <definedName name="福岡県">NameDef!$B$149:$V$149</definedName>
    <definedName name="福島県">NameDef!$B$116:$V$116</definedName>
    <definedName name="兵庫県">NameDef!$B$137:$V$137</definedName>
    <definedName name="放射線の標準的治療">NameDef!$A$4:$CE$4</definedName>
    <definedName name="北海道">NameDef!$B$110:$V$110</definedName>
    <definedName name="薬物療法の標準的治療">NameDef!$A$7:$AA$7</definedName>
    <definedName name="和歌山県">NameDef!$B$139:$V$139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4" i="35" l="1"/>
  <c r="P13" i="35"/>
  <c r="P12" i="35"/>
  <c r="P11" i="35"/>
  <c r="C3" i="29" l="1"/>
  <c r="C3" i="35"/>
  <c r="P19" i="35"/>
  <c r="P18" i="35"/>
  <c r="P12" i="29"/>
  <c r="P11" i="29"/>
  <c r="I13" i="33"/>
  <c r="H13" i="33" s="1"/>
  <c r="I35" i="35"/>
  <c r="I30" i="35"/>
  <c r="I34" i="35"/>
  <c r="I29" i="35"/>
  <c r="O14" i="35" l="1"/>
  <c r="O13" i="35"/>
  <c r="O12" i="35"/>
  <c r="O11" i="35"/>
  <c r="Q11" i="17" a="1"/>
  <c r="Q16" i="17" a="1"/>
  <c r="Q12" i="17" a="1"/>
  <c r="Q19" i="17" a="1"/>
  <c r="Q14" i="17" a="1"/>
  <c r="Q18" i="17" a="1"/>
  <c r="Q15" i="17" a="1"/>
  <c r="Q17" i="17" a="1"/>
  <c r="Q13" i="17" a="1"/>
  <c r="Q18" i="17" l="1"/>
  <c r="Q19" i="17"/>
  <c r="Q17" i="17"/>
  <c r="Q16" i="17"/>
  <c r="Q14" i="17"/>
  <c r="Q11" i="17"/>
  <c r="Q15" i="17"/>
  <c r="Q13" i="17"/>
  <c r="Q12" i="17"/>
  <c r="I41" i="35"/>
  <c r="H41" i="35" s="1"/>
  <c r="I40" i="35"/>
  <c r="H40" i="35" s="1"/>
  <c r="I38" i="35"/>
  <c r="H38" i="35" s="1"/>
  <c r="I37" i="35"/>
  <c r="H37" i="35" s="1"/>
  <c r="H35" i="35"/>
  <c r="H34" i="35"/>
  <c r="H30" i="35"/>
  <c r="H29" i="35"/>
  <c r="I25" i="35"/>
  <c r="H25" i="35" s="1"/>
  <c r="I24" i="35"/>
  <c r="H24" i="35" s="1"/>
  <c r="I22" i="35"/>
  <c r="H22" i="35" s="1"/>
  <c r="I21" i="35"/>
  <c r="H21" i="35" s="1"/>
  <c r="I20" i="35"/>
  <c r="H20" i="35" s="1"/>
  <c r="I19" i="35"/>
  <c r="H19" i="35" s="1"/>
  <c r="I18" i="35"/>
  <c r="H18" i="35" s="1"/>
  <c r="I17" i="35"/>
  <c r="H17" i="35" s="1"/>
  <c r="O18" i="35"/>
  <c r="I13" i="35"/>
  <c r="H13" i="35" s="1"/>
  <c r="I11" i="35"/>
  <c r="H11" i="35" s="1"/>
  <c r="P23" i="35"/>
  <c r="O23" i="35" s="1"/>
  <c r="Q23" i="35" a="1"/>
  <c r="Q23" i="35" l="1"/>
  <c r="P22" i="35"/>
  <c r="O22" i="35" s="1"/>
  <c r="Q22" i="35" a="1"/>
  <c r="Q22" i="35" l="1"/>
  <c r="P21" i="35"/>
  <c r="O21" i="35" s="1"/>
  <c r="Q21" i="35" a="1"/>
  <c r="Q21" i="35" l="1"/>
  <c r="P20" i="35"/>
  <c r="O20" i="35" s="1"/>
  <c r="Q20" i="35" a="1"/>
  <c r="Q20" i="35" l="1"/>
  <c r="O19" i="35"/>
  <c r="Q19" i="35" a="1"/>
  <c r="Q19" i="35" l="1"/>
  <c r="S7" i="35"/>
  <c r="R7" i="35"/>
  <c r="L7" i="35"/>
  <c r="K7" i="35"/>
  <c r="C5" i="35" a="1"/>
  <c r="C5" i="35" s="1"/>
  <c r="K17" i="35" a="1"/>
  <c r="R20" i="35" a="1"/>
  <c r="R22" i="35" a="1"/>
  <c r="K38" i="35" a="1"/>
  <c r="K35" i="35" a="1"/>
  <c r="K11" i="35" a="1"/>
  <c r="R18" i="35" a="1"/>
  <c r="K30" i="35" a="1"/>
  <c r="R21" i="35" a="1"/>
  <c r="K34" i="35" a="1"/>
  <c r="K22" i="35" a="1"/>
  <c r="R19" i="35" a="1"/>
  <c r="K18" i="35" a="1"/>
  <c r="K40" i="35" a="1"/>
  <c r="K37" i="35" a="1"/>
  <c r="K13" i="35" a="1"/>
  <c r="Q18" i="35" a="1"/>
  <c r="K29" i="35" a="1"/>
  <c r="K19" i="35" a="1"/>
  <c r="K25" i="35" a="1"/>
  <c r="R23" i="35" a="1"/>
  <c r="K20" i="35" a="1"/>
  <c r="L20" i="35" a="1"/>
  <c r="K40" i="35" l="1"/>
  <c r="K38" i="35"/>
  <c r="K37" i="35"/>
  <c r="K34" i="35"/>
  <c r="K35" i="35"/>
  <c r="K29" i="35"/>
  <c r="K30" i="35"/>
  <c r="K20" i="35"/>
  <c r="K22" i="35"/>
  <c r="K18" i="35"/>
  <c r="K19" i="35"/>
  <c r="K17" i="35"/>
  <c r="K25" i="35"/>
  <c r="L20" i="35"/>
  <c r="K13" i="35"/>
  <c r="R23" i="35"/>
  <c r="R22" i="35"/>
  <c r="R21" i="35"/>
  <c r="R20" i="35"/>
  <c r="R19" i="35"/>
  <c r="R18" i="35"/>
  <c r="Q18" i="35"/>
  <c r="K11" i="35"/>
  <c r="L17" i="35" a="1"/>
  <c r="R12" i="35" a="1"/>
  <c r="L22" i="35" a="1"/>
  <c r="R14" i="35" a="1"/>
  <c r="S21" i="35" a="1"/>
  <c r="L30" i="35" a="1"/>
  <c r="L38" i="35" a="1"/>
  <c r="S20" i="35" a="1"/>
  <c r="R11" i="35" a="1"/>
  <c r="K24" i="35" a="1"/>
  <c r="L21" i="35" a="1"/>
  <c r="L29" i="35" a="1"/>
  <c r="K41" i="35" a="1"/>
  <c r="L37" i="35" a="1"/>
  <c r="L19" i="35" a="1"/>
  <c r="K21" i="35" a="1"/>
  <c r="R13" i="35" a="1"/>
  <c r="L18" i="35" a="1"/>
  <c r="L30" i="35" l="1"/>
  <c r="S20" i="35"/>
  <c r="L29" i="35"/>
  <c r="S21" i="35"/>
  <c r="L22" i="35"/>
  <c r="L17" i="35"/>
  <c r="K41" i="35"/>
  <c r="L19" i="35"/>
  <c r="K21" i="35"/>
  <c r="R11" i="35"/>
  <c r="L37" i="35"/>
  <c r="L38" i="35"/>
  <c r="L21" i="35"/>
  <c r="L18" i="35"/>
  <c r="K24" i="35"/>
  <c r="R13" i="35"/>
  <c r="R14" i="35"/>
  <c r="R12" i="35"/>
  <c r="P24" i="29" l="1"/>
  <c r="O24" i="29" s="1"/>
  <c r="P23" i="29"/>
  <c r="O23" i="29" s="1"/>
  <c r="P14" i="29"/>
  <c r="O14" i="29" s="1"/>
  <c r="P13" i="29"/>
  <c r="O13" i="29" s="1"/>
  <c r="O12" i="29"/>
  <c r="O11" i="29"/>
  <c r="Q23" i="29" a="1"/>
  <c r="R11" i="29" a="1"/>
  <c r="R14" i="29" a="1"/>
  <c r="R13" i="29" a="1"/>
  <c r="R12" i="29" a="1"/>
  <c r="Q23" i="29" l="1"/>
  <c r="R11" i="29"/>
  <c r="R13" i="29"/>
  <c r="R14" i="29"/>
  <c r="R12" i="29"/>
  <c r="P18" i="33"/>
  <c r="O18" i="33" s="1"/>
  <c r="P17" i="33"/>
  <c r="O17" i="33" s="1"/>
  <c r="P16" i="33"/>
  <c r="O16" i="33" s="1"/>
  <c r="P15" i="33"/>
  <c r="O15" i="33" s="1"/>
  <c r="P14" i="33"/>
  <c r="O14" i="33" s="1"/>
  <c r="P13" i="33"/>
  <c r="O13" i="33" s="1"/>
  <c r="P12" i="33"/>
  <c r="O12" i="33" s="1"/>
  <c r="Q11" i="29" a="1"/>
  <c r="Q12" i="29" a="1"/>
  <c r="Q13" i="29" a="1"/>
  <c r="Q27" i="29" a="1"/>
  <c r="Q24" i="29" a="1"/>
  <c r="Q26" i="29" a="1"/>
  <c r="R27" i="29" a="1"/>
  <c r="R23" i="29" a="1"/>
  <c r="R26" i="29" a="1"/>
  <c r="R24" i="29" a="1"/>
  <c r="Q14" i="29" a="1"/>
  <c r="R23" i="29" l="1"/>
  <c r="Q24" i="29"/>
  <c r="R24" i="29"/>
  <c r="Q14" i="29"/>
  <c r="Q11" i="29"/>
  <c r="Q13" i="29"/>
  <c r="Q12" i="29"/>
  <c r="Q26" i="29"/>
  <c r="R26" i="29"/>
  <c r="Q27" i="29"/>
  <c r="R27" i="29"/>
  <c r="P11" i="33"/>
  <c r="O11" i="33" s="1"/>
  <c r="S7" i="33"/>
  <c r="R7" i="33"/>
  <c r="L7" i="33"/>
  <c r="K7" i="33"/>
  <c r="C5" i="33" a="1"/>
  <c r="C5" i="33" s="1"/>
  <c r="C3" i="33"/>
  <c r="R13" i="33" a="1"/>
  <c r="R16" i="33" a="1"/>
  <c r="K40" i="33" a="1"/>
  <c r="Q12" i="33" a="1"/>
  <c r="K33" i="33" a="1"/>
  <c r="R20" i="33" a="1"/>
  <c r="K42" i="33" a="1"/>
  <c r="R11" i="33" a="1"/>
  <c r="L29" i="33" a="1"/>
  <c r="K42" i="33" l="1"/>
  <c r="K40" i="33"/>
  <c r="L29" i="33"/>
  <c r="K33" i="33"/>
  <c r="R20" i="33"/>
  <c r="R16" i="33"/>
  <c r="R13" i="33"/>
  <c r="Q12" i="33"/>
  <c r="R11" i="33"/>
  <c r="L30" i="33" a="1"/>
  <c r="L43" i="33" a="1"/>
  <c r="K44" i="33" a="1"/>
  <c r="K39" i="33" a="1"/>
  <c r="L39" i="33" a="1"/>
  <c r="L23" i="33" a="1"/>
  <c r="R17" i="33" a="1"/>
  <c r="K41" i="33" a="1"/>
  <c r="L31" i="33" a="1"/>
  <c r="L41" i="33" a="1"/>
  <c r="Q11" i="33" a="1"/>
  <c r="R18" i="33" a="1"/>
  <c r="K13" i="33" a="1"/>
  <c r="K25" i="33" a="1"/>
  <c r="R22" i="33" a="1"/>
  <c r="K17" i="33" a="1"/>
  <c r="K24" i="33" a="1"/>
  <c r="K35" i="33" a="1"/>
  <c r="K29" i="33" a="1"/>
  <c r="L40" i="33" a="1"/>
  <c r="L42" i="33" a="1"/>
  <c r="K30" i="33" a="1"/>
  <c r="L44" i="33" a="1"/>
  <c r="R15" i="33" a="1"/>
  <c r="K43" i="33" a="1"/>
  <c r="K21" i="33" a="1"/>
  <c r="R14" i="33" a="1"/>
  <c r="K19" i="33" a="1"/>
  <c r="K23" i="33" a="1"/>
  <c r="L25" i="33" a="1"/>
  <c r="R12" i="33" a="1"/>
  <c r="L24" i="33" a="1"/>
  <c r="K31" i="33" a="1"/>
  <c r="K30" i="33" l="1"/>
  <c r="K41" i="33"/>
  <c r="K39" i="33"/>
  <c r="R12" i="33"/>
  <c r="K19" i="33"/>
  <c r="K29" i="33"/>
  <c r="K23" i="33"/>
  <c r="R14" i="33"/>
  <c r="K44" i="33"/>
  <c r="K43" i="33"/>
  <c r="K17" i="33"/>
  <c r="K35" i="33"/>
  <c r="R15" i="33"/>
  <c r="R18" i="33"/>
  <c r="K21" i="33"/>
  <c r="R17" i="33"/>
  <c r="K31" i="33"/>
  <c r="K24" i="33"/>
  <c r="K13" i="33"/>
  <c r="K25" i="33"/>
  <c r="R22" i="33"/>
  <c r="L23" i="33"/>
  <c r="L40" i="33"/>
  <c r="L24" i="33"/>
  <c r="L44" i="33"/>
  <c r="L43" i="33"/>
  <c r="L30" i="33"/>
  <c r="L42" i="33"/>
  <c r="L39" i="33"/>
  <c r="L25" i="33"/>
  <c r="L41" i="33"/>
  <c r="L31" i="33"/>
  <c r="Q11" i="33"/>
  <c r="H30" i="28" l="1"/>
  <c r="JF3" i="12"/>
  <c r="JG2" i="12"/>
  <c r="JG3" i="12" s="1"/>
  <c r="C5" i="28" a="1"/>
  <c r="C5" i="28" s="1"/>
  <c r="C3" i="28"/>
  <c r="R7" i="29"/>
  <c r="K7" i="29"/>
  <c r="S7" i="28"/>
  <c r="R7" i="28"/>
  <c r="L7" i="28"/>
  <c r="K7" i="28"/>
  <c r="J18" i="28" a="1"/>
  <c r="K18" i="28" a="1"/>
  <c r="R21" i="28" a="1"/>
  <c r="K26" i="29" a="1"/>
  <c r="K30" i="29" a="1"/>
  <c r="J26" i="29" a="1"/>
  <c r="Q21" i="28" a="1"/>
  <c r="K37" i="29" a="1"/>
  <c r="K27" i="29" a="1"/>
  <c r="J12" i="29" a="1"/>
  <c r="J12" i="28" a="1"/>
  <c r="K11" i="28" a="1"/>
  <c r="Q18" i="29" a="1"/>
  <c r="K14" i="28" a="1"/>
  <c r="Q16" i="29" a="1"/>
  <c r="J29" i="29" a="1"/>
  <c r="R20" i="28" a="1"/>
  <c r="Q17" i="29" a="1"/>
  <c r="Q19" i="28" a="1"/>
  <c r="K29" i="29" a="1"/>
  <c r="R17" i="29" a="1"/>
  <c r="J11" i="29" a="1"/>
  <c r="Q19" i="29" a="1"/>
  <c r="K12" i="29" a="1"/>
  <c r="J37" i="29" a="1"/>
  <c r="J11" i="28" a="1"/>
  <c r="J36" i="29" a="1"/>
  <c r="J30" i="29" a="1"/>
  <c r="K11" i="29" a="1"/>
  <c r="Q20" i="28" a="1"/>
  <c r="K30" i="28" a="1"/>
  <c r="R16" i="29" a="1"/>
  <c r="K12" i="28" a="1"/>
  <c r="K36" i="29" a="1"/>
  <c r="R19" i="29" a="1"/>
  <c r="J27" i="29" a="1"/>
  <c r="R18" i="29" a="1"/>
  <c r="L24" i="28" a="1"/>
  <c r="R19" i="28" a="1"/>
  <c r="JH2" i="12" l="1"/>
  <c r="JH3" i="12" s="1"/>
  <c r="J11" i="29"/>
  <c r="K12" i="29"/>
  <c r="J12" i="29"/>
  <c r="K11" i="29"/>
  <c r="K26" i="29"/>
  <c r="J27" i="29"/>
  <c r="J26" i="29"/>
  <c r="K27" i="29"/>
  <c r="J30" i="29"/>
  <c r="J29" i="29"/>
  <c r="K30" i="29"/>
  <c r="K29" i="29"/>
  <c r="J37" i="29"/>
  <c r="K37" i="29"/>
  <c r="J36" i="29"/>
  <c r="K36" i="29"/>
  <c r="Q18" i="29"/>
  <c r="R18" i="29"/>
  <c r="R16" i="29"/>
  <c r="Q19" i="29"/>
  <c r="Q16" i="29"/>
  <c r="Q17" i="29"/>
  <c r="R17" i="29"/>
  <c r="R19" i="29"/>
  <c r="K18" i="28"/>
  <c r="J18" i="28"/>
  <c r="K30" i="28"/>
  <c r="L24" i="28"/>
  <c r="K14" i="28"/>
  <c r="JI2" i="12"/>
  <c r="J12" i="28"/>
  <c r="K12" i="28"/>
  <c r="K11" i="28"/>
  <c r="J11" i="28"/>
  <c r="Q20" i="28"/>
  <c r="R21" i="28"/>
  <c r="Q21" i="28"/>
  <c r="R20" i="28"/>
  <c r="Q19" i="28"/>
  <c r="R19" i="28"/>
  <c r="L26" i="28" a="1"/>
  <c r="L28" i="28" a="1"/>
  <c r="L15" i="28" a="1"/>
  <c r="L30" i="28" a="1"/>
  <c r="L11" i="28" a="1"/>
  <c r="S20" i="28" a="1"/>
  <c r="K16" i="28" a="1"/>
  <c r="K15" i="28" a="1"/>
  <c r="L14" i="28" a="1"/>
  <c r="L27" i="28" a="1"/>
  <c r="S19" i="28" a="1"/>
  <c r="L16" i="28" a="1"/>
  <c r="L12" i="28" a="1"/>
  <c r="L22" i="28" a="1"/>
  <c r="S21" i="28" a="1"/>
  <c r="L18" i="28" a="1"/>
  <c r="L25" i="28" a="1"/>
  <c r="L23" i="28" a="1"/>
  <c r="L11" i="28" l="1"/>
  <c r="L15" i="28"/>
  <c r="S21" i="28"/>
  <c r="K15" i="28"/>
  <c r="L14" i="28"/>
  <c r="L23" i="28"/>
  <c r="K16" i="28"/>
  <c r="L18" i="28"/>
  <c r="S19" i="28"/>
  <c r="L12" i="28"/>
  <c r="L28" i="28"/>
  <c r="L16" i="28"/>
  <c r="L30" i="28"/>
  <c r="S20" i="28"/>
  <c r="L25" i="28"/>
  <c r="L27" i="28"/>
  <c r="L26" i="28"/>
  <c r="L22" i="28"/>
  <c r="JI3" i="12"/>
  <c r="JJ2" i="12"/>
  <c r="JJ3" i="12" l="1"/>
  <c r="JK2" i="12"/>
  <c r="K22" i="28" a="1"/>
  <c r="K22" i="28" l="1"/>
  <c r="JK3" i="12"/>
  <c r="JL2" i="12"/>
  <c r="K23" i="28" a="1"/>
  <c r="K24" i="28" a="1"/>
  <c r="K23" i="28" l="1"/>
  <c r="K24" i="28"/>
  <c r="JL3" i="12"/>
  <c r="JM2" i="12"/>
  <c r="JM3" i="12" l="1"/>
  <c r="JN2" i="12"/>
  <c r="C3" i="17"/>
  <c r="C3" i="16"/>
  <c r="C3" i="15"/>
  <c r="C3" i="11"/>
  <c r="C3" i="10"/>
  <c r="C3" i="9"/>
  <c r="H29" i="17"/>
  <c r="H23" i="17"/>
  <c r="H13" i="17"/>
  <c r="R18" i="17" a="1"/>
  <c r="R12" i="17" a="1"/>
  <c r="K25" i="28" a="1"/>
  <c r="R19" i="17" a="1"/>
  <c r="K11" i="9" a="1"/>
  <c r="K11" i="9" l="1"/>
  <c r="K25" i="28"/>
  <c r="R12" i="17"/>
  <c r="R18" i="17"/>
  <c r="R19" i="17"/>
  <c r="JN3" i="12"/>
  <c r="JO2" i="12"/>
  <c r="JO3" i="12" s="1"/>
  <c r="R16" i="17" a="1"/>
  <c r="R17" i="17" a="1"/>
  <c r="R15" i="17" a="1"/>
  <c r="R11" i="17" a="1"/>
  <c r="K28" i="28" a="1"/>
  <c r="R13" i="11" a="1"/>
  <c r="R13" i="17" a="1"/>
  <c r="R14" i="17" a="1"/>
  <c r="R15" i="11" a="1"/>
  <c r="R11" i="11" a="1"/>
  <c r="K21" i="10" a="1"/>
  <c r="K23" i="10" a="1"/>
  <c r="K31" i="10" a="1"/>
  <c r="K31" i="10" l="1"/>
  <c r="K21" i="10"/>
  <c r="R11" i="11"/>
  <c r="K23" i="10"/>
  <c r="R15" i="11"/>
  <c r="R13" i="11"/>
  <c r="K28" i="28"/>
  <c r="R11" i="17"/>
  <c r="R14" i="17"/>
  <c r="R13" i="17"/>
  <c r="R15" i="17"/>
  <c r="R16" i="17"/>
  <c r="R17" i="17"/>
  <c r="BN3" i="26"/>
  <c r="R7" i="17"/>
  <c r="K7" i="17"/>
  <c r="R7" i="16"/>
  <c r="K7" i="16"/>
  <c r="R7" i="15"/>
  <c r="K7" i="15"/>
  <c r="K17" i="16" a="1"/>
  <c r="R15" i="16" a="1"/>
  <c r="J23" i="11" a="1"/>
  <c r="R23" i="17" a="1"/>
  <c r="R27" i="17" a="1"/>
  <c r="J27" i="11" a="1"/>
  <c r="K21" i="16" a="1"/>
  <c r="K23" i="16" a="1"/>
  <c r="R11" i="16" a="1"/>
  <c r="K39" i="17" a="1"/>
  <c r="Q14" i="35" a="1"/>
  <c r="Q16" i="33" a="1"/>
  <c r="K29" i="17" a="1"/>
  <c r="K23" i="17" a="1"/>
  <c r="J33" i="33" a="1"/>
  <c r="R25" i="17" a="1"/>
  <c r="K27" i="28" a="1"/>
  <c r="K17" i="15" a="1"/>
  <c r="R21" i="17" a="1"/>
  <c r="K37" i="17" a="1"/>
  <c r="K38" i="17" a="1"/>
  <c r="K47" i="17" a="1"/>
  <c r="K46" i="17" a="1"/>
  <c r="K26" i="28" a="1"/>
  <c r="J25" i="35" a="1"/>
  <c r="K45" i="17" a="1"/>
  <c r="J33" i="11" a="1"/>
  <c r="K26" i="28" l="1"/>
  <c r="K27" i="28"/>
  <c r="J25" i="35"/>
  <c r="Q14" i="35"/>
  <c r="J33" i="33"/>
  <c r="Q16" i="33"/>
  <c r="R27" i="17"/>
  <c r="R25" i="17"/>
  <c r="R23" i="17"/>
  <c r="R21" i="17"/>
  <c r="K23" i="16"/>
  <c r="K21" i="16"/>
  <c r="R15" i="16"/>
  <c r="R11" i="16"/>
  <c r="K17" i="15"/>
  <c r="J33" i="11"/>
  <c r="J27" i="11"/>
  <c r="J23" i="11"/>
  <c r="K29" i="17"/>
  <c r="K23" i="17"/>
  <c r="K45" i="17"/>
  <c r="K47" i="17"/>
  <c r="K46" i="17"/>
  <c r="K38" i="17"/>
  <c r="K39" i="17"/>
  <c r="K37" i="17"/>
  <c r="K17" i="16"/>
  <c r="Q11" i="11" a="1"/>
  <c r="Q18" i="33" a="1"/>
  <c r="J11" i="35" a="1"/>
  <c r="J29" i="35" a="1"/>
  <c r="Q22" i="33" a="1"/>
  <c r="J17" i="33" a="1"/>
  <c r="Q27" i="17" a="1"/>
  <c r="Q13" i="9" a="1"/>
  <c r="J23" i="16" a="1"/>
  <c r="J37" i="35" a="1"/>
  <c r="J31" i="11" a="1"/>
  <c r="J27" i="10" a="1"/>
  <c r="Q13" i="10" a="1"/>
  <c r="J34" i="35" a="1"/>
  <c r="J13" i="10" a="1"/>
  <c r="J21" i="16" a="1"/>
  <c r="J38" i="35" a="1"/>
  <c r="Q20" i="33" a="1"/>
  <c r="Q17" i="9" a="1"/>
  <c r="Q23" i="17" a="1"/>
  <c r="Q15" i="33" a="1"/>
  <c r="J21" i="10" a="1"/>
  <c r="Q11" i="16" a="1"/>
  <c r="J24" i="35" a="1"/>
  <c r="J13" i="9" a="1"/>
  <c r="J19" i="35" a="1"/>
  <c r="Q14" i="33" a="1"/>
  <c r="J40" i="35" a="1"/>
  <c r="Q13" i="11" a="1"/>
  <c r="Q17" i="11" a="1"/>
  <c r="J23" i="10" a="1"/>
  <c r="Q15" i="11" a="1"/>
  <c r="J25" i="11" a="1"/>
  <c r="Q12" i="35" a="1"/>
  <c r="J17" i="9" a="1"/>
  <c r="J41" i="35" a="1"/>
  <c r="Q17" i="33" a="1"/>
  <c r="J30" i="35" a="1"/>
  <c r="J39" i="11" a="1"/>
  <c r="Q25" i="17" a="1"/>
  <c r="J11" i="10" a="1"/>
  <c r="J35" i="33" a="1"/>
  <c r="J35" i="35" a="1"/>
  <c r="J17" i="15" a="1"/>
  <c r="Q13" i="35" a="1"/>
  <c r="Q11" i="35" a="1"/>
  <c r="J35" i="11" a="1"/>
  <c r="Q11" i="9" a="1"/>
  <c r="J22" i="35" a="1"/>
  <c r="J19" i="9" a="1"/>
  <c r="J21" i="33" a="1"/>
  <c r="J21" i="35" a="1"/>
  <c r="J11" i="9" a="1"/>
  <c r="J19" i="33" a="1"/>
  <c r="J13" i="33" a="1"/>
  <c r="J17" i="35" a="1"/>
  <c r="Q21" i="17" a="1"/>
  <c r="J20" i="35" a="1"/>
  <c r="J31" i="10" a="1"/>
  <c r="J37" i="11" a="1"/>
  <c r="Q11" i="10" a="1"/>
  <c r="Q19" i="9" a="1"/>
  <c r="Q13" i="33" a="1"/>
  <c r="Q15" i="16" a="1"/>
  <c r="J18" i="35" a="1"/>
  <c r="J13" i="35" a="1"/>
  <c r="J22" i="35" l="1"/>
  <c r="J25" i="11"/>
  <c r="J38" i="35"/>
  <c r="Q11" i="11"/>
  <c r="Q11" i="9"/>
  <c r="J13" i="35"/>
  <c r="J19" i="9"/>
  <c r="J18" i="35"/>
  <c r="Q22" i="33"/>
  <c r="J21" i="16"/>
  <c r="J13" i="33"/>
  <c r="J35" i="11"/>
  <c r="J31" i="11"/>
  <c r="Q19" i="9"/>
  <c r="J13" i="10"/>
  <c r="J21" i="35"/>
  <c r="J11" i="35"/>
  <c r="J35" i="35"/>
  <c r="Q15" i="16"/>
  <c r="J31" i="10"/>
  <c r="Q23" i="17"/>
  <c r="Q18" i="33"/>
  <c r="J17" i="15"/>
  <c r="Q15" i="33"/>
  <c r="Q13" i="33"/>
  <c r="J34" i="35"/>
  <c r="Q21" i="17"/>
  <c r="Q13" i="11"/>
  <c r="J37" i="35"/>
  <c r="J11" i="10"/>
  <c r="Q27" i="17"/>
  <c r="Q17" i="9"/>
  <c r="J29" i="35"/>
  <c r="J37" i="11"/>
  <c r="J27" i="10"/>
  <c r="Q13" i="35"/>
  <c r="J23" i="10"/>
  <c r="Q11" i="16"/>
  <c r="J17" i="9"/>
  <c r="Q11" i="10"/>
  <c r="Q17" i="11"/>
  <c r="J17" i="33"/>
  <c r="J39" i="11"/>
  <c r="J23" i="16"/>
  <c r="J20" i="35"/>
  <c r="J21" i="10"/>
  <c r="J24" i="35"/>
  <c r="Q20" i="33"/>
  <c r="Q14" i="33"/>
  <c r="Q12" i="35"/>
  <c r="Q25" i="17"/>
  <c r="J41" i="35"/>
  <c r="J19" i="35"/>
  <c r="Q17" i="33"/>
  <c r="J17" i="35"/>
  <c r="Q15" i="11"/>
  <c r="J13" i="9"/>
  <c r="J21" i="33"/>
  <c r="J30" i="35"/>
  <c r="J19" i="33"/>
  <c r="Q13" i="9"/>
  <c r="Q13" i="10"/>
  <c r="Q11" i="35"/>
  <c r="J40" i="35"/>
  <c r="J35" i="33"/>
  <c r="J11" i="9"/>
  <c r="R7" i="11"/>
  <c r="K7" i="11"/>
  <c r="R7" i="10"/>
  <c r="K7" i="10"/>
  <c r="K19" i="11" a="1"/>
  <c r="K17" i="9" a="1"/>
  <c r="K17" i="11" a="1"/>
  <c r="K23" i="11" a="1"/>
  <c r="K39" i="11" a="1"/>
  <c r="K17" i="10" a="1"/>
  <c r="R19" i="9" a="1"/>
  <c r="K42" i="11" a="1"/>
  <c r="R17" i="11" a="1"/>
  <c r="K15" i="10" a="1"/>
  <c r="K31" i="11" a="1"/>
  <c r="K43" i="11" a="1"/>
  <c r="R17" i="9" a="1"/>
  <c r="K13" i="11" a="1"/>
  <c r="K13" i="9" a="1"/>
  <c r="K18" i="11" a="1"/>
  <c r="K16" i="10" a="1"/>
  <c r="R11" i="9" a="1"/>
  <c r="K27" i="10" a="1"/>
  <c r="R13" i="10" a="1"/>
  <c r="K25" i="11" a="1"/>
  <c r="K11" i="10" a="1"/>
  <c r="K33" i="11" a="1"/>
  <c r="K15" i="11" a="1"/>
  <c r="K21" i="11" a="1"/>
  <c r="K37" i="11" a="1"/>
  <c r="K35" i="11" a="1"/>
  <c r="K13" i="10" a="1"/>
  <c r="K14" i="11" a="1"/>
  <c r="K19" i="9" a="1"/>
  <c r="R13" i="9" a="1"/>
  <c r="R11" i="10" a="1"/>
  <c r="K41" i="11" a="1"/>
  <c r="K27" i="11" a="1"/>
  <c r="R11" i="9" l="1"/>
  <c r="K19" i="9"/>
  <c r="K17" i="9"/>
  <c r="K13" i="9"/>
  <c r="R19" i="9"/>
  <c r="R17" i="9"/>
  <c r="R13" i="9"/>
  <c r="K27" i="10"/>
  <c r="K13" i="10"/>
  <c r="K11" i="10"/>
  <c r="R13" i="10"/>
  <c r="R11" i="10"/>
  <c r="K39" i="11"/>
  <c r="K37" i="11"/>
  <c r="K35" i="11"/>
  <c r="K33" i="11"/>
  <c r="K31" i="11"/>
  <c r="K27" i="11"/>
  <c r="K25" i="11"/>
  <c r="K23" i="11"/>
  <c r="R17" i="11"/>
  <c r="K43" i="11"/>
  <c r="K42" i="11"/>
  <c r="K41" i="11"/>
  <c r="K21" i="11"/>
  <c r="K19" i="11"/>
  <c r="K17" i="11"/>
  <c r="K18" i="11"/>
  <c r="K15" i="11"/>
  <c r="K14" i="11"/>
  <c r="K13" i="11"/>
  <c r="K16" i="10"/>
  <c r="K17" i="10"/>
  <c r="K15" i="10"/>
  <c r="R7" i="9" l="1"/>
  <c r="K7" i="9"/>
  <c r="K13" i="17" a="1"/>
  <c r="K13"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<sst xmlns="http://schemas.openxmlformats.org/spreadsheetml/2006/main" count="83229" uniqueCount="3094">
  <si>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</si>
  <si>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</si>
  <si>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</si>
  <si>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</si>
  <si>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</si>
  <si>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</si>
  <si>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</si>
  <si>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</si>
  <si>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</si>
  <si>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</si>
  <si>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</si>
  <si>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</si>
  <si>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</si>
  <si>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</si>
  <si>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</si>
  <si>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</si>
  <si>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</si>
  <si>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</si>
  <si>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</si>
  <si>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</si>
  <si>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</si>
  <si>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</si>
  <si>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</si>
  <si>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</si>
  <si>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</si>
  <si>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</si>
  <si>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</si>
  <si>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</si>
  <si>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</si>
  <si>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</si>
  <si>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</si>
  <si>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</si>
  <si>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</si>
  <si>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</si>
  <si>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</si>
  <si>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</si>
  <si>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</si>
  <si>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</si>
  <si>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</si>
  <si>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</si>
  <si>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</si>
  <si>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</si>
  <si>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</si>
  <si>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</si>
  <si>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</si>
  <si>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地域コード</t>
  </si>
  <si>
    <t>地域名</t>
  </si>
  <si>
    <t>問12</t>
  </si>
  <si>
    <t>問13</t>
  </si>
  <si>
    <t>問15-1</t>
  </si>
  <si>
    <t>問15-2</t>
  </si>
  <si>
    <t>問18</t>
  </si>
  <si>
    <t>問19</t>
  </si>
  <si>
    <t>問20-1</t>
  </si>
  <si>
    <t>問20-2</t>
  </si>
  <si>
    <t>問20-3</t>
  </si>
  <si>
    <t>問20-6</t>
  </si>
  <si>
    <t>問20-7</t>
  </si>
  <si>
    <t>問20-10</t>
  </si>
  <si>
    <t>問20-12</t>
  </si>
  <si>
    <t>問20-13</t>
  </si>
  <si>
    <t>問21</t>
  </si>
  <si>
    <t>問22</t>
  </si>
  <si>
    <t>問23</t>
  </si>
  <si>
    <t>問26</t>
  </si>
  <si>
    <t>問28</t>
  </si>
  <si>
    <t>問30-2</t>
  </si>
  <si>
    <t>問31</t>
  </si>
  <si>
    <t>問32</t>
  </si>
  <si>
    <t>問34</t>
  </si>
  <si>
    <t>問35-4</t>
  </si>
  <si>
    <t>問35-5</t>
  </si>
  <si>
    <t>問35-6</t>
  </si>
  <si>
    <t>問35-7</t>
  </si>
  <si>
    <t>問36-1</t>
  </si>
  <si>
    <t>問36-2</t>
  </si>
  <si>
    <t>問36-3</t>
  </si>
  <si>
    <t>問36-4</t>
  </si>
  <si>
    <t>問36-5</t>
  </si>
  <si>
    <t>表</t>
    <rPh sb="0" eb="1">
      <t>ヒョウ</t>
    </rPh>
    <phoneticPr fontId="8"/>
  </si>
  <si>
    <t>柱番号</t>
    <rPh sb="0" eb="1">
      <t>ハシラ</t>
    </rPh>
    <rPh sb="1" eb="3">
      <t>バンゴウ</t>
    </rPh>
    <phoneticPr fontId="8"/>
  </si>
  <si>
    <t>項目番号</t>
    <rPh sb="0" eb="2">
      <t>コウモク</t>
    </rPh>
    <rPh sb="2" eb="4">
      <t>バンゴウ</t>
    </rPh>
    <phoneticPr fontId="8"/>
  </si>
  <si>
    <t>分野</t>
    <rPh sb="0" eb="2">
      <t>ブンヤ</t>
    </rPh>
    <phoneticPr fontId="8"/>
  </si>
  <si>
    <t>項目名</t>
    <rPh sb="0" eb="2">
      <t>コウモク</t>
    </rPh>
    <rPh sb="2" eb="3">
      <t>メイ</t>
    </rPh>
    <phoneticPr fontId="8"/>
  </si>
  <si>
    <t>地域コード</t>
    <rPh sb="0" eb="2">
      <t>チイキ</t>
    </rPh>
    <phoneticPr fontId="8"/>
  </si>
  <si>
    <t>地域名</t>
    <rPh sb="0" eb="2">
      <t>チイキ</t>
    </rPh>
    <rPh sb="2" eb="3">
      <t>メイ</t>
    </rPh>
    <phoneticPr fontId="8"/>
  </si>
  <si>
    <t>国表（患者体験調査）</t>
  </si>
  <si>
    <t>NA</t>
  </si>
  <si>
    <t>NA</t>
    <phoneticPr fontId="8"/>
  </si>
  <si>
    <t>都道府県表（患者体験調査）</t>
    <phoneticPr fontId="8"/>
  </si>
  <si>
    <t>納得いく治療選択ができた人</t>
  </si>
  <si>
    <t>これまで受けた治療に納得している人</t>
  </si>
  <si>
    <t>医療スタッフと十分な対話ができた人</t>
  </si>
  <si>
    <t>受診時に必ず痛みの有無について聞かれた人</t>
  </si>
  <si>
    <t>外見の変化に関する悩みを誰かに相談できた人</t>
  </si>
  <si>
    <t>がん相談支援センターを知っている人</t>
  </si>
  <si>
    <t>ピアサポートを知っている人</t>
  </si>
  <si>
    <t>10</t>
  </si>
  <si>
    <t>11</t>
  </si>
  <si>
    <t>12</t>
  </si>
  <si>
    <t>13</t>
  </si>
  <si>
    <t>14</t>
  </si>
  <si>
    <t>16</t>
  </si>
  <si>
    <t>17</t>
  </si>
  <si>
    <t>18</t>
  </si>
  <si>
    <t>19</t>
  </si>
  <si>
    <t>20</t>
  </si>
  <si>
    <t>21</t>
  </si>
  <si>
    <t>22</t>
  </si>
  <si>
    <t>23</t>
  </si>
  <si>
    <t>24</t>
  </si>
  <si>
    <t>25</t>
  </si>
  <si>
    <t>26</t>
  </si>
  <si>
    <t>27</t>
  </si>
  <si>
    <t>28</t>
  </si>
  <si>
    <t>31</t>
  </si>
  <si>
    <t>32</t>
  </si>
  <si>
    <t>33</t>
  </si>
  <si>
    <t>34</t>
  </si>
  <si>
    <t>01</t>
  </si>
  <si>
    <t>02</t>
  </si>
  <si>
    <t>03</t>
  </si>
  <si>
    <t>04</t>
  </si>
  <si>
    <t>05</t>
  </si>
  <si>
    <t>06</t>
  </si>
  <si>
    <t>07</t>
  </si>
  <si>
    <t>08</t>
  </si>
  <si>
    <t>09</t>
  </si>
  <si>
    <t>15</t>
  </si>
  <si>
    <t>静岡県</t>
  </si>
  <si>
    <t>29</t>
  </si>
  <si>
    <t>奈良県</t>
  </si>
  <si>
    <t>30</t>
  </si>
  <si>
    <t>35</t>
  </si>
  <si>
    <t>36</t>
  </si>
  <si>
    <t>37</t>
  </si>
  <si>
    <t>38</t>
  </si>
  <si>
    <t>39</t>
  </si>
  <si>
    <t>40</t>
  </si>
  <si>
    <t>41</t>
  </si>
  <si>
    <t>42</t>
  </si>
  <si>
    <t>43</t>
  </si>
  <si>
    <t>44</t>
  </si>
  <si>
    <t>45</t>
  </si>
  <si>
    <t>46</t>
  </si>
  <si>
    <t>47</t>
  </si>
  <si>
    <t>▼都道府県を選択してください（必須）</t>
    <rPh sb="15" eb="17">
      <t>ヒッス</t>
    </rPh>
    <phoneticPr fontId="8"/>
  </si>
  <si>
    <t>中間アウトカム</t>
    <rPh sb="0" eb="2">
      <t>チュウカン</t>
    </rPh>
    <phoneticPr fontId="8"/>
  </si>
  <si>
    <t>最終アウトカム</t>
    <rPh sb="0" eb="2">
      <t>サイシュウ</t>
    </rPh>
    <phoneticPr fontId="8"/>
  </si>
  <si>
    <t>施策</t>
    <rPh sb="0" eb="2">
      <t>シサク</t>
    </rPh>
    <phoneticPr fontId="8"/>
  </si>
  <si>
    <t>指標</t>
    <rPh sb="0" eb="2">
      <t>シヒョウ</t>
    </rPh>
    <phoneticPr fontId="8"/>
  </si>
  <si>
    <t>全国</t>
  </si>
  <si>
    <t>施策を記入する</t>
    <rPh sb="0" eb="2">
      <t>シサク</t>
    </rPh>
    <rPh sb="3" eb="5">
      <t>キニュウ</t>
    </rPh>
    <phoneticPr fontId="8"/>
  </si>
  <si>
    <t>5年相対生存率　2009-2011年（女）（％）</t>
  </si>
  <si>
    <t>仕事と治療の両立についての必要な支援を受けられている</t>
    <phoneticPr fontId="7"/>
  </si>
  <si>
    <t>13-M01</t>
    <phoneticPr fontId="7"/>
  </si>
  <si>
    <t>自分らしい生活を送れている患者の割合</t>
    <phoneticPr fontId="7"/>
  </si>
  <si>
    <t>13-M02</t>
    <phoneticPr fontId="7"/>
  </si>
  <si>
    <t>がんの治療中に職場で勤務上の配慮があった患者の割合</t>
    <phoneticPr fontId="7"/>
  </si>
  <si>
    <t>治療前に就労の継続について説明を受けられなかった患者の割合</t>
    <phoneticPr fontId="7"/>
  </si>
  <si>
    <t>患者が社会生活に必要な支援を受けられている</t>
    <phoneticPr fontId="7"/>
  </si>
  <si>
    <t>13-M03</t>
    <phoneticPr fontId="7"/>
  </si>
  <si>
    <t>13-M04</t>
    <phoneticPr fontId="7"/>
  </si>
  <si>
    <t>指標番号</t>
    <rPh sb="0" eb="2">
      <t>シヒョウ</t>
    </rPh>
    <rPh sb="2" eb="4">
      <t>バンゴウ</t>
    </rPh>
    <phoneticPr fontId="7"/>
  </si>
  <si>
    <t>がんになっても自分らしく生き、働き、安心して暮らしている</t>
    <phoneticPr fontId="20"/>
  </si>
  <si>
    <t>治療費負担が原因で治療を変更・断念したことがある患者の割合</t>
    <phoneticPr fontId="7"/>
  </si>
  <si>
    <t>患者が社会の一員として尊厳を持って暮らしていられる</t>
    <phoneticPr fontId="7"/>
  </si>
  <si>
    <t>医療費負担が生活に影響を及ぼした患者の割合</t>
    <phoneticPr fontId="7"/>
  </si>
  <si>
    <t>がんに対する偏見を感じている患者の割合</t>
    <phoneticPr fontId="7"/>
  </si>
  <si>
    <t>　がん患者の就労を含めた社会的な問題（サバイバーシップ）</t>
    <phoneticPr fontId="7"/>
  </si>
  <si>
    <t>　相談支援および情報提供</t>
    <phoneticPr fontId="7"/>
  </si>
  <si>
    <t>がん患者やその家族等が質の高い相談支援が受けられる体制ができている</t>
    <phoneticPr fontId="7"/>
  </si>
  <si>
    <t>患者やその家族がピアサポートをうけることができている</t>
    <phoneticPr fontId="7"/>
  </si>
  <si>
    <t>がん患者とその家族が、がんにより生じた療養生活の心配や悩みなどが軽減されている</t>
    <phoneticPr fontId="20"/>
  </si>
  <si>
    <t>患者やその家族が、医療者から十分な情報を得られている</t>
    <phoneticPr fontId="7"/>
  </si>
  <si>
    <t>・・・</t>
    <phoneticPr fontId="7"/>
  </si>
  <si>
    <t>自分らしい日常生活を送れている患者の割合</t>
    <phoneticPr fontId="7"/>
  </si>
  <si>
    <t>08-F01</t>
    <phoneticPr fontId="7"/>
  </si>
  <si>
    <t>納得いく治療を選択できた患者の割合</t>
    <phoneticPr fontId="7"/>
  </si>
  <si>
    <t>08-F02</t>
    <phoneticPr fontId="7"/>
  </si>
  <si>
    <t>治療前に医療者から十分な情報を得られた患者の割合</t>
    <phoneticPr fontId="7"/>
  </si>
  <si>
    <t>08-M01</t>
    <phoneticPr fontId="7"/>
  </si>
  <si>
    <t>治療のスケジュールに見通しが持てた患者の割合</t>
    <phoneticPr fontId="7"/>
  </si>
  <si>
    <t>08-M02</t>
    <phoneticPr fontId="7"/>
  </si>
  <si>
    <t>がん患者指導管理料（医師と看護師の共同診療方針等を文書等で提供）</t>
    <phoneticPr fontId="7"/>
  </si>
  <si>
    <t>08-M03</t>
    <phoneticPr fontId="7"/>
  </si>
  <si>
    <t>治療前に相談したくてもできなかった患者の割合</t>
    <phoneticPr fontId="7"/>
  </si>
  <si>
    <t>08-M04</t>
    <phoneticPr fontId="7"/>
  </si>
  <si>
    <t>がん相談支援センターを知らなかった患者の割合</t>
    <rPh sb="2" eb="4">
      <t>ソウダン</t>
    </rPh>
    <rPh sb="4" eb="6">
      <t>シエン</t>
    </rPh>
    <rPh sb="11" eb="12">
      <t>シ</t>
    </rPh>
    <rPh sb="17" eb="19">
      <t>カンジャ</t>
    </rPh>
    <rPh sb="20" eb="22">
      <t>ワリアイ</t>
    </rPh>
    <phoneticPr fontId="6"/>
  </si>
  <si>
    <t>08-M05</t>
    <phoneticPr fontId="7"/>
  </si>
  <si>
    <t>08-M06</t>
    <phoneticPr fontId="7"/>
  </si>
  <si>
    <t>08-M07</t>
    <phoneticPr fontId="7"/>
  </si>
  <si>
    <t>ピアサポートを知らない患者の割合</t>
    <phoneticPr fontId="7"/>
  </si>
  <si>
    <t>08-M08</t>
    <phoneticPr fontId="7"/>
  </si>
  <si>
    <t>08-M09</t>
    <phoneticPr fontId="7"/>
  </si>
  <si>
    <t>がん相談支援センターが役に立った患者の割合</t>
    <phoneticPr fontId="7"/>
  </si>
  <si>
    <t>-</t>
    <phoneticPr fontId="7"/>
  </si>
  <si>
    <t>NA</t>
    <phoneticPr fontId="7"/>
  </si>
  <si>
    <t>ピアサポートが役に立った患者の割合</t>
    <phoneticPr fontId="7"/>
  </si>
  <si>
    <t>都道府県表（NDB-SCR）</t>
    <phoneticPr fontId="8"/>
  </si>
  <si>
    <t>柱番号</t>
    <rPh sb="0" eb="1">
      <t>ハシラ</t>
    </rPh>
    <rPh sb="1" eb="3">
      <t>バンゴウ</t>
    </rPh>
    <phoneticPr fontId="14"/>
  </si>
  <si>
    <t>項目番号</t>
    <rPh sb="0" eb="2">
      <t>コウモク</t>
    </rPh>
    <rPh sb="2" eb="4">
      <t>バンゴウ</t>
    </rPh>
    <phoneticPr fontId="14"/>
  </si>
  <si>
    <t>分野</t>
    <rPh sb="0" eb="2">
      <t>ブンヤ</t>
    </rPh>
    <phoneticPr fontId="7"/>
  </si>
  <si>
    <t>基本</t>
    <rPh sb="0" eb="2">
      <t>キホン</t>
    </rPh>
    <phoneticPr fontId="7"/>
  </si>
  <si>
    <t>予防・禁煙</t>
    <phoneticPr fontId="7"/>
  </si>
  <si>
    <t>予防・禁煙</t>
  </si>
  <si>
    <t>手術療法（胃がん）</t>
  </si>
  <si>
    <t>手術療法（胃がん）</t>
    <phoneticPr fontId="7"/>
  </si>
  <si>
    <t>手術療法（大腸がん）</t>
    <phoneticPr fontId="7"/>
  </si>
  <si>
    <t>手術療法（肺がん）</t>
    <phoneticPr fontId="7"/>
  </si>
  <si>
    <t>手術療法（乳がん）</t>
    <phoneticPr fontId="7"/>
  </si>
  <si>
    <t>薬物療法</t>
    <phoneticPr fontId="7"/>
  </si>
  <si>
    <t>薬物療法（検査）</t>
    <phoneticPr fontId="7"/>
  </si>
  <si>
    <t>放射線</t>
    <phoneticPr fontId="7"/>
  </si>
  <si>
    <t>リハビリテーション</t>
    <phoneticPr fontId="7"/>
  </si>
  <si>
    <t>小児</t>
    <phoneticPr fontId="7"/>
  </si>
  <si>
    <t>病理</t>
    <phoneticPr fontId="7"/>
  </si>
  <si>
    <t>連携</t>
    <phoneticPr fontId="7"/>
  </si>
  <si>
    <t>在宅</t>
    <phoneticPr fontId="7"/>
  </si>
  <si>
    <t>緩和</t>
    <phoneticPr fontId="7"/>
  </si>
  <si>
    <t>緩和（外来）</t>
    <phoneticPr fontId="7"/>
  </si>
  <si>
    <t>緩和（入院）</t>
    <phoneticPr fontId="7"/>
  </si>
  <si>
    <t>相談支援</t>
    <phoneticPr fontId="7"/>
  </si>
  <si>
    <t>項目名</t>
    <rPh sb="0" eb="2">
      <t>コウモク</t>
    </rPh>
    <rPh sb="2" eb="3">
      <t>メイ</t>
    </rPh>
    <phoneticPr fontId="14"/>
  </si>
  <si>
    <t>地域コード</t>
    <phoneticPr fontId="14"/>
  </si>
  <si>
    <t>地域名</t>
    <phoneticPr fontId="14"/>
  </si>
  <si>
    <t>都道府県コード</t>
    <phoneticPr fontId="14"/>
  </si>
  <si>
    <t>都道府県名</t>
    <phoneticPr fontId="14"/>
  </si>
  <si>
    <t>二次医療圏コード</t>
    <phoneticPr fontId="14"/>
  </si>
  <si>
    <t>二次医療圏名</t>
    <phoneticPr fontId="14"/>
  </si>
  <si>
    <t>ニコチン依存症管理料（初回）</t>
    <phoneticPr fontId="14"/>
  </si>
  <si>
    <t>ニコチン依存症管理料（２回目から４回目まで）</t>
  </si>
  <si>
    <t>ニコチン依存症管理料（５回目）</t>
  </si>
  <si>
    <t>内視鏡的胃、十二指腸ポリープ・粘膜切除術（早期悪性腫瘍粘膜）</t>
  </si>
  <si>
    <t>内視鏡的胃、十二指腸ポリープ・粘膜切除術（早期悪性腫瘍粘膜下層）</t>
  </si>
  <si>
    <t>胃切除術（悪性腫瘍手術）</t>
  </si>
  <si>
    <t>腹腔鏡下胃切除術（悪性腫瘍手術）</t>
    <phoneticPr fontId="14"/>
  </si>
  <si>
    <t>腹腔鏡下噴門側胃切除術（悪性腫瘍切除術）</t>
    <phoneticPr fontId="14"/>
  </si>
  <si>
    <t>胃全摘術（悪性腫瘍手術）</t>
    <phoneticPr fontId="14"/>
  </si>
  <si>
    <t>腹腔鏡下胃全摘術（悪性腫瘍手術）</t>
    <phoneticPr fontId="14"/>
  </si>
  <si>
    <t>結腸切除術（全切除、亜全切除又は悪性腫瘍手術）</t>
    <phoneticPr fontId="14"/>
  </si>
  <si>
    <t>腹腔鏡下結腸悪性腫瘍切除術</t>
    <phoneticPr fontId="14"/>
  </si>
  <si>
    <t>早期悪性腫瘍大腸粘膜下層剥離術</t>
    <phoneticPr fontId="14"/>
  </si>
  <si>
    <t>直腸腫瘍摘出術（経肛門）</t>
    <phoneticPr fontId="14"/>
  </si>
  <si>
    <t>肺悪性腫瘍手術（肺葉切除又は１肺葉を超える）</t>
    <phoneticPr fontId="14"/>
  </si>
  <si>
    <t>胸腔鏡下肺悪性腫瘍手術（部分切除）</t>
    <phoneticPr fontId="14"/>
  </si>
  <si>
    <t>胸腔鏡下肺悪性腫瘍手術（区域切除）</t>
    <phoneticPr fontId="14"/>
  </si>
  <si>
    <t>胸腔鏡下肺悪性腫瘍手術（肺葉切除又は１肺葉を超える）</t>
    <phoneticPr fontId="14"/>
  </si>
  <si>
    <t>乳腺腫瘍摘出術（長径５ｃｍ未満）</t>
    <phoneticPr fontId="7"/>
  </si>
  <si>
    <t>乳腺腫瘍摘出術（長径５ｃｍ未満）</t>
    <phoneticPr fontId="14"/>
  </si>
  <si>
    <t>乳腺腫瘍摘出術（長径５ｃｍ以上）</t>
    <phoneticPr fontId="14"/>
  </si>
  <si>
    <t>乳腺腫瘍画像ガイド下吸引術（マンモグラフィー又は超音波装置）</t>
    <phoneticPr fontId="7"/>
  </si>
  <si>
    <t>乳腺悪性腫瘍手術（単純乳房切除術（乳腺全摘術））</t>
    <phoneticPr fontId="14"/>
  </si>
  <si>
    <t>乳腺悪性腫瘍手術（乳房部分切除術（腋窩部郭清を伴わない））</t>
    <phoneticPr fontId="14"/>
  </si>
  <si>
    <t>乳腺悪性腫瘍手術（乳房切除術（腋窩部郭清を伴わない））</t>
    <phoneticPr fontId="14"/>
  </si>
  <si>
    <t>乳腺悪性腫瘍手術（乳房部分切除術（腋窩部郭清を伴う））</t>
    <phoneticPr fontId="14"/>
  </si>
  <si>
    <t>乳腺悪性腫瘍手術（乳房切除術・胸筋切除を併施しない）</t>
    <phoneticPr fontId="14"/>
  </si>
  <si>
    <t>乳腺悪性腫瘍手術（乳輪温存乳房切除術（腋窩郭清を伴わない））</t>
  </si>
  <si>
    <t>乳がんセンチネルリンパ節加算１</t>
    <phoneticPr fontId="14"/>
  </si>
  <si>
    <t>乳がんセンチネルリンパ節加算２</t>
    <phoneticPr fontId="14"/>
  </si>
  <si>
    <t>再建乳房乳頭形成術</t>
    <phoneticPr fontId="14"/>
  </si>
  <si>
    <t>ゲル充填人工乳房を用いた乳房再建術（乳房切除後）</t>
    <phoneticPr fontId="14"/>
  </si>
  <si>
    <t>がん患者指導管理料（医師等が抗悪性腫瘍剤の必要性等を文書説明）</t>
    <phoneticPr fontId="14"/>
  </si>
  <si>
    <t>抗悪性腫瘍剤処方管理加算（処方料）</t>
    <phoneticPr fontId="14"/>
  </si>
  <si>
    <t>抗悪性腫瘍剤処方管理加算（処方箋料）</t>
  </si>
  <si>
    <t>外来化学療法加算１（外来化学療法加算Ａ・１５歳未満）</t>
    <phoneticPr fontId="14"/>
  </si>
  <si>
    <t>外来化学療法加算１（外来化学療法加算Ａ・１５歳以上）</t>
    <phoneticPr fontId="14"/>
  </si>
  <si>
    <t>外来化学療法加算１（外来化学療法加算Ｂ・１５歳未満）</t>
    <phoneticPr fontId="14"/>
  </si>
  <si>
    <t>外来化学療法加算１（外来化学療法加算Ｂ・１５歳以上）</t>
    <phoneticPr fontId="14"/>
  </si>
  <si>
    <t>外来化学療法加算２（外来化学療法加算Ａ・１５歳以上）</t>
    <phoneticPr fontId="14"/>
  </si>
  <si>
    <t>外来化学療法加算２（外来化学療法加算Ｂ・１５歳以上）</t>
    <phoneticPr fontId="14"/>
  </si>
  <si>
    <t>悪性腫瘍特異物質治療管理料（尿中ＢＴＡ）</t>
    <phoneticPr fontId="14"/>
  </si>
  <si>
    <t>悪性腫瘍特異物質治療管理料（その他・１項目）</t>
    <phoneticPr fontId="14"/>
  </si>
  <si>
    <t>腫瘍マーカー検査初回月加算</t>
    <phoneticPr fontId="14"/>
  </si>
  <si>
    <t>悪性腫瘍特異物質治療管理料（その他・２項目以上）</t>
    <phoneticPr fontId="14"/>
  </si>
  <si>
    <t>造血器腫瘍細胞抗原</t>
    <phoneticPr fontId="14"/>
  </si>
  <si>
    <t>造血器腫瘍遺伝子検査</t>
    <phoneticPr fontId="14"/>
  </si>
  <si>
    <t>放射線治療病室管理加算</t>
    <phoneticPr fontId="14"/>
  </si>
  <si>
    <t>外来放射線照射診療料</t>
    <phoneticPr fontId="14"/>
  </si>
  <si>
    <t>外来放射線照射診療料（４日以上予定なし）減算</t>
    <phoneticPr fontId="14"/>
  </si>
  <si>
    <t>医療機器安全管理料（放射線治療計画策定）</t>
    <phoneticPr fontId="14"/>
  </si>
  <si>
    <t>放射線治療管理料（１門照射）</t>
    <phoneticPr fontId="14"/>
  </si>
  <si>
    <t>放射線治療管理料（対向２門照射）</t>
    <phoneticPr fontId="14"/>
  </si>
  <si>
    <t>放射線治療管理料（非対向２門照射）</t>
    <phoneticPr fontId="14"/>
  </si>
  <si>
    <t>放射線治療管理料（３門照射）</t>
    <phoneticPr fontId="14"/>
  </si>
  <si>
    <t>放射線治療管理料（腔内照射）</t>
    <phoneticPr fontId="14"/>
  </si>
  <si>
    <t>放射線治療管理料（４門以上の照射）</t>
    <phoneticPr fontId="14"/>
  </si>
  <si>
    <t>放射線治療管理料（原体照射）</t>
    <phoneticPr fontId="14"/>
  </si>
  <si>
    <t>放射線治療管理料（運動照射）</t>
    <phoneticPr fontId="14"/>
  </si>
  <si>
    <t>放射線治療管理料（組織内照射）</t>
    <phoneticPr fontId="14"/>
  </si>
  <si>
    <t>放射線治療管理料（ＩＭＲＴによる体外照射）</t>
    <phoneticPr fontId="14"/>
  </si>
  <si>
    <t>放射線治療専任加算（放射線治療管理料）</t>
    <phoneticPr fontId="14"/>
  </si>
  <si>
    <t>放射線治療専任加算（放射線治療管理料）</t>
  </si>
  <si>
    <t>外来放射線治療加算（放射線治療管理料）</t>
  </si>
  <si>
    <t>体外照射（高エネルギー放射線治療）（１回目）（１門照射）</t>
    <phoneticPr fontId="14"/>
  </si>
  <si>
    <t>体外照射（高エネルギー放射線治療）（１回目）（対向２門照射）</t>
    <phoneticPr fontId="14"/>
  </si>
  <si>
    <t>体外照射（高エネルギー放射線治療）（１回目）（非対向２門照射）</t>
    <phoneticPr fontId="14"/>
  </si>
  <si>
    <t>体外照射（高エネルギー放射線治療）（１回目）（３門照射）</t>
    <phoneticPr fontId="14"/>
  </si>
  <si>
    <t>体外照射（高エネルギー放射線治療）（１回目）（４門以上の照射）</t>
    <phoneticPr fontId="14"/>
  </si>
  <si>
    <t>体外照射（高エネルギー放射線治療）（１回目）（運動照射）</t>
    <phoneticPr fontId="14"/>
  </si>
  <si>
    <t>体外照射（高エネルギー放射線治療）（１回目）（原体照射）</t>
    <phoneticPr fontId="14"/>
  </si>
  <si>
    <t>体外照射（高エネルギー放射線治療）（２回目）（１門照射）</t>
    <phoneticPr fontId="14"/>
  </si>
  <si>
    <t>体外照射（高エネルギー放射線治療）（２回目）（対向２門照射）</t>
    <phoneticPr fontId="14"/>
  </si>
  <si>
    <t>体外照射（高エネルギー放射線治療）（２回目）（非対向２門照射）</t>
    <phoneticPr fontId="14"/>
  </si>
  <si>
    <t>体外照射（高エネルギー放射線治療）（２回目）（３門照射）</t>
    <phoneticPr fontId="14"/>
  </si>
  <si>
    <t>体外照射（高エネルギー放射線治療）（２回目）（４門以上の照射）</t>
    <phoneticPr fontId="14"/>
  </si>
  <si>
    <t>画像誘導放射線治療加算（腫瘍の位置情報）</t>
  </si>
  <si>
    <t>ガンマナイフによる定位放射線治療</t>
    <phoneticPr fontId="14"/>
  </si>
  <si>
    <t>直線加速器による放射線治療（定位放射線治療）</t>
    <phoneticPr fontId="14"/>
  </si>
  <si>
    <t>直線加速器による放射線治療（１以外）</t>
    <phoneticPr fontId="14"/>
  </si>
  <si>
    <t>直線加速器による放射線治療（定位放射線治療・体幹部に対する）</t>
    <phoneticPr fontId="14"/>
  </si>
  <si>
    <t>がん患者リハビリテーション料</t>
    <phoneticPr fontId="14"/>
  </si>
  <si>
    <t>小児悪性腫瘍患者指導管理料</t>
    <phoneticPr fontId="14"/>
  </si>
  <si>
    <t>Ｔ－Ｍ（組織切片）</t>
  </si>
  <si>
    <t>電子顕微鏡病理組織標本作製</t>
    <phoneticPr fontId="14"/>
  </si>
  <si>
    <t>エストロジェンレセプター</t>
    <phoneticPr fontId="14"/>
  </si>
  <si>
    <t>プロジェステロンレセプター</t>
    <phoneticPr fontId="14"/>
  </si>
  <si>
    <t>ＨＥＲ２タンパク</t>
    <phoneticPr fontId="14"/>
  </si>
  <si>
    <t>ＥＧＦＲタンパク</t>
    <phoneticPr fontId="14"/>
  </si>
  <si>
    <t>ＡＬＫ融合タンパク</t>
    <phoneticPr fontId="14"/>
  </si>
  <si>
    <t>免疫染色病理組織標本作製（その他）</t>
    <phoneticPr fontId="14"/>
  </si>
  <si>
    <t>標本作製同一月実施加算</t>
    <phoneticPr fontId="14"/>
  </si>
  <si>
    <t>４種類以上抗体使用加算</t>
    <phoneticPr fontId="14"/>
  </si>
  <si>
    <t>Ｔ－Ｍ／ＯＰ</t>
    <phoneticPr fontId="14"/>
  </si>
  <si>
    <t>迅速細胞診（手術中）</t>
  </si>
  <si>
    <t>細胞診（婦人科材料等）</t>
    <phoneticPr fontId="14"/>
  </si>
  <si>
    <t>細胞診（穿刺吸引細胞診、体腔洗浄等）</t>
    <phoneticPr fontId="14"/>
  </si>
  <si>
    <t>Ｔ－Ｍ（セルブロック法）</t>
  </si>
  <si>
    <t>婦人科材料等液状化検体細胞診加算</t>
    <phoneticPr fontId="14"/>
  </si>
  <si>
    <t>液状化検体細胞診加算</t>
    <phoneticPr fontId="14"/>
  </si>
  <si>
    <t>ＨＥＲ２遺伝子標本作製（単独）</t>
    <phoneticPr fontId="14"/>
  </si>
  <si>
    <t>ＰＤ－Ｌ１タンパク免疫染色（免疫抗体法）病理組織標本作製</t>
    <phoneticPr fontId="14"/>
  </si>
  <si>
    <t>ＨＥＲ２遺伝子標本作製（Ｎ００２の３を併せて行った場合）</t>
    <phoneticPr fontId="14"/>
  </si>
  <si>
    <t>ＡＬＫ融合遺伝子標本作製</t>
    <phoneticPr fontId="14"/>
  </si>
  <si>
    <t>組織診断料</t>
    <phoneticPr fontId="14"/>
  </si>
  <si>
    <t>細胞診断料</t>
    <phoneticPr fontId="14"/>
  </si>
  <si>
    <t>組織診断料（他医療機関作製の組織標本）</t>
    <phoneticPr fontId="14"/>
  </si>
  <si>
    <t>細胞診断料（他医療機関作製の標本）</t>
    <phoneticPr fontId="14"/>
  </si>
  <si>
    <t>病理診断管理加算１（組織診断）</t>
    <phoneticPr fontId="14"/>
  </si>
  <si>
    <t>病理診断管理加算１（細胞診断）</t>
    <phoneticPr fontId="14"/>
  </si>
  <si>
    <t>病理診断管理加算２（組織診断）</t>
    <phoneticPr fontId="14"/>
  </si>
  <si>
    <t>病理診断管理加算２（細胞診断）</t>
    <phoneticPr fontId="14"/>
  </si>
  <si>
    <t>病理判断料</t>
    <phoneticPr fontId="14"/>
  </si>
  <si>
    <t>がん診療連携拠点病院加算（がん診療連携拠点病院）</t>
    <phoneticPr fontId="14"/>
  </si>
  <si>
    <t>がん診療連携拠点病院加算（地域がん診療病院）</t>
    <phoneticPr fontId="14"/>
  </si>
  <si>
    <t>地域連携診療計画加算（入退院支援加算）</t>
  </si>
  <si>
    <t>がん治療連携計画策定料１</t>
    <phoneticPr fontId="14"/>
  </si>
  <si>
    <t>がん治療連携指導料</t>
    <phoneticPr fontId="14"/>
  </si>
  <si>
    <t>がん治療連携管理料（がん診療連携拠点病院）</t>
    <phoneticPr fontId="14"/>
  </si>
  <si>
    <t>外来がん患者在宅連携指導料</t>
    <phoneticPr fontId="14"/>
  </si>
  <si>
    <t>地域連携診療計画加算（診療情報提供料１）</t>
    <phoneticPr fontId="14"/>
  </si>
  <si>
    <t>看取り加算（在宅患者訪問診療料（１）１・（２）イ・往診料）</t>
  </si>
  <si>
    <t>在がん医総（機能強化した在支診等）（病床あり）（処方箋あり）</t>
  </si>
  <si>
    <t>在がん医総（機能強化した在支診等）（病床あり）（処方箋なし）</t>
  </si>
  <si>
    <t>在がん医総（機能強化した在支診等）（病床なし）（処方箋あり）</t>
  </si>
  <si>
    <t>在がん医総（機能強化した在支診等）（病床なし）（処方箋なし）</t>
  </si>
  <si>
    <t>在がん医総（在支診等）（処方箋あり）</t>
  </si>
  <si>
    <t>在がん医総（在支診等）（処方箋なし）</t>
  </si>
  <si>
    <t>在宅緩和ケア充実診療所・病院加算（在がん医総）</t>
    <phoneticPr fontId="14"/>
  </si>
  <si>
    <t>在宅療養実績加算１（在がん医総）</t>
    <phoneticPr fontId="14"/>
  </si>
  <si>
    <t>在宅悪性腫瘍等患者指導管理料</t>
    <phoneticPr fontId="14"/>
  </si>
  <si>
    <t>がん性疼痛緩和指導管理料</t>
    <phoneticPr fontId="14"/>
  </si>
  <si>
    <t>がん患者指導管理料（医師・看護師が心理的不安軽減のため面接）</t>
    <phoneticPr fontId="14"/>
  </si>
  <si>
    <t>外来緩和ケア管理料</t>
    <phoneticPr fontId="14"/>
  </si>
  <si>
    <t>緩和ケア病棟入院料１（３０日以内）</t>
    <phoneticPr fontId="14"/>
  </si>
  <si>
    <t>緩和ケア病棟入院料１（３１日以上６０日以内）</t>
    <phoneticPr fontId="14"/>
  </si>
  <si>
    <t>緩和ケア病棟入院料１（６１日以上）</t>
    <phoneticPr fontId="14"/>
  </si>
  <si>
    <t>緩和ケア病棟緊急入院初期加算</t>
    <phoneticPr fontId="14"/>
  </si>
  <si>
    <t>がん患者指導管理料（医師と看護師の共同診療方針等を文書等で提供）</t>
    <phoneticPr fontId="14"/>
  </si>
  <si>
    <t>外来</t>
  </si>
  <si>
    <t>入院</t>
  </si>
  <si>
    <t>入院＋外来</t>
  </si>
  <si>
    <t>がん患者指導管理料（医師と看護師の共同診療方針等を文書等で提供） 入院</t>
    <rPh sb="33" eb="35">
      <t>ニュウイン</t>
    </rPh>
    <phoneticPr fontId="7"/>
  </si>
  <si>
    <t>がん患者指導管理料（医師と看護師の共同診療方針等を文書等で提供）　外来</t>
    <rPh sb="33" eb="35">
      <t>ガイライ</t>
    </rPh>
    <phoneticPr fontId="7"/>
  </si>
  <si>
    <t>NDB-SCR262</t>
    <phoneticPr fontId="7"/>
  </si>
  <si>
    <t>NDB-SCR263</t>
    <phoneticPr fontId="7"/>
  </si>
  <si>
    <t>NDB-SCR264</t>
    <phoneticPr fontId="7"/>
  </si>
  <si>
    <t>　がんと診断された時からの緩和ケアの推進</t>
    <phoneticPr fontId="7"/>
  </si>
  <si>
    <t>患者やその家族の痛みやつらさが緩和され、生活の質が向上している</t>
    <phoneticPr fontId="20"/>
  </si>
  <si>
    <t>希望する場所で、すべてのがん患者と家族が緩和ケアを受けられる【体制】</t>
    <phoneticPr fontId="7"/>
  </si>
  <si>
    <t>迅速かつ適切な緩和ケアが受けられる【質】</t>
    <phoneticPr fontId="7"/>
  </si>
  <si>
    <t>身体的痛みがある患者の割合</t>
  </si>
  <si>
    <t>治療に伴う痛みがある患者の割合</t>
  </si>
  <si>
    <t>精神的痛みがある患者の割合</t>
  </si>
  <si>
    <t>身体的・精神的痛みで生活に困難を抱えている患者の割合</t>
  </si>
  <si>
    <t>緩和ケアで症状が改善したと思う患者の割合</t>
  </si>
  <si>
    <t>07-F01</t>
    <phoneticPr fontId="7"/>
  </si>
  <si>
    <t>07-F02</t>
    <phoneticPr fontId="7"/>
  </si>
  <si>
    <t>07-F03</t>
    <phoneticPr fontId="7"/>
  </si>
  <si>
    <t>07-F04</t>
    <phoneticPr fontId="7"/>
  </si>
  <si>
    <t>07-F05</t>
    <phoneticPr fontId="7"/>
  </si>
  <si>
    <t>望んだ場所で過ごせた患者の割合</t>
  </si>
  <si>
    <t>がん性疼痛緩和指導管理料　入院</t>
    <rPh sb="13" eb="15">
      <t>ニュウイン</t>
    </rPh>
    <phoneticPr fontId="7"/>
  </si>
  <si>
    <t>がん性疼痛緩和指導管理料　外来</t>
    <rPh sb="13" eb="15">
      <t>ガイライ</t>
    </rPh>
    <phoneticPr fontId="7"/>
  </si>
  <si>
    <t>がん性疼痛緩和指導管理料　入院+外来</t>
    <rPh sb="13" eb="15">
      <t>ニュウイン</t>
    </rPh>
    <rPh sb="16" eb="18">
      <t>ガイライ</t>
    </rPh>
    <phoneticPr fontId="7"/>
  </si>
  <si>
    <t>緩和ケアチーム対応患者数</t>
  </si>
  <si>
    <t>緩和医療専門医</t>
  </si>
  <si>
    <t>緩和ケア認定看護師</t>
  </si>
  <si>
    <t>速やかな対応を受けた患者の割合</t>
  </si>
  <si>
    <t>痛みや苦痛に対する支援が十分であると思う患者の割合</t>
  </si>
  <si>
    <t>痛みの評価（スクリーニング）を受けた割合</t>
  </si>
  <si>
    <t>身体的な痛みを相談しやすい割合</t>
  </si>
  <si>
    <t>心の痛みを相談しやすい割合</t>
  </si>
  <si>
    <t>07-M01</t>
    <phoneticPr fontId="7"/>
  </si>
  <si>
    <t>07-M02</t>
    <phoneticPr fontId="7"/>
  </si>
  <si>
    <t>07-M03</t>
    <phoneticPr fontId="7"/>
  </si>
  <si>
    <t>07-M04</t>
    <phoneticPr fontId="7"/>
  </si>
  <si>
    <t>07-M05</t>
    <phoneticPr fontId="7"/>
  </si>
  <si>
    <t>07-M06</t>
    <phoneticPr fontId="7"/>
  </si>
  <si>
    <t>07-M07</t>
    <phoneticPr fontId="7"/>
  </si>
  <si>
    <t>07-M08</t>
    <phoneticPr fontId="7"/>
  </si>
  <si>
    <t>07-M09</t>
    <phoneticPr fontId="7"/>
  </si>
  <si>
    <t>07-M10</t>
    <phoneticPr fontId="7"/>
  </si>
  <si>
    <t>07-M11</t>
    <phoneticPr fontId="7"/>
  </si>
  <si>
    <t>がん患者指導管理料（⼼理的不安軽減）</t>
    <phoneticPr fontId="7"/>
  </si>
  <si>
    <t>07-M12</t>
    <phoneticPr fontId="7"/>
  </si>
  <si>
    <t>NDB-SCR256</t>
    <phoneticPr fontId="7"/>
  </si>
  <si>
    <t>NDB-SCR257</t>
    <phoneticPr fontId="7"/>
  </si>
  <si>
    <t>外来緩和ケア管理料　外来</t>
    <rPh sb="10" eb="12">
      <t>ガイライ</t>
    </rPh>
    <phoneticPr fontId="7"/>
  </si>
  <si>
    <t>全がん83</t>
    <rPh sb="0" eb="1">
      <t>ゼン</t>
    </rPh>
    <phoneticPr fontId="7"/>
  </si>
  <si>
    <t>治療開始前に、病気のことや療養生活について誰かに相談できた人</t>
  </si>
  <si>
    <t>治療開始前に、病気のことや療養生活について誰かに相談できた人</t>
    <phoneticPr fontId="8"/>
  </si>
  <si>
    <t>治療開始前に、担当医からセカンドオピニオンについて話があった人</t>
  </si>
  <si>
    <t>治療開始前に、担当医からセカンドオピニオンについて話があった人</t>
    <phoneticPr fontId="8"/>
  </si>
  <si>
    <t>治療決定までに医療スタッフから治療に関する十分な情報を得られた人</t>
  </si>
  <si>
    <t>治療決定までに医療スタッフから治療に関する十分な情報を得られた人</t>
    <phoneticPr fontId="8"/>
  </si>
  <si>
    <t>治療費用の負担が原因で、治療を変更または断念したことのある人</t>
  </si>
  <si>
    <t>治療費用の負担が原因で、治療を変更または断念したことのある人</t>
    <phoneticPr fontId="8"/>
  </si>
  <si>
    <t>医療を受けるための金銭的負担が原因で生活影響があった人</t>
  </si>
  <si>
    <t>医療を受けるための金銭的負担が原因で生活影響があった人</t>
    <phoneticPr fontId="8"/>
  </si>
  <si>
    <t>治療スケジュールの見通しに関する情報を十分得ることができた人</t>
  </si>
  <si>
    <t>治療スケジュールの見通しに関する情報を十分得ることができた人</t>
    <phoneticPr fontId="8"/>
  </si>
  <si>
    <t>治療による副作用の予測などに関し見通しを持てた人</t>
  </si>
  <si>
    <t>治療による副作用の予測などに関し見通しを持てた人</t>
    <phoneticPr fontId="8"/>
  </si>
  <si>
    <t>医療スタッフと十分な対話ができた人</t>
    <phoneticPr fontId="8"/>
  </si>
  <si>
    <t>つらい症状にはすみやかに対応してくれたと思う人</t>
  </si>
  <si>
    <t>つらい症状にはすみやかに対応してくれたと思う人</t>
    <phoneticPr fontId="8"/>
  </si>
  <si>
    <t>治療に関係する医療スタッフ間で十分に患者に関する情報共有がなされていたと思う人</t>
  </si>
  <si>
    <t>治療に関係する医療スタッフ間で十分に患者に関する情報共有がなされていたと思う人</t>
    <phoneticPr fontId="8"/>
  </si>
  <si>
    <t>これまで受けた治療に納得している人</t>
    <phoneticPr fontId="8"/>
  </si>
  <si>
    <t>紹介先の医療機関を支障なく受診できたと思う人(転院したことがある人)</t>
  </si>
  <si>
    <t>紹介先の医療機関を支障なく受診できたと思う人(転院したことがある人)</t>
    <phoneticPr fontId="8"/>
  </si>
  <si>
    <t>希望通りの医療機関に転院することができた人(転院したことがある人)</t>
  </si>
  <si>
    <t>希望通りの医療機関に転院することができた人(転院したことがある人)</t>
    <phoneticPr fontId="8"/>
  </si>
  <si>
    <t>受診時に必ず痛みの有無について聞かれた人</t>
    <phoneticPr fontId="8"/>
  </si>
  <si>
    <t>外見の変化に関する悩みを誰かに相談できた人</t>
    <phoneticPr fontId="8"/>
  </si>
  <si>
    <t>がんの診断・治療全般に関する総合的な評価の平均点(0~10 点)</t>
  </si>
  <si>
    <t>がんの診断・治療全般に関する総合的な評価の平均点(0~10 点)</t>
    <phoneticPr fontId="8"/>
  </si>
  <si>
    <t>職場や仕事上の関係者から治療と仕事を両方続けられるような勤務上の配慮があったと思う人(がん診断時に収入のある仕事をしていた人のみ)</t>
  </si>
  <si>
    <t>職場や仕事上の関係者から治療と仕事を両方続けられるような勤務上の配慮があったと思う人(がん診断時に収入のある仕事をしていた人のみ)</t>
    <phoneticPr fontId="8"/>
  </si>
  <si>
    <t>治療開始前に就労の継続について医療スタッフから話があった人(がん診断時に収入のある仕事をしていた人のみ)</t>
  </si>
  <si>
    <t>治療開始前に就労の継続について医療スタッフから話があった人(がん診断時に収入のある仕事をしていた人のみ)</t>
    <phoneticPr fontId="8"/>
  </si>
  <si>
    <t>がん患者の家族の悩みや負担を相談できる支援・サービス・場所が十分あると思う人</t>
  </si>
  <si>
    <t>がん患者の家族の悩みや負担を相談できる支援・サービス・場所が十分あると思う人</t>
    <phoneticPr fontId="8"/>
  </si>
  <si>
    <t>がん相談支援センターを知っている人</t>
    <phoneticPr fontId="8"/>
  </si>
  <si>
    <t>ピアサポートを知っている人</t>
    <phoneticPr fontId="8"/>
  </si>
  <si>
    <t>(家族以外の)周囲の人からがんに対する偏見を感じる人(本人回答のみ)</t>
  </si>
  <si>
    <t>(家族以外の)周囲の人からがんに対する偏見を感じる人(本人回答のみ)</t>
    <phoneticPr fontId="8"/>
  </si>
  <si>
    <t>身体的なつらさがある時に、すぐに医療スタッフに相談できると思う人(本人回答のみ)</t>
  </si>
  <si>
    <t>身体的なつらさがある時に、すぐに医療スタッフに相談できると思う人(本人回答のみ)</t>
    <phoneticPr fontId="8"/>
  </si>
  <si>
    <t>心のつらさがある時に、すぐに医療スタッフに相談できると思う人(本人回答のみ)</t>
  </si>
  <si>
    <t>心のつらさがある時に、すぐに医療スタッフに相談できると思う人(本人回答のみ)</t>
    <phoneticPr fontId="8"/>
  </si>
  <si>
    <t>現在自分らしい日常生活を送れていると感じる人(本人回答のみ)</t>
  </si>
  <si>
    <t>現在自分らしい日常生活を送れていると感じる人(本人回答のみ)</t>
    <phoneticPr fontId="8"/>
  </si>
  <si>
    <t>身体の苦痛や気持ちのつらさを和らげる支援は十分であると感じる人(本人回答のみ)</t>
  </si>
  <si>
    <t>身体の苦痛や気持ちのつらさを和らげる支援は十分であると感じる人(本人回答のみ)</t>
    <phoneticPr fontId="8"/>
  </si>
  <si>
    <t>がんやがん治療に伴う身体の苦痛がないと感じる人(本人回答のみ)</t>
  </si>
  <si>
    <t>がんやがん治療に伴う身体の苦痛がないと感じる人(本人回答のみ)</t>
    <phoneticPr fontId="8"/>
  </si>
  <si>
    <t>がんや治療に伴う痛みがないと感じる人(本人回答のみ)</t>
  </si>
  <si>
    <t>がんや治療に伴う痛みがないと感じる人(本人回答のみ)</t>
    <phoneticPr fontId="8"/>
  </si>
  <si>
    <t>がんやがん治療に伴い気持ちがつらくないと感じる人(本人回答のみ)</t>
  </si>
  <si>
    <t>がんやがん治療に伴い気持ちがつらくないと感じる人(本人回答のみ)</t>
    <phoneticPr fontId="8"/>
  </si>
  <si>
    <t>がんやがん治療に伴う身体の苦痛や気持ちのつらさにより、日常生活を送る上で困っていることがない人(本人回答のみ)</t>
  </si>
  <si>
    <t>がんやがん治療に伴う身体の苦痛や気持ちのつらさにより、日常生活を送る上で困っていることがない人(本人回答のみ)</t>
    <phoneticPr fontId="8"/>
  </si>
  <si>
    <t>ゲノム情報を活用したがん医療について知っている人</t>
    <phoneticPr fontId="8"/>
  </si>
  <si>
    <t>がん性疼痛緩和指導管理料</t>
    <phoneticPr fontId="7"/>
  </si>
  <si>
    <t>NDB-SCR251</t>
    <phoneticPr fontId="7"/>
  </si>
  <si>
    <t>NDB-SCR252</t>
    <phoneticPr fontId="7"/>
  </si>
  <si>
    <t>NDB-SCR253</t>
    <phoneticPr fontId="7"/>
  </si>
  <si>
    <t>NDB-SCR254</t>
    <phoneticPr fontId="7"/>
  </si>
  <si>
    <t>NDB-SCR255</t>
    <phoneticPr fontId="7"/>
  </si>
  <si>
    <t>がん患者指導管理料（医師・看護師が⼼理的不安軽減のため⾯接）　入院</t>
    <rPh sb="31" eb="33">
      <t>ニュウイン</t>
    </rPh>
    <phoneticPr fontId="7"/>
  </si>
  <si>
    <t>がん患者指導管理料（医師・看護師が⼼理的不安軽減のため⾯接）　外来</t>
    <rPh sb="31" eb="33">
      <t>ガイライ</t>
    </rPh>
    <phoneticPr fontId="7"/>
  </si>
  <si>
    <t>外来緩和ケア管理料</t>
    <phoneticPr fontId="7"/>
  </si>
  <si>
    <t>病院　緩和ケアチーム有　患者数（人：1カ月実績）（人口10万対）</t>
    <phoneticPr fontId="7"/>
  </si>
  <si>
    <t>基本</t>
    <rPh sb="0" eb="2">
      <t>キホン</t>
    </rPh>
    <phoneticPr fontId="8"/>
  </si>
  <si>
    <t>死亡</t>
    <rPh sb="0" eb="2">
      <t>シボウ</t>
    </rPh>
    <phoneticPr fontId="8"/>
  </si>
  <si>
    <t>罹患</t>
    <rPh sb="0" eb="2">
      <t>リカン</t>
    </rPh>
    <phoneticPr fontId="8"/>
  </si>
  <si>
    <t>生存</t>
    <rPh sb="0" eb="2">
      <t>セイゾン</t>
    </rPh>
    <phoneticPr fontId="8"/>
  </si>
  <si>
    <t>予防対策</t>
    <rPh sb="0" eb="2">
      <t>ヨボウ</t>
    </rPh>
    <rPh sb="2" eb="4">
      <t>タイサク</t>
    </rPh>
    <phoneticPr fontId="8"/>
  </si>
  <si>
    <t>医療の質対策</t>
    <rPh sb="0" eb="2">
      <t>イリョウ</t>
    </rPh>
    <rPh sb="3" eb="4">
      <t>シツ</t>
    </rPh>
    <rPh sb="4" eb="6">
      <t>タイサク</t>
    </rPh>
    <phoneticPr fontId="28"/>
  </si>
  <si>
    <t>施設コード</t>
    <rPh sb="0" eb="2">
      <t>シセツ</t>
    </rPh>
    <phoneticPr fontId="8"/>
  </si>
  <si>
    <t>施設名</t>
    <rPh sb="0" eb="2">
      <t>シセツ</t>
    </rPh>
    <rPh sb="2" eb="3">
      <t>メイ</t>
    </rPh>
    <phoneticPr fontId="8"/>
  </si>
  <si>
    <t>都道府県コード</t>
    <rPh sb="0" eb="4">
      <t>トドウフケン</t>
    </rPh>
    <phoneticPr fontId="8"/>
  </si>
  <si>
    <t>都道府県名</t>
    <rPh sb="0" eb="4">
      <t>トドウフケン</t>
    </rPh>
    <rPh sb="4" eb="5">
      <t>メイ</t>
    </rPh>
    <phoneticPr fontId="8"/>
  </si>
  <si>
    <t>市区町村コード</t>
    <rPh sb="0" eb="2">
      <t>シク</t>
    </rPh>
    <rPh sb="2" eb="4">
      <t>チョウソン</t>
    </rPh>
    <phoneticPr fontId="8"/>
  </si>
  <si>
    <t>市区町村名</t>
    <rPh sb="0" eb="2">
      <t>シク</t>
    </rPh>
    <rPh sb="2" eb="4">
      <t>チョウソン</t>
    </rPh>
    <rPh sb="4" eb="5">
      <t>メイ</t>
    </rPh>
    <phoneticPr fontId="8"/>
  </si>
  <si>
    <t>二次医療圏コード</t>
    <rPh sb="0" eb="2">
      <t>ニジ</t>
    </rPh>
    <rPh sb="2" eb="4">
      <t>イリョウ</t>
    </rPh>
    <rPh sb="4" eb="5">
      <t>ケン</t>
    </rPh>
    <phoneticPr fontId="8"/>
  </si>
  <si>
    <t>二次医療圏名</t>
    <rPh sb="0" eb="2">
      <t>ニジ</t>
    </rPh>
    <rPh sb="2" eb="4">
      <t>イリョウ</t>
    </rPh>
    <rPh sb="4" eb="5">
      <t>ケン</t>
    </rPh>
    <rPh sb="5" eb="6">
      <t>メイ</t>
    </rPh>
    <phoneticPr fontId="8"/>
  </si>
  <si>
    <t>がん拠点病院区分</t>
    <rPh sb="2" eb="4">
      <t>キョテン</t>
    </rPh>
    <rPh sb="4" eb="6">
      <t>ビョウイン</t>
    </rPh>
    <rPh sb="6" eb="8">
      <t>クブン</t>
    </rPh>
    <phoneticPr fontId="8"/>
  </si>
  <si>
    <t>人口（人）</t>
  </si>
  <si>
    <t>死亡率（男）（％）（75歳未満、年齢調整、人口10万対）</t>
  </si>
  <si>
    <t>死亡率（女）（％）（75歳未満、年齢調整、人口10万対）</t>
  </si>
  <si>
    <t>標準化死亡比　悪性新生物　総数　男性</t>
    <rPh sb="0" eb="3">
      <t>ヒョウジュンカ</t>
    </rPh>
    <rPh sb="3" eb="5">
      <t>シボウ</t>
    </rPh>
    <rPh sb="5" eb="6">
      <t>ヒ</t>
    </rPh>
    <rPh sb="13" eb="15">
      <t>ソウスウ</t>
    </rPh>
    <phoneticPr fontId="21"/>
  </si>
  <si>
    <t>標準化死亡比　悪性新生物　総数　女性</t>
    <rPh sb="0" eb="3">
      <t>ヒョウジュンカ</t>
    </rPh>
    <rPh sb="3" eb="5">
      <t>シボウ</t>
    </rPh>
    <rPh sb="5" eb="6">
      <t>ヒ</t>
    </rPh>
    <rPh sb="13" eb="15">
      <t>ソウスウ</t>
    </rPh>
    <rPh sb="16" eb="18">
      <t>ジョセイ</t>
    </rPh>
    <phoneticPr fontId="21"/>
  </si>
  <si>
    <r>
      <t>自宅死亡率</t>
    </r>
    <r>
      <rPr>
        <sz val="11"/>
        <color theme="1"/>
        <rFont val="Yu Gothic"/>
        <family val="3"/>
        <charset val="128"/>
        <scheme val="minor"/>
      </rPr>
      <t>（％）</t>
    </r>
    <rPh sb="0" eb="2">
      <t>ジタク</t>
    </rPh>
    <rPh sb="2" eb="5">
      <t>シボウリツ</t>
    </rPh>
    <phoneticPr fontId="8"/>
  </si>
  <si>
    <t>老人ホーム死亡率（％）</t>
    <rPh sb="0" eb="2">
      <t>ロウジン</t>
    </rPh>
    <rPh sb="5" eb="8">
      <t>シボウリツ</t>
    </rPh>
    <phoneticPr fontId="8"/>
  </si>
  <si>
    <t>自宅・老人ホーム死亡率（％）</t>
    <rPh sb="0" eb="2">
      <t>ジタク</t>
    </rPh>
    <rPh sb="3" eb="5">
      <t>ロウジン</t>
    </rPh>
    <rPh sb="8" eb="11">
      <t>シボウリツ</t>
    </rPh>
    <phoneticPr fontId="8"/>
  </si>
  <si>
    <t>罹患率（男）（％）（年齢調整、人口10万人対）</t>
    <phoneticPr fontId="8"/>
  </si>
  <si>
    <t>罹患率（女）（％）（年齢調整、人口10万人対）</t>
    <rPh sb="4" eb="5">
      <t>オンナ</t>
    </rPh>
    <phoneticPr fontId="8"/>
  </si>
  <si>
    <t>5年相対生存率　2009-2011年（男）（％）</t>
  </si>
  <si>
    <t>喫煙率（男）（％）</t>
    <rPh sb="0" eb="2">
      <t>キツエン</t>
    </rPh>
    <rPh sb="2" eb="3">
      <t>リツ</t>
    </rPh>
    <rPh sb="4" eb="5">
      <t>オトコ</t>
    </rPh>
    <phoneticPr fontId="8"/>
  </si>
  <si>
    <t>喫煙率（女）（％）</t>
    <rPh sb="0" eb="2">
      <t>キツエン</t>
    </rPh>
    <rPh sb="2" eb="3">
      <t>リツ</t>
    </rPh>
    <rPh sb="4" eb="5">
      <t>オンナ</t>
    </rPh>
    <phoneticPr fontId="8"/>
  </si>
  <si>
    <t>ハイリスク量の飲酒（男）（％）</t>
    <rPh sb="5" eb="6">
      <t>リョウ</t>
    </rPh>
    <rPh sb="7" eb="9">
      <t>インシュ</t>
    </rPh>
    <rPh sb="10" eb="11">
      <t>オトコ</t>
    </rPh>
    <phoneticPr fontId="8"/>
  </si>
  <si>
    <t>ハイリスク量の飲酒（女）（％）</t>
    <rPh sb="5" eb="6">
      <t>リョウ</t>
    </rPh>
    <rPh sb="7" eb="9">
      <t>インシュ</t>
    </rPh>
    <rPh sb="10" eb="11">
      <t>オンナ</t>
    </rPh>
    <phoneticPr fontId="8"/>
  </si>
  <si>
    <t>野菜摂取量（男）（ｇ）</t>
    <rPh sb="0" eb="2">
      <t>ヤサイ</t>
    </rPh>
    <rPh sb="2" eb="4">
      <t>セッシュ</t>
    </rPh>
    <rPh sb="4" eb="5">
      <t>リョウ</t>
    </rPh>
    <rPh sb="6" eb="7">
      <t>オトコ</t>
    </rPh>
    <phoneticPr fontId="8"/>
  </si>
  <si>
    <t>野菜摂取量（女）（ｇ）</t>
    <rPh sb="0" eb="2">
      <t>ヤサイ</t>
    </rPh>
    <rPh sb="2" eb="4">
      <t>セッシュ</t>
    </rPh>
    <rPh sb="4" eb="5">
      <t>リョウ</t>
    </rPh>
    <rPh sb="6" eb="7">
      <t>オンナ</t>
    </rPh>
    <phoneticPr fontId="8"/>
  </si>
  <si>
    <t>歩数（男）（歩）</t>
    <rPh sb="0" eb="2">
      <t>ホスウ</t>
    </rPh>
    <rPh sb="3" eb="4">
      <t>オトコ</t>
    </rPh>
    <rPh sb="6" eb="7">
      <t>ホ</t>
    </rPh>
    <phoneticPr fontId="8"/>
  </si>
  <si>
    <t>歩数（女）（歩）</t>
    <rPh sb="0" eb="2">
      <t>ホスウ</t>
    </rPh>
    <rPh sb="3" eb="4">
      <t>オンナ</t>
    </rPh>
    <rPh sb="6" eb="7">
      <t>ホ</t>
    </rPh>
    <phoneticPr fontId="8"/>
  </si>
  <si>
    <t>緩和ケアチーム有　患者数（人：1カ月実績）（人口10万対）</t>
  </si>
  <si>
    <t>緩和医療専門医（人：常勤換算）</t>
  </si>
  <si>
    <t>緩和ケア認定看護師（人：常勤換算）</t>
  </si>
  <si>
    <t>「がん対策地域別データ集」および関連資料等は、特定非営利活動法人がん政策サミットとその業務委託を受けた株式会社ウェルネスが共同作成しました。</t>
    <phoneticPr fontId="8"/>
  </si>
  <si>
    <t>がん拠点病院　緩和医療専門医（人：常勤換算）</t>
    <phoneticPr fontId="7"/>
  </si>
  <si>
    <t>全がん200</t>
    <rPh sb="0" eb="1">
      <t>ゼン</t>
    </rPh>
    <phoneticPr fontId="7"/>
  </si>
  <si>
    <t>全がん206</t>
    <rPh sb="0" eb="1">
      <t>ゼン</t>
    </rPh>
    <phoneticPr fontId="7"/>
  </si>
  <si>
    <t>がん拠点病院　緩和ケア認定看護師（人：常勤換算）</t>
    <phoneticPr fontId="7"/>
  </si>
  <si>
    <t>つらい症状にはすみやかに対応してくれたと思う患者の割合</t>
    <phoneticPr fontId="7"/>
  </si>
  <si>
    <t>身体の苦痛や気持ちのつらさを和らげる支援は十分であると感じる患者の割合</t>
    <phoneticPr fontId="7"/>
  </si>
  <si>
    <t>受診時に必ず痛みの有無について聞かれた患者の割合</t>
    <rPh sb="19" eb="21">
      <t>カンジャ</t>
    </rPh>
    <phoneticPr fontId="7"/>
  </si>
  <si>
    <t>身体的なつらさがある時に、すぐに医療スタッフに相談できると思う患者の割合</t>
    <rPh sb="31" eb="33">
      <t>カンジャ</t>
    </rPh>
    <phoneticPr fontId="7"/>
  </si>
  <si>
    <t>心のつらさがある時に、すぐに医療スタッフに相談できると思う患者の割合</t>
    <rPh sb="29" eb="31">
      <t>カンジャ</t>
    </rPh>
    <phoneticPr fontId="7"/>
  </si>
  <si>
    <t>現在自分らしい日常生活を送れていると感じる患者の割合</t>
    <phoneticPr fontId="7"/>
  </si>
  <si>
    <t>納得いく治療選択ができた患者の割合</t>
    <phoneticPr fontId="7"/>
  </si>
  <si>
    <t>治療決定までに医療スタッフから治療に関する十分な情報を得られた患者の割合</t>
    <rPh sb="31" eb="33">
      <t>カンジャ</t>
    </rPh>
    <phoneticPr fontId="7"/>
  </si>
  <si>
    <t>治療スケジュールの見通しに関する情報を十分得ることができた患者の割合</t>
    <phoneticPr fontId="7"/>
  </si>
  <si>
    <t>相談できる支援があると感じた患者の割合</t>
    <rPh sb="0" eb="2">
      <t>ソウダン</t>
    </rPh>
    <rPh sb="5" eb="7">
      <t>シエン</t>
    </rPh>
    <rPh sb="11" eb="12">
      <t>カン</t>
    </rPh>
    <rPh sb="14" eb="16">
      <t>カンジャ</t>
    </rPh>
    <rPh sb="17" eb="19">
      <t>ワリアイ</t>
    </rPh>
    <phoneticPr fontId="7"/>
  </si>
  <si>
    <t>がん患者の家族の悩みや負担を相談できる支援・サービス・場所が十分あると思う患者の割合</t>
    <rPh sb="2" eb="4">
      <t>カンジャ</t>
    </rPh>
    <rPh sb="5" eb="7">
      <t>カゾク</t>
    </rPh>
    <rPh sb="8" eb="9">
      <t>ナヤ</t>
    </rPh>
    <rPh sb="11" eb="13">
      <t>フタン</t>
    </rPh>
    <rPh sb="14" eb="16">
      <t>ソウダン</t>
    </rPh>
    <rPh sb="19" eb="21">
      <t>シエン</t>
    </rPh>
    <rPh sb="27" eb="29">
      <t>バショ</t>
    </rPh>
    <rPh sb="30" eb="32">
      <t>ジュウブン</t>
    </rPh>
    <rPh sb="35" eb="36">
      <t>オモ</t>
    </rPh>
    <rPh sb="37" eb="39">
      <t>カンジャ</t>
    </rPh>
    <rPh sb="40" eb="42">
      <t>ワリアイ</t>
    </rPh>
    <phoneticPr fontId="7"/>
  </si>
  <si>
    <t>治療費用の負担が原因で、治療を変更または断念したことのある患者の割合</t>
    <phoneticPr fontId="7"/>
  </si>
  <si>
    <t>医療を受けるための金銭的負担が原因で生活影響があった患者の割合</t>
    <phoneticPr fontId="7"/>
  </si>
  <si>
    <t>(家族以外の)周囲の人からがんに対する偏見を感じる患者の割合</t>
    <phoneticPr fontId="7"/>
  </si>
  <si>
    <t>がんによる外見上の変化に対する悩みを相談できた患者の割合</t>
    <phoneticPr fontId="7"/>
  </si>
  <si>
    <t>生活に必要な社会制度に関する情報を十分得られた患者・家族の割合</t>
    <rPh sb="0" eb="2">
      <t>セイカツ</t>
    </rPh>
    <rPh sb="3" eb="5">
      <t>ヒツヨウ</t>
    </rPh>
    <rPh sb="6" eb="8">
      <t>シャカイ</t>
    </rPh>
    <rPh sb="8" eb="10">
      <t>セイド</t>
    </rPh>
    <rPh sb="11" eb="12">
      <t>カン</t>
    </rPh>
    <rPh sb="14" eb="16">
      <t>ジョウホウ</t>
    </rPh>
    <rPh sb="17" eb="19">
      <t>ジュウブン</t>
    </rPh>
    <rPh sb="19" eb="20">
      <t>エ</t>
    </rPh>
    <rPh sb="23" eb="25">
      <t>カンジャ</t>
    </rPh>
    <rPh sb="26" eb="28">
      <t>カゾク</t>
    </rPh>
    <rPh sb="29" eb="31">
      <t>ワリアイ</t>
    </rPh>
    <phoneticPr fontId="7"/>
  </si>
  <si>
    <t>職場や仕事上の関係者から治療と仕事を両方続けられるような勤務上の配慮があったと思う患者の割合</t>
    <phoneticPr fontId="7"/>
  </si>
  <si>
    <t>外見の変化に関する悩みを誰かに相談できた患者の割合</t>
    <phoneticPr fontId="7"/>
  </si>
  <si>
    <t>　がんゲノム医療</t>
    <phoneticPr fontId="7"/>
  </si>
  <si>
    <t>ゲノム情報に基づく適切な薬、治療法が開発される（国）</t>
    <phoneticPr fontId="7"/>
  </si>
  <si>
    <t>都道府県内でどこに住んでいてもゲノム医療を受けられる体制になっている</t>
    <rPh sb="0" eb="4">
      <t>トドウフケン</t>
    </rPh>
    <phoneticPr fontId="7"/>
  </si>
  <si>
    <t>都道府県民が安心してがんゲノム医療に参加できる環境の整備が整う</t>
    <rPh sb="0" eb="4">
      <t>トドウフケン</t>
    </rPh>
    <phoneticPr fontId="7"/>
  </si>
  <si>
    <t>06-F01</t>
    <phoneticPr fontId="7"/>
  </si>
  <si>
    <t>06-F02</t>
    <phoneticPr fontId="7"/>
  </si>
  <si>
    <t>06-M01</t>
    <phoneticPr fontId="7"/>
  </si>
  <si>
    <t>06-M02</t>
    <phoneticPr fontId="7"/>
  </si>
  <si>
    <t>06-M03</t>
    <phoneticPr fontId="7"/>
  </si>
  <si>
    <t>遺伝子パネル検査数</t>
    <phoneticPr fontId="7"/>
  </si>
  <si>
    <t>遺伝性腫瘍カウンセリング加算</t>
    <phoneticPr fontId="7"/>
  </si>
  <si>
    <t>ゲノム医療を知っている患者の割合</t>
    <rPh sb="3" eb="5">
      <t>イリョウ</t>
    </rPh>
    <rPh sb="6" eb="7">
      <t>シ</t>
    </rPh>
    <rPh sb="11" eb="13">
      <t>カンジャ</t>
    </rPh>
    <rPh sb="14" eb="16">
      <t>ワリアイ</t>
    </rPh>
    <phoneticPr fontId="7"/>
  </si>
  <si>
    <t>ゲノム情報を活用したがん医療について知っている患者の割合</t>
    <rPh sb="23" eb="25">
      <t>カンジャ</t>
    </rPh>
    <rPh sb="26" eb="28">
      <t>ワリアイ</t>
    </rPh>
    <phoneticPr fontId="7"/>
  </si>
  <si>
    <t>　チーム医療の推進</t>
    <phoneticPr fontId="7"/>
  </si>
  <si>
    <t>副作用・合併症・後遺症により、患者とその家族の生活の質が低下していない</t>
    <phoneticPr fontId="7"/>
  </si>
  <si>
    <t>全人的なサポートを行う「トータルケア」の提供が受けられている</t>
    <phoneticPr fontId="20"/>
  </si>
  <si>
    <t>キャンサーボードが開催され、患者に応じた医療が提供されている</t>
    <phoneticPr fontId="7"/>
  </si>
  <si>
    <t>チーム医療体制が整備され、医療従事者間の連携が強化されている</t>
    <phoneticPr fontId="7"/>
  </si>
  <si>
    <t>05-F01</t>
    <phoneticPr fontId="7"/>
  </si>
  <si>
    <t>05-F02</t>
    <phoneticPr fontId="7"/>
  </si>
  <si>
    <t>治療に納得している患者の割合</t>
    <phoneticPr fontId="7"/>
  </si>
  <si>
    <t>副作用の予測ができている患者の割合</t>
    <phoneticPr fontId="7"/>
  </si>
  <si>
    <t>キャンサーボードで治療方針が決定された割合</t>
    <phoneticPr fontId="7"/>
  </si>
  <si>
    <t>05-M01</t>
    <phoneticPr fontId="7"/>
  </si>
  <si>
    <t>キャンサーボード開催数</t>
    <phoneticPr fontId="7"/>
  </si>
  <si>
    <t>05-M03</t>
    <phoneticPr fontId="7"/>
  </si>
  <si>
    <t>05-M02</t>
    <phoneticPr fontId="7"/>
  </si>
  <si>
    <t>05-M04</t>
    <phoneticPr fontId="7"/>
  </si>
  <si>
    <t>05-M05</t>
    <phoneticPr fontId="7"/>
  </si>
  <si>
    <t>リハビリテーションを受けた患者の割合</t>
    <phoneticPr fontId="7"/>
  </si>
  <si>
    <t>支持療法を受けた患者の割合</t>
    <rPh sb="0" eb="2">
      <t>シジ</t>
    </rPh>
    <rPh sb="2" eb="4">
      <t>リョウホウ</t>
    </rPh>
    <rPh sb="5" eb="6">
      <t>ウ</t>
    </rPh>
    <rPh sb="8" eb="10">
      <t>カンジャ</t>
    </rPh>
    <rPh sb="11" eb="13">
      <t>ワリアイ</t>
    </rPh>
    <phoneticPr fontId="7"/>
  </si>
  <si>
    <t>医療者間で情報共有されていた患者の割合</t>
    <rPh sb="0" eb="2">
      <t>イリョウ</t>
    </rPh>
    <rPh sb="2" eb="3">
      <t>シャ</t>
    </rPh>
    <rPh sb="3" eb="4">
      <t>カン</t>
    </rPh>
    <rPh sb="5" eb="7">
      <t>ジョウホウ</t>
    </rPh>
    <rPh sb="7" eb="9">
      <t>キョウユウ</t>
    </rPh>
    <rPh sb="14" eb="16">
      <t>カンジャ</t>
    </rPh>
    <rPh sb="17" eb="19">
      <t>ワリアイ</t>
    </rPh>
    <phoneticPr fontId="7"/>
  </si>
  <si>
    <t>主治医以外に相談しやすいスタッフがいた患者の割合</t>
    <rPh sb="0" eb="3">
      <t>シュジイ</t>
    </rPh>
    <rPh sb="3" eb="5">
      <t>イガイ</t>
    </rPh>
    <rPh sb="6" eb="8">
      <t>ソウダン</t>
    </rPh>
    <rPh sb="19" eb="21">
      <t>カンジャ</t>
    </rPh>
    <rPh sb="22" eb="24">
      <t>ワリアイ</t>
    </rPh>
    <phoneticPr fontId="7"/>
  </si>
  <si>
    <t>これまで受けた治療に納得している患者の割合</t>
    <phoneticPr fontId="7"/>
  </si>
  <si>
    <t>治療による副作用の予測などに関し見通しを持てた患者の割合</t>
    <phoneticPr fontId="7"/>
  </si>
  <si>
    <t>治療に関係する医療スタッフ間で十分に患者に関する情報共有がなされていたと思う患者の割合</t>
    <rPh sb="38" eb="40">
      <t>カンジャ</t>
    </rPh>
    <rPh sb="41" eb="43">
      <t>ワリアイ</t>
    </rPh>
    <phoneticPr fontId="7"/>
  </si>
  <si>
    <t>NDB-SCR149</t>
    <phoneticPr fontId="7"/>
  </si>
  <si>
    <t>がん患者リハビリテーション料　入院</t>
    <rPh sb="2" eb="4">
      <t>カンジャ</t>
    </rPh>
    <rPh sb="13" eb="14">
      <t>リョウ</t>
    </rPh>
    <rPh sb="15" eb="17">
      <t>ニュウイン</t>
    </rPh>
    <phoneticPr fontId="7"/>
  </si>
  <si>
    <t>13-F01</t>
    <phoneticPr fontId="7"/>
  </si>
  <si>
    <t>13-F02</t>
    <phoneticPr fontId="7"/>
  </si>
  <si>
    <t>13-F03</t>
    <phoneticPr fontId="7"/>
  </si>
  <si>
    <t>13-F04</t>
    <phoneticPr fontId="7"/>
  </si>
  <si>
    <t>問20-9</t>
    <phoneticPr fontId="8"/>
  </si>
  <si>
    <t>主治医以外にも相談しやすい医療スタッフがいたと思う人</t>
    <phoneticPr fontId="8"/>
  </si>
  <si>
    <t>主治医以外にも相談しやすい医療スタッフがいたと思う患者の割合</t>
    <rPh sb="25" eb="27">
      <t>カンジャ</t>
    </rPh>
    <rPh sb="28" eb="30">
      <t>ワリアイ</t>
    </rPh>
    <phoneticPr fontId="7"/>
  </si>
  <si>
    <t>　手術療法・放射線療法・化学療法・免疫療法の充実</t>
    <phoneticPr fontId="7"/>
  </si>
  <si>
    <t>がん患者が納得した適切かつ質の高いがん医療を等しく受けられている</t>
    <phoneticPr fontId="20"/>
  </si>
  <si>
    <t>【手術療法】標準的な治療が、質が高く安全に実施されている</t>
    <phoneticPr fontId="7"/>
  </si>
  <si>
    <t>【放射線療法】標準的な治療が、質が高く安全に実施されている</t>
    <phoneticPr fontId="7"/>
  </si>
  <si>
    <t>【薬物療法】標準的な治療が、質が高く安全に実施されている</t>
    <phoneticPr fontId="7"/>
  </si>
  <si>
    <t>【免疫療法】標準的な治療が質が高く安全に実施されている</t>
    <phoneticPr fontId="7"/>
  </si>
  <si>
    <t>治療スケジュールに見通しが立っている患者の割合</t>
    <phoneticPr fontId="7"/>
  </si>
  <si>
    <t>診断・治療全体の総合評価が高い患者の割合</t>
    <phoneticPr fontId="7"/>
  </si>
  <si>
    <t>がん医療が進歩していると感じている患者の割合</t>
    <phoneticPr fontId="7"/>
  </si>
  <si>
    <t>04-F01</t>
  </si>
  <si>
    <t>04-F02</t>
  </si>
  <si>
    <t>04-F03</t>
    <phoneticPr fontId="7"/>
  </si>
  <si>
    <t>04-F04</t>
    <phoneticPr fontId="7"/>
  </si>
  <si>
    <t>04-F05</t>
    <phoneticPr fontId="7"/>
  </si>
  <si>
    <t>術後30日死亡率</t>
    <phoneticPr fontId="7"/>
  </si>
  <si>
    <t>定型的な術式での治療が困難ながんに対応できる医療機関の数</t>
    <phoneticPr fontId="7"/>
  </si>
  <si>
    <t>04-M01</t>
  </si>
  <si>
    <t>04-M02</t>
  </si>
  <si>
    <t>04-M03</t>
    <phoneticPr fontId="7"/>
  </si>
  <si>
    <t>04-M04</t>
    <phoneticPr fontId="7"/>
  </si>
  <si>
    <t>04-M05</t>
    <phoneticPr fontId="7"/>
  </si>
  <si>
    <t>04-M06</t>
    <phoneticPr fontId="7"/>
  </si>
  <si>
    <t>04-M07</t>
    <phoneticPr fontId="7"/>
  </si>
  <si>
    <t>04-M08</t>
    <phoneticPr fontId="7"/>
  </si>
  <si>
    <t>04-M09</t>
    <phoneticPr fontId="7"/>
  </si>
  <si>
    <t>04-M10</t>
    <phoneticPr fontId="7"/>
  </si>
  <si>
    <t>04-M11</t>
    <phoneticPr fontId="7"/>
  </si>
  <si>
    <t>04-M12</t>
    <phoneticPr fontId="7"/>
  </si>
  <si>
    <t>04-M13</t>
    <phoneticPr fontId="7"/>
  </si>
  <si>
    <t>外来薬物療法が安全に実施されている割合</t>
    <phoneticPr fontId="7"/>
  </si>
  <si>
    <t>薬物療法が内科医により実施されている割合</t>
    <phoneticPr fontId="7"/>
  </si>
  <si>
    <t>薬物療法について十分な説明を受けている患者の割合</t>
    <phoneticPr fontId="7"/>
  </si>
  <si>
    <t>04-M14</t>
    <phoneticPr fontId="7"/>
  </si>
  <si>
    <t>04-M15</t>
    <phoneticPr fontId="7"/>
  </si>
  <si>
    <t>04-M16</t>
    <phoneticPr fontId="7"/>
  </si>
  <si>
    <t>免疫療法に対する都道府県民の正しい理解</t>
    <rPh sb="8" eb="12">
      <t>トドウフケン</t>
    </rPh>
    <phoneticPr fontId="7"/>
  </si>
  <si>
    <t>これまで受けた治療に納得している患者の割合</t>
    <rPh sb="16" eb="18">
      <t>カンジャ</t>
    </rPh>
    <rPh sb="19" eb="21">
      <t>ワリアイ</t>
    </rPh>
    <phoneticPr fontId="7"/>
  </si>
  <si>
    <t>治療スケジュールの見通しに関する情報を十分得ることができた患者の割合</t>
    <rPh sb="29" eb="31">
      <t>カンジャ</t>
    </rPh>
    <rPh sb="32" eb="34">
      <t>ワリアイ</t>
    </rPh>
    <phoneticPr fontId="7"/>
  </si>
  <si>
    <t>がんの診断・治療全般に関する総合的な評価が高い患者の割合</t>
    <rPh sb="21" eb="22">
      <t>タカ</t>
    </rPh>
    <rPh sb="23" eb="25">
      <t>カンジャ</t>
    </rPh>
    <rPh sb="26" eb="28">
      <t>ワリアイ</t>
    </rPh>
    <phoneticPr fontId="7"/>
  </si>
  <si>
    <t>一般の人が受けられるがん医療は推年前と比べて進歩したと感じる患者の割合</t>
    <rPh sb="27" eb="28">
      <t>カン</t>
    </rPh>
    <rPh sb="30" eb="32">
      <t>カンジャ</t>
    </rPh>
    <rPh sb="33" eb="35">
      <t>ワリアイ</t>
    </rPh>
    <phoneticPr fontId="7"/>
  </si>
  <si>
    <t>NDB-SCR40</t>
  </si>
  <si>
    <t>NDB-SCR40</t>
    <phoneticPr fontId="7"/>
  </si>
  <si>
    <t>NDB-SCR41</t>
  </si>
  <si>
    <t>NDB-SCR41</t>
    <phoneticPr fontId="7"/>
  </si>
  <si>
    <t>NDB-SCR42</t>
  </si>
  <si>
    <t>NDB-SCR39</t>
  </si>
  <si>
    <t>NDB-SCR39</t>
    <phoneticPr fontId="7"/>
  </si>
  <si>
    <t>がん患者指導管理料（医師と看護師の共同診療方針等を文書等で提供）　入院＋外来</t>
    <rPh sb="33" eb="35">
      <t>ニュウイン</t>
    </rPh>
    <rPh sb="36" eb="38">
      <t>ガイライ</t>
    </rPh>
    <phoneticPr fontId="7"/>
  </si>
  <si>
    <t>がん患者指導管理料（医師・看護師が⼼理的不安軽減のため⾯接）　入院＋外来</t>
    <rPh sb="31" eb="33">
      <t>ニュウイン</t>
    </rPh>
    <rPh sb="34" eb="36">
      <t>ガイライ</t>
    </rPh>
    <phoneticPr fontId="7"/>
  </si>
  <si>
    <t>ＰＤ－Ｌ１タンパク免疫染色（免疫抗体法）病理組織標本作製　入院</t>
    <phoneticPr fontId="7"/>
  </si>
  <si>
    <t>ＰＤ－Ｌ１タンパク免疫染色（免疫抗体法）病理組織標本作製　外来</t>
    <rPh sb="29" eb="31">
      <t>ガイライ</t>
    </rPh>
    <phoneticPr fontId="7"/>
  </si>
  <si>
    <t>ＰＤ－Ｌ１タンパク免疫染色（免疫抗体法）病理組織標本作製　入院+外来</t>
    <rPh sb="29" eb="31">
      <t>ニュウイン</t>
    </rPh>
    <rPh sb="32" eb="34">
      <t>ガイライ</t>
    </rPh>
    <phoneticPr fontId="7"/>
  </si>
  <si>
    <t>がん患者指導管理料（医師等が抗悪性腫瘍剤の必要性等を文書説明）　入院</t>
    <phoneticPr fontId="7"/>
  </si>
  <si>
    <t>がん患者指導管理料（医師等が抗悪性腫瘍剤の必要性等を文書説明）　外来</t>
    <rPh sb="32" eb="34">
      <t>ガイライ</t>
    </rPh>
    <phoneticPr fontId="7"/>
  </si>
  <si>
    <t>がん患者指導管理料（医師等が抗悪性腫瘍剤の必要性等を文書説明）　入院＋外来</t>
    <rPh sb="35" eb="37">
      <t>ガイライ</t>
    </rPh>
    <phoneticPr fontId="7"/>
  </si>
  <si>
    <t>NDB-SCR197</t>
    <phoneticPr fontId="7"/>
  </si>
  <si>
    <t>NDB-SCR198</t>
    <phoneticPr fontId="7"/>
  </si>
  <si>
    <t>NDB-SCR199</t>
    <phoneticPr fontId="7"/>
  </si>
  <si>
    <t>手術療法（胃がん）：内視鏡的胃、十二指腸ポリープ・粘膜切除術（早期悪性腫瘍粘膜）　入院</t>
  </si>
  <si>
    <t>手術療法（胃がん）：内視鏡的胃、十二指腸ポリープ・粘膜切除術（早期悪性腫瘍粘膜下層）　入院</t>
  </si>
  <si>
    <t>手術療法（胃がん）：胃切除術（悪性腫瘍手術）　入院</t>
  </si>
  <si>
    <t>手術療法（胃がん）：腹腔鏡下胃切除術（悪性腫瘍手術）　入院</t>
  </si>
  <si>
    <t>手術療法（胃がん）：腹腔鏡下噴門側胃切除術（悪性腫瘍切除術）　入院</t>
  </si>
  <si>
    <t>手術療法（胃がん）：胃全摘術（悪性腫瘍手術）　入院</t>
  </si>
  <si>
    <t>手術療法（胃がん）：腹腔鏡下胃全摘術（悪性腫瘍手術）　入院</t>
  </si>
  <si>
    <t>手術療法（大腸がん）：結腸切除術（全切除、亜全切除又は悪性腫瘍手術）　入院</t>
  </si>
  <si>
    <t>手術療法（大腸がん）：腹腔鏡下結腸悪性腫瘍切除術　入院</t>
  </si>
  <si>
    <t>手術療法（大腸がん）：早期悪性腫瘍大腸粘膜下層剥離術　入院</t>
  </si>
  <si>
    <t>手術療法（大腸がん）：直腸腫瘍摘出術（経肛門）　入院</t>
  </si>
  <si>
    <t>手術療法（肺がん）：肺悪性腫瘍手術（肺葉切除又は１肺葉を超える）　入院</t>
  </si>
  <si>
    <t>手術療法（肺がん）：胸腔鏡下肺悪性腫瘍手術（部分切除）　入院</t>
  </si>
  <si>
    <t>手術療法（肺がん）：胸腔鏡下肺悪性腫瘍手術（区域切除）　入院</t>
  </si>
  <si>
    <t>手術療法（肺がん）：胸腔鏡下肺悪性腫瘍手術（肺葉切除又は１肺葉を超える）　入院</t>
  </si>
  <si>
    <t>手術療法（乳がん）：乳腺腫瘍摘出術（長径５ｃｍ未満）　入院</t>
  </si>
  <si>
    <t>手術療法（乳がん）：乳腺腫瘍摘出術（長径５ｃｍ未満）　外来</t>
  </si>
  <si>
    <t>手術療法（乳がん）：乳腺腫瘍摘出術（長径５ｃｍ以上）　入院</t>
  </si>
  <si>
    <t>手術療法（乳がん）：乳腺腫瘍画像ガイド下吸引術（マンモグラフィー又は超音波装置）　外来</t>
  </si>
  <si>
    <t>手術療法（乳がん）：乳腺悪性腫瘍手術（単純乳房切除術（乳腺全摘術））　入院</t>
  </si>
  <si>
    <t>手術療法（乳がん）：乳腺悪性腫瘍手術（乳房部分切除術（腋窩部郭清を伴わない））　入院</t>
  </si>
  <si>
    <t>手術療法（乳がん）：乳腺悪性腫瘍手術（乳房切除術（腋窩部郭清を伴わない））　入院</t>
  </si>
  <si>
    <t>手術療法（乳がん）：乳腺悪性腫瘍手術（乳房部分切除術（腋窩部郭清を伴う））　入院</t>
  </si>
  <si>
    <t>手術療法（乳がん）：乳腺悪性腫瘍手術（乳房切除術・胸筋切除を併施しない）　入院</t>
  </si>
  <si>
    <t>手術療法（乳がん）：乳腺悪性腫瘍手術（乳輪温存乳房切除術（腋窩郭清を伴わない））　入院</t>
  </si>
  <si>
    <t>手術療法（乳がん）：乳がんセンチネルリンパ節加算１　入院</t>
  </si>
  <si>
    <t>手術療法（乳がん）：乳がんセンチネルリンパ節加算２　入院</t>
  </si>
  <si>
    <t>手術療法（乳がん）：再建乳房乳頭形成術　外来</t>
  </si>
  <si>
    <t>手術療法（乳がん）：ゲル充填人工乳房を用いた乳房再建術（乳房切除後）　入院</t>
  </si>
  <si>
    <t>NDB-SCR10</t>
  </si>
  <si>
    <t>NDB-SCR11</t>
  </si>
  <si>
    <t>NDB-SCR12</t>
  </si>
  <si>
    <t>NDB-SCR13</t>
  </si>
  <si>
    <t>NDB-SCR14</t>
  </si>
  <si>
    <t>NDB-SCR15</t>
  </si>
  <si>
    <t>NDB-SCR16</t>
  </si>
  <si>
    <t>NDB-SCR17</t>
  </si>
  <si>
    <t>NDB-SCR18</t>
  </si>
  <si>
    <t>NDB-SCR19</t>
  </si>
  <si>
    <t>NDB-SCR20</t>
  </si>
  <si>
    <t>NDB-SCR21</t>
  </si>
  <si>
    <t>NDB-SCR22</t>
  </si>
  <si>
    <t>NDB-SCR23</t>
  </si>
  <si>
    <t>NDB-SCR24</t>
  </si>
  <si>
    <t>NDB-SCR25</t>
  </si>
  <si>
    <t>NDB-SCR26</t>
  </si>
  <si>
    <t>NDB-SCR27</t>
  </si>
  <si>
    <t>NDB-SCR28</t>
  </si>
  <si>
    <t>NDB-SCR29</t>
  </si>
  <si>
    <t>NDB-SCR30</t>
  </si>
  <si>
    <t>NDB-SCR31</t>
  </si>
  <si>
    <t>NDB-SCR32</t>
  </si>
  <si>
    <t>NDB-SCR33</t>
  </si>
  <si>
    <t>NDB-SCR34</t>
  </si>
  <si>
    <t>NDB-SCR35</t>
  </si>
  <si>
    <t>NDB-SCR36</t>
  </si>
  <si>
    <t>NDB-SCR37</t>
  </si>
  <si>
    <t>NDB-SCR38</t>
  </si>
  <si>
    <t>放射線：放射線治療病室管理加算　入院</t>
  </si>
  <si>
    <t>放射線：外来放射線照射診療料　外来</t>
  </si>
  <si>
    <t>放射線：外来放射線照射診療料（４日以上予定なし）減算　外来</t>
  </si>
  <si>
    <t>放射線：医療機器安全管理料（放射線治療計画策定）　入院</t>
  </si>
  <si>
    <t>放射線：医療機器安全管理料（放射線治療計画策定）　外来</t>
  </si>
  <si>
    <t>放射線：医療機器安全管理料（放射線治療計画策定）　入院＋外来</t>
  </si>
  <si>
    <t>放射線：放射線治療管理料（１門照射）　入院</t>
  </si>
  <si>
    <t>放射線：放射線治療管理料（１門照射）　外来</t>
  </si>
  <si>
    <t>放射線：放射線治療管理料（１門照射）　入院＋外来</t>
  </si>
  <si>
    <t>放射線：放射線治療管理料（対向２門照射）　入院</t>
  </si>
  <si>
    <t>放射線：放射線治療管理料（対向２門照射）　外来</t>
  </si>
  <si>
    <t>放射線：放射線治療管理料（対向２門照射）　入院＋外来</t>
  </si>
  <si>
    <t>放射線：放射線治療管理料（非対向２門照射）　入院</t>
  </si>
  <si>
    <t>放射線：放射線治療管理料（非対向２門照射）　外来</t>
  </si>
  <si>
    <t>放射線：放射線治療管理料（非対向２門照射）　入院＋外来</t>
  </si>
  <si>
    <t>放射線：放射線治療管理料（３門照射）　入院</t>
  </si>
  <si>
    <t>放射線：放射線治療管理料（３門照射）　外来</t>
  </si>
  <si>
    <t>放射線：放射線治療管理料（３門照射）　入院＋外来</t>
  </si>
  <si>
    <t>放射線：放射線治療管理料（腔内照射）　入院</t>
  </si>
  <si>
    <t>放射線：放射線治療管理料（腔内照射）　外来</t>
  </si>
  <si>
    <t>放射線：放射線治療管理料（腔内照射）　入院＋外来</t>
  </si>
  <si>
    <t>放射線：放射線治療管理料（４門以上の照射）　入院</t>
  </si>
  <si>
    <t>放射線：放射線治療管理料（４門以上の照射）　外来</t>
  </si>
  <si>
    <t>放射線：放射線治療管理料（４門以上の照射）　入院＋外来</t>
  </si>
  <si>
    <t>放射線：放射線治療管理料（原体照射）　入院</t>
  </si>
  <si>
    <t>放射線：放射線治療管理料（原体照射）　外来</t>
  </si>
  <si>
    <t>放射線：放射線治療管理料（原体照射）　入院＋外来</t>
  </si>
  <si>
    <t>放射線：放射線治療管理料（運動照射）　入院</t>
  </si>
  <si>
    <t>放射線：放射線治療管理料（運動照射）　外来</t>
  </si>
  <si>
    <t>放射線：放射線治療管理料（運動照射）　入院＋外来</t>
  </si>
  <si>
    <t>放射線：放射線治療管理料（組織内照射）　入院</t>
  </si>
  <si>
    <t>放射線：放射線治療管理料（ＩＭＲＴによる体外照射）　入院</t>
  </si>
  <si>
    <t>放射線：放射線治療管理料（ＩＭＲＴによる体外照射）　外来</t>
  </si>
  <si>
    <t>放射線：放射線治療管理料（ＩＭＲＴによる体外照射）　入院＋外来</t>
  </si>
  <si>
    <t>放射線：放射線治療専任加算（放射線治療管理料）　入院</t>
  </si>
  <si>
    <t>放射線：放射線治療専任加算（放射線治療管理料）　外来</t>
  </si>
  <si>
    <t>放射線：放射線治療専任加算（放射線治療管理料）　入院＋外来</t>
  </si>
  <si>
    <t>放射線：外来放射線治療加算（放射線治療管理料）　外来</t>
  </si>
  <si>
    <t>放射線：体外照射（高エネルギー放射線治療）（１回目）（１門照射）　入院</t>
  </si>
  <si>
    <t>放射線：体外照射（高エネルギー放射線治療）（１回目）（１門照射）　外来</t>
  </si>
  <si>
    <t>放射線：体外照射（高エネルギー放射線治療）（１回目）（１門照射）　入院＋外来</t>
  </si>
  <si>
    <t>放射線：体外照射（高エネルギー放射線治療）（１回目）（対向２門照射）　入院</t>
  </si>
  <si>
    <t>放射線：体外照射（高エネルギー放射線治療）（１回目）（対向２門照射）　外来</t>
  </si>
  <si>
    <t>放射線：体外照射（高エネルギー放射線治療）（１回目）（対向２門照射）　入院＋外来</t>
  </si>
  <si>
    <t>放射線：体外照射（高エネルギー放射線治療）（１回目）（非対向２門照射）　入院</t>
  </si>
  <si>
    <t>放射線：体外照射（高エネルギー放射線治療）（１回目）（非対向２門照射）　外来</t>
  </si>
  <si>
    <t>放射線：体外照射（高エネルギー放射線治療）（１回目）（非対向２門照射）　入院＋外来</t>
  </si>
  <si>
    <t>放射線：体外照射（高エネルギー放射線治療）（１回目）（３門照射）　入院</t>
  </si>
  <si>
    <t>放射線：体外照射（高エネルギー放射線治療）（１回目）（３門照射）　外来</t>
  </si>
  <si>
    <t>放射線：体外照射（高エネルギー放射線治療）（１回目）（３門照射）　入院＋外来</t>
  </si>
  <si>
    <t>放射線：体外照射（高エネルギー放射線治療）（１回目）（４門以上の照射）　入院</t>
  </si>
  <si>
    <t>放射線：体外照射（高エネルギー放射線治療）（１回目）（４門以上の照射）　外来</t>
  </si>
  <si>
    <t>放射線：体外照射（高エネルギー放射線治療）（１回目）（４門以上の照射）　入院＋外来</t>
  </si>
  <si>
    <t>放射線：体外照射（高エネルギー放射線治療）（１回目）（運動照射）　入院</t>
  </si>
  <si>
    <t>放射線：体外照射（高エネルギー放射線治療）（１回目）（運動照射）　外来</t>
  </si>
  <si>
    <t>放射線：体外照射（高エネルギー放射線治療）（１回目）（運動照射）　入院＋外来</t>
  </si>
  <si>
    <t>放射線：体外照射（高エネルギー放射線治療）（１回目）（原体照射）　入院</t>
  </si>
  <si>
    <t>放射線：体外照射（高エネルギー放射線治療）（１回目）（原体照射）　外来</t>
  </si>
  <si>
    <t>放射線：体外照射（高エネルギー放射線治療）（１回目）（原体照射）　入院＋外来</t>
  </si>
  <si>
    <t>放射線：体外照射（高エネルギー放射線治療）（２回目）（１門照射）　入院</t>
  </si>
  <si>
    <t>放射線：体外照射（高エネルギー放射線治療）（２回目）（１門照射）　外来</t>
  </si>
  <si>
    <t>放射線：体外照射（高エネルギー放射線治療）（２回目）（１門照射）　入院＋外来</t>
  </si>
  <si>
    <t>放射線：体外照射（高エネルギー放射線治療）（２回目）（対向２門照射）　入院</t>
  </si>
  <si>
    <t>放射線：体外照射（高エネルギー放射線治療）（２回目）（対向２門照射）　外来</t>
  </si>
  <si>
    <t>放射線：体外照射（高エネルギー放射線治療）（２回目）（対向２門照射）　入院＋外来</t>
  </si>
  <si>
    <t>放射線：体外照射（高エネルギー放射線治療）（２回目）（非対向２門照射）　入院</t>
  </si>
  <si>
    <t>放射線：体外照射（高エネルギー放射線治療）（２回目）（非対向２門照射）　外来</t>
  </si>
  <si>
    <t>放射線：体外照射（高エネルギー放射線治療）（２回目）（非対向２門照射）　入院＋外来</t>
  </si>
  <si>
    <t>放射線：体外照射（高エネルギー放射線治療）（２回目）（３門照射）　外来</t>
  </si>
  <si>
    <t>放射線：体外照射（高エネルギー放射線治療）（２回目）（４門以上の照射）　入院</t>
  </si>
  <si>
    <t>放射線：体外照射（高エネルギー放射線治療）（２回目）（４門以上の照射）　外来</t>
  </si>
  <si>
    <t>放射線：体外照射（高エネルギー放射線治療）（２回目）（４門以上の照射）　入院＋外来</t>
  </si>
  <si>
    <t>放射線：画像誘導放射線治療加算（腫瘍の位置情報）　入院</t>
  </si>
  <si>
    <t>放射線：画像誘導放射線治療加算（腫瘍の位置情報）　外来</t>
  </si>
  <si>
    <t>放射線：画像誘導放射線治療加算（腫瘍の位置情報）　入院＋外来</t>
  </si>
  <si>
    <t>放射線：ガンマナイフによる定位放射線治療　入院</t>
  </si>
  <si>
    <t>放射線：直線加速器による放射線治療（定位放射線治療）　入院</t>
  </si>
  <si>
    <t>放射線：直線加速器による放射線治療（定位放射線治療）　外来</t>
  </si>
  <si>
    <t>放射線：直線加速器による放射線治療（定位放射線治療）　入院＋外来</t>
  </si>
  <si>
    <t>放射線：直線加速器による放射線治療（１以外）　入院</t>
  </si>
  <si>
    <t>放射線：直線加速器による放射線治療（１以外）　外来</t>
  </si>
  <si>
    <t>放射線：直線加速器による放射線治療（１以外）　入院＋外来</t>
  </si>
  <si>
    <t>放射線：直線加速器による放射線治療（定位放射線治療・体幹部に対する）　外来</t>
  </si>
  <si>
    <t>NDB-SCR66</t>
  </si>
  <si>
    <t>NDB-SCR67</t>
  </si>
  <si>
    <t>NDB-SCR68</t>
  </si>
  <si>
    <t>NDB-SCR69</t>
  </si>
  <si>
    <t>NDB-SCR70</t>
  </si>
  <si>
    <t>NDB-SCR71</t>
  </si>
  <si>
    <t>NDB-SCR72</t>
  </si>
  <si>
    <t>NDB-SCR73</t>
  </si>
  <si>
    <t>NDB-SCR74</t>
  </si>
  <si>
    <t>NDB-SCR75</t>
  </si>
  <si>
    <t>NDB-SCR76</t>
  </si>
  <si>
    <t>NDB-SCR77</t>
  </si>
  <si>
    <t>NDB-SCR78</t>
  </si>
  <si>
    <t>NDB-SCR79</t>
  </si>
  <si>
    <t>NDB-SCR80</t>
  </si>
  <si>
    <t>NDB-SCR81</t>
  </si>
  <si>
    <t>NDB-SCR82</t>
  </si>
  <si>
    <t>NDB-SCR83</t>
  </si>
  <si>
    <t>NDB-SCR84</t>
  </si>
  <si>
    <t>NDB-SCR85</t>
  </si>
  <si>
    <t>NDB-SCR86</t>
  </si>
  <si>
    <t>NDB-SCR87</t>
  </si>
  <si>
    <t>NDB-SCR88</t>
  </si>
  <si>
    <t>NDB-SCR89</t>
  </si>
  <si>
    <t>NDB-SCR90</t>
  </si>
  <si>
    <t>NDB-SCR91</t>
  </si>
  <si>
    <t>NDB-SCR92</t>
  </si>
  <si>
    <t>NDB-SCR93</t>
  </si>
  <si>
    <t>NDB-SCR94</t>
  </si>
  <si>
    <t>NDB-SCR95</t>
  </si>
  <si>
    <t>NDB-SCR96</t>
  </si>
  <si>
    <t>NDB-SCR97</t>
  </si>
  <si>
    <t>NDB-SCR98</t>
  </si>
  <si>
    <t>NDB-SCR99</t>
  </si>
  <si>
    <t>NDB-SCR100</t>
  </si>
  <si>
    <t>NDB-SCR101</t>
  </si>
  <si>
    <t>NDB-SCR102</t>
  </si>
  <si>
    <t>NDB-SCR103</t>
  </si>
  <si>
    <t>NDB-SCR104</t>
  </si>
  <si>
    <t>NDB-SCR105</t>
  </si>
  <si>
    <t>NDB-SCR106</t>
  </si>
  <si>
    <t>NDB-SCR107</t>
  </si>
  <si>
    <t>NDB-SCR108</t>
  </si>
  <si>
    <t>NDB-SCR109</t>
  </si>
  <si>
    <t>NDB-SCR110</t>
  </si>
  <si>
    <t>NDB-SCR111</t>
  </si>
  <si>
    <t>NDB-SCR112</t>
  </si>
  <si>
    <t>NDB-SCR113</t>
  </si>
  <si>
    <t>NDB-SCR114</t>
  </si>
  <si>
    <t>NDB-SCR115</t>
  </si>
  <si>
    <t>NDB-SCR116</t>
  </si>
  <si>
    <t>NDB-SCR117</t>
  </si>
  <si>
    <t>NDB-SCR118</t>
  </si>
  <si>
    <t>NDB-SCR119</t>
  </si>
  <si>
    <t>NDB-SCR120</t>
  </si>
  <si>
    <t>NDB-SCR121</t>
  </si>
  <si>
    <t>NDB-SCR122</t>
  </si>
  <si>
    <t>NDB-SCR123</t>
  </si>
  <si>
    <t>NDB-SCR124</t>
  </si>
  <si>
    <t>NDB-SCR125</t>
  </si>
  <si>
    <t>NDB-SCR126</t>
  </si>
  <si>
    <t>NDB-SCR127</t>
  </si>
  <si>
    <t>NDB-SCR128</t>
  </si>
  <si>
    <t>NDB-SCR129</t>
  </si>
  <si>
    <t>NDB-SCR130</t>
  </si>
  <si>
    <t>NDB-SCR131</t>
  </si>
  <si>
    <t>NDB-SCR132</t>
  </si>
  <si>
    <t>NDB-SCR133</t>
  </si>
  <si>
    <t>NDB-SCR134</t>
  </si>
  <si>
    <t>NDB-SCR135</t>
  </si>
  <si>
    <t>NDB-SCR136</t>
  </si>
  <si>
    <t>NDB-SCR137</t>
  </si>
  <si>
    <t>NDB-SCR138</t>
  </si>
  <si>
    <t>NDB-SCR139</t>
  </si>
  <si>
    <t>NDB-SCR140</t>
  </si>
  <si>
    <t>NDB-SCR141</t>
  </si>
  <si>
    <t>NDB-SCR142</t>
  </si>
  <si>
    <t>NDB-SCR143</t>
  </si>
  <si>
    <t>NDB-SCR144</t>
  </si>
  <si>
    <t>NDB-SCR145</t>
  </si>
  <si>
    <t>NDB-SCR146</t>
  </si>
  <si>
    <t>NDB-SCR147</t>
  </si>
  <si>
    <t>NDB-SCR148</t>
  </si>
  <si>
    <t>薬物療法：がん患者指導管理料（医師等が抗悪性腫瘍剤の必要性等を文書説明）　入院</t>
  </si>
  <si>
    <t>薬物療法：がん患者指導管理料（医師等が抗悪性腫瘍剤の必要性等を文書説明）　外来</t>
  </si>
  <si>
    <t>薬物療法：がん患者指導管理料（医師等が抗悪性腫瘍剤の必要性等を文書説明）　入院＋外来</t>
  </si>
  <si>
    <t>薬物療法：抗悪性腫瘍剤処方管理加算（処方料）　外来</t>
  </si>
  <si>
    <t>薬物療法：抗悪性腫瘍剤処方管理加算（処方箋料）　外来</t>
  </si>
  <si>
    <t>薬物療法：外来化学療法加算１（外来化学療法加算Ａ・１５歳未満）　外来</t>
  </si>
  <si>
    <t>薬物療法：外来化学療法加算１（外来化学療法加算Ａ・１５歳以上）　外来</t>
  </si>
  <si>
    <t>薬物療法：外来化学療法加算１（外来化学療法加算Ｂ・１５歳未満）　外来</t>
  </si>
  <si>
    <t>薬物療法：外来化学療法加算１（外来化学療法加算Ｂ・１５歳以上）　外来</t>
  </si>
  <si>
    <t>薬物療法：外来化学療法加算２（外来化学療法加算Ａ・１５歳以上）　外来</t>
  </si>
  <si>
    <t>薬物療法：外来化学療法加算２（外来化学療法加算Ｂ・１５歳以上）　外来</t>
  </si>
  <si>
    <t>薬物療法（検査）：悪性腫瘍特異物質治療管理料（尿中ＢＴＡ）　外来</t>
  </si>
  <si>
    <t>薬物療法（検査）：悪性腫瘍特異物質治療管理料（その他・１項目）　入院</t>
  </si>
  <si>
    <t>薬物療法（検査）：悪性腫瘍特異物質治療管理料（その他・１項目）　外来</t>
  </si>
  <si>
    <t>薬物療法（検査）：悪性腫瘍特異物質治療管理料（その他・１項目）　入院＋外来</t>
  </si>
  <si>
    <t>薬物療法（検査）：腫瘍マーカー検査初回月加算　入院</t>
  </si>
  <si>
    <t>薬物療法（検査）：腫瘍マーカー検査初回月加算　外来</t>
  </si>
  <si>
    <t>薬物療法（検査）：腫瘍マーカー検査初回月加算　入院＋外来</t>
  </si>
  <si>
    <t>薬物療法（検査）：悪性腫瘍特異物質治療管理料（その他・２項目以上）　入院</t>
  </si>
  <si>
    <t>薬物療法（検査）：悪性腫瘍特異物質治療管理料（その他・２項目以上）　外来</t>
  </si>
  <si>
    <t>薬物療法（検査）：悪性腫瘍特異物質治療管理料（その他・２項目以上）　入院＋外来</t>
  </si>
  <si>
    <t>薬物療法（検査）：造血器腫瘍細胞抗原　入院</t>
  </si>
  <si>
    <t>薬物療法（検査）：造血器腫瘍細胞抗原　外来</t>
  </si>
  <si>
    <t>薬物療法（検査）：造血器腫瘍細胞抗原　入院＋外来</t>
  </si>
  <si>
    <t>薬物療法（検査）：造血器腫瘍遺伝子検査　入院</t>
  </si>
  <si>
    <t>薬物療法（検査）：造血器腫瘍遺伝子検査　外来</t>
  </si>
  <si>
    <t>薬物療法（検査）：造血器腫瘍遺伝子検査　入院＋外来</t>
  </si>
  <si>
    <t>NDB-SCR43</t>
  </si>
  <si>
    <t>NDB-SCR44</t>
  </si>
  <si>
    <t>NDB-SCR45</t>
  </si>
  <si>
    <t>NDB-SCR46</t>
  </si>
  <si>
    <t>NDB-SCR47</t>
  </si>
  <si>
    <t>NDB-SCR48</t>
  </si>
  <si>
    <t>NDB-SCR49</t>
  </si>
  <si>
    <t>NDB-SCR50</t>
  </si>
  <si>
    <t>NDB-SCR51</t>
  </si>
  <si>
    <t>NDB-SCR52</t>
  </si>
  <si>
    <t>NDB-SCR53</t>
  </si>
  <si>
    <t>NDB-SCR54</t>
  </si>
  <si>
    <t>NDB-SCR55</t>
  </si>
  <si>
    <t>NDB-SCR56</t>
  </si>
  <si>
    <t>NDB-SCR57</t>
  </si>
  <si>
    <t>NDB-SCR58</t>
  </si>
  <si>
    <t>NDB-SCR59</t>
  </si>
  <si>
    <t>NDB-SCR60</t>
  </si>
  <si>
    <t>NDB-SCR61</t>
  </si>
  <si>
    <t>NDB-SCR62</t>
  </si>
  <si>
    <t>NDB-SCR63</t>
  </si>
  <si>
    <t>NDB-SCR64</t>
  </si>
  <si>
    <t>NDB-SCR65</t>
  </si>
  <si>
    <t>がんの診断・治療全般に関する総合的な評価の高い人</t>
    <rPh sb="21" eb="22">
      <t>タカ</t>
    </rPh>
    <rPh sb="23" eb="24">
      <t>ヒト</t>
    </rPh>
    <phoneticPr fontId="8"/>
  </si>
  <si>
    <t>問30-1</t>
    <phoneticPr fontId="8"/>
  </si>
  <si>
    <t>一般の人が受けられるがん医療は数年前と比べて進歩したと思う人</t>
  </si>
  <si>
    <t>一般の人が受けられるがん医療は数年前と比べて進歩したと思う人</t>
    <phoneticPr fontId="8"/>
  </si>
  <si>
    <t>都道府県表（各種がん）</t>
    <rPh sb="0" eb="4">
      <t>トドウフケン</t>
    </rPh>
    <rPh sb="4" eb="5">
      <t>ヒョウ</t>
    </rPh>
    <phoneticPr fontId="8"/>
  </si>
  <si>
    <t>全がん13</t>
  </si>
  <si>
    <t>全がん13</t>
    <rPh sb="0" eb="1">
      <t>ゼン</t>
    </rPh>
    <phoneticPr fontId="7"/>
  </si>
  <si>
    <t>全がん14</t>
  </si>
  <si>
    <t>全がん14</t>
    <phoneticPr fontId="7"/>
  </si>
  <si>
    <t>全がん17</t>
  </si>
  <si>
    <t>全がん17</t>
    <phoneticPr fontId="7"/>
  </si>
  <si>
    <t>全がん18</t>
  </si>
  <si>
    <t>全がん18</t>
    <phoneticPr fontId="7"/>
  </si>
  <si>
    <t>全がん21</t>
    <phoneticPr fontId="7"/>
  </si>
  <si>
    <t>全がん22</t>
    <phoneticPr fontId="7"/>
  </si>
  <si>
    <t>全がん23</t>
    <phoneticPr fontId="7"/>
  </si>
  <si>
    <t>全がん24</t>
    <phoneticPr fontId="7"/>
  </si>
  <si>
    <t>全がん25</t>
    <phoneticPr fontId="7"/>
  </si>
  <si>
    <t>全がん27</t>
    <phoneticPr fontId="7"/>
  </si>
  <si>
    <t>全がん48</t>
    <phoneticPr fontId="7"/>
  </si>
  <si>
    <t>全がん51</t>
    <phoneticPr fontId="7"/>
  </si>
  <si>
    <t>全がん52</t>
    <phoneticPr fontId="7"/>
  </si>
  <si>
    <t>全がん49</t>
    <phoneticPr fontId="7"/>
  </si>
  <si>
    <t>全国</t>
    <rPh sb="0" eb="2">
      <t>ゼンコク</t>
    </rPh>
    <phoneticPr fontId="8"/>
  </si>
  <si>
    <t>国表（各種がん）</t>
    <rPh sb="0" eb="1">
      <t>クニ</t>
    </rPh>
    <rPh sb="1" eb="2">
      <t>ヒョウ</t>
    </rPh>
    <phoneticPr fontId="8"/>
  </si>
  <si>
    <t>国表（医療一般）</t>
    <rPh sb="0" eb="1">
      <t>クニ</t>
    </rPh>
    <rPh sb="1" eb="2">
      <t>ヒョウ</t>
    </rPh>
    <rPh sb="3" eb="5">
      <t>イリョウ</t>
    </rPh>
    <rPh sb="5" eb="7">
      <t>イッパン</t>
    </rPh>
    <phoneticPr fontId="8"/>
  </si>
  <si>
    <t>医療の質対策</t>
  </si>
  <si>
    <r>
      <t>在宅療養支援病院数</t>
    </r>
    <r>
      <rPr>
        <sz val="11"/>
        <rFont val="Yu Gothic"/>
        <family val="3"/>
        <charset val="128"/>
        <scheme val="minor"/>
      </rPr>
      <t>（人口10万対）</t>
    </r>
    <rPh sb="0" eb="2">
      <t>ザイタク</t>
    </rPh>
    <rPh sb="2" eb="4">
      <t>リョウヨウ</t>
    </rPh>
    <rPh sb="4" eb="6">
      <t>シエン</t>
    </rPh>
    <rPh sb="6" eb="8">
      <t>ビョウイン</t>
    </rPh>
    <rPh sb="8" eb="9">
      <t>スウ</t>
    </rPh>
    <phoneticPr fontId="8"/>
  </si>
  <si>
    <r>
      <t>在宅療養支援診療所数</t>
    </r>
    <r>
      <rPr>
        <sz val="11"/>
        <rFont val="Yu Gothic"/>
        <family val="3"/>
        <charset val="128"/>
        <scheme val="minor"/>
      </rPr>
      <t>（人口10万対）</t>
    </r>
    <rPh sb="0" eb="2">
      <t>ザイタク</t>
    </rPh>
    <rPh sb="2" eb="4">
      <t>リョウヨウ</t>
    </rPh>
    <rPh sb="4" eb="6">
      <t>シエン</t>
    </rPh>
    <rPh sb="6" eb="9">
      <t>シンリョウショ</t>
    </rPh>
    <rPh sb="9" eb="10">
      <t>スウ</t>
    </rPh>
    <phoneticPr fontId="8"/>
  </si>
  <si>
    <r>
      <t>訪問看護ステーション　看護師</t>
    </r>
    <r>
      <rPr>
        <sz val="11"/>
        <rFont val="Yu Gothic"/>
        <family val="3"/>
        <charset val="128"/>
        <scheme val="minor"/>
      </rPr>
      <t>（人：常勤換算）（人口10万対）</t>
    </r>
    <rPh sb="0" eb="2">
      <t>ホウモン</t>
    </rPh>
    <rPh sb="2" eb="4">
      <t>カンゴ</t>
    </rPh>
    <rPh sb="11" eb="14">
      <t>カンゴシ</t>
    </rPh>
    <rPh sb="17" eb="19">
      <t>ジョウキン</t>
    </rPh>
    <rPh sb="19" eb="21">
      <t>カンサン</t>
    </rPh>
    <phoneticPr fontId="8"/>
  </si>
  <si>
    <t>都道府県表（医療一般）</t>
    <rPh sb="0" eb="4">
      <t>トドウフケン</t>
    </rPh>
    <rPh sb="4" eb="5">
      <t>ヒョウ</t>
    </rPh>
    <rPh sb="6" eb="8">
      <t>イリョウ</t>
    </rPh>
    <rPh sb="8" eb="10">
      <t>イッパン</t>
    </rPh>
    <phoneticPr fontId="8"/>
  </si>
  <si>
    <t>国表（肺がん）</t>
    <rPh sb="3" eb="4">
      <t>ハイ</t>
    </rPh>
    <phoneticPr fontId="8"/>
  </si>
  <si>
    <t>肺がん13</t>
    <rPh sb="0" eb="1">
      <t>ハイ</t>
    </rPh>
    <phoneticPr fontId="7"/>
  </si>
  <si>
    <t>肺がん14</t>
    <rPh sb="0" eb="1">
      <t>ハイ</t>
    </rPh>
    <phoneticPr fontId="7"/>
  </si>
  <si>
    <t>標準化死亡比（男）</t>
    <rPh sb="0" eb="3">
      <t>ヒョウジュンカ</t>
    </rPh>
    <rPh sb="3" eb="5">
      <t>シボウ</t>
    </rPh>
    <rPh sb="5" eb="6">
      <t>ヒ</t>
    </rPh>
    <rPh sb="7" eb="8">
      <t>オトコ</t>
    </rPh>
    <phoneticPr fontId="8"/>
  </si>
  <si>
    <t>標準化死亡比（女）</t>
    <rPh sb="0" eb="3">
      <t>ヒョウジュンカ</t>
    </rPh>
    <rPh sb="3" eb="5">
      <t>シボウ</t>
    </rPh>
    <rPh sb="5" eb="6">
      <t>ヒ</t>
    </rPh>
    <rPh sb="7" eb="8">
      <t>オンナ</t>
    </rPh>
    <phoneticPr fontId="8"/>
  </si>
  <si>
    <t>肺がん17</t>
  </si>
  <si>
    <t>肺がん17</t>
    <rPh sb="0" eb="1">
      <t>ハイ</t>
    </rPh>
    <phoneticPr fontId="7"/>
  </si>
  <si>
    <t>肺がん18</t>
  </si>
  <si>
    <t>肺がん18</t>
    <phoneticPr fontId="7"/>
  </si>
  <si>
    <t>肺がん21</t>
  </si>
  <si>
    <t>肺がん21</t>
    <phoneticPr fontId="7"/>
  </si>
  <si>
    <t>肺がん22</t>
  </si>
  <si>
    <t>肺がん22</t>
    <phoneticPr fontId="7"/>
  </si>
  <si>
    <t>肺がん24</t>
    <phoneticPr fontId="7"/>
  </si>
  <si>
    <t>都道府県表（肺がん）</t>
    <rPh sb="6" eb="7">
      <t>ハイ</t>
    </rPh>
    <phoneticPr fontId="8"/>
  </si>
  <si>
    <t>肺がん14</t>
    <phoneticPr fontId="7"/>
  </si>
  <si>
    <t>肺がん17</t>
    <phoneticPr fontId="7"/>
  </si>
  <si>
    <t>国表（大腸がん）</t>
    <rPh sb="0" eb="1">
      <t>クニ</t>
    </rPh>
    <rPh sb="1" eb="2">
      <t>ヒョウ</t>
    </rPh>
    <rPh sb="3" eb="5">
      <t>ダイチョウ</t>
    </rPh>
    <phoneticPr fontId="8"/>
  </si>
  <si>
    <r>
      <t>死亡率（男）</t>
    </r>
    <r>
      <rPr>
        <sz val="11"/>
        <rFont val="Yu Gothic"/>
        <family val="3"/>
        <charset val="128"/>
        <scheme val="minor"/>
      </rPr>
      <t>（％）（75歳未満、年齢調整、人口10万対）</t>
    </r>
    <rPh sb="0" eb="3">
      <t>シボウリツ</t>
    </rPh>
    <rPh sb="4" eb="5">
      <t>オトコ</t>
    </rPh>
    <rPh sb="12" eb="13">
      <t>サイ</t>
    </rPh>
    <rPh sb="13" eb="15">
      <t>ミマン</t>
    </rPh>
    <rPh sb="16" eb="18">
      <t>ネンレイ</t>
    </rPh>
    <rPh sb="18" eb="20">
      <t>チョウセイ</t>
    </rPh>
    <rPh sb="21" eb="23">
      <t>ジンコウ</t>
    </rPh>
    <rPh sb="25" eb="26">
      <t>マン</t>
    </rPh>
    <rPh sb="26" eb="27">
      <t>タイ</t>
    </rPh>
    <phoneticPr fontId="8"/>
  </si>
  <si>
    <r>
      <t>死亡率（女）</t>
    </r>
    <r>
      <rPr>
        <sz val="11"/>
        <rFont val="Yu Gothic"/>
        <family val="3"/>
        <charset val="128"/>
        <scheme val="minor"/>
      </rPr>
      <t>（％）（75歳未満、年齢調整、人口10万対）</t>
    </r>
    <rPh sb="0" eb="3">
      <t>シボウリツ</t>
    </rPh>
    <rPh sb="4" eb="5">
      <t>オンナ</t>
    </rPh>
    <rPh sb="12" eb="13">
      <t>サイ</t>
    </rPh>
    <rPh sb="13" eb="15">
      <t>ミマン</t>
    </rPh>
    <rPh sb="16" eb="18">
      <t>ネンレイ</t>
    </rPh>
    <rPh sb="18" eb="20">
      <t>チョウセイ</t>
    </rPh>
    <rPh sb="21" eb="23">
      <t>ジンコウ</t>
    </rPh>
    <rPh sb="25" eb="26">
      <t>マン</t>
    </rPh>
    <rPh sb="26" eb="27">
      <t>タイ</t>
    </rPh>
    <phoneticPr fontId="8"/>
  </si>
  <si>
    <r>
      <t>罹患率（男）</t>
    </r>
    <r>
      <rPr>
        <sz val="11"/>
        <rFont val="Yu Gothic"/>
        <family val="3"/>
        <charset val="128"/>
        <scheme val="minor"/>
      </rPr>
      <t>（％）（年齢調整、人口10万人対）</t>
    </r>
    <rPh sb="0" eb="2">
      <t>リカン</t>
    </rPh>
    <rPh sb="2" eb="3">
      <t>リツ</t>
    </rPh>
    <rPh sb="4" eb="5">
      <t>オトコ</t>
    </rPh>
    <phoneticPr fontId="8"/>
  </si>
  <si>
    <r>
      <t>罹患率（女）</t>
    </r>
    <r>
      <rPr>
        <sz val="11"/>
        <rFont val="Yu Gothic"/>
        <family val="3"/>
        <charset val="128"/>
        <scheme val="minor"/>
      </rPr>
      <t>（％）（年齢調整、人口10万人対）</t>
    </r>
    <rPh sb="0" eb="2">
      <t>リカン</t>
    </rPh>
    <rPh sb="2" eb="3">
      <t>リツ</t>
    </rPh>
    <rPh sb="4" eb="5">
      <t>オンナ</t>
    </rPh>
    <phoneticPr fontId="8"/>
  </si>
  <si>
    <t>5年相対生存率　2009-2011年（男）（％）</t>
    <rPh sb="1" eb="2">
      <t>ネン</t>
    </rPh>
    <rPh sb="2" eb="4">
      <t>ソウタイ</t>
    </rPh>
    <rPh sb="4" eb="6">
      <t>セイゾン</t>
    </rPh>
    <rPh sb="6" eb="7">
      <t>リツ</t>
    </rPh>
    <rPh sb="17" eb="18">
      <t>ネン</t>
    </rPh>
    <rPh sb="19" eb="20">
      <t>オトコ</t>
    </rPh>
    <phoneticPr fontId="8"/>
  </si>
  <si>
    <t>5年相対生存率　2009-2011年（女）（％）</t>
    <rPh sb="1" eb="2">
      <t>ネン</t>
    </rPh>
    <rPh sb="2" eb="4">
      <t>ソウタイ</t>
    </rPh>
    <rPh sb="4" eb="6">
      <t>セイゾン</t>
    </rPh>
    <rPh sb="6" eb="7">
      <t>リツ</t>
    </rPh>
    <rPh sb="17" eb="18">
      <t>ネン</t>
    </rPh>
    <rPh sb="19" eb="20">
      <t>オンナ</t>
    </rPh>
    <phoneticPr fontId="8"/>
  </si>
  <si>
    <t>大腸がん13</t>
    <rPh sb="0" eb="2">
      <t>ダイチョウ</t>
    </rPh>
    <phoneticPr fontId="7"/>
  </si>
  <si>
    <t>大腸がん14</t>
    <phoneticPr fontId="7"/>
  </si>
  <si>
    <t>大腸がん17</t>
  </si>
  <si>
    <t>大腸がん17</t>
    <phoneticPr fontId="7"/>
  </si>
  <si>
    <t>大腸がん18</t>
  </si>
  <si>
    <t>大腸がん18</t>
    <phoneticPr fontId="7"/>
  </si>
  <si>
    <t>大腸がん21</t>
  </si>
  <si>
    <t>大腸がん21</t>
    <phoneticPr fontId="7"/>
  </si>
  <si>
    <t>大腸がん22</t>
  </si>
  <si>
    <t>大腸がん22</t>
    <phoneticPr fontId="7"/>
  </si>
  <si>
    <t>大腸がん24</t>
    <phoneticPr fontId="7"/>
  </si>
  <si>
    <t>都道府県表（大腸がん）</t>
    <rPh sb="0" eb="4">
      <t>トドウフケン</t>
    </rPh>
    <rPh sb="4" eb="5">
      <t>ヒョウ</t>
    </rPh>
    <rPh sb="6" eb="8">
      <t>ダイチョウ</t>
    </rPh>
    <phoneticPr fontId="8"/>
  </si>
  <si>
    <t>国表（胃がん）</t>
    <phoneticPr fontId="8"/>
  </si>
  <si>
    <t>5年相対生存率　2009-2011年（女）（％）</t>
    <rPh sb="1" eb="2">
      <t>ネン</t>
    </rPh>
    <rPh sb="2" eb="4">
      <t>ソウタイ</t>
    </rPh>
    <rPh sb="4" eb="6">
      <t>セイゾン</t>
    </rPh>
    <rPh sb="6" eb="7">
      <t>リツ</t>
    </rPh>
    <rPh sb="19" eb="20">
      <t>オンナ</t>
    </rPh>
    <phoneticPr fontId="8"/>
  </si>
  <si>
    <t>胃がん13</t>
    <rPh sb="0" eb="1">
      <t>イ</t>
    </rPh>
    <phoneticPr fontId="7"/>
  </si>
  <si>
    <t>胃がん14</t>
    <phoneticPr fontId="7"/>
  </si>
  <si>
    <t>胃がん17</t>
  </si>
  <si>
    <t>胃がん17</t>
    <phoneticPr fontId="7"/>
  </si>
  <si>
    <t>胃がん18</t>
  </si>
  <si>
    <t>胃がん18</t>
    <phoneticPr fontId="7"/>
  </si>
  <si>
    <t>胃がん21</t>
  </si>
  <si>
    <t>胃がん21</t>
    <phoneticPr fontId="7"/>
  </si>
  <si>
    <t>胃がん22</t>
  </si>
  <si>
    <t>胃がん22</t>
    <phoneticPr fontId="7"/>
  </si>
  <si>
    <t>胃がん24</t>
    <phoneticPr fontId="7"/>
  </si>
  <si>
    <t>都道府県表（胃がん）</t>
    <phoneticPr fontId="8"/>
  </si>
  <si>
    <t>国表（乳がん）</t>
    <rPh sb="3" eb="4">
      <t>ニュウ</t>
    </rPh>
    <phoneticPr fontId="8"/>
  </si>
  <si>
    <t>罹患率（女）（％）（年齢調整、人口10万人対）</t>
  </si>
  <si>
    <t>5年相対生存率　2009-2011年（女）</t>
    <rPh sb="1" eb="2">
      <t>ネン</t>
    </rPh>
    <rPh sb="2" eb="4">
      <t>ソウタイ</t>
    </rPh>
    <rPh sb="4" eb="6">
      <t>セイゾン</t>
    </rPh>
    <rPh sb="6" eb="7">
      <t>リツ</t>
    </rPh>
    <rPh sb="19" eb="20">
      <t>オンナ</t>
    </rPh>
    <phoneticPr fontId="8"/>
  </si>
  <si>
    <t>乳がん13</t>
    <rPh sb="0" eb="1">
      <t>ニュウ</t>
    </rPh>
    <phoneticPr fontId="7"/>
  </si>
  <si>
    <t>乳がん15</t>
  </si>
  <si>
    <t>乳がん15</t>
    <phoneticPr fontId="7"/>
  </si>
  <si>
    <t>乳がん16</t>
    <phoneticPr fontId="7"/>
  </si>
  <si>
    <t>都道府県表（乳がん）</t>
    <rPh sb="6" eb="7">
      <t>ニュウ</t>
    </rPh>
    <phoneticPr fontId="8"/>
  </si>
  <si>
    <t>大腸がん24</t>
    <rPh sb="0" eb="2">
      <t>ダイチョウ</t>
    </rPh>
    <phoneticPr fontId="7"/>
  </si>
  <si>
    <t>胃がん24</t>
    <rPh sb="0" eb="1">
      <t>イ</t>
    </rPh>
    <phoneticPr fontId="7"/>
  </si>
  <si>
    <t>乳がん16</t>
    <rPh sb="0" eb="1">
      <t>ニュウ</t>
    </rPh>
    <phoneticPr fontId="7"/>
  </si>
  <si>
    <t>全がん：5年相対生存率　2009-2011年（男）（％）</t>
  </si>
  <si>
    <t>全がん：5年相対生存率　2009-2011年（女）（％）</t>
  </si>
  <si>
    <t>肺がん：5年相対生存率　2009-2011年（男）（％）</t>
  </si>
  <si>
    <t>肺がん：5年相対生存率　2009-2011年（女）（％）</t>
  </si>
  <si>
    <t>大腸がん：5年相対生存率　2009-2011年（男）（％）</t>
  </si>
  <si>
    <t>大腸がん：5年相対生存率　2009-2011年（女）（％）</t>
  </si>
  <si>
    <t>胃がん：5年相対生存率　2009-2011年（男）（％）</t>
  </si>
  <si>
    <t>胃がん：5年相対生存率　2009-2011年（女）（％）</t>
  </si>
  <si>
    <t>乳がん：5年相対生存率　2009-2011年（女）（％）</t>
  </si>
  <si>
    <t>外来がん患者在宅連携指導料　外来</t>
  </si>
  <si>
    <t>看取り加算（在宅患者訪問診療料（１）１・（２）イ・往診料）　外来</t>
  </si>
  <si>
    <t>在がん医総（機能強化した在支診等）（病床あり）（処方箋あり）　外来</t>
  </si>
  <si>
    <t>在がん医総（機能強化した在支診等）（病床あり）（処方箋なし）　外来</t>
  </si>
  <si>
    <t>在がん医総（機能強化した在支診等）（病床なし）（処方箋あり）　外来</t>
  </si>
  <si>
    <t>在がん医総（機能強化した在支診等）（病床なし）（処方箋なし）　外来</t>
  </si>
  <si>
    <t>在がん医総（在支診等）（処方箋あり）　外来</t>
  </si>
  <si>
    <t>在がん医総（在支診等）（処方箋なし）　外来</t>
  </si>
  <si>
    <t>在宅緩和ケア充実診療所・病院加算（在がん医総）　外来</t>
  </si>
  <si>
    <t>在宅療養実績加算１（在がん医総）　外来</t>
  </si>
  <si>
    <t>在宅悪性腫瘍等患者指導管理料　外来</t>
  </si>
  <si>
    <t>NDB-SCR239</t>
  </si>
  <si>
    <t>NDB-SCR241</t>
  </si>
  <si>
    <t>NDB-SCR242</t>
  </si>
  <si>
    <t>NDB-SCR243</t>
  </si>
  <si>
    <t>NDB-SCR244</t>
  </si>
  <si>
    <t>NDB-SCR245</t>
  </si>
  <si>
    <t>NDB-SCR246</t>
  </si>
  <si>
    <t>NDB-SCR247</t>
  </si>
  <si>
    <t>NDB-SCR248</t>
  </si>
  <si>
    <t>NDB-SCR249</t>
  </si>
  <si>
    <t>NDB-SCR250</t>
  </si>
  <si>
    <t>肺がん13</t>
    <phoneticPr fontId="7"/>
  </si>
  <si>
    <t>大腸がん13</t>
    <phoneticPr fontId="7"/>
  </si>
  <si>
    <t>胃がん13</t>
    <phoneticPr fontId="7"/>
  </si>
  <si>
    <t>乳がん13</t>
    <phoneticPr fontId="7"/>
  </si>
  <si>
    <t>肺がん：標準化死亡比（男）</t>
  </si>
  <si>
    <t>肺がん：標準化死亡比（女）</t>
  </si>
  <si>
    <t>大腸がん：標準化死亡比（男）</t>
  </si>
  <si>
    <t>大腸がん：標準化死亡比（女）</t>
  </si>
  <si>
    <t>胃がん：標準化死亡比（男）</t>
  </si>
  <si>
    <t>胃がん：標準化死亡比（女）</t>
  </si>
  <si>
    <t>全がん：死亡率（男）（％）（75歳未満、年齢調整、人口10万対）</t>
  </si>
  <si>
    <t>全がん：死亡率（女）（％）（75歳未満、年齢調整、人口10万対）</t>
  </si>
  <si>
    <t>全がん：標準化死亡比　悪性新生物　総数　男性</t>
  </si>
  <si>
    <t>全がん：標準化死亡比　悪性新生物　総数　女性</t>
  </si>
  <si>
    <t>肺がん：罹患率（男）（年齢調整、人口10万人対）</t>
  </si>
  <si>
    <t>肺がん： 罹患率（女）（年齢調整、人口10万人対）</t>
  </si>
  <si>
    <t>大腸がん：罹患率（男）（年齢調整、人口10万人対）</t>
  </si>
  <si>
    <t>大腸がん： 罹患率（女）（年齢調整、人口10万人対）</t>
  </si>
  <si>
    <t>胃がん：罹患率（男）（年齢調整、人口10万人対）</t>
  </si>
  <si>
    <t>胃がん： 罹患率（女）（年齢調整、人口10万人対）</t>
  </si>
  <si>
    <t>乳がん： 罹患率（女）（年齢調整、人口10万人対）</t>
  </si>
  <si>
    <t>4・8</t>
  </si>
  <si>
    <t>4・5</t>
  </si>
  <si>
    <t>8・13</t>
  </si>
  <si>
    <t>患者3</t>
  </si>
  <si>
    <t>患者3</t>
    <rPh sb="0" eb="2">
      <t>カンジャ</t>
    </rPh>
    <phoneticPr fontId="7"/>
  </si>
  <si>
    <t>患者4</t>
  </si>
  <si>
    <t>患者5</t>
  </si>
  <si>
    <t>患者6</t>
  </si>
  <si>
    <t>患者7</t>
  </si>
  <si>
    <t>患者8</t>
  </si>
  <si>
    <t>患者9</t>
  </si>
  <si>
    <t>患者10</t>
  </si>
  <si>
    <t>患者11</t>
  </si>
  <si>
    <t>患者12</t>
  </si>
  <si>
    <t>患者13</t>
  </si>
  <si>
    <t>患者14</t>
  </si>
  <si>
    <t>患者15</t>
  </si>
  <si>
    <t>患者16</t>
  </si>
  <si>
    <t>患者17</t>
  </si>
  <si>
    <t>患者18</t>
  </si>
  <si>
    <t>患者19</t>
  </si>
  <si>
    <t>患者20</t>
  </si>
  <si>
    <t>患者21</t>
  </si>
  <si>
    <t>患者22</t>
  </si>
  <si>
    <t>患者23</t>
  </si>
  <si>
    <t>患者24</t>
  </si>
  <si>
    <t>患者25</t>
  </si>
  <si>
    <t>患者26</t>
  </si>
  <si>
    <t>患者27</t>
  </si>
  <si>
    <t>患者28</t>
  </si>
  <si>
    <t>患者29</t>
  </si>
  <si>
    <t>患者30</t>
  </si>
  <si>
    <t>患者31</t>
  </si>
  <si>
    <t>患者32</t>
  </si>
  <si>
    <t>患者33</t>
  </si>
  <si>
    <t>患者34</t>
  </si>
  <si>
    <t>患者35</t>
  </si>
  <si>
    <t>患者36</t>
  </si>
  <si>
    <t>患者32</t>
    <rPh sb="0" eb="2">
      <t>カンジャ</t>
    </rPh>
    <phoneticPr fontId="7"/>
  </si>
  <si>
    <t>患者7</t>
    <rPh sb="0" eb="2">
      <t>カンジャ</t>
    </rPh>
    <phoneticPr fontId="7"/>
  </si>
  <si>
    <t>患者8</t>
    <rPh sb="0" eb="2">
      <t>カンジャ</t>
    </rPh>
    <phoneticPr fontId="7"/>
  </si>
  <si>
    <t>患者22</t>
    <rPh sb="0" eb="2">
      <t>カンジャ</t>
    </rPh>
    <phoneticPr fontId="7"/>
  </si>
  <si>
    <t>患者19</t>
    <rPh sb="0" eb="2">
      <t>カンジャ</t>
    </rPh>
    <phoneticPr fontId="7"/>
  </si>
  <si>
    <t>患者25</t>
    <rPh sb="0" eb="2">
      <t>カンジャ</t>
    </rPh>
    <phoneticPr fontId="7"/>
  </si>
  <si>
    <t>患者6</t>
    <rPh sb="0" eb="2">
      <t>カンジャ</t>
    </rPh>
    <phoneticPr fontId="7"/>
  </si>
  <si>
    <t>患者5</t>
    <rPh sb="0" eb="2">
      <t>カンジャ</t>
    </rPh>
    <phoneticPr fontId="7"/>
  </si>
  <si>
    <t>患者9</t>
    <rPh sb="0" eb="2">
      <t>カンジャ</t>
    </rPh>
    <phoneticPr fontId="7"/>
  </si>
  <si>
    <t>患者26</t>
    <rPh sb="0" eb="2">
      <t>カンジャ</t>
    </rPh>
    <phoneticPr fontId="7"/>
  </si>
  <si>
    <t>患者27</t>
    <rPh sb="0" eb="2">
      <t>カンジャ</t>
    </rPh>
    <phoneticPr fontId="7"/>
  </si>
  <si>
    <t>患者34</t>
    <rPh sb="0" eb="2">
      <t>カンジャ</t>
    </rPh>
    <phoneticPr fontId="7"/>
  </si>
  <si>
    <t>患者35</t>
    <rPh sb="0" eb="2">
      <t>カンジャ</t>
    </rPh>
    <phoneticPr fontId="7"/>
  </si>
  <si>
    <t>患者36</t>
    <rPh sb="0" eb="2">
      <t>カンジャ</t>
    </rPh>
    <phoneticPr fontId="7"/>
  </si>
  <si>
    <t>患者12</t>
    <rPh sb="0" eb="2">
      <t>カンジャ</t>
    </rPh>
    <phoneticPr fontId="7"/>
  </si>
  <si>
    <t>患者33</t>
    <rPh sb="0" eb="2">
      <t>カンジャ</t>
    </rPh>
    <phoneticPr fontId="7"/>
  </si>
  <si>
    <t>患者18</t>
    <rPh sb="0" eb="2">
      <t>カンジャ</t>
    </rPh>
    <phoneticPr fontId="7"/>
  </si>
  <si>
    <t>患者30</t>
    <rPh sb="0" eb="2">
      <t>カンジャ</t>
    </rPh>
    <phoneticPr fontId="7"/>
  </si>
  <si>
    <t>患者31</t>
    <rPh sb="0" eb="2">
      <t>カンジャ</t>
    </rPh>
    <phoneticPr fontId="7"/>
  </si>
  <si>
    <t>患者14</t>
    <rPh sb="0" eb="2">
      <t>カンジャ</t>
    </rPh>
    <phoneticPr fontId="7"/>
  </si>
  <si>
    <t>患者10</t>
    <rPh sb="0" eb="2">
      <t>カンジャ</t>
    </rPh>
    <phoneticPr fontId="7"/>
  </si>
  <si>
    <t>患者13</t>
    <rPh sb="0" eb="2">
      <t>カンジャ</t>
    </rPh>
    <phoneticPr fontId="7"/>
  </si>
  <si>
    <t>患者15</t>
    <rPh sb="0" eb="2">
      <t>カンジャ</t>
    </rPh>
    <phoneticPr fontId="7"/>
  </si>
  <si>
    <t>患者20</t>
    <rPh sb="0" eb="2">
      <t>カンジャ</t>
    </rPh>
    <phoneticPr fontId="7"/>
  </si>
  <si>
    <t>患者21</t>
    <rPh sb="0" eb="2">
      <t>カンジャ</t>
    </rPh>
    <phoneticPr fontId="7"/>
  </si>
  <si>
    <t>患者24</t>
    <rPh sb="0" eb="2">
      <t>カンジャ</t>
    </rPh>
    <phoneticPr fontId="7"/>
  </si>
  <si>
    <t>患者29</t>
    <rPh sb="0" eb="2">
      <t>カンジャ</t>
    </rPh>
    <phoneticPr fontId="7"/>
  </si>
  <si>
    <t>　がんの在宅医療</t>
    <rPh sb="4" eb="6">
      <t>ザイタク</t>
    </rPh>
    <rPh sb="6" eb="8">
      <t>イリョウ</t>
    </rPh>
    <phoneticPr fontId="7"/>
  </si>
  <si>
    <t>▼二次医療圏を選択してください（任意）</t>
    <rPh sb="1" eb="6">
      <t>ニジイリョウケン</t>
    </rPh>
    <rPh sb="7" eb="9">
      <t>センタク</t>
    </rPh>
    <rPh sb="16" eb="18">
      <t>ニンイ</t>
    </rPh>
    <phoneticPr fontId="12"/>
  </si>
  <si>
    <t>南渡島</t>
  </si>
  <si>
    <t>在宅患者やその家族の痛みやつらさが緩和され、生活の質が向上している</t>
    <phoneticPr fontId="20"/>
  </si>
  <si>
    <t>在宅医療の医療機関の整備状況</t>
    <phoneticPr fontId="7"/>
  </si>
  <si>
    <t>痛みなく過ごせた患者の割合</t>
    <phoneticPr fontId="7"/>
  </si>
  <si>
    <t>在宅療養支援病院数（人口10万対）</t>
    <phoneticPr fontId="7"/>
  </si>
  <si>
    <t>在宅療養支援診療所数（人口10万対）</t>
  </si>
  <si>
    <t>在宅で亡くなったがん患者の医療者に対する満足度</t>
    <phoneticPr fontId="7"/>
  </si>
  <si>
    <t>急変時緊急に対応できる病院の数</t>
    <phoneticPr fontId="7"/>
  </si>
  <si>
    <t>-</t>
  </si>
  <si>
    <t>NDB-SCR※301</t>
    <phoneticPr fontId="8"/>
  </si>
  <si>
    <t>在宅患者緊急入院診療加算（在支診、在支病、在宅療養後方支援病院）　入院</t>
    <phoneticPr fontId="8"/>
  </si>
  <si>
    <t>NDB-SCR※302</t>
    <phoneticPr fontId="8"/>
  </si>
  <si>
    <t>在宅患者緊急入院診療加算（連携医療機関（１以外））　入院</t>
    <phoneticPr fontId="8"/>
  </si>
  <si>
    <t>患者が望む場所で療養生活を送ることができている</t>
    <phoneticPr fontId="7"/>
  </si>
  <si>
    <t>NDB-SCR※303</t>
    <phoneticPr fontId="8"/>
  </si>
  <si>
    <t>在宅患者緊急入院診療加算（１、２以外）　入院</t>
    <phoneticPr fontId="8"/>
  </si>
  <si>
    <t>11-F03</t>
  </si>
  <si>
    <t>望んだ場所で過ごせたがん患者の割合</t>
    <phoneticPr fontId="7"/>
  </si>
  <si>
    <t>在宅医療に関する多職種人材の整備状況</t>
    <phoneticPr fontId="7"/>
  </si>
  <si>
    <t>訪問看護ステーション　看護師（人：常勤換算）（人口10万対）</t>
  </si>
  <si>
    <t>11-F04</t>
  </si>
  <si>
    <t xml:space="preserve"> （参考指標）在宅死亡割合</t>
    <rPh sb="2" eb="4">
      <t>サンコウ</t>
    </rPh>
    <rPh sb="4" eb="6">
      <t>シヒョウ</t>
    </rPh>
    <phoneticPr fontId="7"/>
  </si>
  <si>
    <t>※印の項目はがん診療行為表に収録されていない</t>
    <rPh sb="1" eb="2">
      <t>ジルシ</t>
    </rPh>
    <rPh sb="3" eb="5">
      <t>コウモク</t>
    </rPh>
    <rPh sb="8" eb="10">
      <t>シンリョウ</t>
    </rPh>
    <rPh sb="10" eb="12">
      <t>コウイ</t>
    </rPh>
    <rPh sb="12" eb="13">
      <t>ヒョウ</t>
    </rPh>
    <rPh sb="14" eb="16">
      <t>シュウロク</t>
    </rPh>
    <phoneticPr fontId="8"/>
  </si>
  <si>
    <t>自宅死亡率（％）</t>
    <phoneticPr fontId="7"/>
  </si>
  <si>
    <t>緩和を含めた在宅医療が行われている</t>
    <phoneticPr fontId="7"/>
  </si>
  <si>
    <t>老人ホーム死亡率（％）</t>
    <phoneticPr fontId="7"/>
  </si>
  <si>
    <t>在宅医療の提供量</t>
    <phoneticPr fontId="7"/>
  </si>
  <si>
    <t>自宅・老人ホーム死亡率（％）</t>
    <phoneticPr fontId="7"/>
  </si>
  <si>
    <t>NDB-SCR※304</t>
    <phoneticPr fontId="8"/>
  </si>
  <si>
    <t>退院支援加算 入院</t>
  </si>
  <si>
    <t>NDB-SCR※305</t>
    <phoneticPr fontId="8"/>
  </si>
  <si>
    <t>往診　外来</t>
  </si>
  <si>
    <t>NDB-SCR※306</t>
    <phoneticPr fontId="8"/>
  </si>
  <si>
    <t>緊急往診加算　外来</t>
  </si>
  <si>
    <t>NDB-SCR※307</t>
    <phoneticPr fontId="8"/>
  </si>
  <si>
    <t>在宅患者訪問診療料（１）１　外来</t>
  </si>
  <si>
    <t>NDB-SCR※308</t>
    <phoneticPr fontId="8"/>
  </si>
  <si>
    <t>在宅ターミナルケア加算　外来</t>
  </si>
  <si>
    <t>NDB-SCR※309</t>
    <phoneticPr fontId="8"/>
  </si>
  <si>
    <t>看取り加算（在宅患者訪問診療料・往診料）　外来</t>
  </si>
  <si>
    <t>NDB-SCR※310</t>
    <phoneticPr fontId="8"/>
  </si>
  <si>
    <t>死亡診断加算（在宅患者訪問診療料）　外来</t>
  </si>
  <si>
    <t>　がんの一次予防</t>
    <phoneticPr fontId="7"/>
  </si>
  <si>
    <t>成人喫煙者が減っている</t>
    <phoneticPr fontId="7"/>
  </si>
  <si>
    <t>がんの死亡者を減らす</t>
    <phoneticPr fontId="20"/>
  </si>
  <si>
    <t>01-M01</t>
  </si>
  <si>
    <t>成人喫煙率</t>
    <phoneticPr fontId="7"/>
  </si>
  <si>
    <t>01-F01</t>
  </si>
  <si>
    <t>喫煙率（男）（％）</t>
    <phoneticPr fontId="7"/>
  </si>
  <si>
    <t>喫煙率（女）（％）</t>
    <phoneticPr fontId="7"/>
  </si>
  <si>
    <t>01-F02</t>
    <phoneticPr fontId="7"/>
  </si>
  <si>
    <t>年齢調整死亡率</t>
    <phoneticPr fontId="7"/>
  </si>
  <si>
    <t>20歳未満の喫煙がなくなっている</t>
    <phoneticPr fontId="7"/>
  </si>
  <si>
    <t>01-M02</t>
    <phoneticPr fontId="7"/>
  </si>
  <si>
    <t>20歳未満喫煙率</t>
    <phoneticPr fontId="7"/>
  </si>
  <si>
    <t>標準化死亡比　悪性新生物　総数　男性</t>
    <phoneticPr fontId="7"/>
  </si>
  <si>
    <t>標準化死亡比　悪性新生物　総数　女性</t>
    <phoneticPr fontId="7"/>
  </si>
  <si>
    <t>01-M03</t>
    <phoneticPr fontId="7"/>
  </si>
  <si>
    <t xml:space="preserve"> 妊娠中の喫煙率</t>
    <phoneticPr fontId="7"/>
  </si>
  <si>
    <t>がんの罹患者を減らす</t>
    <phoneticPr fontId="7"/>
  </si>
  <si>
    <t>望まない受動喫煙のない社会が実現している</t>
    <phoneticPr fontId="7"/>
  </si>
  <si>
    <t>01-M04</t>
    <phoneticPr fontId="7"/>
  </si>
  <si>
    <t>受動喫煙率</t>
    <phoneticPr fontId="7"/>
  </si>
  <si>
    <t>年齢調整罹患率</t>
    <phoneticPr fontId="7"/>
  </si>
  <si>
    <t>罹患率（男）（年齢調整、人口10万人対）</t>
    <phoneticPr fontId="7"/>
  </si>
  <si>
    <t>罹患率（女）（年齢調整、人口10万人対）</t>
    <phoneticPr fontId="7"/>
  </si>
  <si>
    <t>国民の生活習慣が改善している</t>
    <phoneticPr fontId="7"/>
  </si>
  <si>
    <t>01-M05</t>
    <phoneticPr fontId="7"/>
  </si>
  <si>
    <t>ハイリスク飲酒率</t>
    <phoneticPr fontId="7"/>
  </si>
  <si>
    <t>ハイリスク量の飲酒（男）（％）</t>
    <phoneticPr fontId="7"/>
  </si>
  <si>
    <t>ハイリスク量の飲酒（女）（％）</t>
    <phoneticPr fontId="7"/>
  </si>
  <si>
    <t>01-M06</t>
    <phoneticPr fontId="7"/>
  </si>
  <si>
    <t>運動習慣率</t>
    <phoneticPr fontId="7"/>
  </si>
  <si>
    <t>歩数（男）（歩）</t>
    <phoneticPr fontId="7"/>
  </si>
  <si>
    <t>歩数（女）（歩）</t>
    <phoneticPr fontId="7"/>
  </si>
  <si>
    <t>01-M07</t>
    <phoneticPr fontId="7"/>
  </si>
  <si>
    <t>適正体重率</t>
    <phoneticPr fontId="7"/>
  </si>
  <si>
    <t>01-M08</t>
    <phoneticPr fontId="7"/>
  </si>
  <si>
    <t>塩分摂取量</t>
    <phoneticPr fontId="7"/>
  </si>
  <si>
    <t>01-M09</t>
    <phoneticPr fontId="7"/>
  </si>
  <si>
    <t>果物・野菜摂取量</t>
    <phoneticPr fontId="7"/>
  </si>
  <si>
    <t>野菜摂取量（男）（ｇ）</t>
    <phoneticPr fontId="7"/>
  </si>
  <si>
    <t>野菜摂取量（女）（ｇ）</t>
    <phoneticPr fontId="7"/>
  </si>
  <si>
    <t>01-M10</t>
    <phoneticPr fontId="7"/>
  </si>
  <si>
    <t>果物・野菜の接種不足率</t>
    <phoneticPr fontId="7"/>
  </si>
  <si>
    <t>肝炎等の早期発見・早期発見ができている</t>
    <phoneticPr fontId="7"/>
  </si>
  <si>
    <t>01-M11</t>
    <phoneticPr fontId="7"/>
  </si>
  <si>
    <t xml:space="preserve"> （参考指標）B型C型肝炎ウイルス感染率</t>
    <phoneticPr fontId="7"/>
  </si>
  <si>
    <t>01-M12</t>
    <phoneticPr fontId="7"/>
  </si>
  <si>
    <t xml:space="preserve"> （参考指標）B型C型肝炎ウイルス検査受検率</t>
    <phoneticPr fontId="7"/>
  </si>
  <si>
    <t>01-M13</t>
    <phoneticPr fontId="7"/>
  </si>
  <si>
    <t xml:space="preserve"> （参考指標）B型肝炎定期予防接種実施率</t>
    <phoneticPr fontId="7"/>
  </si>
  <si>
    <t>01-M14</t>
    <phoneticPr fontId="7"/>
  </si>
  <si>
    <t xml:space="preserve"> （参考指標）ヒトT細胞白血病ウイルス1型感染率</t>
    <phoneticPr fontId="7"/>
  </si>
  <si>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</si>
  <si>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</si>
  <si>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</si>
  <si>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</si>
  <si>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</si>
  <si>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</si>
  <si>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</si>
  <si>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</si>
  <si>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</si>
  <si>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</si>
  <si>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</si>
  <si>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</si>
  <si>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</si>
  <si>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</si>
  <si>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</si>
  <si>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</si>
  <si>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</si>
  <si>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</si>
  <si>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</si>
  <si>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</si>
  <si>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</si>
  <si>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</si>
  <si>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</si>
  <si>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</si>
  <si>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</si>
  <si>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</si>
  <si>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</si>
  <si>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</si>
  <si>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</si>
  <si>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</si>
  <si>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</si>
  <si>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</si>
  <si>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</si>
  <si>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</si>
  <si>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</si>
  <si>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</si>
  <si>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</si>
  <si>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</si>
  <si>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</si>
  <si>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</si>
  <si>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</si>
  <si>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</si>
  <si>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</si>
  <si>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</si>
  <si>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</si>
  <si>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</si>
  <si>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</si>
  <si>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</si>
  <si>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</si>
  <si>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</si>
  <si>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</si>
  <si>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</si>
  <si>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</si>
  <si>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</si>
  <si>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</si>
  <si>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</si>
  <si>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</si>
  <si>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</si>
  <si>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</si>
  <si>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</si>
  <si>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</si>
  <si>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</si>
  <si>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</si>
  <si>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</si>
  <si>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</si>
  <si>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</si>
  <si>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</si>
  <si>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</si>
  <si>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</si>
  <si>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</si>
  <si>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</si>
  <si>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</si>
  <si>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</si>
  <si>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</si>
  <si>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</si>
  <si>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</si>
  <si>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</si>
  <si>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</si>
  <si>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</si>
  <si>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</si>
  <si>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</si>
  <si>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</si>
  <si>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</si>
  <si>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</si>
  <si>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</si>
  <si>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</si>
  <si>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</si>
  <si>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</si>
  <si>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</si>
  <si>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</si>
  <si>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</si>
  <si>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</si>
  <si>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</si>
  <si>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</si>
  <si>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</si>
  <si>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</si>
  <si>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</si>
  <si>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</si>
  <si>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</si>
  <si>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</si>
  <si>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</si>
  <si>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</si>
  <si>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</si>
  <si>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</si>
  <si>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</si>
  <si>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</si>
  <si>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</si>
  <si>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</si>
  <si>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</si>
  <si>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</si>
  <si>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</si>
  <si>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</si>
  <si>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</si>
  <si>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</si>
  <si>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</si>
  <si>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</si>
  <si>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</si>
  <si>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</si>
  <si>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</si>
  <si>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</si>
  <si>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</si>
  <si>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</si>
  <si>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</si>
  <si>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</si>
  <si>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</si>
  <si>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</si>
  <si>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</si>
  <si>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</si>
  <si>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</si>
  <si>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</si>
  <si>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</si>
  <si>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</si>
  <si>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</si>
  <si>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</si>
  <si>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</si>
  <si>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</si>
  <si>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</si>
  <si>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</si>
  <si>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</si>
  <si>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</si>
  <si>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</si>
  <si>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</si>
  <si>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</si>
  <si>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</si>
  <si>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</si>
  <si>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</si>
  <si>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</si>
  <si>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</si>
  <si>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</si>
  <si>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</si>
  <si>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</si>
  <si>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</si>
  <si>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</si>
  <si>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</si>
  <si>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</si>
  <si>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</si>
  <si>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</si>
  <si>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</si>
  <si>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</si>
  <si>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</si>
  <si>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</si>
  <si>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</si>
  <si>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</si>
  <si>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</si>
  <si>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</si>
  <si>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</si>
  <si>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</si>
  <si>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</si>
  <si>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</si>
  <si>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</si>
  <si>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</si>
  <si>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</si>
  <si>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</si>
  <si>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</si>
  <si>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</si>
  <si>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</si>
  <si>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</si>
  <si>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</si>
  <si>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</si>
  <si>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</si>
  <si>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</si>
  <si>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</si>
  <si>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</si>
  <si>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</si>
  <si>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</si>
  <si>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</si>
  <si>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</si>
  <si>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</si>
  <si>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</si>
  <si>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</si>
  <si>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</si>
  <si>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</si>
  <si>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</si>
  <si>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</si>
  <si>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</si>
  <si>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</si>
  <si>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</si>
  <si>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</si>
  <si>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</si>
  <si>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</si>
  <si>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</si>
  <si>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</si>
  <si>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</si>
  <si>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</si>
  <si>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</si>
  <si>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</si>
  <si>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</si>
  <si>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</si>
  <si>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</si>
  <si>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</si>
  <si>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</si>
  <si>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</si>
  <si>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</si>
  <si>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</si>
  <si>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</si>
  <si>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</si>
  <si>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</si>
  <si>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</si>
  <si>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</si>
  <si>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</si>
  <si>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</si>
  <si>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</si>
  <si>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</si>
  <si>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</si>
  <si>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</si>
  <si>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</si>
  <si>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</si>
  <si>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</si>
  <si>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</si>
  <si>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</si>
  <si>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</si>
  <si>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</si>
  <si>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</si>
  <si>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</si>
  <si>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</si>
  <si>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</si>
  <si>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</si>
  <si>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</si>
  <si>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</si>
  <si>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</si>
  <si>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</si>
  <si>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</si>
  <si>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</si>
  <si>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</si>
  <si>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</si>
  <si>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</si>
  <si>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</si>
  <si>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</si>
  <si>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</si>
  <si>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</si>
  <si>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</si>
  <si>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</si>
  <si>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</si>
  <si>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</si>
  <si>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</si>
  <si>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</si>
  <si>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</si>
  <si>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</si>
  <si>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</si>
  <si>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</si>
  <si>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</si>
  <si>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</si>
  <si>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</si>
  <si>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</si>
  <si>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</si>
  <si>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</si>
  <si>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</si>
  <si>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</si>
  <si>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</si>
  <si>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</si>
  <si>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</si>
  <si>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</si>
  <si>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</si>
  <si>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</si>
  <si>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</si>
  <si>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</si>
  <si>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</si>
  <si>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</si>
  <si>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</si>
  <si>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</si>
  <si>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</si>
  <si>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</si>
  <si>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</si>
  <si>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</si>
  <si>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</si>
  <si>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</si>
  <si>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</si>
  <si>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</si>
  <si>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</si>
  <si>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</si>
  <si>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</si>
  <si>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</si>
  <si>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</si>
  <si>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</si>
  <si>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</si>
  <si>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</si>
  <si>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</si>
  <si>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</si>
  <si>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</si>
  <si>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</si>
  <si>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</si>
  <si>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</si>
  <si>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</si>
  <si>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</si>
  <si>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全がん21</t>
  </si>
  <si>
    <t>全がん21</t>
    <rPh sb="0" eb="1">
      <t>ゼン</t>
    </rPh>
    <phoneticPr fontId="7"/>
  </si>
  <si>
    <t>全がん22</t>
  </si>
  <si>
    <t>全がん22</t>
    <rPh sb="0" eb="1">
      <t>ゼン</t>
    </rPh>
    <phoneticPr fontId="7"/>
  </si>
  <si>
    <t>全がん23</t>
  </si>
  <si>
    <t>全がん23</t>
    <rPh sb="0" eb="1">
      <t>ゼン</t>
    </rPh>
    <phoneticPr fontId="7"/>
  </si>
  <si>
    <t>二次医療圏表（全がん）</t>
    <rPh sb="0" eb="2">
      <t>ニジ</t>
    </rPh>
    <rPh sb="2" eb="4">
      <t>イリョウ</t>
    </rPh>
    <rPh sb="4" eb="5">
      <t>ケン</t>
    </rPh>
    <rPh sb="5" eb="6">
      <t>ヒョウ</t>
    </rPh>
    <rPh sb="7" eb="8">
      <t>ゼン</t>
    </rPh>
    <phoneticPr fontId="8"/>
  </si>
  <si>
    <t>早期発見</t>
    <rPh sb="0" eb="2">
      <t>ソウキ</t>
    </rPh>
    <rPh sb="2" eb="4">
      <t>ハッケン</t>
    </rPh>
    <phoneticPr fontId="8"/>
  </si>
  <si>
    <t>治療成績</t>
    <rPh sb="0" eb="2">
      <t>チリョウ</t>
    </rPh>
    <rPh sb="2" eb="4">
      <t>セイセキ</t>
    </rPh>
    <phoneticPr fontId="8"/>
  </si>
  <si>
    <t>早期発見対策</t>
    <rPh sb="0" eb="2">
      <t>ソウキ</t>
    </rPh>
    <rPh sb="2" eb="4">
      <t>ハッケン</t>
    </rPh>
    <rPh sb="4" eb="6">
      <t>タイサク</t>
    </rPh>
    <phoneticPr fontId="8"/>
  </si>
  <si>
    <t>死亡率改善率（男）（％）（75歳未満、年齢調整、人口10万対）</t>
  </si>
  <si>
    <t>死亡率改善率（女）（％）（75歳未満、年齢調整、人口10万対）</t>
  </si>
  <si>
    <t>超過死亡数（男）（全がん）</t>
    <rPh sb="0" eb="2">
      <t>チョウカ</t>
    </rPh>
    <rPh sb="2" eb="5">
      <t>シボウスウ</t>
    </rPh>
    <rPh sb="6" eb="7">
      <t>オトコ</t>
    </rPh>
    <rPh sb="9" eb="10">
      <t>ゼン</t>
    </rPh>
    <phoneticPr fontId="8"/>
  </si>
  <si>
    <t>超過死亡数（女）（全がん）</t>
    <rPh sb="0" eb="2">
      <t>チョウカ</t>
    </rPh>
    <rPh sb="2" eb="5">
      <t>シボウスウ</t>
    </rPh>
    <rPh sb="6" eb="7">
      <t>オンナ</t>
    </rPh>
    <rPh sb="9" eb="10">
      <t>ゼン</t>
    </rPh>
    <phoneticPr fontId="8"/>
  </si>
  <si>
    <t>臨床進行度分布　2009-2011年</t>
    <rPh sb="17" eb="18">
      <t>ネン</t>
    </rPh>
    <phoneticPr fontId="8"/>
  </si>
  <si>
    <t>進行度別5年生存率　2009-2011年</t>
    <rPh sb="19" eb="20">
      <t>ネン</t>
    </rPh>
    <phoneticPr fontId="8"/>
  </si>
  <si>
    <t>国民健康・栄養調査</t>
  </si>
  <si>
    <t>検診</t>
  </si>
  <si>
    <t>指針に基づかない検診の実施状況</t>
    <phoneticPr fontId="8"/>
  </si>
  <si>
    <t>病床機能報告（病院のみ）</t>
    <rPh sb="0" eb="2">
      <t>ビョウショウ</t>
    </rPh>
    <rPh sb="2" eb="4">
      <t>キノウ</t>
    </rPh>
    <rPh sb="4" eb="6">
      <t>ホウコク</t>
    </rPh>
    <rPh sb="7" eb="9">
      <t>ビョウイン</t>
    </rPh>
    <phoneticPr fontId="8"/>
  </si>
  <si>
    <t>病院</t>
    <phoneticPr fontId="8"/>
  </si>
  <si>
    <t>診療所</t>
    <phoneticPr fontId="8"/>
  </si>
  <si>
    <t>病院</t>
    <rPh sb="0" eb="2">
      <t>ビョウイン</t>
    </rPh>
    <phoneticPr fontId="8"/>
  </si>
  <si>
    <t>がん拠点病院</t>
    <phoneticPr fontId="8"/>
  </si>
  <si>
    <t>放射線科専門医（人）</t>
  </si>
  <si>
    <t>放射線科専門医（人）（人口10万対）</t>
  </si>
  <si>
    <t>病理専門医（人）</t>
  </si>
  <si>
    <t>病理専門医（人）（人口10万対）</t>
  </si>
  <si>
    <t>がん薬物療法専門医（人）</t>
  </si>
  <si>
    <t>がん薬物療法専門医（人）（人口10万対）</t>
  </si>
  <si>
    <t>がん拠点病院</t>
  </si>
  <si>
    <t>限局（％）</t>
    <rPh sb="0" eb="2">
      <t>ゲンキョク</t>
    </rPh>
    <phoneticPr fontId="8"/>
  </si>
  <si>
    <t>領域（％）</t>
    <rPh sb="0" eb="2">
      <t>リョウイキ</t>
    </rPh>
    <phoneticPr fontId="8"/>
  </si>
  <si>
    <t>遠隔（％）</t>
    <rPh sb="0" eb="2">
      <t>エンカク</t>
    </rPh>
    <phoneticPr fontId="8"/>
  </si>
  <si>
    <t>不明（％）</t>
    <rPh sb="0" eb="2">
      <t>フメイ</t>
    </rPh>
    <phoneticPr fontId="8"/>
  </si>
  <si>
    <t>限局（男）（％）</t>
    <rPh sb="0" eb="2">
      <t>ゲンキョク</t>
    </rPh>
    <rPh sb="3" eb="4">
      <t>オトコ</t>
    </rPh>
    <phoneticPr fontId="8"/>
  </si>
  <si>
    <t>領域（男）（％）</t>
    <rPh sb="0" eb="2">
      <t>リョウイキ</t>
    </rPh>
    <rPh sb="3" eb="4">
      <t>オトコ</t>
    </rPh>
    <phoneticPr fontId="8"/>
  </si>
  <si>
    <t>遠隔（男）（％）</t>
    <rPh sb="0" eb="2">
      <t>エンカク</t>
    </rPh>
    <rPh sb="3" eb="4">
      <t>オトコ</t>
    </rPh>
    <phoneticPr fontId="8"/>
  </si>
  <si>
    <t>不明（男）（％）</t>
    <rPh sb="0" eb="2">
      <t>フメイ</t>
    </rPh>
    <rPh sb="3" eb="4">
      <t>オトコ</t>
    </rPh>
    <phoneticPr fontId="8"/>
  </si>
  <si>
    <t>限局（女）（％）</t>
    <rPh sb="0" eb="2">
      <t>ゲンキョク</t>
    </rPh>
    <rPh sb="3" eb="4">
      <t>オンナ</t>
    </rPh>
    <phoneticPr fontId="8"/>
  </si>
  <si>
    <t>領域（女）（％）</t>
    <rPh sb="0" eb="2">
      <t>リョウイキ</t>
    </rPh>
    <rPh sb="3" eb="4">
      <t>オンナ</t>
    </rPh>
    <phoneticPr fontId="8"/>
  </si>
  <si>
    <t>遠隔（女）（％）</t>
    <rPh sb="0" eb="2">
      <t>エンカク</t>
    </rPh>
    <rPh sb="3" eb="4">
      <t>オンナ</t>
    </rPh>
    <phoneticPr fontId="8"/>
  </si>
  <si>
    <t>不明（女）（％）</t>
    <rPh sb="0" eb="2">
      <t>フメイ</t>
    </rPh>
    <rPh sb="3" eb="4">
      <t>オンナ</t>
    </rPh>
    <phoneticPr fontId="8"/>
  </si>
  <si>
    <t>がん発見数（男）（人）</t>
    <phoneticPr fontId="8"/>
  </si>
  <si>
    <t>がん発見数（女）（人）</t>
    <phoneticPr fontId="8"/>
  </si>
  <si>
    <t>対象市区町村数</t>
  </si>
  <si>
    <t>実施していない市区町村割合（％：対回答市区町村）</t>
  </si>
  <si>
    <t>何らかの健診を実施した市区町村割合（％：対回答市区町村）</t>
  </si>
  <si>
    <t>悪性腫瘍手術（件：1カ月実績）</t>
  </si>
  <si>
    <t>悪性腫瘍手術（件：1カ月実績）（人口10万対）</t>
  </si>
  <si>
    <t>病理組織標本作製（件：1カ月実績）</t>
  </si>
  <si>
    <t>病理組織標本作製（件：1カ月実績）（人口10万対）</t>
  </si>
  <si>
    <t>術中迅速病理組織標本作製（件：1カ月実績）</t>
  </si>
  <si>
    <t>術中迅速病理組織標本作製（件：1カ月実績）（人口10万対）</t>
  </si>
  <si>
    <t>放射線治療（件：1カ月実績）</t>
  </si>
  <si>
    <t>放射線治療（件：1カ月実績）（人口10万対）</t>
  </si>
  <si>
    <t>化学療法（件：1カ月実績）</t>
  </si>
  <si>
    <t>化学療法（件：1カ月実績）（人口10万対）</t>
  </si>
  <si>
    <t>がん患者指導管理料イ及びロ（件：1カ月実績）</t>
  </si>
  <si>
    <t>がん患者指導管理料イ及びロ（件：1カ月実績）（人口10万対）</t>
  </si>
  <si>
    <t>抗悪性腫瘍剤局所持続注入（件：1カ月実績）</t>
  </si>
  <si>
    <t>抗悪性腫瘍剤局所持続注入（件：1カ月実績）（人口10万対）</t>
  </si>
  <si>
    <t>肝動脈塞栓を伴う抗悪性腫瘍剤肝動脈内注入（件：1カ月実績）</t>
  </si>
  <si>
    <t>肝動脈塞栓を伴う抗悪性腫瘍剤肝動脈内注入（件：1カ月実績）（人口10万対）</t>
  </si>
  <si>
    <t>がん患者リハビリテーション料（件：1カ月実績）</t>
  </si>
  <si>
    <t>がん患者リハビリテーション料（件：1カ月実績）（人口10万対）</t>
  </si>
  <si>
    <t>放射線治療病室患者延数（人：1カ月実績）</t>
  </si>
  <si>
    <t>放射線治療病室患者延数（人：1カ月実績）（人口10万対）</t>
  </si>
  <si>
    <t>外来化学療法室患者延数（人：1カ月実績）</t>
  </si>
  <si>
    <t>外来化学療法室患者延数（人：1カ月実績）（人口10万対）</t>
  </si>
  <si>
    <t>緩和ケア病棟有　取扱患者延数（人：1カ月実績）</t>
  </si>
  <si>
    <t>緩和ケア病棟有　取扱患者延数（人：1カ月実績）（人口10万対）</t>
  </si>
  <si>
    <t>緩和ケアチーム有　患者数（人：1カ月実績）</t>
  </si>
  <si>
    <t>マンモグラフィー　患者数（人：1カ月実績）</t>
  </si>
  <si>
    <t>マンモグラフィー　患者数（人：1カ月実績）（人口10万対）</t>
  </si>
  <si>
    <t>上部消化管内視鏡検査　患者数（人：1カ月実績）</t>
  </si>
  <si>
    <t>上部消化管内視鏡検査　患者数（人：1カ月実績）（人口10万対）</t>
  </si>
  <si>
    <t>大腸内視鏡検査　患者数（人：1カ月実績）</t>
    <phoneticPr fontId="8"/>
  </si>
  <si>
    <t>大腸内視鏡検査　患者数（人：1カ月実績）（人口10万対）</t>
  </si>
  <si>
    <t>外来化学療法（件：1カ月実績）</t>
  </si>
  <si>
    <t>外来化学療法（件：1カ月実績）（人口10万対）</t>
  </si>
  <si>
    <t>放射線治療計画装置　患者数（人：1カ月実績）</t>
  </si>
  <si>
    <t>放射線治療計画装置　患者数（人：1カ月実績）（人口10万対）</t>
  </si>
  <si>
    <t>放射線治療（体外照射）　患者数（人：1カ月実績）</t>
  </si>
  <si>
    <t>放射線治療（体外照射）　患者数（人：1カ月実績）（人口10万対）</t>
  </si>
  <si>
    <t>リニアック・マイクロトロン　患者数（人：1カ月実績）</t>
  </si>
  <si>
    <t>リニアック・マイクロトロン　患者数（人：1カ月実績）（人口10万対）</t>
  </si>
  <si>
    <t>ガンマナイフ・サイバーナイフ　患者数（人：1カ月実績）</t>
  </si>
  <si>
    <t>ガンマナイフ・サイバーナイフ　患者数（人：1カ月実績）（人口10万対）</t>
  </si>
  <si>
    <t>緩和ケア病棟入院料算定病床（床）</t>
    <rPh sb="14" eb="15">
      <t>ユカ</t>
    </rPh>
    <phoneticPr fontId="8"/>
  </si>
  <si>
    <t>緩和ケア診療加算（件：12カ月実績実績）</t>
  </si>
  <si>
    <t>がん診療連携拠点病院加算（件：12カ月実績実績）</t>
  </si>
  <si>
    <t>患者サポート体制充実加算（件：12カ月実績実績）</t>
  </si>
  <si>
    <t>緩和ケア病棟入院料（件：12カ月実績実績）</t>
  </si>
  <si>
    <t>がん性疼痛緩和指導管理料１（件：12カ月実績実績）</t>
  </si>
  <si>
    <t>がん性疼痛緩和指導管理料２（件：12カ月実績実績）</t>
  </si>
  <si>
    <t>がん患者指導管理料１（件：12カ月実績実績）</t>
  </si>
  <si>
    <t>がん患者指導管理料２（件：12カ月実績実績）</t>
  </si>
  <si>
    <t>がん患者指導管理料３（件：12カ月実績実績）</t>
  </si>
  <si>
    <t>外来緩和ケア管理料（件：12カ月実績実績）</t>
  </si>
  <si>
    <t>外来放射線照射診療料（件：12カ月実績実績）</t>
  </si>
  <si>
    <t>ニコチン依存症管理料（件：12カ月実績実績）</t>
  </si>
  <si>
    <t>リンパ浮腫指導管理料（件：12カ月実績実績）</t>
  </si>
  <si>
    <t>がん治療連携計画策定料1（件：12カ月実績実績）</t>
  </si>
  <si>
    <t>がん治療連携計画策定料2（件：12カ月実績実績）</t>
  </si>
  <si>
    <t>がん治療連携管理料（件：12カ月実績実績）</t>
  </si>
  <si>
    <t>画像診断管理加算１（件：12カ月実績実績）</t>
  </si>
  <si>
    <t>画像診断管理加算２（件：12カ月実績実績）</t>
  </si>
  <si>
    <t>外来化学療法加算１（件：12カ月実績実績）</t>
  </si>
  <si>
    <t>がん患者リハビリテーション料（件：12カ月実績実績）</t>
  </si>
  <si>
    <t>放射線治療管理料（件：12カ月実績実績）</t>
  </si>
  <si>
    <t>放射線治療専任加算（件：12カ月実績実績）</t>
  </si>
  <si>
    <t>外来放射線治療加算（件：12カ月実績実績）</t>
    <rPh sb="10" eb="11">
      <t>ケン</t>
    </rPh>
    <phoneticPr fontId="8"/>
  </si>
  <si>
    <t>新入院がん患者（人：12カ月実績実績）</t>
  </si>
  <si>
    <t>新入院患者に占めるがん患者の割合（％：12カ月実績）</t>
    <rPh sb="6" eb="7">
      <t>シ</t>
    </rPh>
    <phoneticPr fontId="8"/>
  </si>
  <si>
    <t>院内死亡がん患者（人：12カ月実績）</t>
    <rPh sb="9" eb="10">
      <t>ニン</t>
    </rPh>
    <phoneticPr fontId="8"/>
  </si>
  <si>
    <t>新入院患者（人：4カ月実績）</t>
  </si>
  <si>
    <t>新入院がん患者（人：4カ月実績）</t>
  </si>
  <si>
    <t>新入院患者に占めるがん患者の割合（％：4カ月実績）</t>
    <rPh sb="6" eb="7">
      <t>シ</t>
    </rPh>
    <phoneticPr fontId="8"/>
  </si>
  <si>
    <t>新入院がん患者　肺がん（人：4カ月実績）</t>
    <rPh sb="0" eb="1">
      <t>シン</t>
    </rPh>
    <rPh sb="1" eb="3">
      <t>ニュウイン</t>
    </rPh>
    <rPh sb="5" eb="7">
      <t>カンジャ</t>
    </rPh>
    <phoneticPr fontId="8"/>
  </si>
  <si>
    <t>新入院がん患者　大腸がん（直腸がんを含む）（人：4カ月実績）</t>
  </si>
  <si>
    <t>新入院がん患者　乳がん（人：4カ月実績）</t>
  </si>
  <si>
    <t>新規入院患者　セカンドオピニオン外来（件：12カ月実績）</t>
    <rPh sb="0" eb="2">
      <t>シンキ</t>
    </rPh>
    <rPh sb="2" eb="4">
      <t>ニュウイン</t>
    </rPh>
    <rPh sb="4" eb="6">
      <t>カンジャ</t>
    </rPh>
    <phoneticPr fontId="8"/>
  </si>
  <si>
    <t>悪性腫瘍の手術件数の総数（件：4カ月実績）</t>
  </si>
  <si>
    <t>手術の状況　肺がん（開胸手術）（件：4カ月実績）</t>
    <rPh sb="6" eb="7">
      <t>ハイ</t>
    </rPh>
    <phoneticPr fontId="8"/>
  </si>
  <si>
    <t>手術の状況　肺がん（胸腔鏡下手術） （件：4カ月実績）</t>
  </si>
  <si>
    <t>手術の状況　大腸がん（開腹手術）（件：4カ月実績）</t>
    <rPh sb="6" eb="8">
      <t>ダイチョウ</t>
    </rPh>
    <phoneticPr fontId="8"/>
  </si>
  <si>
    <t>手術の状況　大腸がん（腹腔鏡下手術）（件：4カ月実績）</t>
  </si>
  <si>
    <t>手術の状況　大腸がん（内視鏡手術）（件：4カ月実績）</t>
  </si>
  <si>
    <t>手術の状況　乳がん（手術）（件：4カ月実績）</t>
    <rPh sb="6" eb="7">
      <t>ニュウ</t>
    </rPh>
    <phoneticPr fontId="8"/>
  </si>
  <si>
    <t>手術の状況　乳がん（乳癌冷凍凝固摘出術）（件：4カ月実績）</t>
  </si>
  <si>
    <t>手術の状況　乳がん（乳腺腫瘍摘出術（生検））（件：4カ月実績）</t>
  </si>
  <si>
    <t>手術の状況　乳がん（乳腺腫瘍画像ガイド下吸引術）（件：4カ月実績）</t>
  </si>
  <si>
    <t>手術の状況　乳がん（乳房再建術（乳房切除後）  二期的に行うもの）（件：4カ月実績）</t>
  </si>
  <si>
    <t>放射線治療　全がん　対外照射　体外照射（人：4カ月実績）</t>
    <rPh sb="0" eb="3">
      <t>ホウシャセン</t>
    </rPh>
    <rPh sb="3" eb="5">
      <t>チリョウ</t>
    </rPh>
    <rPh sb="6" eb="7">
      <t>ゼン</t>
    </rPh>
    <rPh sb="10" eb="12">
      <t>タイガイ</t>
    </rPh>
    <rPh sb="12" eb="14">
      <t>ショウシャ</t>
    </rPh>
    <rPh sb="15" eb="17">
      <t>タイガイ</t>
    </rPh>
    <phoneticPr fontId="8"/>
  </si>
  <si>
    <t>放射線治療　全がん　対外照射　定位照射（脳）（人：4カ月実績）</t>
  </si>
  <si>
    <t>放射線治療　全がん　対外照射　定位照射（体幹部）（人：4カ月実績）</t>
  </si>
  <si>
    <t>放射線治療　全がん　対外照射　強度変調放射線治療（IMRT）（人：4カ月実績）</t>
    <rPh sb="10" eb="12">
      <t>タイガイ</t>
    </rPh>
    <rPh sb="12" eb="14">
      <t>ショウシャ</t>
    </rPh>
    <phoneticPr fontId="8"/>
  </si>
  <si>
    <t>放射線治療　全がん　小線源治療（人：4カ月実績）</t>
  </si>
  <si>
    <t>放射線治療　肺がん　入院（人：4カ月実績）</t>
    <rPh sb="0" eb="3">
      <t>ホウシャセン</t>
    </rPh>
    <rPh sb="3" eb="5">
      <t>チリョウ</t>
    </rPh>
    <rPh sb="6" eb="7">
      <t>ハイ</t>
    </rPh>
    <rPh sb="10" eb="12">
      <t>ニュウイン</t>
    </rPh>
    <phoneticPr fontId="8"/>
  </si>
  <si>
    <t>放射線治療　大腸がん　入院（人：4カ月実績）</t>
    <rPh sb="0" eb="3">
      <t>ホウシャセン</t>
    </rPh>
    <rPh sb="3" eb="5">
      <t>チリョウ</t>
    </rPh>
    <rPh sb="6" eb="8">
      <t>ダイチョウ</t>
    </rPh>
    <rPh sb="11" eb="13">
      <t>ニュウイン</t>
    </rPh>
    <phoneticPr fontId="8"/>
  </si>
  <si>
    <t>放射線治療　乳がん　入院（人：4カ月実績）</t>
    <rPh sb="0" eb="3">
      <t>ホウシャセン</t>
    </rPh>
    <rPh sb="3" eb="5">
      <t>チリョウ</t>
    </rPh>
    <rPh sb="6" eb="7">
      <t>ニュウ</t>
    </rPh>
    <rPh sb="10" eb="12">
      <t>ニュウイン</t>
    </rPh>
    <phoneticPr fontId="8"/>
  </si>
  <si>
    <t>放射線治療　肺がん　外来（人：4カ月実績）</t>
    <rPh sb="0" eb="3">
      <t>ホウシャセン</t>
    </rPh>
    <rPh sb="3" eb="5">
      <t>チリョウ</t>
    </rPh>
    <rPh sb="6" eb="7">
      <t>ハイ</t>
    </rPh>
    <rPh sb="10" eb="12">
      <t>ガイライ</t>
    </rPh>
    <phoneticPr fontId="8"/>
  </si>
  <si>
    <t>放射線治療　大腸がん　外来（人：4カ月実績）</t>
    <rPh sb="0" eb="3">
      <t>ホウシャセン</t>
    </rPh>
    <rPh sb="3" eb="5">
      <t>チリョウ</t>
    </rPh>
    <rPh sb="6" eb="8">
      <t>ダイチョウ</t>
    </rPh>
    <rPh sb="11" eb="13">
      <t>ガイライ</t>
    </rPh>
    <phoneticPr fontId="8"/>
  </si>
  <si>
    <t>放射線治療　乳がん　外来（人：4カ月実績）</t>
    <rPh sb="0" eb="3">
      <t>ホウシャセン</t>
    </rPh>
    <rPh sb="3" eb="5">
      <t>チリョウ</t>
    </rPh>
    <rPh sb="6" eb="7">
      <t>ニュウ</t>
    </rPh>
    <rPh sb="10" eb="12">
      <t>ガイライ</t>
    </rPh>
    <phoneticPr fontId="8"/>
  </si>
  <si>
    <t>化学療法　入院（人：4カ月実績）</t>
    <rPh sb="0" eb="2">
      <t>カガク</t>
    </rPh>
    <rPh sb="2" eb="4">
      <t>リョウホウ</t>
    </rPh>
    <rPh sb="5" eb="7">
      <t>ニュウイン</t>
    </rPh>
    <phoneticPr fontId="8"/>
  </si>
  <si>
    <t>化学療法　外来（人：4カ月実績）</t>
    <rPh sb="0" eb="2">
      <t>カガク</t>
    </rPh>
    <rPh sb="2" eb="4">
      <t>リョウホウ</t>
    </rPh>
    <rPh sb="5" eb="7">
      <t>ガイライ</t>
    </rPh>
    <phoneticPr fontId="8"/>
  </si>
  <si>
    <t>気管支内視鏡検査（件：12カ月実績）</t>
  </si>
  <si>
    <t>大腸内視鏡検査（件：12カ月実績）</t>
  </si>
  <si>
    <t>強度変調放射線治療器（台）</t>
    <phoneticPr fontId="8"/>
  </si>
  <si>
    <t>強度変調放射線治療器（台）（人口10万対）</t>
    <phoneticPr fontId="8"/>
  </si>
  <si>
    <t>遠隔操作式密封小線源治療装置（台）</t>
    <phoneticPr fontId="8"/>
  </si>
  <si>
    <t>遠隔操作式密封小線源治療装置（台）（人口10万対）</t>
    <rPh sb="15" eb="16">
      <t>ダイ</t>
    </rPh>
    <phoneticPr fontId="8"/>
  </si>
  <si>
    <t>緩和ケア病棟　病床数（床）</t>
    <rPh sb="11" eb="12">
      <t>ユカ</t>
    </rPh>
    <phoneticPr fontId="8"/>
  </si>
  <si>
    <t>緩和ケア病棟　病床数（床）（人口10万対）</t>
    <phoneticPr fontId="8"/>
  </si>
  <si>
    <t>がん拠点病院数（総数）</t>
    <rPh sb="2" eb="4">
      <t>キョテン</t>
    </rPh>
    <rPh sb="4" eb="6">
      <t>ビョウイン</t>
    </rPh>
    <rPh sb="6" eb="7">
      <t>スウ</t>
    </rPh>
    <rPh sb="8" eb="10">
      <t>ソウスウ</t>
    </rPh>
    <phoneticPr fontId="8"/>
  </si>
  <si>
    <t>都道府県がん診療連携拠点病院数</t>
    <rPh sb="0" eb="4">
      <t>トドウフケン</t>
    </rPh>
    <rPh sb="6" eb="8">
      <t>シンリョウ</t>
    </rPh>
    <rPh sb="8" eb="10">
      <t>レンケイ</t>
    </rPh>
    <rPh sb="10" eb="12">
      <t>キョテン</t>
    </rPh>
    <rPh sb="12" eb="14">
      <t>ビョウイン</t>
    </rPh>
    <rPh sb="14" eb="15">
      <t>スウ</t>
    </rPh>
    <phoneticPr fontId="8"/>
  </si>
  <si>
    <t>地域がん診療連携拠点病院数</t>
    <rPh sb="0" eb="2">
      <t>チイキ</t>
    </rPh>
    <rPh sb="4" eb="6">
      <t>シンリョウ</t>
    </rPh>
    <rPh sb="6" eb="8">
      <t>レンケイ</t>
    </rPh>
    <rPh sb="8" eb="10">
      <t>キョテン</t>
    </rPh>
    <rPh sb="10" eb="12">
      <t>ビョウイン</t>
    </rPh>
    <rPh sb="12" eb="13">
      <t>スウ</t>
    </rPh>
    <phoneticPr fontId="8"/>
  </si>
  <si>
    <t>特定領域がん診療連携拠点病院数</t>
    <rPh sb="0" eb="2">
      <t>トクテイ</t>
    </rPh>
    <rPh sb="2" eb="4">
      <t>リョウイキ</t>
    </rPh>
    <rPh sb="6" eb="8">
      <t>シンリョウ</t>
    </rPh>
    <rPh sb="8" eb="10">
      <t>レンケイ</t>
    </rPh>
    <rPh sb="10" eb="12">
      <t>キョテン</t>
    </rPh>
    <rPh sb="12" eb="14">
      <t>ビョウイン</t>
    </rPh>
    <rPh sb="14" eb="15">
      <t>スウ</t>
    </rPh>
    <phoneticPr fontId="8"/>
  </si>
  <si>
    <t>地域がん診療病院数</t>
    <rPh sb="0" eb="2">
      <t>チイキ</t>
    </rPh>
    <rPh sb="4" eb="6">
      <t>シンリョウ</t>
    </rPh>
    <rPh sb="6" eb="8">
      <t>ビョウイン</t>
    </rPh>
    <rPh sb="8" eb="9">
      <t>スウ</t>
    </rPh>
    <phoneticPr fontId="8"/>
  </si>
  <si>
    <t>高エネルギー放射線治療の施設基準（件：12カ月実績）</t>
  </si>
  <si>
    <t>強度変調放射線治療（ＩＭＲＴ）の施設基準（件：12カ月実績）</t>
  </si>
  <si>
    <t>画像誘導放射線治療加算の施設基準（件：12カ月実績）</t>
  </si>
  <si>
    <t>体外照射呼吸性移動対策加算の施設基準（件：12カ月実績）</t>
  </si>
  <si>
    <t>定位放射線治療の施設基準（件：12カ月実績）</t>
  </si>
  <si>
    <t>医師（人：常勤換算）</t>
  </si>
  <si>
    <t>看護師（人：常勤換算）</t>
  </si>
  <si>
    <t>診療放射線技師（人：常勤換算）</t>
  </si>
  <si>
    <t>麻酔科専門医 （人：常勤換算）</t>
  </si>
  <si>
    <t>放射線治療専門医（人：常勤換算）</t>
  </si>
  <si>
    <t>病理専門医（人：常勤換算）</t>
  </si>
  <si>
    <t>消化器外科専門医（人：常勤換算）</t>
  </si>
  <si>
    <t>消化器がん外科治療認定医（人：常勤換算）</t>
  </si>
  <si>
    <t>呼吸器外科専門医（人：常勤換算）</t>
  </si>
  <si>
    <t>消化器内視鏡専門医（人：常勤換算）</t>
  </si>
  <si>
    <t>乳腺専門医（人：常勤換算）</t>
  </si>
  <si>
    <t>がん薬物療法専門医（人：常勤換算）</t>
  </si>
  <si>
    <t>がん治療認定医（人：常勤換算）</t>
  </si>
  <si>
    <t>がん看護専門看護師（人：常勤換算）</t>
  </si>
  <si>
    <t>がん化学療法看護認定看護師（人：常勤換算）</t>
  </si>
  <si>
    <t>がん性疼痛看護認定看護師（人：常勤換算）</t>
  </si>
  <si>
    <t>乳がん看護認定看護師（人：常勤換算）</t>
  </si>
  <si>
    <t>皮膚・排泄ケア認定看護師（人：常勤換算）</t>
  </si>
  <si>
    <t>摂食・嚥下障害看護認定看護師（人：常勤換算）</t>
  </si>
  <si>
    <t>手術看護認定看護師（人：常勤換算）</t>
  </si>
  <si>
    <t>がん放射線療法看護認定看護師（人：常勤換算）</t>
  </si>
  <si>
    <t>がん専門薬剤師（人：常勤換算）</t>
  </si>
  <si>
    <t>がん薬物療法認定薬剤師（人：常勤換算）</t>
  </si>
  <si>
    <t>医学物理士（人：常勤換算）</t>
  </si>
  <si>
    <t>放射線治療品質管理士（人：常勤換算）</t>
  </si>
  <si>
    <t>診療情報管理士（人：常勤換算）</t>
  </si>
  <si>
    <t>臨床心理士（人：常勤換算）</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</si>
  <si>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</si>
  <si>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</si>
  <si>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</si>
  <si>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</si>
  <si>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</si>
  <si>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</si>
  <si>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</si>
  <si>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</si>
  <si>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</si>
  <si>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</si>
  <si>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</si>
  <si>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</si>
  <si>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</si>
  <si>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</si>
  <si>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</si>
  <si>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</si>
  <si>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</si>
  <si>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</si>
  <si>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</si>
  <si>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</si>
  <si>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</si>
  <si>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</si>
  <si>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</si>
  <si>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</si>
  <si>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</si>
  <si>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</si>
  <si>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</si>
  <si>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</si>
  <si>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</si>
  <si>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</si>
  <si>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</si>
  <si>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</si>
  <si>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</si>
  <si>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</si>
  <si>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</si>
  <si>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</si>
  <si>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</si>
  <si>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</si>
  <si>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</si>
  <si>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</si>
  <si>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</si>
  <si>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</si>
  <si>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</si>
  <si>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</si>
  <si>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</si>
  <si>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</si>
  <si>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</si>
  <si>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</si>
  <si>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</si>
  <si>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</si>
  <si>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</si>
  <si>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</si>
  <si>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</si>
  <si>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</si>
  <si>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</si>
  <si>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</si>
  <si>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</si>
  <si>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</si>
  <si>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</si>
  <si>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</si>
  <si>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</si>
  <si>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</si>
  <si>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</si>
  <si>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</si>
  <si>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</si>
  <si>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</si>
  <si>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</si>
  <si>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</si>
  <si>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</si>
  <si>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</si>
  <si>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</si>
  <si>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</si>
  <si>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</si>
  <si>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</si>
  <si>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</si>
  <si>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</si>
  <si>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</si>
  <si>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</si>
  <si>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</si>
  <si>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</si>
  <si>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</si>
  <si>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</si>
  <si>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</si>
  <si>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</si>
  <si>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</si>
  <si>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</si>
  <si>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</si>
  <si>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</si>
  <si>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</si>
  <si>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</si>
  <si>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</si>
  <si>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</si>
  <si>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</si>
  <si>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</si>
  <si>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</si>
  <si>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</si>
  <si>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</si>
  <si>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</si>
  <si>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</si>
  <si>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</si>
  <si>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</si>
  <si>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</si>
  <si>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</si>
  <si>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</si>
  <si>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</si>
  <si>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</si>
  <si>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</si>
  <si>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</si>
  <si>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</si>
  <si>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</si>
  <si>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</si>
  <si>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</si>
  <si>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</si>
  <si>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</si>
  <si>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</si>
  <si>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</si>
  <si>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</si>
  <si>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</si>
  <si>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</si>
  <si>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</si>
  <si>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</si>
  <si>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</si>
  <si>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</si>
  <si>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</si>
  <si>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</si>
  <si>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</si>
  <si>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</si>
  <si>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</si>
  <si>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</si>
  <si>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</si>
  <si>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</si>
  <si>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</si>
  <si>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</si>
  <si>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</si>
  <si>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</si>
  <si>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</si>
  <si>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</si>
  <si>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</si>
  <si>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</si>
  <si>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</si>
  <si>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</si>
  <si>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</si>
  <si>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</si>
  <si>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</si>
  <si>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</si>
  <si>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</si>
  <si>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</si>
  <si>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</si>
  <si>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</si>
  <si>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</si>
  <si>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</si>
  <si>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</si>
  <si>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</si>
  <si>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</si>
  <si>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</si>
  <si>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</si>
  <si>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</si>
  <si>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</si>
  <si>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</si>
  <si>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</si>
  <si>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</si>
  <si>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</si>
  <si>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</si>
  <si>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</si>
  <si>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</si>
  <si>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</si>
  <si>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</si>
  <si>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</si>
  <si>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</si>
  <si>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</si>
  <si>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</si>
  <si>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</si>
  <si>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</si>
  <si>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</si>
  <si>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</si>
  <si>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</si>
  <si>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</si>
  <si>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</si>
  <si>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</si>
  <si>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</si>
  <si>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</si>
  <si>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</si>
  <si>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</si>
  <si>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</si>
  <si>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</si>
  <si>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</si>
  <si>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</si>
  <si>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</si>
  <si>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</si>
  <si>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</si>
  <si>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</si>
  <si>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</si>
  <si>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</si>
  <si>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</si>
  <si>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</si>
  <si>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</si>
  <si>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</si>
  <si>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</si>
  <si>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</si>
  <si>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</si>
  <si>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</si>
  <si>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</si>
  <si>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</si>
  <si>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</si>
  <si>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</si>
  <si>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</si>
  <si>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</si>
  <si>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</si>
  <si>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</si>
  <si>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</si>
  <si>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</si>
  <si>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</si>
  <si>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</si>
  <si>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</si>
  <si>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</si>
  <si>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</si>
  <si>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</si>
  <si>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</si>
  <si>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</si>
  <si>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</si>
  <si>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</si>
  <si>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</si>
  <si>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</si>
  <si>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</si>
  <si>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</si>
  <si>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</si>
  <si>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</si>
  <si>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</si>
  <si>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</si>
  <si>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</si>
  <si>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</si>
  <si>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</si>
  <si>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</si>
  <si>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</si>
  <si>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</si>
  <si>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</si>
  <si>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</si>
  <si>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</si>
  <si>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</si>
  <si>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</si>
  <si>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</si>
  <si>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</si>
  <si>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</si>
  <si>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</si>
  <si>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</si>
  <si>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</si>
  <si>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</si>
  <si>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</si>
  <si>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</si>
  <si>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</si>
  <si>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</si>
  <si>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</si>
  <si>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</si>
  <si>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</si>
  <si>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</si>
  <si>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</si>
  <si>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</si>
  <si>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</si>
  <si>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</si>
  <si>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</si>
  <si>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</si>
  <si>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</si>
  <si>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</si>
  <si>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</si>
  <si>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</si>
  <si>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</si>
  <si>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</si>
  <si>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</si>
  <si>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</si>
  <si>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</si>
  <si>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</si>
  <si>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</si>
  <si>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</si>
  <si>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</si>
  <si>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</si>
  <si>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</si>
  <si>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</si>
  <si>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</si>
  <si>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</si>
  <si>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</si>
  <si>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</si>
  <si>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</si>
  <si>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</si>
  <si>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</si>
  <si>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</si>
  <si>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</si>
  <si>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</si>
  <si>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</si>
  <si>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</si>
  <si>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</si>
  <si>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</si>
  <si>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</si>
  <si>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</si>
  <si>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</si>
  <si>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</si>
  <si>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</si>
  <si>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</si>
  <si>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</si>
  <si>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</si>
  <si>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</si>
  <si>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</si>
  <si>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</si>
  <si>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</si>
  <si>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</si>
  <si>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</si>
  <si>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</si>
  <si>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</si>
  <si>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</si>
  <si>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</si>
  <si>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</si>
  <si>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</si>
  <si>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</si>
  <si>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</si>
  <si>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</si>
  <si>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</si>
  <si>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</si>
  <si>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</si>
  <si>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</si>
  <si>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</si>
  <si>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</si>
  <si>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</si>
  <si>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</si>
  <si>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</si>
  <si>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</si>
  <si>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</si>
  <si>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</si>
  <si>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</si>
  <si>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</si>
  <si>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</si>
  <si>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</si>
  <si>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</si>
  <si>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</si>
  <si>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</si>
  <si>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</si>
  <si>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</si>
  <si>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全がん15</t>
  </si>
  <si>
    <t>全がん16</t>
  </si>
  <si>
    <t>全がん19</t>
  </si>
  <si>
    <t>全がん20</t>
  </si>
  <si>
    <t>全がん24</t>
  </si>
  <si>
    <t>全がん25</t>
  </si>
  <si>
    <t>全がん40</t>
  </si>
  <si>
    <t>全がん41</t>
  </si>
  <si>
    <t>全がん42</t>
  </si>
  <si>
    <t>全がん43</t>
  </si>
  <si>
    <t>全がん44</t>
  </si>
  <si>
    <t>全がん45</t>
  </si>
  <si>
    <t>全がん46</t>
  </si>
  <si>
    <t>全がん47</t>
  </si>
  <si>
    <t>全がん48</t>
  </si>
  <si>
    <t>全がん49</t>
  </si>
  <si>
    <t>全がん50</t>
  </si>
  <si>
    <t>全がん51</t>
  </si>
  <si>
    <t>全がん52</t>
  </si>
  <si>
    <t>全がん53</t>
  </si>
  <si>
    <t>全がん54</t>
  </si>
  <si>
    <t>全がん55</t>
  </si>
  <si>
    <t>全がん56</t>
  </si>
  <si>
    <t>全がん57</t>
  </si>
  <si>
    <t>全がん58</t>
  </si>
  <si>
    <t>全がん59</t>
  </si>
  <si>
    <t>全がん60</t>
  </si>
  <si>
    <t>全がん61</t>
  </si>
  <si>
    <t>全がん62</t>
  </si>
  <si>
    <t>全がん63</t>
  </si>
  <si>
    <t>全がん64</t>
  </si>
  <si>
    <t>全がん65</t>
  </si>
  <si>
    <t>全がん66</t>
  </si>
  <si>
    <t>全がん67</t>
  </si>
  <si>
    <t>全がん68</t>
  </si>
  <si>
    <t>全がん69</t>
  </si>
  <si>
    <t>全がん70</t>
  </si>
  <si>
    <t>全がん71</t>
  </si>
  <si>
    <t>全がん72</t>
  </si>
  <si>
    <t>全がん73</t>
  </si>
  <si>
    <t>全がん74</t>
  </si>
  <si>
    <t>全がん75</t>
  </si>
  <si>
    <t>全がん76</t>
  </si>
  <si>
    <t>全がん77</t>
  </si>
  <si>
    <t>全がん78</t>
  </si>
  <si>
    <t>全がん79</t>
  </si>
  <si>
    <t>全がん80</t>
  </si>
  <si>
    <t>全がん81</t>
  </si>
  <si>
    <t>全がん82</t>
  </si>
  <si>
    <t>全がん83</t>
  </si>
  <si>
    <t>全がん84</t>
  </si>
  <si>
    <t>全がん85</t>
  </si>
  <si>
    <t>全がん86</t>
  </si>
  <si>
    <t>全がん87</t>
  </si>
  <si>
    <t>全がん88</t>
  </si>
  <si>
    <t>全がん89</t>
  </si>
  <si>
    <t>全がん90</t>
  </si>
  <si>
    <t>全がん91</t>
  </si>
  <si>
    <t>全がん92</t>
  </si>
  <si>
    <t>全がん93</t>
  </si>
  <si>
    <t>全がん94</t>
  </si>
  <si>
    <t>全がん95</t>
  </si>
  <si>
    <t>全がん96</t>
  </si>
  <si>
    <t>全がん97</t>
  </si>
  <si>
    <t>全がん98</t>
  </si>
  <si>
    <t>全がん99</t>
  </si>
  <si>
    <t>全がん100</t>
  </si>
  <si>
    <t>全がん101</t>
  </si>
  <si>
    <t>全がん102</t>
  </si>
  <si>
    <t>全がん103</t>
  </si>
  <si>
    <t>全がん104</t>
  </si>
  <si>
    <t>全がん105</t>
  </si>
  <si>
    <t>全がん106</t>
  </si>
  <si>
    <t>全がん107</t>
  </si>
  <si>
    <t>全がん108</t>
  </si>
  <si>
    <t>全がん109</t>
  </si>
  <si>
    <t>全がん110</t>
  </si>
  <si>
    <t>全がん111</t>
  </si>
  <si>
    <t>全がん112</t>
  </si>
  <si>
    <t>全がん113</t>
  </si>
  <si>
    <t>全がん114</t>
  </si>
  <si>
    <t>全がん115</t>
  </si>
  <si>
    <t>全がん116</t>
  </si>
  <si>
    <t>全がん117</t>
  </si>
  <si>
    <t>全がん118</t>
  </si>
  <si>
    <t>全がん119</t>
  </si>
  <si>
    <t>全がん120</t>
  </si>
  <si>
    <t>全がん121</t>
  </si>
  <si>
    <t>全がん122</t>
  </si>
  <si>
    <t>全がん123</t>
  </si>
  <si>
    <t>全がん124</t>
  </si>
  <si>
    <t>全がん125</t>
  </si>
  <si>
    <t>全がん126</t>
  </si>
  <si>
    <t>全がん127</t>
  </si>
  <si>
    <t>全がん128</t>
  </si>
  <si>
    <t>全がん129</t>
  </si>
  <si>
    <t>全がん130</t>
  </si>
  <si>
    <t>全がん131</t>
  </si>
  <si>
    <t>全がん132</t>
  </si>
  <si>
    <t>全がん133</t>
  </si>
  <si>
    <t>全がん134</t>
  </si>
  <si>
    <t>全がん135</t>
  </si>
  <si>
    <t>全がん136</t>
  </si>
  <si>
    <t>全がん137</t>
  </si>
  <si>
    <t>全がん138</t>
  </si>
  <si>
    <t>全がん139</t>
  </si>
  <si>
    <t>全がん140</t>
  </si>
  <si>
    <t>全がん141</t>
  </si>
  <si>
    <t>全がん142</t>
  </si>
  <si>
    <t>全がん143</t>
  </si>
  <si>
    <t>全がん144</t>
  </si>
  <si>
    <t>全がん145</t>
  </si>
  <si>
    <t>全がん146</t>
  </si>
  <si>
    <t>全がん147</t>
  </si>
  <si>
    <t>全がん148</t>
  </si>
  <si>
    <t>全がん149</t>
  </si>
  <si>
    <t>全がん150</t>
  </si>
  <si>
    <t>全がん151</t>
  </si>
  <si>
    <t>全がん152</t>
  </si>
  <si>
    <t>全がん153</t>
  </si>
  <si>
    <t>全がん154</t>
  </si>
  <si>
    <t>全がん155</t>
  </si>
  <si>
    <t>全がん156</t>
  </si>
  <si>
    <t>全がん157</t>
  </si>
  <si>
    <t>全がん158</t>
  </si>
  <si>
    <t>全がん159</t>
  </si>
  <si>
    <t>全がん160</t>
  </si>
  <si>
    <t>全がん161</t>
  </si>
  <si>
    <t>全がん162</t>
  </si>
  <si>
    <t>全がん163</t>
  </si>
  <si>
    <t>全がん164</t>
  </si>
  <si>
    <t>全がん165</t>
  </si>
  <si>
    <t>全がん166</t>
  </si>
  <si>
    <t>全がん167</t>
  </si>
  <si>
    <t>全がん168</t>
  </si>
  <si>
    <t>全がん169</t>
  </si>
  <si>
    <t>全がん170</t>
  </si>
  <si>
    <t>全がん171</t>
  </si>
  <si>
    <t>全がん172</t>
  </si>
  <si>
    <t>全がん173</t>
  </si>
  <si>
    <t>全がん174</t>
  </si>
  <si>
    <t>全がん175</t>
  </si>
  <si>
    <t>全がん176</t>
  </si>
  <si>
    <t>全がん177</t>
  </si>
  <si>
    <t>全がん178</t>
  </si>
  <si>
    <t>全がん179</t>
  </si>
  <si>
    <t>全がん180</t>
  </si>
  <si>
    <t>全がん181</t>
  </si>
  <si>
    <t>全がん182</t>
  </si>
  <si>
    <t>全がん183</t>
  </si>
  <si>
    <t>全がん184</t>
  </si>
  <si>
    <t>全がん185</t>
  </si>
  <si>
    <t>全がん186</t>
  </si>
  <si>
    <t>全がん187</t>
  </si>
  <si>
    <t>全がん188</t>
  </si>
  <si>
    <t>全がん189</t>
  </si>
  <si>
    <t>全がん190</t>
  </si>
  <si>
    <t>全がん191</t>
  </si>
  <si>
    <t>全がん192</t>
  </si>
  <si>
    <t>全がん193</t>
  </si>
  <si>
    <t>全がん194</t>
  </si>
  <si>
    <t>全がん195</t>
  </si>
  <si>
    <t>全がん196</t>
  </si>
  <si>
    <t>全がん197</t>
  </si>
  <si>
    <t>全がん198</t>
  </si>
  <si>
    <t>全がん199</t>
  </si>
  <si>
    <t>全がん200</t>
  </si>
  <si>
    <t>全がん201</t>
  </si>
  <si>
    <t>全がん202</t>
  </si>
  <si>
    <t>全がん203</t>
  </si>
  <si>
    <t>全がん204</t>
  </si>
  <si>
    <t>全がん205</t>
  </si>
  <si>
    <t>全がん206</t>
  </si>
  <si>
    <t>全がん207</t>
  </si>
  <si>
    <t>全がん208</t>
  </si>
  <si>
    <t>全がん209</t>
  </si>
  <si>
    <t>全がん210</t>
  </si>
  <si>
    <t>全がん211</t>
  </si>
  <si>
    <t>全がん212</t>
  </si>
  <si>
    <t>全がん213</t>
  </si>
  <si>
    <t>全がん214</t>
  </si>
  <si>
    <t>全がん215</t>
  </si>
  <si>
    <t>全がん216</t>
  </si>
  <si>
    <t>在宅患者緊急入院診療加算（在支診、在支病、在宅療養後方支援病院）</t>
    <phoneticPr fontId="14"/>
  </si>
  <si>
    <t>在宅患者緊急入院診療加算（連携医療機関（１以外））</t>
  </si>
  <si>
    <t>在宅患者緊急入院診療加算（１、２以外）</t>
  </si>
  <si>
    <t>退院支援加算</t>
  </si>
  <si>
    <t>往診</t>
  </si>
  <si>
    <t>緊急往診加算</t>
    <phoneticPr fontId="14"/>
  </si>
  <si>
    <t>在宅患者訪問診療料（１）１</t>
  </si>
  <si>
    <t>在宅ターミナルケア加算</t>
  </si>
  <si>
    <t>看取り加算（在宅患者訪問診療料・往診料）</t>
  </si>
  <si>
    <t>死亡診断加算（在宅患者訪問診療料）</t>
  </si>
  <si>
    <t>入院</t>
    <rPh sb="0" eb="2">
      <t>ニュウイン</t>
    </rPh>
    <phoneticPr fontId="8"/>
  </si>
  <si>
    <t>外来</t>
    <rPh sb="0" eb="2">
      <t>ガイライ</t>
    </rPh>
    <phoneticPr fontId="14"/>
  </si>
  <si>
    <t>二次医療圏表（NDB-SCR）</t>
    <phoneticPr fontId="8"/>
  </si>
  <si>
    <t>※301</t>
  </si>
  <si>
    <t>※302</t>
  </si>
  <si>
    <t>※303</t>
  </si>
  <si>
    <t>※304</t>
  </si>
  <si>
    <t>※305</t>
  </si>
  <si>
    <t>※306</t>
  </si>
  <si>
    <t>※307</t>
  </si>
  <si>
    <t>※308</t>
  </si>
  <si>
    <t>※309</t>
  </si>
  <si>
    <t>※310</t>
  </si>
  <si>
    <t>手術療法（大腸がん）</t>
  </si>
  <si>
    <t>手術療法（肺がん）</t>
  </si>
  <si>
    <t>手術療法（乳がん）</t>
  </si>
  <si>
    <t>薬物療法</t>
  </si>
  <si>
    <t>薬物療法（検査）</t>
  </si>
  <si>
    <t>放射線</t>
  </si>
  <si>
    <t>リハビリテーション</t>
  </si>
  <si>
    <t>小児</t>
  </si>
  <si>
    <t>病理</t>
  </si>
  <si>
    <t>連携</t>
  </si>
  <si>
    <t>在宅</t>
  </si>
  <si>
    <t>緩和</t>
  </si>
  <si>
    <t>緩和（外来）</t>
  </si>
  <si>
    <t>緩和（入院）</t>
  </si>
  <si>
    <t>相談支援</t>
  </si>
  <si>
    <t>都道府県コード</t>
  </si>
  <si>
    <t>都道府県名</t>
  </si>
  <si>
    <t>二次医療圏コード</t>
  </si>
  <si>
    <t>二次医療圏名</t>
  </si>
  <si>
    <t>ニコチン依存症管理料（初回）</t>
  </si>
  <si>
    <t>腹腔鏡下胃切除術（悪性腫瘍手術）</t>
  </si>
  <si>
    <t>腹腔鏡下噴門側胃切除術（悪性腫瘍切除術）</t>
  </si>
  <si>
    <t>胃全摘術（悪性腫瘍手術）</t>
  </si>
  <si>
    <t>腹腔鏡下胃全摘術（悪性腫瘍手術）</t>
  </si>
  <si>
    <t>結腸切除術（全切除、亜全切除又は悪性腫瘍手術）</t>
  </si>
  <si>
    <t>腹腔鏡下結腸悪性腫瘍切除術</t>
  </si>
  <si>
    <t>早期悪性腫瘍大腸粘膜下層剥離術</t>
  </si>
  <si>
    <t>直腸腫瘍摘出術（経肛門）</t>
  </si>
  <si>
    <t>肺悪性腫瘍手術（肺葉切除又は１肺葉を超える）</t>
  </si>
  <si>
    <t>胸腔鏡下肺悪性腫瘍手術（部分切除）</t>
  </si>
  <si>
    <t>胸腔鏡下肺悪性腫瘍手術（区域切除）</t>
  </si>
  <si>
    <t>胸腔鏡下肺悪性腫瘍手術（肺葉切除又は１肺葉を超える）</t>
  </si>
  <si>
    <t>乳腺腫瘍摘出術（長径５ｃｍ未満）</t>
  </si>
  <si>
    <t>乳腺腫瘍摘出術（長径５ｃｍ以上）</t>
  </si>
  <si>
    <t>乳腺腫瘍画像ガイド下吸引術（マンモグラフィー又は超音波装置）</t>
  </si>
  <si>
    <t>乳腺悪性腫瘍手術（単純乳房切除術（乳腺全摘術））</t>
  </si>
  <si>
    <t>乳腺悪性腫瘍手術（乳房部分切除術（腋窩部郭清を伴わない））</t>
  </si>
  <si>
    <t>乳腺悪性腫瘍手術（乳房切除術（腋窩部郭清を伴わない））</t>
  </si>
  <si>
    <t>乳腺悪性腫瘍手術（乳房部分切除術（腋窩部郭清を伴う））</t>
  </si>
  <si>
    <t>乳腺悪性腫瘍手術（乳房切除術・胸筋切除を併施しない）</t>
  </si>
  <si>
    <t>乳がんセンチネルリンパ節加算１</t>
  </si>
  <si>
    <t>乳がんセンチネルリンパ節加算２</t>
  </si>
  <si>
    <t>再建乳房乳頭形成術</t>
  </si>
  <si>
    <t>ゲル充填人工乳房を用いた乳房再建術（乳房切除後）</t>
  </si>
  <si>
    <t>がん患者指導管理料（医師等が抗悪性腫瘍剤の必要性等を文書説明）</t>
  </si>
  <si>
    <t>抗悪性腫瘍剤処方管理加算（処方料）</t>
  </si>
  <si>
    <t>外来化学療法加算１（外来化学療法加算Ａ・１５歳未満）</t>
  </si>
  <si>
    <t>外来化学療法加算１（外来化学療法加算Ａ・１５歳以上）</t>
  </si>
  <si>
    <t>外来化学療法加算１（外来化学療法加算Ｂ・１５歳未満）</t>
  </si>
  <si>
    <t>外来化学療法加算１（外来化学療法加算Ｂ・１５歳以上）</t>
  </si>
  <si>
    <t>外来化学療法加算２（外来化学療法加算Ａ・１５歳以上）</t>
  </si>
  <si>
    <t>外来化学療法加算２（外来化学療法加算Ｂ・１５歳以上）</t>
  </si>
  <si>
    <t>悪性腫瘍特異物質治療管理料（尿中ＢＴＡ）</t>
  </si>
  <si>
    <t>悪性腫瘍特異物質治療管理料（その他・１項目）</t>
  </si>
  <si>
    <t>腫瘍マーカー検査初回月加算</t>
  </si>
  <si>
    <t>悪性腫瘍特異物質治療管理料（その他・２項目以上）</t>
  </si>
  <si>
    <t>造血器腫瘍細胞抗原</t>
  </si>
  <si>
    <t>造血器腫瘍遺伝子検査</t>
  </si>
  <si>
    <t>放射線治療病室管理加算</t>
  </si>
  <si>
    <t>外来放射線照射診療料</t>
  </si>
  <si>
    <t>外来放射線照射診療料（４日以上予定なし）減算</t>
  </si>
  <si>
    <t>医療機器安全管理料（放射線治療計画策定）</t>
  </si>
  <si>
    <t>放射線治療管理料（１門照射）</t>
  </si>
  <si>
    <t>放射線治療管理料（対向２門照射）</t>
  </si>
  <si>
    <t>放射線治療管理料（非対向２門照射）</t>
  </si>
  <si>
    <t>放射線治療管理料（３門照射）</t>
  </si>
  <si>
    <t>放射線治療管理料（腔内照射）</t>
  </si>
  <si>
    <t>放射線治療管理料（４門以上の照射）</t>
  </si>
  <si>
    <t>放射線治療管理料（原体照射）</t>
  </si>
  <si>
    <t>放射線治療管理料（運動照射）</t>
  </si>
  <si>
    <t>放射線治療管理料（組織内照射）</t>
  </si>
  <si>
    <t>放射線治療管理料（ＩＭＲＴによる体外照射）</t>
  </si>
  <si>
    <t>体外照射（高エネルギー放射線治療）（１回目）（１門照射）</t>
  </si>
  <si>
    <t>体外照射（高エネルギー放射線治療）（１回目）（対向２門照射）</t>
  </si>
  <si>
    <t>体外照射（高エネルギー放射線治療）（１回目）（非対向２門照射）</t>
  </si>
  <si>
    <t>体外照射（高エネルギー放射線治療）（１回目）（３門照射）</t>
  </si>
  <si>
    <t>体外照射（高エネルギー放射線治療）（１回目）（４門以上の照射）</t>
  </si>
  <si>
    <t>体外照射（高エネルギー放射線治療）（１回目）（運動照射）</t>
  </si>
  <si>
    <t>体外照射（高エネルギー放射線治療）（１回目）（原体照射）</t>
  </si>
  <si>
    <t>体外照射（高エネルギー放射線治療）（２回目）（１門照射）</t>
  </si>
  <si>
    <t>体外照射（高エネルギー放射線治療）（２回目）（対向２門照射）</t>
  </si>
  <si>
    <t>体外照射（高エネルギー放射線治療）（２回目）（非対向２門照射）</t>
  </si>
  <si>
    <t>体外照射（高エネルギー放射線治療）（２回目）（３門照射）</t>
  </si>
  <si>
    <t>体外照射（高エネルギー放射線治療）（２回目）（４門以上の照射）</t>
  </si>
  <si>
    <t>ガンマナイフによる定位放射線治療</t>
  </si>
  <si>
    <t>直線加速器による放射線治療（定位放射線治療）</t>
  </si>
  <si>
    <t>直線加速器による放射線治療（１以外）</t>
  </si>
  <si>
    <t>直線加速器による放射線治療（定位放射線治療・体幹部に対する）</t>
  </si>
  <si>
    <t>がん患者リハビリテーション料</t>
  </si>
  <si>
    <t>小児悪性腫瘍患者指導管理料</t>
  </si>
  <si>
    <t>電子顕微鏡病理組織標本作製</t>
  </si>
  <si>
    <t>エストロジェンレセプター</t>
  </si>
  <si>
    <t>プロジェステロンレセプター</t>
  </si>
  <si>
    <t>ＨＥＲ２タンパク</t>
  </si>
  <si>
    <t>ＥＧＦＲタンパク</t>
  </si>
  <si>
    <t>ＡＬＫ融合タンパク</t>
  </si>
  <si>
    <t>免疫染色病理組織標本作製（その他）</t>
  </si>
  <si>
    <t>標本作製同一月実施加算</t>
  </si>
  <si>
    <t>４種類以上抗体使用加算</t>
  </si>
  <si>
    <t>Ｔ－Ｍ／ＯＰ</t>
  </si>
  <si>
    <t>細胞診（婦人科材料等）</t>
  </si>
  <si>
    <t>細胞診（穿刺吸引細胞診、体腔洗浄等）</t>
  </si>
  <si>
    <t>婦人科材料等液状化検体細胞診加算</t>
  </si>
  <si>
    <t>液状化検体細胞診加算</t>
  </si>
  <si>
    <t>ＨＥＲ２遺伝子標本作製（単独）</t>
  </si>
  <si>
    <t>ＰＤ－Ｌ１タンパク免疫染色（免疫抗体法）病理組織標本作製</t>
  </si>
  <si>
    <t>ＨＥＲ２遺伝子標本作製（Ｎ００２の３を併せて行った場合）</t>
  </si>
  <si>
    <t>ＡＬＫ融合遺伝子標本作製</t>
  </si>
  <si>
    <t>組織診断料</t>
  </si>
  <si>
    <t>細胞診断料</t>
  </si>
  <si>
    <t>組織診断料（他医療機関作製の組織標本）</t>
  </si>
  <si>
    <t>細胞診断料（他医療機関作製の標本）</t>
  </si>
  <si>
    <t>病理診断管理加算１（組織診断）</t>
  </si>
  <si>
    <t>病理診断管理加算１（細胞診断）</t>
  </si>
  <si>
    <t>病理診断管理加算２（組織診断）</t>
  </si>
  <si>
    <t>病理診断管理加算２（細胞診断）</t>
  </si>
  <si>
    <t>病理判断料</t>
  </si>
  <si>
    <t>がん診療連携拠点病院加算（がん診療連携拠点病院）</t>
  </si>
  <si>
    <t>がん診療連携拠点病院加算（地域がん診療病院）</t>
  </si>
  <si>
    <t>がん治療連携計画策定料１</t>
  </si>
  <si>
    <t>がん治療連携指導料</t>
  </si>
  <si>
    <t>がん治療連携管理料（がん診療連携拠点病院）</t>
  </si>
  <si>
    <t>外来がん患者在宅連携指導料</t>
  </si>
  <si>
    <t>地域連携診療計画加算（診療情報提供料１）</t>
  </si>
  <si>
    <t>在宅緩和ケア充実診療所・病院加算（在がん医総）</t>
  </si>
  <si>
    <t>在宅療養実績加算１（在がん医総）</t>
  </si>
  <si>
    <t>在宅悪性腫瘍等患者指導管理料</t>
  </si>
  <si>
    <t>がん性疼痛緩和指導管理料</t>
  </si>
  <si>
    <t>がん患者指導管理料（医師・看護師が心理的不安軽減のため面接）</t>
  </si>
  <si>
    <t>外来緩和ケア管理料</t>
  </si>
  <si>
    <t>緩和ケア病棟入院料１（３０日以内）</t>
  </si>
  <si>
    <t>緩和ケア病棟入院料１（３１日以上６０日以内）</t>
  </si>
  <si>
    <t>緩和ケア病棟入院料１（６１日以上）</t>
  </si>
  <si>
    <t>緩和ケア病棟緊急入院初期加算</t>
  </si>
  <si>
    <t>がん患者指導管理料（医師と看護師の共同診療方針等を文書等で提供）</t>
  </si>
  <si>
    <t>在宅患者緊急入院診療加算（在支診、在支病、在宅療養後方支援病院）</t>
  </si>
  <si>
    <t>緊急往診加算</t>
  </si>
  <si>
    <t>★</t>
    <phoneticPr fontId="7"/>
  </si>
  <si>
    <t>★印は人口10万人対を計算して表示しています</t>
    <rPh sb="1" eb="2">
      <t>シルシ</t>
    </rPh>
    <rPh sb="3" eb="5">
      <t>ジンコウ</t>
    </rPh>
    <rPh sb="7" eb="9">
      <t>マンニン</t>
    </rPh>
    <rPh sb="9" eb="10">
      <t>ツイ</t>
    </rPh>
    <rPh sb="11" eb="13">
      <t>ケイサン</t>
    </rPh>
    <rPh sb="15" eb="17">
      <t>ヒョウジ</t>
    </rPh>
    <phoneticPr fontId="7"/>
  </si>
  <si>
    <t>二次医療圏表（各種がん）</t>
    <rPh sb="0" eb="2">
      <t>ニジ</t>
    </rPh>
    <rPh sb="2" eb="4">
      <t>イリョウ</t>
    </rPh>
    <rPh sb="4" eb="5">
      <t>ケン</t>
    </rPh>
    <rPh sb="5" eb="6">
      <t>ヒョウ</t>
    </rPh>
    <rPh sb="7" eb="9">
      <t>カクシュ</t>
    </rPh>
    <phoneticPr fontId="8"/>
  </si>
  <si>
    <t>在宅療養支援病院数（人口10万対）</t>
    <phoneticPr fontId="8"/>
  </si>
  <si>
    <t>在宅療養支援診療所数（人口10万対）</t>
    <phoneticPr fontId="8"/>
  </si>
  <si>
    <t>訪問看護ステーション　看護師（人：常勤換算）（人口10万対）</t>
    <phoneticPr fontId="8"/>
  </si>
  <si>
    <r>
      <t>在宅がん医療の提供量
　　　　　　　　　　　　　　</t>
    </r>
    <r>
      <rPr>
        <b/>
        <sz val="10"/>
        <color theme="5"/>
        <rFont val="Yu Gothic"/>
        <family val="3"/>
        <charset val="128"/>
        <scheme val="minor"/>
      </rPr>
      <t>▼項目名を選択してください（必須）</t>
    </r>
    <rPh sb="0" eb="2">
      <t>ザイタク</t>
    </rPh>
    <rPh sb="4" eb="6">
      <t>イリョウ</t>
    </rPh>
    <rPh sb="7" eb="9">
      <t>テイキョウ</t>
    </rPh>
    <rPh sb="9" eb="10">
      <t>リョウ</t>
    </rPh>
    <phoneticPr fontId="7"/>
  </si>
  <si>
    <t>がん患者がどこに住んでいても、切れ目なく安全、安心、適切な医療を受けられている</t>
    <phoneticPr fontId="20"/>
  </si>
  <si>
    <t>03-F01</t>
    <phoneticPr fontId="7"/>
  </si>
  <si>
    <t>5年相対生存率</t>
    <phoneticPr fontId="7"/>
  </si>
  <si>
    <t>これまでの治療に納得している患者の割合</t>
    <phoneticPr fontId="7"/>
  </si>
  <si>
    <t>03-F03</t>
    <phoneticPr fontId="7"/>
  </si>
  <si>
    <t>がんの診断・治療全体の総合的評価</t>
    <phoneticPr fontId="7"/>
  </si>
  <si>
    <t>03-F05</t>
    <phoneticPr fontId="7"/>
  </si>
  <si>
    <t>肺がん</t>
  </si>
  <si>
    <t>▼がん種別を選択してください（必須）</t>
    <rPh sb="3" eb="5">
      <t>シュベツ</t>
    </rPh>
    <rPh sb="6" eb="8">
      <t>センタク</t>
    </rPh>
    <rPh sb="15" eb="17">
      <t>ヒッス</t>
    </rPh>
    <phoneticPr fontId="7"/>
  </si>
  <si>
    <t>二次医療圏表（肺がん）</t>
    <rPh sb="7" eb="8">
      <t>ハイ</t>
    </rPh>
    <phoneticPr fontId="8"/>
  </si>
  <si>
    <t>臨床進行度分布　2009-2011年</t>
    <rPh sb="0" eb="2">
      <t>リンショウ</t>
    </rPh>
    <rPh sb="2" eb="5">
      <t>シンコウド</t>
    </rPh>
    <rPh sb="5" eb="7">
      <t>ブンプ</t>
    </rPh>
    <rPh sb="17" eb="18">
      <t>ネン</t>
    </rPh>
    <phoneticPr fontId="8"/>
  </si>
  <si>
    <t>進行度別5年生存率</t>
    <rPh sb="0" eb="3">
      <t>シンコウド</t>
    </rPh>
    <rPh sb="3" eb="4">
      <t>ベツ</t>
    </rPh>
    <rPh sb="5" eb="6">
      <t>ネン</t>
    </rPh>
    <rPh sb="6" eb="8">
      <t>セイゾン</t>
    </rPh>
    <rPh sb="8" eb="9">
      <t>リツ</t>
    </rPh>
    <phoneticPr fontId="8"/>
  </si>
  <si>
    <t>肺がん26</t>
  </si>
  <si>
    <t>肺がん27</t>
  </si>
  <si>
    <t>肺がん28</t>
  </si>
  <si>
    <t>肺がん29</t>
  </si>
  <si>
    <t>肺がん30</t>
  </si>
  <si>
    <t>肺がん31</t>
  </si>
  <si>
    <t>肺がん32</t>
  </si>
  <si>
    <t>肺がん33</t>
  </si>
  <si>
    <t>肺がん34</t>
  </si>
  <si>
    <t>肺がん35</t>
  </si>
  <si>
    <t>肺がん36</t>
  </si>
  <si>
    <t>肺がん37</t>
  </si>
  <si>
    <t>肺がん38</t>
  </si>
  <si>
    <t>肺がん39</t>
  </si>
  <si>
    <t>肺がん40</t>
  </si>
  <si>
    <t>肺がん：進行度別5年生存率　2009-2011年　限局（男）（％）</t>
  </si>
  <si>
    <t>肺がん：進行度別5年生存率　2009-2011年　領域（男）（％）</t>
  </si>
  <si>
    <t>肺がん：進行度別5年生存率　2009-2011年　遠隔（男）（％）</t>
  </si>
  <si>
    <t>肺がん：進行度別5年生存率　2009-2011年　限局（女）（％）</t>
  </si>
  <si>
    <t>肺がん：進行度別5年生存率　2009-2011年　領域（女）（％）</t>
  </si>
  <si>
    <t>肺がん：進行度別5年生存率　2009-2011年　遠隔（女）（％）</t>
  </si>
  <si>
    <t>大腸がん：進行度別5年生存率　2009-2011年　限局（男）（％）</t>
  </si>
  <si>
    <t>大腸がん：進行度別5年生存率　2009-2011年　領域（男）（％）</t>
  </si>
  <si>
    <t>大腸がん：進行度別5年生存率　2009-2011年　遠隔（男）（％）</t>
  </si>
  <si>
    <t>大腸がん：進行度別5年生存率　2009-2011年　限局（女）（％）</t>
  </si>
  <si>
    <t>大腸がん：進行度別5年生存率　2009-2011年　領域（女）（％）</t>
  </si>
  <si>
    <t>大腸がん：進行度別5年生存率　2009-2011年　遠隔（女）（％）</t>
  </si>
  <si>
    <t>胃がん：進行度別5年生存率　2009-2011年　限局（男）（％）</t>
  </si>
  <si>
    <t>胃がん：進行度別5年生存率　2009-2011年　領域（男）（％）</t>
  </si>
  <si>
    <t>胃がん：進行度別5年生存率　2009-2011年　遠隔（男）（％）</t>
  </si>
  <si>
    <t>胃がん：進行度別5年生存率　2009-2011年　限局（女）（％）</t>
  </si>
  <si>
    <t>胃がん：進行度別5年生存率　2009-2011年　領域（女）（％）</t>
  </si>
  <si>
    <t>胃がん：進行度別5年生存率　2009-2011年　遠隔（女）（％）</t>
  </si>
  <si>
    <t>乳がん：進行度別5年生存率　2009-2011年　限局（女）（％）</t>
  </si>
  <si>
    <t>乳がん：進行度別5年生存率　2009-2011年　領域（女）（％）</t>
  </si>
  <si>
    <t>乳がん：進行度別5年生存率　2009-2011年　遠隔（女）（％）</t>
  </si>
  <si>
    <t>肺がん33</t>
    <phoneticPr fontId="7"/>
  </si>
  <si>
    <t>肺がん34</t>
    <phoneticPr fontId="7"/>
  </si>
  <si>
    <t>肺がん35</t>
    <phoneticPr fontId="7"/>
  </si>
  <si>
    <t>肺がん38</t>
    <phoneticPr fontId="7"/>
  </si>
  <si>
    <t>肺がん39</t>
    <phoneticPr fontId="7"/>
  </si>
  <si>
    <t>検診</t>
    <phoneticPr fontId="8"/>
  </si>
  <si>
    <t>国民生活基礎調査</t>
  </si>
  <si>
    <t>指針に基づく検診の実施状況</t>
    <phoneticPr fontId="8"/>
  </si>
  <si>
    <t>指針に基づく検診の実施状況（集団）</t>
    <phoneticPr fontId="8"/>
  </si>
  <si>
    <t>指針に基づく検診の実施状況（個別）</t>
    <phoneticPr fontId="8"/>
  </si>
  <si>
    <t>住民検診（集団）</t>
    <phoneticPr fontId="8"/>
  </si>
  <si>
    <t>住民検診（個別）</t>
    <phoneticPr fontId="8"/>
  </si>
  <si>
    <t>標準的治療実施率</t>
    <rPh sb="0" eb="3">
      <t>ヒョウジュンテキ</t>
    </rPh>
    <rPh sb="3" eb="5">
      <t>チリョウ</t>
    </rPh>
    <rPh sb="5" eb="7">
      <t>ジッシ</t>
    </rPh>
    <rPh sb="7" eb="8">
      <t>リツ</t>
    </rPh>
    <phoneticPr fontId="8"/>
  </si>
  <si>
    <t>がん発見率（男）（％）</t>
    <phoneticPr fontId="8"/>
  </si>
  <si>
    <t>がん発見率（女）（％）</t>
    <phoneticPr fontId="8"/>
  </si>
  <si>
    <t>陽性反応的中率（男）（％）</t>
    <phoneticPr fontId="8"/>
  </si>
  <si>
    <t>陽性反応的中率（女）（％）</t>
    <phoneticPr fontId="8"/>
  </si>
  <si>
    <t>精検受診率（男）（％）</t>
    <phoneticPr fontId="8"/>
  </si>
  <si>
    <t>精検受診率（女）（％）</t>
    <phoneticPr fontId="8"/>
  </si>
  <si>
    <t>要精検率（男）（％）</t>
    <phoneticPr fontId="8"/>
  </si>
  <si>
    <t>要精検率（女）（％）</t>
    <phoneticPr fontId="8"/>
  </si>
  <si>
    <t>受診率（男）（％）</t>
    <rPh sb="0" eb="2">
      <t>ジュシン</t>
    </rPh>
    <phoneticPr fontId="8"/>
  </si>
  <si>
    <t>受診率（女）（％）</t>
    <rPh sb="0" eb="2">
      <t>ジュシン</t>
    </rPh>
    <phoneticPr fontId="8"/>
  </si>
  <si>
    <t>検診　受診率（男）（％）</t>
    <phoneticPr fontId="8"/>
  </si>
  <si>
    <t>検診　受診率（女）（％）</t>
    <phoneticPr fontId="8"/>
  </si>
  <si>
    <t>実施した市区町村割合（％：対回答市区町村）</t>
    <phoneticPr fontId="8"/>
  </si>
  <si>
    <t>対象年齢が指針に基づく（％：対実施市区町村）</t>
    <phoneticPr fontId="8"/>
  </si>
  <si>
    <t>受診間隔が指針に基づく（％：対実施市区町村）</t>
    <phoneticPr fontId="8"/>
  </si>
  <si>
    <t>特定健診との同時受診が可能あるいは一部可能（％：対実施市区町村）</t>
    <phoneticPr fontId="8"/>
  </si>
  <si>
    <t>個別受診勧奨を実施（％：対実施市区町村総数）</t>
    <phoneticPr fontId="8"/>
  </si>
  <si>
    <t>未受診者への再勧奨を全員あるいは一部で実施（％：対個別受診勧奨実施市区町村総数）</t>
    <phoneticPr fontId="8"/>
  </si>
  <si>
    <t>実施した市区町村割合（％）</t>
    <phoneticPr fontId="8"/>
  </si>
  <si>
    <t>定員は設けていない市区町村割合（％：対実施市区町村）</t>
    <phoneticPr fontId="8"/>
  </si>
  <si>
    <t>指針に基づく検診項目以外を実施（％：対実施市区町村）</t>
    <phoneticPr fontId="8"/>
  </si>
  <si>
    <t>対象全員が費用の自己負担なし（％：対実施市区町村）</t>
    <phoneticPr fontId="8"/>
  </si>
  <si>
    <t>近隣市～県内の会場で受診可能（％：対実施市区町村）</t>
    <phoneticPr fontId="8"/>
  </si>
  <si>
    <t>休日、早朝、夜間の検診を実施（％：対実施市区町村）</t>
    <phoneticPr fontId="8"/>
  </si>
  <si>
    <t>都道府県用チェックリスト実施率（％：2018年）</t>
  </si>
  <si>
    <t>早期肺がん外科・定位放射（％）</t>
    <phoneticPr fontId="8"/>
  </si>
  <si>
    <t>肺がん術後化学療法（％）</t>
    <phoneticPr fontId="8"/>
  </si>
  <si>
    <t>拠点病院カバー率（％）</t>
  </si>
  <si>
    <t>肺がん50</t>
  </si>
  <si>
    <t>肺がん51</t>
  </si>
  <si>
    <t>肺がん52</t>
  </si>
  <si>
    <t>肺がん53</t>
  </si>
  <si>
    <t>肺がん54</t>
  </si>
  <si>
    <t>肺がん55</t>
  </si>
  <si>
    <t>肺がん56</t>
  </si>
  <si>
    <t>肺がん57</t>
  </si>
  <si>
    <t>肺がん58</t>
  </si>
  <si>
    <t>肺がん59</t>
  </si>
  <si>
    <t>肺がん60</t>
  </si>
  <si>
    <t>肺がん61</t>
  </si>
  <si>
    <t>肺がん62</t>
  </si>
  <si>
    <t>肺がん63</t>
  </si>
  <si>
    <t>肺がん64</t>
  </si>
  <si>
    <t>肺がん65</t>
  </si>
  <si>
    <t>肺がん66</t>
  </si>
  <si>
    <t>肺がん67</t>
  </si>
  <si>
    <t>肺がん68</t>
  </si>
  <si>
    <t>肺がん69</t>
  </si>
  <si>
    <t>肺がん70</t>
  </si>
  <si>
    <t>肺がん71</t>
  </si>
  <si>
    <t>肺がん72</t>
  </si>
  <si>
    <t>肺がん73</t>
  </si>
  <si>
    <t>肺がん74</t>
  </si>
  <si>
    <t>肺がん75</t>
  </si>
  <si>
    <t>肺がん76</t>
  </si>
  <si>
    <t>肺がん77</t>
  </si>
  <si>
    <t>肺がん78</t>
  </si>
  <si>
    <t>肺がん79</t>
  </si>
  <si>
    <t>肺がん80</t>
  </si>
  <si>
    <t>肺がん81</t>
  </si>
  <si>
    <t>肺がん82</t>
  </si>
  <si>
    <t>肺がん83</t>
  </si>
  <si>
    <t>肺がん84</t>
  </si>
  <si>
    <r>
      <t>これまでの治療に納得</t>
    </r>
    <r>
      <rPr>
        <sz val="10"/>
        <rFont val="Yu Gothic"/>
        <family val="3"/>
        <charset val="128"/>
        <scheme val="minor"/>
      </rPr>
      <t>している患者の割合</t>
    </r>
    <rPh sb="14" eb="16">
      <t>カンジャ</t>
    </rPh>
    <rPh sb="17" eb="19">
      <t>ワリアイ</t>
    </rPh>
    <phoneticPr fontId="7"/>
  </si>
  <si>
    <t>拠点病院等の質の格差が解消されている</t>
    <phoneticPr fontId="7"/>
  </si>
  <si>
    <t>03-M01</t>
  </si>
  <si>
    <t>肺がん：拠点病院カバー率</t>
  </si>
  <si>
    <t>大腸がん：拠点病院カバー率</t>
  </si>
  <si>
    <t>胃がん：拠点病院カバー率</t>
  </si>
  <si>
    <t>乳がん：拠点病院カバー率</t>
  </si>
  <si>
    <t>03-M03</t>
    <phoneticPr fontId="7"/>
  </si>
  <si>
    <t>03-M05</t>
    <phoneticPr fontId="7"/>
  </si>
  <si>
    <t>03-M07</t>
    <phoneticPr fontId="7"/>
  </si>
  <si>
    <t>医療スタッフと十分な対話ができた患者・家族の割合</t>
  </si>
  <si>
    <t>医療スタッフと十分な対話ができた患者・家族の割合</t>
    <phoneticPr fontId="7"/>
  </si>
  <si>
    <t>担当医からセカンドオピニオンについて話があった患者の割合</t>
    <phoneticPr fontId="7"/>
  </si>
  <si>
    <t>参考指標</t>
    <rPh sb="0" eb="2">
      <t>サンコウ</t>
    </rPh>
    <rPh sb="2" eb="4">
      <t>シヒョウ</t>
    </rPh>
    <phoneticPr fontId="7"/>
  </si>
  <si>
    <t>NDB-SCR262</t>
  </si>
  <si>
    <t>がん患者指導管理料（医師と看護師の共同診療方針等を文書等で提供）　入院</t>
  </si>
  <si>
    <t>NDB-SCR263</t>
  </si>
  <si>
    <t>がん患者指導管理料（医師と看護師の共同診療方針等を文書等で提供）　外来</t>
  </si>
  <si>
    <t>NDB-SCR264</t>
  </si>
  <si>
    <t>がん患者指導管理料（医師と看護師の共同診療方針等を文書等で提供）　入院＋外来</t>
  </si>
  <si>
    <t>患者が適切な意思決定支援を受けられている</t>
    <phoneticPr fontId="7"/>
  </si>
  <si>
    <t>十分な情報をもって治療を始められた患者の割合</t>
  </si>
  <si>
    <t>十分な情報をもって治療を始められた患者の割合</t>
    <phoneticPr fontId="7"/>
  </si>
  <si>
    <t>患者5</t>
    <rPh sb="0" eb="2">
      <t>カンジャ</t>
    </rPh>
    <phoneticPr fontId="8"/>
  </si>
  <si>
    <t>患者11</t>
    <rPh sb="0" eb="2">
      <t>カンジャ</t>
    </rPh>
    <phoneticPr fontId="8"/>
  </si>
  <si>
    <t>患者4</t>
    <rPh sb="0" eb="2">
      <t>カンジャ</t>
    </rPh>
    <phoneticPr fontId="8"/>
  </si>
  <si>
    <t>切れ目のない治療等を受けられている</t>
    <phoneticPr fontId="7"/>
  </si>
  <si>
    <t>03-M09</t>
    <phoneticPr fontId="7"/>
  </si>
  <si>
    <t>03-M11</t>
    <phoneticPr fontId="7"/>
  </si>
  <si>
    <t>クリティカルパスの運用数</t>
    <phoneticPr fontId="7"/>
  </si>
  <si>
    <t>紹介先の医療機関を支障なく受診できた患者の割合</t>
    <phoneticPr fontId="7"/>
  </si>
  <si>
    <t>希望する転院先に転院できた患者の割合</t>
    <phoneticPr fontId="7"/>
  </si>
  <si>
    <t>必要な介護支援について説明を受けた患者の割合</t>
    <phoneticPr fontId="7"/>
  </si>
  <si>
    <t>03-M13</t>
    <phoneticPr fontId="7"/>
  </si>
  <si>
    <t>03-M15</t>
    <phoneticPr fontId="7"/>
  </si>
  <si>
    <t>NDB-SCR234</t>
  </si>
  <si>
    <t>がん治療連携計画策定料１　入院</t>
  </si>
  <si>
    <t>NDB-SCR235</t>
  </si>
  <si>
    <t>がん治療連携計画策定料１　外来</t>
  </si>
  <si>
    <t>NDB-SCR236</t>
  </si>
  <si>
    <t>がん治療連携計画策定料１　入院＋外来</t>
  </si>
  <si>
    <t>患者16</t>
    <rPh sb="0" eb="2">
      <t>カンジャ</t>
    </rPh>
    <phoneticPr fontId="8"/>
  </si>
  <si>
    <t>患者17</t>
    <rPh sb="0" eb="2">
      <t>カンジャ</t>
    </rPh>
    <phoneticPr fontId="8"/>
  </si>
  <si>
    <t>NDB-SCR237</t>
  </si>
  <si>
    <t>がん治療連携指導料　外来</t>
  </si>
  <si>
    <t>NDB-SCR240</t>
  </si>
  <si>
    <t>地域連携診療計画加算（診療情報提供料１）　外来</t>
  </si>
  <si>
    <t>全がん24</t>
    <rPh sb="0" eb="1">
      <t>ゼン</t>
    </rPh>
    <phoneticPr fontId="7"/>
  </si>
  <si>
    <t>全がん25</t>
    <rPh sb="0" eb="1">
      <t>ゼン</t>
    </rPh>
    <phoneticPr fontId="7"/>
  </si>
  <si>
    <t>部位別年齢調整死亡率</t>
    <phoneticPr fontId="7"/>
  </si>
  <si>
    <t>部位別年齢調整罹患率</t>
    <phoneticPr fontId="7"/>
  </si>
  <si>
    <t>　医療提供体制</t>
    <rPh sb="1" eb="7">
      <t>イリョウテイキョウタイセイ</t>
    </rPh>
    <phoneticPr fontId="7"/>
  </si>
  <si>
    <t>　がんの早期発見およびがん検診</t>
    <rPh sb="4" eb="6">
      <t>ソウキ</t>
    </rPh>
    <rPh sb="6" eb="8">
      <t>ハッケン</t>
    </rPh>
    <rPh sb="13" eb="15">
      <t>ケンシン</t>
    </rPh>
    <phoneticPr fontId="7"/>
  </si>
  <si>
    <t>がんによる死亡者が減る</t>
    <phoneticPr fontId="20"/>
  </si>
  <si>
    <t>02-F01</t>
    <phoneticPr fontId="7"/>
  </si>
  <si>
    <t>がんが早期に発見される</t>
    <phoneticPr fontId="20"/>
  </si>
  <si>
    <t>02-F02</t>
    <phoneticPr fontId="7"/>
  </si>
  <si>
    <t>肺がん30</t>
    <phoneticPr fontId="7"/>
  </si>
  <si>
    <t>肺がん31</t>
    <phoneticPr fontId="7"/>
  </si>
  <si>
    <t>肺がん32</t>
    <phoneticPr fontId="7"/>
  </si>
  <si>
    <t>科学的に有効性が確立された検診のみが実施される</t>
    <phoneticPr fontId="7"/>
  </si>
  <si>
    <t>肺がん：指針に基づく検診の実施状況　実施した市区町村割合（％：対回答市区町村）</t>
  </si>
  <si>
    <t>肺がん：指針に基づく検診の実施状況（集団）　指針に基づく検診項目以外を実施（％：対実施市区町村）</t>
  </si>
  <si>
    <t>大腸がん：指針に基づく検診の実施状況　実施した市区町村割合（％：対回答市区町村）</t>
  </si>
  <si>
    <t>大腸がん：指針に基づく検診の実施状況（集団）　指針に基づく検診項目以外を実施（％：対実施市区町村）</t>
  </si>
  <si>
    <t>胃がん：指針に基づく検診の実施状況　実施した市区町村割合（％：対回答市区町村）</t>
  </si>
  <si>
    <t>胃がん：指針に基づく検診の実施状況（集団）　指針に基づく検診項目以外を実施（％：対実施市区町村）</t>
  </si>
  <si>
    <t>乳がん：指針に基づく検診の実施状況　実施した市区町村割合（％：対回答市区町村）</t>
  </si>
  <si>
    <t>乳がん：指針に基づく検診の実施状況（集団）　指針に基づく検診項目以外を実施（％：対実施市区町村）</t>
  </si>
  <si>
    <t>02-M01</t>
    <phoneticPr fontId="7"/>
  </si>
  <si>
    <t>指針順守市町村率</t>
    <phoneticPr fontId="7"/>
  </si>
  <si>
    <t>指針非順守市町村率</t>
    <phoneticPr fontId="7"/>
  </si>
  <si>
    <t>02-M02</t>
    <phoneticPr fontId="7"/>
  </si>
  <si>
    <t>精度の高いがん検診が実施されている</t>
    <phoneticPr fontId="7"/>
  </si>
  <si>
    <t>02-M03</t>
    <phoneticPr fontId="7"/>
  </si>
  <si>
    <t>乳がん：検診　陽性反応的中率（女）（％）</t>
  </si>
  <si>
    <t>乳がん：検診　要精検率（女）（％）</t>
  </si>
  <si>
    <t>乳がん：検診　受診率（女）（％）</t>
  </si>
  <si>
    <t>乳がん：検診　受診率（女）（％）〔国民生活基礎調査〕</t>
  </si>
  <si>
    <t>乳がん：検診　精検受診率（女）（％）</t>
  </si>
  <si>
    <t>乳がん：住民検診（集団）　都道府県用チェックリスト実施率（％：2018年）</t>
  </si>
  <si>
    <t>乳がん：住民検診（個別）　都道府県用チェックリスト実施率（％：2018年）</t>
  </si>
  <si>
    <t>乳がん：指針に基づく検診の実施状況　個別受診勧奨を実施（％：対実施市区町村総数）</t>
  </si>
  <si>
    <t>乳がん：指針に基づく検診の実施状況　未受診者への再勧奨を全員あるいは一部で実施（％：対個別受診勧奨実施市区町村総数）</t>
  </si>
  <si>
    <t>肺がん：検診　がん発見率（女）（％）</t>
  </si>
  <si>
    <t>肺がん：検診　陽性反応的中率（男）（％）</t>
  </si>
  <si>
    <t>肺がん：検診　陽性反応的中率（女）（％）</t>
  </si>
  <si>
    <t>肺がん：検診　要精検率（男）（％）</t>
  </si>
  <si>
    <t>肺がん：検診　要精検率（女）（％）</t>
  </si>
  <si>
    <t>肺がん：検診　受診率（男）（％）</t>
  </si>
  <si>
    <t>肺がん：検診　受診率（女）（％）</t>
  </si>
  <si>
    <t>肺がん：検診　受診率（男）（％）〔国民生活基礎調査〕</t>
  </si>
  <si>
    <t>肺がん：検診　受診率（女）（％）〔国民生活基礎調査〕</t>
  </si>
  <si>
    <t>肺がん：検診　精検受診率（男）（％）</t>
  </si>
  <si>
    <t>肺がん：検診　精検受診率（女）（％）</t>
  </si>
  <si>
    <t>肺がん：住民検診（集団）　都道府県用チェックリスト実施率（％：2018年）</t>
  </si>
  <si>
    <t>肺がん：住民検診（個別）　都道府県用チェックリスト実施率（％：2018年）</t>
  </si>
  <si>
    <t>肺がん：指針に基づく検診の実施状況　個別受診勧奨を実施（％：対実施市区町村総数）</t>
  </si>
  <si>
    <t>肺がん：指針に基づく検診の実施状況　未受診者への再勧奨を全員あるいは一部で実施（％：対個別受診勧奨実施市区町村総数）</t>
  </si>
  <si>
    <t>大腸がん：検診　がん発見率（女）（％）</t>
  </si>
  <si>
    <t>大腸がん：検診　陽性反応的中率（男）（％）</t>
  </si>
  <si>
    <t>大腸がん：検診　陽性反応的中率（女）（％）</t>
  </si>
  <si>
    <t>大腸がん：検診　要精検率（男）（％）</t>
  </si>
  <si>
    <t>大腸がん：検診　要精検率（女）（％）</t>
  </si>
  <si>
    <t>大腸がん：検診　受診率（男）（％）</t>
  </si>
  <si>
    <t>大腸がん：検診　受診率（女）（％）</t>
  </si>
  <si>
    <t>大腸がん：検診　受診率（男）（％）〔国民生活基礎調査〕</t>
  </si>
  <si>
    <t>大腸がん：検診　受診率（女）（％）〔国民生活基礎調査〕</t>
  </si>
  <si>
    <t>大腸がん：検診　精検受診率（男）（％）</t>
  </si>
  <si>
    <t>大腸がん：検診　精検受診率（女）（％）</t>
  </si>
  <si>
    <t>大腸がん：住民検診（集団）　都道府県用チェックリスト実施率（％：2018年）</t>
  </si>
  <si>
    <t>大腸がん：住民検診（個別）　都道府県用チェックリスト実施率（％：2018年）</t>
  </si>
  <si>
    <t>大腸がん：指針に基づく検診の実施状況　個別受診勧奨を実施（％：対実施市区町村総数）</t>
  </si>
  <si>
    <t>大腸がん：指針に基づく検診の実施状況　未受診者への再勧奨を全員あるいは一部で実施（％：対個別受診勧奨実施市区町村総数）</t>
  </si>
  <si>
    <t>胃がん：検診　がん発見率（女）（％）</t>
  </si>
  <si>
    <t>胃がん：検診　陽性反応的中率（男）（％）</t>
  </si>
  <si>
    <t>胃がん：検診　陽性反応的中率（女）（％）</t>
  </si>
  <si>
    <t>胃がん：検診　要精検率（男）（％）</t>
  </si>
  <si>
    <t>胃がん：検診　要精検率（女）（％）</t>
  </si>
  <si>
    <t>胃がん：検診　受診率（男）（％）</t>
  </si>
  <si>
    <t>胃がん：検診　受診率（女）（％）</t>
  </si>
  <si>
    <t>胃がん：検診　受診率（男）（％）〔国民生活基礎調査〕</t>
  </si>
  <si>
    <t>胃がん：検診　受診率（女）（％）〔国民生活基礎調査〕</t>
  </si>
  <si>
    <t>胃がん：検診　精検受診率（男）（％）</t>
  </si>
  <si>
    <t>胃がん：検診　精検受診率（女）（％）</t>
  </si>
  <si>
    <t>胃がん：住民検診（集団）　都道府県用チェックリスト実施率（％：2018年）</t>
  </si>
  <si>
    <t>胃がん：住民検診（個別）　都道府県用チェックリスト実施率（％：2018年）</t>
  </si>
  <si>
    <t>胃がん：指針に基づく検診の実施状況　個別受診勧奨を実施（％：対実施市区町村総数）</t>
  </si>
  <si>
    <t>胃がん：指針に基づく検診の実施状況　未受診者への再勧奨を全員あるいは一部で実施（％：対個別受診勧奨実施市区町村総数）</t>
  </si>
  <si>
    <t>肺がん52</t>
    <rPh sb="0" eb="1">
      <t>ハイ</t>
    </rPh>
    <phoneticPr fontId="7"/>
  </si>
  <si>
    <t>肺がん53</t>
    <rPh sb="0" eb="1">
      <t>ハイ</t>
    </rPh>
    <phoneticPr fontId="7"/>
  </si>
  <si>
    <t>肺がん54</t>
    <rPh sb="0" eb="1">
      <t>ハイ</t>
    </rPh>
    <phoneticPr fontId="7"/>
  </si>
  <si>
    <t>肺がん57</t>
    <rPh sb="0" eb="1">
      <t>ハイ</t>
    </rPh>
    <phoneticPr fontId="7"/>
  </si>
  <si>
    <t>肺がん：検診　がん発見率（男）（％）</t>
  </si>
  <si>
    <t>大腸がん：検診　がん発見率（男）（％）</t>
  </si>
  <si>
    <t>胃がん：検診　がん発見率（男）（％）</t>
  </si>
  <si>
    <t>肺がん58</t>
    <rPh sb="0" eb="1">
      <t>ハイ</t>
    </rPh>
    <phoneticPr fontId="7"/>
  </si>
  <si>
    <t>肺がん59</t>
    <rPh sb="0" eb="1">
      <t>ハイ</t>
    </rPh>
    <phoneticPr fontId="7"/>
  </si>
  <si>
    <t>肺がん60</t>
    <rPh sb="0" eb="1">
      <t>ハイ</t>
    </rPh>
    <phoneticPr fontId="7"/>
  </si>
  <si>
    <t>肺がん61</t>
    <rPh sb="0" eb="1">
      <t>ハイ</t>
    </rPh>
    <phoneticPr fontId="7"/>
  </si>
  <si>
    <t>肺がん62</t>
    <rPh sb="0" eb="1">
      <t>ハイ</t>
    </rPh>
    <phoneticPr fontId="7"/>
  </si>
  <si>
    <t>肺がん55</t>
    <rPh sb="0" eb="1">
      <t>ハイ</t>
    </rPh>
    <phoneticPr fontId="7"/>
  </si>
  <si>
    <t>肺がん56</t>
    <rPh sb="0" eb="1">
      <t>ハイ</t>
    </rPh>
    <phoneticPr fontId="7"/>
  </si>
  <si>
    <t>肺がん82</t>
    <rPh sb="0" eb="1">
      <t>ハイ</t>
    </rPh>
    <phoneticPr fontId="7"/>
  </si>
  <si>
    <t>肺がん68</t>
    <rPh sb="0" eb="1">
      <t>ハイ</t>
    </rPh>
    <phoneticPr fontId="7"/>
  </si>
  <si>
    <t>事業評価実施率</t>
    <rPh sb="0" eb="2">
      <t>ジギョウ</t>
    </rPh>
    <rPh sb="2" eb="4">
      <t>ヒョウカ</t>
    </rPh>
    <rPh sb="4" eb="6">
      <t>ジッシ</t>
    </rPh>
    <rPh sb="6" eb="7">
      <t>リツ</t>
    </rPh>
    <phoneticPr fontId="7"/>
  </si>
  <si>
    <t>02-M04</t>
    <phoneticPr fontId="7"/>
  </si>
  <si>
    <t>住民が検診を受けている</t>
    <phoneticPr fontId="7"/>
  </si>
  <si>
    <t>02-M05</t>
    <phoneticPr fontId="7"/>
  </si>
  <si>
    <t>02-M06</t>
    <phoneticPr fontId="7"/>
  </si>
  <si>
    <t>02-M07</t>
    <phoneticPr fontId="7"/>
  </si>
  <si>
    <t>02-M08</t>
    <phoneticPr fontId="7"/>
  </si>
  <si>
    <t>対策型検診受診率</t>
    <phoneticPr fontId="7"/>
  </si>
  <si>
    <t>職域検診受診率</t>
    <rPh sb="0" eb="2">
      <t>ショクイキ</t>
    </rPh>
    <rPh sb="2" eb="4">
      <t>ケンシン</t>
    </rPh>
    <rPh sb="4" eb="6">
      <t>ジュシン</t>
    </rPh>
    <rPh sb="6" eb="7">
      <t>リツ</t>
    </rPh>
    <phoneticPr fontId="7"/>
  </si>
  <si>
    <t>検診受診率</t>
    <phoneticPr fontId="7"/>
  </si>
  <si>
    <t>精密検査受診率</t>
    <rPh sb="0" eb="2">
      <t>セイミツ</t>
    </rPh>
    <rPh sb="2" eb="4">
      <t>ケンサ</t>
    </rPh>
    <rPh sb="4" eb="6">
      <t>ジュシン</t>
    </rPh>
    <rPh sb="6" eb="7">
      <t>リツ</t>
    </rPh>
    <phoneticPr fontId="7"/>
  </si>
  <si>
    <t>参考指標　コール・リコール実施率</t>
    <rPh sb="0" eb="2">
      <t>サンコウ</t>
    </rPh>
    <rPh sb="2" eb="4">
      <t>シヒョウ</t>
    </rPh>
    <phoneticPr fontId="7"/>
  </si>
  <si>
    <t>進行度別5年生存率　2009-2011年</t>
    <rPh sb="0" eb="3">
      <t>シンコウド</t>
    </rPh>
    <rPh sb="3" eb="4">
      <t>ベツ</t>
    </rPh>
    <rPh sb="5" eb="6">
      <t>ネン</t>
    </rPh>
    <rPh sb="6" eb="8">
      <t>セイゾン</t>
    </rPh>
    <rPh sb="8" eb="9">
      <t>リツ</t>
    </rPh>
    <rPh sb="19" eb="20">
      <t>ネン</t>
    </rPh>
    <phoneticPr fontId="8"/>
  </si>
  <si>
    <t>検診</t>
    <rPh sb="0" eb="2">
      <t>ケンシン</t>
    </rPh>
    <phoneticPr fontId="8"/>
  </si>
  <si>
    <t>国民生活基礎調査</t>
    <rPh sb="0" eb="2">
      <t>コクミン</t>
    </rPh>
    <rPh sb="2" eb="4">
      <t>セイカツ</t>
    </rPh>
    <rPh sb="4" eb="6">
      <t>キソ</t>
    </rPh>
    <rPh sb="6" eb="8">
      <t>チョウサ</t>
    </rPh>
    <phoneticPr fontId="8"/>
  </si>
  <si>
    <r>
      <t>標準的治療実施率</t>
    </r>
    <r>
      <rPr>
        <sz val="11"/>
        <rFont val="Yu Gothic"/>
        <family val="3"/>
        <charset val="128"/>
        <scheme val="minor"/>
      </rPr>
      <t>（％）</t>
    </r>
    <rPh sb="0" eb="3">
      <t>ヒョウジュンテキ</t>
    </rPh>
    <rPh sb="3" eb="5">
      <t>チリョウ</t>
    </rPh>
    <rPh sb="5" eb="7">
      <t>ジッシ</t>
    </rPh>
    <rPh sb="7" eb="8">
      <t>リツ</t>
    </rPh>
    <phoneticPr fontId="8"/>
  </si>
  <si>
    <t>がん発見数（男）（人）</t>
    <rPh sb="2" eb="4">
      <t>ハッケン</t>
    </rPh>
    <rPh sb="4" eb="5">
      <t>スウ</t>
    </rPh>
    <rPh sb="9" eb="10">
      <t>ヒト</t>
    </rPh>
    <phoneticPr fontId="8"/>
  </si>
  <si>
    <t>がん発見数（女）（人）</t>
    <rPh sb="2" eb="4">
      <t>ハッケン</t>
    </rPh>
    <rPh sb="4" eb="5">
      <t>スウ</t>
    </rPh>
    <rPh sb="9" eb="10">
      <t>ヒト</t>
    </rPh>
    <phoneticPr fontId="8"/>
  </si>
  <si>
    <t>がん発見率（男）（％）</t>
    <rPh sb="2" eb="4">
      <t>ハッケン</t>
    </rPh>
    <rPh sb="4" eb="5">
      <t>リツ</t>
    </rPh>
    <phoneticPr fontId="8"/>
  </si>
  <si>
    <t>がん発見率（女）（％）</t>
    <rPh sb="2" eb="4">
      <t>ハッケン</t>
    </rPh>
    <rPh sb="4" eb="5">
      <t>リツ</t>
    </rPh>
    <phoneticPr fontId="8"/>
  </si>
  <si>
    <t>陽性反応的中率（男）（％）</t>
    <rPh sb="0" eb="2">
      <t>ヨウセイ</t>
    </rPh>
    <rPh sb="2" eb="4">
      <t>ハンノウ</t>
    </rPh>
    <rPh sb="4" eb="7">
      <t>テキチュウリツ</t>
    </rPh>
    <phoneticPr fontId="8"/>
  </si>
  <si>
    <r>
      <t>陽性反応的中率</t>
    </r>
    <r>
      <rPr>
        <sz val="11"/>
        <rFont val="Yu Gothic"/>
        <family val="3"/>
        <charset val="128"/>
        <scheme val="minor"/>
      </rPr>
      <t>（女）（％）</t>
    </r>
    <rPh sb="0" eb="2">
      <t>ヨウセイ</t>
    </rPh>
    <rPh sb="2" eb="4">
      <t>ハンノウ</t>
    </rPh>
    <rPh sb="4" eb="7">
      <t>テキチュウリツ</t>
    </rPh>
    <phoneticPr fontId="8"/>
  </si>
  <si>
    <r>
      <t>精検受診率</t>
    </r>
    <r>
      <rPr>
        <sz val="11"/>
        <rFont val="Yu Gothic"/>
        <family val="3"/>
        <charset val="128"/>
        <scheme val="minor"/>
      </rPr>
      <t>（男）（％）</t>
    </r>
    <rPh sb="0" eb="2">
      <t>セイケン</t>
    </rPh>
    <rPh sb="2" eb="4">
      <t>ジュシン</t>
    </rPh>
    <rPh sb="4" eb="5">
      <t>リツ</t>
    </rPh>
    <phoneticPr fontId="8"/>
  </si>
  <si>
    <r>
      <t>精検受診率</t>
    </r>
    <r>
      <rPr>
        <sz val="11"/>
        <rFont val="Yu Gothic"/>
        <family val="3"/>
        <charset val="128"/>
        <scheme val="minor"/>
      </rPr>
      <t>（女）（％）</t>
    </r>
    <rPh sb="0" eb="2">
      <t>セイケン</t>
    </rPh>
    <rPh sb="2" eb="4">
      <t>ジュシン</t>
    </rPh>
    <rPh sb="4" eb="5">
      <t>リツ</t>
    </rPh>
    <phoneticPr fontId="8"/>
  </si>
  <si>
    <r>
      <t>要精検率</t>
    </r>
    <r>
      <rPr>
        <sz val="11"/>
        <rFont val="Yu Gothic"/>
        <family val="3"/>
        <charset val="128"/>
        <scheme val="minor"/>
      </rPr>
      <t>（男）（％）</t>
    </r>
    <rPh sb="0" eb="1">
      <t>ヨウ</t>
    </rPh>
    <rPh sb="1" eb="3">
      <t>セイケン</t>
    </rPh>
    <rPh sb="3" eb="4">
      <t>リツ</t>
    </rPh>
    <phoneticPr fontId="8"/>
  </si>
  <si>
    <r>
      <t>要精検率</t>
    </r>
    <r>
      <rPr>
        <sz val="11"/>
        <rFont val="Yu Gothic"/>
        <family val="3"/>
        <charset val="128"/>
        <scheme val="minor"/>
      </rPr>
      <t>（女）（％）</t>
    </r>
    <rPh sb="0" eb="1">
      <t>ヨウ</t>
    </rPh>
    <rPh sb="1" eb="3">
      <t>セイケン</t>
    </rPh>
    <rPh sb="3" eb="4">
      <t>リツ</t>
    </rPh>
    <phoneticPr fontId="8"/>
  </si>
  <si>
    <r>
      <t>受診率</t>
    </r>
    <r>
      <rPr>
        <sz val="11"/>
        <rFont val="Yu Gothic"/>
        <family val="3"/>
        <charset val="128"/>
        <scheme val="minor"/>
      </rPr>
      <t>（男）（％）</t>
    </r>
    <rPh sb="0" eb="2">
      <t>ジュシン</t>
    </rPh>
    <rPh sb="2" eb="3">
      <t>リツ</t>
    </rPh>
    <phoneticPr fontId="8"/>
  </si>
  <si>
    <r>
      <t>受診率</t>
    </r>
    <r>
      <rPr>
        <sz val="11"/>
        <rFont val="Yu Gothic"/>
        <family val="3"/>
        <charset val="128"/>
        <scheme val="minor"/>
      </rPr>
      <t>（女）（％）</t>
    </r>
    <phoneticPr fontId="8"/>
  </si>
  <si>
    <r>
      <t>検診　受診率</t>
    </r>
    <r>
      <rPr>
        <sz val="11"/>
        <rFont val="Yu Gothic"/>
        <family val="3"/>
        <charset val="128"/>
        <scheme val="minor"/>
      </rPr>
      <t>（男）（％）</t>
    </r>
    <rPh sb="0" eb="2">
      <t>ケンシン</t>
    </rPh>
    <phoneticPr fontId="8"/>
  </si>
  <si>
    <r>
      <t>検診　受診率</t>
    </r>
    <r>
      <rPr>
        <sz val="11"/>
        <rFont val="Yu Gothic"/>
        <family val="3"/>
        <charset val="128"/>
        <scheme val="minor"/>
      </rPr>
      <t>（女）（％）</t>
    </r>
    <rPh sb="0" eb="2">
      <t>ケンシン</t>
    </rPh>
    <phoneticPr fontId="8"/>
  </si>
  <si>
    <t>拠点病院カバー率（％）</t>
    <rPh sb="0" eb="2">
      <t>キョテン</t>
    </rPh>
    <rPh sb="2" eb="4">
      <t>ビョウイン</t>
    </rPh>
    <rPh sb="7" eb="8">
      <t>リツ</t>
    </rPh>
    <phoneticPr fontId="8"/>
  </si>
  <si>
    <t>大腸がん25</t>
  </si>
  <si>
    <t>大腸がん26</t>
  </si>
  <si>
    <t>大腸がん27</t>
  </si>
  <si>
    <t>大腸がん28</t>
  </si>
  <si>
    <t>大腸がん29</t>
  </si>
  <si>
    <t>大腸がん30</t>
  </si>
  <si>
    <t>大腸がん31</t>
  </si>
  <si>
    <t>大腸がん32</t>
  </si>
  <si>
    <t>大腸がん33</t>
  </si>
  <si>
    <t>大腸がん34</t>
  </si>
  <si>
    <t>大腸がん35</t>
  </si>
  <si>
    <t>大腸がん36</t>
  </si>
  <si>
    <t>大腸がん37</t>
  </si>
  <si>
    <t>大腸がん38</t>
  </si>
  <si>
    <t>大腸がん39</t>
  </si>
  <si>
    <t>大腸がん40</t>
  </si>
  <si>
    <t>大腸がん57</t>
  </si>
  <si>
    <t>大腸がん58</t>
  </si>
  <si>
    <t>大腸がん59</t>
  </si>
  <si>
    <t>大腸がん60</t>
  </si>
  <si>
    <t>大腸がん61</t>
  </si>
  <si>
    <t>大腸がん62</t>
  </si>
  <si>
    <t>大腸がん63</t>
  </si>
  <si>
    <t>大腸がん64</t>
  </si>
  <si>
    <t>大腸がん65</t>
  </si>
  <si>
    <t>大腸がん66</t>
  </si>
  <si>
    <t>大腸がん67</t>
  </si>
  <si>
    <t>大腸がん68</t>
  </si>
  <si>
    <t>大腸がん69</t>
  </si>
  <si>
    <t>大腸がん70</t>
  </si>
  <si>
    <t>大腸がん71</t>
  </si>
  <si>
    <t>大腸がん72</t>
  </si>
  <si>
    <t>大腸がん73</t>
  </si>
  <si>
    <t>大腸がん74</t>
  </si>
  <si>
    <t>大腸がん75</t>
  </si>
  <si>
    <t>大腸がん76</t>
  </si>
  <si>
    <t>大腸がん77</t>
  </si>
  <si>
    <t>大腸がん78</t>
  </si>
  <si>
    <t>大腸がん79</t>
  </si>
  <si>
    <t>大腸がん80</t>
  </si>
  <si>
    <t>大腸がん81</t>
  </si>
  <si>
    <t>大腸がん82</t>
  </si>
  <si>
    <t>大腸がん83</t>
  </si>
  <si>
    <t>大腸がん84</t>
  </si>
  <si>
    <t>大腸がん85</t>
  </si>
  <si>
    <t>大腸がん86</t>
  </si>
  <si>
    <t>大腸がん87</t>
  </si>
  <si>
    <t>大腸がん88</t>
  </si>
  <si>
    <t>大腸がん89</t>
  </si>
  <si>
    <t>大腸がん90</t>
  </si>
  <si>
    <t>都道府県表（大腸がん）</t>
    <phoneticPr fontId="8"/>
  </si>
  <si>
    <t>二次医療圏表（大腸がん）</t>
    <rPh sb="0" eb="2">
      <t>ニジ</t>
    </rPh>
    <rPh sb="2" eb="4">
      <t>イリョウ</t>
    </rPh>
    <rPh sb="4" eb="5">
      <t>ケン</t>
    </rPh>
    <rPh sb="5" eb="6">
      <t>ヒョウ</t>
    </rPh>
    <rPh sb="7" eb="9">
      <t>ダイチョウ</t>
    </rPh>
    <phoneticPr fontId="8"/>
  </si>
  <si>
    <t>二次医療圏表（大腸がん）</t>
    <phoneticPr fontId="8"/>
  </si>
  <si>
    <t>大腸がん30</t>
    <rPh sb="0" eb="2">
      <t>ダイチョウ</t>
    </rPh>
    <phoneticPr fontId="7"/>
  </si>
  <si>
    <t>大腸がん31</t>
    <rPh sb="0" eb="2">
      <t>ダイチョウ</t>
    </rPh>
    <phoneticPr fontId="7"/>
  </si>
  <si>
    <t>大腸がん32</t>
    <rPh sb="0" eb="2">
      <t>ダイチョウ</t>
    </rPh>
    <phoneticPr fontId="7"/>
  </si>
  <si>
    <t>大腸がん70</t>
    <rPh sb="0" eb="2">
      <t>ダイチョウ</t>
    </rPh>
    <phoneticPr fontId="7"/>
  </si>
  <si>
    <t>大腸がん59</t>
    <rPh sb="0" eb="2">
      <t>ダイチョウ</t>
    </rPh>
    <phoneticPr fontId="7"/>
  </si>
  <si>
    <t>大腸がん60</t>
    <rPh sb="0" eb="2">
      <t>ダイチョウ</t>
    </rPh>
    <phoneticPr fontId="7"/>
  </si>
  <si>
    <t>大腸がん61</t>
    <rPh sb="0" eb="2">
      <t>ダイチョウ</t>
    </rPh>
    <phoneticPr fontId="7"/>
  </si>
  <si>
    <t>大腸がん64</t>
    <rPh sb="0" eb="2">
      <t>ダイチョウ</t>
    </rPh>
    <phoneticPr fontId="7"/>
  </si>
  <si>
    <t>大腸がん65</t>
    <rPh sb="0" eb="2">
      <t>ダイチョウ</t>
    </rPh>
    <phoneticPr fontId="7"/>
  </si>
  <si>
    <t>大腸がん66</t>
    <rPh sb="0" eb="2">
      <t>ダイチョウ</t>
    </rPh>
    <phoneticPr fontId="7"/>
  </si>
  <si>
    <t>大腸がん67</t>
    <rPh sb="0" eb="2">
      <t>ダイチョウ</t>
    </rPh>
    <phoneticPr fontId="7"/>
  </si>
  <si>
    <t>大腸がん68</t>
    <rPh sb="0" eb="2">
      <t>ダイチョウ</t>
    </rPh>
    <phoneticPr fontId="7"/>
  </si>
  <si>
    <t>大腸がん69</t>
    <rPh sb="0" eb="2">
      <t>ダイチョウ</t>
    </rPh>
    <phoneticPr fontId="7"/>
  </si>
  <si>
    <t>大腸がん62</t>
    <rPh sb="0" eb="2">
      <t>ダイチョウ</t>
    </rPh>
    <phoneticPr fontId="7"/>
  </si>
  <si>
    <t>大腸がん63</t>
    <rPh sb="0" eb="2">
      <t>ダイチョウ</t>
    </rPh>
    <phoneticPr fontId="7"/>
  </si>
  <si>
    <t>大腸がん89</t>
    <rPh sb="0" eb="2">
      <t>ダイチョウ</t>
    </rPh>
    <phoneticPr fontId="7"/>
  </si>
  <si>
    <t>大腸がん75</t>
    <rPh sb="0" eb="2">
      <t>ダイチョウ</t>
    </rPh>
    <phoneticPr fontId="7"/>
  </si>
  <si>
    <t>大腸がん33</t>
    <rPh sb="0" eb="2">
      <t>ダイチョウ</t>
    </rPh>
    <phoneticPr fontId="7"/>
  </si>
  <si>
    <t>大腸がん34</t>
    <rPh sb="0" eb="2">
      <t>ダイチョウ</t>
    </rPh>
    <phoneticPr fontId="7"/>
  </si>
  <si>
    <t>大腸がん35</t>
    <rPh sb="0" eb="2">
      <t>ダイチョウ</t>
    </rPh>
    <phoneticPr fontId="7"/>
  </si>
  <si>
    <t>大腸がん38</t>
    <rPh sb="0" eb="2">
      <t>ダイチョウ</t>
    </rPh>
    <phoneticPr fontId="7"/>
  </si>
  <si>
    <t>大腸がん39</t>
    <rPh sb="0" eb="2">
      <t>ダイチョウ</t>
    </rPh>
    <phoneticPr fontId="7"/>
  </si>
  <si>
    <t>進行度別5年生存率　2009-2011年</t>
    <rPh sb="0" eb="3">
      <t>シンコウド</t>
    </rPh>
    <rPh sb="3" eb="4">
      <t>ベツ</t>
    </rPh>
    <rPh sb="5" eb="6">
      <t>ネン</t>
    </rPh>
    <rPh sb="6" eb="8">
      <t>セイゾン</t>
    </rPh>
    <rPh sb="8" eb="9">
      <t>リツ</t>
    </rPh>
    <phoneticPr fontId="8"/>
  </si>
  <si>
    <r>
      <t>受診率</t>
    </r>
    <r>
      <rPr>
        <sz val="11"/>
        <rFont val="Yu Gothic"/>
        <family val="3"/>
        <charset val="128"/>
        <scheme val="minor"/>
      </rPr>
      <t>（男）（％）</t>
    </r>
    <phoneticPr fontId="8"/>
  </si>
  <si>
    <t>胃がん26</t>
  </si>
  <si>
    <t>胃がん27</t>
  </si>
  <si>
    <t>胃がん28</t>
  </si>
  <si>
    <t>胃がん29</t>
  </si>
  <si>
    <t>胃がん30</t>
  </si>
  <si>
    <t>胃がん31</t>
  </si>
  <si>
    <t>胃がん32</t>
  </si>
  <si>
    <t>胃がん33</t>
  </si>
  <si>
    <t>胃がん34</t>
  </si>
  <si>
    <t>胃がん35</t>
  </si>
  <si>
    <t>胃がん36</t>
  </si>
  <si>
    <t>胃がん37</t>
  </si>
  <si>
    <t>胃がん38</t>
  </si>
  <si>
    <t>胃がん39</t>
  </si>
  <si>
    <t>胃がん40</t>
  </si>
  <si>
    <t>胃がん52</t>
  </si>
  <si>
    <t>胃がん53</t>
  </si>
  <si>
    <t>胃がん54</t>
  </si>
  <si>
    <t>胃がん55</t>
  </si>
  <si>
    <t>胃がん56</t>
  </si>
  <si>
    <t>胃がん57</t>
  </si>
  <si>
    <t>胃がん58</t>
  </si>
  <si>
    <t>胃がん59</t>
  </si>
  <si>
    <t>胃がん60</t>
  </si>
  <si>
    <t>胃がん61</t>
  </si>
  <si>
    <t>胃がん62</t>
  </si>
  <si>
    <t>胃がん63</t>
  </si>
  <si>
    <t>胃がん64</t>
  </si>
  <si>
    <t>胃がん65</t>
  </si>
  <si>
    <t>胃がん66</t>
  </si>
  <si>
    <t>胃がん67</t>
  </si>
  <si>
    <t>胃がん68</t>
  </si>
  <si>
    <t>胃がん69</t>
  </si>
  <si>
    <t>胃がん70</t>
  </si>
  <si>
    <t>胃がん71</t>
  </si>
  <si>
    <t>胃がん72</t>
  </si>
  <si>
    <t>胃がん73</t>
  </si>
  <si>
    <t>胃がん74</t>
  </si>
  <si>
    <t>胃がん75</t>
  </si>
  <si>
    <t>胃がん76</t>
  </si>
  <si>
    <t>胃がん77</t>
  </si>
  <si>
    <t>胃がん78</t>
  </si>
  <si>
    <t>胃がん79</t>
  </si>
  <si>
    <t>胃がん80</t>
  </si>
  <si>
    <t>胃がん81</t>
  </si>
  <si>
    <t>胃がん82</t>
  </si>
  <si>
    <t>胃がん83</t>
  </si>
  <si>
    <t>胃がん84</t>
  </si>
  <si>
    <t>胃がん85</t>
  </si>
  <si>
    <t>二次医療圏表（胃がん）</t>
    <phoneticPr fontId="8"/>
  </si>
  <si>
    <t>胃がん33</t>
    <phoneticPr fontId="7"/>
  </si>
  <si>
    <t>胃がん65</t>
    <phoneticPr fontId="7"/>
  </si>
  <si>
    <t>胃がん54</t>
    <phoneticPr fontId="7"/>
  </si>
  <si>
    <t>胃がん55</t>
    <phoneticPr fontId="7"/>
  </si>
  <si>
    <t>胃がん56</t>
    <phoneticPr fontId="7"/>
  </si>
  <si>
    <t>胃がん59</t>
    <phoneticPr fontId="7"/>
  </si>
  <si>
    <t>胃がん60</t>
    <phoneticPr fontId="7"/>
  </si>
  <si>
    <t>胃がん61</t>
    <phoneticPr fontId="7"/>
  </si>
  <si>
    <t>胃がん62</t>
    <phoneticPr fontId="7"/>
  </si>
  <si>
    <t>胃がん63</t>
    <phoneticPr fontId="7"/>
  </si>
  <si>
    <t>胃がん64</t>
    <phoneticPr fontId="7"/>
  </si>
  <si>
    <t>胃がん57</t>
    <phoneticPr fontId="7"/>
  </si>
  <si>
    <t>胃がん58</t>
    <phoneticPr fontId="7"/>
  </si>
  <si>
    <t>胃がん84</t>
    <phoneticPr fontId="7"/>
  </si>
  <si>
    <t>胃がん70</t>
    <phoneticPr fontId="7"/>
  </si>
  <si>
    <t>遠隔転移（％）</t>
    <rPh sb="0" eb="2">
      <t>エンカク</t>
    </rPh>
    <rPh sb="2" eb="4">
      <t>テンイ</t>
    </rPh>
    <phoneticPr fontId="8"/>
  </si>
  <si>
    <t>国民生活基礎調査</t>
    <phoneticPr fontId="8"/>
  </si>
  <si>
    <t>標準的治療実施率</t>
    <phoneticPr fontId="8"/>
  </si>
  <si>
    <t>がん発見数（女）（人）</t>
    <rPh sb="2" eb="4">
      <t>ハッケン</t>
    </rPh>
    <rPh sb="4" eb="5">
      <t>スウ</t>
    </rPh>
    <phoneticPr fontId="8"/>
  </si>
  <si>
    <t>陽性反応的中率（女）（％）</t>
    <rPh sb="0" eb="2">
      <t>ヨウセイ</t>
    </rPh>
    <rPh sb="2" eb="4">
      <t>ハンノウ</t>
    </rPh>
    <rPh sb="4" eb="7">
      <t>テキチュウリツ</t>
    </rPh>
    <phoneticPr fontId="8"/>
  </si>
  <si>
    <t>精検受診率（女）（％）</t>
    <rPh sb="0" eb="2">
      <t>セイケン</t>
    </rPh>
    <rPh sb="2" eb="4">
      <t>ジュシン</t>
    </rPh>
    <rPh sb="4" eb="5">
      <t>リツ</t>
    </rPh>
    <phoneticPr fontId="8"/>
  </si>
  <si>
    <t>要精検率（女）（％）</t>
    <rPh sb="0" eb="1">
      <t>ヨウ</t>
    </rPh>
    <rPh sb="1" eb="3">
      <t>セイケン</t>
    </rPh>
    <rPh sb="3" eb="4">
      <t>リツ</t>
    </rPh>
    <phoneticPr fontId="8"/>
  </si>
  <si>
    <r>
      <t>受診率</t>
    </r>
    <r>
      <rPr>
        <sz val="11"/>
        <rFont val="Yu Gothic"/>
        <family val="3"/>
        <charset val="128"/>
        <scheme val="minor"/>
      </rPr>
      <t>（女）（％）</t>
    </r>
    <rPh sb="0" eb="2">
      <t>ジュシン</t>
    </rPh>
    <rPh sb="2" eb="3">
      <t>リツ</t>
    </rPh>
    <phoneticPr fontId="8"/>
  </si>
  <si>
    <r>
      <t>検診　受診率</t>
    </r>
    <r>
      <rPr>
        <sz val="11"/>
        <rFont val="Yu Gothic"/>
        <family val="3"/>
        <charset val="128"/>
        <scheme val="minor"/>
      </rPr>
      <t>（女）（％）</t>
    </r>
    <rPh sb="0" eb="2">
      <t>ケンシン</t>
    </rPh>
    <rPh sb="3" eb="5">
      <t>ジュシン</t>
    </rPh>
    <rPh sb="5" eb="6">
      <t>リツ</t>
    </rPh>
    <phoneticPr fontId="8"/>
  </si>
  <si>
    <r>
      <t>乳房温存術後全乳房照射</t>
    </r>
    <r>
      <rPr>
        <sz val="11"/>
        <rFont val="Yu Gothic"/>
        <family val="3"/>
        <charset val="128"/>
        <scheme val="minor"/>
      </rPr>
      <t>（％）</t>
    </r>
    <rPh sb="0" eb="2">
      <t>ニュウボウ</t>
    </rPh>
    <rPh sb="2" eb="4">
      <t>オンゾン</t>
    </rPh>
    <rPh sb="4" eb="6">
      <t>ジュツゴ</t>
    </rPh>
    <rPh sb="6" eb="7">
      <t>ゼン</t>
    </rPh>
    <rPh sb="7" eb="9">
      <t>ニュウボウ</t>
    </rPh>
    <rPh sb="9" eb="11">
      <t>ショウシャ</t>
    </rPh>
    <phoneticPr fontId="8"/>
  </si>
  <si>
    <r>
      <t>乳切後高リスク症例への放射線</t>
    </r>
    <r>
      <rPr>
        <sz val="11"/>
        <rFont val="Yu Gothic"/>
        <family val="3"/>
        <charset val="128"/>
        <scheme val="minor"/>
      </rPr>
      <t>（％）</t>
    </r>
    <rPh sb="0" eb="1">
      <t>チチ</t>
    </rPh>
    <rPh sb="1" eb="2">
      <t>キ</t>
    </rPh>
    <rPh sb="2" eb="3">
      <t>ゴ</t>
    </rPh>
    <rPh sb="3" eb="4">
      <t>コウ</t>
    </rPh>
    <rPh sb="7" eb="9">
      <t>ショウレイ</t>
    </rPh>
    <rPh sb="11" eb="14">
      <t>ホウシャセン</t>
    </rPh>
    <phoneticPr fontId="8"/>
  </si>
  <si>
    <r>
      <t>拠点病院カバー率</t>
    </r>
    <r>
      <rPr>
        <sz val="11"/>
        <rFont val="Yu Gothic"/>
        <family val="3"/>
        <charset val="128"/>
        <scheme val="minor"/>
      </rPr>
      <t>（％）</t>
    </r>
    <rPh sb="0" eb="2">
      <t>キョテン</t>
    </rPh>
    <rPh sb="2" eb="4">
      <t>ビョウイン</t>
    </rPh>
    <rPh sb="7" eb="8">
      <t>リツ</t>
    </rPh>
    <phoneticPr fontId="8"/>
  </si>
  <si>
    <t>乳がん17</t>
  </si>
  <si>
    <t>乳がん18</t>
  </si>
  <si>
    <t>乳がん19</t>
  </si>
  <si>
    <t>乳がん20</t>
  </si>
  <si>
    <t>乳がん21</t>
  </si>
  <si>
    <t>乳がん22</t>
  </si>
  <si>
    <t>乳がん23</t>
  </si>
  <si>
    <t>乳がん24</t>
  </si>
  <si>
    <t>乳がん25</t>
  </si>
  <si>
    <t>乳がん26</t>
  </si>
  <si>
    <t>乳がん27</t>
  </si>
  <si>
    <t>乳がん28</t>
  </si>
  <si>
    <t>乳がん37</t>
  </si>
  <si>
    <t>乳がん38</t>
  </si>
  <si>
    <t>乳がん39</t>
  </si>
  <si>
    <t>乳がん40</t>
  </si>
  <si>
    <t>乳がん41</t>
  </si>
  <si>
    <t>乳がん42</t>
  </si>
  <si>
    <t>乳がん43</t>
  </si>
  <si>
    <t>乳がん44</t>
  </si>
  <si>
    <t>乳がん45</t>
  </si>
  <si>
    <t>乳がん46</t>
  </si>
  <si>
    <t>乳がん47</t>
  </si>
  <si>
    <t>乳がん48</t>
  </si>
  <si>
    <t>乳がん49</t>
  </si>
  <si>
    <t>乳がん50</t>
  </si>
  <si>
    <t>乳がん51</t>
  </si>
  <si>
    <t>乳がん52</t>
  </si>
  <si>
    <t>乳がん53</t>
  </si>
  <si>
    <t>乳がん54</t>
  </si>
  <si>
    <t>乳がん55</t>
  </si>
  <si>
    <t>乳がん56</t>
  </si>
  <si>
    <t>乳がん57</t>
  </si>
  <si>
    <t>乳がん58</t>
  </si>
  <si>
    <t>乳がん59</t>
  </si>
  <si>
    <t>乳がん60</t>
  </si>
  <si>
    <t>乳がん61</t>
  </si>
  <si>
    <t>乳がん62</t>
  </si>
  <si>
    <t>乳がん63</t>
  </si>
  <si>
    <t>乳がん64</t>
  </si>
  <si>
    <t>乳がん65</t>
  </si>
  <si>
    <t>乳がん82</t>
  </si>
  <si>
    <t>二次医療圏表（乳がん）</t>
    <rPh sb="7" eb="8">
      <t>ニュウ</t>
    </rPh>
    <phoneticPr fontId="8"/>
  </si>
  <si>
    <t>乳がん82</t>
    <phoneticPr fontId="7"/>
  </si>
  <si>
    <t>乳がん21</t>
    <phoneticPr fontId="7"/>
  </si>
  <si>
    <t>乳がん22</t>
    <phoneticPr fontId="7"/>
  </si>
  <si>
    <t>乳がん23</t>
    <phoneticPr fontId="7"/>
  </si>
  <si>
    <t>乳がん24</t>
    <phoneticPr fontId="7"/>
  </si>
  <si>
    <t>乳がん48</t>
    <phoneticPr fontId="7"/>
  </si>
  <si>
    <t>乳がん49</t>
    <phoneticPr fontId="7"/>
  </si>
  <si>
    <t>乳がん：検診　がん発見率（女）（％）</t>
    <rPh sb="0" eb="1">
      <t>ニュウ</t>
    </rPh>
    <phoneticPr fontId="7"/>
  </si>
  <si>
    <t>乳がん38</t>
    <phoneticPr fontId="7"/>
  </si>
  <si>
    <t>乳がん39</t>
    <phoneticPr fontId="7"/>
  </si>
  <si>
    <t>乳がん41</t>
    <phoneticPr fontId="7"/>
  </si>
  <si>
    <t>乳がん42</t>
    <phoneticPr fontId="7"/>
  </si>
  <si>
    <t>乳がん43</t>
    <phoneticPr fontId="7"/>
  </si>
  <si>
    <t>乳がん40</t>
    <phoneticPr fontId="7"/>
  </si>
  <si>
    <t>乳がん62</t>
    <phoneticPr fontId="7"/>
  </si>
  <si>
    <t>乳がん63</t>
    <phoneticPr fontId="7"/>
  </si>
  <si>
    <t>乳がん52</t>
    <phoneticPr fontId="7"/>
  </si>
  <si>
    <t>乳がん44</t>
    <phoneticPr fontId="7"/>
  </si>
  <si>
    <t>乳がん25</t>
    <phoneticPr fontId="7"/>
  </si>
  <si>
    <t>乳がん26</t>
    <phoneticPr fontId="7"/>
  </si>
  <si>
    <t>乳がん27</t>
    <phoneticPr fontId="7"/>
  </si>
  <si>
    <t>早期がん（限局）の割合等</t>
    <rPh sb="11" eb="12">
      <t>トウ</t>
    </rPh>
    <phoneticPr fontId="7"/>
  </si>
  <si>
    <t>陽性反応的中率等</t>
    <rPh sb="7" eb="8">
      <t>トウ</t>
    </rPh>
    <phoneticPr fontId="7"/>
  </si>
  <si>
    <t>年齢調整死亡率等</t>
    <rPh sb="7" eb="8">
      <t>トウ</t>
    </rPh>
    <phoneticPr fontId="7"/>
  </si>
  <si>
    <t>標準的治療の実施割合（Quality Indicatorから）</t>
    <phoneticPr fontId="7"/>
  </si>
  <si>
    <t>5年生存率</t>
    <phoneticPr fontId="7"/>
  </si>
  <si>
    <r>
      <t>標準的治療の実施数（NDB-SCRから）
　　　　　　　　　　　　　　</t>
    </r>
    <r>
      <rPr>
        <b/>
        <sz val="10"/>
        <color theme="5"/>
        <rFont val="Yu Gothic"/>
        <family val="3"/>
        <charset val="128"/>
        <scheme val="minor"/>
      </rPr>
      <t>▼項目名を選択してください（必須）</t>
    </r>
    <rPh sb="36" eb="38">
      <t>コウモク</t>
    </rPh>
    <rPh sb="38" eb="39">
      <t>メイ</t>
    </rPh>
    <rPh sb="40" eb="42">
      <t>センタク</t>
    </rPh>
    <rPh sb="49" eb="51">
      <t>ヒッス</t>
    </rPh>
    <phoneticPr fontId="7"/>
  </si>
  <si>
    <r>
      <t>標準的治療の実施数（NDB-SCRから）　
　　　　　　　　　　　　　　</t>
    </r>
    <r>
      <rPr>
        <b/>
        <sz val="10"/>
        <color theme="5"/>
        <rFont val="Yu Gothic"/>
        <family val="3"/>
        <charset val="128"/>
        <scheme val="minor"/>
      </rPr>
      <t>▼項目名を選択してください（必須）</t>
    </r>
    <rPh sb="37" eb="39">
      <t>コウモク</t>
    </rPh>
    <rPh sb="39" eb="40">
      <t>メイ</t>
    </rPh>
    <rPh sb="41" eb="43">
      <t>センタク</t>
    </rPh>
    <rPh sb="50" eb="52">
      <t>ヒッス</t>
    </rPh>
    <phoneticPr fontId="7"/>
  </si>
  <si>
    <t>標準的治療の実施数（薬剤使用量のNDB-SCRから）</t>
    <rPh sb="8" eb="9">
      <t>スウ</t>
    </rPh>
    <rPh sb="10" eb="12">
      <t>ヤクザイ</t>
    </rPh>
    <rPh sb="12" eb="14">
      <t>シヨウ</t>
    </rPh>
    <rPh sb="14" eb="15">
      <t>リョウ</t>
    </rPh>
    <phoneticPr fontId="7"/>
  </si>
  <si>
    <t>標準的治療の実施数（NDB-SCRから）</t>
    <phoneticPr fontId="7"/>
  </si>
  <si>
    <t>標準的治療の実施数（薬剤使用量のNDB-SCRから）</t>
    <phoneticPr fontId="7"/>
  </si>
  <si>
    <t>患者が個々のゲノム情報に基づき、最適な医療を受けられている</t>
    <phoneticPr fontId="20"/>
  </si>
  <si>
    <t>外来での疼痛管理薬の使用量（薬剤のNDB-SCRから）</t>
    <rPh sb="0" eb="2">
      <t>ガイライ</t>
    </rPh>
    <rPh sb="4" eb="6">
      <t>トウツウ</t>
    </rPh>
    <rPh sb="6" eb="8">
      <t>カンリ</t>
    </rPh>
    <rPh sb="8" eb="9">
      <t>ヤク</t>
    </rPh>
    <rPh sb="10" eb="13">
      <t>シヨウリョウ</t>
    </rPh>
    <phoneticPr fontId="7"/>
  </si>
  <si>
    <r>
      <t>がんやがん治療に伴う身体の苦痛が</t>
    </r>
    <r>
      <rPr>
        <u/>
        <sz val="10"/>
        <rFont val="Yu Gothic"/>
        <family val="3"/>
        <charset val="128"/>
        <scheme val="minor"/>
      </rPr>
      <t>ない</t>
    </r>
    <r>
      <rPr>
        <sz val="10"/>
        <rFont val="Yu Gothic"/>
        <family val="3"/>
        <charset val="128"/>
        <scheme val="minor"/>
      </rPr>
      <t>と感じる患者の割合</t>
    </r>
    <phoneticPr fontId="7"/>
  </si>
  <si>
    <r>
      <t>がんや治療に伴う痛みが</t>
    </r>
    <r>
      <rPr>
        <u/>
        <sz val="10"/>
        <rFont val="Yu Gothic"/>
        <family val="3"/>
        <charset val="128"/>
        <scheme val="minor"/>
      </rPr>
      <t>ない</t>
    </r>
    <r>
      <rPr>
        <sz val="10"/>
        <rFont val="Yu Gothic"/>
        <family val="3"/>
        <charset val="128"/>
        <scheme val="minor"/>
      </rPr>
      <t>と感じる患者の割合</t>
    </r>
    <phoneticPr fontId="7"/>
  </si>
  <si>
    <r>
      <t>がんやがん治療に伴い気持ちが</t>
    </r>
    <r>
      <rPr>
        <u/>
        <sz val="10"/>
        <rFont val="Yu Gothic"/>
        <family val="3"/>
        <charset val="128"/>
        <scheme val="minor"/>
      </rPr>
      <t>つらくない</t>
    </r>
    <r>
      <rPr>
        <sz val="10"/>
        <rFont val="Yu Gothic"/>
        <family val="3"/>
        <charset val="128"/>
        <scheme val="minor"/>
      </rPr>
      <t>と感じる患者の割合</t>
    </r>
    <rPh sb="20" eb="21">
      <t>カン</t>
    </rPh>
    <phoneticPr fontId="7"/>
  </si>
  <si>
    <r>
      <t>身体的・精神的痛みで生活に困難を</t>
    </r>
    <r>
      <rPr>
        <u/>
        <sz val="10"/>
        <color theme="1"/>
        <rFont val="Yu Gothic"/>
        <family val="3"/>
        <charset val="128"/>
        <scheme val="minor"/>
      </rPr>
      <t>抱えていない</t>
    </r>
    <r>
      <rPr>
        <sz val="10"/>
        <color theme="1"/>
        <rFont val="Yu Gothic"/>
        <family val="3"/>
        <charset val="128"/>
        <scheme val="minor"/>
      </rPr>
      <t>患者の割合</t>
    </r>
    <phoneticPr fontId="7"/>
  </si>
  <si>
    <r>
      <t>治療開始前に、病気のことや療養生活について誰かに</t>
    </r>
    <r>
      <rPr>
        <u/>
        <sz val="10"/>
        <rFont val="Yu Gothic"/>
        <family val="3"/>
        <charset val="128"/>
        <scheme val="minor"/>
      </rPr>
      <t>相談できた</t>
    </r>
    <r>
      <rPr>
        <sz val="10"/>
        <rFont val="Yu Gothic"/>
        <family val="3"/>
        <charset val="128"/>
        <scheme val="minor"/>
      </rPr>
      <t>患者の割合</t>
    </r>
    <phoneticPr fontId="7"/>
  </si>
  <si>
    <r>
      <t>がん相談支援センターを</t>
    </r>
    <r>
      <rPr>
        <u/>
        <sz val="10"/>
        <rFont val="Yu Gothic"/>
        <family val="3"/>
        <charset val="128"/>
        <scheme val="minor"/>
      </rPr>
      <t>知っている</t>
    </r>
    <r>
      <rPr>
        <sz val="10"/>
        <rFont val="Yu Gothic"/>
        <family val="3"/>
        <charset val="128"/>
        <scheme val="minor"/>
      </rPr>
      <t>患者の割合</t>
    </r>
    <rPh sb="2" eb="4">
      <t>ソウダン</t>
    </rPh>
    <rPh sb="4" eb="6">
      <t>シエン</t>
    </rPh>
    <rPh sb="11" eb="12">
      <t>シ</t>
    </rPh>
    <rPh sb="16" eb="18">
      <t>カンジャ</t>
    </rPh>
    <rPh sb="19" eb="21">
      <t>ワリアイ</t>
    </rPh>
    <phoneticPr fontId="6"/>
  </si>
  <si>
    <r>
      <t>ピアサポートを</t>
    </r>
    <r>
      <rPr>
        <u/>
        <sz val="10"/>
        <rFont val="Yu Gothic"/>
        <family val="3"/>
        <charset val="128"/>
        <scheme val="minor"/>
      </rPr>
      <t>知っている</t>
    </r>
    <r>
      <rPr>
        <sz val="10"/>
        <rFont val="Yu Gothic"/>
        <family val="3"/>
        <charset val="128"/>
        <scheme val="minor"/>
      </rPr>
      <t>患者の割合</t>
    </r>
    <rPh sb="7" eb="8">
      <t>シ</t>
    </rPh>
    <phoneticPr fontId="7"/>
  </si>
  <si>
    <r>
      <t>治療開始前に就労の継続について医療スタッフから話が</t>
    </r>
    <r>
      <rPr>
        <u/>
        <sz val="10"/>
        <color theme="1"/>
        <rFont val="Yu Gothic"/>
        <family val="3"/>
        <charset val="128"/>
        <scheme val="minor"/>
      </rPr>
      <t>あった</t>
    </r>
    <r>
      <rPr>
        <sz val="10"/>
        <color theme="1"/>
        <rFont val="Yu Gothic"/>
        <family val="3"/>
        <charset val="128"/>
        <scheme val="minor"/>
      </rPr>
      <t>患者の割合</t>
    </r>
    <phoneticPr fontId="7"/>
  </si>
  <si>
    <t>10-F01</t>
    <phoneticPr fontId="7"/>
  </si>
  <si>
    <t>10-F02</t>
    <phoneticPr fontId="7"/>
  </si>
  <si>
    <t>10-F03</t>
    <phoneticPr fontId="7"/>
  </si>
  <si>
    <t>10-F04</t>
    <phoneticPr fontId="7"/>
  </si>
  <si>
    <t>10-M01</t>
    <phoneticPr fontId="7"/>
  </si>
  <si>
    <t>10-M02</t>
    <phoneticPr fontId="7"/>
  </si>
  <si>
    <t>10-M03</t>
    <phoneticPr fontId="7"/>
  </si>
  <si>
    <t>10-M04</t>
    <phoneticPr fontId="7"/>
  </si>
  <si>
    <t>10-M05</t>
    <phoneticPr fontId="7"/>
  </si>
  <si>
    <t>10-M06</t>
    <phoneticPr fontId="7"/>
  </si>
  <si>
    <t>肺がん：死亡率（男）（75歳未満、年齢調整、人口10万対）</t>
    <phoneticPr fontId="7"/>
  </si>
  <si>
    <t>肺がん：死亡率（女）（75歳未満、年齢調整、人口10万対）</t>
    <phoneticPr fontId="7"/>
  </si>
  <si>
    <t>大腸がん：死亡率（男）（75歳未満、年齢調整、人口10万対）</t>
    <phoneticPr fontId="7"/>
  </si>
  <si>
    <t>大腸がん：死亡率（女）（75歳未満、年齢調整、人口10万対）</t>
    <phoneticPr fontId="7"/>
  </si>
  <si>
    <t>胃がん：死亡率（男）（75歳未満、年齢調整、人口10万対）</t>
    <phoneticPr fontId="7"/>
  </si>
  <si>
    <t>胃がん：死亡率（女）（75歳未満、年齢調整、人口10万対）</t>
    <phoneticPr fontId="7"/>
  </si>
  <si>
    <t>乳がん：死亡率（女）（75歳未満、年齢調整、人口10万対）</t>
    <phoneticPr fontId="7"/>
  </si>
  <si>
    <t>死亡率（男）（75歳未満、年齢調整、人口10万対）</t>
    <phoneticPr fontId="7"/>
  </si>
  <si>
    <t>死亡率（女）（75歳未満、年齢調整、人口10万対）</t>
    <phoneticPr fontId="7"/>
  </si>
  <si>
    <t>必要な在宅医療の提供体制と人材が整っている</t>
    <rPh sb="8" eb="10">
      <t>テイキョウ</t>
    </rPh>
    <phoneticPr fontId="7"/>
  </si>
  <si>
    <t>07-M13</t>
    <phoneticPr fontId="7"/>
  </si>
  <si>
    <t>医療一般72</t>
    <rPh sb="0" eb="4">
      <t>イリョウイッパン</t>
    </rPh>
    <phoneticPr fontId="7"/>
  </si>
  <si>
    <t>医療一般76</t>
    <rPh sb="0" eb="4">
      <t>イリョウイッパン</t>
    </rPh>
    <phoneticPr fontId="7"/>
  </si>
  <si>
    <t>医療一般88</t>
    <rPh sb="0" eb="4">
      <t>イリョウイッパン</t>
    </rPh>
    <phoneticPr fontId="7"/>
  </si>
  <si>
    <t>全がん28</t>
    <phoneticPr fontId="7"/>
  </si>
  <si>
    <t>肺がん25</t>
    <phoneticPr fontId="7"/>
  </si>
  <si>
    <t>大腸がん25</t>
    <rPh sb="0" eb="2">
      <t>ダイチョウ</t>
    </rPh>
    <phoneticPr fontId="7"/>
  </si>
  <si>
    <t>胃がん25</t>
    <rPh sb="0" eb="1">
      <t>イ</t>
    </rPh>
    <phoneticPr fontId="7"/>
  </si>
  <si>
    <t>肺がん36</t>
    <phoneticPr fontId="7"/>
  </si>
  <si>
    <t>肺がん40</t>
    <phoneticPr fontId="7"/>
  </si>
  <si>
    <t>大腸がん36</t>
    <rPh sb="0" eb="2">
      <t>ダイチョウ</t>
    </rPh>
    <phoneticPr fontId="7"/>
  </si>
  <si>
    <t>大腸がん40</t>
    <rPh sb="0" eb="2">
      <t>ダイチョウ</t>
    </rPh>
    <phoneticPr fontId="7"/>
  </si>
  <si>
    <t>胃がん34</t>
    <phoneticPr fontId="7"/>
  </si>
  <si>
    <t>胃がん35</t>
    <phoneticPr fontId="7"/>
  </si>
  <si>
    <t>胃がん36</t>
    <phoneticPr fontId="7"/>
  </si>
  <si>
    <t>胃がん38</t>
    <phoneticPr fontId="7"/>
  </si>
  <si>
    <t>胃がん39</t>
    <phoneticPr fontId="7"/>
  </si>
  <si>
    <t>胃がん40</t>
    <phoneticPr fontId="7"/>
  </si>
  <si>
    <t>胃がん30</t>
    <phoneticPr fontId="7"/>
  </si>
  <si>
    <t>胃がん31</t>
    <phoneticPr fontId="7"/>
  </si>
  <si>
    <t>胃がん32</t>
    <phoneticPr fontId="7"/>
  </si>
  <si>
    <t>肺がん：進展度　限局（％）</t>
    <phoneticPr fontId="7"/>
  </si>
  <si>
    <t>肺がん：進展度　領域（％）</t>
    <phoneticPr fontId="7"/>
  </si>
  <si>
    <t>肺がん：進展度　遠隔（％）</t>
    <phoneticPr fontId="7"/>
  </si>
  <si>
    <t>肺がん：進展度　不明（％）</t>
    <phoneticPr fontId="7"/>
  </si>
  <si>
    <t>大腸がん：進展度　限局（％）</t>
    <phoneticPr fontId="7"/>
  </si>
  <si>
    <t>大腸がん：進展度　領域（％）</t>
    <phoneticPr fontId="7"/>
  </si>
  <si>
    <t>大腸がん：進展度　遠隔（％）</t>
    <phoneticPr fontId="7"/>
  </si>
  <si>
    <t>大腸がん：進展度　不明（％）</t>
    <phoneticPr fontId="7"/>
  </si>
  <si>
    <t>胃がん：進展度　限局（％）</t>
    <phoneticPr fontId="7"/>
  </si>
  <si>
    <t>胃がん：進展度　領域（％）</t>
    <phoneticPr fontId="7"/>
  </si>
  <si>
    <t>胃がん：進展度　遠隔（％）</t>
    <phoneticPr fontId="7"/>
  </si>
  <si>
    <t>胃がん：進展度　不明（％）</t>
    <phoneticPr fontId="7"/>
  </si>
  <si>
    <t>乳がん：進展度　限局（％）</t>
    <phoneticPr fontId="7"/>
  </si>
  <si>
    <t>乳がん：進展度　領域（％）</t>
    <phoneticPr fontId="7"/>
  </si>
  <si>
    <t>乳がん：進展度　遠隔（％）</t>
    <phoneticPr fontId="7"/>
  </si>
  <si>
    <t>乳がん：進展度　不明（％）</t>
    <phoneticPr fontId="7"/>
  </si>
  <si>
    <t>肺がん70</t>
    <phoneticPr fontId="7"/>
  </si>
  <si>
    <t>肺がん78</t>
    <phoneticPr fontId="7"/>
  </si>
  <si>
    <t>大腸がん71</t>
    <rPh sb="0" eb="2">
      <t>ダイチョウ</t>
    </rPh>
    <phoneticPr fontId="7"/>
  </si>
  <si>
    <t>大腸がん79</t>
    <rPh sb="0" eb="2">
      <t>ダイチョウ</t>
    </rPh>
    <phoneticPr fontId="7"/>
  </si>
  <si>
    <t>胃がん66</t>
    <phoneticPr fontId="7"/>
  </si>
  <si>
    <t>胃がん74</t>
    <phoneticPr fontId="7"/>
  </si>
  <si>
    <t>肺がん98</t>
  </si>
  <si>
    <t>肺がん98</t>
    <phoneticPr fontId="7"/>
  </si>
  <si>
    <t>大腸がん105</t>
    <rPh sb="0" eb="2">
      <t>ダイチョウ</t>
    </rPh>
    <phoneticPr fontId="7"/>
  </si>
  <si>
    <t>胃がん99</t>
  </si>
  <si>
    <t>胃がん99</t>
    <phoneticPr fontId="7"/>
  </si>
  <si>
    <t>肺がん63</t>
    <rPh sb="0" eb="1">
      <t>ハイ</t>
    </rPh>
    <phoneticPr fontId="7"/>
  </si>
  <si>
    <t>肺がん83</t>
    <rPh sb="0" eb="1">
      <t>ハイ</t>
    </rPh>
    <phoneticPr fontId="7"/>
  </si>
  <si>
    <t>肺がん69</t>
    <rPh sb="0" eb="1">
      <t>ハイ</t>
    </rPh>
    <phoneticPr fontId="7"/>
  </si>
  <si>
    <t>大腸がん90</t>
    <rPh sb="0" eb="2">
      <t>ダイチョウ</t>
    </rPh>
    <phoneticPr fontId="7"/>
  </si>
  <si>
    <t>大腸がん76</t>
    <rPh sb="0" eb="2">
      <t>ダイチョウ</t>
    </rPh>
    <phoneticPr fontId="7"/>
  </si>
  <si>
    <t>胃がん85</t>
    <phoneticPr fontId="7"/>
  </si>
  <si>
    <t>胃がん71</t>
    <phoneticPr fontId="7"/>
  </si>
  <si>
    <t>全がん53</t>
    <phoneticPr fontId="7"/>
  </si>
  <si>
    <t>全がん54</t>
    <phoneticPr fontId="7"/>
  </si>
  <si>
    <t>全がん55</t>
    <phoneticPr fontId="7"/>
  </si>
  <si>
    <t>全がん56</t>
    <phoneticPr fontId="7"/>
  </si>
  <si>
    <t>全がん87</t>
    <phoneticPr fontId="7"/>
  </si>
  <si>
    <t>全がん204</t>
    <phoneticPr fontId="7"/>
  </si>
  <si>
    <t>全がん210</t>
    <phoneticPr fontId="7"/>
  </si>
  <si>
    <t>全がん87</t>
    <rPh sb="0" eb="1">
      <t>ゼン</t>
    </rPh>
    <phoneticPr fontId="7"/>
  </si>
  <si>
    <t>全がん204</t>
    <rPh sb="0" eb="1">
      <t>ゼン</t>
    </rPh>
    <phoneticPr fontId="7"/>
  </si>
  <si>
    <t>全がん210</t>
    <rPh sb="0" eb="1">
      <t>ゼン</t>
    </rPh>
    <phoneticPr fontId="7"/>
  </si>
  <si>
    <t>全がん29</t>
    <phoneticPr fontId="7"/>
  </si>
  <si>
    <t>全がん30</t>
    <phoneticPr fontId="7"/>
  </si>
  <si>
    <t>全がん31</t>
    <phoneticPr fontId="7"/>
  </si>
  <si>
    <t>全がん32</t>
    <phoneticPr fontId="7"/>
  </si>
  <si>
    <t>全がん33</t>
    <phoneticPr fontId="7"/>
  </si>
  <si>
    <t>全がん34</t>
    <phoneticPr fontId="7"/>
  </si>
  <si>
    <t>全がん35</t>
    <phoneticPr fontId="7"/>
  </si>
  <si>
    <t>全がん36</t>
    <phoneticPr fontId="7"/>
  </si>
  <si>
    <t>全がん217</t>
  </si>
  <si>
    <t>全がん218</t>
  </si>
  <si>
    <t>全がん219</t>
  </si>
  <si>
    <t>全がん220</t>
  </si>
  <si>
    <t>進展度</t>
    <rPh sb="0" eb="2">
      <t>シンテン</t>
    </rPh>
    <rPh sb="2" eb="3">
      <t>ド</t>
    </rPh>
    <phoneticPr fontId="8"/>
  </si>
  <si>
    <t>肺がん85</t>
  </si>
  <si>
    <t>肺がん41</t>
  </si>
  <si>
    <t>大腸がん41</t>
  </si>
  <si>
    <t>大腸がん91</t>
  </si>
  <si>
    <t>大腸がん105</t>
    <phoneticPr fontId="7"/>
  </si>
  <si>
    <t>胃がん25</t>
    <phoneticPr fontId="7"/>
  </si>
  <si>
    <t>大腸がん25</t>
    <phoneticPr fontId="7"/>
  </si>
  <si>
    <t>胃がん41</t>
  </si>
  <si>
    <t>胃がん86</t>
  </si>
  <si>
    <t>全がん48</t>
    <rPh sb="0" eb="1">
      <t>ゼン</t>
    </rPh>
    <phoneticPr fontId="7"/>
  </si>
  <si>
    <t>■作成分野</t>
  </si>
  <si>
    <t>データ入手が困難であった分野*を除く10分野を作成しました。</t>
  </si>
  <si>
    <t>がんの一次予防</t>
  </si>
  <si>
    <t>がんの早期発見およびがん検診</t>
  </si>
  <si>
    <t>医療提供体制</t>
  </si>
  <si>
    <t>手術療法・放射線療法・化学療法、免疫療法の充実</t>
  </si>
  <si>
    <t>チーム医療の推進</t>
  </si>
  <si>
    <t>がんゲノム医療</t>
  </si>
  <si>
    <t>がんと診断された時からの緩和ケアの推進</t>
  </si>
  <si>
    <t>相談支援および情報提供</t>
  </si>
  <si>
    <t>希少がん・難治性がん*</t>
  </si>
  <si>
    <t>がんの在宅医療</t>
  </si>
  <si>
    <t>ライフステージに応じたがん対策*</t>
  </si>
  <si>
    <t>がん登録*</t>
  </si>
  <si>
    <t>がん患者の就労を含めた社会的な問題（サバイバーシップ）</t>
  </si>
  <si>
    <t>■出典</t>
  </si>
  <si>
    <t>がん対策地域別データ集の、下記の8つの表からデータ数値を抜き出しています。</t>
  </si>
  <si>
    <t>元の情報源については、各表の「出典情報」シートをご覧ください。</t>
  </si>
  <si>
    <t>がん診療行為データ集に含まれているNDB-SCR項目以外も、一部、追加しています。</t>
  </si>
  <si>
    <t>■注意点</t>
  </si>
  <si>
    <t>出典各表の「はじめに」にある使用時の留意点を必ずご確認ください。</t>
  </si>
  <si>
    <t>出典各表の「出典情報」の欄外注記や備考欄を必ずご確認ください。</t>
  </si>
  <si>
    <t>出典各表の「出典情報」の著作権、利用の際のルール、免責事項を必ずご確認ください。</t>
  </si>
  <si>
    <t>探した指標が「痛みがある」であるにも関わらず見つかった指標が「痛みがない」であるように、方向が逆転している指標が8個あります。「痛みがない」のように下線を引いて注意喚起しています。</t>
  </si>
  <si>
    <t>肺がんデータ集 Ver.6.0.1</t>
  </si>
  <si>
    <t>大腸がんデータ集 Ver.6.0.1</t>
  </si>
  <si>
    <t>乳がんデータ集 Ver.6.0.1</t>
  </si>
  <si>
    <t>胃がんデータ集 Ver.6.0.1</t>
  </si>
  <si>
    <t>全がんデータ集 Ver.6.0.1</t>
  </si>
  <si>
    <t>医療一般データ集 Ver.6.0.1</t>
  </si>
  <si>
    <t>がん診療行為データ集 Ver.6.0.1</t>
  </si>
  <si>
    <t>患者体験調査データ集 Ver.6.0.1</t>
  </si>
  <si>
    <t>■趣旨</t>
    <phoneticPr fontId="7"/>
  </si>
  <si>
    <t>地域の方々が都道府県計画を（中間）評価する際に、アウトカムベースのインパクト評価を行うことを支援</t>
    <phoneticPr fontId="7"/>
  </si>
  <si>
    <t>ロジックモデルに対応した指標に関し、実際のデータを取りそろえたものです。</t>
    <phoneticPr fontId="7"/>
  </si>
  <si>
    <t xml:space="preserve">ロジックモデルも指標の選択も一例ですので、必要に応じて修正するなどして、ご活用いただければ幸いです。
</t>
    <phoneticPr fontId="7"/>
  </si>
  <si>
    <t>がん政策サミット2020開催時に「がんの早期発見・がん検診」「医療提供体制」の2分野について作成しましたが、</t>
    <phoneticPr fontId="7"/>
  </si>
  <si>
    <t>10分野に拡張すると同時に、既存の2分野も再整理しました。</t>
    <phoneticPr fontId="7"/>
  </si>
  <si>
    <t>ロジックモデルは、2020年6月15日に公開した「いいとこ取りロジックモデル」をベースにしています。</t>
    <phoneticPr fontId="7"/>
  </si>
  <si>
    <t>データは、がん対策地域別データ集から抜き出しました（一部、追加しています）。</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</si>
</sst>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_ "/>
    <numFmt numFmtId="178" formatCode="0.0_ "/>
    <numFmt numFmtId="179" formatCode="#,##0_ "/>
    <numFmt numFmtId="180" formatCode="0.0_);[Red]\(0.0\)"/>
    <numFmt numFmtId="181" formatCode="#,##0.00_ "/>
    <numFmt numFmtId="182" formatCode="0.00_ "/>
    <numFmt numFmtId="183" formatCode="0_ "/>
  </numFmts>
  <fonts count="4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6"/>
      <name val="Yu Gothic"/>
      <family val="2"/>
      <charset val="128"/>
      <scheme val="minor"/>
    </font>
    <font>
      <sz val="11"/>
      <color theme="1"/>
      <name val="游ゴシック"/>
      <family val="3"/>
      <charset val="128"/>
    </font>
    <font>
      <sz val="9"/>
      <color theme="0" tint="-0.499984740745262"/>
      <name val="游ゴシック"/>
      <family val="3"/>
      <charset val="128"/>
    </font>
    <font>
      <sz val="11"/>
      <color rgb="FF000000"/>
      <name val="Yu Gothic"/>
      <family val="3"/>
      <charset val="128"/>
      <scheme val="minor"/>
    </font>
    <font>
      <sz val="11"/>
      <name val="Yu Gothic"/>
      <family val="3"/>
      <charset val="128"/>
      <scheme val="minor"/>
    </font>
    <font>
      <sz val="9"/>
      <color theme="1"/>
      <name val="游ゴシック"/>
      <family val="3"/>
      <charset val="128"/>
    </font>
    <font>
      <sz val="11"/>
      <color theme="1"/>
      <name val="Yu Gothic"/>
      <family val="2"/>
      <scheme val="minor"/>
    </font>
    <font>
      <sz val="10"/>
      <color theme="1"/>
      <name val="Yu Gothic"/>
      <family val="3"/>
      <charset val="128"/>
      <scheme val="minor"/>
    </font>
    <font>
      <sz val="11"/>
      <color theme="0"/>
      <name val="Yu Gothic"/>
      <family val="3"/>
      <charset val="128"/>
      <scheme val="minor"/>
    </font>
    <font>
      <sz val="11"/>
      <color theme="1"/>
      <name val="Yu Gothic"/>
      <family val="3"/>
      <charset val="128"/>
      <scheme val="minor"/>
    </font>
    <font>
      <b/>
      <sz val="14"/>
      <color theme="1"/>
      <name val="Yu Gothic"/>
      <family val="3"/>
      <charset val="128"/>
      <scheme val="minor"/>
    </font>
    <font>
      <b/>
      <sz val="11"/>
      <color theme="1"/>
      <name val="Yu Gothic"/>
      <family val="3"/>
      <charset val="128"/>
      <scheme val="minor"/>
    </font>
    <font>
      <sz val="10"/>
      <name val="Yu Gothic"/>
      <family val="3"/>
      <charset val="128"/>
      <scheme val="minor"/>
    </font>
    <font>
      <sz val="9"/>
      <color theme="1"/>
      <name val="Yu Gothic"/>
      <family val="3"/>
      <charset val="128"/>
      <scheme val="minor"/>
    </font>
    <font>
      <b/>
      <sz val="20"/>
      <color theme="1"/>
      <name val="Yu Gothic"/>
      <family val="3"/>
      <charset val="128"/>
      <scheme val="minor"/>
    </font>
    <font>
      <sz val="11"/>
      <name val="Yu Gothic"/>
      <family val="2"/>
      <charset val="128"/>
      <scheme val="minor"/>
    </font>
    <font>
      <sz val="9"/>
      <color theme="0" tint="-0.499984740745262"/>
      <name val="Yu Gothic"/>
      <family val="2"/>
      <scheme val="minor"/>
    </font>
    <font>
      <sz val="11"/>
      <name val="Yu Gothic"/>
      <family val="2"/>
      <scheme val="minor"/>
    </font>
    <font>
      <sz val="9"/>
      <color theme="1" tint="0.499984740745262"/>
      <name val="Yu Gothic"/>
      <family val="2"/>
      <scheme val="minor"/>
    </font>
    <font>
      <sz val="10"/>
      <color theme="1"/>
      <name val="Yu Gothic"/>
      <family val="2"/>
      <scheme val="minor"/>
    </font>
    <font>
      <sz val="10"/>
      <color indexed="8"/>
      <name val="ＭＳ Ｐゴシック"/>
      <family val="3"/>
      <charset val="128"/>
    </font>
    <font>
      <sz val="9"/>
      <color theme="0" tint="-0.499984740745262"/>
      <name val="Yu Gothic"/>
      <family val="3"/>
      <charset val="128"/>
      <scheme val="minor"/>
    </font>
    <font>
      <sz val="9"/>
      <color theme="1" tint="0.499984740745262"/>
      <name val="Yu Gothic"/>
      <family val="3"/>
      <charset val="128"/>
      <scheme val="minor"/>
    </font>
    <font>
      <sz val="11"/>
      <color theme="4"/>
      <name val="Yu Gothic"/>
      <family val="3"/>
      <charset val="128"/>
      <scheme val="minor"/>
    </font>
    <font>
      <b/>
      <sz val="11"/>
      <color rgb="FFFF0000"/>
      <name val="Yu Gothic"/>
      <family val="3"/>
      <charset val="128"/>
      <scheme val="minor"/>
    </font>
    <font>
      <sz val="11"/>
      <color rgb="FF0070C0"/>
      <name val="Yu Gothic"/>
      <family val="3"/>
      <charset val="128"/>
      <scheme val="minor"/>
    </font>
    <font>
      <b/>
      <sz val="11"/>
      <color rgb="FF0070C0"/>
      <name val="Yu Gothic"/>
      <family val="3"/>
      <charset val="128"/>
      <scheme val="minor"/>
    </font>
    <font>
      <sz val="11"/>
      <color rgb="FFFF0000"/>
      <name val="Yu Gothic"/>
      <family val="3"/>
      <charset val="128"/>
      <scheme val="minor"/>
    </font>
    <font>
      <b/>
      <sz val="10"/>
      <color theme="5"/>
      <name val="Yu Gothic"/>
      <family val="3"/>
      <charset val="128"/>
      <scheme val="minor"/>
    </font>
    <font>
      <sz val="9"/>
      <color theme="0" tint="-0.499984740745262"/>
      <name val="Yu Gothic"/>
      <family val="2"/>
      <charset val="128"/>
      <scheme val="minor"/>
    </font>
    <font>
      <b/>
      <sz val="11"/>
      <color theme="4"/>
      <name val="Yu Gothic"/>
      <family val="3"/>
      <charset val="128"/>
      <scheme val="minor"/>
    </font>
    <font>
      <b/>
      <sz val="14"/>
      <color rgb="FFFF0000"/>
      <name val="Yu Gothic"/>
      <family val="3"/>
      <charset val="128"/>
      <scheme val="minor"/>
    </font>
    <font>
      <u/>
      <sz val="10"/>
      <name val="Yu Gothic"/>
      <family val="3"/>
      <charset val="128"/>
      <scheme val="minor"/>
    </font>
    <font>
      <u/>
      <sz val="10"/>
      <color theme="1"/>
      <name val="Yu Gothic"/>
      <family val="3"/>
      <charset val="128"/>
      <scheme val="minor"/>
    </font>
    <font>
      <i/>
      <sz val="11"/>
      <color theme="1"/>
      <name val="Yu Gothic"/>
      <family val="3"/>
      <charset val="128"/>
      <scheme val="minor"/>
    </font>
  </fonts>
  <fills count="9">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theme="5"/>
      </left>
      <right style="thick">
        <color theme="5"/>
      </right>
      <top style="thick">
        <color theme="5"/>
      </top>
      <bottom style="thick">
        <color them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thin">
        <color indexed="64"/>
      </left>
      <right/>
      <top style="thin">
        <color indexed="64"/>
      </top>
      <bottom style="medium">
        <color indexed="64"/>
      </bottom>
      <diagonal/>
    </border>
    <border>
      <left style="medium">
        <color theme="5" tint="-0.249977111117893"/>
      </left>
      <right style="medium">
        <color theme="5" tint="-0.249977111117893"/>
      </right>
      <top style="medium">
        <color theme="5" tint="-0.249977111117893"/>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theme="5" tint="-0.249977111117893"/>
      </left>
      <right style="medium">
        <color theme="5" tint="-0.249977111117893"/>
      </right>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s>
  <cellStyleXfs count="8">
    <xf numFmtId="0" fontId="0" fillId="0" borderId="0"/>
    <xf numFmtId="0" fontId="6" fillId="0" borderId="0">
      <alignment vertical="center"/>
    </xf>
    <xf numFmtId="0" fontId="5" fillId="0" borderId="0">
      <alignment vertical="center"/>
    </xf>
    <xf numFmtId="0" fontId="14" fillId="0" borderId="0"/>
    <xf numFmtId="0" fontId="14" fillId="0" borderId="0"/>
    <xf numFmtId="0" fontId="4" fillId="0" borderId="0">
      <alignment vertical="center"/>
    </xf>
    <xf numFmtId="0" fontId="3" fillId="0" borderId="0">
      <alignment vertical="center"/>
    </xf>
    <xf numFmtId="0" fontId="2" fillId="0" borderId="0">
      <alignment vertical="center"/>
    </xf>
  </cellStyleXfs>
  <cellXfs count="553">
    <xf numFmtId="0" fontId="0" fillId="0" borderId="0" xfId="0"/>
    <xf numFmtId="0" fontId="0" fillId="4" borderId="1" xfId="0" applyFill="1" applyBorder="1" applyAlignment="1">
      <alignment vertical="center"/>
    </xf>
    <xf numFmtId="0" fontId="9" fillId="2" borderId="1" xfId="0" applyFont="1" applyFill="1" applyBorder="1" applyAlignment="1">
      <alignment vertical="center"/>
    </xf>
    <xf numFmtId="0" fontId="9" fillId="0" borderId="0" xfId="0" applyFont="1"/>
    <xf numFmtId="0" fontId="9" fillId="4" borderId="1" xfId="0" applyFont="1" applyFill="1" applyBorder="1" applyAlignment="1">
      <alignment vertical="center"/>
    </xf>
    <xf numFmtId="0" fontId="9" fillId="0" borderId="3" xfId="0" applyFont="1" applyBorder="1"/>
    <xf numFmtId="176" fontId="9" fillId="0" borderId="3" xfId="0" applyNumberFormat="1" applyFont="1" applyBorder="1"/>
    <xf numFmtId="177" fontId="9" fillId="0" borderId="3" xfId="0" applyNumberFormat="1" applyFont="1" applyBorder="1" applyAlignment="1">
      <alignment wrapText="1"/>
    </xf>
    <xf numFmtId="0" fontId="9" fillId="0" borderId="4" xfId="0" applyFont="1" applyBorder="1"/>
    <xf numFmtId="176" fontId="9" fillId="0" borderId="4" xfId="0" applyNumberFormat="1" applyFont="1" applyBorder="1"/>
    <xf numFmtId="177" fontId="9" fillId="0" borderId="4" xfId="0" applyNumberFormat="1" applyFont="1" applyBorder="1" applyAlignment="1">
      <alignment wrapText="1"/>
    </xf>
    <xf numFmtId="0" fontId="13" fillId="2" borderId="1" xfId="0" applyFont="1" applyFill="1" applyBorder="1" applyAlignment="1">
      <alignment vertical="center" wrapText="1"/>
    </xf>
    <xf numFmtId="0" fontId="15" fillId="0" borderId="0" xfId="2" applyFont="1">
      <alignment vertical="center"/>
    </xf>
    <xf numFmtId="0" fontId="16" fillId="0" borderId="0" xfId="2" applyFont="1">
      <alignment vertical="center"/>
    </xf>
    <xf numFmtId="0" fontId="17" fillId="0" borderId="0" xfId="2" applyFont="1">
      <alignment vertical="center"/>
    </xf>
    <xf numFmtId="0" fontId="18" fillId="5" borderId="7" xfId="2" applyFont="1" applyFill="1" applyBorder="1" applyAlignment="1">
      <alignment horizontal="center" vertical="center"/>
    </xf>
    <xf numFmtId="0" fontId="5" fillId="0" borderId="0" xfId="2">
      <alignment vertical="center"/>
    </xf>
    <xf numFmtId="0" fontId="19" fillId="0" borderId="11" xfId="2" applyFont="1" applyBorder="1" applyAlignment="1">
      <alignment horizontal="center" vertical="center"/>
    </xf>
    <xf numFmtId="0" fontId="19" fillId="6" borderId="13" xfId="2" applyFont="1" applyFill="1" applyBorder="1" applyAlignment="1">
      <alignment horizontal="center" vertical="center"/>
    </xf>
    <xf numFmtId="0" fontId="21" fillId="0" borderId="11" xfId="2" applyFont="1" applyBorder="1" applyAlignment="1">
      <alignment horizontal="center" vertical="center"/>
    </xf>
    <xf numFmtId="0" fontId="15" fillId="0" borderId="24" xfId="2" applyFont="1" applyBorder="1" applyAlignment="1">
      <alignment horizontal="center" vertical="center"/>
    </xf>
    <xf numFmtId="0" fontId="15" fillId="0" borderId="1" xfId="2" applyFont="1" applyBorder="1" applyAlignment="1">
      <alignment vertical="center" wrapText="1"/>
    </xf>
    <xf numFmtId="0" fontId="15" fillId="3" borderId="33" xfId="2" applyFont="1" applyFill="1" applyBorder="1" applyAlignment="1">
      <alignment horizontal="center" vertical="center"/>
    </xf>
    <xf numFmtId="0" fontId="15" fillId="0" borderId="25" xfId="2" applyFont="1" applyBorder="1" applyAlignment="1">
      <alignment vertical="center" wrapText="1"/>
    </xf>
    <xf numFmtId="0" fontId="15" fillId="3" borderId="36" xfId="2" applyFont="1" applyFill="1" applyBorder="1" applyAlignment="1">
      <alignment horizontal="center" vertical="center"/>
    </xf>
    <xf numFmtId="0" fontId="19" fillId="6" borderId="14" xfId="2" applyFont="1" applyFill="1" applyBorder="1" applyAlignment="1">
      <alignment horizontal="center" vertical="center"/>
    </xf>
    <xf numFmtId="0" fontId="15" fillId="3" borderId="40" xfId="2" applyFont="1" applyFill="1" applyBorder="1" applyAlignment="1">
      <alignment horizontal="center" vertical="center"/>
    </xf>
    <xf numFmtId="0" fontId="15" fillId="0" borderId="41" xfId="2" applyFont="1" applyBorder="1" applyAlignment="1">
      <alignment horizontal="center" vertical="center"/>
    </xf>
    <xf numFmtId="0" fontId="15" fillId="0" borderId="3" xfId="2" applyFont="1" applyBorder="1" applyAlignment="1">
      <alignment vertical="center" wrapText="1"/>
    </xf>
    <xf numFmtId="0" fontId="19" fillId="6" borderId="43" xfId="2" applyFont="1" applyFill="1" applyBorder="1" applyAlignment="1">
      <alignment horizontal="center" vertical="center"/>
    </xf>
    <xf numFmtId="0" fontId="19" fillId="6" borderId="12" xfId="2" applyFont="1" applyFill="1" applyBorder="1">
      <alignment vertical="center"/>
    </xf>
    <xf numFmtId="0" fontId="15" fillId="0" borderId="6" xfId="2" applyFont="1" applyBorder="1" applyAlignment="1">
      <alignment horizontal="center" vertical="center"/>
    </xf>
    <xf numFmtId="0" fontId="0" fillId="0" borderId="0" xfId="0" applyAlignment="1">
      <alignment horizontal="center" vertical="center" textRotation="255"/>
    </xf>
    <xf numFmtId="0" fontId="15" fillId="8" borderId="1" xfId="2" applyFont="1" applyFill="1" applyBorder="1" applyAlignment="1">
      <alignment horizontal="center" vertical="center" wrapText="1"/>
    </xf>
    <xf numFmtId="0" fontId="15" fillId="8" borderId="1" xfId="2" applyFont="1" applyFill="1" applyBorder="1" applyAlignment="1">
      <alignment vertical="center" wrapText="1"/>
    </xf>
    <xf numFmtId="0" fontId="15" fillId="8" borderId="20" xfId="2" applyFont="1" applyFill="1" applyBorder="1" applyAlignment="1">
      <alignment vertical="center" wrapText="1"/>
    </xf>
    <xf numFmtId="0" fontId="14" fillId="2" borderId="1" xfId="3" applyFill="1" applyBorder="1" applyAlignment="1">
      <alignment vertical="center"/>
    </xf>
    <xf numFmtId="0" fontId="14" fillId="0" borderId="0" xfId="3"/>
    <xf numFmtId="0" fontId="23" fillId="3" borderId="1" xfId="3" applyFont="1" applyFill="1" applyBorder="1" applyAlignment="1">
      <alignment vertical="center"/>
    </xf>
    <xf numFmtId="0" fontId="23" fillId="4" borderId="1" xfId="3" applyFont="1" applyFill="1" applyBorder="1" applyAlignment="1">
      <alignment vertical="center"/>
    </xf>
    <xf numFmtId="0" fontId="23" fillId="4" borderId="1" xfId="3" applyFont="1" applyFill="1" applyBorder="1" applyAlignment="1">
      <alignment horizontal="right" vertical="center"/>
    </xf>
    <xf numFmtId="0" fontId="23" fillId="2" borderId="1" xfId="3" applyFont="1" applyFill="1" applyBorder="1" applyAlignment="1">
      <alignment vertical="center"/>
    </xf>
    <xf numFmtId="0" fontId="23" fillId="2" borderId="2" xfId="3" applyFont="1" applyFill="1" applyBorder="1" applyAlignment="1">
      <alignment horizontal="left" vertical="center" wrapText="1"/>
    </xf>
    <xf numFmtId="0" fontId="23" fillId="2" borderId="4" xfId="3" applyFont="1" applyFill="1" applyBorder="1" applyAlignment="1">
      <alignment horizontal="left" vertical="center" wrapText="1"/>
    </xf>
    <xf numFmtId="0" fontId="23" fillId="2" borderId="1" xfId="3" applyFont="1" applyFill="1" applyBorder="1" applyAlignment="1">
      <alignment horizontal="center" vertical="center" wrapText="1"/>
    </xf>
    <xf numFmtId="0" fontId="14" fillId="0" borderId="1" xfId="3" applyBorder="1"/>
    <xf numFmtId="0" fontId="14" fillId="0" borderId="1" xfId="3" applyBorder="1" applyAlignment="1">
      <alignment horizontal="right" vertical="center"/>
    </xf>
    <xf numFmtId="0" fontId="24" fillId="0" borderId="1" xfId="3" applyFont="1" applyBorder="1" applyAlignment="1">
      <alignment horizontal="right"/>
    </xf>
    <xf numFmtId="177" fontId="25" fillId="0" borderId="1" xfId="3" applyNumberFormat="1" applyFont="1" applyBorder="1" applyAlignment="1">
      <alignment horizontal="right" vertical="center" wrapText="1"/>
    </xf>
    <xf numFmtId="177" fontId="26" fillId="0" borderId="1" xfId="3" applyNumberFormat="1" applyFont="1" applyBorder="1" applyAlignment="1">
      <alignment horizontal="right" vertical="center" wrapText="1"/>
    </xf>
    <xf numFmtId="0" fontId="15" fillId="3" borderId="44" xfId="2" applyFont="1" applyFill="1" applyBorder="1" applyAlignment="1">
      <alignment horizontal="center" vertical="center"/>
    </xf>
    <xf numFmtId="0" fontId="20" fillId="0" borderId="1" xfId="2" applyFont="1" applyBorder="1" applyAlignment="1">
      <alignment vertical="center" wrapText="1"/>
    </xf>
    <xf numFmtId="176" fontId="15" fillId="0" borderId="1" xfId="2" applyNumberFormat="1" applyFont="1" applyBorder="1" applyAlignment="1">
      <alignment horizontal="right" vertical="center"/>
    </xf>
    <xf numFmtId="176" fontId="15" fillId="0" borderId="22" xfId="2" applyNumberFormat="1" applyFont="1" applyBorder="1" applyAlignment="1">
      <alignment horizontal="right" vertical="center"/>
    </xf>
    <xf numFmtId="17" fontId="0" fillId="0" borderId="0" xfId="0" quotePrefix="1" applyNumberFormat="1"/>
    <xf numFmtId="0" fontId="0" fillId="0" borderId="0" xfId="0" quotePrefix="1"/>
    <xf numFmtId="0" fontId="15" fillId="0" borderId="4" xfId="2" applyFont="1" applyBorder="1" applyAlignment="1">
      <alignment vertical="center" wrapText="1"/>
    </xf>
    <xf numFmtId="176" fontId="15" fillId="0" borderId="4" xfId="2" applyNumberFormat="1" applyFont="1" applyBorder="1" applyAlignment="1">
      <alignment horizontal="right" vertical="center"/>
    </xf>
    <xf numFmtId="176" fontId="15" fillId="0" borderId="34" xfId="2" applyNumberFormat="1" applyFont="1" applyBorder="1" applyAlignment="1">
      <alignment horizontal="right" vertical="center"/>
    </xf>
    <xf numFmtId="0" fontId="19" fillId="6" borderId="23" xfId="2" applyFont="1" applyFill="1" applyBorder="1">
      <alignment vertical="center"/>
    </xf>
    <xf numFmtId="0" fontId="15" fillId="3" borderId="15" xfId="2" applyFont="1" applyFill="1" applyBorder="1" applyAlignment="1">
      <alignment horizontal="center" vertical="center"/>
    </xf>
    <xf numFmtId="176" fontId="15" fillId="0" borderId="25" xfId="2" applyNumberFormat="1" applyFont="1" applyBorder="1" applyAlignment="1">
      <alignment horizontal="right" vertical="center"/>
    </xf>
    <xf numFmtId="176" fontId="15" fillId="0" borderId="26" xfId="2" applyNumberFormat="1" applyFont="1" applyBorder="1" applyAlignment="1">
      <alignment horizontal="right" vertical="center"/>
    </xf>
    <xf numFmtId="0" fontId="15" fillId="0" borderId="5" xfId="2" applyFont="1" applyBorder="1" applyAlignment="1">
      <alignment horizontal="center" vertical="center"/>
    </xf>
    <xf numFmtId="0" fontId="15" fillId="8" borderId="35" xfId="2" applyFont="1" applyFill="1" applyBorder="1" applyAlignment="1">
      <alignment horizontal="center" vertical="center"/>
    </xf>
    <xf numFmtId="176" fontId="10" fillId="0" borderId="3" xfId="0" applyNumberFormat="1" applyFont="1" applyBorder="1" applyAlignment="1">
      <alignment horizontal="right"/>
    </xf>
    <xf numFmtId="177" fontId="10" fillId="0" borderId="3" xfId="0" applyNumberFormat="1" applyFont="1" applyBorder="1" applyAlignment="1">
      <alignment horizontal="right" wrapText="1"/>
    </xf>
    <xf numFmtId="0" fontId="27" fillId="8" borderId="30" xfId="0" applyFont="1" applyFill="1" applyBorder="1" applyAlignment="1">
      <alignment horizontal="center" vertical="center"/>
    </xf>
    <xf numFmtId="0" fontId="5" fillId="2" borderId="1" xfId="2" applyFill="1" applyBorder="1">
      <alignment vertical="center"/>
    </xf>
    <xf numFmtId="0" fontId="5" fillId="3" borderId="1" xfId="2" applyFill="1" applyBorder="1">
      <alignment vertical="center"/>
    </xf>
    <xf numFmtId="0" fontId="5" fillId="4" borderId="1" xfId="2" applyFill="1" applyBorder="1">
      <alignment vertical="center"/>
    </xf>
    <xf numFmtId="0" fontId="23" fillId="4" borderId="1" xfId="2" applyFont="1" applyFill="1" applyBorder="1">
      <alignment vertical="center"/>
    </xf>
    <xf numFmtId="0" fontId="23" fillId="2" borderId="1" xfId="2" applyFont="1" applyFill="1" applyBorder="1">
      <alignment vertical="center"/>
    </xf>
    <xf numFmtId="0" fontId="5" fillId="0" borderId="0" xfId="2" applyAlignment="1">
      <alignment horizontal="left" vertical="center" wrapText="1"/>
    </xf>
    <xf numFmtId="0" fontId="5" fillId="0" borderId="1" xfId="2" applyBorder="1">
      <alignment vertical="center"/>
    </xf>
    <xf numFmtId="0" fontId="29" fillId="0" borderId="1" xfId="2" applyFont="1" applyBorder="1" applyAlignment="1">
      <alignment horizontal="right" vertical="center"/>
    </xf>
    <xf numFmtId="0" fontId="12" fillId="0" borderId="1" xfId="2" applyFont="1" applyBorder="1" applyAlignment="1">
      <alignment horizontal="right" vertical="center"/>
    </xf>
    <xf numFmtId="0" fontId="12" fillId="0" borderId="1" xfId="2" applyFont="1" applyBorder="1">
      <alignment vertical="center"/>
    </xf>
    <xf numFmtId="0" fontId="29" fillId="0" borderId="1" xfId="2" applyFont="1" applyBorder="1" applyAlignment="1">
      <alignment horizontal="right" vertical="center" wrapText="1"/>
    </xf>
    <xf numFmtId="179" fontId="12" fillId="0" borderId="1" xfId="2" applyNumberFormat="1" applyFont="1" applyBorder="1">
      <alignment vertical="center"/>
    </xf>
    <xf numFmtId="178" fontId="12" fillId="0" borderId="1" xfId="2" applyNumberFormat="1" applyFont="1" applyBorder="1" applyAlignment="1">
      <alignment vertical="center" wrapText="1"/>
    </xf>
    <xf numFmtId="177" fontId="12" fillId="0" borderId="1" xfId="2" applyNumberFormat="1" applyFont="1" applyBorder="1" applyAlignment="1">
      <alignment vertical="center" wrapText="1"/>
    </xf>
    <xf numFmtId="180" fontId="12" fillId="0" borderId="1" xfId="2" applyNumberFormat="1" applyFont="1" applyBorder="1" applyAlignment="1">
      <alignment vertical="center" wrapText="1"/>
    </xf>
    <xf numFmtId="177" fontId="12" fillId="0" borderId="1" xfId="2" applyNumberFormat="1" applyFont="1" applyBorder="1" applyAlignment="1">
      <alignment horizontal="right" vertical="center" wrapText="1"/>
    </xf>
    <xf numFmtId="178" fontId="12" fillId="0" borderId="1" xfId="2" applyNumberFormat="1" applyFont="1" applyBorder="1" applyAlignment="1">
      <alignment horizontal="right" vertical="center" wrapText="1"/>
    </xf>
    <xf numFmtId="177" fontId="30" fillId="0" borderId="1" xfId="2" applyNumberFormat="1" applyFont="1" applyBorder="1" applyAlignment="1">
      <alignment horizontal="right" vertical="center" wrapText="1"/>
    </xf>
    <xf numFmtId="178" fontId="30" fillId="0" borderId="1" xfId="2" applyNumberFormat="1" applyFont="1" applyBorder="1" applyAlignment="1">
      <alignment horizontal="right" vertical="center" wrapText="1"/>
    </xf>
    <xf numFmtId="0" fontId="5" fillId="0" borderId="0" xfId="2" applyAlignment="1">
      <alignment vertical="center" wrapText="1"/>
    </xf>
    <xf numFmtId="179" fontId="5" fillId="0" borderId="0" xfId="2" applyNumberFormat="1" applyAlignment="1">
      <alignment vertical="center" wrapText="1"/>
    </xf>
    <xf numFmtId="0" fontId="20" fillId="0" borderId="4" xfId="2" applyFont="1" applyBorder="1" applyAlignment="1">
      <alignment vertical="center" wrapText="1"/>
    </xf>
    <xf numFmtId="0" fontId="15" fillId="8" borderId="24" xfId="2" applyFont="1" applyFill="1" applyBorder="1" applyAlignment="1">
      <alignment horizontal="center" vertical="center"/>
    </xf>
    <xf numFmtId="0" fontId="15" fillId="8" borderId="25" xfId="2" applyFont="1" applyFill="1" applyBorder="1" applyAlignment="1">
      <alignment vertical="center" wrapText="1"/>
    </xf>
    <xf numFmtId="176" fontId="15" fillId="8" borderId="25" xfId="2" applyNumberFormat="1" applyFont="1" applyFill="1" applyBorder="1" applyAlignment="1">
      <alignment horizontal="right" vertical="center"/>
    </xf>
    <xf numFmtId="176" fontId="15" fillId="8" borderId="26" xfId="2" applyNumberFormat="1" applyFont="1" applyFill="1" applyBorder="1" applyAlignment="1">
      <alignment horizontal="right" vertical="center"/>
    </xf>
    <xf numFmtId="176" fontId="15" fillId="8" borderId="25" xfId="2" applyNumberFormat="1" applyFont="1" applyFill="1" applyBorder="1" applyAlignment="1">
      <alignment horizontal="left" vertical="center"/>
    </xf>
    <xf numFmtId="176" fontId="15" fillId="8" borderId="26" xfId="2" applyNumberFormat="1" applyFont="1" applyFill="1" applyBorder="1" applyAlignment="1">
      <alignment horizontal="left" vertical="center"/>
    </xf>
    <xf numFmtId="0" fontId="15" fillId="8" borderId="6" xfId="2" applyFont="1" applyFill="1" applyBorder="1" applyAlignment="1">
      <alignment horizontal="center" vertical="center"/>
    </xf>
    <xf numFmtId="0" fontId="20" fillId="8" borderId="1" xfId="2" applyFont="1" applyFill="1" applyBorder="1" applyAlignment="1">
      <alignment vertical="center" wrapText="1"/>
    </xf>
    <xf numFmtId="176" fontId="15" fillId="8" borderId="1" xfId="2" applyNumberFormat="1" applyFont="1" applyFill="1" applyBorder="1" applyAlignment="1">
      <alignment horizontal="left" vertical="center"/>
    </xf>
    <xf numFmtId="176" fontId="15" fillId="8" borderId="22" xfId="2" applyNumberFormat="1" applyFont="1" applyFill="1" applyBorder="1" applyAlignment="1">
      <alignment horizontal="left" vertical="center"/>
    </xf>
    <xf numFmtId="0" fontId="15" fillId="8" borderId="5" xfId="2" applyFont="1" applyFill="1" applyBorder="1" applyAlignment="1">
      <alignment horizontal="center" vertical="center"/>
    </xf>
    <xf numFmtId="0" fontId="15" fillId="8" borderId="4" xfId="2" applyFont="1" applyFill="1" applyBorder="1" applyAlignment="1">
      <alignment vertical="center" wrapText="1"/>
    </xf>
    <xf numFmtId="0" fontId="15" fillId="8" borderId="41" xfId="2" applyFont="1" applyFill="1" applyBorder="1" applyAlignment="1">
      <alignment horizontal="center" vertical="center"/>
    </xf>
    <xf numFmtId="0" fontId="15" fillId="8" borderId="3" xfId="2" applyFont="1" applyFill="1" applyBorder="1" applyAlignment="1">
      <alignment vertical="center" wrapText="1"/>
    </xf>
    <xf numFmtId="0" fontId="15" fillId="8" borderId="1" xfId="2" applyFont="1" applyFill="1" applyBorder="1" applyAlignment="1">
      <alignment horizontal="center" vertical="center"/>
    </xf>
    <xf numFmtId="176" fontId="9" fillId="0" borderId="4" xfId="0" applyNumberFormat="1" applyFont="1" applyBorder="1" applyAlignment="1">
      <alignment wrapText="1"/>
    </xf>
    <xf numFmtId="176" fontId="9" fillId="0" borderId="3" xfId="0" applyNumberFormat="1" applyFont="1" applyBorder="1" applyAlignment="1">
      <alignment wrapText="1"/>
    </xf>
    <xf numFmtId="176" fontId="10" fillId="0" borderId="3" xfId="0" applyNumberFormat="1" applyFont="1" applyBorder="1" applyAlignment="1">
      <alignment horizontal="right" wrapText="1"/>
    </xf>
    <xf numFmtId="0" fontId="15" fillId="0" borderId="20" xfId="2" applyFont="1" applyBorder="1" applyAlignment="1">
      <alignment horizontal="center" vertical="center"/>
    </xf>
    <xf numFmtId="0" fontId="15" fillId="0" borderId="20" xfId="2" applyFont="1" applyBorder="1" applyAlignment="1">
      <alignment vertical="center" wrapText="1"/>
    </xf>
    <xf numFmtId="176" fontId="15" fillId="0" borderId="20" xfId="2" applyNumberFormat="1" applyFont="1" applyBorder="1" applyAlignment="1">
      <alignment horizontal="right" vertical="center"/>
    </xf>
    <xf numFmtId="176" fontId="15" fillId="0" borderId="21" xfId="2" applyNumberFormat="1" applyFont="1" applyBorder="1" applyAlignment="1">
      <alignment horizontal="right" vertical="center"/>
    </xf>
    <xf numFmtId="0" fontId="4" fillId="2" borderId="1" xfId="5" applyFill="1" applyBorder="1">
      <alignment vertical="center"/>
    </xf>
    <xf numFmtId="0" fontId="4" fillId="0" borderId="0" xfId="5">
      <alignment vertical="center"/>
    </xf>
    <xf numFmtId="0" fontId="4" fillId="3" borderId="1" xfId="5" applyFill="1" applyBorder="1">
      <alignment vertical="center"/>
    </xf>
    <xf numFmtId="0" fontId="4" fillId="4" borderId="1" xfId="5" applyFill="1" applyBorder="1">
      <alignment vertical="center"/>
    </xf>
    <xf numFmtId="0" fontId="23" fillId="4" borderId="1" xfId="5" applyFont="1" applyFill="1" applyBorder="1">
      <alignment vertical="center"/>
    </xf>
    <xf numFmtId="0" fontId="23" fillId="2" borderId="1" xfId="5" applyFont="1" applyFill="1" applyBorder="1">
      <alignment vertical="center"/>
    </xf>
    <xf numFmtId="0" fontId="4" fillId="0" borderId="0" xfId="5" applyAlignment="1">
      <alignment horizontal="left" vertical="center" wrapText="1"/>
    </xf>
    <xf numFmtId="0" fontId="12" fillId="0" borderId="1" xfId="5" applyFont="1" applyBorder="1" applyAlignment="1">
      <alignment vertical="center" wrapText="1"/>
    </xf>
    <xf numFmtId="0" fontId="29" fillId="0" borderId="1" xfId="5" applyFont="1" applyBorder="1" applyAlignment="1">
      <alignment horizontal="right" vertical="center" wrapText="1"/>
    </xf>
    <xf numFmtId="179" fontId="12" fillId="0" borderId="1" xfId="5" applyNumberFormat="1" applyFont="1" applyBorder="1" applyAlignment="1">
      <alignment vertical="center" wrapText="1"/>
    </xf>
    <xf numFmtId="178" fontId="12" fillId="0" borderId="1" xfId="5" applyNumberFormat="1" applyFont="1" applyBorder="1" applyAlignment="1">
      <alignment vertical="center" wrapText="1"/>
    </xf>
    <xf numFmtId="182" fontId="12" fillId="0" borderId="1" xfId="5" applyNumberFormat="1" applyFont="1" applyBorder="1" applyAlignment="1">
      <alignment vertical="center" wrapText="1"/>
    </xf>
    <xf numFmtId="177" fontId="12" fillId="0" borderId="1" xfId="5" applyNumberFormat="1" applyFont="1" applyBorder="1" applyAlignment="1">
      <alignment vertical="center" wrapText="1"/>
    </xf>
    <xf numFmtId="181" fontId="12" fillId="0" borderId="1" xfId="5" applyNumberFormat="1" applyFont="1" applyBorder="1" applyAlignment="1">
      <alignment vertical="center" wrapText="1"/>
    </xf>
    <xf numFmtId="0" fontId="12" fillId="0" borderId="0" xfId="5" applyFont="1" applyAlignment="1">
      <alignment vertical="center" wrapText="1"/>
    </xf>
    <xf numFmtId="0" fontId="4" fillId="0" borderId="0" xfId="5" applyAlignment="1">
      <alignment vertical="center" wrapText="1"/>
    </xf>
    <xf numFmtId="0" fontId="0" fillId="2" borderId="1" xfId="0" applyFill="1" applyBorder="1" applyAlignment="1">
      <alignment vertical="center"/>
    </xf>
    <xf numFmtId="0" fontId="23" fillId="3" borderId="1" xfId="0" applyFont="1" applyFill="1" applyBorder="1" applyAlignment="1">
      <alignment vertical="center"/>
    </xf>
    <xf numFmtId="0" fontId="23" fillId="4" borderId="1" xfId="0" applyFont="1" applyFill="1" applyBorder="1" applyAlignment="1">
      <alignment vertical="center"/>
    </xf>
    <xf numFmtId="0" fontId="23" fillId="2" borderId="1" xfId="0" applyFont="1" applyFill="1" applyBorder="1" applyAlignment="1">
      <alignment vertical="center"/>
    </xf>
    <xf numFmtId="178" fontId="12" fillId="0" borderId="1" xfId="0" applyNumberFormat="1" applyFont="1" applyBorder="1" applyAlignment="1">
      <alignment vertical="center" wrapText="1"/>
    </xf>
    <xf numFmtId="0" fontId="0" fillId="0" borderId="0" xfId="0" applyAlignment="1">
      <alignment vertical="center" wrapText="1"/>
    </xf>
    <xf numFmtId="177" fontId="12" fillId="0" borderId="1" xfId="0" applyNumberFormat="1" applyFont="1" applyBorder="1" applyAlignment="1">
      <alignment vertical="center" wrapText="1"/>
    </xf>
    <xf numFmtId="178" fontId="0" fillId="0" borderId="1" xfId="0" applyNumberFormat="1" applyBorder="1" applyAlignment="1">
      <alignment vertical="center" wrapText="1"/>
    </xf>
    <xf numFmtId="0" fontId="23" fillId="2" borderId="2" xfId="0" applyFont="1" applyFill="1" applyBorder="1" applyAlignment="1">
      <alignment vertical="center" wrapText="1"/>
    </xf>
    <xf numFmtId="0" fontId="23" fillId="2" borderId="3" xfId="0" applyFont="1" applyFill="1" applyBorder="1" applyAlignment="1">
      <alignment vertical="center" wrapText="1"/>
    </xf>
    <xf numFmtId="0" fontId="0" fillId="0" borderId="0" xfId="0" applyAlignment="1">
      <alignment vertical="center"/>
    </xf>
    <xf numFmtId="180" fontId="12" fillId="0" borderId="1" xfId="0" applyNumberFormat="1" applyFont="1" applyBorder="1" applyAlignment="1">
      <alignment horizontal="right" vertical="center" wrapText="1"/>
    </xf>
    <xf numFmtId="180" fontId="12" fillId="0" borderId="1" xfId="0" applyNumberFormat="1" applyFont="1" applyBorder="1" applyAlignment="1">
      <alignment vertical="center" wrapText="1"/>
    </xf>
    <xf numFmtId="180" fontId="30" fillId="0" borderId="1" xfId="0" applyNumberFormat="1" applyFont="1" applyBorder="1" applyAlignment="1">
      <alignment horizontal="right" vertical="center" wrapText="1"/>
    </xf>
    <xf numFmtId="0" fontId="23" fillId="2" borderId="1" xfId="0" applyFont="1" applyFill="1" applyBorder="1" applyAlignment="1">
      <alignment vertical="center" wrapText="1"/>
    </xf>
    <xf numFmtId="177" fontId="0" fillId="0" borderId="1" xfId="0" applyNumberFormat="1" applyBorder="1" applyAlignment="1">
      <alignment vertical="center" wrapText="1"/>
    </xf>
    <xf numFmtId="178" fontId="12" fillId="0" borderId="1" xfId="0" applyNumberFormat="1" applyFont="1" applyBorder="1" applyAlignment="1">
      <alignment horizontal="right" vertical="center" wrapText="1"/>
    </xf>
    <xf numFmtId="178" fontId="30" fillId="0" borderId="1" xfId="0" applyNumberFormat="1" applyFont="1" applyBorder="1" applyAlignment="1">
      <alignment horizontal="right" vertical="center" wrapText="1"/>
    </xf>
    <xf numFmtId="178" fontId="23" fillId="0" borderId="1" xfId="0" applyNumberFormat="1" applyFont="1" applyBorder="1" applyAlignment="1">
      <alignment vertical="center" wrapText="1"/>
    </xf>
    <xf numFmtId="0" fontId="23" fillId="0" borderId="1" xfId="0" applyFont="1" applyBorder="1" applyAlignment="1">
      <alignment vertical="center" wrapText="1"/>
    </xf>
    <xf numFmtId="177" fontId="12" fillId="0" borderId="1" xfId="0" applyNumberFormat="1" applyFont="1" applyBorder="1" applyAlignment="1">
      <alignment horizontal="right" vertical="center" wrapText="1"/>
    </xf>
    <xf numFmtId="177" fontId="30" fillId="0" borderId="1" xfId="0" applyNumberFormat="1" applyFont="1" applyBorder="1" applyAlignment="1">
      <alignment horizontal="right" vertical="center" wrapText="1"/>
    </xf>
    <xf numFmtId="176" fontId="15" fillId="8" borderId="25" xfId="2" applyNumberFormat="1" applyFont="1" applyFill="1" applyBorder="1" applyAlignment="1">
      <alignment horizontal="right" vertical="center" wrapText="1"/>
    </xf>
    <xf numFmtId="176" fontId="15" fillId="8" borderId="26" xfId="2" applyNumberFormat="1" applyFont="1" applyFill="1" applyBorder="1" applyAlignment="1">
      <alignment horizontal="right" vertical="center" wrapText="1"/>
    </xf>
    <xf numFmtId="176" fontId="15" fillId="8" borderId="4" xfId="2" applyNumberFormat="1" applyFont="1" applyFill="1" applyBorder="1" applyAlignment="1">
      <alignment horizontal="right" vertical="center" wrapText="1"/>
    </xf>
    <xf numFmtId="176" fontId="15" fillId="8" borderId="34"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wrapText="1"/>
    </xf>
    <xf numFmtId="176" fontId="15" fillId="8" borderId="22"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xf>
    <xf numFmtId="176" fontId="15" fillId="8" borderId="22" xfId="2" applyNumberFormat="1" applyFont="1" applyFill="1" applyBorder="1" applyAlignment="1">
      <alignment horizontal="right" vertical="center"/>
    </xf>
    <xf numFmtId="176" fontId="15" fillId="8" borderId="4" xfId="2" applyNumberFormat="1" applyFont="1" applyFill="1" applyBorder="1" applyAlignment="1">
      <alignment horizontal="right" vertical="center"/>
    </xf>
    <xf numFmtId="176" fontId="15" fillId="8" borderId="34" xfId="2" applyNumberFormat="1" applyFont="1" applyFill="1" applyBorder="1" applyAlignment="1">
      <alignment horizontal="right" vertical="center"/>
    </xf>
    <xf numFmtId="176" fontId="15" fillId="8" borderId="3" xfId="2" applyNumberFormat="1" applyFont="1" applyFill="1" applyBorder="1" applyAlignment="1">
      <alignment horizontal="right" vertical="center" wrapText="1"/>
    </xf>
    <xf numFmtId="176" fontId="15" fillId="8" borderId="42" xfId="2" applyNumberFormat="1" applyFont="1" applyFill="1" applyBorder="1" applyAlignment="1">
      <alignment horizontal="right" vertical="center" wrapText="1"/>
    </xf>
    <xf numFmtId="176" fontId="15" fillId="0" borderId="4" xfId="2" applyNumberFormat="1" applyFont="1" applyBorder="1" applyAlignment="1">
      <alignment horizontal="right" vertical="center" wrapText="1"/>
    </xf>
    <xf numFmtId="176" fontId="15" fillId="0" borderId="34" xfId="2" applyNumberFormat="1" applyFont="1" applyBorder="1" applyAlignment="1">
      <alignment horizontal="right" vertical="center" wrapText="1"/>
    </xf>
    <xf numFmtId="176" fontId="15" fillId="0" borderId="1" xfId="2" applyNumberFormat="1" applyFont="1" applyBorder="1" applyAlignment="1">
      <alignment horizontal="right" vertical="center" wrapText="1"/>
    </xf>
    <xf numFmtId="176" fontId="15" fillId="0" borderId="22" xfId="2" applyNumberFormat="1" applyFont="1" applyBorder="1" applyAlignment="1">
      <alignment horizontal="right" vertical="center" wrapText="1"/>
    </xf>
    <xf numFmtId="176" fontId="15" fillId="8" borderId="20" xfId="2" applyNumberFormat="1" applyFont="1" applyFill="1" applyBorder="1" applyAlignment="1">
      <alignment horizontal="right" vertical="center"/>
    </xf>
    <xf numFmtId="176" fontId="15" fillId="8" borderId="21" xfId="2" applyNumberFormat="1" applyFont="1" applyFill="1" applyBorder="1" applyAlignment="1">
      <alignment horizontal="right" vertical="center"/>
    </xf>
    <xf numFmtId="176" fontId="15" fillId="0" borderId="3" xfId="2" applyNumberFormat="1" applyFont="1" applyBorder="1" applyAlignment="1">
      <alignment horizontal="right" vertical="center" wrapText="1"/>
    </xf>
    <xf numFmtId="176" fontId="15" fillId="0" borderId="42" xfId="2" applyNumberFormat="1" applyFont="1" applyBorder="1" applyAlignment="1">
      <alignment horizontal="right" vertical="center" wrapText="1"/>
    </xf>
    <xf numFmtId="0" fontId="15" fillId="8" borderId="1" xfId="2" applyFont="1" applyFill="1" applyBorder="1" applyAlignment="1">
      <alignment horizontal="right" vertical="center" wrapText="1"/>
    </xf>
    <xf numFmtId="0" fontId="15" fillId="8" borderId="22" xfId="2" applyFont="1" applyFill="1" applyBorder="1" applyAlignment="1">
      <alignment horizontal="right" vertical="center" wrapText="1"/>
    </xf>
    <xf numFmtId="0" fontId="23" fillId="2" borderId="2" xfId="0" applyFont="1" applyFill="1" applyBorder="1" applyAlignment="1">
      <alignment horizontal="center" vertical="center" wrapText="1"/>
    </xf>
    <xf numFmtId="0" fontId="4" fillId="2" borderId="31" xfId="5" applyFill="1" applyBorder="1" applyAlignment="1">
      <alignment horizontal="center" vertical="center" wrapText="1"/>
    </xf>
    <xf numFmtId="0" fontId="4" fillId="2" borderId="2" xfId="5" applyFill="1" applyBorder="1" applyAlignment="1">
      <alignment horizontal="left" vertical="center" wrapText="1"/>
    </xf>
    <xf numFmtId="0" fontId="4" fillId="2" borderId="1" xfId="5" applyFill="1" applyBorder="1" applyAlignment="1">
      <alignment horizontal="left" vertical="center" wrapText="1"/>
    </xf>
    <xf numFmtId="0" fontId="5" fillId="2" borderId="31" xfId="2" applyFill="1" applyBorder="1" applyAlignment="1">
      <alignment horizontal="center" vertical="center" wrapText="1"/>
    </xf>
    <xf numFmtId="0" fontId="5" fillId="2" borderId="2" xfId="2" applyFill="1" applyBorder="1" applyAlignment="1">
      <alignment horizontal="left" vertical="center" wrapText="1"/>
    </xf>
    <xf numFmtId="0" fontId="5" fillId="2" borderId="1" xfId="2" applyFill="1" applyBorder="1" applyAlignment="1">
      <alignment horizontal="left" vertical="center" wrapText="1"/>
    </xf>
    <xf numFmtId="0" fontId="9" fillId="3" borderId="1" xfId="0" applyFont="1" applyFill="1" applyBorder="1" applyAlignment="1">
      <alignment horizontal="right" vertical="center"/>
    </xf>
    <xf numFmtId="0" fontId="23" fillId="2" borderId="0" xfId="0" applyFont="1" applyFill="1" applyBorder="1" applyAlignment="1">
      <alignment vertical="center" wrapText="1"/>
    </xf>
    <xf numFmtId="0" fontId="34" fillId="0" borderId="0" xfId="0" applyFont="1" applyFill="1" applyAlignment="1">
      <alignment horizontal="left" vertical="center"/>
    </xf>
    <xf numFmtId="0" fontId="33" fillId="0" borderId="0" xfId="2" applyFont="1" applyAlignment="1">
      <alignment horizontal="left" vertical="top"/>
    </xf>
    <xf numFmtId="0" fontId="15" fillId="0" borderId="1" xfId="2" applyFont="1" applyFill="1" applyBorder="1" applyAlignment="1">
      <alignment horizontal="center" vertical="center" wrapText="1"/>
    </xf>
    <xf numFmtId="0" fontId="15" fillId="0" borderId="1" xfId="2" applyFont="1" applyFill="1" applyBorder="1" applyAlignment="1">
      <alignment vertical="center" wrapText="1"/>
    </xf>
    <xf numFmtId="178" fontId="15" fillId="0" borderId="1" xfId="2" applyNumberFormat="1" applyFont="1" applyFill="1" applyBorder="1" applyAlignment="1">
      <alignment horizontal="right" vertical="center" wrapText="1"/>
    </xf>
    <xf numFmtId="178" fontId="15" fillId="0" borderId="22" xfId="2" applyNumberFormat="1" applyFont="1" applyFill="1" applyBorder="1" applyAlignment="1">
      <alignment horizontal="right" vertical="center" wrapText="1"/>
    </xf>
    <xf numFmtId="0" fontId="15" fillId="0" borderId="20" xfId="2" applyFont="1" applyFill="1" applyBorder="1" applyAlignment="1">
      <alignment horizontal="center" vertical="center" wrapText="1"/>
    </xf>
    <xf numFmtId="0" fontId="15" fillId="0" borderId="20" xfId="2" applyFont="1" applyFill="1" applyBorder="1" applyAlignment="1">
      <alignment vertical="center" wrapText="1"/>
    </xf>
    <xf numFmtId="178" fontId="15" fillId="0" borderId="20" xfId="2" applyNumberFormat="1" applyFont="1" applyFill="1" applyBorder="1" applyAlignment="1">
      <alignment horizontal="right" vertical="center" wrapText="1"/>
    </xf>
    <xf numFmtId="178" fontId="15" fillId="0" borderId="21" xfId="2" applyNumberFormat="1" applyFont="1" applyFill="1" applyBorder="1" applyAlignment="1">
      <alignment horizontal="right" vertical="center" wrapText="1"/>
    </xf>
    <xf numFmtId="0" fontId="20" fillId="0" borderId="3" xfId="2" applyFont="1" applyBorder="1" applyAlignment="1">
      <alignment vertical="center" wrapText="1"/>
    </xf>
    <xf numFmtId="0" fontId="15" fillId="0" borderId="6" xfId="2" applyFont="1" applyFill="1" applyBorder="1" applyAlignment="1">
      <alignment horizontal="center" vertical="center" wrapText="1"/>
    </xf>
    <xf numFmtId="0" fontId="15" fillId="0" borderId="6" xfId="2" applyFont="1" applyFill="1" applyBorder="1" applyAlignment="1">
      <alignment horizontal="center" vertical="center"/>
    </xf>
    <xf numFmtId="177" fontId="15" fillId="0" borderId="1" xfId="2" applyNumberFormat="1" applyFont="1" applyFill="1" applyBorder="1" applyAlignment="1">
      <alignment horizontal="right" vertical="center" wrapText="1"/>
    </xf>
    <xf numFmtId="177" fontId="15" fillId="0" borderId="22" xfId="2" applyNumberFormat="1" applyFont="1" applyFill="1" applyBorder="1" applyAlignment="1">
      <alignment horizontal="right" vertical="center" wrapText="1"/>
    </xf>
    <xf numFmtId="0" fontId="15" fillId="0" borderId="35" xfId="2" applyFont="1" applyFill="1" applyBorder="1" applyAlignment="1">
      <alignment horizontal="center" vertical="center"/>
    </xf>
    <xf numFmtId="0" fontId="32" fillId="0" borderId="0" xfId="0" applyFont="1" applyAlignment="1">
      <alignment horizontal="left" vertical="center"/>
    </xf>
    <xf numFmtId="181" fontId="15" fillId="0" borderId="1" xfId="2" applyNumberFormat="1" applyFont="1" applyFill="1" applyBorder="1" applyAlignment="1">
      <alignment horizontal="right" vertical="center" wrapText="1"/>
    </xf>
    <xf numFmtId="181" fontId="15" fillId="0" borderId="22" xfId="2" applyNumberFormat="1" applyFont="1" applyFill="1" applyBorder="1" applyAlignment="1">
      <alignment horizontal="right" vertical="center" wrapText="1"/>
    </xf>
    <xf numFmtId="181" fontId="15" fillId="0" borderId="20" xfId="2" applyNumberFormat="1" applyFont="1" applyFill="1" applyBorder="1" applyAlignment="1">
      <alignment horizontal="right" vertical="center" wrapText="1"/>
    </xf>
    <xf numFmtId="181" fontId="15" fillId="0" borderId="21" xfId="2" applyNumberFormat="1" applyFont="1" applyFill="1" applyBorder="1" applyAlignment="1">
      <alignment horizontal="right" vertical="center" wrapText="1"/>
    </xf>
    <xf numFmtId="0" fontId="15" fillId="0" borderId="35" xfId="2" applyFont="1" applyFill="1" applyBorder="1" applyAlignment="1">
      <alignment horizontal="center" vertical="center" wrapText="1"/>
    </xf>
    <xf numFmtId="0" fontId="15" fillId="0" borderId="30" xfId="2" applyFont="1" applyFill="1" applyBorder="1" applyAlignment="1">
      <alignment horizontal="center" vertical="center" wrapText="1"/>
    </xf>
    <xf numFmtId="0" fontId="15" fillId="0" borderId="52" xfId="2" applyFont="1" applyFill="1" applyBorder="1" applyAlignment="1">
      <alignment vertical="center" wrapText="1"/>
    </xf>
    <xf numFmtId="178" fontId="15" fillId="0" borderId="6" xfId="2" applyNumberFormat="1" applyFont="1" applyFill="1" applyBorder="1" applyAlignment="1">
      <alignment horizontal="right" vertical="center" wrapText="1"/>
    </xf>
    <xf numFmtId="0" fontId="15" fillId="0" borderId="53" xfId="2" applyFont="1" applyFill="1" applyBorder="1" applyAlignment="1">
      <alignment horizontal="center" vertical="center" wrapText="1"/>
    </xf>
    <xf numFmtId="0" fontId="15" fillId="0" borderId="54" xfId="2" applyFont="1" applyFill="1" applyBorder="1" applyAlignment="1">
      <alignment vertical="center" wrapText="1"/>
    </xf>
    <xf numFmtId="178" fontId="15" fillId="0" borderId="35" xfId="2" applyNumberFormat="1" applyFont="1" applyFill="1" applyBorder="1" applyAlignment="1">
      <alignment horizontal="right" vertical="center" wrapText="1"/>
    </xf>
    <xf numFmtId="0" fontId="17" fillId="0" borderId="0" xfId="7" applyFont="1">
      <alignment vertical="center"/>
    </xf>
    <xf numFmtId="0" fontId="15" fillId="0" borderId="0" xfId="7" applyFont="1">
      <alignment vertical="center"/>
    </xf>
    <xf numFmtId="0" fontId="16" fillId="0" borderId="0" xfId="7" applyFont="1">
      <alignment vertical="center"/>
    </xf>
    <xf numFmtId="0" fontId="18" fillId="5" borderId="7" xfId="7" applyFont="1" applyFill="1" applyBorder="1" applyAlignment="1">
      <alignment horizontal="center" vertical="center"/>
    </xf>
    <xf numFmtId="0" fontId="2" fillId="0" borderId="0" xfId="7">
      <alignment vertical="center"/>
    </xf>
    <xf numFmtId="0" fontId="19" fillId="0" borderId="11" xfId="7" applyFont="1" applyBorder="1" applyAlignment="1">
      <alignment horizontal="center" vertical="center"/>
    </xf>
    <xf numFmtId="0" fontId="19" fillId="6" borderId="23" xfId="7" applyFont="1" applyFill="1" applyBorder="1">
      <alignment vertical="center"/>
    </xf>
    <xf numFmtId="0" fontId="19" fillId="6" borderId="24" xfId="7" applyFont="1" applyFill="1" applyBorder="1" applyAlignment="1">
      <alignment horizontal="center" vertical="center"/>
    </xf>
    <xf numFmtId="0" fontId="19" fillId="6" borderId="25" xfId="7" applyFont="1" applyFill="1" applyBorder="1" applyAlignment="1">
      <alignment horizontal="center" vertical="center"/>
    </xf>
    <xf numFmtId="0" fontId="19" fillId="6" borderId="55" xfId="7" applyFont="1" applyFill="1" applyBorder="1" applyAlignment="1">
      <alignment horizontal="center" vertical="center"/>
    </xf>
    <xf numFmtId="0" fontId="19" fillId="6" borderId="14" xfId="7" applyFont="1" applyFill="1" applyBorder="1" applyAlignment="1">
      <alignment horizontal="center" vertical="center" wrapText="1"/>
    </xf>
    <xf numFmtId="0" fontId="21" fillId="0" borderId="11" xfId="7" applyFont="1" applyBorder="1" applyAlignment="1">
      <alignment horizontal="center" vertical="center"/>
    </xf>
    <xf numFmtId="0" fontId="15" fillId="3" borderId="40" xfId="7" applyFont="1" applyFill="1" applyBorder="1" applyAlignment="1">
      <alignment horizontal="center" vertical="center"/>
    </xf>
    <xf numFmtId="0" fontId="15" fillId="3" borderId="36" xfId="7" applyFont="1" applyFill="1" applyBorder="1" applyAlignment="1">
      <alignment horizontal="center" vertical="center"/>
    </xf>
    <xf numFmtId="0" fontId="15" fillId="8" borderId="6" xfId="7" applyFont="1" applyFill="1" applyBorder="1" applyAlignment="1">
      <alignment horizontal="center" vertical="center"/>
    </xf>
    <xf numFmtId="0" fontId="15" fillId="8" borderId="1" xfId="7" applyFont="1" applyFill="1" applyBorder="1" applyAlignment="1">
      <alignment vertical="center" wrapText="1"/>
    </xf>
    <xf numFmtId="176" fontId="15" fillId="8" borderId="1" xfId="7" applyNumberFormat="1" applyFont="1" applyFill="1" applyBorder="1" applyAlignment="1">
      <alignment horizontal="right" vertical="center"/>
    </xf>
    <xf numFmtId="176" fontId="15" fillId="8" borderId="32" xfId="7" applyNumberFormat="1" applyFont="1" applyFill="1" applyBorder="1" applyAlignment="1">
      <alignment horizontal="right" vertical="center"/>
    </xf>
    <xf numFmtId="0" fontId="14" fillId="0" borderId="0" xfId="3" applyAlignment="1">
      <alignment horizontal="center" vertical="center" textRotation="255"/>
    </xf>
    <xf numFmtId="0" fontId="15" fillId="3" borderId="33" xfId="7" applyFont="1" applyFill="1" applyBorder="1" applyAlignment="1">
      <alignment horizontal="center" vertical="center"/>
    </xf>
    <xf numFmtId="0" fontId="15" fillId="3" borderId="44" xfId="7" applyFont="1" applyFill="1" applyBorder="1" applyAlignment="1">
      <alignment horizontal="center" vertical="center"/>
    </xf>
    <xf numFmtId="0" fontId="15" fillId="8" borderId="24" xfId="7" applyFont="1" applyFill="1" applyBorder="1" applyAlignment="1">
      <alignment horizontal="center" vertical="center"/>
    </xf>
    <xf numFmtId="0" fontId="15" fillId="8" borderId="25" xfId="7" applyFont="1" applyFill="1" applyBorder="1" applyAlignment="1">
      <alignment vertical="center" wrapText="1"/>
    </xf>
    <xf numFmtId="176" fontId="15" fillId="8" borderId="25" xfId="7" applyNumberFormat="1" applyFont="1" applyFill="1" applyBorder="1" applyAlignment="1">
      <alignment horizontal="right" vertical="center"/>
    </xf>
    <xf numFmtId="176" fontId="15" fillId="8" borderId="20" xfId="7" applyNumberFormat="1" applyFont="1" applyFill="1" applyBorder="1" applyAlignment="1">
      <alignment horizontal="right" vertical="center"/>
    </xf>
    <xf numFmtId="176" fontId="15" fillId="8" borderId="59" xfId="7" applyNumberFormat="1" applyFont="1" applyFill="1" applyBorder="1" applyAlignment="1">
      <alignment horizontal="right" vertical="center"/>
    </xf>
    <xf numFmtId="0" fontId="35" fillId="0" borderId="0" xfId="7" applyFont="1" applyAlignment="1">
      <alignment vertical="top"/>
    </xf>
    <xf numFmtId="0" fontId="15" fillId="0" borderId="1" xfId="7" applyFont="1" applyBorder="1" applyAlignment="1">
      <alignment horizontal="center" vertical="center"/>
    </xf>
    <xf numFmtId="0" fontId="15" fillId="0" borderId="1" xfId="7" applyFont="1" applyBorder="1" applyAlignment="1">
      <alignment vertical="center" wrapText="1"/>
    </xf>
    <xf numFmtId="177" fontId="15" fillId="0" borderId="1" xfId="7" applyNumberFormat="1" applyFont="1" applyBorder="1" applyAlignment="1">
      <alignment horizontal="right" vertical="center"/>
    </xf>
    <xf numFmtId="177" fontId="15" fillId="0" borderId="32" xfId="7" applyNumberFormat="1" applyFont="1" applyBorder="1" applyAlignment="1">
      <alignment horizontal="right" vertical="center"/>
    </xf>
    <xf numFmtId="0" fontId="15" fillId="0" borderId="24" xfId="7" applyFont="1" applyBorder="1" applyAlignment="1">
      <alignment horizontal="center" vertical="center"/>
    </xf>
    <xf numFmtId="0" fontId="15" fillId="0" borderId="25" xfId="7" applyFont="1" applyBorder="1" applyAlignment="1">
      <alignment vertical="center" wrapText="1"/>
    </xf>
    <xf numFmtId="177" fontId="15" fillId="0" borderId="25" xfId="7" applyNumberFormat="1" applyFont="1" applyBorder="1" applyAlignment="1">
      <alignment horizontal="right" vertical="center"/>
    </xf>
    <xf numFmtId="177" fontId="15" fillId="0" borderId="59" xfId="7" applyNumberFormat="1" applyFont="1" applyBorder="1" applyAlignment="1">
      <alignment horizontal="right" vertical="center"/>
    </xf>
    <xf numFmtId="0" fontId="19" fillId="6" borderId="43" xfId="7" applyFont="1" applyFill="1" applyBorder="1" applyAlignment="1">
      <alignment horizontal="center" vertical="center"/>
    </xf>
    <xf numFmtId="0" fontId="19" fillId="6" borderId="13" xfId="7" applyFont="1" applyFill="1" applyBorder="1" applyAlignment="1">
      <alignment horizontal="center" vertical="center"/>
    </xf>
    <xf numFmtId="0" fontId="19" fillId="6" borderId="14" xfId="7" applyFont="1" applyFill="1" applyBorder="1" applyAlignment="1">
      <alignment horizontal="center" vertical="center"/>
    </xf>
    <xf numFmtId="0" fontId="15" fillId="3" borderId="15" xfId="7" applyFont="1" applyFill="1" applyBorder="1" applyAlignment="1">
      <alignment horizontal="center" vertical="center"/>
    </xf>
    <xf numFmtId="177" fontId="15" fillId="0" borderId="1" xfId="7" applyNumberFormat="1" applyFont="1" applyBorder="1" applyAlignment="1">
      <alignment vertical="center" wrapText="1"/>
    </xf>
    <xf numFmtId="177" fontId="15" fillId="0" borderId="22" xfId="7" applyNumberFormat="1" applyFont="1" applyBorder="1" applyAlignment="1">
      <alignment horizontal="right" vertical="center" wrapText="1"/>
    </xf>
    <xf numFmtId="0" fontId="15" fillId="0" borderId="25" xfId="7" applyFont="1" applyBorder="1" applyAlignment="1">
      <alignment horizontal="center" vertical="center"/>
    </xf>
    <xf numFmtId="177" fontId="15" fillId="0" borderId="25" xfId="7" applyNumberFormat="1" applyFont="1" applyBorder="1" applyAlignment="1">
      <alignment vertical="center" wrapText="1"/>
    </xf>
    <xf numFmtId="177" fontId="15" fillId="0" borderId="26" xfId="7" applyNumberFormat="1" applyFont="1" applyBorder="1" applyAlignment="1">
      <alignment horizontal="right" vertical="center" wrapText="1"/>
    </xf>
    <xf numFmtId="177" fontId="15" fillId="0" borderId="22" xfId="7" applyNumberFormat="1" applyFont="1" applyBorder="1" applyAlignment="1">
      <alignment horizontal="right" vertical="center"/>
    </xf>
    <xf numFmtId="0" fontId="14" fillId="0" borderId="0" xfId="3" quotePrefix="1"/>
    <xf numFmtId="0" fontId="15" fillId="8" borderId="5" xfId="7" applyFont="1" applyFill="1" applyBorder="1" applyAlignment="1">
      <alignment horizontal="center" vertical="center"/>
    </xf>
    <xf numFmtId="0" fontId="15" fillId="8" borderId="4" xfId="7" applyFont="1" applyFill="1" applyBorder="1" applyAlignment="1">
      <alignment vertical="center" wrapText="1"/>
    </xf>
    <xf numFmtId="176" fontId="15" fillId="8" borderId="4" xfId="7" applyNumberFormat="1" applyFont="1" applyFill="1" applyBorder="1" applyAlignment="1">
      <alignment horizontal="right" vertical="center" wrapText="1"/>
    </xf>
    <xf numFmtId="176" fontId="15" fillId="8" borderId="34" xfId="7" applyNumberFormat="1" applyFont="1" applyFill="1" applyBorder="1" applyAlignment="1">
      <alignment horizontal="right" vertical="center" wrapText="1"/>
    </xf>
    <xf numFmtId="177" fontId="15" fillId="0" borderId="26" xfId="7" applyNumberFormat="1" applyFont="1" applyBorder="1" applyAlignment="1">
      <alignment horizontal="right" vertical="center"/>
    </xf>
    <xf numFmtId="0" fontId="15" fillId="8" borderId="20" xfId="7" applyFont="1" applyFill="1" applyBorder="1" applyAlignment="1">
      <alignment vertical="center" wrapText="1"/>
    </xf>
    <xf numFmtId="176" fontId="15" fillId="8" borderId="25" xfId="7" applyNumberFormat="1" applyFont="1" applyFill="1" applyBorder="1" applyAlignment="1">
      <alignment horizontal="right" vertical="center" wrapText="1"/>
    </xf>
    <xf numFmtId="176" fontId="15" fillId="8" borderId="26" xfId="7" applyNumberFormat="1" applyFont="1" applyFill="1" applyBorder="1" applyAlignment="1">
      <alignment horizontal="right" vertical="center" wrapText="1"/>
    </xf>
    <xf numFmtId="0" fontId="15" fillId="0" borderId="6" xfId="7" applyFont="1" applyBorder="1" applyAlignment="1">
      <alignment horizontal="center" vertical="center"/>
    </xf>
    <xf numFmtId="0" fontId="15" fillId="8" borderId="1" xfId="7" applyFont="1" applyFill="1" applyBorder="1" applyAlignment="1">
      <alignment horizontal="center" vertical="center"/>
    </xf>
    <xf numFmtId="176" fontId="15" fillId="8" borderId="1" xfId="7" applyNumberFormat="1" applyFont="1" applyFill="1" applyBorder="1" applyAlignment="1">
      <alignment horizontal="right" vertical="center" wrapText="1"/>
    </xf>
    <xf numFmtId="176" fontId="15" fillId="8" borderId="22" xfId="7" applyNumberFormat="1" applyFont="1" applyFill="1" applyBorder="1" applyAlignment="1">
      <alignment horizontal="right" vertical="center" wrapText="1"/>
    </xf>
    <xf numFmtId="0" fontId="2" fillId="2" borderId="1" xfId="7" applyFill="1" applyBorder="1">
      <alignment vertical="center"/>
    </xf>
    <xf numFmtId="0" fontId="2" fillId="3" borderId="1" xfId="7" applyFill="1" applyBorder="1">
      <alignment vertical="center"/>
    </xf>
    <xf numFmtId="0" fontId="2" fillId="4" borderId="1" xfId="7" applyFill="1" applyBorder="1">
      <alignment vertical="center"/>
    </xf>
    <xf numFmtId="0" fontId="23" fillId="4" borderId="1" xfId="7" applyFont="1" applyFill="1" applyBorder="1">
      <alignment vertical="center"/>
    </xf>
    <xf numFmtId="0" fontId="23" fillId="2" borderId="1" xfId="7" applyFont="1" applyFill="1" applyBorder="1">
      <alignment vertical="center"/>
    </xf>
    <xf numFmtId="0" fontId="2" fillId="2" borderId="1" xfId="7" applyFill="1" applyBorder="1" applyAlignment="1">
      <alignment horizontal="center" vertical="center" wrapText="1"/>
    </xf>
    <xf numFmtId="0" fontId="2" fillId="0" borderId="0" xfId="7" applyAlignment="1">
      <alignment horizontal="left" vertical="center" wrapText="1"/>
    </xf>
    <xf numFmtId="0" fontId="2" fillId="2" borderId="1" xfId="7" applyFill="1" applyBorder="1" applyAlignment="1">
      <alignment horizontal="left" vertical="center" wrapText="1"/>
    </xf>
    <xf numFmtId="0" fontId="2" fillId="2" borderId="2" xfId="7" applyFill="1" applyBorder="1" applyAlignment="1">
      <alignment horizontal="left" vertical="center" wrapText="1"/>
    </xf>
    <xf numFmtId="0" fontId="12" fillId="2" borderId="2" xfId="7" applyFont="1" applyFill="1" applyBorder="1" applyAlignment="1">
      <alignment horizontal="left" vertical="center" wrapText="1"/>
    </xf>
    <xf numFmtId="0" fontId="12" fillId="2" borderId="1" xfId="7" applyFont="1" applyFill="1" applyBorder="1" applyAlignment="1">
      <alignment horizontal="left" vertical="center" wrapText="1"/>
    </xf>
    <xf numFmtId="0" fontId="2" fillId="0" borderId="1" xfId="7" applyBorder="1">
      <alignment vertical="center"/>
    </xf>
    <xf numFmtId="0" fontId="37" fillId="0" borderId="1" xfId="7" applyFont="1" applyBorder="1" applyAlignment="1">
      <alignment horizontal="right" vertical="center"/>
    </xf>
    <xf numFmtId="0" fontId="12" fillId="0" borderId="1" xfId="7" applyFont="1" applyBorder="1" applyAlignment="1">
      <alignment horizontal="right" vertical="center"/>
    </xf>
    <xf numFmtId="0" fontId="12" fillId="0" borderId="1" xfId="7" applyFont="1" applyBorder="1">
      <alignment vertical="center"/>
    </xf>
    <xf numFmtId="0" fontId="29" fillId="0" borderId="1" xfId="7" applyFont="1" applyBorder="1" applyAlignment="1">
      <alignment horizontal="right" vertical="center" wrapText="1"/>
    </xf>
    <xf numFmtId="179" fontId="12" fillId="0" borderId="1" xfId="7" applyNumberFormat="1" applyFont="1" applyBorder="1">
      <alignment vertical="center"/>
    </xf>
    <xf numFmtId="178" fontId="12" fillId="0" borderId="1" xfId="7" applyNumberFormat="1" applyFont="1" applyBorder="1" applyAlignment="1">
      <alignment vertical="center" wrapText="1"/>
    </xf>
    <xf numFmtId="179" fontId="12" fillId="0" borderId="1" xfId="7" applyNumberFormat="1" applyFont="1" applyBorder="1" applyAlignment="1">
      <alignment vertical="center" wrapText="1"/>
    </xf>
    <xf numFmtId="0" fontId="29" fillId="0" borderId="1" xfId="7" applyFont="1" applyBorder="1" applyAlignment="1">
      <alignment horizontal="right" vertical="center"/>
    </xf>
    <xf numFmtId="179" fontId="29" fillId="0" borderId="1" xfId="7" applyNumberFormat="1" applyFont="1" applyBorder="1" applyAlignment="1">
      <alignment horizontal="right" vertical="center" wrapText="1"/>
    </xf>
    <xf numFmtId="177" fontId="12" fillId="0" borderId="1" xfId="7" applyNumberFormat="1" applyFont="1" applyBorder="1" applyAlignment="1">
      <alignment vertical="center" wrapText="1"/>
    </xf>
    <xf numFmtId="0" fontId="12" fillId="0" borderId="1" xfId="7" applyFont="1" applyBorder="1" applyAlignment="1">
      <alignment vertical="center" wrapText="1"/>
    </xf>
    <xf numFmtId="179" fontId="12" fillId="0" borderId="1" xfId="7" applyNumberFormat="1" applyFont="1" applyBorder="1" applyAlignment="1">
      <alignment horizontal="right" vertical="center" wrapText="1"/>
    </xf>
    <xf numFmtId="177" fontId="12" fillId="0" borderId="1" xfId="7" applyNumberFormat="1" applyFont="1" applyBorder="1" applyAlignment="1">
      <alignment horizontal="right" vertical="center" wrapText="1"/>
    </xf>
    <xf numFmtId="177" fontId="12" fillId="0" borderId="1" xfId="7" applyNumberFormat="1" applyFont="1" applyBorder="1">
      <alignment vertical="center"/>
    </xf>
    <xf numFmtId="183" fontId="12" fillId="0" borderId="1" xfId="7" applyNumberFormat="1" applyFont="1" applyBorder="1" applyAlignment="1">
      <alignment vertical="center" wrapText="1"/>
    </xf>
    <xf numFmtId="177" fontId="12" fillId="0" borderId="1" xfId="7" applyNumberFormat="1" applyFont="1" applyBorder="1" applyAlignment="1">
      <alignment horizontal="right" vertical="center"/>
    </xf>
    <xf numFmtId="0" fontId="12" fillId="0" borderId="1" xfId="7" applyFont="1" applyBorder="1" applyAlignment="1">
      <alignment horizontal="right" vertical="center" wrapText="1"/>
    </xf>
    <xf numFmtId="179" fontId="30" fillId="0" borderId="1" xfId="7" applyNumberFormat="1" applyFont="1" applyBorder="1" applyAlignment="1">
      <alignment horizontal="right" vertical="center" wrapText="1"/>
    </xf>
    <xf numFmtId="0" fontId="30" fillId="0" borderId="1" xfId="7" applyFont="1" applyBorder="1" applyAlignment="1">
      <alignment horizontal="right" vertical="center"/>
    </xf>
    <xf numFmtId="0" fontId="2" fillId="0" borderId="0" xfId="7" applyAlignment="1">
      <alignment vertical="center" wrapText="1"/>
    </xf>
    <xf numFmtId="183" fontId="23" fillId="3" borderId="1" xfId="3" applyNumberFormat="1" applyFont="1" applyFill="1" applyBorder="1" applyAlignment="1">
      <alignment vertical="center"/>
    </xf>
    <xf numFmtId="0" fontId="14" fillId="0" borderId="1" xfId="3" applyBorder="1" applyAlignment="1">
      <alignment vertical="center"/>
    </xf>
    <xf numFmtId="0" fontId="38" fillId="0" borderId="0" xfId="0" applyFont="1" applyAlignment="1">
      <alignment horizontal="left" vertical="center"/>
    </xf>
    <xf numFmtId="0" fontId="31" fillId="0" borderId="0" xfId="2" applyFont="1" applyAlignment="1">
      <alignment horizontal="left" vertical="top"/>
    </xf>
    <xf numFmtId="0" fontId="0" fillId="3" borderId="1" xfId="0" applyFill="1" applyBorder="1" applyAlignment="1">
      <alignment vertical="center"/>
    </xf>
    <xf numFmtId="0" fontId="15" fillId="0" borderId="5" xfId="7" applyFont="1" applyFill="1" applyBorder="1" applyAlignment="1">
      <alignment horizontal="center" vertical="center"/>
    </xf>
    <xf numFmtId="0" fontId="20" fillId="0" borderId="4" xfId="7" applyFont="1" applyFill="1" applyBorder="1" applyAlignment="1">
      <alignment vertical="center" wrapText="1"/>
    </xf>
    <xf numFmtId="177" fontId="15" fillId="0" borderId="4" xfId="7" applyNumberFormat="1" applyFont="1" applyFill="1" applyBorder="1" applyAlignment="1">
      <alignment horizontal="right" vertical="center"/>
    </xf>
    <xf numFmtId="177" fontId="15" fillId="0" borderId="1" xfId="7" applyNumberFormat="1" applyFont="1" applyFill="1" applyBorder="1" applyAlignment="1">
      <alignment horizontal="right" vertical="center"/>
    </xf>
    <xf numFmtId="177" fontId="15" fillId="0" borderId="47" xfId="7" applyNumberFormat="1" applyFont="1" applyFill="1" applyBorder="1" applyAlignment="1">
      <alignment horizontal="right" vertical="center"/>
    </xf>
    <xf numFmtId="0" fontId="15" fillId="0" borderId="57" xfId="7" applyFont="1" applyFill="1" applyBorder="1" applyAlignment="1">
      <alignment horizontal="center" vertical="center"/>
    </xf>
    <xf numFmtId="0" fontId="20" fillId="0" borderId="2" xfId="7" applyFont="1" applyFill="1" applyBorder="1" applyAlignment="1">
      <alignment vertical="center" wrapText="1"/>
    </xf>
    <xf numFmtId="177" fontId="15" fillId="0" borderId="2" xfId="7" applyNumberFormat="1" applyFont="1" applyFill="1" applyBorder="1" applyAlignment="1">
      <alignment horizontal="right" vertical="center"/>
    </xf>
    <xf numFmtId="177" fontId="15" fillId="0" borderId="58" xfId="7" applyNumberFormat="1" applyFont="1" applyFill="1" applyBorder="1" applyAlignment="1">
      <alignment horizontal="right" vertical="center"/>
    </xf>
    <xf numFmtId="0" fontId="15" fillId="0" borderId="5" xfId="7" applyFont="1" applyFill="1" applyBorder="1" applyAlignment="1">
      <alignment horizontal="center" vertical="center" wrapText="1"/>
    </xf>
    <xf numFmtId="0" fontId="15" fillId="0" borderId="4" xfId="7" applyFont="1" applyFill="1" applyBorder="1" applyAlignment="1">
      <alignment vertical="center" wrapText="1"/>
    </xf>
    <xf numFmtId="0" fontId="15" fillId="0" borderId="41" xfId="7" applyFont="1" applyFill="1" applyBorder="1" applyAlignment="1">
      <alignment horizontal="center" vertical="center" wrapText="1"/>
    </xf>
    <xf numFmtId="0" fontId="15" fillId="0" borderId="3" xfId="7" applyFont="1" applyFill="1" applyBorder="1" applyAlignment="1">
      <alignment vertical="center" wrapText="1"/>
    </xf>
    <xf numFmtId="177" fontId="15" fillId="0" borderId="3" xfId="7" applyNumberFormat="1" applyFont="1" applyFill="1" applyBorder="1" applyAlignment="1">
      <alignment horizontal="right" vertical="center"/>
    </xf>
    <xf numFmtId="177" fontId="15" fillId="0" borderId="50" xfId="7" applyNumberFormat="1" applyFont="1" applyFill="1" applyBorder="1" applyAlignment="1">
      <alignment horizontal="right" vertical="center"/>
    </xf>
    <xf numFmtId="0" fontId="15" fillId="0" borderId="24" xfId="7" applyFont="1" applyFill="1" applyBorder="1" applyAlignment="1">
      <alignment horizontal="center" vertical="center"/>
    </xf>
    <xf numFmtId="0" fontId="15" fillId="0" borderId="25" xfId="7" applyFont="1" applyFill="1" applyBorder="1" applyAlignment="1">
      <alignment vertical="center" wrapText="1"/>
    </xf>
    <xf numFmtId="177" fontId="15" fillId="0" borderId="25" xfId="7" applyNumberFormat="1" applyFont="1" applyFill="1" applyBorder="1" applyAlignment="1">
      <alignment horizontal="right" vertical="center"/>
    </xf>
    <xf numFmtId="177" fontId="15" fillId="0" borderId="20" xfId="7" applyNumberFormat="1" applyFont="1" applyFill="1" applyBorder="1" applyAlignment="1">
      <alignment horizontal="right" vertical="center"/>
    </xf>
    <xf numFmtId="177" fontId="15" fillId="0" borderId="59" xfId="7" applyNumberFormat="1" applyFont="1" applyFill="1" applyBorder="1" applyAlignment="1">
      <alignment horizontal="right" vertical="center"/>
    </xf>
    <xf numFmtId="0" fontId="15" fillId="0" borderId="6" xfId="7" applyFont="1" applyFill="1" applyBorder="1" applyAlignment="1">
      <alignment horizontal="center" vertical="center" wrapText="1"/>
    </xf>
    <xf numFmtId="0" fontId="15" fillId="0" borderId="1" xfId="7" applyFont="1" applyFill="1" applyBorder="1" applyAlignment="1">
      <alignment vertical="center" wrapText="1"/>
    </xf>
    <xf numFmtId="177" fontId="15" fillId="0" borderId="32" xfId="7" applyNumberFormat="1" applyFont="1" applyFill="1" applyBorder="1" applyAlignment="1">
      <alignment horizontal="right" vertical="center"/>
    </xf>
    <xf numFmtId="0" fontId="15" fillId="0" borderId="56" xfId="7" applyFont="1" applyFill="1" applyBorder="1" applyAlignment="1">
      <alignment horizontal="center" vertical="center" wrapText="1"/>
    </xf>
    <xf numFmtId="0" fontId="15" fillId="0" borderId="60" xfId="7" applyFont="1" applyFill="1" applyBorder="1" applyAlignment="1">
      <alignment vertical="center" wrapText="1"/>
    </xf>
    <xf numFmtId="178" fontId="15" fillId="0" borderId="41" xfId="7" applyNumberFormat="1" applyFont="1" applyFill="1" applyBorder="1" applyAlignment="1">
      <alignment horizontal="right" vertical="center" wrapText="1"/>
    </xf>
    <xf numFmtId="178" fontId="15" fillId="0" borderId="2" xfId="7" applyNumberFormat="1" applyFont="1" applyFill="1" applyBorder="1" applyAlignment="1">
      <alignment horizontal="right" vertical="center" wrapText="1"/>
    </xf>
    <xf numFmtId="178" fontId="15" fillId="0" borderId="50" xfId="7" applyNumberFormat="1" applyFont="1" applyFill="1" applyBorder="1" applyAlignment="1">
      <alignment horizontal="right" vertical="center" wrapText="1"/>
    </xf>
    <xf numFmtId="0" fontId="15" fillId="0" borderId="6" xfId="7" applyFont="1" applyFill="1" applyBorder="1" applyAlignment="1">
      <alignment horizontal="center" vertical="center"/>
    </xf>
    <xf numFmtId="176" fontId="15" fillId="0" borderId="1" xfId="7" applyNumberFormat="1" applyFont="1" applyFill="1" applyBorder="1" applyAlignment="1">
      <alignment horizontal="right" vertical="center"/>
    </xf>
    <xf numFmtId="176" fontId="15" fillId="0" borderId="32" xfId="7" applyNumberFormat="1" applyFont="1" applyFill="1" applyBorder="1" applyAlignment="1">
      <alignment horizontal="right" vertical="center"/>
    </xf>
    <xf numFmtId="0" fontId="15" fillId="0" borderId="1" xfId="7" applyFont="1" applyFill="1" applyBorder="1" applyAlignment="1">
      <alignment horizontal="center" vertical="center"/>
    </xf>
    <xf numFmtId="0" fontId="15" fillId="0" borderId="20" xfId="7" applyFont="1" applyFill="1" applyBorder="1" applyAlignment="1">
      <alignment vertical="center" wrapText="1"/>
    </xf>
    <xf numFmtId="0" fontId="39" fillId="7" borderId="7" xfId="7" applyFont="1" applyFill="1" applyBorder="1" applyAlignment="1">
      <alignment horizontal="center" vertical="center"/>
    </xf>
    <xf numFmtId="179" fontId="12" fillId="0" borderId="1" xfId="0" applyNumberFormat="1" applyFont="1" applyBorder="1" applyAlignment="1">
      <alignment horizontal="right" vertical="center" wrapText="1"/>
    </xf>
    <xf numFmtId="179" fontId="30" fillId="0" borderId="1" xfId="0" applyNumberFormat="1" applyFont="1" applyBorder="1" applyAlignment="1">
      <alignment horizontal="right" vertical="center" wrapText="1"/>
    </xf>
    <xf numFmtId="0" fontId="23" fillId="2" borderId="0" xfId="0" applyFont="1" applyFill="1" applyBorder="1" applyAlignment="1">
      <alignment horizontal="center" vertical="center" wrapText="1"/>
    </xf>
    <xf numFmtId="0" fontId="23" fillId="2" borderId="0" xfId="0" applyFont="1" applyFill="1" applyBorder="1" applyAlignment="1">
      <alignment horizontal="left" vertical="center" wrapText="1"/>
    </xf>
    <xf numFmtId="0" fontId="17" fillId="0" borderId="1" xfId="0" applyFont="1" applyBorder="1" applyAlignment="1">
      <alignment vertical="center" wrapText="1"/>
    </xf>
    <xf numFmtId="182" fontId="17" fillId="0" borderId="1" xfId="0" applyNumberFormat="1" applyFont="1" applyBorder="1" applyAlignment="1">
      <alignment vertical="center" wrapText="1"/>
    </xf>
    <xf numFmtId="178" fontId="17" fillId="0" borderId="1" xfId="0" applyNumberFormat="1" applyFont="1" applyBorder="1" applyAlignment="1">
      <alignment vertical="center" wrapText="1"/>
    </xf>
    <xf numFmtId="178" fontId="29" fillId="0" borderId="1" xfId="0" applyNumberFormat="1" applyFont="1" applyBorder="1" applyAlignment="1">
      <alignment horizontal="right" vertical="center" wrapText="1"/>
    </xf>
    <xf numFmtId="178" fontId="12" fillId="0" borderId="4" xfId="0" applyNumberFormat="1" applyFont="1" applyBorder="1" applyAlignment="1">
      <alignment vertical="center" wrapText="1"/>
    </xf>
    <xf numFmtId="0" fontId="0" fillId="0" borderId="1" xfId="0" applyBorder="1" applyAlignment="1">
      <alignment vertical="center" wrapText="1"/>
    </xf>
    <xf numFmtId="182" fontId="0" fillId="0" borderId="1" xfId="0" applyNumberFormat="1" applyBorder="1" applyAlignment="1">
      <alignment vertical="center" wrapText="1"/>
    </xf>
    <xf numFmtId="178" fontId="0" fillId="0" borderId="1" xfId="0" applyNumberFormat="1" applyBorder="1" applyAlignment="1">
      <alignment vertical="center"/>
    </xf>
    <xf numFmtId="0" fontId="11" fillId="0" borderId="1" xfId="0" applyFont="1" applyBorder="1" applyAlignment="1">
      <alignment vertical="center" wrapText="1"/>
    </xf>
    <xf numFmtId="0" fontId="15" fillId="0" borderId="20" xfId="7" applyFont="1" applyFill="1" applyBorder="1" applyAlignment="1">
      <alignment horizontal="center" vertical="center" wrapText="1"/>
    </xf>
    <xf numFmtId="0" fontId="17" fillId="0" borderId="0" xfId="7" applyFont="1" applyAlignment="1">
      <alignment vertical="top" textRotation="180"/>
    </xf>
    <xf numFmtId="0" fontId="15" fillId="0" borderId="1" xfId="7" applyFont="1" applyFill="1" applyBorder="1" applyAlignment="1">
      <alignment horizontal="center" vertical="center" wrapText="1"/>
    </xf>
    <xf numFmtId="177" fontId="15" fillId="0" borderId="1" xfId="7" applyNumberFormat="1" applyFont="1" applyFill="1" applyBorder="1" applyAlignment="1">
      <alignment horizontal="right" vertical="center" wrapText="1"/>
    </xf>
    <xf numFmtId="177" fontId="15" fillId="0" borderId="32" xfId="7" applyNumberFormat="1" applyFont="1" applyFill="1" applyBorder="1" applyAlignment="1">
      <alignment horizontal="right" vertical="center" wrapText="1"/>
    </xf>
    <xf numFmtId="177" fontId="15" fillId="0" borderId="4" xfId="7" applyNumberFormat="1" applyFont="1" applyFill="1" applyBorder="1" applyAlignment="1">
      <alignment horizontal="right" vertical="center" wrapText="1"/>
    </xf>
    <xf numFmtId="177" fontId="15" fillId="0" borderId="47" xfId="7" applyNumberFormat="1" applyFont="1" applyFill="1" applyBorder="1" applyAlignment="1">
      <alignment horizontal="right" vertical="center" wrapText="1"/>
    </xf>
    <xf numFmtId="177" fontId="15" fillId="0" borderId="20" xfId="7" applyNumberFormat="1" applyFont="1" applyFill="1" applyBorder="1" applyAlignment="1">
      <alignment horizontal="right" vertical="center" wrapText="1"/>
    </xf>
    <xf numFmtId="177" fontId="15" fillId="0" borderId="62" xfId="7" applyNumberFormat="1" applyFont="1" applyFill="1" applyBorder="1" applyAlignment="1">
      <alignment horizontal="right" vertical="center" wrapText="1"/>
    </xf>
    <xf numFmtId="176" fontId="15" fillId="0" borderId="1" xfId="7" applyNumberFormat="1" applyFont="1" applyFill="1" applyBorder="1" applyAlignment="1">
      <alignment horizontal="right" vertical="center" wrapText="1"/>
    </xf>
    <xf numFmtId="176" fontId="15" fillId="0" borderId="32" xfId="7" applyNumberFormat="1" applyFont="1" applyFill="1" applyBorder="1" applyAlignment="1">
      <alignment horizontal="right" vertical="center" wrapText="1"/>
    </xf>
    <xf numFmtId="0" fontId="15" fillId="0" borderId="35" xfId="7" applyFont="1" applyFill="1" applyBorder="1" applyAlignment="1">
      <alignment horizontal="center" vertical="center"/>
    </xf>
    <xf numFmtId="176" fontId="15" fillId="0" borderId="62" xfId="7" applyNumberFormat="1" applyFont="1" applyFill="1" applyBorder="1" applyAlignment="1">
      <alignment horizontal="right" vertical="center" wrapText="1"/>
    </xf>
    <xf numFmtId="0" fontId="20" fillId="0" borderId="25" xfId="7" applyFont="1" applyFill="1" applyBorder="1" applyAlignment="1">
      <alignment vertical="center" wrapText="1"/>
    </xf>
    <xf numFmtId="182" fontId="12" fillId="0" borderId="1" xfId="0" applyNumberFormat="1" applyFont="1" applyBorder="1" applyAlignment="1">
      <alignment vertical="center" wrapText="1"/>
    </xf>
    <xf numFmtId="182" fontId="12" fillId="0" borderId="1" xfId="0" applyNumberFormat="1" applyFont="1" applyBorder="1" applyAlignment="1">
      <alignment horizontal="right" vertical="center" wrapText="1"/>
    </xf>
    <xf numFmtId="177" fontId="15" fillId="0" borderId="25" xfId="7" applyNumberFormat="1" applyFont="1" applyFill="1" applyBorder="1" applyAlignment="1">
      <alignment horizontal="right" vertical="center" wrapText="1"/>
    </xf>
    <xf numFmtId="182" fontId="15" fillId="0" borderId="4" xfId="7" applyNumberFormat="1" applyFont="1" applyFill="1" applyBorder="1" applyAlignment="1">
      <alignment horizontal="right" vertical="center" wrapText="1"/>
    </xf>
    <xf numFmtId="182" fontId="15" fillId="0" borderId="1" xfId="7" applyNumberFormat="1" applyFont="1" applyFill="1" applyBorder="1" applyAlignment="1">
      <alignment horizontal="right" vertical="center" wrapText="1"/>
    </xf>
    <xf numFmtId="181" fontId="15" fillId="0" borderId="47" xfId="7" applyNumberFormat="1" applyFont="1" applyFill="1" applyBorder="1" applyAlignment="1">
      <alignment horizontal="right" vertical="center" wrapText="1"/>
    </xf>
    <xf numFmtId="178" fontId="15" fillId="0" borderId="4" xfId="7" applyNumberFormat="1" applyFont="1" applyFill="1" applyBorder="1" applyAlignment="1">
      <alignment horizontal="right" vertical="center" wrapText="1"/>
    </xf>
    <xf numFmtId="178" fontId="15" fillId="0" borderId="1" xfId="7" applyNumberFormat="1" applyFont="1" applyFill="1" applyBorder="1" applyAlignment="1">
      <alignment horizontal="right" vertical="center" wrapText="1"/>
    </xf>
    <xf numFmtId="178" fontId="15" fillId="0" borderId="25" xfId="7" applyNumberFormat="1" applyFont="1" applyFill="1" applyBorder="1" applyAlignment="1">
      <alignment horizontal="right" vertical="center" wrapText="1"/>
    </xf>
    <xf numFmtId="178" fontId="15" fillId="0" borderId="20" xfId="7" applyNumberFormat="1" applyFont="1" applyFill="1" applyBorder="1" applyAlignment="1">
      <alignment horizontal="right" vertical="center" wrapText="1"/>
    </xf>
    <xf numFmtId="180" fontId="15" fillId="0" borderId="1" xfId="7" applyNumberFormat="1" applyFont="1" applyFill="1" applyBorder="1" applyAlignment="1">
      <alignment horizontal="right" vertical="center" wrapText="1"/>
    </xf>
    <xf numFmtId="180" fontId="15" fillId="0" borderId="32" xfId="7" applyNumberFormat="1" applyFont="1" applyFill="1" applyBorder="1" applyAlignment="1">
      <alignment horizontal="right" vertical="center" wrapText="1"/>
    </xf>
    <xf numFmtId="0" fontId="15" fillId="0" borderId="35" xfId="7" applyFont="1" applyFill="1" applyBorder="1" applyAlignment="1">
      <alignment horizontal="center" vertical="center" wrapText="1"/>
    </xf>
    <xf numFmtId="179" fontId="0" fillId="0" borderId="1" xfId="0" applyNumberFormat="1" applyBorder="1" applyAlignment="1">
      <alignment vertical="center" wrapText="1"/>
    </xf>
    <xf numFmtId="182" fontId="0" fillId="0" borderId="1" xfId="0" applyNumberFormat="1" applyBorder="1" applyAlignment="1">
      <alignment vertical="center"/>
    </xf>
    <xf numFmtId="0" fontId="12" fillId="0" borderId="1" xfId="0" applyFont="1" applyBorder="1" applyAlignment="1">
      <alignment vertical="center" wrapText="1"/>
    </xf>
    <xf numFmtId="182" fontId="29" fillId="0" borderId="1" xfId="0" applyNumberFormat="1" applyFont="1" applyBorder="1" applyAlignment="1">
      <alignment horizontal="right" vertical="center" wrapText="1"/>
    </xf>
    <xf numFmtId="0" fontId="29" fillId="0" borderId="1" xfId="0" applyFont="1" applyBorder="1" applyAlignment="1">
      <alignment horizontal="right" vertical="center" wrapText="1"/>
    </xf>
    <xf numFmtId="0" fontId="12" fillId="0" borderId="1" xfId="0" applyFont="1" applyBorder="1" applyAlignment="1">
      <alignment horizontal="right" vertical="center" wrapText="1"/>
    </xf>
    <xf numFmtId="182" fontId="30" fillId="0" borderId="1" xfId="0" applyNumberFormat="1" applyFont="1" applyBorder="1" applyAlignment="1">
      <alignment horizontal="right" vertical="center" wrapText="1"/>
    </xf>
    <xf numFmtId="183" fontId="12" fillId="0" borderId="1" xfId="0" applyNumberFormat="1" applyFont="1" applyBorder="1" applyAlignment="1">
      <alignment horizontal="right" vertical="center" wrapText="1"/>
    </xf>
    <xf numFmtId="183" fontId="30" fillId="0" borderId="1" xfId="0" applyNumberFormat="1" applyFont="1" applyBorder="1" applyAlignment="1">
      <alignment horizontal="right" vertical="center" wrapText="1"/>
    </xf>
    <xf numFmtId="182" fontId="23" fillId="0" borderId="1" xfId="0" applyNumberFormat="1" applyFont="1" applyBorder="1" applyAlignment="1">
      <alignment vertical="center" wrapText="1"/>
    </xf>
    <xf numFmtId="182" fontId="37" fillId="0" borderId="1" xfId="0" applyNumberFormat="1" applyFont="1" applyBorder="1" applyAlignment="1">
      <alignment horizontal="right" vertical="center" wrapText="1"/>
    </xf>
    <xf numFmtId="0" fontId="37" fillId="0" borderId="1" xfId="0" applyFont="1" applyBorder="1" applyAlignment="1">
      <alignment horizontal="right" vertical="center" wrapText="1"/>
    </xf>
    <xf numFmtId="183" fontId="29" fillId="0" borderId="1" xfId="0" applyNumberFormat="1" applyFont="1" applyBorder="1" applyAlignment="1">
      <alignment horizontal="right" vertical="center" wrapText="1"/>
    </xf>
    <xf numFmtId="0" fontId="23" fillId="2" borderId="1" xfId="0" applyFont="1" applyFill="1" applyBorder="1" applyAlignment="1">
      <alignment horizontal="center" vertical="center" wrapText="1"/>
    </xf>
    <xf numFmtId="179" fontId="23" fillId="0" borderId="1" xfId="0" applyNumberFormat="1" applyFont="1" applyBorder="1" applyAlignment="1">
      <alignment vertical="center" wrapText="1"/>
    </xf>
    <xf numFmtId="179" fontId="30" fillId="0" borderId="1" xfId="0" applyNumberFormat="1" applyFont="1" applyBorder="1" applyAlignment="1">
      <alignment horizontal="right" vertical="center"/>
    </xf>
    <xf numFmtId="179" fontId="12" fillId="0" borderId="1" xfId="0" applyNumberFormat="1" applyFont="1" applyBorder="1" applyAlignment="1">
      <alignment horizontal="right" vertical="center"/>
    </xf>
    <xf numFmtId="179" fontId="12" fillId="0" borderId="1" xfId="0" applyNumberFormat="1" applyFont="1" applyBorder="1" applyAlignment="1">
      <alignment vertical="center" wrapText="1"/>
    </xf>
    <xf numFmtId="0" fontId="15" fillId="0" borderId="1" xfId="2" applyFont="1" applyBorder="1" applyAlignment="1">
      <alignment horizontal="center" vertical="center"/>
    </xf>
    <xf numFmtId="178" fontId="15" fillId="0" borderId="1" xfId="2" applyNumberFormat="1" applyFont="1" applyBorder="1" applyAlignment="1">
      <alignment horizontal="right" vertical="center" wrapText="1"/>
    </xf>
    <xf numFmtId="178" fontId="15" fillId="0" borderId="22" xfId="2" applyNumberFormat="1" applyFont="1" applyBorder="1" applyAlignment="1">
      <alignment horizontal="right" vertical="center" wrapText="1"/>
    </xf>
    <xf numFmtId="178" fontId="15" fillId="0" borderId="4" xfId="2" applyNumberFormat="1" applyFont="1" applyBorder="1" applyAlignment="1">
      <alignment horizontal="right" vertical="center" wrapText="1"/>
    </xf>
    <xf numFmtId="178" fontId="15" fillId="0" borderId="34" xfId="2" applyNumberFormat="1" applyFont="1" applyBorder="1" applyAlignment="1">
      <alignment horizontal="right" vertical="center" wrapText="1"/>
    </xf>
    <xf numFmtId="0" fontId="20" fillId="0" borderId="20" xfId="7" applyFont="1" applyFill="1" applyBorder="1" applyAlignment="1">
      <alignment vertical="center" wrapText="1"/>
    </xf>
    <xf numFmtId="177" fontId="15" fillId="0" borderId="62" xfId="7" applyNumberFormat="1" applyFont="1" applyFill="1" applyBorder="1" applyAlignment="1">
      <alignment horizontal="right" vertical="center"/>
    </xf>
    <xf numFmtId="0" fontId="15" fillId="0" borderId="20" xfId="7" applyFont="1" applyFill="1" applyBorder="1" applyAlignment="1">
      <alignment horizontal="center" vertical="center"/>
    </xf>
    <xf numFmtId="176" fontId="15" fillId="0" borderId="20" xfId="7" applyNumberFormat="1" applyFont="1" applyFill="1" applyBorder="1" applyAlignment="1">
      <alignment horizontal="right" vertical="center"/>
    </xf>
    <xf numFmtId="176" fontId="15" fillId="0" borderId="62" xfId="7" applyNumberFormat="1" applyFont="1" applyFill="1" applyBorder="1" applyAlignment="1">
      <alignment horizontal="right" vertical="center"/>
    </xf>
    <xf numFmtId="181" fontId="12" fillId="0" borderId="1" xfId="0" applyNumberFormat="1" applyFont="1" applyBorder="1" applyAlignment="1">
      <alignment vertical="center" wrapText="1"/>
    </xf>
    <xf numFmtId="179" fontId="29" fillId="0" borderId="1" xfId="0" applyNumberFormat="1" applyFont="1" applyBorder="1" applyAlignment="1">
      <alignment horizontal="right" vertical="center" wrapText="1"/>
    </xf>
    <xf numFmtId="177" fontId="12" fillId="0" borderId="1" xfId="0" applyNumberFormat="1" applyFont="1" applyBorder="1" applyAlignment="1">
      <alignment vertical="center"/>
    </xf>
    <xf numFmtId="183" fontId="12" fillId="0" borderId="1" xfId="0" applyNumberFormat="1" applyFont="1" applyBorder="1" applyAlignment="1">
      <alignment vertical="center" wrapText="1"/>
    </xf>
    <xf numFmtId="177" fontId="12" fillId="0" borderId="1" xfId="0" applyNumberFormat="1" applyFont="1" applyBorder="1" applyAlignment="1">
      <alignment horizontal="right" vertical="center"/>
    </xf>
    <xf numFmtId="177" fontId="25" fillId="0" borderId="1" xfId="0" applyNumberFormat="1" applyFont="1" applyBorder="1" applyAlignment="1">
      <alignment horizontal="right" vertical="center" wrapText="1"/>
    </xf>
    <xf numFmtId="177" fontId="26" fillId="0" borderId="1" xfId="0" applyNumberFormat="1" applyFont="1" applyBorder="1" applyAlignment="1">
      <alignment horizontal="right" vertical="center" wrapText="1"/>
    </xf>
    <xf numFmtId="0" fontId="0" fillId="0" borderId="0" xfId="0" applyAlignment="1">
      <alignment wrapText="1"/>
    </xf>
    <xf numFmtId="0" fontId="17" fillId="0" borderId="0" xfId="7" applyFont="1" applyAlignment="1">
      <alignment horizontal="center" vertical="top" textRotation="180"/>
    </xf>
    <xf numFmtId="0" fontId="19" fillId="3" borderId="37" xfId="7" applyFont="1" applyFill="1" applyBorder="1" applyAlignment="1">
      <alignment horizontal="center" vertical="center"/>
    </xf>
    <xf numFmtId="0" fontId="19" fillId="3" borderId="38" xfId="7" applyFont="1" applyFill="1" applyBorder="1" applyAlignment="1">
      <alignment horizontal="center" vertical="center"/>
    </xf>
    <xf numFmtId="0" fontId="19" fillId="3" borderId="39" xfId="7" applyFont="1" applyFill="1" applyBorder="1" applyAlignment="1">
      <alignment horizontal="center" vertical="center"/>
    </xf>
    <xf numFmtId="0" fontId="15" fillId="3" borderId="28" xfId="7" applyFont="1" applyFill="1" applyBorder="1" applyAlignment="1">
      <alignment horizontal="left" vertical="center" wrapText="1"/>
    </xf>
    <xf numFmtId="0" fontId="15" fillId="3" borderId="29" xfId="7" applyFont="1" applyFill="1" applyBorder="1" applyAlignment="1">
      <alignment horizontal="left" vertical="center" wrapText="1"/>
    </xf>
    <xf numFmtId="0" fontId="20" fillId="3" borderId="46" xfId="7" applyFont="1" applyFill="1" applyBorder="1" applyAlignment="1">
      <alignment horizontal="left" vertical="center" wrapText="1"/>
    </xf>
    <xf numFmtId="0" fontId="20" fillId="3" borderId="47" xfId="7" applyFont="1" applyFill="1" applyBorder="1" applyAlignment="1">
      <alignment horizontal="left" vertical="center" wrapText="1"/>
    </xf>
    <xf numFmtId="0" fontId="20" fillId="3" borderId="30" xfId="7" applyFont="1" applyFill="1" applyBorder="1" applyAlignment="1">
      <alignment horizontal="left" vertical="center" wrapText="1"/>
    </xf>
    <xf numFmtId="0" fontId="20" fillId="3" borderId="31" xfId="7" applyFont="1" applyFill="1" applyBorder="1" applyAlignment="1">
      <alignment horizontal="left" vertical="center" wrapText="1"/>
    </xf>
    <xf numFmtId="0" fontId="20" fillId="3" borderId="32" xfId="7" applyFont="1" applyFill="1" applyBorder="1" applyAlignment="1">
      <alignment horizontal="left" vertical="center" wrapText="1"/>
    </xf>
    <xf numFmtId="0" fontId="15" fillId="3" borderId="30" xfId="7" applyFont="1" applyFill="1" applyBorder="1" applyAlignment="1">
      <alignment horizontal="left" vertical="center" wrapText="1"/>
    </xf>
    <xf numFmtId="0" fontId="15" fillId="3" borderId="31" xfId="7" applyFont="1" applyFill="1" applyBorder="1" applyAlignment="1">
      <alignment horizontal="left" vertical="center" wrapText="1"/>
    </xf>
    <xf numFmtId="0" fontId="15" fillId="3" borderId="32" xfId="7" applyFont="1" applyFill="1" applyBorder="1" applyAlignment="1">
      <alignment horizontal="left" vertical="center" wrapText="1"/>
    </xf>
    <xf numFmtId="0" fontId="20" fillId="3" borderId="51" xfId="7" applyFont="1" applyFill="1" applyBorder="1" applyAlignment="1">
      <alignment horizontal="left" vertical="center" wrapText="1"/>
    </xf>
    <xf numFmtId="0" fontId="15" fillId="3" borderId="0" xfId="7" applyFont="1" applyFill="1" applyAlignment="1">
      <alignment horizontal="left" vertical="center" wrapText="1"/>
    </xf>
    <xf numFmtId="0" fontId="15" fillId="3" borderId="50" xfId="7" applyFont="1" applyFill="1" applyBorder="1" applyAlignment="1">
      <alignment horizontal="left" vertical="center" wrapText="1"/>
    </xf>
    <xf numFmtId="0" fontId="15" fillId="3" borderId="46" xfId="7" applyFont="1" applyFill="1" applyBorder="1" applyAlignment="1">
      <alignment horizontal="left" vertical="center" wrapText="1"/>
    </xf>
    <xf numFmtId="0" fontId="15" fillId="3" borderId="47" xfId="7" applyFont="1" applyFill="1" applyBorder="1" applyAlignment="1">
      <alignment horizontal="left" vertical="center" wrapText="1"/>
    </xf>
    <xf numFmtId="0" fontId="15" fillId="3" borderId="49" xfId="7" applyFont="1" applyFill="1" applyBorder="1" applyAlignment="1">
      <alignment horizontal="left" vertical="center" wrapText="1"/>
    </xf>
    <xf numFmtId="0" fontId="15" fillId="3" borderId="9" xfId="7" applyFont="1" applyFill="1" applyBorder="1" applyAlignment="1">
      <alignment horizontal="left" vertical="center" wrapText="1"/>
    </xf>
    <xf numFmtId="0" fontId="22" fillId="0" borderId="0" xfId="7" applyFont="1" applyAlignment="1">
      <alignment horizontal="left" vertical="center"/>
    </xf>
    <xf numFmtId="0" fontId="19" fillId="6" borderId="8" xfId="7" applyFont="1" applyFill="1" applyBorder="1" applyAlignment="1">
      <alignment horizontal="center" vertical="center"/>
    </xf>
    <xf numFmtId="0" fontId="19" fillId="6" borderId="9" xfId="7" applyFont="1" applyFill="1" applyBorder="1" applyAlignment="1">
      <alignment horizontal="center" vertical="center"/>
    </xf>
    <xf numFmtId="0" fontId="19" fillId="6" borderId="10" xfId="7" applyFont="1" applyFill="1" applyBorder="1" applyAlignment="1">
      <alignment horizontal="center" vertical="center"/>
    </xf>
    <xf numFmtId="0" fontId="19" fillId="6" borderId="8" xfId="7" applyFont="1" applyFill="1" applyBorder="1" applyAlignment="1">
      <alignment horizontal="center" vertical="center" wrapText="1"/>
    </xf>
    <xf numFmtId="0" fontId="19" fillId="6" borderId="38" xfId="7" applyFont="1" applyFill="1" applyBorder="1" applyAlignment="1">
      <alignment horizontal="center" vertical="center" wrapText="1"/>
    </xf>
    <xf numFmtId="0" fontId="19" fillId="6" borderId="39" xfId="7" applyFont="1" applyFill="1" applyBorder="1" applyAlignment="1">
      <alignment horizontal="center" vertical="center" wrapText="1"/>
    </xf>
    <xf numFmtId="0" fontId="19" fillId="3" borderId="37" xfId="7" applyFont="1" applyFill="1" applyBorder="1" applyAlignment="1">
      <alignment horizontal="center" vertical="center" shrinkToFit="1"/>
    </xf>
    <xf numFmtId="0" fontId="19" fillId="3" borderId="38" xfId="7" applyFont="1" applyFill="1" applyBorder="1" applyAlignment="1">
      <alignment horizontal="center" vertical="center" shrinkToFit="1"/>
    </xf>
    <xf numFmtId="0" fontId="19" fillId="3" borderId="39" xfId="7" applyFont="1" applyFill="1" applyBorder="1" applyAlignment="1">
      <alignment horizontal="center" vertical="center" shrinkToFit="1"/>
    </xf>
    <xf numFmtId="0" fontId="20" fillId="3" borderId="49" xfId="7" applyFont="1" applyFill="1" applyBorder="1" applyAlignment="1">
      <alignment horizontal="left" vertical="center" wrapText="1"/>
    </xf>
    <xf numFmtId="0" fontId="19" fillId="6" borderId="38" xfId="7" applyFont="1" applyFill="1" applyBorder="1" applyAlignment="1">
      <alignment horizontal="center" vertical="center"/>
    </xf>
    <xf numFmtId="0" fontId="19" fillId="6" borderId="39" xfId="7" applyFont="1" applyFill="1" applyBorder="1" applyAlignment="1">
      <alignment horizontal="center" vertical="center"/>
    </xf>
    <xf numFmtId="0" fontId="15" fillId="3" borderId="61" xfId="7" applyFont="1" applyFill="1" applyBorder="1" applyAlignment="1">
      <alignment horizontal="left" vertical="center" wrapText="1"/>
    </xf>
    <xf numFmtId="0" fontId="15" fillId="3" borderId="10" xfId="7" applyFont="1" applyFill="1" applyBorder="1" applyAlignment="1">
      <alignment horizontal="left" vertical="center" wrapText="1"/>
    </xf>
    <xf numFmtId="0" fontId="15" fillId="3" borderId="27" xfId="7" applyFont="1" applyFill="1" applyBorder="1" applyAlignment="1">
      <alignment horizontal="left" vertical="center" wrapText="1"/>
    </xf>
    <xf numFmtId="0" fontId="20" fillId="3" borderId="30" xfId="2" applyFont="1" applyFill="1" applyBorder="1" applyAlignment="1">
      <alignment horizontal="left" vertical="center" wrapText="1"/>
    </xf>
    <xf numFmtId="0" fontId="20" fillId="3" borderId="31" xfId="2" applyFont="1" applyFill="1" applyBorder="1" applyAlignment="1">
      <alignment horizontal="left" vertical="center" wrapText="1"/>
    </xf>
    <xf numFmtId="0" fontId="20" fillId="3" borderId="32" xfId="2" applyFont="1" applyFill="1" applyBorder="1" applyAlignment="1">
      <alignment horizontal="left" vertical="center" wrapText="1"/>
    </xf>
    <xf numFmtId="0" fontId="15" fillId="3" borderId="30" xfId="2" applyFont="1" applyFill="1" applyBorder="1" applyAlignment="1">
      <alignment horizontal="left" vertical="center" wrapText="1"/>
    </xf>
    <xf numFmtId="0" fontId="15" fillId="3" borderId="31" xfId="2" applyFont="1" applyFill="1" applyBorder="1" applyAlignment="1">
      <alignment horizontal="left" vertical="center" wrapText="1"/>
    </xf>
    <xf numFmtId="0" fontId="15" fillId="3" borderId="32" xfId="2" applyFont="1" applyFill="1" applyBorder="1" applyAlignment="1">
      <alignment horizontal="left" vertical="center" wrapText="1"/>
    </xf>
    <xf numFmtId="0" fontId="15" fillId="3" borderId="49" xfId="2" applyFont="1" applyFill="1" applyBorder="1" applyAlignment="1">
      <alignment horizontal="left" vertical="center" wrapText="1"/>
    </xf>
    <xf numFmtId="0" fontId="15" fillId="3" borderId="46" xfId="2" applyFont="1" applyFill="1" applyBorder="1" applyAlignment="1">
      <alignment horizontal="left" vertical="center" wrapText="1"/>
    </xf>
    <xf numFmtId="0" fontId="15" fillId="3" borderId="47" xfId="2" applyFont="1" applyFill="1" applyBorder="1" applyAlignment="1">
      <alignment horizontal="left" vertical="center" wrapText="1"/>
    </xf>
    <xf numFmtId="0" fontId="15" fillId="3" borderId="28" xfId="2" applyFont="1" applyFill="1" applyBorder="1" applyAlignment="1">
      <alignment horizontal="left" vertical="center" wrapText="1"/>
    </xf>
    <xf numFmtId="0" fontId="15" fillId="3" borderId="29" xfId="2" applyFont="1" applyFill="1" applyBorder="1" applyAlignment="1">
      <alignment horizontal="left" vertical="center" wrapText="1"/>
    </xf>
    <xf numFmtId="0" fontId="20" fillId="3" borderId="51" xfId="2" applyFont="1" applyFill="1" applyBorder="1" applyAlignment="1">
      <alignment horizontal="left" vertical="center" wrapText="1"/>
    </xf>
    <xf numFmtId="0" fontId="15" fillId="3" borderId="0" xfId="2" applyFont="1" applyFill="1" applyBorder="1" applyAlignment="1">
      <alignment horizontal="left" vertical="center" wrapText="1"/>
    </xf>
    <xf numFmtId="0" fontId="15" fillId="3" borderId="50" xfId="2" applyFont="1" applyFill="1" applyBorder="1" applyAlignment="1">
      <alignment horizontal="left" vertical="center" wrapText="1"/>
    </xf>
    <xf numFmtId="0" fontId="20" fillId="3" borderId="46" xfId="2" applyFont="1" applyFill="1" applyBorder="1" applyAlignment="1">
      <alignment horizontal="left" vertical="center" wrapText="1"/>
    </xf>
    <xf numFmtId="0" fontId="20" fillId="3" borderId="47" xfId="2" applyFont="1" applyFill="1" applyBorder="1" applyAlignment="1">
      <alignment horizontal="left" vertical="center" wrapText="1"/>
    </xf>
    <xf numFmtId="0" fontId="17" fillId="0" borderId="0" xfId="2" applyFont="1" applyAlignment="1">
      <alignment horizontal="center" vertical="top" textRotation="180"/>
    </xf>
    <xf numFmtId="0" fontId="19" fillId="3" borderId="37" xfId="2" applyFont="1" applyFill="1" applyBorder="1" applyAlignment="1">
      <alignment horizontal="center" vertical="center"/>
    </xf>
    <xf numFmtId="0" fontId="19" fillId="3" borderId="38" xfId="2" applyFont="1" applyFill="1" applyBorder="1" applyAlignment="1">
      <alignment horizontal="center" vertical="center"/>
    </xf>
    <xf numFmtId="0" fontId="19" fillId="3" borderId="39" xfId="2" applyFont="1" applyFill="1" applyBorder="1" applyAlignment="1">
      <alignment horizontal="center" vertical="center"/>
    </xf>
    <xf numFmtId="0" fontId="15" fillId="3" borderId="9" xfId="2" applyFont="1" applyFill="1" applyBorder="1" applyAlignment="1">
      <alignment horizontal="left" vertical="center" wrapText="1"/>
    </xf>
    <xf numFmtId="0" fontId="15" fillId="3" borderId="10" xfId="2" applyFont="1" applyFill="1" applyBorder="1" applyAlignment="1">
      <alignment horizontal="left" vertical="center" wrapText="1"/>
    </xf>
    <xf numFmtId="0" fontId="22" fillId="0" borderId="0" xfId="2" applyFont="1" applyAlignment="1">
      <alignment horizontal="left" vertical="center"/>
    </xf>
    <xf numFmtId="0" fontId="19" fillId="6" borderId="8" xfId="2" applyFont="1" applyFill="1" applyBorder="1" applyAlignment="1">
      <alignment horizontal="center" vertical="center"/>
    </xf>
    <xf numFmtId="0" fontId="19" fillId="6" borderId="9" xfId="2" applyFont="1" applyFill="1" applyBorder="1" applyAlignment="1">
      <alignment horizontal="center" vertical="center"/>
    </xf>
    <xf numFmtId="0" fontId="19" fillId="6" borderId="10" xfId="2" applyFont="1" applyFill="1" applyBorder="1" applyAlignment="1">
      <alignment horizontal="center" vertical="center"/>
    </xf>
    <xf numFmtId="0" fontId="19" fillId="6" borderId="8" xfId="2" applyFont="1" applyFill="1" applyBorder="1" applyAlignment="1">
      <alignment horizontal="center" vertical="center" wrapText="1"/>
    </xf>
    <xf numFmtId="0" fontId="19" fillId="6" borderId="38" xfId="2" applyFont="1" applyFill="1" applyBorder="1" applyAlignment="1">
      <alignment horizontal="center" vertical="center" wrapText="1"/>
    </xf>
    <xf numFmtId="0" fontId="19" fillId="6" borderId="39" xfId="2" applyFont="1" applyFill="1" applyBorder="1" applyAlignment="1">
      <alignment horizontal="center" vertical="center" wrapText="1"/>
    </xf>
    <xf numFmtId="0" fontId="19" fillId="3" borderId="37" xfId="2" applyFont="1" applyFill="1" applyBorder="1" applyAlignment="1">
      <alignment horizontal="center" vertical="center" shrinkToFit="1"/>
    </xf>
    <xf numFmtId="0" fontId="19" fillId="3" borderId="38" xfId="2" applyFont="1" applyFill="1" applyBorder="1" applyAlignment="1">
      <alignment horizontal="center" vertical="center" shrinkToFit="1"/>
    </xf>
    <xf numFmtId="0" fontId="19" fillId="3" borderId="39" xfId="2" applyFont="1" applyFill="1" applyBorder="1" applyAlignment="1">
      <alignment horizontal="center" vertical="center" shrinkToFit="1"/>
    </xf>
    <xf numFmtId="0" fontId="19" fillId="3" borderId="37" xfId="2" applyFont="1" applyFill="1" applyBorder="1" applyAlignment="1">
      <alignment horizontal="left" vertical="center" wrapText="1"/>
    </xf>
    <xf numFmtId="0" fontId="19" fillId="3" borderId="38" xfId="2" applyFont="1" applyFill="1" applyBorder="1" applyAlignment="1">
      <alignment horizontal="left" vertical="center" wrapText="1"/>
    </xf>
    <xf numFmtId="0" fontId="19" fillId="3" borderId="39" xfId="2" applyFont="1" applyFill="1" applyBorder="1" applyAlignment="1">
      <alignment horizontal="left" vertical="center" wrapText="1"/>
    </xf>
    <xf numFmtId="0" fontId="19" fillId="6" borderId="37" xfId="2" applyFont="1" applyFill="1" applyBorder="1" applyAlignment="1">
      <alignment horizontal="center" vertical="center" wrapText="1"/>
    </xf>
    <xf numFmtId="0" fontId="19" fillId="3" borderId="37" xfId="2" applyFont="1" applyFill="1" applyBorder="1" applyAlignment="1">
      <alignment horizontal="center" vertical="center" wrapText="1"/>
    </xf>
    <xf numFmtId="0" fontId="19" fillId="3" borderId="38" xfId="2" applyFont="1" applyFill="1" applyBorder="1" applyAlignment="1">
      <alignment horizontal="center" vertical="center" wrapText="1"/>
    </xf>
    <xf numFmtId="0" fontId="19" fillId="3" borderId="39" xfId="2" applyFont="1" applyFill="1" applyBorder="1" applyAlignment="1">
      <alignment horizontal="center" vertical="center" wrapText="1"/>
    </xf>
    <xf numFmtId="0" fontId="15" fillId="3" borderId="48" xfId="2" applyFont="1" applyFill="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9" fillId="3" borderId="37" xfId="2" applyFont="1" applyFill="1" applyBorder="1" applyAlignment="1">
      <alignment horizontal="center" vertical="center" wrapText="1" shrinkToFit="1"/>
    </xf>
    <xf numFmtId="0" fontId="19" fillId="3" borderId="38" xfId="2" applyFont="1" applyFill="1" applyBorder="1" applyAlignment="1">
      <alignment horizontal="center" vertical="center" wrapText="1" shrinkToFit="1"/>
    </xf>
    <xf numFmtId="0" fontId="19" fillId="3" borderId="39" xfId="2" applyFont="1" applyFill="1" applyBorder="1" applyAlignment="1">
      <alignment horizontal="center" vertical="center" wrapText="1" shrinkToFit="1"/>
    </xf>
    <xf numFmtId="0" fontId="20" fillId="3" borderId="27" xfId="2" applyFont="1" applyFill="1" applyBorder="1" applyAlignment="1">
      <alignment horizontal="left" vertical="center" wrapText="1"/>
    </xf>
    <xf numFmtId="0" fontId="20" fillId="3" borderId="28" xfId="2" applyFont="1" applyFill="1" applyBorder="1" applyAlignment="1">
      <alignment horizontal="left" vertical="center" wrapText="1"/>
    </xf>
    <xf numFmtId="0" fontId="20" fillId="3" borderId="29" xfId="2" applyFont="1" applyFill="1" applyBorder="1" applyAlignment="1">
      <alignment horizontal="left" vertical="center" wrapText="1"/>
    </xf>
    <xf numFmtId="0" fontId="15" fillId="3" borderId="45" xfId="2" applyFont="1" applyFill="1" applyBorder="1" applyAlignment="1">
      <alignment horizontal="left" vertical="center" wrapText="1"/>
    </xf>
    <xf numFmtId="0" fontId="15" fillId="3" borderId="18" xfId="2" applyFont="1" applyFill="1" applyBorder="1" applyAlignment="1">
      <alignment horizontal="left" vertical="center" wrapText="1"/>
    </xf>
    <xf numFmtId="0" fontId="15" fillId="3" borderId="19" xfId="2" applyFont="1" applyFill="1" applyBorder="1" applyAlignment="1">
      <alignment horizontal="left" vertical="center" wrapText="1"/>
    </xf>
    <xf numFmtId="0" fontId="19" fillId="3" borderId="37" xfId="2" applyFont="1" applyFill="1" applyBorder="1" applyAlignment="1">
      <alignment horizontal="left" vertical="center" wrapText="1" shrinkToFit="1"/>
    </xf>
    <xf numFmtId="0" fontId="19" fillId="3" borderId="38" xfId="2" applyFont="1" applyFill="1" applyBorder="1" applyAlignment="1">
      <alignment horizontal="left" vertical="center" wrapText="1" shrinkToFit="1"/>
    </xf>
    <xf numFmtId="0" fontId="19" fillId="3" borderId="39" xfId="2" applyFont="1" applyFill="1" applyBorder="1" applyAlignment="1">
      <alignment horizontal="left" vertical="center" wrapText="1" shrinkToFit="1"/>
    </xf>
    <xf numFmtId="0" fontId="15" fillId="3" borderId="56" xfId="7"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2"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23" fillId="2" borderId="2" xfId="0" applyFont="1" applyFill="1" applyBorder="1" applyAlignment="1">
      <alignment vertical="center" wrapText="1"/>
    </xf>
    <xf numFmtId="0" fontId="23" fillId="2" borderId="3" xfId="0" applyFont="1" applyFill="1" applyBorder="1" applyAlignment="1">
      <alignment vertical="center" wrapText="1"/>
    </xf>
    <xf numFmtId="0" fontId="23" fillId="2" borderId="4" xfId="0" applyFont="1" applyFill="1" applyBorder="1" applyAlignment="1">
      <alignment vertical="center" wrapText="1"/>
    </xf>
    <xf numFmtId="0" fontId="23" fillId="2" borderId="63"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3" fillId="2" borderId="57"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4" fillId="2" borderId="2" xfId="5" applyFill="1" applyBorder="1" applyAlignment="1">
      <alignment horizontal="left" vertical="center" wrapText="1"/>
    </xf>
    <xf numFmtId="0" fontId="4" fillId="2" borderId="4" xfId="5" applyFill="1" applyBorder="1" applyAlignment="1">
      <alignment horizontal="left" vertical="center" wrapText="1"/>
    </xf>
    <xf numFmtId="0" fontId="4" fillId="2" borderId="31" xfId="5" applyFill="1" applyBorder="1" applyAlignment="1">
      <alignment horizontal="center" vertical="center" wrapText="1"/>
    </xf>
    <xf numFmtId="0" fontId="4" fillId="2" borderId="1" xfId="5" applyFill="1" applyBorder="1" applyAlignment="1">
      <alignment horizontal="left" vertical="center" wrapText="1"/>
    </xf>
    <xf numFmtId="0" fontId="12" fillId="2" borderId="1" xfId="5" applyFont="1" applyFill="1" applyBorder="1" applyAlignment="1">
      <alignment horizontal="left" vertical="center" wrapText="1"/>
    </xf>
    <xf numFmtId="0" fontId="4" fillId="2" borderId="2" xfId="5" applyFill="1" applyBorder="1" applyAlignment="1">
      <alignment horizontal="center" vertical="center" wrapText="1"/>
    </xf>
    <xf numFmtId="0" fontId="4" fillId="2" borderId="4" xfId="5" applyFill="1" applyBorder="1" applyAlignment="1">
      <alignment horizontal="center" vertical="center" wrapText="1"/>
    </xf>
    <xf numFmtId="0" fontId="5" fillId="2" borderId="2" xfId="2" applyFill="1" applyBorder="1" applyAlignment="1">
      <alignment horizontal="left" vertical="center" wrapText="1"/>
    </xf>
    <xf numFmtId="0" fontId="5" fillId="2" borderId="4" xfId="2" applyFill="1" applyBorder="1" applyAlignment="1">
      <alignment horizontal="left" vertical="center" wrapText="1"/>
    </xf>
    <xf numFmtId="0" fontId="5" fillId="2" borderId="31" xfId="2" applyFill="1" applyBorder="1" applyAlignment="1">
      <alignment horizontal="center" vertical="center" wrapText="1"/>
    </xf>
    <xf numFmtId="0" fontId="5" fillId="2" borderId="2" xfId="2" applyFill="1" applyBorder="1" applyAlignment="1">
      <alignment horizontal="center" vertical="center" wrapText="1"/>
    </xf>
    <xf numFmtId="0" fontId="5" fillId="2" borderId="4" xfId="2" applyFill="1" applyBorder="1" applyAlignment="1">
      <alignment horizontal="center" vertical="center" wrapText="1"/>
    </xf>
    <xf numFmtId="0" fontId="5" fillId="2" borderId="1" xfId="2" applyFill="1" applyBorder="1" applyAlignment="1">
      <alignment horizontal="left" vertical="center" wrapText="1"/>
    </xf>
    <xf numFmtId="0" fontId="12" fillId="2" borderId="1" xfId="2" applyFont="1" applyFill="1" applyBorder="1" applyAlignment="1">
      <alignment horizontal="left" vertical="center" wrapText="1"/>
    </xf>
    <xf numFmtId="0" fontId="23" fillId="2" borderId="1" xfId="0" applyFont="1" applyFill="1" applyBorder="1" applyAlignment="1">
      <alignment vertical="center" wrapText="1"/>
    </xf>
    <xf numFmtId="0" fontId="23" fillId="2" borderId="3" xfId="0" applyFont="1" applyFill="1" applyBorder="1" applyAlignment="1">
      <alignment horizontal="left" vertical="center" wrapText="1"/>
    </xf>
    <xf numFmtId="0" fontId="2" fillId="2" borderId="30" xfId="7" applyFill="1" applyBorder="1" applyAlignment="1">
      <alignment horizontal="center" vertical="center" wrapText="1"/>
    </xf>
    <xf numFmtId="0" fontId="2" fillId="2" borderId="31" xfId="7" applyFill="1" applyBorder="1" applyAlignment="1">
      <alignment horizontal="center" vertical="center" wrapText="1"/>
    </xf>
    <xf numFmtId="0" fontId="2" fillId="2" borderId="6" xfId="7"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2" fillId="2" borderId="2" xfId="7" applyFill="1" applyBorder="1" applyAlignment="1">
      <alignment horizontal="left" vertical="center" wrapText="1"/>
    </xf>
    <xf numFmtId="0" fontId="2" fillId="2" borderId="4" xfId="7" applyFill="1" applyBorder="1" applyAlignment="1">
      <alignment horizontal="left" vertical="center" wrapText="1"/>
    </xf>
    <xf numFmtId="0" fontId="2" fillId="2" borderId="2" xfId="7" applyFill="1" applyBorder="1" applyAlignment="1">
      <alignment horizontal="center" vertical="center" wrapText="1"/>
    </xf>
    <xf numFmtId="0" fontId="2" fillId="2" borderId="4" xfId="7" applyFill="1" applyBorder="1" applyAlignment="1">
      <alignment horizontal="center" vertical="center" wrapText="1"/>
    </xf>
    <xf numFmtId="0" fontId="1" fillId="2" borderId="30" xfId="7" applyFont="1" applyFill="1" applyBorder="1" applyAlignment="1">
      <alignment horizontal="center" vertical="center" wrapText="1"/>
    </xf>
    <xf numFmtId="0" fontId="2" fillId="2" borderId="1" xfId="7" applyFill="1" applyBorder="1" applyAlignment="1">
      <alignment horizontal="left" vertical="center" wrapText="1"/>
    </xf>
    <xf numFmtId="0" fontId="12" fillId="2" borderId="1" xfId="7" applyFont="1" applyFill="1" applyBorder="1" applyAlignment="1">
      <alignment horizontal="left" vertical="center" wrapText="1"/>
    </xf>
    <xf numFmtId="0" fontId="42" fillId="0" borderId="0" xfId="0" applyFont="1"/>
    <xf numFmtId="0" fontId="17" fillId="0" borderId="0" xfId="0" applyFont="1" applyAlignment="1">
      <alignment wrapText="1"/>
    </xf>
    <xf numFmtId="0" fontId="0" fillId="0" borderId="0" xfId="0" applyAlignment="1">
      <alignment vertical="top" wrapText="1"/>
    </xf>
  </cellXfs>
  <cellStyles count="8">
    <cellStyle name="標準" xfId="0" builtinId="0"/>
    <cellStyle name="標準 2" xfId="2" xr:uid="{8008C3A3-18A3-46B5-A002-DBF93DCE797F}"/>
    <cellStyle name="標準 2 2" xfId="1" xr:uid="{DA4C13A8-4237-4A89-A99B-FBD31DE4E1AC}"/>
    <cellStyle name="標準 2 2 2" xfId="7" xr:uid="{39107A15-FB46-4246-8C25-8573A4A18CB8}"/>
    <cellStyle name="標準 3" xfId="3" xr:uid="{08D6B2B8-F0EC-4883-A14B-2635732F1080}"/>
    <cellStyle name="標準 3 2" xfId="4" xr:uid="{D4F027E9-D3A7-4B19-9975-1E8479F68350}"/>
    <cellStyle name="標準 4" xfId="5" xr:uid="{7220B28B-9F0D-4EAB-9873-3634144B4CD7}"/>
    <cellStyle name="標準 5" xfId="6" xr:uid="{A1A7558A-AA3B-4FBD-AE8E-43EAF8BDAEB9}"/>
  </cellStyles>
  <dxfs count="5">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C756-DF47-478F-B941-3AABEC43A0CE}">
  <dimension ref="A1:CE156"/>
  <sheetViews>
    <sheetView workbookViewId="0">
      <selection activeCell="BD37" sqref="BD37"/>
    </sheetView>
  </sheetViews>
  <sheetFormatPr defaultColWidth="9" defaultRowHeight="18.75"/>
  <cols>
    <col min="1" max="16384" width="9" style="37"/>
  </cols>
  <sheetData>
    <row r="1" spans="1:83">
      <c r="A1" s="37" t="s">
        <v>648</v>
      </c>
      <c r="B1" s="37" t="s">
        <v>649</v>
      </c>
      <c r="C1" s="37" t="s">
        <v>650</v>
      </c>
      <c r="D1" s="37" t="s">
        <v>651</v>
      </c>
      <c r="E1" s="37" t="s">
        <v>652</v>
      </c>
      <c r="F1" s="37" t="s">
        <v>653</v>
      </c>
      <c r="G1" s="37" t="s">
        <v>654</v>
      </c>
      <c r="H1" s="37" t="s">
        <v>655</v>
      </c>
      <c r="I1" s="37" t="s">
        <v>656</v>
      </c>
      <c r="J1" s="37" t="s">
        <v>657</v>
      </c>
      <c r="K1" s="37" t="s">
        <v>658</v>
      </c>
      <c r="L1" s="37" t="s">
        <v>659</v>
      </c>
      <c r="M1" s="37" t="s">
        <v>660</v>
      </c>
      <c r="N1" s="37" t="s">
        <v>661</v>
      </c>
      <c r="O1" s="37" t="s">
        <v>662</v>
      </c>
      <c r="P1" s="37" t="s">
        <v>663</v>
      </c>
      <c r="Q1" s="37" t="s">
        <v>664</v>
      </c>
      <c r="R1" s="37" t="s">
        <v>665</v>
      </c>
      <c r="S1" s="37" t="s">
        <v>666</v>
      </c>
      <c r="T1" s="37" t="s">
        <v>667</v>
      </c>
      <c r="U1" s="37" t="s">
        <v>668</v>
      </c>
      <c r="V1" s="37" t="s">
        <v>669</v>
      </c>
      <c r="W1" s="37" t="s">
        <v>670</v>
      </c>
      <c r="X1" s="37" t="s">
        <v>671</v>
      </c>
      <c r="Y1" s="37" t="s">
        <v>672</v>
      </c>
      <c r="Z1" s="37" t="s">
        <v>673</v>
      </c>
      <c r="AA1" s="37" t="s">
        <v>674</v>
      </c>
      <c r="AB1" s="37" t="s">
        <v>675</v>
      </c>
      <c r="AC1" s="37" t="s">
        <v>676</v>
      </c>
    </row>
    <row r="2" spans="1:83">
      <c r="A2" s="37" t="s">
        <v>677</v>
      </c>
      <c r="B2" s="37" t="s">
        <v>678</v>
      </c>
      <c r="C2" s="37" t="s">
        <v>679</v>
      </c>
      <c r="D2" s="37" t="s">
        <v>680</v>
      </c>
      <c r="E2" s="37" t="s">
        <v>681</v>
      </c>
      <c r="F2" s="37" t="s">
        <v>682</v>
      </c>
      <c r="G2" s="37" t="s">
        <v>683</v>
      </c>
      <c r="H2" s="37" t="s">
        <v>684</v>
      </c>
      <c r="I2" s="37" t="s">
        <v>685</v>
      </c>
      <c r="J2" s="37" t="s">
        <v>686</v>
      </c>
      <c r="K2" s="37" t="s">
        <v>687</v>
      </c>
      <c r="L2" s="37" t="s">
        <v>688</v>
      </c>
      <c r="M2" s="37" t="s">
        <v>689</v>
      </c>
      <c r="N2" s="37" t="s">
        <v>690</v>
      </c>
      <c r="O2" s="37" t="s">
        <v>691</v>
      </c>
      <c r="P2" s="37" t="s">
        <v>692</v>
      </c>
      <c r="Q2" s="37" t="s">
        <v>693</v>
      </c>
      <c r="R2" s="37" t="s">
        <v>694</v>
      </c>
      <c r="S2" s="37" t="s">
        <v>695</v>
      </c>
      <c r="T2" s="37" t="s">
        <v>696</v>
      </c>
      <c r="U2" s="37" t="s">
        <v>697</v>
      </c>
      <c r="V2" s="37" t="s">
        <v>698</v>
      </c>
      <c r="W2" s="37" t="s">
        <v>699</v>
      </c>
      <c r="X2" s="37" t="s">
        <v>700</v>
      </c>
      <c r="Y2" s="37" t="s">
        <v>701</v>
      </c>
      <c r="Z2" s="37" t="s">
        <v>702</v>
      </c>
      <c r="AA2" s="37" t="s">
        <v>703</v>
      </c>
      <c r="AB2" s="37" t="s">
        <v>704</v>
      </c>
      <c r="AC2" s="37" t="s">
        <v>705</v>
      </c>
    </row>
    <row r="4" spans="1:83">
      <c r="A4" s="37" t="s">
        <v>706</v>
      </c>
      <c r="B4" s="37" t="s">
        <v>707</v>
      </c>
      <c r="C4" s="37" t="s">
        <v>708</v>
      </c>
      <c r="D4" s="37" t="s">
        <v>709</v>
      </c>
      <c r="E4" s="37" t="s">
        <v>710</v>
      </c>
      <c r="F4" s="37" t="s">
        <v>711</v>
      </c>
      <c r="G4" s="37" t="s">
        <v>712</v>
      </c>
      <c r="H4" s="37" t="s">
        <v>713</v>
      </c>
      <c r="I4" s="37" t="s">
        <v>714</v>
      </c>
      <c r="J4" s="37" t="s">
        <v>715</v>
      </c>
      <c r="K4" s="37" t="s">
        <v>716</v>
      </c>
      <c r="L4" s="37" t="s">
        <v>717</v>
      </c>
      <c r="M4" s="37" t="s">
        <v>718</v>
      </c>
      <c r="N4" s="37" t="s">
        <v>719</v>
      </c>
      <c r="O4" s="37" t="s">
        <v>720</v>
      </c>
      <c r="P4" s="37" t="s">
        <v>721</v>
      </c>
      <c r="Q4" s="37" t="s">
        <v>722</v>
      </c>
      <c r="R4" s="37" t="s">
        <v>723</v>
      </c>
      <c r="S4" s="37" t="s">
        <v>724</v>
      </c>
      <c r="T4" s="37" t="s">
        <v>725</v>
      </c>
      <c r="U4" s="37" t="s">
        <v>726</v>
      </c>
      <c r="V4" s="37" t="s">
        <v>727</v>
      </c>
      <c r="W4" s="37" t="s">
        <v>728</v>
      </c>
      <c r="X4" s="37" t="s">
        <v>729</v>
      </c>
      <c r="Y4" s="37" t="s">
        <v>730</v>
      </c>
      <c r="Z4" s="37" t="s">
        <v>731</v>
      </c>
      <c r="AA4" s="37" t="s">
        <v>732</v>
      </c>
      <c r="AB4" s="37" t="s">
        <v>733</v>
      </c>
      <c r="AC4" s="37" t="s">
        <v>734</v>
      </c>
      <c r="AD4" s="37" t="s">
        <v>735</v>
      </c>
      <c r="AE4" s="37" t="s">
        <v>736</v>
      </c>
      <c r="AF4" s="37" t="s">
        <v>737</v>
      </c>
      <c r="AG4" s="37" t="s">
        <v>738</v>
      </c>
      <c r="AH4" s="37" t="s">
        <v>739</v>
      </c>
      <c r="AI4" s="37" t="s">
        <v>740</v>
      </c>
      <c r="AJ4" s="37" t="s">
        <v>741</v>
      </c>
      <c r="AK4" s="37" t="s">
        <v>742</v>
      </c>
      <c r="AL4" s="37" t="s">
        <v>743</v>
      </c>
      <c r="AM4" s="37" t="s">
        <v>744</v>
      </c>
      <c r="AN4" s="37" t="s">
        <v>745</v>
      </c>
      <c r="AO4" s="37" t="s">
        <v>746</v>
      </c>
      <c r="AP4" s="37" t="s">
        <v>747</v>
      </c>
      <c r="AQ4" s="37" t="s">
        <v>748</v>
      </c>
      <c r="AR4" s="37" t="s">
        <v>749</v>
      </c>
      <c r="AS4" s="37" t="s">
        <v>750</v>
      </c>
      <c r="AT4" s="37" t="s">
        <v>751</v>
      </c>
      <c r="AU4" s="37" t="s">
        <v>752</v>
      </c>
      <c r="AV4" s="37" t="s">
        <v>753</v>
      </c>
      <c r="AW4" s="37" t="s">
        <v>754</v>
      </c>
      <c r="AX4" s="37" t="s">
        <v>755</v>
      </c>
      <c r="AY4" s="37" t="s">
        <v>756</v>
      </c>
      <c r="AZ4" s="37" t="s">
        <v>757</v>
      </c>
      <c r="BA4" s="37" t="s">
        <v>758</v>
      </c>
      <c r="BB4" s="37" t="s">
        <v>759</v>
      </c>
      <c r="BC4" s="37" t="s">
        <v>760</v>
      </c>
      <c r="BD4" s="37" t="s">
        <v>761</v>
      </c>
      <c r="BE4" s="37" t="s">
        <v>762</v>
      </c>
      <c r="BF4" s="37" t="s">
        <v>763</v>
      </c>
      <c r="BG4" s="37" t="s">
        <v>764</v>
      </c>
      <c r="BH4" s="37" t="s">
        <v>765</v>
      </c>
      <c r="BI4" s="37" t="s">
        <v>766</v>
      </c>
      <c r="BJ4" s="37" t="s">
        <v>767</v>
      </c>
      <c r="BK4" s="37" t="s">
        <v>768</v>
      </c>
      <c r="BL4" s="37" t="s">
        <v>769</v>
      </c>
      <c r="BM4" s="37" t="s">
        <v>770</v>
      </c>
      <c r="BN4" s="37" t="s">
        <v>771</v>
      </c>
      <c r="BO4" s="37" t="s">
        <v>772</v>
      </c>
      <c r="BP4" s="37" t="s">
        <v>773</v>
      </c>
      <c r="BQ4" s="37" t="s">
        <v>774</v>
      </c>
      <c r="BR4" s="37" t="s">
        <v>775</v>
      </c>
      <c r="BS4" s="37" t="s">
        <v>776</v>
      </c>
      <c r="BT4" s="37" t="s">
        <v>777</v>
      </c>
      <c r="BU4" s="37" t="s">
        <v>778</v>
      </c>
      <c r="BV4" s="37" t="s">
        <v>779</v>
      </c>
      <c r="BW4" s="37" t="s">
        <v>780</v>
      </c>
      <c r="BX4" s="37" t="s">
        <v>781</v>
      </c>
      <c r="BY4" s="37" t="s">
        <v>782</v>
      </c>
      <c r="BZ4" s="37" t="s">
        <v>783</v>
      </c>
      <c r="CA4" s="37" t="s">
        <v>784</v>
      </c>
      <c r="CB4" s="37" t="s">
        <v>785</v>
      </c>
      <c r="CC4" s="37" t="s">
        <v>786</v>
      </c>
      <c r="CD4" s="37" t="s">
        <v>787</v>
      </c>
      <c r="CE4" s="37" t="s">
        <v>788</v>
      </c>
    </row>
    <row r="5" spans="1:83">
      <c r="A5" s="37" t="s">
        <v>789</v>
      </c>
      <c r="B5" s="37" t="s">
        <v>790</v>
      </c>
      <c r="C5" s="37" t="s">
        <v>791</v>
      </c>
      <c r="D5" s="37" t="s">
        <v>792</v>
      </c>
      <c r="E5" s="37" t="s">
        <v>793</v>
      </c>
      <c r="F5" s="37" t="s">
        <v>794</v>
      </c>
      <c r="G5" s="37" t="s">
        <v>795</v>
      </c>
      <c r="H5" s="37" t="s">
        <v>796</v>
      </c>
      <c r="I5" s="37" t="s">
        <v>797</v>
      </c>
      <c r="J5" s="37" t="s">
        <v>798</v>
      </c>
      <c r="K5" s="37" t="s">
        <v>799</v>
      </c>
      <c r="L5" s="37" t="s">
        <v>800</v>
      </c>
      <c r="M5" s="37" t="s">
        <v>801</v>
      </c>
      <c r="N5" s="37" t="s">
        <v>802</v>
      </c>
      <c r="O5" s="37" t="s">
        <v>803</v>
      </c>
      <c r="P5" s="37" t="s">
        <v>804</v>
      </c>
      <c r="Q5" s="37" t="s">
        <v>805</v>
      </c>
      <c r="R5" s="37" t="s">
        <v>806</v>
      </c>
      <c r="S5" s="37" t="s">
        <v>807</v>
      </c>
      <c r="T5" s="37" t="s">
        <v>808</v>
      </c>
      <c r="U5" s="37" t="s">
        <v>809</v>
      </c>
      <c r="V5" s="37" t="s">
        <v>810</v>
      </c>
      <c r="W5" s="37" t="s">
        <v>811</v>
      </c>
      <c r="X5" s="37" t="s">
        <v>812</v>
      </c>
      <c r="Y5" s="37" t="s">
        <v>813</v>
      </c>
      <c r="Z5" s="37" t="s">
        <v>814</v>
      </c>
      <c r="AA5" s="37" t="s">
        <v>815</v>
      </c>
      <c r="AB5" s="37" t="s">
        <v>816</v>
      </c>
      <c r="AC5" s="37" t="s">
        <v>817</v>
      </c>
      <c r="AD5" s="37" t="s">
        <v>818</v>
      </c>
      <c r="AE5" s="37" t="s">
        <v>819</v>
      </c>
      <c r="AF5" s="37" t="s">
        <v>820</v>
      </c>
      <c r="AG5" s="37" t="s">
        <v>821</v>
      </c>
      <c r="AH5" s="37" t="s">
        <v>822</v>
      </c>
      <c r="AI5" s="37" t="s">
        <v>823</v>
      </c>
      <c r="AJ5" s="37" t="s">
        <v>824</v>
      </c>
      <c r="AK5" s="37" t="s">
        <v>825</v>
      </c>
      <c r="AL5" s="37" t="s">
        <v>826</v>
      </c>
      <c r="AM5" s="37" t="s">
        <v>827</v>
      </c>
      <c r="AN5" s="37" t="s">
        <v>828</v>
      </c>
      <c r="AO5" s="37" t="s">
        <v>829</v>
      </c>
      <c r="AP5" s="37" t="s">
        <v>830</v>
      </c>
      <c r="AQ5" s="37" t="s">
        <v>831</v>
      </c>
      <c r="AR5" s="37" t="s">
        <v>832</v>
      </c>
      <c r="AS5" s="37" t="s">
        <v>833</v>
      </c>
      <c r="AT5" s="37" t="s">
        <v>834</v>
      </c>
      <c r="AU5" s="37" t="s">
        <v>835</v>
      </c>
      <c r="AV5" s="37" t="s">
        <v>836</v>
      </c>
      <c r="AW5" s="37" t="s">
        <v>837</v>
      </c>
      <c r="AX5" s="37" t="s">
        <v>838</v>
      </c>
      <c r="AY5" s="37" t="s">
        <v>839</v>
      </c>
      <c r="AZ5" s="37" t="s">
        <v>840</v>
      </c>
      <c r="BA5" s="37" t="s">
        <v>841</v>
      </c>
      <c r="BB5" s="37" t="s">
        <v>842</v>
      </c>
      <c r="BC5" s="37" t="s">
        <v>843</v>
      </c>
      <c r="BD5" s="37" t="s">
        <v>844</v>
      </c>
      <c r="BE5" s="37" t="s">
        <v>845</v>
      </c>
      <c r="BF5" s="37" t="s">
        <v>846</v>
      </c>
      <c r="BG5" s="37" t="s">
        <v>847</v>
      </c>
      <c r="BH5" s="37" t="s">
        <v>848</v>
      </c>
      <c r="BI5" s="37" t="s">
        <v>849</v>
      </c>
      <c r="BJ5" s="37" t="s">
        <v>850</v>
      </c>
      <c r="BK5" s="37" t="s">
        <v>851</v>
      </c>
      <c r="BL5" s="37" t="s">
        <v>852</v>
      </c>
      <c r="BM5" s="37" t="s">
        <v>853</v>
      </c>
      <c r="BN5" s="37" t="s">
        <v>854</v>
      </c>
      <c r="BO5" s="37" t="s">
        <v>855</v>
      </c>
      <c r="BP5" s="37" t="s">
        <v>856</v>
      </c>
      <c r="BQ5" s="37" t="s">
        <v>857</v>
      </c>
      <c r="BR5" s="37" t="s">
        <v>858</v>
      </c>
      <c r="BS5" s="37" t="s">
        <v>859</v>
      </c>
      <c r="BT5" s="37" t="s">
        <v>860</v>
      </c>
      <c r="BU5" s="37" t="s">
        <v>861</v>
      </c>
      <c r="BV5" s="37" t="s">
        <v>862</v>
      </c>
      <c r="BW5" s="37" t="s">
        <v>863</v>
      </c>
      <c r="BX5" s="37" t="s">
        <v>864</v>
      </c>
      <c r="BY5" s="37" t="s">
        <v>865</v>
      </c>
      <c r="BZ5" s="37" t="s">
        <v>866</v>
      </c>
      <c r="CA5" s="37" t="s">
        <v>867</v>
      </c>
      <c r="CB5" s="37" t="s">
        <v>868</v>
      </c>
      <c r="CC5" s="37" t="s">
        <v>869</v>
      </c>
      <c r="CD5" s="37" t="s">
        <v>870</v>
      </c>
      <c r="CE5" s="37" t="s">
        <v>871</v>
      </c>
    </row>
    <row r="7" spans="1:83">
      <c r="A7" s="37" t="s">
        <v>872</v>
      </c>
      <c r="B7" s="37" t="s">
        <v>873</v>
      </c>
      <c r="C7" s="37" t="s">
        <v>874</v>
      </c>
      <c r="D7" s="37" t="s">
        <v>875</v>
      </c>
      <c r="E7" s="37" t="s">
        <v>876</v>
      </c>
      <c r="F7" s="37" t="s">
        <v>877</v>
      </c>
      <c r="G7" s="37" t="s">
        <v>878</v>
      </c>
      <c r="H7" s="37" t="s">
        <v>879</v>
      </c>
      <c r="I7" s="37" t="s">
        <v>880</v>
      </c>
      <c r="J7" s="37" t="s">
        <v>881</v>
      </c>
      <c r="K7" s="37" t="s">
        <v>882</v>
      </c>
      <c r="L7" s="37" t="s">
        <v>883</v>
      </c>
      <c r="M7" s="37" t="s">
        <v>884</v>
      </c>
      <c r="N7" s="37" t="s">
        <v>885</v>
      </c>
      <c r="O7" s="37" t="s">
        <v>886</v>
      </c>
      <c r="P7" s="37" t="s">
        <v>887</v>
      </c>
      <c r="Q7" s="37" t="s">
        <v>888</v>
      </c>
      <c r="R7" s="37" t="s">
        <v>889</v>
      </c>
      <c r="S7" s="37" t="s">
        <v>890</v>
      </c>
      <c r="T7" s="37" t="s">
        <v>891</v>
      </c>
      <c r="U7" s="37" t="s">
        <v>892</v>
      </c>
      <c r="V7" s="37" t="s">
        <v>893</v>
      </c>
      <c r="W7" s="37" t="s">
        <v>894</v>
      </c>
      <c r="X7" s="37" t="s">
        <v>895</v>
      </c>
      <c r="Y7" s="37" t="s">
        <v>896</v>
      </c>
      <c r="Z7" s="37" t="s">
        <v>897</v>
      </c>
      <c r="AA7" s="37" t="s">
        <v>898</v>
      </c>
    </row>
    <row r="8" spans="1:83">
      <c r="A8" s="37" t="s">
        <v>635</v>
      </c>
      <c r="B8" s="37" t="s">
        <v>630</v>
      </c>
      <c r="C8" s="37" t="s">
        <v>632</v>
      </c>
      <c r="D8" s="37" t="s">
        <v>634</v>
      </c>
      <c r="E8" s="37" t="s">
        <v>899</v>
      </c>
      <c r="F8" s="37" t="s">
        <v>900</v>
      </c>
      <c r="G8" s="37" t="s">
        <v>901</v>
      </c>
      <c r="H8" s="37" t="s">
        <v>902</v>
      </c>
      <c r="I8" s="37" t="s">
        <v>903</v>
      </c>
      <c r="J8" s="37" t="s">
        <v>904</v>
      </c>
      <c r="K8" s="37" t="s">
        <v>905</v>
      </c>
      <c r="L8" s="37" t="s">
        <v>906</v>
      </c>
      <c r="M8" s="37" t="s">
        <v>907</v>
      </c>
      <c r="N8" s="37" t="s">
        <v>908</v>
      </c>
      <c r="O8" s="37" t="s">
        <v>909</v>
      </c>
      <c r="P8" s="37" t="s">
        <v>910</v>
      </c>
      <c r="Q8" s="37" t="s">
        <v>911</v>
      </c>
      <c r="R8" s="37" t="s">
        <v>912</v>
      </c>
      <c r="S8" s="37" t="s">
        <v>913</v>
      </c>
      <c r="T8" s="37" t="s">
        <v>914</v>
      </c>
      <c r="U8" s="37" t="s">
        <v>915</v>
      </c>
      <c r="V8" s="37" t="s">
        <v>916</v>
      </c>
      <c r="W8" s="37" t="s">
        <v>917</v>
      </c>
      <c r="X8" s="37" t="s">
        <v>918</v>
      </c>
      <c r="Y8" s="37" t="s">
        <v>919</v>
      </c>
      <c r="Z8" s="37" t="s">
        <v>920</v>
      </c>
      <c r="AA8" s="37" t="s">
        <v>921</v>
      </c>
    </row>
    <row r="10" spans="1:83">
      <c r="A10" s="37" t="s">
        <v>1014</v>
      </c>
      <c r="B10" s="37" t="s">
        <v>1015</v>
      </c>
      <c r="C10" s="37" t="s">
        <v>1016</v>
      </c>
      <c r="D10" s="37" t="s">
        <v>1017</v>
      </c>
      <c r="E10" s="37" t="s">
        <v>1018</v>
      </c>
      <c r="F10" s="37" t="s">
        <v>1019</v>
      </c>
      <c r="G10" s="37" t="s">
        <v>1020</v>
      </c>
      <c r="H10" s="37" t="s">
        <v>1021</v>
      </c>
      <c r="I10" s="37" t="s">
        <v>1022</v>
      </c>
    </row>
    <row r="11" spans="1:83">
      <c r="A11" s="37" t="s">
        <v>940</v>
      </c>
      <c r="B11" s="37" t="s">
        <v>2970</v>
      </c>
      <c r="C11" s="37" t="s">
        <v>966</v>
      </c>
      <c r="D11" s="37" t="s">
        <v>2971</v>
      </c>
      <c r="E11" s="37" t="s">
        <v>1011</v>
      </c>
      <c r="F11" s="37" t="s">
        <v>2972</v>
      </c>
      <c r="G11" s="37" t="s">
        <v>1012</v>
      </c>
      <c r="H11" s="37" t="s">
        <v>2973</v>
      </c>
      <c r="I11" s="37" t="s">
        <v>1013</v>
      </c>
    </row>
    <row r="13" spans="1:83">
      <c r="A13" s="37" t="s">
        <v>1023</v>
      </c>
      <c r="B13" s="37" t="s">
        <v>1024</v>
      </c>
      <c r="C13" s="37" t="s">
        <v>1025</v>
      </c>
      <c r="D13" s="37" t="s">
        <v>1026</v>
      </c>
      <c r="E13" s="37" t="s">
        <v>1027</v>
      </c>
      <c r="F13" s="37" t="s">
        <v>1028</v>
      </c>
      <c r="G13" s="37" t="s">
        <v>1029</v>
      </c>
      <c r="H13" s="37" t="s">
        <v>1030</v>
      </c>
      <c r="I13" s="37" t="s">
        <v>1031</v>
      </c>
      <c r="J13" s="37" t="s">
        <v>1032</v>
      </c>
      <c r="K13" s="37" t="s">
        <v>1033</v>
      </c>
    </row>
    <row r="14" spans="1:83">
      <c r="A14" s="37" t="s">
        <v>1034</v>
      </c>
      <c r="B14" s="37" t="s">
        <v>1035</v>
      </c>
      <c r="C14" s="37" t="s">
        <v>1036</v>
      </c>
      <c r="D14" s="37" t="s">
        <v>1037</v>
      </c>
      <c r="E14" s="37" t="s">
        <v>1038</v>
      </c>
      <c r="F14" s="37" t="s">
        <v>1039</v>
      </c>
      <c r="G14" s="37" t="s">
        <v>1040</v>
      </c>
      <c r="H14" s="37" t="s">
        <v>1041</v>
      </c>
      <c r="I14" s="37" t="s">
        <v>1042</v>
      </c>
      <c r="J14" s="37" t="s">
        <v>1043</v>
      </c>
      <c r="K14" s="37" t="s">
        <v>1044</v>
      </c>
    </row>
    <row r="16" spans="1:83">
      <c r="A16" s="37" t="s">
        <v>2956</v>
      </c>
      <c r="B16" s="37" t="s">
        <v>2957</v>
      </c>
      <c r="C16" s="37" t="s">
        <v>2958</v>
      </c>
      <c r="D16" s="37" t="s">
        <v>2959</v>
      </c>
      <c r="E16" s="37" t="s">
        <v>2960</v>
      </c>
      <c r="F16" s="37" t="s">
        <v>2961</v>
      </c>
      <c r="G16" s="37" t="s">
        <v>2962</v>
      </c>
      <c r="H16" s="37" t="s">
        <v>1049</v>
      </c>
      <c r="I16" s="37" t="s">
        <v>1050</v>
      </c>
      <c r="J16" s="37" t="s">
        <v>1051</v>
      </c>
      <c r="K16" s="37" t="s">
        <v>1052</v>
      </c>
      <c r="L16" s="37" t="s">
        <v>1053</v>
      </c>
      <c r="M16" s="37" t="s">
        <v>1054</v>
      </c>
    </row>
    <row r="17" spans="1:21">
      <c r="A17" s="37" t="s">
        <v>1045</v>
      </c>
      <c r="B17" s="37" t="s">
        <v>968</v>
      </c>
      <c r="C17" s="37" t="s">
        <v>1046</v>
      </c>
      <c r="D17" s="37" t="s">
        <v>978</v>
      </c>
      <c r="E17" s="37" t="s">
        <v>1047</v>
      </c>
      <c r="F17" s="37" t="s">
        <v>992</v>
      </c>
      <c r="G17" s="37" t="s">
        <v>1048</v>
      </c>
      <c r="H17" s="37" t="s">
        <v>958</v>
      </c>
      <c r="I17" s="37" t="s">
        <v>960</v>
      </c>
      <c r="J17" s="37" t="s">
        <v>979</v>
      </c>
      <c r="K17" s="37" t="s">
        <v>981</v>
      </c>
      <c r="L17" s="37" t="s">
        <v>993</v>
      </c>
      <c r="M17" s="37" t="s">
        <v>995</v>
      </c>
    </row>
    <row r="19" spans="1:21">
      <c r="A19" s="37" t="s">
        <v>1055</v>
      </c>
      <c r="B19" s="37" t="s">
        <v>1056</v>
      </c>
      <c r="C19" s="37" t="s">
        <v>1057</v>
      </c>
      <c r="D19" s="37" t="s">
        <v>1058</v>
      </c>
    </row>
    <row r="20" spans="1:21">
      <c r="A20" s="37" t="s">
        <v>927</v>
      </c>
      <c r="B20" s="37" t="s">
        <v>929</v>
      </c>
      <c r="C20" s="37" t="s">
        <v>931</v>
      </c>
      <c r="D20" s="37" t="s">
        <v>933</v>
      </c>
    </row>
    <row r="22" spans="1:21">
      <c r="A22" s="37" t="s">
        <v>1059</v>
      </c>
      <c r="B22" s="37" t="s">
        <v>1060</v>
      </c>
      <c r="C22" s="37" t="s">
        <v>1061</v>
      </c>
      <c r="D22" s="37" t="s">
        <v>1062</v>
      </c>
      <c r="E22" s="37" t="s">
        <v>1063</v>
      </c>
      <c r="F22" s="37" t="s">
        <v>1064</v>
      </c>
      <c r="G22" s="37" t="s">
        <v>1065</v>
      </c>
    </row>
    <row r="23" spans="1:21">
      <c r="A23" s="37" t="s">
        <v>962</v>
      </c>
      <c r="B23" s="37" t="s">
        <v>964</v>
      </c>
      <c r="C23" s="37" t="s">
        <v>983</v>
      </c>
      <c r="D23" s="37" t="s">
        <v>985</v>
      </c>
      <c r="E23" s="37" t="s">
        <v>997</v>
      </c>
      <c r="F23" s="37" t="s">
        <v>999</v>
      </c>
      <c r="G23" s="37" t="s">
        <v>1007</v>
      </c>
    </row>
    <row r="25" spans="1:21">
      <c r="A25" s="37" t="s">
        <v>2435</v>
      </c>
      <c r="B25" s="37" t="s">
        <v>2436</v>
      </c>
      <c r="C25" s="37" t="s">
        <v>2437</v>
      </c>
      <c r="D25" s="37" t="s">
        <v>2438</v>
      </c>
      <c r="E25" s="37" t="s">
        <v>2439</v>
      </c>
      <c r="F25" s="37" t="s">
        <v>2440</v>
      </c>
      <c r="G25" s="37" t="s">
        <v>2441</v>
      </c>
      <c r="H25" s="37" t="s">
        <v>2442</v>
      </c>
      <c r="I25" s="37" t="s">
        <v>2443</v>
      </c>
      <c r="J25" s="37" t="s">
        <v>2444</v>
      </c>
      <c r="K25" s="37" t="s">
        <v>2445</v>
      </c>
      <c r="L25" s="37" t="s">
        <v>2446</v>
      </c>
      <c r="M25" s="37" t="s">
        <v>2447</v>
      </c>
      <c r="N25" s="37" t="s">
        <v>2448</v>
      </c>
      <c r="O25" s="37" t="s">
        <v>2449</v>
      </c>
      <c r="P25" s="37" t="s">
        <v>2450</v>
      </c>
      <c r="Q25" s="37" t="s">
        <v>2451</v>
      </c>
      <c r="R25" s="37" t="s">
        <v>2452</v>
      </c>
      <c r="S25" s="37" t="s">
        <v>2453</v>
      </c>
      <c r="T25" s="37" t="s">
        <v>2454</v>
      </c>
      <c r="U25" s="37" t="s">
        <v>2455</v>
      </c>
    </row>
    <row r="26" spans="1:21">
      <c r="A26" s="37" t="s">
        <v>2457</v>
      </c>
      <c r="B26" s="37" t="s">
        <v>2458</v>
      </c>
      <c r="C26" s="37" t="s">
        <v>2974</v>
      </c>
      <c r="D26" s="37" t="s">
        <v>2459</v>
      </c>
      <c r="E26" s="37" t="s">
        <v>2460</v>
      </c>
      <c r="F26" s="37" t="s">
        <v>2975</v>
      </c>
      <c r="G26" s="37" t="s">
        <v>2779</v>
      </c>
      <c r="H26" s="37" t="s">
        <v>2780</v>
      </c>
      <c r="I26" s="37" t="s">
        <v>2976</v>
      </c>
      <c r="J26" s="37" t="s">
        <v>2781</v>
      </c>
      <c r="K26" s="37" t="s">
        <v>2782</v>
      </c>
      <c r="L26" s="37" t="s">
        <v>2977</v>
      </c>
      <c r="M26" s="37" t="s">
        <v>2978</v>
      </c>
      <c r="N26" s="37" t="s">
        <v>2979</v>
      </c>
      <c r="O26" s="37" t="s">
        <v>2980</v>
      </c>
      <c r="P26" s="37" t="s">
        <v>2981</v>
      </c>
      <c r="Q26" s="37" t="s">
        <v>2982</v>
      </c>
      <c r="R26" s="37" t="s">
        <v>2983</v>
      </c>
      <c r="S26" s="37" t="s">
        <v>2923</v>
      </c>
      <c r="T26" s="37" t="s">
        <v>2924</v>
      </c>
      <c r="U26" s="37" t="s">
        <v>2925</v>
      </c>
    </row>
    <row r="28" spans="1:21">
      <c r="A28" s="37" t="s">
        <v>2535</v>
      </c>
      <c r="B28" s="37" t="s">
        <v>2536</v>
      </c>
      <c r="C28" s="37" t="s">
        <v>2537</v>
      </c>
      <c r="D28" s="37" t="s">
        <v>2538</v>
      </c>
    </row>
    <row r="29" spans="1:21">
      <c r="A29" s="37" t="s">
        <v>3010</v>
      </c>
      <c r="B29" s="37" t="s">
        <v>3011</v>
      </c>
      <c r="C29" s="37" t="s">
        <v>3013</v>
      </c>
      <c r="D29" s="37" t="s">
        <v>2905</v>
      </c>
    </row>
    <row r="31" spans="1:21">
      <c r="A31" s="37" t="s">
        <v>2987</v>
      </c>
      <c r="B31" s="37" t="s">
        <v>2988</v>
      </c>
      <c r="C31" s="37" t="s">
        <v>2989</v>
      </c>
      <c r="D31" s="37" t="s">
        <v>2990</v>
      </c>
      <c r="E31" s="37" t="s">
        <v>2991</v>
      </c>
      <c r="F31" s="37" t="s">
        <v>2992</v>
      </c>
      <c r="G31" s="37" t="s">
        <v>2993</v>
      </c>
      <c r="H31" s="37" t="s">
        <v>2994</v>
      </c>
      <c r="I31" s="37" t="s">
        <v>2995</v>
      </c>
      <c r="J31" s="37" t="s">
        <v>2996</v>
      </c>
      <c r="K31" s="37" t="s">
        <v>2997</v>
      </c>
      <c r="L31" s="37" t="s">
        <v>2998</v>
      </c>
      <c r="M31" s="37" t="s">
        <v>2999</v>
      </c>
      <c r="N31" s="37" t="s">
        <v>3000</v>
      </c>
      <c r="O31" s="37" t="s">
        <v>3001</v>
      </c>
      <c r="P31" s="37" t="s">
        <v>3002</v>
      </c>
    </row>
    <row r="32" spans="1:21">
      <c r="A32" s="37" t="s">
        <v>2589</v>
      </c>
      <c r="B32" s="37" t="s">
        <v>2590</v>
      </c>
      <c r="C32" s="37" t="s">
        <v>2591</v>
      </c>
      <c r="D32" s="37" t="s">
        <v>2456</v>
      </c>
      <c r="E32" s="37" t="s">
        <v>2761</v>
      </c>
      <c r="F32" s="37" t="s">
        <v>2762</v>
      </c>
      <c r="G32" s="37" t="s">
        <v>2763</v>
      </c>
      <c r="H32" s="37" t="s">
        <v>2778</v>
      </c>
      <c r="I32" s="37" t="s">
        <v>2984</v>
      </c>
      <c r="J32" s="37" t="s">
        <v>2985</v>
      </c>
      <c r="K32" s="37" t="s">
        <v>2986</v>
      </c>
      <c r="L32" s="37" t="s">
        <v>2835</v>
      </c>
      <c r="M32" s="37" t="s">
        <v>2906</v>
      </c>
      <c r="N32" s="37" t="s">
        <v>2907</v>
      </c>
      <c r="O32" s="37" t="s">
        <v>2908</v>
      </c>
      <c r="P32" s="37" t="s">
        <v>2909</v>
      </c>
    </row>
    <row r="34" spans="1:58">
      <c r="A34" s="37" t="s">
        <v>2593</v>
      </c>
      <c r="B34" s="37" t="s">
        <v>2594</v>
      </c>
      <c r="C34" s="37" t="s">
        <v>2595</v>
      </c>
      <c r="D34" s="37" t="s">
        <v>2596</v>
      </c>
      <c r="E34" s="37" t="s">
        <v>2597</v>
      </c>
      <c r="F34" s="37" t="s">
        <v>2598</v>
      </c>
      <c r="G34" s="37" t="s">
        <v>2599</v>
      </c>
      <c r="H34" s="37" t="s">
        <v>2600</v>
      </c>
    </row>
    <row r="35" spans="1:58">
      <c r="A35" s="37" t="s">
        <v>3003</v>
      </c>
      <c r="B35" s="37" t="s">
        <v>3004</v>
      </c>
      <c r="C35" s="37" t="s">
        <v>3005</v>
      </c>
      <c r="D35" s="37" t="s">
        <v>3006</v>
      </c>
      <c r="E35" s="37" t="s">
        <v>3007</v>
      </c>
      <c r="F35" s="37" t="s">
        <v>3008</v>
      </c>
      <c r="G35" s="37" t="s">
        <v>2922</v>
      </c>
      <c r="H35" s="37" t="s">
        <v>2921</v>
      </c>
    </row>
    <row r="37" spans="1:58">
      <c r="A37" s="37" t="s">
        <v>2665</v>
      </c>
      <c r="B37" s="37" t="s">
        <v>2616</v>
      </c>
      <c r="C37" s="37" t="s">
        <v>2617</v>
      </c>
      <c r="D37" s="37" t="s">
        <v>2618</v>
      </c>
      <c r="E37" s="37" t="s">
        <v>2619</v>
      </c>
      <c r="F37" s="37" t="s">
        <v>2620</v>
      </c>
      <c r="G37" s="37" t="s">
        <v>2621</v>
      </c>
      <c r="H37" s="37" t="s">
        <v>2622</v>
      </c>
      <c r="I37" s="37" t="s">
        <v>2623</v>
      </c>
      <c r="J37" s="37" t="s">
        <v>2624</v>
      </c>
      <c r="K37" s="37" t="s">
        <v>2625</v>
      </c>
      <c r="L37" s="37" t="s">
        <v>2626</v>
      </c>
      <c r="M37" s="37" t="s">
        <v>2627</v>
      </c>
      <c r="N37" s="37" t="s">
        <v>2628</v>
      </c>
      <c r="O37" s="37" t="s">
        <v>2629</v>
      </c>
      <c r="P37" s="37" t="s">
        <v>2630</v>
      </c>
      <c r="Q37" s="37" t="s">
        <v>2666</v>
      </c>
      <c r="R37" s="37" t="s">
        <v>2631</v>
      </c>
      <c r="S37" s="37" t="s">
        <v>2632</v>
      </c>
      <c r="T37" s="37" t="s">
        <v>2633</v>
      </c>
      <c r="U37" s="37" t="s">
        <v>2634</v>
      </c>
      <c r="V37" s="37" t="s">
        <v>2635</v>
      </c>
      <c r="W37" s="37" t="s">
        <v>2636</v>
      </c>
      <c r="X37" s="37" t="s">
        <v>2637</v>
      </c>
      <c r="Y37" s="37" t="s">
        <v>2638</v>
      </c>
      <c r="Z37" s="37" t="s">
        <v>2639</v>
      </c>
      <c r="AA37" s="37" t="s">
        <v>2640</v>
      </c>
      <c r="AB37" s="37" t="s">
        <v>2641</v>
      </c>
      <c r="AC37" s="37" t="s">
        <v>2642</v>
      </c>
      <c r="AD37" s="37" t="s">
        <v>2643</v>
      </c>
      <c r="AE37" s="37" t="s">
        <v>2644</v>
      </c>
      <c r="AF37" s="37" t="s">
        <v>2645</v>
      </c>
      <c r="AG37" s="37" t="s">
        <v>2667</v>
      </c>
      <c r="AH37" s="37" t="s">
        <v>2646</v>
      </c>
      <c r="AI37" s="37" t="s">
        <v>2647</v>
      </c>
      <c r="AJ37" s="37" t="s">
        <v>2648</v>
      </c>
      <c r="AK37" s="37" t="s">
        <v>2649</v>
      </c>
      <c r="AL37" s="37" t="s">
        <v>2650</v>
      </c>
      <c r="AM37" s="37" t="s">
        <v>2651</v>
      </c>
      <c r="AN37" s="37" t="s">
        <v>2652</v>
      </c>
      <c r="AO37" s="37" t="s">
        <v>2653</v>
      </c>
      <c r="AP37" s="37" t="s">
        <v>2654</v>
      </c>
      <c r="AQ37" s="37" t="s">
        <v>2655</v>
      </c>
      <c r="AR37" s="37" t="s">
        <v>2656</v>
      </c>
      <c r="AS37" s="37" t="s">
        <v>2657</v>
      </c>
      <c r="AT37" s="37" t="s">
        <v>2658</v>
      </c>
      <c r="AU37" s="37" t="s">
        <v>2659</v>
      </c>
      <c r="AV37" s="37" t="s">
        <v>2660</v>
      </c>
      <c r="AW37" s="37" t="s">
        <v>2912</v>
      </c>
      <c r="AX37" s="37" t="s">
        <v>2607</v>
      </c>
      <c r="AY37" s="37" t="s">
        <v>2608</v>
      </c>
      <c r="AZ37" s="37" t="s">
        <v>2609</v>
      </c>
      <c r="BA37" s="37" t="s">
        <v>2610</v>
      </c>
      <c r="BB37" s="37" t="s">
        <v>2611</v>
      </c>
      <c r="BC37" s="37" t="s">
        <v>2612</v>
      </c>
      <c r="BD37" s="37" t="s">
        <v>2613</v>
      </c>
      <c r="BE37" s="37" t="s">
        <v>2614</v>
      </c>
      <c r="BF37" s="37" t="s">
        <v>2615</v>
      </c>
    </row>
    <row r="38" spans="1:58">
      <c r="A38" s="37" t="s">
        <v>2661</v>
      </c>
      <c r="B38" s="37" t="s">
        <v>2662</v>
      </c>
      <c r="C38" s="37" t="s">
        <v>2663</v>
      </c>
      <c r="D38" s="37" t="s">
        <v>2673</v>
      </c>
      <c r="E38" s="37" t="s">
        <v>2668</v>
      </c>
      <c r="F38" s="37" t="s">
        <v>2669</v>
      </c>
      <c r="G38" s="37" t="s">
        <v>2670</v>
      </c>
      <c r="H38" s="37" t="s">
        <v>2671</v>
      </c>
      <c r="I38" s="37" t="s">
        <v>2672</v>
      </c>
      <c r="J38" s="37" t="s">
        <v>3014</v>
      </c>
      <c r="K38" s="37" t="s">
        <v>2674</v>
      </c>
      <c r="L38" s="37" t="s">
        <v>2664</v>
      </c>
      <c r="M38" s="37" t="s">
        <v>2675</v>
      </c>
      <c r="N38" s="37" t="s">
        <v>3015</v>
      </c>
      <c r="O38" s="37" t="s">
        <v>2676</v>
      </c>
      <c r="P38" s="37" t="s">
        <v>3016</v>
      </c>
      <c r="Q38" s="37" t="s">
        <v>2765</v>
      </c>
      <c r="R38" s="37" t="s">
        <v>2766</v>
      </c>
      <c r="S38" s="37" t="s">
        <v>2767</v>
      </c>
      <c r="T38" s="37" t="s">
        <v>2774</v>
      </c>
      <c r="U38" s="37" t="s">
        <v>2769</v>
      </c>
      <c r="V38" s="37" t="s">
        <v>2770</v>
      </c>
      <c r="W38" s="37" t="s">
        <v>2771</v>
      </c>
      <c r="X38" s="37" t="s">
        <v>2772</v>
      </c>
      <c r="Y38" s="37" t="s">
        <v>2773</v>
      </c>
      <c r="Z38" s="37" t="s">
        <v>2764</v>
      </c>
      <c r="AA38" s="37" t="s">
        <v>2775</v>
      </c>
      <c r="AB38" s="37" t="s">
        <v>2768</v>
      </c>
      <c r="AC38" s="37" t="s">
        <v>2776</v>
      </c>
      <c r="AD38" s="37" t="s">
        <v>3017</v>
      </c>
      <c r="AE38" s="37" t="s">
        <v>2777</v>
      </c>
      <c r="AF38" s="37" t="s">
        <v>3018</v>
      </c>
      <c r="AG38" s="37" t="s">
        <v>2837</v>
      </c>
      <c r="AH38" s="37" t="s">
        <v>2838</v>
      </c>
      <c r="AI38" s="37" t="s">
        <v>2839</v>
      </c>
      <c r="AJ38" s="37" t="s">
        <v>2846</v>
      </c>
      <c r="AK38" s="37" t="s">
        <v>2841</v>
      </c>
      <c r="AL38" s="37" t="s">
        <v>2842</v>
      </c>
      <c r="AM38" s="37" t="s">
        <v>2843</v>
      </c>
      <c r="AN38" s="37" t="s">
        <v>2844</v>
      </c>
      <c r="AO38" s="37" t="s">
        <v>2845</v>
      </c>
      <c r="AP38" s="37" t="s">
        <v>2836</v>
      </c>
      <c r="AQ38" s="37" t="s">
        <v>2847</v>
      </c>
      <c r="AR38" s="37" t="s">
        <v>2840</v>
      </c>
      <c r="AS38" s="37" t="s">
        <v>2848</v>
      </c>
      <c r="AT38" s="37" t="s">
        <v>3019</v>
      </c>
      <c r="AU38" s="37" t="s">
        <v>2849</v>
      </c>
      <c r="AV38" s="37" t="s">
        <v>3020</v>
      </c>
      <c r="AW38" s="37" t="s">
        <v>2913</v>
      </c>
      <c r="AX38" s="37" t="s">
        <v>2914</v>
      </c>
      <c r="AY38" s="37" t="s">
        <v>2915</v>
      </c>
      <c r="AZ38" s="37" t="s">
        <v>2916</v>
      </c>
      <c r="BA38" s="37" t="s">
        <v>2917</v>
      </c>
      <c r="BB38" s="37" t="s">
        <v>2918</v>
      </c>
      <c r="BC38" s="37" t="s">
        <v>2919</v>
      </c>
      <c r="BD38" s="37" t="s">
        <v>2920</v>
      </c>
      <c r="BE38" s="37" t="s">
        <v>2910</v>
      </c>
      <c r="BF38" s="37" t="s">
        <v>2911</v>
      </c>
    </row>
    <row r="110" spans="1:22">
      <c r="A110" s="37" t="s">
        <v>0</v>
      </c>
      <c r="B110" s="37" t="s">
        <v>1133</v>
      </c>
      <c r="C110" s="37" t="s">
        <v>1227</v>
      </c>
      <c r="D110" s="37" t="s">
        <v>1228</v>
      </c>
      <c r="E110" s="37" t="s">
        <v>1229</v>
      </c>
      <c r="F110" s="37" t="s">
        <v>1230</v>
      </c>
      <c r="G110" s="37" t="s">
        <v>1231</v>
      </c>
      <c r="H110" s="37" t="s">
        <v>1232</v>
      </c>
      <c r="I110" s="37" t="s">
        <v>1233</v>
      </c>
      <c r="J110" s="37" t="s">
        <v>1234</v>
      </c>
      <c r="K110" s="37" t="s">
        <v>1235</v>
      </c>
      <c r="L110" s="37" t="s">
        <v>1236</v>
      </c>
      <c r="M110" s="37" t="s">
        <v>1237</v>
      </c>
      <c r="N110" s="37" t="s">
        <v>1238</v>
      </c>
      <c r="O110" s="37" t="s">
        <v>1239</v>
      </c>
      <c r="P110" s="37" t="s">
        <v>1240</v>
      </c>
      <c r="Q110" s="37" t="s">
        <v>1241</v>
      </c>
      <c r="R110" s="37" t="s">
        <v>1242</v>
      </c>
      <c r="S110" s="37" t="s">
        <v>1243</v>
      </c>
      <c r="T110" s="37" t="s">
        <v>1244</v>
      </c>
      <c r="U110" s="37" t="s">
        <v>1245</v>
      </c>
      <c r="V110" s="37" t="s">
        <v>1246</v>
      </c>
    </row>
    <row r="111" spans="1:22">
      <c r="A111" s="37" t="s">
        <v>1</v>
      </c>
      <c r="B111" s="37" t="s">
        <v>1247</v>
      </c>
      <c r="C111" s="37" t="s">
        <v>1248</v>
      </c>
      <c r="D111" s="37" t="s">
        <v>1249</v>
      </c>
      <c r="E111" s="37" t="s">
        <v>1250</v>
      </c>
      <c r="F111" s="37" t="s">
        <v>1251</v>
      </c>
      <c r="G111" s="37" t="s">
        <v>1252</v>
      </c>
    </row>
    <row r="112" spans="1:22">
      <c r="A112" s="37" t="s">
        <v>2</v>
      </c>
      <c r="B112" s="37" t="s">
        <v>1253</v>
      </c>
      <c r="C112" s="37" t="s">
        <v>1254</v>
      </c>
      <c r="D112" s="37" t="s">
        <v>1255</v>
      </c>
      <c r="E112" s="37" t="s">
        <v>1256</v>
      </c>
      <c r="F112" s="37" t="s">
        <v>1257</v>
      </c>
      <c r="G112" s="37" t="s">
        <v>1258</v>
      </c>
      <c r="H112" s="37" t="s">
        <v>1259</v>
      </c>
      <c r="I112" s="37" t="s">
        <v>1260</v>
      </c>
      <c r="J112" s="37" t="s">
        <v>1261</v>
      </c>
    </row>
    <row r="113" spans="1:14">
      <c r="A113" s="37" t="s">
        <v>3</v>
      </c>
      <c r="B113" s="37" t="s">
        <v>1262</v>
      </c>
      <c r="C113" s="37" t="s">
        <v>1263</v>
      </c>
      <c r="D113" s="37" t="s">
        <v>1264</v>
      </c>
      <c r="E113" s="37" t="s">
        <v>1265</v>
      </c>
    </row>
    <row r="114" spans="1:14">
      <c r="A114" s="37" t="s">
        <v>4</v>
      </c>
      <c r="B114" s="37" t="s">
        <v>1266</v>
      </c>
      <c r="C114" s="37" t="s">
        <v>1267</v>
      </c>
      <c r="D114" s="37" t="s">
        <v>1268</v>
      </c>
      <c r="E114" s="37" t="s">
        <v>1269</v>
      </c>
      <c r="F114" s="37" t="s">
        <v>1270</v>
      </c>
      <c r="G114" s="37" t="s">
        <v>1271</v>
      </c>
      <c r="H114" s="37" t="s">
        <v>1272</v>
      </c>
      <c r="I114" s="37" t="s">
        <v>1273</v>
      </c>
    </row>
    <row r="115" spans="1:14">
      <c r="A115" s="37" t="s">
        <v>5</v>
      </c>
      <c r="B115" s="37" t="s">
        <v>1274</v>
      </c>
      <c r="C115" s="37" t="s">
        <v>1275</v>
      </c>
      <c r="D115" s="37" t="s">
        <v>1276</v>
      </c>
      <c r="E115" s="37" t="s">
        <v>1277</v>
      </c>
    </row>
    <row r="116" spans="1:14">
      <c r="A116" s="37" t="s">
        <v>6</v>
      </c>
      <c r="B116" s="37" t="s">
        <v>1278</v>
      </c>
      <c r="C116" s="37" t="s">
        <v>1279</v>
      </c>
      <c r="D116" s="37" t="s">
        <v>1280</v>
      </c>
      <c r="E116" s="37" t="s">
        <v>1281</v>
      </c>
      <c r="F116" s="37" t="s">
        <v>1282</v>
      </c>
      <c r="G116" s="37" t="s">
        <v>1283</v>
      </c>
    </row>
    <row r="117" spans="1:14">
      <c r="A117" s="37" t="s">
        <v>7</v>
      </c>
      <c r="B117" s="37" t="s">
        <v>1284</v>
      </c>
      <c r="C117" s="37" t="s">
        <v>1285</v>
      </c>
      <c r="D117" s="37" t="s">
        <v>1286</v>
      </c>
      <c r="E117" s="37" t="s">
        <v>1287</v>
      </c>
      <c r="F117" s="37" t="s">
        <v>1288</v>
      </c>
      <c r="G117" s="37" t="s">
        <v>1289</v>
      </c>
      <c r="H117" s="37" t="s">
        <v>1290</v>
      </c>
      <c r="I117" s="37" t="s">
        <v>1291</v>
      </c>
      <c r="J117" s="37" t="s">
        <v>1292</v>
      </c>
    </row>
    <row r="118" spans="1:14">
      <c r="A118" s="37" t="s">
        <v>8</v>
      </c>
      <c r="B118" s="37" t="s">
        <v>1278</v>
      </c>
      <c r="C118" s="37" t="s">
        <v>1293</v>
      </c>
      <c r="D118" s="37" t="s">
        <v>1294</v>
      </c>
      <c r="E118" s="37" t="s">
        <v>1295</v>
      </c>
      <c r="F118" s="37" t="s">
        <v>1280</v>
      </c>
      <c r="G118" s="37" t="s">
        <v>1296</v>
      </c>
    </row>
    <row r="119" spans="1:14">
      <c r="A119" s="37" t="s">
        <v>9</v>
      </c>
      <c r="B119" s="37" t="s">
        <v>1297</v>
      </c>
      <c r="C119" s="37" t="s">
        <v>1298</v>
      </c>
      <c r="D119" s="37" t="s">
        <v>1299</v>
      </c>
      <c r="E119" s="37" t="s">
        <v>1300</v>
      </c>
      <c r="F119" s="37" t="s">
        <v>1301</v>
      </c>
      <c r="G119" s="37" t="s">
        <v>1302</v>
      </c>
      <c r="H119" s="37" t="s">
        <v>1303</v>
      </c>
      <c r="I119" s="37" t="s">
        <v>1304</v>
      </c>
      <c r="J119" s="37" t="s">
        <v>1305</v>
      </c>
      <c r="K119" s="37" t="s">
        <v>1306</v>
      </c>
    </row>
    <row r="120" spans="1:14">
      <c r="A120" s="37" t="s">
        <v>10</v>
      </c>
      <c r="B120" s="37" t="s">
        <v>1307</v>
      </c>
      <c r="C120" s="37" t="s">
        <v>1308</v>
      </c>
      <c r="D120" s="37" t="s">
        <v>1309</v>
      </c>
      <c r="E120" s="37" t="s">
        <v>1310</v>
      </c>
      <c r="F120" s="37" t="s">
        <v>1311</v>
      </c>
      <c r="G120" s="37" t="s">
        <v>1312</v>
      </c>
      <c r="H120" s="37" t="s">
        <v>1313</v>
      </c>
      <c r="I120" s="37" t="s">
        <v>1314</v>
      </c>
      <c r="J120" s="37" t="s">
        <v>1315</v>
      </c>
      <c r="K120" s="37" t="s">
        <v>1316</v>
      </c>
    </row>
    <row r="121" spans="1:14">
      <c r="A121" s="37" t="s">
        <v>11</v>
      </c>
      <c r="B121" s="37" t="s">
        <v>1317</v>
      </c>
      <c r="C121" s="37" t="s">
        <v>1318</v>
      </c>
      <c r="D121" s="37" t="s">
        <v>1319</v>
      </c>
      <c r="E121" s="37" t="s">
        <v>1320</v>
      </c>
      <c r="F121" s="37" t="s">
        <v>1321</v>
      </c>
      <c r="G121" s="37" t="s">
        <v>1322</v>
      </c>
      <c r="H121" s="37" t="s">
        <v>1323</v>
      </c>
      <c r="I121" s="37" t="s">
        <v>1324</v>
      </c>
      <c r="J121" s="37" t="s">
        <v>1325</v>
      </c>
    </row>
    <row r="122" spans="1:14">
      <c r="A122" s="37" t="s">
        <v>12</v>
      </c>
      <c r="B122" s="37" t="s">
        <v>1326</v>
      </c>
      <c r="C122" s="37" t="s">
        <v>1327</v>
      </c>
      <c r="D122" s="37" t="s">
        <v>1328</v>
      </c>
      <c r="E122" s="37" t="s">
        <v>1329</v>
      </c>
      <c r="F122" s="37" t="s">
        <v>1330</v>
      </c>
      <c r="G122" s="37" t="s">
        <v>1331</v>
      </c>
      <c r="H122" s="37" t="s">
        <v>1332</v>
      </c>
      <c r="I122" s="37" t="s">
        <v>1333</v>
      </c>
      <c r="J122" s="37" t="s">
        <v>1334</v>
      </c>
      <c r="K122" s="37" t="s">
        <v>1335</v>
      </c>
      <c r="L122" s="37" t="s">
        <v>1336</v>
      </c>
      <c r="M122" s="37" t="s">
        <v>1337</v>
      </c>
      <c r="N122" s="37" t="s">
        <v>1338</v>
      </c>
    </row>
    <row r="123" spans="1:14">
      <c r="A123" s="37" t="s">
        <v>13</v>
      </c>
      <c r="B123" s="37" t="s">
        <v>1339</v>
      </c>
      <c r="C123" s="37" t="s">
        <v>1340</v>
      </c>
      <c r="D123" s="37" t="s">
        <v>1341</v>
      </c>
      <c r="E123" s="37" t="s">
        <v>1342</v>
      </c>
      <c r="F123" s="37" t="s">
        <v>1343</v>
      </c>
      <c r="G123" s="37" t="s">
        <v>1311</v>
      </c>
      <c r="H123" s="37" t="s">
        <v>1344</v>
      </c>
      <c r="I123" s="37" t="s">
        <v>1293</v>
      </c>
      <c r="J123" s="37" t="s">
        <v>1345</v>
      </c>
    </row>
    <row r="124" spans="1:14">
      <c r="A124" s="37" t="s">
        <v>14</v>
      </c>
      <c r="B124" s="37" t="s">
        <v>1346</v>
      </c>
      <c r="C124" s="37" t="s">
        <v>1347</v>
      </c>
      <c r="D124" s="37" t="s">
        <v>1311</v>
      </c>
      <c r="E124" s="37" t="s">
        <v>1348</v>
      </c>
      <c r="F124" s="37" t="s">
        <v>1349</v>
      </c>
      <c r="G124" s="37" t="s">
        <v>1350</v>
      </c>
      <c r="H124" s="37" t="s">
        <v>1351</v>
      </c>
    </row>
    <row r="125" spans="1:14">
      <c r="A125" s="37" t="s">
        <v>15</v>
      </c>
      <c r="B125" s="37" t="s">
        <v>1352</v>
      </c>
      <c r="C125" s="37" t="s">
        <v>1353</v>
      </c>
      <c r="D125" s="37" t="s">
        <v>1354</v>
      </c>
      <c r="E125" s="37" t="s">
        <v>1355</v>
      </c>
    </row>
    <row r="126" spans="1:14">
      <c r="A126" s="37" t="s">
        <v>16</v>
      </c>
      <c r="B126" s="37" t="s">
        <v>1356</v>
      </c>
      <c r="C126" s="37" t="s">
        <v>1357</v>
      </c>
      <c r="D126" s="37" t="s">
        <v>1358</v>
      </c>
      <c r="E126" s="37" t="s">
        <v>1359</v>
      </c>
    </row>
    <row r="127" spans="1:14">
      <c r="A127" s="37" t="s">
        <v>17</v>
      </c>
      <c r="B127" s="37" t="s">
        <v>1360</v>
      </c>
      <c r="C127" s="37" t="s">
        <v>1361</v>
      </c>
      <c r="D127" s="37" t="s">
        <v>1362</v>
      </c>
      <c r="E127" s="37" t="s">
        <v>1363</v>
      </c>
    </row>
    <row r="128" spans="1:14">
      <c r="A128" s="37" t="s">
        <v>18</v>
      </c>
      <c r="B128" s="37" t="s">
        <v>1364</v>
      </c>
      <c r="C128" s="37" t="s">
        <v>1365</v>
      </c>
      <c r="D128" s="37" t="s">
        <v>1366</v>
      </c>
      <c r="E128" s="37" t="s">
        <v>1367</v>
      </c>
    </row>
    <row r="129" spans="1:12">
      <c r="A129" s="37" t="s">
        <v>19</v>
      </c>
      <c r="B129" s="37" t="s">
        <v>1368</v>
      </c>
      <c r="C129" s="37" t="s">
        <v>1369</v>
      </c>
      <c r="D129" s="37" t="s">
        <v>1370</v>
      </c>
      <c r="E129" s="37" t="s">
        <v>1371</v>
      </c>
      <c r="F129" s="37" t="s">
        <v>1372</v>
      </c>
      <c r="G129" s="37" t="s">
        <v>1373</v>
      </c>
      <c r="H129" s="37" t="s">
        <v>1374</v>
      </c>
      <c r="I129" s="37" t="s">
        <v>1375</v>
      </c>
      <c r="J129" s="37" t="s">
        <v>1376</v>
      </c>
      <c r="K129" s="37" t="s">
        <v>1377</v>
      </c>
    </row>
    <row r="130" spans="1:12">
      <c r="A130" s="37" t="s">
        <v>20</v>
      </c>
      <c r="B130" s="37" t="s">
        <v>1378</v>
      </c>
      <c r="C130" s="37" t="s">
        <v>1379</v>
      </c>
      <c r="D130" s="37" t="s">
        <v>1380</v>
      </c>
      <c r="E130" s="37" t="s">
        <v>1381</v>
      </c>
      <c r="F130" s="37" t="s">
        <v>1382</v>
      </c>
    </row>
    <row r="131" spans="1:12">
      <c r="A131" s="37" t="s">
        <v>129</v>
      </c>
      <c r="B131" s="37" t="s">
        <v>1383</v>
      </c>
      <c r="C131" s="37" t="s">
        <v>1384</v>
      </c>
      <c r="D131" s="37" t="s">
        <v>1385</v>
      </c>
      <c r="E131" s="37" t="s">
        <v>1386</v>
      </c>
      <c r="F131" s="37" t="s">
        <v>1387</v>
      </c>
      <c r="G131" s="37" t="s">
        <v>1388</v>
      </c>
      <c r="H131" s="37" t="s">
        <v>1389</v>
      </c>
      <c r="I131" s="37" t="s">
        <v>1313</v>
      </c>
    </row>
    <row r="132" spans="1:12">
      <c r="A132" s="37" t="s">
        <v>21</v>
      </c>
      <c r="B132" s="37" t="s">
        <v>1390</v>
      </c>
      <c r="C132" s="37" t="s">
        <v>1391</v>
      </c>
      <c r="D132" s="37" t="s">
        <v>1392</v>
      </c>
      <c r="E132" s="37" t="s">
        <v>1393</v>
      </c>
      <c r="F132" s="37" t="s">
        <v>1394</v>
      </c>
      <c r="G132" s="37" t="s">
        <v>1395</v>
      </c>
      <c r="H132" s="37" t="s">
        <v>1396</v>
      </c>
      <c r="I132" s="37" t="s">
        <v>1397</v>
      </c>
      <c r="J132" s="37" t="s">
        <v>1398</v>
      </c>
      <c r="K132" s="37" t="s">
        <v>1399</v>
      </c>
      <c r="L132" s="37" t="s">
        <v>1400</v>
      </c>
    </row>
    <row r="133" spans="1:12">
      <c r="A133" s="37" t="s">
        <v>22</v>
      </c>
      <c r="B133" s="37" t="s">
        <v>1401</v>
      </c>
      <c r="C133" s="37" t="s">
        <v>1402</v>
      </c>
      <c r="D133" s="37" t="s">
        <v>1403</v>
      </c>
      <c r="E133" s="37" t="s">
        <v>1404</v>
      </c>
    </row>
    <row r="134" spans="1:12">
      <c r="A134" s="37" t="s">
        <v>23</v>
      </c>
      <c r="B134" s="37" t="s">
        <v>1405</v>
      </c>
      <c r="C134" s="37" t="s">
        <v>1406</v>
      </c>
      <c r="D134" s="37" t="s">
        <v>1407</v>
      </c>
      <c r="E134" s="37" t="s">
        <v>1408</v>
      </c>
      <c r="F134" s="37" t="s">
        <v>1409</v>
      </c>
      <c r="G134" s="37" t="s">
        <v>1410</v>
      </c>
      <c r="H134" s="37" t="s">
        <v>1411</v>
      </c>
    </row>
    <row r="135" spans="1:12">
      <c r="A135" s="37" t="s">
        <v>24</v>
      </c>
      <c r="B135" s="37" t="s">
        <v>1412</v>
      </c>
      <c r="C135" s="37" t="s">
        <v>1413</v>
      </c>
      <c r="D135" s="37" t="s">
        <v>1414</v>
      </c>
      <c r="E135" s="37" t="s">
        <v>1415</v>
      </c>
      <c r="F135" s="37" t="s">
        <v>1416</v>
      </c>
      <c r="G135" s="37" t="s">
        <v>1417</v>
      </c>
    </row>
    <row r="136" spans="1:12">
      <c r="A136" s="37" t="s">
        <v>25</v>
      </c>
      <c r="B136" s="37" t="s">
        <v>1418</v>
      </c>
      <c r="C136" s="37" t="s">
        <v>1419</v>
      </c>
      <c r="D136" s="37" t="s">
        <v>1420</v>
      </c>
      <c r="E136" s="37" t="s">
        <v>1421</v>
      </c>
      <c r="F136" s="37" t="s">
        <v>1422</v>
      </c>
      <c r="G136" s="37" t="s">
        <v>1423</v>
      </c>
      <c r="H136" s="37" t="s">
        <v>1424</v>
      </c>
      <c r="I136" s="37" t="s">
        <v>1425</v>
      </c>
    </row>
    <row r="137" spans="1:12">
      <c r="A137" s="37" t="s">
        <v>26</v>
      </c>
      <c r="B137" s="37" t="s">
        <v>1426</v>
      </c>
      <c r="C137" s="37" t="s">
        <v>1427</v>
      </c>
      <c r="D137" s="37" t="s">
        <v>1428</v>
      </c>
      <c r="E137" s="37" t="s">
        <v>1429</v>
      </c>
      <c r="F137" s="37" t="s">
        <v>1430</v>
      </c>
      <c r="G137" s="37" t="s">
        <v>1431</v>
      </c>
      <c r="H137" s="37" t="s">
        <v>1432</v>
      </c>
      <c r="I137" s="37" t="s">
        <v>1433</v>
      </c>
    </row>
    <row r="138" spans="1:12">
      <c r="A138" s="37" t="s">
        <v>131</v>
      </c>
      <c r="B138" s="37" t="s">
        <v>1434</v>
      </c>
      <c r="C138" s="37" t="s">
        <v>1435</v>
      </c>
      <c r="D138" s="37" t="s">
        <v>1436</v>
      </c>
      <c r="E138" s="37" t="s">
        <v>1437</v>
      </c>
      <c r="F138" s="37" t="s">
        <v>1438</v>
      </c>
    </row>
    <row r="139" spans="1:12">
      <c r="A139" s="37" t="s">
        <v>27</v>
      </c>
      <c r="B139" s="37" t="s">
        <v>1439</v>
      </c>
      <c r="C139" s="37" t="s">
        <v>1440</v>
      </c>
      <c r="D139" s="37" t="s">
        <v>1441</v>
      </c>
      <c r="E139" s="37" t="s">
        <v>1442</v>
      </c>
      <c r="F139" s="37" t="s">
        <v>1443</v>
      </c>
      <c r="G139" s="37" t="s">
        <v>1444</v>
      </c>
      <c r="H139" s="37" t="s">
        <v>1445</v>
      </c>
    </row>
    <row r="140" spans="1:12">
      <c r="A140" s="37" t="s">
        <v>28</v>
      </c>
      <c r="B140" s="37" t="s">
        <v>1309</v>
      </c>
      <c r="C140" s="37" t="s">
        <v>1446</v>
      </c>
      <c r="D140" s="37" t="s">
        <v>1313</v>
      </c>
    </row>
    <row r="141" spans="1:12">
      <c r="A141" s="37" t="s">
        <v>29</v>
      </c>
      <c r="B141" s="37" t="s">
        <v>1447</v>
      </c>
      <c r="C141" s="37" t="s">
        <v>1448</v>
      </c>
      <c r="D141" s="37" t="s">
        <v>1449</v>
      </c>
      <c r="E141" s="37" t="s">
        <v>1450</v>
      </c>
      <c r="F141" s="37" t="s">
        <v>1451</v>
      </c>
      <c r="G141" s="37" t="s">
        <v>1452</v>
      </c>
      <c r="H141" s="37" t="s">
        <v>1453</v>
      </c>
    </row>
    <row r="142" spans="1:12">
      <c r="A142" s="37" t="s">
        <v>30</v>
      </c>
      <c r="B142" s="37" t="s">
        <v>1454</v>
      </c>
      <c r="C142" s="37" t="s">
        <v>1455</v>
      </c>
      <c r="D142" s="37" t="s">
        <v>1456</v>
      </c>
      <c r="E142" s="37" t="s">
        <v>1457</v>
      </c>
      <c r="F142" s="37" t="s">
        <v>1458</v>
      </c>
    </row>
    <row r="143" spans="1:12">
      <c r="A143" s="37" t="s">
        <v>31</v>
      </c>
      <c r="B143" s="37" t="s">
        <v>1459</v>
      </c>
      <c r="C143" s="37" t="s">
        <v>1460</v>
      </c>
      <c r="D143" s="37" t="s">
        <v>1461</v>
      </c>
      <c r="E143" s="37" t="s">
        <v>1462</v>
      </c>
      <c r="F143" s="37" t="s">
        <v>1463</v>
      </c>
      <c r="G143" s="37" t="s">
        <v>1464</v>
      </c>
      <c r="H143" s="37" t="s">
        <v>1465</v>
      </c>
    </row>
    <row r="144" spans="1:12">
      <c r="A144" s="37" t="s">
        <v>32</v>
      </c>
      <c r="B144" s="37" t="s">
        <v>1466</v>
      </c>
      <c r="C144" s="37" t="s">
        <v>1467</v>
      </c>
      <c r="D144" s="37" t="s">
        <v>1468</v>
      </c>
      <c r="E144" s="37" t="s">
        <v>1469</v>
      </c>
      <c r="F144" s="37" t="s">
        <v>1470</v>
      </c>
      <c r="G144" s="37" t="s">
        <v>1471</v>
      </c>
      <c r="H144" s="37" t="s">
        <v>1472</v>
      </c>
      <c r="I144" s="37" t="s">
        <v>1473</v>
      </c>
    </row>
    <row r="145" spans="1:14">
      <c r="A145" s="37" t="s">
        <v>33</v>
      </c>
      <c r="B145" s="37" t="s">
        <v>1309</v>
      </c>
      <c r="C145" s="37" t="s">
        <v>1307</v>
      </c>
      <c r="D145" s="37" t="s">
        <v>1313</v>
      </c>
    </row>
    <row r="146" spans="1:14">
      <c r="A146" s="37" t="s">
        <v>34</v>
      </c>
      <c r="B146" s="37" t="s">
        <v>1474</v>
      </c>
      <c r="C146" s="37" t="s">
        <v>1309</v>
      </c>
      <c r="D146" s="37" t="s">
        <v>1313</v>
      </c>
    </row>
    <row r="147" spans="1:14">
      <c r="A147" s="37" t="s">
        <v>35</v>
      </c>
      <c r="B147" s="37" t="s">
        <v>1475</v>
      </c>
      <c r="C147" s="37" t="s">
        <v>1476</v>
      </c>
      <c r="D147" s="37" t="s">
        <v>1477</v>
      </c>
      <c r="E147" s="37" t="s">
        <v>1478</v>
      </c>
      <c r="F147" s="37" t="s">
        <v>1479</v>
      </c>
      <c r="G147" s="37" t="s">
        <v>1480</v>
      </c>
    </row>
    <row r="148" spans="1:14">
      <c r="A148" s="37" t="s">
        <v>36</v>
      </c>
      <c r="B148" s="37" t="s">
        <v>1481</v>
      </c>
      <c r="C148" s="37" t="s">
        <v>1482</v>
      </c>
      <c r="D148" s="37" t="s">
        <v>1483</v>
      </c>
      <c r="E148" s="37" t="s">
        <v>1484</v>
      </c>
    </row>
    <row r="149" spans="1:14">
      <c r="A149" s="37" t="s">
        <v>37</v>
      </c>
      <c r="B149" s="37" t="s">
        <v>1485</v>
      </c>
      <c r="C149" s="37" t="s">
        <v>1486</v>
      </c>
      <c r="D149" s="37" t="s">
        <v>1487</v>
      </c>
      <c r="E149" s="37" t="s">
        <v>1488</v>
      </c>
      <c r="F149" s="37" t="s">
        <v>1489</v>
      </c>
      <c r="G149" s="37" t="s">
        <v>1490</v>
      </c>
      <c r="H149" s="37" t="s">
        <v>1491</v>
      </c>
      <c r="I149" s="37" t="s">
        <v>1492</v>
      </c>
      <c r="J149" s="37" t="s">
        <v>1493</v>
      </c>
      <c r="K149" s="37" t="s">
        <v>1494</v>
      </c>
      <c r="L149" s="37" t="s">
        <v>1495</v>
      </c>
      <c r="M149" s="37" t="s">
        <v>1496</v>
      </c>
      <c r="N149" s="37" t="s">
        <v>1497</v>
      </c>
    </row>
    <row r="150" spans="1:14">
      <c r="A150" s="37" t="s">
        <v>38</v>
      </c>
      <c r="B150" s="37" t="s">
        <v>1446</v>
      </c>
      <c r="C150" s="37" t="s">
        <v>1309</v>
      </c>
      <c r="D150" s="37" t="s">
        <v>1315</v>
      </c>
      <c r="E150" s="37" t="s">
        <v>1313</v>
      </c>
      <c r="F150" s="37" t="s">
        <v>1307</v>
      </c>
    </row>
    <row r="151" spans="1:14">
      <c r="A151" s="37" t="s">
        <v>39</v>
      </c>
      <c r="B151" s="37" t="s">
        <v>1498</v>
      </c>
      <c r="C151" s="37" t="s">
        <v>1499</v>
      </c>
      <c r="D151" s="37" t="s">
        <v>1311</v>
      </c>
      <c r="E151" s="37" t="s">
        <v>1280</v>
      </c>
      <c r="F151" s="37" t="s">
        <v>1500</v>
      </c>
      <c r="G151" s="37" t="s">
        <v>1501</v>
      </c>
      <c r="H151" s="37" t="s">
        <v>1502</v>
      </c>
      <c r="I151" s="37" t="s">
        <v>1503</v>
      </c>
    </row>
    <row r="152" spans="1:14">
      <c r="A152" s="37" t="s">
        <v>40</v>
      </c>
      <c r="B152" s="37" t="s">
        <v>1504</v>
      </c>
      <c r="C152" s="37" t="s">
        <v>1492</v>
      </c>
      <c r="D152" s="37" t="s">
        <v>1505</v>
      </c>
      <c r="E152" s="37" t="s">
        <v>1506</v>
      </c>
      <c r="F152" s="37" t="s">
        <v>1507</v>
      </c>
      <c r="G152" s="37" t="s">
        <v>1508</v>
      </c>
      <c r="H152" s="37" t="s">
        <v>1509</v>
      </c>
      <c r="I152" s="37" t="s">
        <v>1510</v>
      </c>
      <c r="J152" s="37" t="s">
        <v>1511</v>
      </c>
      <c r="K152" s="37" t="s">
        <v>1512</v>
      </c>
    </row>
    <row r="153" spans="1:14">
      <c r="A153" s="37" t="s">
        <v>41</v>
      </c>
      <c r="B153" s="37" t="s">
        <v>1309</v>
      </c>
      <c r="C153" s="37" t="s">
        <v>1446</v>
      </c>
      <c r="D153" s="37" t="s">
        <v>1307</v>
      </c>
      <c r="E153" s="37" t="s">
        <v>1513</v>
      </c>
      <c r="F153" s="37" t="s">
        <v>1313</v>
      </c>
      <c r="G153" s="37" t="s">
        <v>1315</v>
      </c>
    </row>
    <row r="154" spans="1:14">
      <c r="A154" s="37" t="s">
        <v>42</v>
      </c>
      <c r="B154" s="37" t="s">
        <v>1514</v>
      </c>
      <c r="C154" s="37" t="s">
        <v>1515</v>
      </c>
      <c r="D154" s="37" t="s">
        <v>1516</v>
      </c>
      <c r="E154" s="37" t="s">
        <v>1517</v>
      </c>
      <c r="F154" s="37" t="s">
        <v>1518</v>
      </c>
      <c r="G154" s="37" t="s">
        <v>1519</v>
      </c>
      <c r="H154" s="37" t="s">
        <v>1520</v>
      </c>
    </row>
    <row r="155" spans="1:14">
      <c r="A155" s="37" t="s">
        <v>43</v>
      </c>
      <c r="B155" s="37" t="s">
        <v>1521</v>
      </c>
      <c r="C155" s="37" t="s">
        <v>1522</v>
      </c>
      <c r="D155" s="37" t="s">
        <v>1523</v>
      </c>
      <c r="E155" s="37" t="s">
        <v>1524</v>
      </c>
      <c r="F155" s="37" t="s">
        <v>1525</v>
      </c>
      <c r="G155" s="37" t="s">
        <v>1526</v>
      </c>
      <c r="H155" s="37" t="s">
        <v>1527</v>
      </c>
      <c r="I155" s="37" t="s">
        <v>1528</v>
      </c>
      <c r="J155" s="37" t="s">
        <v>1529</v>
      </c>
    </row>
    <row r="156" spans="1:14">
      <c r="A156" s="37" t="s">
        <v>44</v>
      </c>
      <c r="B156" s="37" t="s">
        <v>1315</v>
      </c>
      <c r="C156" s="37" t="s">
        <v>1446</v>
      </c>
      <c r="D156" s="37" t="s">
        <v>1307</v>
      </c>
      <c r="E156" s="37" t="s">
        <v>1259</v>
      </c>
      <c r="F156" s="37" t="s">
        <v>1530</v>
      </c>
    </row>
  </sheetData>
  <phoneticPr fontId="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DD33-58EE-4D92-9B15-9CD3F9EF216F}">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4"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8" ht="30" customHeight="1">
      <c r="A1" s="473" t="s">
        <v>170</v>
      </c>
      <c r="B1" s="473"/>
      <c r="C1" s="473"/>
      <c r="D1" s="473"/>
      <c r="E1" s="473"/>
      <c r="F1" s="473"/>
      <c r="G1" s="473"/>
      <c r="H1" s="473"/>
      <c r="I1" s="473"/>
      <c r="J1" s="473"/>
      <c r="K1" s="473"/>
      <c r="L1" s="473"/>
      <c r="M1" s="473"/>
      <c r="N1" s="473"/>
      <c r="O1" s="473"/>
      <c r="P1" s="473"/>
      <c r="Q1" s="473"/>
      <c r="R1" s="473"/>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74" t="s">
        <v>147</v>
      </c>
      <c r="H6" s="475"/>
      <c r="I6" s="475"/>
      <c r="J6" s="475"/>
      <c r="K6" s="476"/>
      <c r="N6" s="477" t="s">
        <v>148</v>
      </c>
      <c r="O6" s="478"/>
      <c r="P6" s="478"/>
      <c r="Q6" s="478"/>
      <c r="R6" s="479"/>
    </row>
    <row r="7" spans="1:18"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8" ht="19.5" thickBot="1"/>
    <row r="9" spans="1:18" ht="49.5" customHeight="1" thickBot="1">
      <c r="G9" s="468" t="s">
        <v>174</v>
      </c>
      <c r="H9" s="469"/>
      <c r="I9" s="469"/>
      <c r="J9" s="469"/>
      <c r="K9" s="470"/>
      <c r="N9" s="502" t="s">
        <v>173</v>
      </c>
      <c r="O9" s="503"/>
      <c r="P9" s="503"/>
      <c r="Q9" s="503"/>
      <c r="R9" s="504"/>
    </row>
    <row r="10" spans="1:18" customFormat="1" ht="49.5" customHeight="1" thickBot="1">
      <c r="A10" s="14"/>
      <c r="B10" s="14"/>
      <c r="C10" s="13"/>
      <c r="D10" s="13"/>
      <c r="E10" s="19" t="s">
        <v>152</v>
      </c>
      <c r="F10" s="14"/>
      <c r="G10" s="60" t="s">
        <v>181</v>
      </c>
      <c r="H10" s="460" t="s">
        <v>180</v>
      </c>
      <c r="I10" s="460"/>
      <c r="J10" s="460"/>
      <c r="K10" s="461"/>
      <c r="M10" s="14"/>
      <c r="N10" s="60" t="s">
        <v>177</v>
      </c>
      <c r="O10" s="460" t="s">
        <v>176</v>
      </c>
      <c r="P10" s="460"/>
      <c r="Q10" s="460"/>
      <c r="R10" s="461"/>
    </row>
    <row r="11" spans="1:18" customFormat="1" ht="49.5" customHeight="1" thickBot="1">
      <c r="A11" s="14"/>
      <c r="B11" s="14"/>
      <c r="C11" s="13"/>
      <c r="D11" s="13"/>
      <c r="E11" s="19" t="s">
        <v>152</v>
      </c>
      <c r="F11" s="14"/>
      <c r="G11" s="24"/>
      <c r="H11" s="27" t="s">
        <v>1111</v>
      </c>
      <c r="I11" s="28" t="s">
        <v>534</v>
      </c>
      <c r="J11" s="168" cm="1">
        <f t="array" aca="1" ref="J11" ca="1">INDIRECT(ADDRESS(7,MATCH($H11,国表!$A$3:$LQ$3,0),1,1,"国表"))</f>
        <v>0.752</v>
      </c>
      <c r="K11" s="169" cm="1">
        <f t="array" aca="1" ref="K11" ca="1">INDIRECT(ADDRESS($C$3,MATCH($H11,都道府県表!$A$3:$LQ$3,0),1,1,"都道府県表"))</f>
        <v>0.79800000000000004</v>
      </c>
      <c r="M11" s="14"/>
      <c r="N11" s="24"/>
      <c r="O11" s="31" t="s">
        <v>1122</v>
      </c>
      <c r="P11" s="21" t="s">
        <v>532</v>
      </c>
      <c r="Q11" s="52" cm="1">
        <f t="array" aca="1" ref="Q11" ca="1">INDIRECT(ADDRESS(7,MATCH($O11,国表!$A$3:$LQ$3,0),1,1,"国表"))</f>
        <v>0.70099999999999996</v>
      </c>
      <c r="R11" s="53" cm="1">
        <f t="array" aca="1" ref="R11" ca="1">INDIRECT(ADDRESS($C$3,MATCH($O11,都道府県表!$A$3:$LQ$3,0),1,1,"都道府県表"))</f>
        <v>0.78400000000000003</v>
      </c>
    </row>
    <row r="12" spans="1:18" customFormat="1" ht="49.5" customHeight="1">
      <c r="A12" s="14"/>
      <c r="B12" s="14"/>
      <c r="C12" s="13"/>
      <c r="D12" s="13"/>
      <c r="E12" s="32" t="s">
        <v>175</v>
      </c>
      <c r="F12" s="14"/>
      <c r="G12" s="26" t="s">
        <v>183</v>
      </c>
      <c r="H12" s="454" t="s">
        <v>182</v>
      </c>
      <c r="I12" s="455"/>
      <c r="J12" s="455"/>
      <c r="K12" s="456"/>
      <c r="M12" s="14"/>
      <c r="N12" s="22" t="s">
        <v>179</v>
      </c>
      <c r="O12" s="454" t="s">
        <v>178</v>
      </c>
      <c r="P12" s="455"/>
      <c r="Q12" s="455"/>
      <c r="R12" s="456"/>
    </row>
    <row r="13" spans="1:18" customFormat="1" ht="49.5" customHeight="1" thickBot="1">
      <c r="A13" s="14"/>
      <c r="B13" s="14"/>
      <c r="C13" s="13"/>
      <c r="D13" s="13"/>
      <c r="E13" s="32"/>
      <c r="F13" s="14"/>
      <c r="G13" s="24"/>
      <c r="H13" s="31" t="s">
        <v>1112</v>
      </c>
      <c r="I13" s="21" t="s">
        <v>535</v>
      </c>
      <c r="J13" s="164" cm="1">
        <f t="array" aca="1" ref="J13" ca="1">INDIRECT(ADDRESS(7,MATCH($H13,国表!$A$3:$LQ$3,0),1,1,"国表"))</f>
        <v>0.75900000000000001</v>
      </c>
      <c r="K13" s="165" cm="1">
        <f t="array" aca="1" ref="K13" ca="1">INDIRECT(ADDRESS($C$3,MATCH($H13,都道府県表!$A$3:$LQ$3,0),1,1,"都道府県表"))</f>
        <v>0.74399999999999999</v>
      </c>
      <c r="M13" s="14"/>
      <c r="N13" s="50"/>
      <c r="O13" s="20" t="s">
        <v>1110</v>
      </c>
      <c r="P13" s="23" t="s">
        <v>533</v>
      </c>
      <c r="Q13" s="61" cm="1">
        <f t="array" aca="1" ref="Q13" ca="1">INDIRECT(ADDRESS(7,MATCH($O13,国表!$A$3:$LQ$3,0),1,1,"国表"))</f>
        <v>0.79600000000000004</v>
      </c>
      <c r="R13" s="62" cm="1">
        <f t="array" aca="1" ref="R13" ca="1">INDIRECT(ADDRESS($C$3,MATCH($O13,都道府県表!$A$3:$LQ$3,0),1,1,"都道府県表"))</f>
        <v>0.78700000000000003</v>
      </c>
    </row>
    <row r="14" spans="1:18" customFormat="1" ht="49.5" customHeight="1">
      <c r="A14" s="14"/>
      <c r="B14" s="14"/>
      <c r="C14" s="13"/>
      <c r="D14" s="13"/>
      <c r="E14" s="14"/>
      <c r="F14" s="14"/>
      <c r="G14" s="22" t="s">
        <v>185</v>
      </c>
      <c r="H14" s="454" t="s">
        <v>184</v>
      </c>
      <c r="I14" s="455"/>
      <c r="J14" s="455"/>
      <c r="K14" s="456"/>
      <c r="M14" s="14"/>
    </row>
    <row r="15" spans="1:18" customFormat="1" ht="49.5" customHeight="1">
      <c r="A15" s="14"/>
      <c r="B15" s="14"/>
      <c r="C15" s="13"/>
      <c r="D15" s="13"/>
      <c r="E15" s="14"/>
      <c r="F15" s="14"/>
      <c r="G15" s="26"/>
      <c r="H15" s="183" t="s">
        <v>374</v>
      </c>
      <c r="I15" s="184" t="s">
        <v>372</v>
      </c>
      <c r="J15" s="185">
        <v>100</v>
      </c>
      <c r="K15" s="186" cm="1">
        <f t="array" aca="1" ref="K15" ca="1">INDIRECT(ADDRESS($C$3,MATCH(VALUE(SUBSTITUTE($H15,"NDB-SCR","")),'都道府県表（NDB-SCR）'!$A$3:$JE$3,0),1,1,"都道府県表（NDB-SCR）"))</f>
        <v>193.7</v>
      </c>
      <c r="M15" s="14"/>
    </row>
    <row r="16" spans="1:18" customFormat="1" ht="49.5" customHeight="1">
      <c r="A16" s="14"/>
      <c r="B16" s="14"/>
      <c r="C16" s="13"/>
      <c r="D16" s="13"/>
      <c r="F16" s="14"/>
      <c r="G16" s="26"/>
      <c r="H16" s="183" t="s">
        <v>375</v>
      </c>
      <c r="I16" s="184" t="s">
        <v>373</v>
      </c>
      <c r="J16" s="185">
        <v>100</v>
      </c>
      <c r="K16" s="186" cm="1">
        <f t="array" aca="1" ref="K16" ca="1">INDIRECT(ADDRESS($C$3,MATCH(VALUE(SUBSTITUTE($H16,"NDB-SCR","")),'都道府県表（NDB-SCR）'!$A$3:$JE$3,0),1,1,"都道府県表（NDB-SCR）"))</f>
        <v>75</v>
      </c>
      <c r="M16" s="14"/>
    </row>
    <row r="17" spans="1:13" customFormat="1" ht="49.5" customHeight="1" thickBot="1">
      <c r="A17" s="14"/>
      <c r="B17" s="14"/>
      <c r="C17" s="13"/>
      <c r="D17" s="13"/>
      <c r="F17" s="14"/>
      <c r="G17" s="50"/>
      <c r="H17" s="187" t="s">
        <v>376</v>
      </c>
      <c r="I17" s="188" t="s">
        <v>637</v>
      </c>
      <c r="J17" s="189">
        <v>100</v>
      </c>
      <c r="K17" s="190" cm="1">
        <f t="array" aca="1" ref="K17" ca="1">INDIRECT(ADDRESS($C$3,MATCH(VALUE(SUBSTITUTE($H17,"NDB-SCR","")),'都道府県表（NDB-SCR）'!$A$3:$JE$3,0),1,1,"都道府県表（NDB-SCR）"))</f>
        <v>102.3</v>
      </c>
      <c r="M17" s="14"/>
    </row>
    <row r="18" spans="1:13" customFormat="1" ht="49.5" customHeight="1" thickBot="1">
      <c r="A18" s="14"/>
      <c r="B18" s="14"/>
      <c r="C18" s="13"/>
      <c r="D18" s="13"/>
      <c r="E18" s="467"/>
      <c r="F18" s="14"/>
      <c r="G18" s="14"/>
      <c r="H18" s="14"/>
      <c r="I18" s="14"/>
      <c r="J18" s="14"/>
      <c r="K18" s="14"/>
      <c r="M18" s="14"/>
    </row>
    <row r="19" spans="1:13" customFormat="1" ht="49.5" customHeight="1" thickBot="1">
      <c r="A19" s="14"/>
      <c r="B19" s="14"/>
      <c r="C19" s="13"/>
      <c r="D19" s="13"/>
      <c r="E19" s="467"/>
      <c r="F19" s="14"/>
      <c r="G19" s="468" t="s">
        <v>171</v>
      </c>
      <c r="H19" s="469"/>
      <c r="I19" s="469"/>
      <c r="J19" s="469"/>
      <c r="K19" s="470"/>
      <c r="M19" s="14"/>
    </row>
    <row r="20" spans="1:13" customFormat="1" ht="49.5" customHeight="1" thickBot="1">
      <c r="A20" s="14"/>
      <c r="B20" s="14"/>
      <c r="C20" s="13"/>
      <c r="D20" s="13"/>
      <c r="E20" s="19" t="s">
        <v>152</v>
      </c>
      <c r="F20" s="14"/>
      <c r="G20" s="60" t="s">
        <v>187</v>
      </c>
      <c r="H20" s="460" t="s">
        <v>186</v>
      </c>
      <c r="I20" s="460"/>
      <c r="J20" s="460"/>
      <c r="K20" s="461"/>
      <c r="M20" s="14"/>
    </row>
    <row r="21" spans="1:13" customFormat="1" ht="49.5" customHeight="1" thickBot="1">
      <c r="A21" s="14"/>
      <c r="B21" s="14"/>
      <c r="C21" s="13"/>
      <c r="D21" s="13"/>
      <c r="E21" s="19" t="s">
        <v>152</v>
      </c>
      <c r="F21" s="14"/>
      <c r="G21" s="24"/>
      <c r="H21" s="27" t="s">
        <v>1070</v>
      </c>
      <c r="I21" s="191" t="s">
        <v>2942</v>
      </c>
      <c r="J21" s="168" cm="1">
        <f t="array" aca="1" ref="J21" ca="1">INDIRECT(ADDRESS(7,MATCH($H21,国表!$A$3:$LQ$3,0),1,1,"国表"))</f>
        <v>0.76500000000000001</v>
      </c>
      <c r="K21" s="169" cm="1">
        <f t="array" aca="1" ref="K21" ca="1">INDIRECT(ADDRESS($C$3,MATCH($H21,都道府県表!$A$3:$LQ$3,0),1,1,"都道府県表"))</f>
        <v>0.67500000000000004</v>
      </c>
      <c r="L21" s="181"/>
      <c r="M21" s="14"/>
    </row>
    <row r="22" spans="1:13" customFormat="1" ht="49.5" customHeight="1">
      <c r="A22" s="14"/>
      <c r="B22" s="14"/>
      <c r="C22" s="13"/>
      <c r="D22" s="13"/>
      <c r="E22" s="32" t="s">
        <v>175</v>
      </c>
      <c r="F22" s="14"/>
      <c r="G22" s="26" t="s">
        <v>189</v>
      </c>
      <c r="H22" s="451" t="s">
        <v>188</v>
      </c>
      <c r="I22" s="452"/>
      <c r="J22" s="452"/>
      <c r="K22" s="453"/>
      <c r="M22" s="14"/>
    </row>
    <row r="23" spans="1:13" customFormat="1" ht="49.5" customHeight="1">
      <c r="A23" s="14"/>
      <c r="B23" s="14"/>
      <c r="C23" s="13"/>
      <c r="D23" s="13"/>
      <c r="E23" s="32"/>
      <c r="F23" s="14"/>
      <c r="G23" s="24"/>
      <c r="H23" s="31" t="s">
        <v>1109</v>
      </c>
      <c r="I23" s="51" t="s">
        <v>2943</v>
      </c>
      <c r="J23" s="164" cm="1">
        <f t="array" aca="1" ref="J23" ca="1">INDIRECT(ADDRESS(7,MATCH($H23,国表!$A$3:$LQ$3,0),1,1,"国表"))</f>
        <v>0.66900000000000004</v>
      </c>
      <c r="K23" s="165" cm="1">
        <f t="array" aca="1" ref="K23" ca="1">INDIRECT(ADDRESS($C$3,MATCH($H23,都道府県表!$A$3:$LQ$3,0),1,1,"都道府県表"))</f>
        <v>0.64500000000000002</v>
      </c>
      <c r="L23" s="181"/>
      <c r="M23" s="14"/>
    </row>
    <row r="24" spans="1:13" customFormat="1" ht="49.5" customHeight="1">
      <c r="A24" s="14"/>
      <c r="B24" s="14"/>
      <c r="C24" s="13"/>
      <c r="D24" s="13"/>
      <c r="E24" s="14"/>
      <c r="F24" s="14"/>
      <c r="G24" s="26" t="s">
        <v>190</v>
      </c>
      <c r="H24" s="454" t="s">
        <v>195</v>
      </c>
      <c r="I24" s="455"/>
      <c r="J24" s="455"/>
      <c r="K24" s="456"/>
      <c r="M24" s="14"/>
    </row>
    <row r="25" spans="1:13" customFormat="1" ht="49.5" customHeight="1">
      <c r="A25" s="14"/>
      <c r="B25" s="14"/>
      <c r="C25" s="13"/>
      <c r="D25" s="13"/>
      <c r="E25" s="14"/>
      <c r="F25" s="14"/>
      <c r="G25" s="24"/>
      <c r="H25" s="33" t="s">
        <v>196</v>
      </c>
      <c r="I25" s="34" t="s">
        <v>196</v>
      </c>
      <c r="J25" s="170" t="s">
        <v>197</v>
      </c>
      <c r="K25" s="171" t="s">
        <v>197</v>
      </c>
      <c r="M25" s="14"/>
    </row>
    <row r="26" spans="1:13" customFormat="1" ht="49.5" customHeight="1">
      <c r="A26" s="14"/>
      <c r="B26" s="14"/>
      <c r="C26" s="13"/>
      <c r="D26" s="13"/>
      <c r="F26" s="14"/>
      <c r="G26" s="22" t="s">
        <v>191</v>
      </c>
      <c r="H26" s="454" t="s">
        <v>536</v>
      </c>
      <c r="I26" s="455"/>
      <c r="J26" s="455"/>
      <c r="K26" s="456"/>
      <c r="M26" s="14"/>
    </row>
    <row r="27" spans="1:13" customFormat="1" ht="49.5" customHeight="1" thickBot="1">
      <c r="A27" s="14"/>
      <c r="B27" s="14"/>
      <c r="C27" s="13"/>
      <c r="D27" s="13"/>
      <c r="F27" s="14"/>
      <c r="G27" s="50"/>
      <c r="H27" s="20" t="s">
        <v>1129</v>
      </c>
      <c r="I27" s="23" t="s">
        <v>537</v>
      </c>
      <c r="J27" s="61" cm="1">
        <f t="array" aca="1" ref="J27" ca="1">INDIRECT(ADDRESS(7,MATCH($H27,国表!$A$3:$LQ$3,0),1,1,"国表"))</f>
        <v>0.47099999999999997</v>
      </c>
      <c r="K27" s="62" cm="1">
        <f t="array" aca="1" ref="K27" ca="1">INDIRECT(ADDRESS($C$3,MATCH($H27,都道府県表!$A$3:$LQ$3,0),1,1,"都道府県表"))</f>
        <v>0.36299999999999999</v>
      </c>
      <c r="M27" s="14"/>
    </row>
    <row r="28" spans="1:13" customFormat="1" ht="49.5" customHeight="1" thickBot="1">
      <c r="A28" s="14"/>
      <c r="B28" s="14"/>
      <c r="C28" s="13"/>
      <c r="D28" s="13"/>
      <c r="E28" s="467"/>
      <c r="F28" s="14"/>
      <c r="G28" s="14"/>
      <c r="H28" s="14"/>
      <c r="I28" s="182"/>
      <c r="J28" s="14"/>
      <c r="K28" s="14"/>
      <c r="M28" s="14"/>
    </row>
    <row r="29" spans="1:13" customFormat="1" ht="49.5" customHeight="1" thickBot="1">
      <c r="A29" s="14"/>
      <c r="B29" s="14"/>
      <c r="C29" s="13"/>
      <c r="D29" s="13"/>
      <c r="E29" s="467"/>
      <c r="F29" s="14"/>
      <c r="G29" s="468" t="s">
        <v>172</v>
      </c>
      <c r="H29" s="469"/>
      <c r="I29" s="469"/>
      <c r="J29" s="469"/>
      <c r="K29" s="470"/>
      <c r="M29" s="14"/>
    </row>
    <row r="30" spans="1:13" customFormat="1" ht="49.5" customHeight="1" thickBot="1">
      <c r="A30" s="14"/>
      <c r="B30" s="14"/>
      <c r="C30" s="13"/>
      <c r="D30" s="13"/>
      <c r="E30" s="19" t="s">
        <v>152</v>
      </c>
      <c r="F30" s="14"/>
      <c r="G30" s="60" t="s">
        <v>193</v>
      </c>
      <c r="H30" s="460" t="s">
        <v>192</v>
      </c>
      <c r="I30" s="460"/>
      <c r="J30" s="460"/>
      <c r="K30" s="461"/>
      <c r="M30" s="14"/>
    </row>
    <row r="31" spans="1:13" customFormat="1" ht="49.5" customHeight="1" thickBot="1">
      <c r="A31" s="14"/>
      <c r="B31" s="14"/>
      <c r="C31" s="13"/>
      <c r="D31" s="13"/>
      <c r="E31" s="19" t="s">
        <v>152</v>
      </c>
      <c r="F31" s="14"/>
      <c r="G31" s="24"/>
      <c r="H31" s="27" t="s">
        <v>1113</v>
      </c>
      <c r="I31" s="191" t="s">
        <v>2944</v>
      </c>
      <c r="J31" s="168" cm="1">
        <f t="array" aca="1" ref="J31" ca="1">INDIRECT(ADDRESS(7,MATCH($H31,国表!$A$3:$LQ$3,0),1,1,"国表"))</f>
        <v>0.27500000000000002</v>
      </c>
      <c r="K31" s="169" cm="1">
        <f t="array" aca="1" ref="K31" ca="1">INDIRECT(ADDRESS($C$3,MATCH($H31,都道府県表!$A$3:$LQ$3,0),1,1,"都道府県表"))</f>
        <v>0.28000000000000003</v>
      </c>
      <c r="L31" s="181"/>
      <c r="M31" s="14"/>
    </row>
    <row r="32" spans="1:13" customFormat="1" ht="49.5" customHeight="1">
      <c r="A32" s="14"/>
      <c r="B32" s="14"/>
      <c r="C32" s="13"/>
      <c r="D32" s="13"/>
      <c r="E32" s="32" t="s">
        <v>175</v>
      </c>
      <c r="F32" s="14"/>
      <c r="G32" s="22" t="s">
        <v>194</v>
      </c>
      <c r="H32" s="454" t="s">
        <v>198</v>
      </c>
      <c r="I32" s="455"/>
      <c r="J32" s="455"/>
      <c r="K32" s="456"/>
      <c r="M32" s="14"/>
    </row>
    <row r="33" spans="1:18" customFormat="1" ht="49.5" customHeight="1" thickBot="1">
      <c r="A33" s="14"/>
      <c r="B33" s="14"/>
      <c r="C33" s="13"/>
      <c r="D33" s="13"/>
      <c r="F33" s="14"/>
      <c r="G33" s="50"/>
      <c r="H33" s="90" t="s">
        <v>196</v>
      </c>
      <c r="I33" s="91" t="s">
        <v>196</v>
      </c>
      <c r="J33" s="92" t="s">
        <v>197</v>
      </c>
      <c r="K33" s="93" t="s">
        <v>197</v>
      </c>
      <c r="M33" s="14"/>
    </row>
    <row r="34" spans="1:18" customFormat="1" ht="49.5" customHeight="1">
      <c r="A34" s="14"/>
      <c r="B34" s="14"/>
      <c r="C34" s="13"/>
      <c r="D34" s="13"/>
      <c r="E34" s="14"/>
      <c r="F34" s="14"/>
      <c r="G34" s="14"/>
      <c r="H34" s="14"/>
      <c r="I34" s="182"/>
      <c r="J34" s="14"/>
      <c r="K34" s="14"/>
      <c r="M34" s="14"/>
    </row>
    <row r="35" spans="1:18" customFormat="1" ht="49.5" customHeight="1">
      <c r="A35" s="14"/>
      <c r="B35" s="14"/>
      <c r="C35" s="13"/>
      <c r="D35" s="13"/>
      <c r="E35" s="14"/>
      <c r="F35" s="14"/>
      <c r="G35" s="14"/>
      <c r="H35" s="14"/>
      <c r="I35" s="14"/>
      <c r="J35" s="14"/>
      <c r="K35" s="14"/>
      <c r="M35" s="14"/>
      <c r="N35" s="14"/>
      <c r="O35" s="14"/>
      <c r="P35" s="14"/>
      <c r="Q35" s="14"/>
      <c r="R35" s="14"/>
    </row>
    <row r="36" spans="1:18" customFormat="1" ht="49.5" customHeight="1">
      <c r="A36" s="14"/>
      <c r="B36" s="14"/>
      <c r="C36" s="13"/>
      <c r="D36" s="13"/>
      <c r="E36" s="14"/>
      <c r="F36" s="14"/>
      <c r="G36" s="14"/>
      <c r="H36" s="14"/>
      <c r="I36" s="14"/>
      <c r="J36" s="14"/>
      <c r="K36" s="14"/>
      <c r="M36" s="14"/>
      <c r="N36" s="14"/>
      <c r="O36" s="14"/>
      <c r="P36" s="14"/>
      <c r="Q36" s="14"/>
      <c r="R36" s="14"/>
    </row>
    <row r="37" spans="1:18" customFormat="1" ht="49.5" customHeight="1">
      <c r="A37" s="14"/>
      <c r="B37" s="14"/>
      <c r="C37" s="13"/>
      <c r="D37" s="13"/>
      <c r="E37" s="14"/>
      <c r="F37" s="14"/>
      <c r="G37" s="14"/>
      <c r="H37" s="14"/>
      <c r="I37" s="14"/>
      <c r="J37" s="14"/>
      <c r="K37" s="14"/>
      <c r="M37" s="14"/>
      <c r="N37" s="14"/>
      <c r="O37" s="14"/>
      <c r="P37" s="14"/>
      <c r="Q37" s="14"/>
      <c r="R37" s="14"/>
    </row>
    <row r="38" spans="1:18" customFormat="1" ht="49.5" customHeight="1">
      <c r="A38" s="14"/>
      <c r="B38" s="14"/>
      <c r="C38" s="13"/>
      <c r="D38" s="13"/>
      <c r="E38" s="14"/>
      <c r="F38" s="14"/>
      <c r="G38" s="14"/>
      <c r="H38" s="14"/>
      <c r="I38" s="14"/>
      <c r="J38" s="14"/>
      <c r="K38" s="14"/>
      <c r="M38" s="14"/>
      <c r="N38" s="14"/>
      <c r="O38" s="14"/>
      <c r="P38" s="14"/>
      <c r="Q38" s="14"/>
      <c r="R38" s="14"/>
    </row>
    <row r="39" spans="1:18" customFormat="1" ht="49.5" customHeight="1">
      <c r="A39" s="14"/>
      <c r="B39" s="14"/>
      <c r="C39" s="13"/>
      <c r="D39" s="13"/>
      <c r="E39" s="14"/>
      <c r="F39" s="14"/>
      <c r="G39" s="14"/>
      <c r="H39" s="14"/>
      <c r="I39" s="14"/>
      <c r="J39" s="14"/>
      <c r="K39" s="14"/>
      <c r="M39" s="14"/>
      <c r="N39" s="14"/>
      <c r="O39" s="14"/>
      <c r="P39" s="14"/>
      <c r="Q39" s="14"/>
      <c r="R39" s="14"/>
    </row>
    <row r="40" spans="1:18" customFormat="1" ht="49.5" customHeight="1">
      <c r="A40" s="14"/>
      <c r="B40" s="14"/>
      <c r="C40" s="13"/>
      <c r="D40" s="13"/>
      <c r="E40" s="14"/>
      <c r="F40" s="14"/>
      <c r="G40" s="14"/>
      <c r="H40" s="14"/>
      <c r="I40" s="14"/>
      <c r="J40" s="14"/>
      <c r="K40" s="14"/>
      <c r="M40" s="14"/>
      <c r="N40" s="14"/>
      <c r="O40" s="14"/>
      <c r="P40" s="14"/>
      <c r="Q40" s="14"/>
      <c r="R40" s="14"/>
    </row>
    <row r="41" spans="1:18" customFormat="1" ht="49.5" customHeight="1">
      <c r="A41" s="14"/>
      <c r="B41" s="14"/>
      <c r="C41" s="13"/>
      <c r="D41" s="13"/>
      <c r="E41" s="14"/>
      <c r="F41" s="14"/>
      <c r="G41" s="14"/>
      <c r="H41" s="14"/>
      <c r="I41" s="14"/>
      <c r="J41" s="14"/>
      <c r="K41" s="14"/>
      <c r="M41" s="14"/>
      <c r="N41" s="14"/>
      <c r="O41" s="14"/>
      <c r="P41" s="14"/>
      <c r="Q41" s="14"/>
      <c r="R41" s="14"/>
    </row>
    <row r="42" spans="1:18" customFormat="1" ht="49.5" customHeight="1">
      <c r="A42" s="14"/>
      <c r="B42" s="14"/>
      <c r="C42" s="13"/>
      <c r="D42" s="13"/>
      <c r="E42" s="14"/>
      <c r="F42" s="14"/>
      <c r="G42" s="14"/>
      <c r="H42" s="14"/>
      <c r="I42" s="14"/>
      <c r="J42" s="14"/>
      <c r="K42" s="14"/>
      <c r="M42" s="14"/>
      <c r="N42" s="14"/>
      <c r="O42" s="14"/>
      <c r="P42" s="14"/>
      <c r="Q42" s="14"/>
      <c r="R42" s="14"/>
    </row>
    <row r="43" spans="1:18" customFormat="1" ht="49.5" customHeight="1">
      <c r="A43" s="14"/>
      <c r="B43" s="14"/>
      <c r="C43" s="13"/>
      <c r="D43" s="13"/>
      <c r="E43" s="14"/>
      <c r="F43" s="14"/>
      <c r="G43" s="14"/>
      <c r="H43" s="14"/>
      <c r="I43" s="14"/>
      <c r="J43" s="14"/>
      <c r="K43" s="14"/>
      <c r="M43" s="14"/>
      <c r="N43" s="14"/>
      <c r="O43" s="14"/>
      <c r="P43" s="14"/>
      <c r="Q43" s="14"/>
      <c r="R43" s="14"/>
    </row>
    <row r="44" spans="1:18" ht="49.5" customHeight="1"/>
    <row r="45" spans="1:18" ht="49.5" customHeight="1"/>
    <row r="46" spans="1:18" ht="49.5" customHeight="1"/>
    <row r="47" spans="1:18" ht="49.5" customHeight="1"/>
    <row r="48" spans="1: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0">
    <mergeCell ref="H24:K24"/>
    <mergeCell ref="H26:K26"/>
    <mergeCell ref="H30:K30"/>
    <mergeCell ref="H32:K32"/>
    <mergeCell ref="E28:E29"/>
    <mergeCell ref="G29:K29"/>
    <mergeCell ref="O10:R10"/>
    <mergeCell ref="O12:R12"/>
    <mergeCell ref="H10:K10"/>
    <mergeCell ref="H14:K14"/>
    <mergeCell ref="A1:R1"/>
    <mergeCell ref="G6:K6"/>
    <mergeCell ref="N6:R6"/>
    <mergeCell ref="G9:K9"/>
    <mergeCell ref="N9:R9"/>
    <mergeCell ref="H20:K20"/>
    <mergeCell ref="H22:K22"/>
    <mergeCell ref="E18:E19"/>
    <mergeCell ref="G19:K19"/>
    <mergeCell ref="H12:K12"/>
  </mergeCells>
  <phoneticPr fontId="7"/>
  <dataValidations count="1">
    <dataValidation type="list" allowBlank="1" showInputMessage="1" showErrorMessage="1" sqref="B3" xr:uid="{38A4A7F9-6EE1-4D91-88AA-E60F4A514644}">
      <formula1>都道府県</formula1>
    </dataValidation>
  </dataValidations>
  <pageMargins left="0.7" right="0.7" top="0.75" bottom="0.75" header="0.3" footer="0.3"/>
  <pageSetup paperSize="9" scale="3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B177-FB6B-42EF-944C-61A97BB5DF43}">
  <sheetPr>
    <tabColor rgb="FF92D050"/>
    <pageSetUpPr fitToPage="1"/>
  </sheetPr>
  <dimension ref="A1:S52"/>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209" customWidth="1"/>
    <col min="2" max="2" width="18" style="209" customWidth="1"/>
    <col min="3" max="3" width="4" style="211" customWidth="1"/>
    <col min="4" max="4" width="9" style="211"/>
    <col min="5" max="5" width="13.25" style="209" customWidth="1"/>
    <col min="6" max="8" width="9" style="209"/>
    <col min="9" max="9" width="27.375" style="209" customWidth="1"/>
    <col min="10" max="11" width="9" style="209"/>
    <col min="12" max="12" width="9" style="37"/>
    <col min="13" max="15" width="9" style="209"/>
    <col min="16" max="16" width="27.375" style="209" customWidth="1"/>
    <col min="17" max="18" width="9" style="209"/>
    <col min="19" max="19" width="9" style="37"/>
    <col min="20" max="16384" width="9" style="209"/>
  </cols>
  <sheetData>
    <row r="1" spans="1:19" ht="30" customHeight="1">
      <c r="A1" s="435" t="s">
        <v>1131</v>
      </c>
      <c r="B1" s="435"/>
      <c r="C1" s="435"/>
      <c r="D1" s="435"/>
      <c r="E1" s="435"/>
      <c r="F1" s="435"/>
      <c r="G1" s="435"/>
      <c r="H1" s="435"/>
      <c r="I1" s="435"/>
      <c r="J1" s="435"/>
      <c r="K1" s="435"/>
      <c r="L1" s="435"/>
      <c r="M1" s="435"/>
      <c r="N1" s="435"/>
      <c r="O1" s="435"/>
      <c r="P1" s="435"/>
      <c r="Q1" s="435"/>
      <c r="R1" s="435"/>
    </row>
    <row r="2" spans="1:19" ht="30" customHeight="1" thickBot="1">
      <c r="B2" s="210" t="s">
        <v>146</v>
      </c>
    </row>
    <row r="3" spans="1:19" ht="49.5" customHeight="1" thickTop="1" thickBot="1">
      <c r="B3" s="212" t="s">
        <v>0</v>
      </c>
      <c r="C3" s="211">
        <f>MATCH($B$3,都道府県表!$E$7:$E53,0)+6</f>
        <v>7</v>
      </c>
    </row>
    <row r="4" spans="1:19" ht="30" customHeight="1" thickTop="1" thickBot="1">
      <c r="B4" s="210" t="s">
        <v>1132</v>
      </c>
    </row>
    <row r="5" spans="1:19" ht="49.5" customHeight="1" thickTop="1" thickBot="1">
      <c r="B5" s="212" t="s">
        <v>1133</v>
      </c>
      <c r="C5" s="211" cm="1">
        <f t="array" ref="C5">IF($B$5="",0,MATCH($B$3&amp;$B$5,二次医療圏表!$G$7:$G$341&amp;二次医療圏表!$E$7:$E$341,0)+6)</f>
        <v>7</v>
      </c>
    </row>
    <row r="6" spans="1:19" ht="30" customHeight="1" thickTop="1" thickBot="1">
      <c r="E6" s="213"/>
      <c r="G6" s="436" t="s">
        <v>147</v>
      </c>
      <c r="H6" s="446"/>
      <c r="I6" s="446"/>
      <c r="J6" s="446"/>
      <c r="K6" s="446"/>
      <c r="L6" s="447"/>
      <c r="N6" s="439" t="s">
        <v>148</v>
      </c>
      <c r="O6" s="440"/>
      <c r="P6" s="440"/>
      <c r="Q6" s="440"/>
      <c r="R6" s="440"/>
      <c r="S6" s="441"/>
    </row>
    <row r="7" spans="1:19" ht="49.5" customHeight="1" thickBot="1">
      <c r="E7" s="214" t="s">
        <v>149</v>
      </c>
      <c r="G7" s="215"/>
      <c r="H7" s="216" t="s">
        <v>81</v>
      </c>
      <c r="I7" s="217" t="s">
        <v>83</v>
      </c>
      <c r="J7" s="217" t="s">
        <v>151</v>
      </c>
      <c r="K7" s="218" t="str">
        <f>$B$3</f>
        <v>北海道</v>
      </c>
      <c r="L7" s="219" t="str">
        <f>IF($B$5="","-",$B$5)</f>
        <v>南渡島</v>
      </c>
      <c r="N7" s="215"/>
      <c r="O7" s="216" t="s">
        <v>81</v>
      </c>
      <c r="P7" s="217" t="s">
        <v>83</v>
      </c>
      <c r="Q7" s="217" t="s">
        <v>151</v>
      </c>
      <c r="R7" s="218" t="str">
        <f>$B$3</f>
        <v>北海道</v>
      </c>
      <c r="S7" s="219" t="str">
        <f>IF($B$5="","-",$B$5)</f>
        <v>南渡島</v>
      </c>
    </row>
    <row r="8" spans="1:19" ht="19.5" thickBot="1"/>
    <row r="9" spans="1:19" ht="49.5" customHeight="1" thickBot="1">
      <c r="G9" s="415" t="s">
        <v>2965</v>
      </c>
      <c r="H9" s="416"/>
      <c r="I9" s="416"/>
      <c r="J9" s="416"/>
      <c r="K9" s="416"/>
      <c r="L9" s="417"/>
      <c r="N9" s="442" t="s">
        <v>1134</v>
      </c>
      <c r="O9" s="443"/>
      <c r="P9" s="443"/>
      <c r="Q9" s="443"/>
      <c r="R9" s="443"/>
      <c r="S9" s="444"/>
    </row>
    <row r="10" spans="1:19" ht="49.5" customHeight="1" thickBot="1">
      <c r="E10" s="220" t="s">
        <v>152</v>
      </c>
      <c r="G10" s="221" t="s">
        <v>2950</v>
      </c>
      <c r="H10" s="433" t="s">
        <v>1135</v>
      </c>
      <c r="I10" s="431"/>
      <c r="J10" s="431"/>
      <c r="K10" s="431"/>
      <c r="L10" s="432"/>
      <c r="N10" s="221" t="s">
        <v>2946</v>
      </c>
      <c r="O10" s="505" t="s">
        <v>1136</v>
      </c>
      <c r="P10" s="429"/>
      <c r="Q10" s="429"/>
      <c r="R10" s="429"/>
      <c r="S10" s="430"/>
    </row>
    <row r="11" spans="1:19" ht="49.5" customHeight="1" thickBot="1">
      <c r="E11" s="220" t="s">
        <v>152</v>
      </c>
      <c r="G11" s="221"/>
      <c r="H11" s="304" t="s">
        <v>2967</v>
      </c>
      <c r="I11" s="305" t="s">
        <v>1137</v>
      </c>
      <c r="J11" s="306" cm="1">
        <f t="array" aca="1" ref="J11" ca="1">INDIRECT(ADDRESS(7,MATCH($H11,国表!$A$3:$LQ$3,0),1,1,"国表"))</f>
        <v>1.2873961326382357</v>
      </c>
      <c r="K11" s="307" cm="1">
        <f t="array" aca="1" ref="K11" ca="1">INDIRECT(ADDRESS($C$3,MATCH($H11,都道府県表!$A$3:$LQ$3,0),1,1,"都道府県表"))</f>
        <v>1.2441110482037525</v>
      </c>
      <c r="L11" s="308" cm="1">
        <f t="array" aca="1" ref="L11" ca="1">IF($B$5="","-",INDIRECT(ADDRESS($C$5,MATCH($H11,二次医療圏表!$A$3:$MR$3,0),1,1,"二次医療圏表")))</f>
        <v>0.83513583484353726</v>
      </c>
      <c r="N11" s="222"/>
      <c r="O11" s="223" t="s">
        <v>196</v>
      </c>
      <c r="P11" s="224" t="s">
        <v>196</v>
      </c>
      <c r="Q11" s="225" t="s">
        <v>197</v>
      </c>
      <c r="R11" s="225" t="s">
        <v>197</v>
      </c>
      <c r="S11" s="226" t="s">
        <v>197</v>
      </c>
    </row>
    <row r="12" spans="1:19" ht="49.5" customHeight="1">
      <c r="E12" s="227" t="s">
        <v>175</v>
      </c>
      <c r="G12" s="222"/>
      <c r="H12" s="309" t="s">
        <v>2968</v>
      </c>
      <c r="I12" s="310" t="s">
        <v>1138</v>
      </c>
      <c r="J12" s="311" cm="1">
        <f t="array" aca="1" ref="J12" ca="1">INDIRECT(ADDRESS(7,MATCH($H12,国表!$A$3:$LQ$3,0),1,1,"国表"))</f>
        <v>11.859264867160102</v>
      </c>
      <c r="K12" s="307" cm="1">
        <f t="array" aca="1" ref="K12" ca="1">INDIRECT(ADDRESS($C$3,MATCH($H12,都道府県表!$A$3:$LQ$3,0),1,1,"都道府県表"))</f>
        <v>6.2396954109911276</v>
      </c>
      <c r="L12" s="312" cm="1">
        <f t="array" aca="1" ref="L12" ca="1">IF($B$5="","-",INDIRECT(ADDRESS($C$5,MATCH($H12,二次医療圏表!$A$3:$MR$3,0),1,1,"二次医療圏表")))</f>
        <v>6.9594652903628109</v>
      </c>
      <c r="N12" s="228" t="s">
        <v>2947</v>
      </c>
      <c r="O12" s="425" t="s">
        <v>1139</v>
      </c>
      <c r="P12" s="426"/>
      <c r="Q12" s="426"/>
      <c r="R12" s="426"/>
      <c r="S12" s="427"/>
    </row>
    <row r="13" spans="1:19" ht="49.5" customHeight="1" thickBot="1">
      <c r="G13" s="228" t="s">
        <v>2951</v>
      </c>
      <c r="H13" s="425" t="s">
        <v>1140</v>
      </c>
      <c r="I13" s="426"/>
      <c r="J13" s="426"/>
      <c r="K13" s="426"/>
      <c r="L13" s="427"/>
      <c r="N13" s="229"/>
      <c r="O13" s="230" t="s">
        <v>1141</v>
      </c>
      <c r="P13" s="231" t="s">
        <v>1141</v>
      </c>
      <c r="Q13" s="232" t="s">
        <v>87</v>
      </c>
      <c r="R13" s="233" t="s">
        <v>87</v>
      </c>
      <c r="S13" s="234" t="s">
        <v>197</v>
      </c>
    </row>
    <row r="14" spans="1:19" ht="49.5" customHeight="1" thickBot="1">
      <c r="E14" s="37"/>
      <c r="G14" s="221"/>
      <c r="H14" s="313" t="s">
        <v>1142</v>
      </c>
      <c r="I14" s="314" t="s">
        <v>1143</v>
      </c>
      <c r="J14" s="306">
        <v>100</v>
      </c>
      <c r="K14" s="307" cm="1">
        <f t="array" aca="1" ref="K14" ca="1">INDIRECT(ADDRESS($C$3,MATCH(SUBSTITUTE($H14,"NDB-SCR",""),'都道府県表（NDB-SCR）'!$A$3:$KJ$3,0),1,1,"都道府県表（NDB-SCR）"))</f>
        <v>72.8</v>
      </c>
      <c r="L14" s="308" t="str" cm="1">
        <f t="array" aca="1" ref="L14" ca="1">IF($B$5="","-",INDIRECT(ADDRESS($C$5,MATCH(SUBSTITUTE($H14,"NDB-SCR",""),'二次医療圏表（NDB-SCR）'!$A$3:$KZ$3,0),1,1,"二次医療圏表（NDB-SCR）")))</f>
        <v>NA</v>
      </c>
      <c r="N14" s="37"/>
      <c r="O14" s="37"/>
      <c r="P14" s="37"/>
      <c r="Q14" s="37"/>
      <c r="R14" s="37"/>
    </row>
    <row r="15" spans="1:19" ht="49.5" customHeight="1" thickBot="1">
      <c r="E15" s="37"/>
      <c r="G15" s="221"/>
      <c r="H15" s="313" t="s">
        <v>1144</v>
      </c>
      <c r="I15" s="314" t="s">
        <v>1145</v>
      </c>
      <c r="J15" s="306">
        <v>100</v>
      </c>
      <c r="K15" s="306" cm="1">
        <f t="array" aca="1" ref="K15" ca="1">INDIRECT(ADDRESS($C$3,MATCH(SUBSTITUTE($H15,"NDB-SCR",""),'都道府県表（NDB-SCR）'!$A$3:$KJ$3,0),1,1,"都道府県表（NDB-SCR）"))</f>
        <v>179</v>
      </c>
      <c r="L15" s="308" t="str" cm="1">
        <f t="array" aca="1" ref="L15" ca="1">IF($B$5="","-",INDIRECT(ADDRESS($C$5,MATCH(SUBSTITUTE($H15,"NDB-SCR",""),'二次医療圏表（NDB-SCR）'!$A$3:$KZ$3,0),1,1,"二次医療圏表（NDB-SCR）")))</f>
        <v>NA</v>
      </c>
      <c r="N15" s="415" t="s">
        <v>1146</v>
      </c>
      <c r="O15" s="416"/>
      <c r="P15" s="416"/>
      <c r="Q15" s="416"/>
      <c r="R15" s="416"/>
      <c r="S15" s="417"/>
    </row>
    <row r="16" spans="1:19" ht="49.5" customHeight="1">
      <c r="E16" s="37"/>
      <c r="G16" s="222"/>
      <c r="H16" s="315" t="s">
        <v>1147</v>
      </c>
      <c r="I16" s="316" t="s">
        <v>1148</v>
      </c>
      <c r="J16" s="317">
        <v>100</v>
      </c>
      <c r="K16" s="306" cm="1">
        <f t="array" aca="1" ref="K16" ca="1">INDIRECT(ADDRESS($C$3,MATCH(SUBSTITUTE($H16,"NDB-SCR",""),'都道府県表（NDB-SCR）'!$A$3:$KJ$3,0),1,1,"都道府県表（NDB-SCR）"))</f>
        <v>47.4</v>
      </c>
      <c r="L16" s="318" t="str" cm="1">
        <f t="array" aca="1" ref="L16" ca="1">IF($B$5="","-",INDIRECT(ADDRESS($C$5,MATCH(SUBSTITUTE($H16,"NDB-SCR",""),'二次医療圏表（NDB-SCR）'!$A$3:$KZ$3,0),1,1,"二次医療圏表（NDB-SCR）")))</f>
        <v>NA</v>
      </c>
      <c r="N16" s="221" t="s">
        <v>2948</v>
      </c>
      <c r="O16" s="433" t="s">
        <v>1150</v>
      </c>
      <c r="P16" s="431"/>
      <c r="Q16" s="431"/>
      <c r="R16" s="431"/>
      <c r="S16" s="432"/>
    </row>
    <row r="17" spans="5:19" ht="49.5" customHeight="1">
      <c r="E17" s="227"/>
      <c r="G17" s="221" t="s">
        <v>2952</v>
      </c>
      <c r="H17" s="425" t="s">
        <v>1151</v>
      </c>
      <c r="I17" s="426"/>
      <c r="J17" s="426"/>
      <c r="K17" s="426"/>
      <c r="L17" s="427"/>
      <c r="N17" s="222"/>
      <c r="O17" s="223" t="s">
        <v>1141</v>
      </c>
      <c r="P17" s="224" t="s">
        <v>1141</v>
      </c>
      <c r="Q17" s="225" t="s">
        <v>87</v>
      </c>
      <c r="R17" s="225" t="s">
        <v>87</v>
      </c>
      <c r="S17" s="226" t="s">
        <v>87</v>
      </c>
    </row>
    <row r="18" spans="5:19" ht="49.5" customHeight="1" thickBot="1">
      <c r="E18" s="37"/>
      <c r="G18" s="229"/>
      <c r="H18" s="319" t="s">
        <v>2969</v>
      </c>
      <c r="I18" s="320" t="s">
        <v>1152</v>
      </c>
      <c r="J18" s="321" cm="1">
        <f t="array" aca="1" ref="J18" ca="1">INDIRECT(ADDRESS(7,MATCH($H18,国表!$A$3:$LQ$3,0),1,1,"国表"))</f>
        <v>44.490070200268342</v>
      </c>
      <c r="K18" s="322" cm="1">
        <f t="array" aca="1" ref="K18" ca="1">INDIRECT(ADDRESS($C$3,MATCH($H18,都道府県表!$A$3:$LQ$3,0),1,1,"都道府県表"))</f>
        <v>43.148642177201992</v>
      </c>
      <c r="L18" s="323" cm="1">
        <f t="array" aca="1" ref="L18" ca="1">IF($B$5="","-",INDIRECT(ADDRESS($C$5,MATCH($H18,二次医療圏表!$A$3:$MR$3,0),1,1,"二次医療圏表")))</f>
        <v>46.029903430459626</v>
      </c>
      <c r="N18" s="228" t="s">
        <v>2949</v>
      </c>
      <c r="O18" s="425" t="s">
        <v>1154</v>
      </c>
      <c r="P18" s="426"/>
      <c r="Q18" s="426"/>
      <c r="R18" s="426"/>
      <c r="S18" s="427"/>
    </row>
    <row r="19" spans="5:19" ht="49.5" customHeight="1" thickBot="1">
      <c r="E19" s="414"/>
      <c r="H19" s="235" t="s">
        <v>1155</v>
      </c>
      <c r="N19" s="221"/>
      <c r="O19" s="236" t="s">
        <v>1532</v>
      </c>
      <c r="P19" s="237" t="s">
        <v>1156</v>
      </c>
      <c r="Q19" s="238" cm="1">
        <f t="array" aca="1" ref="Q19" ca="1">INDIRECT(ADDRESS(7,MATCH($O19,国表!$A$3:$LQ$3,0),1,1,"国表"))</f>
        <v>13.626236611147799</v>
      </c>
      <c r="R19" s="238" cm="1">
        <f t="array" aca="1" ref="R19" ca="1">INDIRECT(ADDRESS($C$3,MATCH($O19,都道府県表!$A$3:$LQ$3,0),1,1,"都道府県表"))</f>
        <v>10.259855262756099</v>
      </c>
      <c r="S19" s="239" cm="1">
        <f t="array" aca="1" ref="S19" ca="1">IF($B$5="","-",INDIRECT(ADDRESS($C$5,MATCH($O19,二次医療圏表!$A$3:$HI$3,0),1,1,"二次医療圏表")))</f>
        <v>8.9469103568320296</v>
      </c>
    </row>
    <row r="20" spans="5:19" ht="49.5" customHeight="1" thickBot="1">
      <c r="E20" s="414"/>
      <c r="G20" s="415" t="s">
        <v>1157</v>
      </c>
      <c r="H20" s="416"/>
      <c r="I20" s="416"/>
      <c r="J20" s="416"/>
      <c r="K20" s="416"/>
      <c r="L20" s="417"/>
      <c r="N20" s="221"/>
      <c r="O20" s="236" t="s">
        <v>1534</v>
      </c>
      <c r="P20" s="237" t="s">
        <v>1158</v>
      </c>
      <c r="Q20" s="238" cm="1">
        <f t="array" aca="1" ref="Q20" ca="1">INDIRECT(ADDRESS(7,MATCH($O20,国表!$A$3:$LQ$3,0),1,1,"国表"))</f>
        <v>8.5624212127640895</v>
      </c>
      <c r="R20" s="238" cm="1">
        <f t="array" aca="1" ref="R20" ca="1">INDIRECT(ADDRESS($C$3,MATCH($O20,都道府県表!$A$3:$LQ$3,0),1,1,"都道府県表"))</f>
        <v>4.1131026901584802</v>
      </c>
      <c r="S20" s="239" cm="1">
        <f t="array" aca="1" ref="S20" ca="1">IF($B$5="","-",INDIRECT(ADDRESS($C$5,MATCH($O20,二次医療圏表!$A$3:$HI$3,0),1,1,"二次医療圏表")))</f>
        <v>6.8059181897301997</v>
      </c>
    </row>
    <row r="21" spans="5:19" ht="49.5" customHeight="1" thickBot="1">
      <c r="E21" s="220" t="s">
        <v>152</v>
      </c>
      <c r="G21" s="221" t="s">
        <v>2953</v>
      </c>
      <c r="H21" s="433" t="s">
        <v>1159</v>
      </c>
      <c r="I21" s="431"/>
      <c r="J21" s="431"/>
      <c r="K21" s="431"/>
      <c r="L21" s="432"/>
      <c r="N21" s="229"/>
      <c r="O21" s="240" t="s">
        <v>1536</v>
      </c>
      <c r="P21" s="241" t="s">
        <v>1160</v>
      </c>
      <c r="Q21" s="242" cm="1">
        <f t="array" aca="1" ref="Q21" ca="1">INDIRECT(ADDRESS(7,MATCH($O21,国表!$A$3:$LQ$3,0),1,1,"国表"))</f>
        <v>22.1886578239119</v>
      </c>
      <c r="R21" s="242" cm="1">
        <f t="array" aca="1" ref="R21" ca="1">INDIRECT(ADDRESS($C$3,MATCH($O21,都道府県表!$A$3:$LQ$3,0),1,1,"都道府県表"))</f>
        <v>14.3729579529146</v>
      </c>
      <c r="S21" s="243" cm="1">
        <f t="array" aca="1" ref="S21" ca="1">IF($B$5="","-",INDIRECT(ADDRESS($C$5,MATCH($O21,二次医療圏表!$A$3:$HI$3,0),1,1,"二次医療圏表")))</f>
        <v>15.752828546562201</v>
      </c>
    </row>
    <row r="22" spans="5:19" ht="49.5" customHeight="1" thickBot="1">
      <c r="E22" s="220" t="s">
        <v>152</v>
      </c>
      <c r="G22" s="221"/>
      <c r="H22" s="324" t="s">
        <v>1161</v>
      </c>
      <c r="I22" s="325" t="s">
        <v>1162</v>
      </c>
      <c r="J22" s="307">
        <v>100</v>
      </c>
      <c r="K22" s="307" cm="1">
        <f t="array" aca="1" ref="K22" ca="1">INDIRECT(ADDRESS($C$3,MATCH(SUBSTITUTE($H22,"NDB-SCR",""),'都道府県表（NDB-SCR）'!$A$3:$KJ$3,0),1,1,"都道府県表（NDB-SCR）"))</f>
        <v>81.8</v>
      </c>
      <c r="L22" s="326" cm="1">
        <f t="array" aca="1" ref="L22" ca="1">IF($B$5="","-",INDIRECT(ADDRESS($C$5,MATCH(SUBSTITUTE($H22,"NDB-SCR",""),'二次医療圏表（NDB-SCR）'!$A$3:$KZ$3,0),1,1,"二次医療圏表（NDB-SCR）")))</f>
        <v>64</v>
      </c>
      <c r="N22" s="37"/>
      <c r="O22" s="37"/>
      <c r="P22" s="37"/>
      <c r="Q22" s="37"/>
      <c r="R22" s="37"/>
    </row>
    <row r="23" spans="5:19" ht="49.5" customHeight="1">
      <c r="E23" s="227" t="s">
        <v>175</v>
      </c>
      <c r="G23" s="221"/>
      <c r="H23" s="324" t="s">
        <v>1163</v>
      </c>
      <c r="I23" s="325" t="s">
        <v>1164</v>
      </c>
      <c r="J23" s="307">
        <v>100</v>
      </c>
      <c r="K23" s="307" cm="1">
        <f t="array" aca="1" ref="K23" ca="1">INDIRECT(ADDRESS($C$3,MATCH(SUBSTITUTE($H23,"NDB-SCR",""),'都道府県表（NDB-SCR）'!$A$3:$KJ$3,0),1,1,"都道府県表（NDB-SCR）"))</f>
        <v>58.5</v>
      </c>
      <c r="L23" s="326" cm="1">
        <f t="array" aca="1" ref="L23" ca="1">IF($B$5="","-",INDIRECT(ADDRESS($C$5,MATCH(SUBSTITUTE($H23,"NDB-SCR",""),'二次医療圏表（NDB-SCR）'!$A$3:$KZ$3,0),1,1,"二次医療圏表（NDB-SCR）")))</f>
        <v>70.099999999999994</v>
      </c>
      <c r="N23" s="37"/>
      <c r="O23" s="37"/>
      <c r="P23" s="37"/>
      <c r="Q23" s="37"/>
      <c r="R23" s="37"/>
    </row>
    <row r="24" spans="5:19" ht="49.5" customHeight="1">
      <c r="G24" s="221"/>
      <c r="H24" s="324" t="s">
        <v>1165</v>
      </c>
      <c r="I24" s="325" t="s">
        <v>1166</v>
      </c>
      <c r="J24" s="307">
        <v>100</v>
      </c>
      <c r="K24" s="307" cm="1">
        <f t="array" aca="1" ref="K24" ca="1">INDIRECT(ADDRESS($C$3,MATCH(SUBSTITUTE($H24,"NDB-SCR",""),'都道府県表（NDB-SCR）'!$A$3:$KJ$3,0),1,1,"都道府県表（NDB-SCR）"))</f>
        <v>43.6</v>
      </c>
      <c r="L24" s="326" cm="1">
        <f t="array" aca="1" ref="L24" ca="1">IF($B$5="","-",INDIRECT(ADDRESS($C$5,MATCH(SUBSTITUTE($H24,"NDB-SCR",""),'二次医療圏表（NDB-SCR）'!$A$3:$KZ$3,0),1,1,"二次医療圏表（NDB-SCR）")))</f>
        <v>40.700000000000003</v>
      </c>
      <c r="N24" s="37"/>
      <c r="O24" s="37"/>
      <c r="P24" s="37"/>
      <c r="Q24" s="37"/>
      <c r="R24" s="37"/>
    </row>
    <row r="25" spans="5:19" ht="49.5" customHeight="1">
      <c r="E25" s="37"/>
      <c r="G25" s="221"/>
      <c r="H25" s="324" t="s">
        <v>1167</v>
      </c>
      <c r="I25" s="325" t="s">
        <v>1168</v>
      </c>
      <c r="J25" s="307">
        <v>100</v>
      </c>
      <c r="K25" s="307" cm="1">
        <f t="array" aca="1" ref="K25" ca="1">INDIRECT(ADDRESS($C$3,MATCH(SUBSTITUTE($H25,"NDB-SCR",""),'都道府県表（NDB-SCR）'!$A$3:$KJ$3,0),1,1,"都道府県表（NDB-SCR）"))</f>
        <v>78.7</v>
      </c>
      <c r="L25" s="326" cm="1">
        <f t="array" aca="1" ref="L25" ca="1">IF($B$5="","-",INDIRECT(ADDRESS($C$5,MATCH(SUBSTITUTE($H25,"NDB-SCR",""),'二次医療圏表（NDB-SCR）'!$A$3:$KZ$3,0),1,1,"二次医療圏表（NDB-SCR）")))</f>
        <v>79.400000000000006</v>
      </c>
      <c r="N25" s="37"/>
      <c r="O25" s="37"/>
      <c r="P25" s="37"/>
      <c r="Q25" s="37"/>
      <c r="R25" s="37"/>
    </row>
    <row r="26" spans="5:19" ht="49.5" customHeight="1">
      <c r="G26" s="221"/>
      <c r="H26" s="324" t="s">
        <v>1169</v>
      </c>
      <c r="I26" s="325" t="s">
        <v>1170</v>
      </c>
      <c r="J26" s="307">
        <v>100</v>
      </c>
      <c r="K26" s="307" cm="1">
        <f t="array" aca="1" ref="K26" ca="1">INDIRECT(ADDRESS($C$3,MATCH(SUBSTITUTE($H26,"NDB-SCR",""),'都道府県表（NDB-SCR）'!$A$3:$KJ$3,0),1,1,"都道府県表（NDB-SCR）"))</f>
        <v>53.2</v>
      </c>
      <c r="L26" s="326" cm="1">
        <f t="array" aca="1" ref="L26" ca="1">IF($B$5="","-",INDIRECT(ADDRESS($C$5,MATCH(SUBSTITUTE($H26,"NDB-SCR",""),'二次医療圏表（NDB-SCR）'!$A$3:$KZ$3,0),1,1,"二次医療圏表（NDB-SCR）")))</f>
        <v>38.299999999999997</v>
      </c>
      <c r="N26" s="37"/>
      <c r="O26" s="37"/>
      <c r="P26" s="37"/>
      <c r="Q26" s="37"/>
      <c r="R26" s="37"/>
    </row>
    <row r="27" spans="5:19" ht="49.5" customHeight="1">
      <c r="G27" s="221"/>
      <c r="H27" s="324" t="s">
        <v>1171</v>
      </c>
      <c r="I27" s="325" t="s">
        <v>1172</v>
      </c>
      <c r="J27" s="307">
        <v>100</v>
      </c>
      <c r="K27" s="307" cm="1">
        <f t="array" aca="1" ref="K27" ca="1">INDIRECT(ADDRESS($C$3,MATCH(SUBSTITUTE($H27,"NDB-SCR",""),'都道府県表（NDB-SCR）'!$A$3:$KJ$3,0),1,1,"都道府県表（NDB-SCR）"))</f>
        <v>54</v>
      </c>
      <c r="L27" s="326" cm="1">
        <f t="array" aca="1" ref="L27" ca="1">IF($B$5="","-",INDIRECT(ADDRESS($C$5,MATCH(SUBSTITUTE($H27,"NDB-SCR",""),'二次医療圏表（NDB-SCR）'!$A$3:$KZ$3,0),1,1,"二次医療圏表（NDB-SCR）")))</f>
        <v>38.200000000000003</v>
      </c>
    </row>
    <row r="28" spans="5:19" ht="49.5" customHeight="1">
      <c r="G28" s="221"/>
      <c r="H28" s="324" t="s">
        <v>1173</v>
      </c>
      <c r="I28" s="325" t="s">
        <v>1174</v>
      </c>
      <c r="J28" s="307">
        <v>100</v>
      </c>
      <c r="K28" s="307" cm="1">
        <f t="array" aca="1" ref="K28" ca="1">INDIRECT(ADDRESS($C$3,MATCH(SUBSTITUTE($H28,"NDB-SCR",""),'都道府県表（NDB-SCR）'!$A$3:$KJ$3,0),1,1,"都道府県表（NDB-SCR）"))</f>
        <v>40.6</v>
      </c>
      <c r="L28" s="326" t="str" cm="1">
        <f t="array" aca="1" ref="L28" ca="1">IF($B$5="","-",INDIRECT(ADDRESS($C$5,MATCH(SUBSTITUTE($H28,"NDB-SCR",""),'二次医療圏表（NDB-SCR）'!$A$3:$KZ$3,0),1,1,"二次医療圏表（NDB-SCR）")))</f>
        <v>NA</v>
      </c>
    </row>
    <row r="29" spans="5:19" ht="49.5" customHeight="1">
      <c r="G29" s="228" t="s">
        <v>2954</v>
      </c>
      <c r="H29" s="425" t="s">
        <v>2407</v>
      </c>
      <c r="I29" s="426"/>
      <c r="J29" s="426"/>
      <c r="K29" s="426"/>
      <c r="L29" s="427"/>
    </row>
    <row r="30" spans="5:19" ht="49.5" customHeight="1">
      <c r="G30" s="222"/>
      <c r="H30" s="327" t="str">
        <f>IF(ISBLANK($I30),"-",HLOOKUP($I30,NameDef!$A$13:$K$14,2,FALSE))</f>
        <v>NDB-SCR243</v>
      </c>
      <c r="I30" s="328" t="s">
        <v>1026</v>
      </c>
      <c r="J30" s="329">
        <v>100</v>
      </c>
      <c r="K30" s="330" cm="1">
        <f t="array" aca="1" ref="K30" ca="1">INDIRECT(ADDRESS($C$3,MATCH(VALUE(SUBSTITUTE($H30,"NDB-SCR","")),'都道府県表（NDB-SCR）'!$A$3:$KJ$3,0),1,1,"都道府県表（NDB-SCR）"))</f>
        <v>119.6</v>
      </c>
      <c r="L30" s="331" t="str" cm="1">
        <f t="array" aca="1" ref="L30" ca="1">IF($B$5="","-",INDIRECT(ADDRESS($C$5,MATCH(VALUE(SUBSTITUTE($H30,"NDB-SCR","")),'二次医療圏表（NDB-SCR）'!$A$3:$KZ$3,0),1,1,"二次医療圏表（NDB-SCR）")))</f>
        <v>NA</v>
      </c>
    </row>
    <row r="31" spans="5:19" ht="49.5" customHeight="1">
      <c r="G31" s="221" t="s">
        <v>2955</v>
      </c>
      <c r="H31" s="425" t="s">
        <v>2937</v>
      </c>
      <c r="I31" s="426"/>
      <c r="J31" s="426"/>
      <c r="K31" s="426"/>
      <c r="L31" s="427"/>
    </row>
    <row r="32" spans="5:19" ht="49.5" customHeight="1" thickBot="1">
      <c r="G32" s="229"/>
      <c r="H32" s="230" t="s">
        <v>196</v>
      </c>
      <c r="I32" s="231" t="s">
        <v>196</v>
      </c>
      <c r="J32" s="232" t="s">
        <v>197</v>
      </c>
      <c r="K32" s="232" t="s">
        <v>197</v>
      </c>
      <c r="L32" s="234" t="s">
        <v>197</v>
      </c>
    </row>
    <row r="33" spans="8:8" ht="49.5" customHeight="1">
      <c r="H33" s="235" t="s">
        <v>1155</v>
      </c>
    </row>
    <row r="34" spans="8:8" ht="49.5" customHeight="1"/>
    <row r="35" spans="8:8" ht="49.5" customHeight="1"/>
    <row r="36" spans="8:8" ht="49.5" customHeight="1"/>
    <row r="37" spans="8:8" ht="49.5" customHeight="1"/>
    <row r="38" spans="8:8" ht="49.5" customHeight="1"/>
    <row r="39" spans="8:8" ht="49.5" customHeight="1"/>
    <row r="40" spans="8:8" ht="49.5" customHeight="1"/>
    <row r="41" spans="8:8" ht="49.5" customHeight="1"/>
    <row r="42" spans="8:8" ht="49.5" customHeight="1"/>
    <row r="43" spans="8:8" ht="49.5" customHeight="1"/>
    <row r="44" spans="8:8" ht="49.5" customHeight="1"/>
    <row r="45" spans="8:8" ht="49.5" customHeight="1"/>
    <row r="46" spans="8:8" ht="49.5" customHeight="1"/>
    <row r="47" spans="8:8" ht="49.5" customHeight="1"/>
    <row r="48" spans="8:8" ht="49.5" customHeight="1"/>
    <row r="49" ht="49.5" customHeight="1"/>
    <row r="50" ht="49.5" customHeight="1"/>
    <row r="51" ht="49.5" customHeight="1"/>
    <row r="52" ht="49.5" customHeight="1"/>
  </sheetData>
  <mergeCells count="18">
    <mergeCell ref="O18:S18"/>
    <mergeCell ref="A1:R1"/>
    <mergeCell ref="G6:L6"/>
    <mergeCell ref="N6:S6"/>
    <mergeCell ref="G9:L9"/>
    <mergeCell ref="N9:S9"/>
    <mergeCell ref="H10:L10"/>
    <mergeCell ref="O10:S10"/>
    <mergeCell ref="O12:S12"/>
    <mergeCell ref="H13:L13"/>
    <mergeCell ref="N15:S15"/>
    <mergeCell ref="O16:S16"/>
    <mergeCell ref="H17:L17"/>
    <mergeCell ref="E19:E20"/>
    <mergeCell ref="G20:L20"/>
    <mergeCell ref="H21:L21"/>
    <mergeCell ref="H29:L29"/>
    <mergeCell ref="H31:L31"/>
  </mergeCells>
  <phoneticPr fontId="7"/>
  <dataValidations count="3">
    <dataValidation type="list" allowBlank="1" showInputMessage="1" showErrorMessage="1" sqref="B5" xr:uid="{EADC6E99-385D-416E-8A14-2EA20A1202E3}">
      <formula1>INDIRECT($B$3)</formula1>
    </dataValidation>
    <dataValidation type="list" allowBlank="1" showInputMessage="1" showErrorMessage="1" sqref="B3" xr:uid="{B7CB0DEB-B997-4AAD-97E2-B43847DA2850}">
      <formula1>都道府県</formula1>
    </dataValidation>
    <dataValidation type="list" allowBlank="1" showInputMessage="1" showErrorMessage="1" sqref="I30" xr:uid="{A6BC119E-02CA-4F44-B7A4-F42E280AC6A5}">
      <formula1>在宅がん医療の提供量</formula1>
    </dataValidation>
  </dataValidations>
  <pageMargins left="0.7" right="0.7" top="0.75" bottom="0.75" header="0.3" footer="0.3"/>
  <pageSetup paperSize="9" scale="3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532A-8254-4FFA-AAB3-41119FECF9EE}">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4"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8" ht="30" customHeight="1">
      <c r="A1" s="473" t="s">
        <v>169</v>
      </c>
      <c r="B1" s="473"/>
      <c r="C1" s="473"/>
      <c r="D1" s="473"/>
      <c r="E1" s="473"/>
      <c r="F1" s="473"/>
      <c r="G1" s="473"/>
      <c r="H1" s="473"/>
      <c r="I1" s="473"/>
      <c r="J1" s="473"/>
      <c r="K1" s="473"/>
      <c r="L1" s="473"/>
      <c r="M1" s="473"/>
      <c r="N1" s="473"/>
      <c r="O1" s="473"/>
      <c r="P1" s="473"/>
      <c r="Q1" s="473"/>
      <c r="R1" s="473"/>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74" t="s">
        <v>147</v>
      </c>
      <c r="H6" s="475"/>
      <c r="I6" s="475"/>
      <c r="J6" s="475"/>
      <c r="K6" s="476"/>
      <c r="N6" s="477" t="s">
        <v>148</v>
      </c>
      <c r="O6" s="478"/>
      <c r="P6" s="478"/>
      <c r="Q6" s="478"/>
      <c r="R6" s="479"/>
    </row>
    <row r="7" spans="1:18"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8" ht="19.5" thickBot="1"/>
    <row r="9" spans="1:18" ht="49.5" customHeight="1" thickBot="1">
      <c r="G9" s="468" t="s">
        <v>154</v>
      </c>
      <c r="H9" s="469"/>
      <c r="I9" s="469"/>
      <c r="J9" s="469"/>
      <c r="K9" s="470"/>
      <c r="N9" s="480" t="s">
        <v>164</v>
      </c>
      <c r="O9" s="481"/>
      <c r="P9" s="481"/>
      <c r="Q9" s="481"/>
      <c r="R9" s="482"/>
    </row>
    <row r="10" spans="1:18" ht="49.5" customHeight="1" thickBot="1">
      <c r="E10" s="19" t="s">
        <v>152</v>
      </c>
      <c r="G10" s="60" t="s">
        <v>155</v>
      </c>
      <c r="H10" s="460" t="s">
        <v>159</v>
      </c>
      <c r="I10" s="460"/>
      <c r="J10" s="460"/>
      <c r="K10" s="461"/>
      <c r="N10" s="60" t="s">
        <v>583</v>
      </c>
      <c r="O10" s="460" t="s">
        <v>156</v>
      </c>
      <c r="P10" s="460"/>
      <c r="Q10" s="460"/>
      <c r="R10" s="461"/>
    </row>
    <row r="11" spans="1:18" ht="49.5" customHeight="1" thickBot="1">
      <c r="E11" s="19" t="s">
        <v>152</v>
      </c>
      <c r="G11" s="24"/>
      <c r="H11" s="31" t="s">
        <v>1107</v>
      </c>
      <c r="I11" s="21" t="s">
        <v>2945</v>
      </c>
      <c r="J11" s="52" cm="1">
        <f t="array" aca="1" ref="J11" ca="1">INDIRECT(ADDRESS(7,MATCH($H11,国表!$A$3:$LQ$3,0),1,1,"国表"))</f>
        <v>0.38600000000000001</v>
      </c>
      <c r="K11" s="53" cm="1">
        <f t="array" aca="1" ref="K11" ca="1">INDIRECT(ADDRESS($C$3,MATCH($H11,都道府県表!$A$3:$LQ$3,0),1,1,"都道府県表"))</f>
        <v>0.40200000000000002</v>
      </c>
      <c r="L11" s="181"/>
      <c r="N11" s="24"/>
      <c r="O11" s="31" t="s">
        <v>1122</v>
      </c>
      <c r="P11" s="21" t="s">
        <v>532</v>
      </c>
      <c r="Q11" s="52" cm="1">
        <f t="array" aca="1" ref="Q11" ca="1">INDIRECT(ADDRESS(7,MATCH($O11,国表!$A$3:$LQ$3,0),1,1,"国表"))</f>
        <v>0.70099999999999996</v>
      </c>
      <c r="R11" s="53" cm="1">
        <f t="array" aca="1" ref="R11" ca="1">INDIRECT(ADDRESS($C$3,MATCH($O11,都道府県表!$A$3:$LQ$3,0),1,1,"都道府県表"))</f>
        <v>0.78400000000000003</v>
      </c>
    </row>
    <row r="12" spans="1:18" ht="49.5" customHeight="1">
      <c r="E12" s="32" t="s">
        <v>175</v>
      </c>
      <c r="G12" s="22" t="s">
        <v>157</v>
      </c>
      <c r="H12" s="454" t="s">
        <v>158</v>
      </c>
      <c r="I12" s="455"/>
      <c r="J12" s="455"/>
      <c r="K12" s="456"/>
      <c r="N12" s="22" t="s">
        <v>584</v>
      </c>
      <c r="O12" s="454" t="s">
        <v>165</v>
      </c>
      <c r="P12" s="455"/>
      <c r="Q12" s="455"/>
      <c r="R12" s="456"/>
    </row>
    <row r="13" spans="1:18" ht="49.5" customHeight="1" thickBot="1">
      <c r="E13"/>
      <c r="G13" s="50"/>
      <c r="H13" s="20" t="s">
        <v>1128</v>
      </c>
      <c r="I13" s="23" t="s">
        <v>543</v>
      </c>
      <c r="J13" s="61" cm="1">
        <f t="array" aca="1" ref="J13" ca="1">INDIRECT(ADDRESS(7,MATCH($H13,国表!$A$3:$LQ$3,0),1,1,"国表"))</f>
        <v>0.65100000000000002</v>
      </c>
      <c r="K13" s="62" cm="1">
        <f t="array" aca="1" ref="K13" ca="1">INDIRECT(ADDRESS($C$3,MATCH($H13,都道府県表!$A$3:$LQ$3,0),1,1,"都道府県表"))</f>
        <v>0.72</v>
      </c>
      <c r="N13" s="50"/>
      <c r="O13" s="20" t="s">
        <v>1105</v>
      </c>
      <c r="P13" s="23" t="s">
        <v>538</v>
      </c>
      <c r="Q13" s="61" cm="1">
        <f t="array" aca="1" ref="Q13" ca="1">INDIRECT(ADDRESS(7,MATCH($O13,国表!$A$3:$LQ$3,0),1,1,"国表"))</f>
        <v>0.05</v>
      </c>
      <c r="R13" s="62" cm="1">
        <f t="array" aca="1" ref="R13" ca="1">INDIRECT(ADDRESS($C$3,MATCH($O13,都道府県表!$A$3:$LQ$3,0),1,1,"都道府県表"))</f>
        <v>2.4E-2</v>
      </c>
    </row>
    <row r="14" spans="1:18" ht="49.5" customHeight="1" thickBot="1">
      <c r="E14" s="467"/>
      <c r="I14" s="182"/>
      <c r="N14"/>
      <c r="O14"/>
      <c r="P14"/>
      <c r="Q14"/>
      <c r="R14"/>
    </row>
    <row r="15" spans="1:18" ht="49.5" customHeight="1" thickBot="1">
      <c r="E15" s="467"/>
      <c r="G15" s="468" t="s">
        <v>160</v>
      </c>
      <c r="H15" s="469"/>
      <c r="I15" s="469"/>
      <c r="J15" s="469"/>
      <c r="K15" s="470"/>
      <c r="N15" s="468" t="s">
        <v>166</v>
      </c>
      <c r="O15" s="469"/>
      <c r="P15" s="469"/>
      <c r="Q15" s="469"/>
      <c r="R15" s="470"/>
    </row>
    <row r="16" spans="1:18" ht="49.5" customHeight="1" thickBot="1">
      <c r="E16" s="19" t="s">
        <v>152</v>
      </c>
      <c r="G16" s="60" t="s">
        <v>161</v>
      </c>
      <c r="H16" s="460" t="s">
        <v>541</v>
      </c>
      <c r="I16" s="460"/>
      <c r="J16" s="460"/>
      <c r="K16" s="461"/>
      <c r="N16" s="60" t="s">
        <v>585</v>
      </c>
      <c r="O16" s="460" t="s">
        <v>167</v>
      </c>
      <c r="P16" s="460"/>
      <c r="Q16" s="460"/>
      <c r="R16" s="461"/>
    </row>
    <row r="17" spans="5:18" ht="49.5" customHeight="1" thickBot="1">
      <c r="E17" s="19" t="s">
        <v>152</v>
      </c>
      <c r="G17" s="24"/>
      <c r="H17" s="31" t="s">
        <v>1108</v>
      </c>
      <c r="I17" s="21" t="s">
        <v>544</v>
      </c>
      <c r="J17" s="52" cm="1">
        <f t="array" aca="1" ref="J17" ca="1">INDIRECT(ADDRESS(7,MATCH($H17,国表!$A$3:$LQ$3,0),1,1,"国表"))</f>
        <v>0.28499999999999998</v>
      </c>
      <c r="K17" s="53" cm="1">
        <f t="array" aca="1" ref="K17" ca="1">INDIRECT(ADDRESS($C$3,MATCH($H17,都道府県表!$A$3:$LQ$3,0),1,1,"都道府県表"))</f>
        <v>0.27200000000000002</v>
      </c>
      <c r="N17" s="24"/>
      <c r="O17" s="31" t="s">
        <v>1106</v>
      </c>
      <c r="P17" s="21" t="s">
        <v>539</v>
      </c>
      <c r="Q17" s="52" cm="1">
        <f t="array" aca="1" ref="Q17" ca="1">INDIRECT(ADDRESS(7,MATCH($O17,国表!$A$3:$LQ$3,0),1,1,"国表"))</f>
        <v>0.27100000000000002</v>
      </c>
      <c r="R17" s="53" cm="1">
        <f t="array" aca="1" ref="R17" ca="1">INDIRECT(ADDRESS($C$3,MATCH($O17,都道府県表!$A$3:$LQ$3,0),1,1,"都道府県表"))</f>
        <v>0.28799999999999998</v>
      </c>
    </row>
    <row r="18" spans="5:18" ht="49.5" customHeight="1">
      <c r="E18" s="32" t="s">
        <v>175</v>
      </c>
      <c r="G18" s="22" t="s">
        <v>162</v>
      </c>
      <c r="H18" s="454" t="s">
        <v>542</v>
      </c>
      <c r="I18" s="455"/>
      <c r="J18" s="455"/>
      <c r="K18" s="456"/>
      <c r="N18" s="22" t="s">
        <v>586</v>
      </c>
      <c r="O18" s="454" t="s">
        <v>168</v>
      </c>
      <c r="P18" s="455"/>
      <c r="Q18" s="455"/>
      <c r="R18" s="456"/>
    </row>
    <row r="19" spans="5:18" ht="49.5" customHeight="1" thickBot="1">
      <c r="E19"/>
      <c r="G19" s="50"/>
      <c r="H19" s="20" t="s">
        <v>1129</v>
      </c>
      <c r="I19" s="23" t="s">
        <v>537</v>
      </c>
      <c r="J19" s="61" cm="1">
        <f t="array" aca="1" ref="J19" ca="1">INDIRECT(ADDRESS(7,MATCH($H19,国表!$A$3:$LQ$3,0),1,1,"国表"))</f>
        <v>0.47099999999999997</v>
      </c>
      <c r="K19" s="62" cm="1">
        <f t="array" aca="1" ref="K19" ca="1">INDIRECT(ADDRESS($C$3,MATCH($H19,都道府県表!$A$3:$LQ$3,0),1,1,"都道府県表"))</f>
        <v>0.36299999999999999</v>
      </c>
      <c r="N19" s="50"/>
      <c r="O19" s="20" t="s">
        <v>1114</v>
      </c>
      <c r="P19" s="23" t="s">
        <v>540</v>
      </c>
      <c r="Q19" s="61" cm="1">
        <f t="array" aca="1" ref="Q19" ca="1">INDIRECT(ADDRESS(7,MATCH($O19,国表!$A$3:$LQ$3,0),1,1,"国表"))</f>
        <v>0.183</v>
      </c>
      <c r="R19" s="62" cm="1">
        <f t="array" aca="1" ref="R19" ca="1">INDIRECT(ADDRESS($C$3,MATCH($O19,都道府県表!$A$3:$LQ$3,0),1,1,"都道府県表"))</f>
        <v>0.16300000000000001</v>
      </c>
    </row>
    <row r="20" spans="5:18" ht="49.5" customHeight="1">
      <c r="N20"/>
      <c r="O20"/>
      <c r="P20"/>
      <c r="Q20"/>
      <c r="R20"/>
    </row>
    <row r="21" spans="5:18" ht="49.5" customHeight="1">
      <c r="N21"/>
      <c r="O21"/>
      <c r="P21"/>
      <c r="Q21"/>
      <c r="R21"/>
    </row>
    <row r="22" spans="5:18" ht="49.5" customHeight="1">
      <c r="N22"/>
      <c r="O22"/>
      <c r="P22"/>
      <c r="Q22"/>
      <c r="R22"/>
    </row>
    <row r="23" spans="5:18" ht="49.5" customHeight="1">
      <c r="N23"/>
      <c r="O23"/>
      <c r="P23"/>
      <c r="Q23"/>
      <c r="R23"/>
    </row>
    <row r="24" spans="5:18" ht="49.5" customHeight="1">
      <c r="N24"/>
      <c r="O24"/>
      <c r="P24"/>
      <c r="Q24"/>
      <c r="R24"/>
    </row>
    <row r="25" spans="5:18" ht="49.5" customHeight="1">
      <c r="N25"/>
      <c r="O25"/>
      <c r="P25"/>
      <c r="Q25"/>
      <c r="R25"/>
    </row>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O10:R10"/>
    <mergeCell ref="O12:R12"/>
    <mergeCell ref="O16:R16"/>
    <mergeCell ref="O18:R18"/>
    <mergeCell ref="H12:K12"/>
    <mergeCell ref="H16:K16"/>
    <mergeCell ref="H18:K18"/>
    <mergeCell ref="G6:K6"/>
    <mergeCell ref="G9:K9"/>
    <mergeCell ref="H10:K10"/>
    <mergeCell ref="G15:K15"/>
    <mergeCell ref="E14:E15"/>
    <mergeCell ref="N15:R15"/>
    <mergeCell ref="N6:R6"/>
    <mergeCell ref="N9:R9"/>
  </mergeCells>
  <phoneticPr fontId="7"/>
  <dataValidations count="1">
    <dataValidation type="list" allowBlank="1" showInputMessage="1" showErrorMessage="1" sqref="B3" xr:uid="{985E8BDC-B5E6-4ABA-B0FF-9E5AFCA6B2D2}">
      <formula1>都道府県</formula1>
    </dataValidation>
  </dataValidations>
  <pageMargins left="0.7" right="0.7" top="0.75" bottom="0.75" header="0.3" footer="0.3"/>
  <pageSetup paperSize="9" scale="3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155A-3CA9-4CD9-B424-748025990AC5}">
  <dimension ref="A1:KM232"/>
  <sheetViews>
    <sheetView zoomScale="80" zoomScaleNormal="80" workbookViewId="0">
      <pane xSplit="5" ySplit="6" topLeftCell="AP7" activePane="bottomRight" state="frozen"/>
      <selection activeCell="D243" sqref="D243"/>
      <selection pane="topRight" activeCell="D243" sqref="D243"/>
      <selection pane="bottomLeft" activeCell="D243" sqref="D243"/>
      <selection pane="bottomRight" activeCell="F2" sqref="F2"/>
    </sheetView>
  </sheetViews>
  <sheetFormatPr defaultColWidth="15.875" defaultRowHeight="18.75"/>
  <cols>
    <col min="1" max="1" width="10.625" style="127" customWidth="1"/>
    <col min="2" max="35" width="20.625" style="127" customWidth="1"/>
    <col min="36" max="38" width="20.625" style="133" customWidth="1"/>
    <col min="39" max="46" width="23.625" style="133" customWidth="1"/>
    <col min="47" max="62" width="20.625" style="133" customWidth="1"/>
    <col min="63" max="65" width="23.625" style="133" customWidth="1"/>
    <col min="66" max="82" width="20.625" style="3" customWidth="1"/>
    <col min="83" max="83" width="20.625" style="3" hidden="1" customWidth="1"/>
    <col min="84" max="100" width="20.625" style="3" customWidth="1"/>
    <col min="101" max="130" width="23.625" style="133" customWidth="1"/>
    <col min="131" max="150" width="20.625" style="133" customWidth="1"/>
    <col min="151" max="153" width="23.625" style="133" customWidth="1"/>
    <col min="154" max="257" width="20.625" style="133" customWidth="1"/>
    <col min="258" max="276" width="23.625" style="133" customWidth="1"/>
    <col min="277" max="296" width="20.625" style="133" customWidth="1"/>
    <col min="297" max="299" width="23.625" style="133" customWidth="1"/>
    <col min="300" max="16384" width="15.875" style="127"/>
  </cols>
  <sheetData>
    <row r="1" spans="1:299" s="113" customFormat="1" ht="18.75" customHeight="1">
      <c r="A1" s="112" t="s">
        <v>79</v>
      </c>
      <c r="B1" s="112" t="s">
        <v>946</v>
      </c>
      <c r="C1" s="112" t="s">
        <v>946</v>
      </c>
      <c r="D1" s="112" t="s">
        <v>946</v>
      </c>
      <c r="E1" s="112" t="s">
        <v>946</v>
      </c>
      <c r="F1" s="112" t="s">
        <v>946</v>
      </c>
      <c r="G1" s="112" t="s">
        <v>946</v>
      </c>
      <c r="H1" s="112" t="s">
        <v>946</v>
      </c>
      <c r="I1" s="112" t="s">
        <v>946</v>
      </c>
      <c r="J1" s="112" t="s">
        <v>946</v>
      </c>
      <c r="K1" s="112" t="s">
        <v>946</v>
      </c>
      <c r="L1" s="112" t="s">
        <v>946</v>
      </c>
      <c r="M1" s="112" t="s">
        <v>946</v>
      </c>
      <c r="N1" s="112" t="s">
        <v>946</v>
      </c>
      <c r="O1" s="112" t="s">
        <v>946</v>
      </c>
      <c r="P1" s="112" t="s">
        <v>946</v>
      </c>
      <c r="Q1" s="112" t="s">
        <v>946</v>
      </c>
      <c r="R1" s="112" t="s">
        <v>946</v>
      </c>
      <c r="S1" s="112" t="s">
        <v>946</v>
      </c>
      <c r="T1" s="112" t="s">
        <v>946</v>
      </c>
      <c r="U1" s="112" t="s">
        <v>946</v>
      </c>
      <c r="V1" s="112" t="s">
        <v>946</v>
      </c>
      <c r="W1" s="112" t="s">
        <v>946</v>
      </c>
      <c r="X1" s="112" t="s">
        <v>946</v>
      </c>
      <c r="Y1" s="112" t="s">
        <v>946</v>
      </c>
      <c r="Z1" s="112" t="s">
        <v>946</v>
      </c>
      <c r="AA1" s="112" t="s">
        <v>946</v>
      </c>
      <c r="AB1" s="112" t="s">
        <v>946</v>
      </c>
      <c r="AC1" s="112" t="s">
        <v>946</v>
      </c>
      <c r="AD1" s="112" t="s">
        <v>946</v>
      </c>
      <c r="AE1" s="112" t="s">
        <v>946</v>
      </c>
      <c r="AF1" s="112" t="s">
        <v>946</v>
      </c>
      <c r="AG1" s="112" t="s">
        <v>946</v>
      </c>
      <c r="AH1" s="112" t="s">
        <v>946</v>
      </c>
      <c r="AI1" s="112" t="s">
        <v>946</v>
      </c>
      <c r="AJ1" s="128" t="s">
        <v>947</v>
      </c>
      <c r="AK1" s="128" t="s">
        <v>947</v>
      </c>
      <c r="AL1" s="128" t="s">
        <v>947</v>
      </c>
      <c r="AM1" s="128" t="s">
        <v>953</v>
      </c>
      <c r="AN1" s="128" t="s">
        <v>953</v>
      </c>
      <c r="AO1" s="128" t="s">
        <v>953</v>
      </c>
      <c r="AP1" s="128" t="s">
        <v>953</v>
      </c>
      <c r="AQ1" s="128" t="s">
        <v>953</v>
      </c>
      <c r="AR1" s="128" t="s">
        <v>953</v>
      </c>
      <c r="AS1" s="128" t="s">
        <v>953</v>
      </c>
      <c r="AT1" s="128" t="s">
        <v>953</v>
      </c>
      <c r="AU1" s="128" t="s">
        <v>970</v>
      </c>
      <c r="AV1" s="128" t="s">
        <v>970</v>
      </c>
      <c r="AW1" s="128" t="s">
        <v>970</v>
      </c>
      <c r="AX1" s="128" t="s">
        <v>970</v>
      </c>
      <c r="AY1" s="128" t="s">
        <v>970</v>
      </c>
      <c r="AZ1" s="128" t="s">
        <v>970</v>
      </c>
      <c r="BA1" s="128" t="s">
        <v>970</v>
      </c>
      <c r="BB1" s="128" t="s">
        <v>970</v>
      </c>
      <c r="BC1" s="128" t="s">
        <v>989</v>
      </c>
      <c r="BD1" s="128" t="s">
        <v>989</v>
      </c>
      <c r="BE1" s="128" t="s">
        <v>989</v>
      </c>
      <c r="BF1" s="128" t="s">
        <v>989</v>
      </c>
      <c r="BG1" s="128" t="s">
        <v>989</v>
      </c>
      <c r="BH1" s="128" t="s">
        <v>989</v>
      </c>
      <c r="BI1" s="128" t="s">
        <v>989</v>
      </c>
      <c r="BJ1" s="128" t="s">
        <v>989</v>
      </c>
      <c r="BK1" s="128" t="s">
        <v>1003</v>
      </c>
      <c r="BL1" s="128" t="s">
        <v>1003</v>
      </c>
      <c r="BM1" s="128" t="s">
        <v>1003</v>
      </c>
      <c r="BN1" s="2" t="s">
        <v>86</v>
      </c>
      <c r="BO1" s="2" t="s">
        <v>86</v>
      </c>
      <c r="BP1" s="2" t="s">
        <v>86</v>
      </c>
      <c r="BQ1" s="2" t="s">
        <v>86</v>
      </c>
      <c r="BR1" s="2" t="s">
        <v>86</v>
      </c>
      <c r="BS1" s="2" t="s">
        <v>86</v>
      </c>
      <c r="BT1" s="2" t="s">
        <v>86</v>
      </c>
      <c r="BU1" s="2" t="s">
        <v>86</v>
      </c>
      <c r="BV1" s="2" t="s">
        <v>86</v>
      </c>
      <c r="BW1" s="2" t="s">
        <v>86</v>
      </c>
      <c r="BX1" s="2" t="s">
        <v>86</v>
      </c>
      <c r="BY1" s="2" t="s">
        <v>86</v>
      </c>
      <c r="BZ1" s="2" t="s">
        <v>86</v>
      </c>
      <c r="CA1" s="2" t="s">
        <v>86</v>
      </c>
      <c r="CB1" s="2" t="s">
        <v>86</v>
      </c>
      <c r="CC1" s="2" t="s">
        <v>86</v>
      </c>
      <c r="CD1" s="2" t="s">
        <v>86</v>
      </c>
      <c r="CE1" s="2" t="s">
        <v>86</v>
      </c>
      <c r="CF1" s="2" t="s">
        <v>86</v>
      </c>
      <c r="CG1" s="2" t="s">
        <v>86</v>
      </c>
      <c r="CH1" s="2" t="s">
        <v>86</v>
      </c>
      <c r="CI1" s="2" t="s">
        <v>86</v>
      </c>
      <c r="CJ1" s="2" t="s">
        <v>86</v>
      </c>
      <c r="CK1" s="2" t="s">
        <v>86</v>
      </c>
      <c r="CL1" s="2" t="s">
        <v>86</v>
      </c>
      <c r="CM1" s="2" t="s">
        <v>86</v>
      </c>
      <c r="CN1" s="2" t="s">
        <v>86</v>
      </c>
      <c r="CO1" s="2" t="s">
        <v>86</v>
      </c>
      <c r="CP1" s="2" t="s">
        <v>86</v>
      </c>
      <c r="CQ1" s="2" t="s">
        <v>86</v>
      </c>
      <c r="CR1" s="2" t="s">
        <v>86</v>
      </c>
      <c r="CS1" s="2" t="s">
        <v>86</v>
      </c>
      <c r="CT1" s="2" t="s">
        <v>86</v>
      </c>
      <c r="CU1" s="2" t="s">
        <v>86</v>
      </c>
      <c r="CV1" s="2" t="s">
        <v>86</v>
      </c>
      <c r="CW1" s="128" t="s">
        <v>953</v>
      </c>
      <c r="CX1" s="128" t="s">
        <v>953</v>
      </c>
      <c r="CY1" s="128" t="s">
        <v>953</v>
      </c>
      <c r="CZ1" s="128" t="s">
        <v>953</v>
      </c>
      <c r="DA1" s="128" t="s">
        <v>953</v>
      </c>
      <c r="DB1" s="128" t="s">
        <v>953</v>
      </c>
      <c r="DC1" s="128" t="s">
        <v>953</v>
      </c>
      <c r="DD1" s="128" t="s">
        <v>953</v>
      </c>
      <c r="DE1" s="128" t="s">
        <v>953</v>
      </c>
      <c r="DF1" s="128" t="s">
        <v>953</v>
      </c>
      <c r="DG1" s="128" t="s">
        <v>953</v>
      </c>
      <c r="DH1" s="128" t="s">
        <v>953</v>
      </c>
      <c r="DI1" s="128" t="s">
        <v>953</v>
      </c>
      <c r="DJ1" s="128" t="s">
        <v>953</v>
      </c>
      <c r="DK1" s="128" t="s">
        <v>953</v>
      </c>
      <c r="DL1" s="128" t="s">
        <v>953</v>
      </c>
      <c r="DM1" s="128" t="s">
        <v>953</v>
      </c>
      <c r="DN1" s="128" t="s">
        <v>953</v>
      </c>
      <c r="DO1" s="128" t="s">
        <v>953</v>
      </c>
      <c r="DP1" s="128" t="s">
        <v>953</v>
      </c>
      <c r="DQ1" s="128" t="s">
        <v>953</v>
      </c>
      <c r="DR1" s="128" t="s">
        <v>953</v>
      </c>
      <c r="DS1" s="128" t="s">
        <v>953</v>
      </c>
      <c r="DT1" s="128" t="s">
        <v>953</v>
      </c>
      <c r="DU1" s="128" t="s">
        <v>953</v>
      </c>
      <c r="DV1" s="128" t="s">
        <v>953</v>
      </c>
      <c r="DW1" s="128" t="s">
        <v>953</v>
      </c>
      <c r="DX1" s="128" t="s">
        <v>953</v>
      </c>
      <c r="DY1" s="128" t="s">
        <v>953</v>
      </c>
      <c r="DZ1" s="128" t="s">
        <v>953</v>
      </c>
      <c r="EA1" s="128" t="s">
        <v>953</v>
      </c>
      <c r="EB1" s="128" t="s">
        <v>953</v>
      </c>
      <c r="EC1" s="128" t="s">
        <v>953</v>
      </c>
      <c r="ED1" s="128" t="s">
        <v>953</v>
      </c>
      <c r="EE1" s="128" t="s">
        <v>953</v>
      </c>
      <c r="EF1" s="128" t="s">
        <v>953</v>
      </c>
      <c r="EG1" s="128" t="s">
        <v>953</v>
      </c>
      <c r="EH1" s="128" t="s">
        <v>953</v>
      </c>
      <c r="EI1" s="128" t="s">
        <v>953</v>
      </c>
      <c r="EJ1" s="128" t="s">
        <v>953</v>
      </c>
      <c r="EK1" s="128" t="s">
        <v>953</v>
      </c>
      <c r="EL1" s="128" t="s">
        <v>953</v>
      </c>
      <c r="EM1" s="128" t="s">
        <v>953</v>
      </c>
      <c r="EN1" s="128" t="s">
        <v>953</v>
      </c>
      <c r="EO1" s="128" t="s">
        <v>953</v>
      </c>
      <c r="EP1" s="128" t="s">
        <v>953</v>
      </c>
      <c r="EQ1" s="128" t="s">
        <v>953</v>
      </c>
      <c r="ER1" s="128" t="s">
        <v>953</v>
      </c>
      <c r="ES1" s="128" t="s">
        <v>953</v>
      </c>
      <c r="ET1" s="128" t="s">
        <v>953</v>
      </c>
      <c r="EU1" s="128" t="s">
        <v>953</v>
      </c>
      <c r="EV1" s="128" t="s">
        <v>953</v>
      </c>
      <c r="EW1" s="128" t="s">
        <v>953</v>
      </c>
      <c r="EX1" s="128" t="s">
        <v>970</v>
      </c>
      <c r="EY1" s="128" t="s">
        <v>970</v>
      </c>
      <c r="EZ1" s="128" t="s">
        <v>970</v>
      </c>
      <c r="FA1" s="128" t="s">
        <v>970</v>
      </c>
      <c r="FB1" s="128" t="s">
        <v>970</v>
      </c>
      <c r="FC1" s="128" t="s">
        <v>970</v>
      </c>
      <c r="FD1" s="128" t="s">
        <v>970</v>
      </c>
      <c r="FE1" s="128" t="s">
        <v>970</v>
      </c>
      <c r="FF1" s="128" t="s">
        <v>970</v>
      </c>
      <c r="FG1" s="128" t="s">
        <v>970</v>
      </c>
      <c r="FH1" s="128" t="s">
        <v>970</v>
      </c>
      <c r="FI1" s="128" t="s">
        <v>970</v>
      </c>
      <c r="FJ1" s="128" t="s">
        <v>970</v>
      </c>
      <c r="FK1" s="128" t="s">
        <v>970</v>
      </c>
      <c r="FL1" s="128" t="s">
        <v>970</v>
      </c>
      <c r="FM1" s="128" t="s">
        <v>970</v>
      </c>
      <c r="FN1" s="128" t="s">
        <v>970</v>
      </c>
      <c r="FO1" s="128" t="s">
        <v>970</v>
      </c>
      <c r="FP1" s="128" t="s">
        <v>970</v>
      </c>
      <c r="FQ1" s="128" t="s">
        <v>970</v>
      </c>
      <c r="FR1" s="128" t="s">
        <v>970</v>
      </c>
      <c r="FS1" s="128" t="s">
        <v>970</v>
      </c>
      <c r="FT1" s="128" t="s">
        <v>970</v>
      </c>
      <c r="FU1" s="128" t="s">
        <v>970</v>
      </c>
      <c r="FV1" s="128" t="s">
        <v>970</v>
      </c>
      <c r="FW1" s="128" t="s">
        <v>970</v>
      </c>
      <c r="FX1" s="128" t="s">
        <v>970</v>
      </c>
      <c r="FY1" s="128" t="s">
        <v>970</v>
      </c>
      <c r="FZ1" s="128" t="s">
        <v>970</v>
      </c>
      <c r="GA1" s="128" t="s">
        <v>970</v>
      </c>
      <c r="GB1" s="128" t="s">
        <v>970</v>
      </c>
      <c r="GC1" s="128" t="s">
        <v>970</v>
      </c>
      <c r="GD1" s="128" t="s">
        <v>970</v>
      </c>
      <c r="GE1" s="128" t="s">
        <v>970</v>
      </c>
      <c r="GF1" s="128" t="s">
        <v>970</v>
      </c>
      <c r="GG1" s="128" t="s">
        <v>970</v>
      </c>
      <c r="GH1" s="128" t="s">
        <v>970</v>
      </c>
      <c r="GI1" s="128" t="s">
        <v>970</v>
      </c>
      <c r="GJ1" s="128" t="s">
        <v>970</v>
      </c>
      <c r="GK1" s="128" t="s">
        <v>970</v>
      </c>
      <c r="GL1" s="128" t="s">
        <v>970</v>
      </c>
      <c r="GM1" s="128" t="s">
        <v>970</v>
      </c>
      <c r="GN1" s="128" t="s">
        <v>970</v>
      </c>
      <c r="GO1" s="128" t="s">
        <v>970</v>
      </c>
      <c r="GP1" s="128" t="s">
        <v>970</v>
      </c>
      <c r="GQ1" s="128" t="s">
        <v>970</v>
      </c>
      <c r="GR1" s="128" t="s">
        <v>970</v>
      </c>
      <c r="GS1" s="128" t="s">
        <v>970</v>
      </c>
      <c r="GT1" s="128" t="s">
        <v>970</v>
      </c>
      <c r="GU1" s="128" t="s">
        <v>970</v>
      </c>
      <c r="GV1" s="128" t="s">
        <v>970</v>
      </c>
      <c r="GW1" s="128" t="s">
        <v>970</v>
      </c>
      <c r="GX1" s="128" t="s">
        <v>989</v>
      </c>
      <c r="GY1" s="128" t="s">
        <v>989</v>
      </c>
      <c r="GZ1" s="128" t="s">
        <v>989</v>
      </c>
      <c r="HA1" s="128" t="s">
        <v>989</v>
      </c>
      <c r="HB1" s="128" t="s">
        <v>989</v>
      </c>
      <c r="HC1" s="128" t="s">
        <v>989</v>
      </c>
      <c r="HD1" s="128" t="s">
        <v>989</v>
      </c>
      <c r="HE1" s="128" t="s">
        <v>989</v>
      </c>
      <c r="HF1" s="128" t="s">
        <v>989</v>
      </c>
      <c r="HG1" s="128" t="s">
        <v>989</v>
      </c>
      <c r="HH1" s="128" t="s">
        <v>989</v>
      </c>
      <c r="HI1" s="128" t="s">
        <v>989</v>
      </c>
      <c r="HJ1" s="128" t="s">
        <v>989</v>
      </c>
      <c r="HK1" s="128" t="s">
        <v>989</v>
      </c>
      <c r="HL1" s="128" t="s">
        <v>989</v>
      </c>
      <c r="HM1" s="128" t="s">
        <v>989</v>
      </c>
      <c r="HN1" s="128" t="s">
        <v>989</v>
      </c>
      <c r="HO1" s="128" t="s">
        <v>989</v>
      </c>
      <c r="HP1" s="128" t="s">
        <v>989</v>
      </c>
      <c r="HQ1" s="128" t="s">
        <v>989</v>
      </c>
      <c r="HR1" s="128" t="s">
        <v>989</v>
      </c>
      <c r="HS1" s="128" t="s">
        <v>989</v>
      </c>
      <c r="HT1" s="128" t="s">
        <v>989</v>
      </c>
      <c r="HU1" s="128" t="s">
        <v>989</v>
      </c>
      <c r="HV1" s="128" t="s">
        <v>989</v>
      </c>
      <c r="HW1" s="128" t="s">
        <v>989</v>
      </c>
      <c r="HX1" s="128" t="s">
        <v>989</v>
      </c>
      <c r="HY1" s="128" t="s">
        <v>989</v>
      </c>
      <c r="HZ1" s="128" t="s">
        <v>989</v>
      </c>
      <c r="IA1" s="128" t="s">
        <v>989</v>
      </c>
      <c r="IB1" s="128" t="s">
        <v>989</v>
      </c>
      <c r="IC1" s="128" t="s">
        <v>989</v>
      </c>
      <c r="ID1" s="128" t="s">
        <v>989</v>
      </c>
      <c r="IE1" s="128" t="s">
        <v>989</v>
      </c>
      <c r="IF1" s="128" t="s">
        <v>989</v>
      </c>
      <c r="IG1" s="128" t="s">
        <v>989</v>
      </c>
      <c r="IH1" s="128" t="s">
        <v>989</v>
      </c>
      <c r="II1" s="128" t="s">
        <v>989</v>
      </c>
      <c r="IJ1" s="128" t="s">
        <v>989</v>
      </c>
      <c r="IK1" s="128" t="s">
        <v>989</v>
      </c>
      <c r="IL1" s="128" t="s">
        <v>989</v>
      </c>
      <c r="IM1" s="128" t="s">
        <v>989</v>
      </c>
      <c r="IN1" s="128" t="s">
        <v>989</v>
      </c>
      <c r="IO1" s="128" t="s">
        <v>989</v>
      </c>
      <c r="IP1" s="128" t="s">
        <v>989</v>
      </c>
      <c r="IQ1" s="128" t="s">
        <v>989</v>
      </c>
      <c r="IR1" s="128" t="s">
        <v>989</v>
      </c>
      <c r="IS1" s="128" t="s">
        <v>989</v>
      </c>
      <c r="IT1" s="128" t="s">
        <v>989</v>
      </c>
      <c r="IU1" s="128" t="s">
        <v>989</v>
      </c>
      <c r="IV1" s="128" t="s">
        <v>989</v>
      </c>
      <c r="IW1" s="128" t="s">
        <v>989</v>
      </c>
      <c r="IX1" s="128" t="s">
        <v>1003</v>
      </c>
      <c r="IY1" s="128" t="s">
        <v>1003</v>
      </c>
      <c r="IZ1" s="128" t="s">
        <v>1003</v>
      </c>
      <c r="JA1" s="128" t="s">
        <v>1003</v>
      </c>
      <c r="JB1" s="128" t="s">
        <v>1003</v>
      </c>
      <c r="JC1" s="128" t="s">
        <v>1003</v>
      </c>
      <c r="JD1" s="128" t="s">
        <v>1003</v>
      </c>
      <c r="JE1" s="128" t="s">
        <v>1003</v>
      </c>
      <c r="JF1" s="128" t="s">
        <v>1003</v>
      </c>
      <c r="JG1" s="128" t="s">
        <v>1003</v>
      </c>
      <c r="JH1" s="128" t="s">
        <v>1003</v>
      </c>
      <c r="JI1" s="128" t="s">
        <v>1003</v>
      </c>
      <c r="JJ1" s="128" t="s">
        <v>1003</v>
      </c>
      <c r="JK1" s="128" t="s">
        <v>1003</v>
      </c>
      <c r="JL1" s="128" t="s">
        <v>1003</v>
      </c>
      <c r="JM1" s="128" t="s">
        <v>1003</v>
      </c>
      <c r="JN1" s="128" t="s">
        <v>1003</v>
      </c>
      <c r="JO1" s="128" t="s">
        <v>1003</v>
      </c>
      <c r="JP1" s="128" t="s">
        <v>1003</v>
      </c>
      <c r="JQ1" s="128" t="s">
        <v>1003</v>
      </c>
      <c r="JR1" s="128" t="s">
        <v>1003</v>
      </c>
      <c r="JS1" s="128" t="s">
        <v>1003</v>
      </c>
      <c r="JT1" s="128" t="s">
        <v>1003</v>
      </c>
      <c r="JU1" s="128" t="s">
        <v>1003</v>
      </c>
      <c r="JV1" s="128" t="s">
        <v>1003</v>
      </c>
      <c r="JW1" s="128" t="s">
        <v>1003</v>
      </c>
      <c r="JX1" s="128" t="s">
        <v>1003</v>
      </c>
      <c r="JY1" s="128" t="s">
        <v>1003</v>
      </c>
      <c r="JZ1" s="128" t="s">
        <v>1003</v>
      </c>
      <c r="KA1" s="128" t="s">
        <v>1003</v>
      </c>
      <c r="KB1" s="128" t="s">
        <v>1003</v>
      </c>
      <c r="KC1" s="128" t="s">
        <v>1003</v>
      </c>
      <c r="KD1" s="128" t="s">
        <v>1003</v>
      </c>
      <c r="KE1" s="128" t="s">
        <v>1003</v>
      </c>
      <c r="KF1" s="128" t="s">
        <v>1003</v>
      </c>
      <c r="KG1" s="128" t="s">
        <v>1003</v>
      </c>
      <c r="KH1" s="128" t="s">
        <v>1003</v>
      </c>
      <c r="KI1" s="128" t="s">
        <v>1003</v>
      </c>
      <c r="KJ1" s="128" t="s">
        <v>1003</v>
      </c>
      <c r="KK1" s="128" t="s">
        <v>1003</v>
      </c>
      <c r="KL1" s="128" t="s">
        <v>1003</v>
      </c>
      <c r="KM1" s="128" t="s">
        <v>1003</v>
      </c>
    </row>
    <row r="2" spans="1:299" s="113" customFormat="1" ht="18.75" customHeight="1">
      <c r="A2" s="114" t="s">
        <v>80</v>
      </c>
      <c r="B2" s="114">
        <v>0</v>
      </c>
      <c r="C2" s="114">
        <v>0</v>
      </c>
      <c r="D2" s="114">
        <v>0</v>
      </c>
      <c r="E2" s="114">
        <v>0</v>
      </c>
      <c r="F2" s="114">
        <v>0</v>
      </c>
      <c r="G2" s="114">
        <v>0</v>
      </c>
      <c r="H2" s="114">
        <v>0</v>
      </c>
      <c r="I2" s="114">
        <v>0</v>
      </c>
      <c r="J2" s="114">
        <v>0</v>
      </c>
      <c r="K2" s="114">
        <v>0</v>
      </c>
      <c r="L2" s="114">
        <v>0</v>
      </c>
      <c r="M2" s="114">
        <v>0</v>
      </c>
      <c r="N2" s="114">
        <v>1</v>
      </c>
      <c r="O2" s="114">
        <v>1</v>
      </c>
      <c r="P2" s="114">
        <v>1</v>
      </c>
      <c r="Q2" s="114">
        <v>1</v>
      </c>
      <c r="R2" s="114">
        <v>1</v>
      </c>
      <c r="S2" s="114">
        <v>1</v>
      </c>
      <c r="T2" s="114">
        <v>1</v>
      </c>
      <c r="U2" s="114">
        <v>2</v>
      </c>
      <c r="V2" s="114">
        <v>2</v>
      </c>
      <c r="W2" s="114">
        <v>3</v>
      </c>
      <c r="X2" s="114">
        <v>3</v>
      </c>
      <c r="Y2" s="114">
        <v>6</v>
      </c>
      <c r="Z2" s="114">
        <v>6</v>
      </c>
      <c r="AA2" s="114">
        <v>6</v>
      </c>
      <c r="AB2" s="114">
        <v>6</v>
      </c>
      <c r="AC2" s="114">
        <v>6</v>
      </c>
      <c r="AD2" s="114">
        <v>6</v>
      </c>
      <c r="AE2" s="114">
        <v>6</v>
      </c>
      <c r="AF2" s="114">
        <v>6</v>
      </c>
      <c r="AG2" s="114">
        <v>8</v>
      </c>
      <c r="AH2" s="114">
        <v>8</v>
      </c>
      <c r="AI2" s="114">
        <v>8</v>
      </c>
      <c r="AJ2" s="129">
        <v>8</v>
      </c>
      <c r="AK2" s="129">
        <v>8</v>
      </c>
      <c r="AL2" s="129">
        <v>8</v>
      </c>
      <c r="AM2" s="129">
        <v>1</v>
      </c>
      <c r="AN2" s="129">
        <v>1</v>
      </c>
      <c r="AO2" s="129">
        <v>1</v>
      </c>
      <c r="AP2" s="129">
        <v>1</v>
      </c>
      <c r="AQ2" s="129">
        <v>2</v>
      </c>
      <c r="AR2" s="129">
        <v>2</v>
      </c>
      <c r="AS2" s="129">
        <v>3</v>
      </c>
      <c r="AT2" s="129">
        <v>3</v>
      </c>
      <c r="AU2" s="129">
        <v>1</v>
      </c>
      <c r="AV2" s="129">
        <v>1</v>
      </c>
      <c r="AW2" s="129">
        <v>1</v>
      </c>
      <c r="AX2" s="129">
        <v>1</v>
      </c>
      <c r="AY2" s="129">
        <v>2</v>
      </c>
      <c r="AZ2" s="129">
        <v>2</v>
      </c>
      <c r="BA2" s="129">
        <v>3</v>
      </c>
      <c r="BB2" s="129">
        <v>3</v>
      </c>
      <c r="BC2" s="129">
        <v>1</v>
      </c>
      <c r="BD2" s="129">
        <v>1</v>
      </c>
      <c r="BE2" s="129">
        <v>1</v>
      </c>
      <c r="BF2" s="129">
        <v>1</v>
      </c>
      <c r="BG2" s="129">
        <v>2</v>
      </c>
      <c r="BH2" s="129">
        <v>2</v>
      </c>
      <c r="BI2" s="129">
        <v>3</v>
      </c>
      <c r="BJ2" s="129">
        <v>3</v>
      </c>
      <c r="BK2" s="129">
        <v>1</v>
      </c>
      <c r="BL2" s="129">
        <v>2</v>
      </c>
      <c r="BM2" s="129">
        <v>3</v>
      </c>
      <c r="BN2" s="179">
        <v>8</v>
      </c>
      <c r="BO2" s="179">
        <v>3</v>
      </c>
      <c r="BP2" s="179">
        <v>8</v>
      </c>
      <c r="BQ2" s="179">
        <v>8</v>
      </c>
      <c r="BR2" s="179">
        <v>13</v>
      </c>
      <c r="BS2" s="179">
        <v>13</v>
      </c>
      <c r="BT2" s="179" t="s">
        <v>1066</v>
      </c>
      <c r="BU2" s="179">
        <v>5</v>
      </c>
      <c r="BV2" s="179">
        <v>3</v>
      </c>
      <c r="BW2" s="179">
        <v>7</v>
      </c>
      <c r="BX2" s="179">
        <v>5</v>
      </c>
      <c r="BY2" s="179">
        <v>5</v>
      </c>
      <c r="BZ2" s="179" t="s">
        <v>1067</v>
      </c>
      <c r="CA2" s="179">
        <v>3</v>
      </c>
      <c r="CB2" s="179">
        <v>3</v>
      </c>
      <c r="CC2" s="179">
        <v>7</v>
      </c>
      <c r="CD2" s="179">
        <v>13</v>
      </c>
      <c r="CE2" s="179">
        <v>4</v>
      </c>
      <c r="CF2" s="179">
        <v>4</v>
      </c>
      <c r="CG2" s="179">
        <v>13</v>
      </c>
      <c r="CH2" s="179">
        <v>13</v>
      </c>
      <c r="CI2" s="179">
        <v>4</v>
      </c>
      <c r="CJ2" s="179" t="s">
        <v>1068</v>
      </c>
      <c r="CK2" s="179">
        <v>8</v>
      </c>
      <c r="CL2" s="179">
        <v>8</v>
      </c>
      <c r="CM2" s="179">
        <v>6</v>
      </c>
      <c r="CN2" s="179">
        <v>13</v>
      </c>
      <c r="CO2" s="179">
        <v>7</v>
      </c>
      <c r="CP2" s="179">
        <v>7</v>
      </c>
      <c r="CQ2" s="179" t="s">
        <v>1068</v>
      </c>
      <c r="CR2" s="179">
        <v>7</v>
      </c>
      <c r="CS2" s="179">
        <v>7</v>
      </c>
      <c r="CT2" s="179">
        <v>7</v>
      </c>
      <c r="CU2" s="179">
        <v>7</v>
      </c>
      <c r="CV2" s="179">
        <v>7</v>
      </c>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c r="IW2" s="129"/>
      <c r="IX2" s="129"/>
      <c r="IY2" s="129"/>
      <c r="IZ2" s="129"/>
      <c r="JA2" s="129"/>
      <c r="JB2" s="129"/>
      <c r="JC2" s="129"/>
      <c r="JD2" s="129"/>
      <c r="JE2" s="129"/>
      <c r="JF2" s="129"/>
      <c r="JG2" s="129"/>
      <c r="JH2" s="129"/>
      <c r="JI2" s="129"/>
      <c r="JJ2" s="129"/>
      <c r="JK2" s="129"/>
      <c r="JL2" s="129"/>
      <c r="JM2" s="129"/>
      <c r="JN2" s="129"/>
      <c r="JO2" s="129"/>
      <c r="JP2" s="129"/>
      <c r="JQ2" s="129"/>
      <c r="JR2" s="129"/>
      <c r="JS2" s="129"/>
      <c r="JT2" s="129"/>
      <c r="JU2" s="129"/>
      <c r="JV2" s="129"/>
      <c r="JW2" s="129"/>
      <c r="JX2" s="129"/>
      <c r="JY2" s="129"/>
      <c r="JZ2" s="129"/>
      <c r="KA2" s="129"/>
      <c r="KB2" s="129"/>
      <c r="KC2" s="129"/>
      <c r="KD2" s="129"/>
      <c r="KE2" s="129"/>
      <c r="KF2" s="129"/>
      <c r="KG2" s="129"/>
      <c r="KH2" s="129"/>
      <c r="KI2" s="129"/>
      <c r="KJ2" s="129"/>
      <c r="KK2" s="129"/>
      <c r="KL2" s="129"/>
      <c r="KM2" s="129"/>
    </row>
    <row r="3" spans="1:299" s="113" customFormat="1">
      <c r="A3" s="115" t="s">
        <v>81</v>
      </c>
      <c r="B3" s="116">
        <v>1</v>
      </c>
      <c r="C3" s="116">
        <v>2</v>
      </c>
      <c r="D3" s="116">
        <v>3</v>
      </c>
      <c r="E3" s="116">
        <v>4</v>
      </c>
      <c r="F3" s="116">
        <v>5</v>
      </c>
      <c r="G3" s="116">
        <v>6</v>
      </c>
      <c r="H3" s="116">
        <v>7</v>
      </c>
      <c r="I3" s="116">
        <v>8</v>
      </c>
      <c r="J3" s="116">
        <v>9</v>
      </c>
      <c r="K3" s="116">
        <v>10</v>
      </c>
      <c r="L3" s="116">
        <v>11</v>
      </c>
      <c r="M3" s="116">
        <v>12</v>
      </c>
      <c r="N3" s="116" t="s">
        <v>928</v>
      </c>
      <c r="O3" s="116" t="s">
        <v>930</v>
      </c>
      <c r="P3" s="116" t="s">
        <v>932</v>
      </c>
      <c r="Q3" s="116" t="s">
        <v>934</v>
      </c>
      <c r="R3" s="116" t="s">
        <v>935</v>
      </c>
      <c r="S3" s="116" t="s">
        <v>936</v>
      </c>
      <c r="T3" s="116" t="s">
        <v>937</v>
      </c>
      <c r="U3" s="116" t="s">
        <v>938</v>
      </c>
      <c r="V3" s="116" t="s">
        <v>939</v>
      </c>
      <c r="W3" s="116" t="s">
        <v>940</v>
      </c>
      <c r="X3" s="116" t="s">
        <v>2970</v>
      </c>
      <c r="Y3" s="116" t="s">
        <v>941</v>
      </c>
      <c r="Z3" s="116" t="s">
        <v>944</v>
      </c>
      <c r="AA3" s="116" t="s">
        <v>942</v>
      </c>
      <c r="AB3" s="116" t="s">
        <v>943</v>
      </c>
      <c r="AC3" s="116" t="s">
        <v>3021</v>
      </c>
      <c r="AD3" s="116" t="s">
        <v>3022</v>
      </c>
      <c r="AE3" s="116" t="s">
        <v>3023</v>
      </c>
      <c r="AF3" s="116" t="s">
        <v>3024</v>
      </c>
      <c r="AG3" s="116" t="s">
        <v>3025</v>
      </c>
      <c r="AH3" s="116" t="s">
        <v>3026</v>
      </c>
      <c r="AI3" s="116" t="s">
        <v>3027</v>
      </c>
      <c r="AJ3" s="130" t="s">
        <v>2967</v>
      </c>
      <c r="AK3" s="130" t="s">
        <v>2968</v>
      </c>
      <c r="AL3" s="130" t="s">
        <v>2969</v>
      </c>
      <c r="AM3" s="1" t="s">
        <v>954</v>
      </c>
      <c r="AN3" s="1" t="s">
        <v>955</v>
      </c>
      <c r="AO3" s="1" t="s">
        <v>959</v>
      </c>
      <c r="AP3" s="1" t="s">
        <v>961</v>
      </c>
      <c r="AQ3" s="1" t="s">
        <v>963</v>
      </c>
      <c r="AR3" s="1" t="s">
        <v>965</v>
      </c>
      <c r="AS3" s="1" t="s">
        <v>966</v>
      </c>
      <c r="AT3" s="1" t="s">
        <v>2971</v>
      </c>
      <c r="AU3" s="130" t="s">
        <v>977</v>
      </c>
      <c r="AV3" s="130" t="s">
        <v>978</v>
      </c>
      <c r="AW3" s="130" t="s">
        <v>980</v>
      </c>
      <c r="AX3" s="130" t="s">
        <v>982</v>
      </c>
      <c r="AY3" s="130" t="s">
        <v>984</v>
      </c>
      <c r="AZ3" s="130" t="s">
        <v>986</v>
      </c>
      <c r="BA3" s="130" t="s">
        <v>987</v>
      </c>
      <c r="BB3" s="130" t="s">
        <v>3050</v>
      </c>
      <c r="BC3" s="130" t="s">
        <v>991</v>
      </c>
      <c r="BD3" s="130" t="s">
        <v>992</v>
      </c>
      <c r="BE3" s="130" t="s">
        <v>994</v>
      </c>
      <c r="BF3" s="130" t="s">
        <v>996</v>
      </c>
      <c r="BG3" s="130" t="s">
        <v>998</v>
      </c>
      <c r="BH3" s="130" t="s">
        <v>1000</v>
      </c>
      <c r="BI3" s="130" t="s">
        <v>1001</v>
      </c>
      <c r="BJ3" s="130" t="s">
        <v>3049</v>
      </c>
      <c r="BK3" s="130" t="s">
        <v>1006</v>
      </c>
      <c r="BL3" s="130" t="s">
        <v>1008</v>
      </c>
      <c r="BM3" s="130" t="s">
        <v>1009</v>
      </c>
      <c r="BN3" s="4" t="str">
        <f>"患者"&amp;COLUMN(BN3)-63</f>
        <v>患者3</v>
      </c>
      <c r="BO3" s="4" t="s">
        <v>1071</v>
      </c>
      <c r="BP3" s="4" t="s">
        <v>1072</v>
      </c>
      <c r="BQ3" s="4" t="s">
        <v>1073</v>
      </c>
      <c r="BR3" s="4" t="s">
        <v>1074</v>
      </c>
      <c r="BS3" s="4" t="s">
        <v>1075</v>
      </c>
      <c r="BT3" s="4" t="s">
        <v>1076</v>
      </c>
      <c r="BU3" s="4" t="s">
        <v>1077</v>
      </c>
      <c r="BV3" s="4" t="s">
        <v>1078</v>
      </c>
      <c r="BW3" s="4" t="s">
        <v>1079</v>
      </c>
      <c r="BX3" s="4" t="s">
        <v>1080</v>
      </c>
      <c r="BY3" s="4" t="s">
        <v>1081</v>
      </c>
      <c r="BZ3" s="4" t="s">
        <v>1082</v>
      </c>
      <c r="CA3" s="4" t="s">
        <v>1083</v>
      </c>
      <c r="CB3" s="4" t="s">
        <v>1084</v>
      </c>
      <c r="CC3" s="4" t="s">
        <v>1085</v>
      </c>
      <c r="CD3" s="4" t="s">
        <v>1086</v>
      </c>
      <c r="CE3" s="4"/>
      <c r="CF3" s="4" t="s">
        <v>1087</v>
      </c>
      <c r="CG3" s="4" t="s">
        <v>1088</v>
      </c>
      <c r="CH3" s="4" t="s">
        <v>1089</v>
      </c>
      <c r="CI3" s="4" t="s">
        <v>1090</v>
      </c>
      <c r="CJ3" s="4" t="s">
        <v>1091</v>
      </c>
      <c r="CK3" s="4" t="s">
        <v>1092</v>
      </c>
      <c r="CL3" s="4" t="s">
        <v>1093</v>
      </c>
      <c r="CM3" s="4" t="s">
        <v>1094</v>
      </c>
      <c r="CN3" s="4" t="s">
        <v>1095</v>
      </c>
      <c r="CO3" s="4" t="s">
        <v>1096</v>
      </c>
      <c r="CP3" s="4" t="s">
        <v>1097</v>
      </c>
      <c r="CQ3" s="4" t="s">
        <v>1098</v>
      </c>
      <c r="CR3" s="4" t="s">
        <v>1099</v>
      </c>
      <c r="CS3" s="4" t="s">
        <v>1100</v>
      </c>
      <c r="CT3" s="4" t="s">
        <v>1101</v>
      </c>
      <c r="CU3" s="4" t="s">
        <v>1102</v>
      </c>
      <c r="CV3" s="4" t="s">
        <v>1103</v>
      </c>
      <c r="CW3" s="1" t="s">
        <v>2420</v>
      </c>
      <c r="CX3" s="1" t="s">
        <v>2421</v>
      </c>
      <c r="CY3" s="1" t="s">
        <v>2422</v>
      </c>
      <c r="CZ3" s="1" t="s">
        <v>2423</v>
      </c>
      <c r="DA3" s="1" t="s">
        <v>2424</v>
      </c>
      <c r="DB3" s="1" t="s">
        <v>2425</v>
      </c>
      <c r="DC3" s="1" t="s">
        <v>2426</v>
      </c>
      <c r="DD3" s="1" t="s">
        <v>2427</v>
      </c>
      <c r="DE3" s="1" t="s">
        <v>2428</v>
      </c>
      <c r="DF3" s="1" t="s">
        <v>2429</v>
      </c>
      <c r="DG3" s="1" t="s">
        <v>2430</v>
      </c>
      <c r="DH3" s="1" t="s">
        <v>2431</v>
      </c>
      <c r="DI3" s="1" t="s">
        <v>2432</v>
      </c>
      <c r="DJ3" s="1" t="s">
        <v>2433</v>
      </c>
      <c r="DK3" s="1" t="s">
        <v>2434</v>
      </c>
      <c r="DL3" s="1" t="s">
        <v>2434</v>
      </c>
      <c r="DM3" s="1" t="s">
        <v>2497</v>
      </c>
      <c r="DN3" s="1" t="s">
        <v>2498</v>
      </c>
      <c r="DO3" s="1" t="s">
        <v>2499</v>
      </c>
      <c r="DP3" s="1" t="s">
        <v>2500</v>
      </c>
      <c r="DQ3" s="1" t="s">
        <v>2501</v>
      </c>
      <c r="DR3" s="1" t="s">
        <v>2502</v>
      </c>
      <c r="DS3" s="1" t="s">
        <v>2503</v>
      </c>
      <c r="DT3" s="1" t="s">
        <v>2504</v>
      </c>
      <c r="DU3" s="1" t="s">
        <v>2505</v>
      </c>
      <c r="DV3" s="1" t="s">
        <v>2506</v>
      </c>
      <c r="DW3" s="1" t="s">
        <v>2507</v>
      </c>
      <c r="DX3" s="1" t="s">
        <v>2508</v>
      </c>
      <c r="DY3" s="1" t="s">
        <v>2509</v>
      </c>
      <c r="DZ3" s="1" t="s">
        <v>2510</v>
      </c>
      <c r="EA3" s="1" t="s">
        <v>2511</v>
      </c>
      <c r="EB3" s="1" t="s">
        <v>2512</v>
      </c>
      <c r="EC3" s="1" t="s">
        <v>2513</v>
      </c>
      <c r="ED3" s="1" t="s">
        <v>2514</v>
      </c>
      <c r="EE3" s="1" t="s">
        <v>2515</v>
      </c>
      <c r="EF3" s="1" t="s">
        <v>2516</v>
      </c>
      <c r="EG3" s="1" t="s">
        <v>2517</v>
      </c>
      <c r="EH3" s="1" t="s">
        <v>2518</v>
      </c>
      <c r="EI3" s="1" t="s">
        <v>2519</v>
      </c>
      <c r="EJ3" s="1" t="s">
        <v>2520</v>
      </c>
      <c r="EK3" s="1" t="s">
        <v>2521</v>
      </c>
      <c r="EL3" s="1" t="s">
        <v>2522</v>
      </c>
      <c r="EM3" s="1" t="s">
        <v>2523</v>
      </c>
      <c r="EN3" s="1" t="s">
        <v>2524</v>
      </c>
      <c r="EO3" s="1" t="s">
        <v>2525</v>
      </c>
      <c r="EP3" s="1" t="s">
        <v>2526</v>
      </c>
      <c r="EQ3" s="1" t="s">
        <v>2527</v>
      </c>
      <c r="ER3" s="1" t="s">
        <v>2528</v>
      </c>
      <c r="ES3" s="1" t="s">
        <v>2529</v>
      </c>
      <c r="ET3" s="1" t="s">
        <v>2530</v>
      </c>
      <c r="EU3" s="1" t="s">
        <v>2531</v>
      </c>
      <c r="EV3" s="1" t="s">
        <v>3044</v>
      </c>
      <c r="EW3" s="1" t="s">
        <v>3010</v>
      </c>
      <c r="EX3" s="130" t="s">
        <v>2709</v>
      </c>
      <c r="EY3" s="130" t="s">
        <v>2710</v>
      </c>
      <c r="EZ3" s="130" t="s">
        <v>2711</v>
      </c>
      <c r="FA3" s="130" t="s">
        <v>2712</v>
      </c>
      <c r="FB3" s="130" t="s">
        <v>2713</v>
      </c>
      <c r="FC3" s="130" t="s">
        <v>2714</v>
      </c>
      <c r="FD3" s="130" t="s">
        <v>2715</v>
      </c>
      <c r="FE3" s="130" t="s">
        <v>2716</v>
      </c>
      <c r="FF3" s="130" t="s">
        <v>2717</v>
      </c>
      <c r="FG3" s="130" t="s">
        <v>2718</v>
      </c>
      <c r="FH3" s="130" t="s">
        <v>2719</v>
      </c>
      <c r="FI3" s="130" t="s">
        <v>2720</v>
      </c>
      <c r="FJ3" s="130" t="s">
        <v>2721</v>
      </c>
      <c r="FK3" s="130" t="s">
        <v>2722</v>
      </c>
      <c r="FL3" s="130" t="s">
        <v>2723</v>
      </c>
      <c r="FM3" s="130" t="s">
        <v>3046</v>
      </c>
      <c r="FN3" s="130" t="s">
        <v>2724</v>
      </c>
      <c r="FO3" s="130" t="s">
        <v>2725</v>
      </c>
      <c r="FP3" s="130" t="s">
        <v>2726</v>
      </c>
      <c r="FQ3" s="130" t="s">
        <v>2727</v>
      </c>
      <c r="FR3" s="130" t="s">
        <v>2728</v>
      </c>
      <c r="FS3" s="130" t="s">
        <v>2729</v>
      </c>
      <c r="FT3" s="130" t="s">
        <v>2730</v>
      </c>
      <c r="FU3" s="130" t="s">
        <v>2731</v>
      </c>
      <c r="FV3" s="130" t="s">
        <v>2732</v>
      </c>
      <c r="FW3" s="130" t="s">
        <v>2733</v>
      </c>
      <c r="FX3" s="130" t="s">
        <v>2734</v>
      </c>
      <c r="FY3" s="130" t="s">
        <v>2735</v>
      </c>
      <c r="FZ3" s="130" t="s">
        <v>2736</v>
      </c>
      <c r="GA3" s="130" t="s">
        <v>2737</v>
      </c>
      <c r="GB3" s="130" t="s">
        <v>2738</v>
      </c>
      <c r="GC3" s="130" t="s">
        <v>2739</v>
      </c>
      <c r="GD3" s="130" t="s">
        <v>2740</v>
      </c>
      <c r="GE3" s="130" t="s">
        <v>2741</v>
      </c>
      <c r="GF3" s="130" t="s">
        <v>2742</v>
      </c>
      <c r="GG3" s="130" t="s">
        <v>2743</v>
      </c>
      <c r="GH3" s="130" t="s">
        <v>2744</v>
      </c>
      <c r="GI3" s="130" t="s">
        <v>2745</v>
      </c>
      <c r="GJ3" s="130" t="s">
        <v>2746</v>
      </c>
      <c r="GK3" s="130" t="s">
        <v>2747</v>
      </c>
      <c r="GL3" s="130" t="s">
        <v>2748</v>
      </c>
      <c r="GM3" s="130" t="s">
        <v>2749</v>
      </c>
      <c r="GN3" s="130" t="s">
        <v>2750</v>
      </c>
      <c r="GO3" s="130" t="s">
        <v>2751</v>
      </c>
      <c r="GP3" s="130" t="s">
        <v>2752</v>
      </c>
      <c r="GQ3" s="130" t="s">
        <v>2753</v>
      </c>
      <c r="GR3" s="130" t="s">
        <v>2754</v>
      </c>
      <c r="GS3" s="130" t="s">
        <v>2755</v>
      </c>
      <c r="GT3" s="130" t="s">
        <v>2756</v>
      </c>
      <c r="GU3" s="130" t="s">
        <v>2757</v>
      </c>
      <c r="GV3" s="130" t="s">
        <v>3047</v>
      </c>
      <c r="GW3" s="130" t="s">
        <v>3048</v>
      </c>
      <c r="GX3" s="130" t="s">
        <v>2785</v>
      </c>
      <c r="GY3" s="130" t="s">
        <v>2786</v>
      </c>
      <c r="GZ3" s="130" t="s">
        <v>2787</v>
      </c>
      <c r="HA3" s="130" t="s">
        <v>2788</v>
      </c>
      <c r="HB3" s="130" t="s">
        <v>2789</v>
      </c>
      <c r="HC3" s="130" t="s">
        <v>2790</v>
      </c>
      <c r="HD3" s="130" t="s">
        <v>2791</v>
      </c>
      <c r="HE3" s="130" t="s">
        <v>2792</v>
      </c>
      <c r="HF3" s="130" t="s">
        <v>2793</v>
      </c>
      <c r="HG3" s="130" t="s">
        <v>2794</v>
      </c>
      <c r="HH3" s="130" t="s">
        <v>2795</v>
      </c>
      <c r="HI3" s="130" t="s">
        <v>2796</v>
      </c>
      <c r="HJ3" s="130" t="s">
        <v>2797</v>
      </c>
      <c r="HK3" s="130" t="s">
        <v>2798</v>
      </c>
      <c r="HL3" s="130" t="s">
        <v>2799</v>
      </c>
      <c r="HM3" s="130" t="s">
        <v>3051</v>
      </c>
      <c r="HN3" s="130" t="s">
        <v>2800</v>
      </c>
      <c r="HO3" s="130" t="s">
        <v>2801</v>
      </c>
      <c r="HP3" s="130" t="s">
        <v>2802</v>
      </c>
      <c r="HQ3" s="130" t="s">
        <v>2803</v>
      </c>
      <c r="HR3" s="130" t="s">
        <v>2804</v>
      </c>
      <c r="HS3" s="130" t="s">
        <v>2805</v>
      </c>
      <c r="HT3" s="130" t="s">
        <v>2806</v>
      </c>
      <c r="HU3" s="130" t="s">
        <v>2807</v>
      </c>
      <c r="HV3" s="130" t="s">
        <v>2808</v>
      </c>
      <c r="HW3" s="130" t="s">
        <v>2809</v>
      </c>
      <c r="HX3" s="130" t="s">
        <v>2810</v>
      </c>
      <c r="HY3" s="130" t="s">
        <v>2811</v>
      </c>
      <c r="HZ3" s="130" t="s">
        <v>2812</v>
      </c>
      <c r="IA3" s="130" t="s">
        <v>2813</v>
      </c>
      <c r="IB3" s="130" t="s">
        <v>2814</v>
      </c>
      <c r="IC3" s="130" t="s">
        <v>2815</v>
      </c>
      <c r="ID3" s="130" t="s">
        <v>2816</v>
      </c>
      <c r="IE3" s="130" t="s">
        <v>2817</v>
      </c>
      <c r="IF3" s="130" t="s">
        <v>2818</v>
      </c>
      <c r="IG3" s="130" t="s">
        <v>2819</v>
      </c>
      <c r="IH3" s="130" t="s">
        <v>2820</v>
      </c>
      <c r="II3" s="130" t="s">
        <v>2821</v>
      </c>
      <c r="IJ3" s="130" t="s">
        <v>2822</v>
      </c>
      <c r="IK3" s="130" t="s">
        <v>2823</v>
      </c>
      <c r="IL3" s="130" t="s">
        <v>2824</v>
      </c>
      <c r="IM3" s="130" t="s">
        <v>2825</v>
      </c>
      <c r="IN3" s="130" t="s">
        <v>2826</v>
      </c>
      <c r="IO3" s="130" t="s">
        <v>2827</v>
      </c>
      <c r="IP3" s="130" t="s">
        <v>2828</v>
      </c>
      <c r="IQ3" s="130" t="s">
        <v>2829</v>
      </c>
      <c r="IR3" s="130" t="s">
        <v>2830</v>
      </c>
      <c r="IS3" s="130" t="s">
        <v>2831</v>
      </c>
      <c r="IT3" s="130" t="s">
        <v>2832</v>
      </c>
      <c r="IU3" s="130" t="s">
        <v>2833</v>
      </c>
      <c r="IV3" s="130" t="s">
        <v>3052</v>
      </c>
      <c r="IW3" s="130" t="s">
        <v>3012</v>
      </c>
      <c r="IX3" s="130" t="s">
        <v>2862</v>
      </c>
      <c r="IY3" s="130" t="s">
        <v>2863</v>
      </c>
      <c r="IZ3" s="130" t="s">
        <v>2864</v>
      </c>
      <c r="JA3" s="130" t="s">
        <v>2865</v>
      </c>
      <c r="JB3" s="130" t="s">
        <v>2866</v>
      </c>
      <c r="JC3" s="130" t="s">
        <v>2867</v>
      </c>
      <c r="JD3" s="130" t="s">
        <v>2868</v>
      </c>
      <c r="JE3" s="130" t="s">
        <v>2869</v>
      </c>
      <c r="JF3" s="130" t="s">
        <v>2870</v>
      </c>
      <c r="JG3" s="130" t="s">
        <v>2871</v>
      </c>
      <c r="JH3" s="130" t="s">
        <v>2872</v>
      </c>
      <c r="JI3" s="130" t="s">
        <v>2873</v>
      </c>
      <c r="JJ3" s="130" t="s">
        <v>2874</v>
      </c>
      <c r="JK3" s="130" t="s">
        <v>2875</v>
      </c>
      <c r="JL3" s="130" t="s">
        <v>2876</v>
      </c>
      <c r="JM3" s="130" t="s">
        <v>2877</v>
      </c>
      <c r="JN3" s="130" t="s">
        <v>2878</v>
      </c>
      <c r="JO3" s="130" t="s">
        <v>2879</v>
      </c>
      <c r="JP3" s="130" t="s">
        <v>2880</v>
      </c>
      <c r="JQ3" s="130" t="s">
        <v>2881</v>
      </c>
      <c r="JR3" s="130" t="s">
        <v>2882</v>
      </c>
      <c r="JS3" s="130" t="s">
        <v>2883</v>
      </c>
      <c r="JT3" s="130" t="s">
        <v>2884</v>
      </c>
      <c r="JU3" s="130" t="s">
        <v>2885</v>
      </c>
      <c r="JV3" s="130" t="s">
        <v>2886</v>
      </c>
      <c r="JW3" s="130" t="s">
        <v>2887</v>
      </c>
      <c r="JX3" s="130" t="s">
        <v>2888</v>
      </c>
      <c r="JY3" s="130" t="s">
        <v>2889</v>
      </c>
      <c r="JZ3" s="130" t="s">
        <v>2890</v>
      </c>
      <c r="KA3" s="130" t="s">
        <v>2891</v>
      </c>
      <c r="KB3" s="130" t="s">
        <v>2892</v>
      </c>
      <c r="KC3" s="130" t="s">
        <v>2893</v>
      </c>
      <c r="KD3" s="130" t="s">
        <v>2894</v>
      </c>
      <c r="KE3" s="130" t="s">
        <v>2895</v>
      </c>
      <c r="KF3" s="130" t="s">
        <v>2896</v>
      </c>
      <c r="KG3" s="130" t="s">
        <v>2897</v>
      </c>
      <c r="KH3" s="130" t="s">
        <v>2898</v>
      </c>
      <c r="KI3" s="130" t="s">
        <v>2899</v>
      </c>
      <c r="KJ3" s="130" t="s">
        <v>2900</v>
      </c>
      <c r="KK3" s="130" t="s">
        <v>2901</v>
      </c>
      <c r="KL3" s="130" t="s">
        <v>2902</v>
      </c>
      <c r="KM3" s="130" t="s">
        <v>2903</v>
      </c>
    </row>
    <row r="4" spans="1:299" s="113" customFormat="1" ht="18.75" customHeight="1">
      <c r="A4" s="112" t="s">
        <v>82</v>
      </c>
      <c r="B4" s="117" t="s">
        <v>485</v>
      </c>
      <c r="C4" s="117" t="s">
        <v>485</v>
      </c>
      <c r="D4" s="117" t="s">
        <v>485</v>
      </c>
      <c r="E4" s="112" t="s">
        <v>485</v>
      </c>
      <c r="F4" s="117" t="s">
        <v>485</v>
      </c>
      <c r="G4" s="117" t="s">
        <v>485</v>
      </c>
      <c r="H4" s="117" t="s">
        <v>485</v>
      </c>
      <c r="I4" s="117" t="s">
        <v>485</v>
      </c>
      <c r="J4" s="117" t="s">
        <v>485</v>
      </c>
      <c r="K4" s="117" t="s">
        <v>485</v>
      </c>
      <c r="L4" s="117" t="s">
        <v>485</v>
      </c>
      <c r="M4" s="112" t="s">
        <v>485</v>
      </c>
      <c r="N4" s="112" t="s">
        <v>486</v>
      </c>
      <c r="O4" s="112" t="s">
        <v>486</v>
      </c>
      <c r="P4" s="112" t="s">
        <v>486</v>
      </c>
      <c r="Q4" s="112" t="s">
        <v>486</v>
      </c>
      <c r="R4" s="112" t="s">
        <v>486</v>
      </c>
      <c r="S4" s="112" t="s">
        <v>486</v>
      </c>
      <c r="T4" s="112" t="s">
        <v>486</v>
      </c>
      <c r="U4" s="112" t="s">
        <v>487</v>
      </c>
      <c r="V4" s="112" t="s">
        <v>487</v>
      </c>
      <c r="W4" s="112" t="s">
        <v>488</v>
      </c>
      <c r="X4" s="112" t="s">
        <v>488</v>
      </c>
      <c r="Y4" s="112" t="s">
        <v>489</v>
      </c>
      <c r="Z4" s="112" t="s">
        <v>489</v>
      </c>
      <c r="AA4" s="112" t="s">
        <v>489</v>
      </c>
      <c r="AB4" s="112" t="s">
        <v>489</v>
      </c>
      <c r="AC4" s="112" t="s">
        <v>489</v>
      </c>
      <c r="AD4" s="112" t="s">
        <v>489</v>
      </c>
      <c r="AE4" s="112" t="s">
        <v>489</v>
      </c>
      <c r="AF4" s="112" t="s">
        <v>489</v>
      </c>
      <c r="AG4" s="112" t="s">
        <v>490</v>
      </c>
      <c r="AH4" s="112" t="s">
        <v>490</v>
      </c>
      <c r="AI4" s="112" t="s">
        <v>490</v>
      </c>
      <c r="AJ4" s="131" t="s">
        <v>948</v>
      </c>
      <c r="AK4" s="131" t="s">
        <v>948</v>
      </c>
      <c r="AL4" s="131" t="s">
        <v>948</v>
      </c>
      <c r="AM4" s="131" t="s">
        <v>486</v>
      </c>
      <c r="AN4" s="131" t="s">
        <v>486</v>
      </c>
      <c r="AO4" s="131" t="s">
        <v>486</v>
      </c>
      <c r="AP4" s="131" t="s">
        <v>486</v>
      </c>
      <c r="AQ4" s="131" t="s">
        <v>487</v>
      </c>
      <c r="AR4" s="131" t="s">
        <v>487</v>
      </c>
      <c r="AS4" s="131" t="s">
        <v>488</v>
      </c>
      <c r="AT4" s="131" t="s">
        <v>488</v>
      </c>
      <c r="AU4" s="131" t="s">
        <v>486</v>
      </c>
      <c r="AV4" s="131" t="s">
        <v>486</v>
      </c>
      <c r="AW4" s="131" t="s">
        <v>486</v>
      </c>
      <c r="AX4" s="131" t="s">
        <v>486</v>
      </c>
      <c r="AY4" s="131" t="s">
        <v>487</v>
      </c>
      <c r="AZ4" s="131" t="s">
        <v>487</v>
      </c>
      <c r="BA4" s="131" t="s">
        <v>488</v>
      </c>
      <c r="BB4" s="131" t="s">
        <v>488</v>
      </c>
      <c r="BC4" s="131" t="s">
        <v>486</v>
      </c>
      <c r="BD4" s="131" t="s">
        <v>486</v>
      </c>
      <c r="BE4" s="131" t="s">
        <v>486</v>
      </c>
      <c r="BF4" s="131" t="s">
        <v>486</v>
      </c>
      <c r="BG4" s="131" t="s">
        <v>487</v>
      </c>
      <c r="BH4" s="131" t="s">
        <v>487</v>
      </c>
      <c r="BI4" s="131" t="s">
        <v>488</v>
      </c>
      <c r="BJ4" s="131" t="s">
        <v>488</v>
      </c>
      <c r="BK4" s="131" t="s">
        <v>486</v>
      </c>
      <c r="BL4" s="131" t="s">
        <v>487</v>
      </c>
      <c r="BM4" s="131" t="s">
        <v>488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507" t="s">
        <v>2418</v>
      </c>
      <c r="CX4" s="512"/>
      <c r="CY4" s="512"/>
      <c r="CZ4" s="508"/>
      <c r="DA4" s="507" t="s">
        <v>3043</v>
      </c>
      <c r="DB4" s="512"/>
      <c r="DC4" s="512"/>
      <c r="DD4" s="508"/>
      <c r="DE4" s="507" t="s">
        <v>2419</v>
      </c>
      <c r="DF4" s="512"/>
      <c r="DG4" s="512"/>
      <c r="DH4" s="512"/>
      <c r="DI4" s="512"/>
      <c r="DJ4" s="512"/>
      <c r="DK4" s="512"/>
      <c r="DL4" s="508"/>
      <c r="DM4" s="507" t="s">
        <v>2461</v>
      </c>
      <c r="DN4" s="512"/>
      <c r="DO4" s="512"/>
      <c r="DP4" s="512"/>
      <c r="DQ4" s="512"/>
      <c r="DR4" s="512"/>
      <c r="DS4" s="512"/>
      <c r="DT4" s="512"/>
      <c r="DU4" s="512"/>
      <c r="DV4" s="512"/>
      <c r="DW4" s="512"/>
      <c r="DX4" s="508"/>
      <c r="DY4" s="507" t="s">
        <v>2462</v>
      </c>
      <c r="DZ4" s="508"/>
      <c r="EA4" s="506" t="s">
        <v>2463</v>
      </c>
      <c r="EB4" s="506"/>
      <c r="EC4" s="506"/>
      <c r="ED4" s="506"/>
      <c r="EE4" s="506"/>
      <c r="EF4" s="506"/>
      <c r="EG4" s="506" t="s">
        <v>2464</v>
      </c>
      <c r="EH4" s="506"/>
      <c r="EI4" s="506"/>
      <c r="EJ4" s="506"/>
      <c r="EK4" s="506"/>
      <c r="EL4" s="506"/>
      <c r="EM4" s="506" t="s">
        <v>2465</v>
      </c>
      <c r="EN4" s="506"/>
      <c r="EO4" s="506"/>
      <c r="EP4" s="506"/>
      <c r="EQ4" s="506"/>
      <c r="ER4" s="506"/>
      <c r="ES4" s="142" t="s">
        <v>2466</v>
      </c>
      <c r="ET4" s="142" t="s">
        <v>2467</v>
      </c>
      <c r="EU4" s="507" t="s">
        <v>2468</v>
      </c>
      <c r="EV4" s="508"/>
      <c r="EW4" s="340"/>
      <c r="EX4" s="517" t="s">
        <v>2418</v>
      </c>
      <c r="EY4" s="518"/>
      <c r="EZ4" s="518"/>
      <c r="FA4" s="519"/>
      <c r="FB4" s="517" t="s">
        <v>3043</v>
      </c>
      <c r="FC4" s="518"/>
      <c r="FD4" s="518"/>
      <c r="FE4" s="519"/>
      <c r="FF4" s="517" t="s">
        <v>2689</v>
      </c>
      <c r="FG4" s="518"/>
      <c r="FH4" s="518"/>
      <c r="FI4" s="518"/>
      <c r="FJ4" s="518"/>
      <c r="FK4" s="518"/>
      <c r="FL4" s="518"/>
      <c r="FM4" s="519"/>
      <c r="FN4" s="517" t="s">
        <v>2690</v>
      </c>
      <c r="FO4" s="518"/>
      <c r="FP4" s="518"/>
      <c r="FQ4" s="518"/>
      <c r="FR4" s="518"/>
      <c r="FS4" s="518"/>
      <c r="FT4" s="518"/>
      <c r="FU4" s="518"/>
      <c r="FV4" s="518"/>
      <c r="FW4" s="518"/>
      <c r="FX4" s="518"/>
      <c r="FY4" s="519"/>
      <c r="FZ4" s="517" t="s">
        <v>2691</v>
      </c>
      <c r="GA4" s="519"/>
      <c r="GB4" s="517" t="s">
        <v>2463</v>
      </c>
      <c r="GC4" s="518"/>
      <c r="GD4" s="518"/>
      <c r="GE4" s="518"/>
      <c r="GF4" s="518"/>
      <c r="GG4" s="519"/>
      <c r="GH4" s="517" t="s">
        <v>2464</v>
      </c>
      <c r="GI4" s="518"/>
      <c r="GJ4" s="518"/>
      <c r="GK4" s="518"/>
      <c r="GL4" s="518"/>
      <c r="GM4" s="519"/>
      <c r="GN4" s="517" t="s">
        <v>2465</v>
      </c>
      <c r="GO4" s="518"/>
      <c r="GP4" s="518"/>
      <c r="GQ4" s="518"/>
      <c r="GR4" s="518"/>
      <c r="GS4" s="519"/>
      <c r="GT4" s="172" t="s">
        <v>2466</v>
      </c>
      <c r="GU4" s="172" t="s">
        <v>2467</v>
      </c>
      <c r="GV4" s="514" t="s">
        <v>2692</v>
      </c>
      <c r="GW4" s="180"/>
      <c r="GX4" s="507" t="s">
        <v>2418</v>
      </c>
      <c r="GY4" s="512"/>
      <c r="GZ4" s="512"/>
      <c r="HA4" s="508"/>
      <c r="HB4" s="507" t="s">
        <v>3043</v>
      </c>
      <c r="HC4" s="512"/>
      <c r="HD4" s="512"/>
      <c r="HE4" s="508"/>
      <c r="HF4" s="507" t="s">
        <v>2783</v>
      </c>
      <c r="HG4" s="512"/>
      <c r="HH4" s="512"/>
      <c r="HI4" s="512"/>
      <c r="HJ4" s="512"/>
      <c r="HK4" s="512"/>
      <c r="HL4" s="512"/>
      <c r="HM4" s="508"/>
      <c r="HN4" s="506" t="s">
        <v>2690</v>
      </c>
      <c r="HO4" s="506"/>
      <c r="HP4" s="506"/>
      <c r="HQ4" s="506"/>
      <c r="HR4" s="506"/>
      <c r="HS4" s="506"/>
      <c r="HT4" s="506"/>
      <c r="HU4" s="506"/>
      <c r="HV4" s="506"/>
      <c r="HW4" s="506"/>
      <c r="HX4" s="506"/>
      <c r="HY4" s="506"/>
      <c r="HZ4" s="507" t="s">
        <v>2691</v>
      </c>
      <c r="IA4" s="508"/>
      <c r="IB4" s="506" t="s">
        <v>2463</v>
      </c>
      <c r="IC4" s="506"/>
      <c r="ID4" s="506"/>
      <c r="IE4" s="506"/>
      <c r="IF4" s="506"/>
      <c r="IG4" s="506"/>
      <c r="IH4" s="506" t="s">
        <v>2464</v>
      </c>
      <c r="II4" s="506"/>
      <c r="IJ4" s="506"/>
      <c r="IK4" s="506"/>
      <c r="IL4" s="506"/>
      <c r="IM4" s="506"/>
      <c r="IN4" s="506" t="s">
        <v>2465</v>
      </c>
      <c r="IO4" s="506"/>
      <c r="IP4" s="506"/>
      <c r="IQ4" s="506"/>
      <c r="IR4" s="506"/>
      <c r="IS4" s="506"/>
      <c r="IT4" s="142" t="s">
        <v>2466</v>
      </c>
      <c r="IU4" s="142" t="s">
        <v>2467</v>
      </c>
      <c r="IV4" s="514" t="s">
        <v>2692</v>
      </c>
      <c r="IW4" s="180"/>
      <c r="IX4" s="507" t="s">
        <v>1545</v>
      </c>
      <c r="IY4" s="512"/>
      <c r="IZ4" s="512"/>
      <c r="JA4" s="508"/>
      <c r="JB4" s="507" t="s">
        <v>3043</v>
      </c>
      <c r="JC4" s="512"/>
      <c r="JD4" s="512"/>
      <c r="JE4" s="508"/>
      <c r="JF4" s="507" t="s">
        <v>1546</v>
      </c>
      <c r="JG4" s="512"/>
      <c r="JH4" s="512"/>
      <c r="JI4" s="508"/>
      <c r="JJ4" s="507" t="s">
        <v>2461</v>
      </c>
      <c r="JK4" s="512"/>
      <c r="JL4" s="512"/>
      <c r="JM4" s="512"/>
      <c r="JN4" s="512"/>
      <c r="JO4" s="508"/>
      <c r="JP4" s="391" t="s">
        <v>2851</v>
      </c>
      <c r="JQ4" s="506" t="s">
        <v>2463</v>
      </c>
      <c r="JR4" s="506"/>
      <c r="JS4" s="506"/>
      <c r="JT4" s="506"/>
      <c r="JU4" s="506"/>
      <c r="JV4" s="506"/>
      <c r="JW4" s="506" t="s">
        <v>2464</v>
      </c>
      <c r="JX4" s="506"/>
      <c r="JY4" s="506"/>
      <c r="JZ4" s="506"/>
      <c r="KA4" s="506"/>
      <c r="KB4" s="506"/>
      <c r="KC4" s="506" t="s">
        <v>2465</v>
      </c>
      <c r="KD4" s="506"/>
      <c r="KE4" s="506"/>
      <c r="KF4" s="506"/>
      <c r="KG4" s="506"/>
      <c r="KH4" s="506"/>
      <c r="KI4" s="142" t="s">
        <v>2466</v>
      </c>
      <c r="KJ4" s="142" t="s">
        <v>2467</v>
      </c>
      <c r="KK4" s="507" t="s">
        <v>2852</v>
      </c>
      <c r="KL4" s="508"/>
      <c r="KM4" s="340"/>
    </row>
    <row r="5" spans="1:299" s="118" customFormat="1" ht="20.100000000000001" customHeight="1">
      <c r="A5" s="525" t="s">
        <v>83</v>
      </c>
      <c r="B5" s="526" t="s">
        <v>491</v>
      </c>
      <c r="C5" s="526" t="s">
        <v>492</v>
      </c>
      <c r="D5" s="526" t="s">
        <v>84</v>
      </c>
      <c r="E5" s="525" t="s">
        <v>85</v>
      </c>
      <c r="F5" s="526" t="s">
        <v>493</v>
      </c>
      <c r="G5" s="526" t="s">
        <v>494</v>
      </c>
      <c r="H5" s="526" t="s">
        <v>495</v>
      </c>
      <c r="I5" s="526" t="s">
        <v>496</v>
      </c>
      <c r="J5" s="526" t="s">
        <v>497</v>
      </c>
      <c r="K5" s="526" t="s">
        <v>498</v>
      </c>
      <c r="L5" s="526" t="s">
        <v>499</v>
      </c>
      <c r="M5" s="525" t="s">
        <v>500</v>
      </c>
      <c r="N5" s="522" t="s">
        <v>501</v>
      </c>
      <c r="O5" s="522" t="s">
        <v>502</v>
      </c>
      <c r="P5" s="522" t="s">
        <v>503</v>
      </c>
      <c r="Q5" s="522" t="s">
        <v>504</v>
      </c>
      <c r="R5" s="522" t="s">
        <v>505</v>
      </c>
      <c r="S5" s="522" t="s">
        <v>506</v>
      </c>
      <c r="T5" s="522" t="s">
        <v>507</v>
      </c>
      <c r="U5" s="527" t="s">
        <v>508</v>
      </c>
      <c r="V5" s="522" t="s">
        <v>509</v>
      </c>
      <c r="W5" s="522" t="s">
        <v>510</v>
      </c>
      <c r="X5" s="522" t="s">
        <v>153</v>
      </c>
      <c r="Y5" s="522" t="s">
        <v>511</v>
      </c>
      <c r="Z5" s="522" t="s">
        <v>512</v>
      </c>
      <c r="AA5" s="522" t="s">
        <v>513</v>
      </c>
      <c r="AB5" s="522" t="s">
        <v>514</v>
      </c>
      <c r="AC5" s="522" t="s">
        <v>515</v>
      </c>
      <c r="AD5" s="522" t="s">
        <v>516</v>
      </c>
      <c r="AE5" s="522" t="s">
        <v>517</v>
      </c>
      <c r="AF5" s="522" t="s">
        <v>518</v>
      </c>
      <c r="AG5" s="173"/>
      <c r="AH5" s="524"/>
      <c r="AI5" s="524"/>
      <c r="AJ5" s="509" t="s">
        <v>949</v>
      </c>
      <c r="AK5" s="509" t="s">
        <v>950</v>
      </c>
      <c r="AL5" s="509" t="s">
        <v>951</v>
      </c>
      <c r="AM5" s="520" t="s">
        <v>501</v>
      </c>
      <c r="AN5" s="520" t="s">
        <v>502</v>
      </c>
      <c r="AO5" s="520" t="s">
        <v>956</v>
      </c>
      <c r="AP5" s="520" t="s">
        <v>957</v>
      </c>
      <c r="AQ5" s="520" t="s">
        <v>508</v>
      </c>
      <c r="AR5" s="520" t="s">
        <v>509</v>
      </c>
      <c r="AS5" s="520" t="s">
        <v>510</v>
      </c>
      <c r="AT5" s="520" t="s">
        <v>153</v>
      </c>
      <c r="AU5" s="136" t="s">
        <v>971</v>
      </c>
      <c r="AV5" s="136" t="s">
        <v>972</v>
      </c>
      <c r="AW5" s="136" t="s">
        <v>956</v>
      </c>
      <c r="AX5" s="136" t="s">
        <v>957</v>
      </c>
      <c r="AY5" s="136" t="s">
        <v>973</v>
      </c>
      <c r="AZ5" s="136" t="s">
        <v>974</v>
      </c>
      <c r="BA5" s="136" t="s">
        <v>975</v>
      </c>
      <c r="BB5" s="136" t="s">
        <v>976</v>
      </c>
      <c r="BC5" s="136" t="s">
        <v>971</v>
      </c>
      <c r="BD5" s="136" t="s">
        <v>972</v>
      </c>
      <c r="BE5" s="142" t="s">
        <v>956</v>
      </c>
      <c r="BF5" s="142" t="s">
        <v>957</v>
      </c>
      <c r="BG5" s="136" t="s">
        <v>973</v>
      </c>
      <c r="BH5" s="136" t="s">
        <v>974</v>
      </c>
      <c r="BI5" s="136" t="s">
        <v>975</v>
      </c>
      <c r="BJ5" s="136" t="s">
        <v>990</v>
      </c>
      <c r="BK5" s="136" t="s">
        <v>502</v>
      </c>
      <c r="BL5" s="136" t="s">
        <v>1004</v>
      </c>
      <c r="BM5" s="136" t="s">
        <v>1005</v>
      </c>
      <c r="BN5" s="2" t="s">
        <v>47</v>
      </c>
      <c r="BO5" s="2" t="s">
        <v>48</v>
      </c>
      <c r="BP5" s="2" t="s">
        <v>49</v>
      </c>
      <c r="BQ5" s="2" t="s">
        <v>50</v>
      </c>
      <c r="BR5" s="2" t="s">
        <v>51</v>
      </c>
      <c r="BS5" s="2" t="s">
        <v>52</v>
      </c>
      <c r="BT5" s="2" t="s">
        <v>53</v>
      </c>
      <c r="BU5" s="2" t="s">
        <v>54</v>
      </c>
      <c r="BV5" s="2" t="s">
        <v>55</v>
      </c>
      <c r="BW5" s="2" t="s">
        <v>56</v>
      </c>
      <c r="BX5" s="2" t="s">
        <v>57</v>
      </c>
      <c r="BY5" s="2" t="s">
        <v>587</v>
      </c>
      <c r="BZ5" s="2" t="s">
        <v>58</v>
      </c>
      <c r="CA5" s="2" t="s">
        <v>59</v>
      </c>
      <c r="CB5" s="2" t="s">
        <v>60</v>
      </c>
      <c r="CC5" s="2" t="s">
        <v>61</v>
      </c>
      <c r="CD5" s="2" t="s">
        <v>62</v>
      </c>
      <c r="CE5" s="2" t="s">
        <v>63</v>
      </c>
      <c r="CF5" s="2" t="s">
        <v>63</v>
      </c>
      <c r="CG5" s="2" t="s">
        <v>64</v>
      </c>
      <c r="CH5" s="2" t="s">
        <v>65</v>
      </c>
      <c r="CI5" s="2" t="s">
        <v>923</v>
      </c>
      <c r="CJ5" s="2" t="s">
        <v>66</v>
      </c>
      <c r="CK5" s="2" t="s">
        <v>67</v>
      </c>
      <c r="CL5" s="2" t="s">
        <v>68</v>
      </c>
      <c r="CM5" s="2" t="s">
        <v>69</v>
      </c>
      <c r="CN5" s="2" t="s">
        <v>70</v>
      </c>
      <c r="CO5" s="2" t="s">
        <v>71</v>
      </c>
      <c r="CP5" s="2" t="s">
        <v>72</v>
      </c>
      <c r="CQ5" s="2" t="s">
        <v>73</v>
      </c>
      <c r="CR5" s="2" t="s">
        <v>74</v>
      </c>
      <c r="CS5" s="2" t="s">
        <v>75</v>
      </c>
      <c r="CT5" s="2" t="s">
        <v>76</v>
      </c>
      <c r="CU5" s="2" t="s">
        <v>77</v>
      </c>
      <c r="CV5" s="2" t="s">
        <v>78</v>
      </c>
      <c r="CW5" s="509" t="s">
        <v>1562</v>
      </c>
      <c r="CX5" s="509" t="s">
        <v>1563</v>
      </c>
      <c r="CY5" s="509" t="s">
        <v>1564</v>
      </c>
      <c r="CZ5" s="509" t="s">
        <v>1565</v>
      </c>
      <c r="DA5" s="511" t="s">
        <v>1562</v>
      </c>
      <c r="DB5" s="511" t="s">
        <v>1563</v>
      </c>
      <c r="DC5" s="511" t="s">
        <v>1564</v>
      </c>
      <c r="DD5" s="511" t="s">
        <v>1565</v>
      </c>
      <c r="DE5" s="509" t="s">
        <v>1566</v>
      </c>
      <c r="DF5" s="509" t="s">
        <v>1567</v>
      </c>
      <c r="DG5" s="509" t="s">
        <v>1568</v>
      </c>
      <c r="DH5" s="509" t="s">
        <v>1569</v>
      </c>
      <c r="DI5" s="509" t="s">
        <v>1570</v>
      </c>
      <c r="DJ5" s="509" t="s">
        <v>1571</v>
      </c>
      <c r="DK5" s="509" t="s">
        <v>1572</v>
      </c>
      <c r="DL5" s="509" t="s">
        <v>1573</v>
      </c>
      <c r="DM5" s="511" t="s">
        <v>1574</v>
      </c>
      <c r="DN5" s="511" t="s">
        <v>1575</v>
      </c>
      <c r="DO5" s="511" t="s">
        <v>2469</v>
      </c>
      <c r="DP5" s="511" t="s">
        <v>2470</v>
      </c>
      <c r="DQ5" s="511" t="s">
        <v>2471</v>
      </c>
      <c r="DR5" s="511" t="s">
        <v>2472</v>
      </c>
      <c r="DS5" s="511" t="s">
        <v>2473</v>
      </c>
      <c r="DT5" s="511" t="s">
        <v>2474</v>
      </c>
      <c r="DU5" s="511" t="s">
        <v>2475</v>
      </c>
      <c r="DV5" s="511" t="s">
        <v>2476</v>
      </c>
      <c r="DW5" s="511" t="s">
        <v>2477</v>
      </c>
      <c r="DX5" s="511" t="s">
        <v>2478</v>
      </c>
      <c r="DY5" s="511" t="s">
        <v>2479</v>
      </c>
      <c r="DZ5" s="511" t="s">
        <v>2480</v>
      </c>
      <c r="EA5" s="511" t="s">
        <v>2481</v>
      </c>
      <c r="EB5" s="511" t="s">
        <v>2482</v>
      </c>
      <c r="EC5" s="511" t="s">
        <v>2483</v>
      </c>
      <c r="ED5" s="511" t="s">
        <v>2484</v>
      </c>
      <c r="EE5" s="511" t="s">
        <v>2485</v>
      </c>
      <c r="EF5" s="511" t="s">
        <v>2486</v>
      </c>
      <c r="EG5" s="511" t="s">
        <v>2487</v>
      </c>
      <c r="EH5" s="511" t="s">
        <v>2488</v>
      </c>
      <c r="EI5" s="511" t="s">
        <v>2489</v>
      </c>
      <c r="EJ5" s="511" t="s">
        <v>2490</v>
      </c>
      <c r="EK5" s="511" t="s">
        <v>2491</v>
      </c>
      <c r="EL5" s="511" t="s">
        <v>2492</v>
      </c>
      <c r="EM5" s="511" t="s">
        <v>2487</v>
      </c>
      <c r="EN5" s="511" t="s">
        <v>2488</v>
      </c>
      <c r="EO5" s="511" t="s">
        <v>2489</v>
      </c>
      <c r="EP5" s="511" t="s">
        <v>2490</v>
      </c>
      <c r="EQ5" s="511" t="s">
        <v>2491</v>
      </c>
      <c r="ER5" s="511" t="s">
        <v>2492</v>
      </c>
      <c r="ES5" s="509" t="s">
        <v>2493</v>
      </c>
      <c r="ET5" s="509" t="s">
        <v>2493</v>
      </c>
      <c r="EU5" s="513" t="s">
        <v>2494</v>
      </c>
      <c r="EV5" s="513" t="s">
        <v>2495</v>
      </c>
      <c r="EW5" s="511" t="s">
        <v>2496</v>
      </c>
      <c r="EX5" s="520" t="s">
        <v>1562</v>
      </c>
      <c r="EY5" s="520" t="s">
        <v>1563</v>
      </c>
      <c r="EZ5" s="520" t="s">
        <v>1564</v>
      </c>
      <c r="FA5" s="520" t="s">
        <v>1565</v>
      </c>
      <c r="FB5" s="520" t="s">
        <v>1562</v>
      </c>
      <c r="FC5" s="520" t="s">
        <v>1563</v>
      </c>
      <c r="FD5" s="520" t="s">
        <v>1564</v>
      </c>
      <c r="FE5" s="520" t="s">
        <v>1565</v>
      </c>
      <c r="FF5" s="520" t="s">
        <v>1566</v>
      </c>
      <c r="FG5" s="520" t="s">
        <v>1567</v>
      </c>
      <c r="FH5" s="520" t="s">
        <v>1568</v>
      </c>
      <c r="FI5" s="520" t="s">
        <v>1569</v>
      </c>
      <c r="FJ5" s="520" t="s">
        <v>1570</v>
      </c>
      <c r="FK5" s="520" t="s">
        <v>1571</v>
      </c>
      <c r="FL5" s="520" t="s">
        <v>1572</v>
      </c>
      <c r="FM5" s="520" t="s">
        <v>1573</v>
      </c>
      <c r="FN5" s="509" t="s">
        <v>2693</v>
      </c>
      <c r="FO5" s="509" t="s">
        <v>2694</v>
      </c>
      <c r="FP5" s="509" t="s">
        <v>2695</v>
      </c>
      <c r="FQ5" s="509" t="s">
        <v>2696</v>
      </c>
      <c r="FR5" s="509" t="s">
        <v>2697</v>
      </c>
      <c r="FS5" s="509" t="s">
        <v>2698</v>
      </c>
      <c r="FT5" s="509" t="s">
        <v>2699</v>
      </c>
      <c r="FU5" s="509" t="s">
        <v>2700</v>
      </c>
      <c r="FV5" s="509" t="s">
        <v>2701</v>
      </c>
      <c r="FW5" s="509" t="s">
        <v>2702</v>
      </c>
      <c r="FX5" s="509" t="s">
        <v>2703</v>
      </c>
      <c r="FY5" s="509" t="s">
        <v>2704</v>
      </c>
      <c r="FZ5" s="509" t="s">
        <v>2705</v>
      </c>
      <c r="GA5" s="509" t="s">
        <v>2706</v>
      </c>
      <c r="GB5" s="509" t="s">
        <v>2481</v>
      </c>
      <c r="GC5" s="509" t="s">
        <v>2482</v>
      </c>
      <c r="GD5" s="509" t="s">
        <v>2483</v>
      </c>
      <c r="GE5" s="509" t="s">
        <v>2484</v>
      </c>
      <c r="GF5" s="509" t="s">
        <v>2485</v>
      </c>
      <c r="GG5" s="520" t="s">
        <v>2486</v>
      </c>
      <c r="GH5" s="509" t="s">
        <v>2487</v>
      </c>
      <c r="GI5" s="509" t="s">
        <v>2488</v>
      </c>
      <c r="GJ5" s="509" t="s">
        <v>2489</v>
      </c>
      <c r="GK5" s="509" t="s">
        <v>2490</v>
      </c>
      <c r="GL5" s="509" t="s">
        <v>2491</v>
      </c>
      <c r="GM5" s="514" t="s">
        <v>2492</v>
      </c>
      <c r="GN5" s="509" t="s">
        <v>2487</v>
      </c>
      <c r="GO5" s="509" t="s">
        <v>2488</v>
      </c>
      <c r="GP5" s="509" t="s">
        <v>2489</v>
      </c>
      <c r="GQ5" s="509" t="s">
        <v>2490</v>
      </c>
      <c r="GR5" s="509" t="s">
        <v>2491</v>
      </c>
      <c r="GS5" s="509" t="s">
        <v>2492</v>
      </c>
      <c r="GT5" s="509" t="s">
        <v>2493</v>
      </c>
      <c r="GU5" s="509" t="s">
        <v>2493</v>
      </c>
      <c r="GV5" s="515"/>
      <c r="GW5" s="509" t="s">
        <v>2707</v>
      </c>
      <c r="GX5" s="511" t="s">
        <v>1562</v>
      </c>
      <c r="GY5" s="511" t="s">
        <v>1563</v>
      </c>
      <c r="GZ5" s="511" t="s">
        <v>1564</v>
      </c>
      <c r="HA5" s="511" t="s">
        <v>1565</v>
      </c>
      <c r="HB5" s="511" t="s">
        <v>1562</v>
      </c>
      <c r="HC5" s="511" t="s">
        <v>1563</v>
      </c>
      <c r="HD5" s="511" t="s">
        <v>1564</v>
      </c>
      <c r="HE5" s="511" t="s">
        <v>1565</v>
      </c>
      <c r="HF5" s="511" t="s">
        <v>1566</v>
      </c>
      <c r="HG5" s="511" t="s">
        <v>1567</v>
      </c>
      <c r="HH5" s="511" t="s">
        <v>1568</v>
      </c>
      <c r="HI5" s="511" t="s">
        <v>1569</v>
      </c>
      <c r="HJ5" s="511" t="s">
        <v>1570</v>
      </c>
      <c r="HK5" s="511" t="s">
        <v>1571</v>
      </c>
      <c r="HL5" s="511" t="s">
        <v>1572</v>
      </c>
      <c r="HM5" s="511" t="s">
        <v>1573</v>
      </c>
      <c r="HN5" s="511" t="s">
        <v>2693</v>
      </c>
      <c r="HO5" s="511" t="s">
        <v>2694</v>
      </c>
      <c r="HP5" s="511" t="s">
        <v>2695</v>
      </c>
      <c r="HQ5" s="511" t="s">
        <v>2696</v>
      </c>
      <c r="HR5" s="511" t="s">
        <v>2697</v>
      </c>
      <c r="HS5" s="511" t="s">
        <v>2698</v>
      </c>
      <c r="HT5" s="511" t="s">
        <v>2699</v>
      </c>
      <c r="HU5" s="511" t="s">
        <v>2700</v>
      </c>
      <c r="HV5" s="511" t="s">
        <v>2701</v>
      </c>
      <c r="HW5" s="511" t="s">
        <v>2702</v>
      </c>
      <c r="HX5" s="511" t="s">
        <v>2784</v>
      </c>
      <c r="HY5" s="511" t="s">
        <v>2704</v>
      </c>
      <c r="HZ5" s="511" t="s">
        <v>2705</v>
      </c>
      <c r="IA5" s="511" t="s">
        <v>2706</v>
      </c>
      <c r="IB5" s="511" t="s">
        <v>2481</v>
      </c>
      <c r="IC5" s="511" t="s">
        <v>2482</v>
      </c>
      <c r="ID5" s="511" t="s">
        <v>2483</v>
      </c>
      <c r="IE5" s="511" t="s">
        <v>2484</v>
      </c>
      <c r="IF5" s="511" t="s">
        <v>2485</v>
      </c>
      <c r="IG5" s="511" t="s">
        <v>2486</v>
      </c>
      <c r="IH5" s="511" t="s">
        <v>2487</v>
      </c>
      <c r="II5" s="511" t="s">
        <v>2488</v>
      </c>
      <c r="IJ5" s="511" t="s">
        <v>2489</v>
      </c>
      <c r="IK5" s="511" t="s">
        <v>2490</v>
      </c>
      <c r="IL5" s="511" t="s">
        <v>2491</v>
      </c>
      <c r="IM5" s="511" t="s">
        <v>2492</v>
      </c>
      <c r="IN5" s="511" t="s">
        <v>2487</v>
      </c>
      <c r="IO5" s="511" t="s">
        <v>2488</v>
      </c>
      <c r="IP5" s="511" t="s">
        <v>2489</v>
      </c>
      <c r="IQ5" s="511" t="s">
        <v>2490</v>
      </c>
      <c r="IR5" s="511" t="s">
        <v>2491</v>
      </c>
      <c r="IS5" s="511" t="s">
        <v>2492</v>
      </c>
      <c r="IT5" s="509" t="s">
        <v>2493</v>
      </c>
      <c r="IU5" s="509" t="s">
        <v>2493</v>
      </c>
      <c r="IV5" s="515"/>
      <c r="IW5" s="509" t="s">
        <v>2707</v>
      </c>
      <c r="IX5" s="511" t="s">
        <v>1562</v>
      </c>
      <c r="IY5" s="511" t="s">
        <v>1563</v>
      </c>
      <c r="IZ5" s="511" t="s">
        <v>1564</v>
      </c>
      <c r="JA5" s="511" t="s">
        <v>1565</v>
      </c>
      <c r="JB5" s="511" t="s">
        <v>1562</v>
      </c>
      <c r="JC5" s="511" t="s">
        <v>1563</v>
      </c>
      <c r="JD5" s="511" t="s">
        <v>2850</v>
      </c>
      <c r="JE5" s="511" t="s">
        <v>1565</v>
      </c>
      <c r="JF5" s="511" t="s">
        <v>1570</v>
      </c>
      <c r="JG5" s="511" t="s">
        <v>1571</v>
      </c>
      <c r="JH5" s="511" t="s">
        <v>1572</v>
      </c>
      <c r="JI5" s="511" t="s">
        <v>1573</v>
      </c>
      <c r="JJ5" s="513" t="s">
        <v>2853</v>
      </c>
      <c r="JK5" s="513" t="s">
        <v>2696</v>
      </c>
      <c r="JL5" s="513" t="s">
        <v>2854</v>
      </c>
      <c r="JM5" s="513" t="s">
        <v>2855</v>
      </c>
      <c r="JN5" s="513" t="s">
        <v>2856</v>
      </c>
      <c r="JO5" s="511" t="s">
        <v>2857</v>
      </c>
      <c r="JP5" s="509" t="s">
        <v>2858</v>
      </c>
      <c r="JQ5" s="511" t="s">
        <v>2481</v>
      </c>
      <c r="JR5" s="511" t="s">
        <v>2482</v>
      </c>
      <c r="JS5" s="511" t="s">
        <v>2483</v>
      </c>
      <c r="JT5" s="511" t="s">
        <v>2484</v>
      </c>
      <c r="JU5" s="511" t="s">
        <v>2485</v>
      </c>
      <c r="JV5" s="511" t="s">
        <v>2486</v>
      </c>
      <c r="JW5" s="511" t="s">
        <v>2487</v>
      </c>
      <c r="JX5" s="511" t="s">
        <v>2488</v>
      </c>
      <c r="JY5" s="511" t="s">
        <v>2489</v>
      </c>
      <c r="JZ5" s="511" t="s">
        <v>2490</v>
      </c>
      <c r="KA5" s="511" t="s">
        <v>2491</v>
      </c>
      <c r="KB5" s="511" t="s">
        <v>2492</v>
      </c>
      <c r="KC5" s="511" t="s">
        <v>2487</v>
      </c>
      <c r="KD5" s="511" t="s">
        <v>2488</v>
      </c>
      <c r="KE5" s="511" t="s">
        <v>2489</v>
      </c>
      <c r="KF5" s="511" t="s">
        <v>2490</v>
      </c>
      <c r="KG5" s="511" t="s">
        <v>2491</v>
      </c>
      <c r="KH5" s="511" t="s">
        <v>2492</v>
      </c>
      <c r="KI5" s="509" t="s">
        <v>2493</v>
      </c>
      <c r="KJ5" s="509" t="s">
        <v>2493</v>
      </c>
      <c r="KK5" s="511" t="s">
        <v>2859</v>
      </c>
      <c r="KL5" s="511" t="s">
        <v>2860</v>
      </c>
      <c r="KM5" s="511" t="s">
        <v>2861</v>
      </c>
    </row>
    <row r="6" spans="1:299" s="118" customFormat="1" ht="60" customHeight="1">
      <c r="A6" s="525"/>
      <c r="B6" s="526"/>
      <c r="C6" s="526"/>
      <c r="D6" s="526"/>
      <c r="E6" s="525"/>
      <c r="F6" s="526"/>
      <c r="G6" s="526"/>
      <c r="H6" s="526"/>
      <c r="I6" s="526"/>
      <c r="J6" s="526"/>
      <c r="K6" s="526"/>
      <c r="L6" s="526"/>
      <c r="M6" s="525"/>
      <c r="N6" s="523"/>
      <c r="O6" s="523"/>
      <c r="P6" s="523"/>
      <c r="Q6" s="523"/>
      <c r="R6" s="523"/>
      <c r="S6" s="523"/>
      <c r="T6" s="523"/>
      <c r="U6" s="528"/>
      <c r="V6" s="523"/>
      <c r="W6" s="523"/>
      <c r="X6" s="523"/>
      <c r="Y6" s="523"/>
      <c r="Z6" s="523"/>
      <c r="AA6" s="523"/>
      <c r="AB6" s="523"/>
      <c r="AC6" s="523"/>
      <c r="AD6" s="523"/>
      <c r="AE6" s="523"/>
      <c r="AF6" s="523"/>
      <c r="AG6" s="174" t="s">
        <v>519</v>
      </c>
      <c r="AH6" s="175" t="s">
        <v>520</v>
      </c>
      <c r="AI6" s="175" t="s">
        <v>521</v>
      </c>
      <c r="AJ6" s="510"/>
      <c r="AK6" s="510"/>
      <c r="AL6" s="510"/>
      <c r="AM6" s="521"/>
      <c r="AN6" s="521"/>
      <c r="AO6" s="521"/>
      <c r="AP6" s="521"/>
      <c r="AQ6" s="521"/>
      <c r="AR6" s="521"/>
      <c r="AS6" s="521"/>
      <c r="AT6" s="521"/>
      <c r="AU6" s="137"/>
      <c r="AV6" s="137"/>
      <c r="AW6" s="137"/>
      <c r="AX6" s="137"/>
      <c r="AY6" s="137"/>
      <c r="AZ6" s="137"/>
      <c r="BA6" s="137"/>
      <c r="BB6" s="137"/>
      <c r="BC6" s="137"/>
      <c r="BD6" s="137"/>
      <c r="BE6" s="142"/>
      <c r="BF6" s="142"/>
      <c r="BG6" s="137"/>
      <c r="BH6" s="137"/>
      <c r="BI6" s="137"/>
      <c r="BJ6" s="137"/>
      <c r="BK6" s="137"/>
      <c r="BL6" s="137"/>
      <c r="BM6" s="137"/>
      <c r="BN6" s="11" t="s">
        <v>421</v>
      </c>
      <c r="BO6" s="11" t="s">
        <v>423</v>
      </c>
      <c r="BP6" s="11" t="s">
        <v>425</v>
      </c>
      <c r="BQ6" s="11" t="s">
        <v>90</v>
      </c>
      <c r="BR6" s="11" t="s">
        <v>427</v>
      </c>
      <c r="BS6" s="11" t="s">
        <v>429</v>
      </c>
      <c r="BT6" s="11" t="s">
        <v>431</v>
      </c>
      <c r="BU6" s="11" t="s">
        <v>433</v>
      </c>
      <c r="BV6" s="11" t="s">
        <v>434</v>
      </c>
      <c r="BW6" s="11" t="s">
        <v>436</v>
      </c>
      <c r="BX6" s="11" t="s">
        <v>438</v>
      </c>
      <c r="BY6" s="11" t="s">
        <v>588</v>
      </c>
      <c r="BZ6" s="11" t="s">
        <v>439</v>
      </c>
      <c r="CA6" s="11" t="s">
        <v>441</v>
      </c>
      <c r="CB6" s="11" t="s">
        <v>443</v>
      </c>
      <c r="CC6" s="11" t="s">
        <v>444</v>
      </c>
      <c r="CD6" s="11" t="s">
        <v>445</v>
      </c>
      <c r="CE6" s="11" t="s">
        <v>447</v>
      </c>
      <c r="CF6" s="11" t="s">
        <v>922</v>
      </c>
      <c r="CG6" s="11" t="s">
        <v>449</v>
      </c>
      <c r="CH6" s="11" t="s">
        <v>451</v>
      </c>
      <c r="CI6" s="11" t="s">
        <v>925</v>
      </c>
      <c r="CJ6" s="11" t="s">
        <v>453</v>
      </c>
      <c r="CK6" s="11" t="s">
        <v>454</v>
      </c>
      <c r="CL6" s="11" t="s">
        <v>455</v>
      </c>
      <c r="CM6" s="11" t="s">
        <v>474</v>
      </c>
      <c r="CN6" s="11" t="s">
        <v>457</v>
      </c>
      <c r="CO6" s="11" t="s">
        <v>459</v>
      </c>
      <c r="CP6" s="11" t="s">
        <v>461</v>
      </c>
      <c r="CQ6" s="11" t="s">
        <v>463</v>
      </c>
      <c r="CR6" s="11" t="s">
        <v>465</v>
      </c>
      <c r="CS6" s="11" t="s">
        <v>467</v>
      </c>
      <c r="CT6" s="11" t="s">
        <v>469</v>
      </c>
      <c r="CU6" s="11" t="s">
        <v>471</v>
      </c>
      <c r="CV6" s="11" t="s">
        <v>473</v>
      </c>
      <c r="CW6" s="510"/>
      <c r="CX6" s="510"/>
      <c r="CY6" s="510"/>
      <c r="CZ6" s="510"/>
      <c r="DA6" s="511"/>
      <c r="DB6" s="511"/>
      <c r="DC6" s="511"/>
      <c r="DD6" s="511"/>
      <c r="DE6" s="510"/>
      <c r="DF6" s="510"/>
      <c r="DG6" s="510"/>
      <c r="DH6" s="510"/>
      <c r="DI6" s="510"/>
      <c r="DJ6" s="510"/>
      <c r="DK6" s="510"/>
      <c r="DL6" s="510"/>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0"/>
      <c r="ET6" s="510"/>
      <c r="EU6" s="513"/>
      <c r="EV6" s="513"/>
      <c r="EW6" s="511"/>
      <c r="EX6" s="521"/>
      <c r="EY6" s="521"/>
      <c r="EZ6" s="521"/>
      <c r="FA6" s="521"/>
      <c r="FB6" s="521"/>
      <c r="FC6" s="521"/>
      <c r="FD6" s="521"/>
      <c r="FE6" s="521"/>
      <c r="FF6" s="521"/>
      <c r="FG6" s="521"/>
      <c r="FH6" s="521"/>
      <c r="FI6" s="521"/>
      <c r="FJ6" s="521"/>
      <c r="FK6" s="521"/>
      <c r="FL6" s="521"/>
      <c r="FM6" s="521"/>
      <c r="FN6" s="510"/>
      <c r="FO6" s="510"/>
      <c r="FP6" s="510"/>
      <c r="FQ6" s="510"/>
      <c r="FR6" s="510"/>
      <c r="FS6" s="510"/>
      <c r="FT6" s="510"/>
      <c r="FU6" s="510"/>
      <c r="FV6" s="510"/>
      <c r="FW6" s="510"/>
      <c r="FX6" s="510"/>
      <c r="FY6" s="510"/>
      <c r="FZ6" s="510"/>
      <c r="GA6" s="510"/>
      <c r="GB6" s="510"/>
      <c r="GC6" s="510"/>
      <c r="GD6" s="510"/>
      <c r="GE6" s="510"/>
      <c r="GF6" s="510"/>
      <c r="GG6" s="521"/>
      <c r="GH6" s="510"/>
      <c r="GI6" s="510"/>
      <c r="GJ6" s="510"/>
      <c r="GK6" s="510"/>
      <c r="GL6" s="510"/>
      <c r="GM6" s="516"/>
      <c r="GN6" s="510"/>
      <c r="GO6" s="510"/>
      <c r="GP6" s="510"/>
      <c r="GQ6" s="510"/>
      <c r="GR6" s="510"/>
      <c r="GS6" s="510"/>
      <c r="GT6" s="510"/>
      <c r="GU6" s="510"/>
      <c r="GV6" s="516"/>
      <c r="GW6" s="510"/>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c r="IT6" s="510"/>
      <c r="IU6" s="510"/>
      <c r="IV6" s="516"/>
      <c r="IW6" s="510"/>
      <c r="IX6" s="511"/>
      <c r="IY6" s="511"/>
      <c r="IZ6" s="511"/>
      <c r="JA6" s="511"/>
      <c r="JB6" s="511"/>
      <c r="JC6" s="511"/>
      <c r="JD6" s="511"/>
      <c r="JE6" s="511"/>
      <c r="JF6" s="511"/>
      <c r="JG6" s="511"/>
      <c r="JH6" s="511"/>
      <c r="JI6" s="511"/>
      <c r="JJ6" s="513"/>
      <c r="JK6" s="513"/>
      <c r="JL6" s="513"/>
      <c r="JM6" s="513"/>
      <c r="JN6" s="513"/>
      <c r="JO6" s="511"/>
      <c r="JP6" s="510"/>
      <c r="JQ6" s="511"/>
      <c r="JR6" s="511"/>
      <c r="JS6" s="511"/>
      <c r="JT6" s="511"/>
      <c r="JU6" s="511"/>
      <c r="JV6" s="511"/>
      <c r="JW6" s="511"/>
      <c r="JX6" s="511"/>
      <c r="JY6" s="511"/>
      <c r="JZ6" s="511"/>
      <c r="KA6" s="511"/>
      <c r="KB6" s="511"/>
      <c r="KC6" s="511"/>
      <c r="KD6" s="511"/>
      <c r="KE6" s="511"/>
      <c r="KF6" s="511"/>
      <c r="KG6" s="511"/>
      <c r="KH6" s="511"/>
      <c r="KI6" s="510"/>
      <c r="KJ6" s="510"/>
      <c r="KK6" s="511"/>
      <c r="KL6" s="511"/>
      <c r="KM6" s="511"/>
    </row>
    <row r="7" spans="1:299" s="126" customFormat="1" ht="18.75" customHeight="1">
      <c r="A7" s="119"/>
      <c r="B7" s="120" t="s">
        <v>88</v>
      </c>
      <c r="C7" s="120" t="s">
        <v>87</v>
      </c>
      <c r="D7" s="120" t="s">
        <v>87</v>
      </c>
      <c r="E7" s="119" t="s">
        <v>945</v>
      </c>
      <c r="F7" s="120" t="s">
        <v>87</v>
      </c>
      <c r="G7" s="120" t="s">
        <v>87</v>
      </c>
      <c r="H7" s="120" t="s">
        <v>87</v>
      </c>
      <c r="I7" s="120" t="s">
        <v>87</v>
      </c>
      <c r="J7" s="120" t="s">
        <v>87</v>
      </c>
      <c r="K7" s="120" t="s">
        <v>87</v>
      </c>
      <c r="L7" s="120" t="s">
        <v>87</v>
      </c>
      <c r="M7" s="121">
        <v>126146099</v>
      </c>
      <c r="N7" s="122">
        <v>85.563597726339509</v>
      </c>
      <c r="O7" s="122">
        <v>54.901714384783951</v>
      </c>
      <c r="P7" s="122">
        <v>27.493166041122329</v>
      </c>
      <c r="Q7" s="122">
        <v>12.478730276435268</v>
      </c>
      <c r="R7" s="122">
        <v>13.626236611147799</v>
      </c>
      <c r="S7" s="122">
        <v>8.5624212127640895</v>
      </c>
      <c r="T7" s="122">
        <v>22.1886578239119</v>
      </c>
      <c r="U7" s="122">
        <v>447.18738819756601</v>
      </c>
      <c r="V7" s="123">
        <v>341.08103288547699</v>
      </c>
      <c r="W7" s="122">
        <v>62</v>
      </c>
      <c r="X7" s="122">
        <v>66.900000000000006</v>
      </c>
      <c r="Y7" s="124">
        <v>28.776274359628999</v>
      </c>
      <c r="Z7" s="124">
        <v>8.8148018851457497</v>
      </c>
      <c r="AA7" s="124">
        <v>14.9</v>
      </c>
      <c r="AB7" s="124">
        <v>9.1</v>
      </c>
      <c r="AC7" s="125">
        <v>284.20008560294258</v>
      </c>
      <c r="AD7" s="125">
        <v>270.020457013461</v>
      </c>
      <c r="AE7" s="124">
        <v>7779.2444792113056</v>
      </c>
      <c r="AF7" s="124">
        <v>6776.4509527559694</v>
      </c>
      <c r="AG7" s="124">
        <v>23.804144748067081</v>
      </c>
      <c r="AH7" s="124">
        <v>139.95500000000001</v>
      </c>
      <c r="AI7" s="124">
        <v>848.91</v>
      </c>
      <c r="AJ7" s="134">
        <v>1.2873961326382357</v>
      </c>
      <c r="AK7" s="134">
        <v>11.859264867160102</v>
      </c>
      <c r="AL7" s="134">
        <v>44.490070200268342</v>
      </c>
      <c r="AM7" s="135">
        <v>19.455542866318329</v>
      </c>
      <c r="AN7" s="135">
        <v>5.9095517027437205</v>
      </c>
      <c r="AO7" s="135">
        <v>100</v>
      </c>
      <c r="AP7" s="135">
        <v>100</v>
      </c>
      <c r="AQ7" s="135">
        <v>19.548142970000001</v>
      </c>
      <c r="AR7" s="135">
        <v>5.9306446880000001</v>
      </c>
      <c r="AS7" s="135">
        <v>29.5</v>
      </c>
      <c r="AT7" s="135">
        <v>46.8</v>
      </c>
      <c r="AU7" s="135">
        <v>12.687908028757295</v>
      </c>
      <c r="AV7" s="135">
        <v>7.1595366555594522</v>
      </c>
      <c r="AW7" s="135">
        <v>100</v>
      </c>
      <c r="AX7" s="135">
        <v>100</v>
      </c>
      <c r="AY7" s="135">
        <v>72.6718619386547</v>
      </c>
      <c r="AZ7" s="135">
        <v>43.805693045900099</v>
      </c>
      <c r="BA7" s="135">
        <v>72.400000000000006</v>
      </c>
      <c r="BB7" s="135">
        <v>70.099999999999994</v>
      </c>
      <c r="BC7" s="135">
        <v>10.207971518634764</v>
      </c>
      <c r="BD7" s="135">
        <v>4.068888150184657</v>
      </c>
      <c r="BE7" s="135">
        <v>100</v>
      </c>
      <c r="BF7" s="135">
        <v>100</v>
      </c>
      <c r="BG7" s="135">
        <v>66.061298299538507</v>
      </c>
      <c r="BH7" s="135">
        <v>23.569669909253701</v>
      </c>
      <c r="BI7" s="135">
        <v>67.5</v>
      </c>
      <c r="BJ7" s="135">
        <v>64.599999999999994</v>
      </c>
      <c r="BK7" s="146">
        <v>10.234604592322363</v>
      </c>
      <c r="BL7" s="146">
        <v>98.452480764682804</v>
      </c>
      <c r="BM7" s="147">
        <v>92.3</v>
      </c>
      <c r="BN7" s="9">
        <v>0.76500000000000001</v>
      </c>
      <c r="BO7" s="9">
        <v>0.34799999999999998</v>
      </c>
      <c r="BP7" s="9">
        <v>0.752</v>
      </c>
      <c r="BQ7" s="9">
        <v>0.79600000000000004</v>
      </c>
      <c r="BR7" s="9">
        <v>0.05</v>
      </c>
      <c r="BS7" s="9">
        <v>0.27100000000000002</v>
      </c>
      <c r="BT7" s="9">
        <v>0.75900000000000001</v>
      </c>
      <c r="BU7" s="9">
        <v>0.63</v>
      </c>
      <c r="BV7" s="9">
        <v>0.67800000000000005</v>
      </c>
      <c r="BW7" s="9">
        <v>0.74099999999999999</v>
      </c>
      <c r="BX7" s="9">
        <v>0.68799999999999994</v>
      </c>
      <c r="BY7" s="9">
        <v>0.48799999999999999</v>
      </c>
      <c r="BZ7" s="9">
        <v>0.77400000000000002</v>
      </c>
      <c r="CA7" s="9">
        <v>0.83399999999999996</v>
      </c>
      <c r="CB7" s="9">
        <v>0.79200000000000004</v>
      </c>
      <c r="CC7" s="9">
        <v>0.65100000000000002</v>
      </c>
      <c r="CD7" s="9">
        <v>0.28499999999999998</v>
      </c>
      <c r="CE7" s="10">
        <v>8</v>
      </c>
      <c r="CF7" s="105">
        <v>0.71166259321927683</v>
      </c>
      <c r="CG7" s="9">
        <v>0.65100000000000002</v>
      </c>
      <c r="CH7" s="9">
        <v>0.38600000000000001</v>
      </c>
      <c r="CI7" s="9">
        <v>0.76300000000000001</v>
      </c>
      <c r="CJ7" s="9">
        <v>0.47099999999999997</v>
      </c>
      <c r="CK7" s="9">
        <v>0.66900000000000004</v>
      </c>
      <c r="CL7" s="9">
        <v>0.27500000000000002</v>
      </c>
      <c r="CM7" s="9">
        <v>0.183</v>
      </c>
      <c r="CN7" s="9">
        <v>5.1999999999999998E-2</v>
      </c>
      <c r="CO7" s="9">
        <v>0.45600000000000002</v>
      </c>
      <c r="CP7" s="9">
        <v>0.31900000000000001</v>
      </c>
      <c r="CQ7" s="9">
        <v>0.70099999999999996</v>
      </c>
      <c r="CR7" s="9">
        <v>0.42499999999999999</v>
      </c>
      <c r="CS7" s="9">
        <v>0.56100000000000005</v>
      </c>
      <c r="CT7" s="9">
        <v>0.71899999999999997</v>
      </c>
      <c r="CU7" s="9">
        <v>0.621</v>
      </c>
      <c r="CV7" s="9">
        <v>0.69499999999999995</v>
      </c>
      <c r="CW7" s="135">
        <v>27.7</v>
      </c>
      <c r="CX7" s="135">
        <v>25.6</v>
      </c>
      <c r="CY7" s="135">
        <v>38.1</v>
      </c>
      <c r="CZ7" s="135">
        <v>8.6</v>
      </c>
      <c r="DA7" s="135">
        <v>34.0864819479429</v>
      </c>
      <c r="DB7" s="135">
        <v>19.231738035264499</v>
      </c>
      <c r="DC7" s="135">
        <v>36.907640638119197</v>
      </c>
      <c r="DD7" s="135">
        <v>9.7724601175482793</v>
      </c>
      <c r="DE7" s="135">
        <v>76.8</v>
      </c>
      <c r="DF7" s="135">
        <v>28.7</v>
      </c>
      <c r="DG7" s="135">
        <v>5.2</v>
      </c>
      <c r="DH7" s="135">
        <v>13.4</v>
      </c>
      <c r="DI7" s="135">
        <v>92.9</v>
      </c>
      <c r="DJ7" s="135">
        <v>38</v>
      </c>
      <c r="DK7" s="135">
        <v>9.6</v>
      </c>
      <c r="DL7" s="135">
        <v>19.7</v>
      </c>
      <c r="DM7" s="347">
        <v>2649</v>
      </c>
      <c r="DN7" s="347">
        <v>1765</v>
      </c>
      <c r="DO7" s="348">
        <v>8.2530923392983693E-2</v>
      </c>
      <c r="DP7" s="348">
        <v>3.72723246970647E-2</v>
      </c>
      <c r="DQ7" s="348">
        <v>3.3536315183126799</v>
      </c>
      <c r="DR7" s="348">
        <v>1.9699540158042801</v>
      </c>
      <c r="DS7" s="135">
        <v>81.211307903632104</v>
      </c>
      <c r="DT7" s="135">
        <v>85.064065360060695</v>
      </c>
      <c r="DU7" s="135">
        <v>2.4609419055826298</v>
      </c>
      <c r="DV7" s="135">
        <v>1.8920403419593199</v>
      </c>
      <c r="DW7" s="135">
        <v>4.8867064097750701</v>
      </c>
      <c r="DX7" s="349">
        <v>8.6551307465506806</v>
      </c>
      <c r="DY7" s="135">
        <v>50.063068991992999</v>
      </c>
      <c r="DZ7" s="135">
        <v>41.965862271924699</v>
      </c>
      <c r="EA7" s="135">
        <v>99.481865284974091</v>
      </c>
      <c r="EB7" s="135">
        <v>78.993055555555557</v>
      </c>
      <c r="EC7" s="135">
        <v>99.305555555555557</v>
      </c>
      <c r="ED7" s="135">
        <v>86.400462962962962</v>
      </c>
      <c r="EE7" s="135">
        <v>81.365740740740748</v>
      </c>
      <c r="EF7" s="135">
        <v>35.127314814814817</v>
      </c>
      <c r="EG7" s="135">
        <v>95.394358088658606</v>
      </c>
      <c r="EH7" s="135">
        <v>71.394085697042854</v>
      </c>
      <c r="EI7" s="135">
        <v>20.458660229330114</v>
      </c>
      <c r="EJ7" s="135">
        <v>18.587809293904648</v>
      </c>
      <c r="EK7" s="135">
        <v>9.5353047676523826</v>
      </c>
      <c r="EL7" s="135">
        <v>82.679541339770665</v>
      </c>
      <c r="EM7" s="135">
        <v>39.608520437535979</v>
      </c>
      <c r="EN7" s="135">
        <v>82.70348837209302</v>
      </c>
      <c r="EO7" s="135">
        <v>32.412790697674424</v>
      </c>
      <c r="EP7" s="135">
        <v>15.697674418604651</v>
      </c>
      <c r="EQ7" s="135">
        <v>49.563953488372093</v>
      </c>
      <c r="ER7" s="135">
        <v>64.098837209302332</v>
      </c>
      <c r="ES7" s="135">
        <v>68.439716312056703</v>
      </c>
      <c r="ET7" s="135">
        <v>63.712121212121197</v>
      </c>
      <c r="EU7" s="348">
        <v>88.9</v>
      </c>
      <c r="EV7" s="348">
        <v>45</v>
      </c>
      <c r="EW7" s="350">
        <v>56</v>
      </c>
      <c r="EX7" s="135">
        <v>42.8</v>
      </c>
      <c r="EY7" s="135">
        <v>30.3</v>
      </c>
      <c r="EZ7" s="135">
        <v>19.5</v>
      </c>
      <c r="FA7" s="135">
        <v>7.4</v>
      </c>
      <c r="FB7" s="135">
        <v>46.929701394739297</v>
      </c>
      <c r="FC7" s="135">
        <v>27.632018828311999</v>
      </c>
      <c r="FD7" s="135">
        <v>18.3555983471737</v>
      </c>
      <c r="FE7" s="135">
        <v>7.0198312405557601</v>
      </c>
      <c r="FF7" s="135">
        <v>97.1</v>
      </c>
      <c r="FG7" s="135">
        <v>75.7</v>
      </c>
      <c r="FH7" s="135">
        <v>18.2</v>
      </c>
      <c r="FI7" s="135">
        <v>52.3</v>
      </c>
      <c r="FJ7" s="135">
        <v>97.5</v>
      </c>
      <c r="FK7" s="135">
        <v>74.8</v>
      </c>
      <c r="FL7" s="135">
        <v>16.2</v>
      </c>
      <c r="FM7" s="135">
        <v>45.1</v>
      </c>
      <c r="FN7" s="378">
        <v>10892</v>
      </c>
      <c r="FO7" s="378">
        <v>8911</v>
      </c>
      <c r="FP7" s="348">
        <v>0.32726054500358298</v>
      </c>
      <c r="FQ7" s="348">
        <v>0.174332762918985</v>
      </c>
      <c r="FR7" s="379">
        <v>3.6176791983446099</v>
      </c>
      <c r="FS7" s="348">
        <v>2.8674123461875101</v>
      </c>
      <c r="FT7" s="135">
        <v>67.919170179057204</v>
      </c>
      <c r="FU7" s="135">
        <v>70.609586572620103</v>
      </c>
      <c r="FV7" s="135">
        <v>9.0461460804300202</v>
      </c>
      <c r="FW7" s="135">
        <v>6.0797939700153902</v>
      </c>
      <c r="FX7" s="135">
        <v>5.3825585608374604</v>
      </c>
      <c r="FY7" s="135">
        <v>10.0846934449395</v>
      </c>
      <c r="FZ7" s="135">
        <v>45.198530218273604</v>
      </c>
      <c r="GA7" s="135">
        <v>37.622621149695902</v>
      </c>
      <c r="GB7" s="135">
        <v>99.827288428324707</v>
      </c>
      <c r="GC7" s="135">
        <v>76.643598615916957</v>
      </c>
      <c r="GD7" s="135">
        <v>99.88465974625143</v>
      </c>
      <c r="GE7" s="135">
        <v>90.888119953863907</v>
      </c>
      <c r="GF7" s="135">
        <v>84.832756632064587</v>
      </c>
      <c r="GG7" s="135">
        <v>41.753171856978085</v>
      </c>
      <c r="GH7" s="135">
        <v>92.803684513529078</v>
      </c>
      <c r="GI7" s="135">
        <v>79.156327543424325</v>
      </c>
      <c r="GJ7" s="135">
        <v>6.3895781637717128</v>
      </c>
      <c r="GK7" s="135">
        <v>16.749379652605459</v>
      </c>
      <c r="GL7" s="135">
        <v>10.049627791563276</v>
      </c>
      <c r="GM7" s="135">
        <v>85.607940446650119</v>
      </c>
      <c r="GN7" s="135">
        <v>54.92227979274611</v>
      </c>
      <c r="GO7" s="135">
        <v>88.784067085953879</v>
      </c>
      <c r="GP7" s="135">
        <v>3.8784067085953882</v>
      </c>
      <c r="GQ7" s="135">
        <v>16.666666666666664</v>
      </c>
      <c r="GR7" s="135">
        <v>43.815513626834381</v>
      </c>
      <c r="GS7" s="135">
        <v>70.754716981132077</v>
      </c>
      <c r="GT7" s="135">
        <v>68.747820020927804</v>
      </c>
      <c r="GU7" s="135">
        <v>63.306592256714303</v>
      </c>
      <c r="GV7" s="348">
        <v>49.6</v>
      </c>
      <c r="GW7" s="347">
        <v>45.8</v>
      </c>
      <c r="GX7" s="135">
        <v>53.9</v>
      </c>
      <c r="GY7" s="135">
        <v>20.7</v>
      </c>
      <c r="GZ7" s="135">
        <v>18.3</v>
      </c>
      <c r="HA7" s="135">
        <v>7.2</v>
      </c>
      <c r="HB7" s="135">
        <v>58.866236905721202</v>
      </c>
      <c r="HC7" s="135">
        <v>17.518936341660002</v>
      </c>
      <c r="HD7" s="135">
        <v>17.119258662369099</v>
      </c>
      <c r="HE7" s="135">
        <v>6.4697824335213499</v>
      </c>
      <c r="HF7" s="135">
        <v>97.3</v>
      </c>
      <c r="HG7" s="135">
        <v>51.9</v>
      </c>
      <c r="HH7" s="135">
        <v>6.9</v>
      </c>
      <c r="HI7" s="135">
        <v>67.5</v>
      </c>
      <c r="HJ7" s="135">
        <v>95.4</v>
      </c>
      <c r="HK7" s="135">
        <v>51.9</v>
      </c>
      <c r="HL7" s="135">
        <v>5.8</v>
      </c>
      <c r="HM7" s="135">
        <v>31.8</v>
      </c>
      <c r="HN7" s="378">
        <v>5551</v>
      </c>
      <c r="HO7" s="378">
        <v>2220</v>
      </c>
      <c r="HP7" s="348">
        <v>0.32750731006228001</v>
      </c>
      <c r="HQ7" s="348">
        <v>0.102070326454927</v>
      </c>
      <c r="HR7" s="379">
        <v>3.6555811656239698</v>
      </c>
      <c r="HS7" s="348">
        <v>1.6928602475236201</v>
      </c>
      <c r="HT7" s="135">
        <v>83.451432334540698</v>
      </c>
      <c r="HU7" s="135">
        <v>87.795392674948005</v>
      </c>
      <c r="HV7" s="135">
        <v>8.9591037710245391</v>
      </c>
      <c r="HW7" s="135">
        <v>6.0294597031408701</v>
      </c>
      <c r="HX7" s="135">
        <v>6.2278879834659904</v>
      </c>
      <c r="HY7" s="135">
        <v>9.4040345769213207</v>
      </c>
      <c r="HZ7" s="135">
        <v>44.406054623231299</v>
      </c>
      <c r="IA7" s="135">
        <v>34.086227192466197</v>
      </c>
      <c r="IB7" s="135">
        <v>99.654576856649385</v>
      </c>
      <c r="IC7" s="135">
        <v>6.4702484113229346</v>
      </c>
      <c r="ID7" s="135">
        <v>7.1057192374350082</v>
      </c>
      <c r="IE7" s="135">
        <v>84.748700173310226</v>
      </c>
      <c r="IF7" s="135">
        <v>82.553437319468514</v>
      </c>
      <c r="IG7" s="135">
        <v>37.261698440207972</v>
      </c>
      <c r="IH7" s="135">
        <v>95.797351755900991</v>
      </c>
      <c r="II7" s="135">
        <v>57.21153846153846</v>
      </c>
      <c r="IJ7" s="135">
        <v>28.064903846153843</v>
      </c>
      <c r="IK7" s="135">
        <v>13.100961538461538</v>
      </c>
      <c r="IL7" s="135">
        <v>9.5552884615384617</v>
      </c>
      <c r="IM7" s="135">
        <v>86.177884615384613</v>
      </c>
      <c r="IN7" s="135">
        <v>57.685664939550954</v>
      </c>
      <c r="IO7" s="135">
        <v>78.343313373253494</v>
      </c>
      <c r="IP7" s="135">
        <v>28.742514970059879</v>
      </c>
      <c r="IQ7" s="135">
        <v>6.9860279441117763</v>
      </c>
      <c r="IR7" s="135">
        <v>53.892215568862277</v>
      </c>
      <c r="IS7" s="135">
        <v>65.469061876247508</v>
      </c>
      <c r="IT7" s="135">
        <v>68.747820020927804</v>
      </c>
      <c r="IU7" s="135">
        <v>63.3763515870248</v>
      </c>
      <c r="IV7" s="348">
        <v>68.2</v>
      </c>
      <c r="IW7" s="135">
        <v>50.8</v>
      </c>
      <c r="IX7" s="146">
        <v>58</v>
      </c>
      <c r="IY7" s="146">
        <v>28.4</v>
      </c>
      <c r="IZ7" s="146">
        <v>5</v>
      </c>
      <c r="JA7" s="146">
        <v>8.6</v>
      </c>
      <c r="JB7" s="146">
        <v>59.322891981558897</v>
      </c>
      <c r="JC7" s="146">
        <v>24.992459821620901</v>
      </c>
      <c r="JD7" s="146">
        <v>6.3143608083071197</v>
      </c>
      <c r="JE7" s="146">
        <v>9.3584385367745302</v>
      </c>
      <c r="JF7" s="146">
        <v>99.3</v>
      </c>
      <c r="JG7" s="146">
        <v>90</v>
      </c>
      <c r="JH7" s="146">
        <v>39.299999999999997</v>
      </c>
      <c r="JI7" s="146">
        <v>81.8</v>
      </c>
      <c r="JJ7" s="392">
        <v>10301</v>
      </c>
      <c r="JK7" s="387">
        <v>0.330735120692152</v>
      </c>
      <c r="JL7" s="387">
        <v>5.4135441082183302</v>
      </c>
      <c r="JM7" s="387">
        <v>89.262252866797695</v>
      </c>
      <c r="JN7" s="387">
        <v>6.1094010518924398</v>
      </c>
      <c r="JO7" s="146">
        <v>16.9310306496509</v>
      </c>
      <c r="JP7" s="146">
        <v>37.404355503237198</v>
      </c>
      <c r="JQ7" s="135">
        <v>99.654576856649385</v>
      </c>
      <c r="JR7" s="135">
        <v>62.102830733679959</v>
      </c>
      <c r="JS7" s="135">
        <v>38.417099942229925</v>
      </c>
      <c r="JT7" s="135">
        <v>61.351819757365689</v>
      </c>
      <c r="JU7" s="135">
        <v>84.633160023108033</v>
      </c>
      <c r="JV7" s="135">
        <v>49.104563835932986</v>
      </c>
      <c r="JW7" s="135">
        <v>93.206678180771434</v>
      </c>
      <c r="JX7" s="135">
        <v>40.64237183446572</v>
      </c>
      <c r="JY7" s="135">
        <v>51.32798023471279</v>
      </c>
      <c r="JZ7" s="135">
        <v>12.168004941321804</v>
      </c>
      <c r="KA7" s="135">
        <v>11.426806670784435</v>
      </c>
      <c r="KB7" s="135">
        <v>75.663990117356391</v>
      </c>
      <c r="KC7" s="135">
        <v>80.886586067933223</v>
      </c>
      <c r="KD7" s="135">
        <v>81.209964412811388</v>
      </c>
      <c r="KE7" s="135">
        <v>50.249110320284693</v>
      </c>
      <c r="KF7" s="135">
        <v>20.711743772241991</v>
      </c>
      <c r="KG7" s="135">
        <v>68.612099644128108</v>
      </c>
      <c r="KH7" s="135">
        <v>67.615658362989322</v>
      </c>
      <c r="KI7" s="135">
        <v>68.151595744680805</v>
      </c>
      <c r="KJ7" s="135">
        <v>63.264627659574501</v>
      </c>
      <c r="KK7" s="387">
        <v>72.099999999999994</v>
      </c>
      <c r="KL7" s="387">
        <v>33.1</v>
      </c>
      <c r="KM7" s="147">
        <v>53.8</v>
      </c>
    </row>
    <row r="232" spans="2:2" ht="131.25">
      <c r="B232" s="127" t="s">
        <v>522</v>
      </c>
    </row>
  </sheetData>
  <autoFilter ref="A6:AI6" xr:uid="{237919CC-50B6-4E43-966F-9C313D4B44B6}"/>
  <mergeCells count="276">
    <mergeCell ref="A5:A6"/>
    <mergeCell ref="B5:B6"/>
    <mergeCell ref="C5:C6"/>
    <mergeCell ref="D5:D6"/>
    <mergeCell ref="E5:E6"/>
    <mergeCell ref="F5:F6"/>
    <mergeCell ref="S5:S6"/>
    <mergeCell ref="T5:T6"/>
    <mergeCell ref="U5:U6"/>
    <mergeCell ref="M5:M6"/>
    <mergeCell ref="N5:N6"/>
    <mergeCell ref="O5:O6"/>
    <mergeCell ref="G5:G6"/>
    <mergeCell ref="H5:H6"/>
    <mergeCell ref="I5:I6"/>
    <mergeCell ref="J5:J6"/>
    <mergeCell ref="K5:K6"/>
    <mergeCell ref="L5:L6"/>
    <mergeCell ref="V5:V6"/>
    <mergeCell ref="W5:W6"/>
    <mergeCell ref="X5:X6"/>
    <mergeCell ref="P5:P6"/>
    <mergeCell ref="Q5:Q6"/>
    <mergeCell ref="R5:R6"/>
    <mergeCell ref="AE5:AE6"/>
    <mergeCell ref="AF5:AF6"/>
    <mergeCell ref="AH5:AI5"/>
    <mergeCell ref="AJ5:AJ6"/>
    <mergeCell ref="AK5:AK6"/>
    <mergeCell ref="AL5:AL6"/>
    <mergeCell ref="Y5:Y6"/>
    <mergeCell ref="Z5:Z6"/>
    <mergeCell ref="AA5:AA6"/>
    <mergeCell ref="AB5:AB6"/>
    <mergeCell ref="AC5:AC6"/>
    <mergeCell ref="AD5:AD6"/>
    <mergeCell ref="DG5:DG6"/>
    <mergeCell ref="AM5:AM6"/>
    <mergeCell ref="AN5:AN6"/>
    <mergeCell ref="AO5:AO6"/>
    <mergeCell ref="AP5:AP6"/>
    <mergeCell ref="AQ5:AQ6"/>
    <mergeCell ref="AR5:AR6"/>
    <mergeCell ref="AS5:AS6"/>
    <mergeCell ref="AT5:AT6"/>
    <mergeCell ref="DX5:DX6"/>
    <mergeCell ref="DY5:DY6"/>
    <mergeCell ref="DZ5:DZ6"/>
    <mergeCell ref="EA5:EA6"/>
    <mergeCell ref="CW4:CZ4"/>
    <mergeCell ref="DA4:DD4"/>
    <mergeCell ref="DE4:DL4"/>
    <mergeCell ref="CW5:CW6"/>
    <mergeCell ref="CX5:CX6"/>
    <mergeCell ref="CY5:CY6"/>
    <mergeCell ref="CZ5:CZ6"/>
    <mergeCell ref="DA5:DA6"/>
    <mergeCell ref="DH5:DH6"/>
    <mergeCell ref="DI5:DI6"/>
    <mergeCell ref="DJ5:DJ6"/>
    <mergeCell ref="DK5:DK6"/>
    <mergeCell ref="DL5:DL6"/>
    <mergeCell ref="DB5:DB6"/>
    <mergeCell ref="DC5:DC6"/>
    <mergeCell ref="DD5:DD6"/>
    <mergeCell ref="DY4:DZ4"/>
    <mergeCell ref="EA4:EF4"/>
    <mergeCell ref="DE5:DE6"/>
    <mergeCell ref="DF5:DF6"/>
    <mergeCell ref="EG4:EL4"/>
    <mergeCell ref="DM4:DX4"/>
    <mergeCell ref="DR5:DR6"/>
    <mergeCell ref="DS5:DS6"/>
    <mergeCell ref="DT5:DT6"/>
    <mergeCell ref="DU5:DU6"/>
    <mergeCell ref="EH5:EH6"/>
    <mergeCell ref="EI5:EI6"/>
    <mergeCell ref="EJ5:EJ6"/>
    <mergeCell ref="EK5:EK6"/>
    <mergeCell ref="EL5:EL6"/>
    <mergeCell ref="DM5:DM6"/>
    <mergeCell ref="DN5:DN6"/>
    <mergeCell ref="DO5:DO6"/>
    <mergeCell ref="DP5:DP6"/>
    <mergeCell ref="DQ5:DQ6"/>
    <mergeCell ref="EB5:EB6"/>
    <mergeCell ref="EC5:EC6"/>
    <mergeCell ref="ED5:ED6"/>
    <mergeCell ref="EE5:EE6"/>
    <mergeCell ref="EF5:EF6"/>
    <mergeCell ref="EG5:EG6"/>
    <mergeCell ref="DV5:DV6"/>
    <mergeCell ref="DW5:DW6"/>
    <mergeCell ref="EW5:EW6"/>
    <mergeCell ref="EX4:FA4"/>
    <mergeCell ref="FB4:FE4"/>
    <mergeCell ref="EN5:EN6"/>
    <mergeCell ref="EO5:EO6"/>
    <mergeCell ref="EP5:EP6"/>
    <mergeCell ref="EQ5:EQ6"/>
    <mergeCell ref="ER5:ER6"/>
    <mergeCell ref="ES5:ES6"/>
    <mergeCell ref="EM4:ER4"/>
    <mergeCell ref="EU4:EV4"/>
    <mergeCell ref="EM5:EM6"/>
    <mergeCell ref="ET5:ET6"/>
    <mergeCell ref="EU5:EU6"/>
    <mergeCell ref="EV5:EV6"/>
    <mergeCell ref="FG5:FG6"/>
    <mergeCell ref="FH5:FH6"/>
    <mergeCell ref="FI5:FI6"/>
    <mergeCell ref="FJ5:FJ6"/>
    <mergeCell ref="FK5:FK6"/>
    <mergeCell ref="FL5:FL6"/>
    <mergeCell ref="FF4:FM4"/>
    <mergeCell ref="EX5:EX6"/>
    <mergeCell ref="EY5:EY6"/>
    <mergeCell ref="EZ5:EZ6"/>
    <mergeCell ref="FA5:FA6"/>
    <mergeCell ref="FB5:FB6"/>
    <mergeCell ref="FC5:FC6"/>
    <mergeCell ref="FD5:FD6"/>
    <mergeCell ref="FE5:FE6"/>
    <mergeCell ref="FF5:FF6"/>
    <mergeCell ref="FM5:FM6"/>
    <mergeCell ref="FN4:FY4"/>
    <mergeCell ref="FZ4:GA4"/>
    <mergeCell ref="GB4:GG4"/>
    <mergeCell ref="GH4:GM4"/>
    <mergeCell ref="GN4:GS4"/>
    <mergeCell ref="FW5:FW6"/>
    <mergeCell ref="FX5:FX6"/>
    <mergeCell ref="FY5:FY6"/>
    <mergeCell ref="FZ5:FZ6"/>
    <mergeCell ref="FN5:FN6"/>
    <mergeCell ref="FO5:FO6"/>
    <mergeCell ref="FP5:FP6"/>
    <mergeCell ref="FQ5:FQ6"/>
    <mergeCell ref="FR5:FR6"/>
    <mergeCell ref="FS5:FS6"/>
    <mergeCell ref="FT5:FT6"/>
    <mergeCell ref="FU5:FU6"/>
    <mergeCell ref="FV5:FV6"/>
    <mergeCell ref="GG5:GG6"/>
    <mergeCell ref="GH5:GH6"/>
    <mergeCell ref="GI5:GI6"/>
    <mergeCell ref="GJ5:GJ6"/>
    <mergeCell ref="GK5:GK6"/>
    <mergeCell ref="GL5:GL6"/>
    <mergeCell ref="GA5:GA6"/>
    <mergeCell ref="GB5:GB6"/>
    <mergeCell ref="GC5:GC6"/>
    <mergeCell ref="GD5:GD6"/>
    <mergeCell ref="GE5:GE6"/>
    <mergeCell ref="GF5:GF6"/>
    <mergeCell ref="GS5:GS6"/>
    <mergeCell ref="GT5:GT6"/>
    <mergeCell ref="GU5:GU6"/>
    <mergeCell ref="GW5:GW6"/>
    <mergeCell ref="GX4:HA4"/>
    <mergeCell ref="HB4:HE4"/>
    <mergeCell ref="GM5:GM6"/>
    <mergeCell ref="GN5:GN6"/>
    <mergeCell ref="GO5:GO6"/>
    <mergeCell ref="GP5:GP6"/>
    <mergeCell ref="GQ5:GQ6"/>
    <mergeCell ref="GR5:GR6"/>
    <mergeCell ref="GV4:GV6"/>
    <mergeCell ref="HG5:HG6"/>
    <mergeCell ref="HH5:HH6"/>
    <mergeCell ref="HI5:HI6"/>
    <mergeCell ref="HJ5:HJ6"/>
    <mergeCell ref="HK5:HK6"/>
    <mergeCell ref="HL5:HL6"/>
    <mergeCell ref="HF4:HM4"/>
    <mergeCell ref="GX5:GX6"/>
    <mergeCell ref="GY5:GY6"/>
    <mergeCell ref="GZ5:GZ6"/>
    <mergeCell ref="HA5:HA6"/>
    <mergeCell ref="HB5:HB6"/>
    <mergeCell ref="HC5:HC6"/>
    <mergeCell ref="HD5:HD6"/>
    <mergeCell ref="HE5:HE6"/>
    <mergeCell ref="HF5:HF6"/>
    <mergeCell ref="HM5:HM6"/>
    <mergeCell ref="HN4:HY4"/>
    <mergeCell ref="HZ4:IA4"/>
    <mergeCell ref="IB4:IG4"/>
    <mergeCell ref="IH4:IM4"/>
    <mergeCell ref="IN4:IS4"/>
    <mergeCell ref="HW5:HW6"/>
    <mergeCell ref="HX5:HX6"/>
    <mergeCell ref="HY5:HY6"/>
    <mergeCell ref="HZ5:HZ6"/>
    <mergeCell ref="HN5:HN6"/>
    <mergeCell ref="HO5:HO6"/>
    <mergeCell ref="HP5:HP6"/>
    <mergeCell ref="HQ5:HQ6"/>
    <mergeCell ref="HR5:HR6"/>
    <mergeCell ref="HS5:HS6"/>
    <mergeCell ref="HT5:HT6"/>
    <mergeCell ref="HU5:HU6"/>
    <mergeCell ref="HV5:HV6"/>
    <mergeCell ref="IG5:IG6"/>
    <mergeCell ref="IH5:IH6"/>
    <mergeCell ref="II5:II6"/>
    <mergeCell ref="IJ5:IJ6"/>
    <mergeCell ref="IK5:IK6"/>
    <mergeCell ref="IL5:IL6"/>
    <mergeCell ref="IA5:IA6"/>
    <mergeCell ref="IB5:IB6"/>
    <mergeCell ref="IC5:IC6"/>
    <mergeCell ref="ID5:ID6"/>
    <mergeCell ref="IE5:IE6"/>
    <mergeCell ref="IF5:IF6"/>
    <mergeCell ref="IS5:IS6"/>
    <mergeCell ref="IT5:IT6"/>
    <mergeCell ref="IU5:IU6"/>
    <mergeCell ref="IW5:IW6"/>
    <mergeCell ref="IX4:JA4"/>
    <mergeCell ref="JB4:JE4"/>
    <mergeCell ref="IM5:IM6"/>
    <mergeCell ref="IN5:IN6"/>
    <mergeCell ref="IO5:IO6"/>
    <mergeCell ref="IP5:IP6"/>
    <mergeCell ref="IQ5:IQ6"/>
    <mergeCell ref="IR5:IR6"/>
    <mergeCell ref="IV4:IV6"/>
    <mergeCell ref="IX5:IX6"/>
    <mergeCell ref="IY5:IY6"/>
    <mergeCell ref="IZ5:IZ6"/>
    <mergeCell ref="JA5:JA6"/>
    <mergeCell ref="JB5:JB6"/>
    <mergeCell ref="JC5:JC6"/>
    <mergeCell ref="JD5:JD6"/>
    <mergeCell ref="JE5:JE6"/>
    <mergeCell ref="JJ4:JO4"/>
    <mergeCell ref="JQ4:JV4"/>
    <mergeCell ref="JW4:KB4"/>
    <mergeCell ref="JR5:JR6"/>
    <mergeCell ref="JS5:JS6"/>
    <mergeCell ref="JT5:JT6"/>
    <mergeCell ref="JU5:JU6"/>
    <mergeCell ref="JF4:JI4"/>
    <mergeCell ref="JV5:JV6"/>
    <mergeCell ref="JW5:JW6"/>
    <mergeCell ref="JX5:JX6"/>
    <mergeCell ref="JY5:JY6"/>
    <mergeCell ref="JZ5:JZ6"/>
    <mergeCell ref="KA5:KA6"/>
    <mergeCell ref="JJ5:JJ6"/>
    <mergeCell ref="JK5:JK6"/>
    <mergeCell ref="JL5:JL6"/>
    <mergeCell ref="JM5:JM6"/>
    <mergeCell ref="JN5:JN6"/>
    <mergeCell ref="JO5:JO6"/>
    <mergeCell ref="KM5:KM6"/>
    <mergeCell ref="KB5:KB6"/>
    <mergeCell ref="KC5:KC6"/>
    <mergeCell ref="KD5:KD6"/>
    <mergeCell ref="KE5:KE6"/>
    <mergeCell ref="KF5:KF6"/>
    <mergeCell ref="KG5:KG6"/>
    <mergeCell ref="JF5:JF6"/>
    <mergeCell ref="JG5:JG6"/>
    <mergeCell ref="JH5:JH6"/>
    <mergeCell ref="JI5:JI6"/>
    <mergeCell ref="KC4:KH4"/>
    <mergeCell ref="KK4:KL4"/>
    <mergeCell ref="KI5:KI6"/>
    <mergeCell ref="KJ5:KJ6"/>
    <mergeCell ref="KK5:KK6"/>
    <mergeCell ref="KL5:KL6"/>
    <mergeCell ref="JP5:JP6"/>
    <mergeCell ref="JQ5:JQ6"/>
    <mergeCell ref="KH5:KH6"/>
  </mergeCells>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85C7-98DB-46C8-8849-6777D54B516C}">
  <dimension ref="A1:KM232"/>
  <sheetViews>
    <sheetView zoomScale="80" zoomScaleNormal="80" workbookViewId="0">
      <pane xSplit="5" ySplit="6" topLeftCell="KA7" activePane="bottomRight" state="frozen"/>
      <selection activeCell="D243" sqref="D243"/>
      <selection pane="topRight" activeCell="D243" sqref="D243"/>
      <selection pane="bottomLeft" activeCell="D243" sqref="D243"/>
      <selection pane="bottomRight" activeCell="GV7" sqref="GV7:KM7"/>
    </sheetView>
  </sheetViews>
  <sheetFormatPr defaultColWidth="9" defaultRowHeight="18.75"/>
  <cols>
    <col min="1" max="1" width="10.625" style="16" customWidth="1"/>
    <col min="2" max="4" width="20.625" style="16" customWidth="1"/>
    <col min="5" max="33" width="20.625" style="87" customWidth="1"/>
    <col min="34" max="35" width="20.625" style="16" customWidth="1"/>
    <col min="36" max="38" width="20.625" style="133" customWidth="1"/>
    <col min="39" max="62" width="23.625" style="133" customWidth="1"/>
    <col min="63" max="65" width="20.625" style="133" customWidth="1"/>
    <col min="66" max="82" width="20.625" style="3" customWidth="1"/>
    <col min="83" max="83" width="20.625" style="3" hidden="1" customWidth="1"/>
    <col min="84" max="100" width="20.625" style="3" customWidth="1"/>
    <col min="101" max="257" width="23.625" style="133" customWidth="1"/>
    <col min="258" max="276" width="20.625" style="133" customWidth="1"/>
    <col min="277" max="296" width="23.625" style="133" customWidth="1"/>
    <col min="297" max="299" width="20.625" style="133" customWidth="1"/>
    <col min="300" max="16384" width="9" style="16"/>
  </cols>
  <sheetData>
    <row r="1" spans="1:299">
      <c r="A1" s="68" t="s">
        <v>79</v>
      </c>
      <c r="B1" s="68" t="s">
        <v>926</v>
      </c>
      <c r="C1" s="68" t="s">
        <v>926</v>
      </c>
      <c r="D1" s="68" t="s">
        <v>926</v>
      </c>
      <c r="E1" s="68" t="s">
        <v>926</v>
      </c>
      <c r="F1" s="68" t="s">
        <v>926</v>
      </c>
      <c r="G1" s="68" t="s">
        <v>926</v>
      </c>
      <c r="H1" s="68" t="s">
        <v>926</v>
      </c>
      <c r="I1" s="68" t="s">
        <v>926</v>
      </c>
      <c r="J1" s="68" t="s">
        <v>926</v>
      </c>
      <c r="K1" s="68" t="s">
        <v>926</v>
      </c>
      <c r="L1" s="68" t="s">
        <v>926</v>
      </c>
      <c r="M1" s="68" t="s">
        <v>926</v>
      </c>
      <c r="N1" s="68" t="s">
        <v>926</v>
      </c>
      <c r="O1" s="68" t="s">
        <v>926</v>
      </c>
      <c r="P1" s="68" t="s">
        <v>926</v>
      </c>
      <c r="Q1" s="68" t="s">
        <v>926</v>
      </c>
      <c r="R1" s="68" t="s">
        <v>926</v>
      </c>
      <c r="S1" s="68" t="s">
        <v>926</v>
      </c>
      <c r="T1" s="68" t="s">
        <v>926</v>
      </c>
      <c r="U1" s="68" t="s">
        <v>926</v>
      </c>
      <c r="V1" s="68" t="s">
        <v>926</v>
      </c>
      <c r="W1" s="68" t="s">
        <v>926</v>
      </c>
      <c r="X1" s="68" t="s">
        <v>926</v>
      </c>
      <c r="Y1" s="68" t="s">
        <v>926</v>
      </c>
      <c r="Z1" s="68" t="s">
        <v>926</v>
      </c>
      <c r="AA1" s="68" t="s">
        <v>926</v>
      </c>
      <c r="AB1" s="68" t="s">
        <v>926</v>
      </c>
      <c r="AC1" s="68" t="s">
        <v>926</v>
      </c>
      <c r="AD1" s="68" t="s">
        <v>926</v>
      </c>
      <c r="AE1" s="68" t="s">
        <v>926</v>
      </c>
      <c r="AF1" s="68" t="s">
        <v>926</v>
      </c>
      <c r="AG1" s="68" t="s">
        <v>926</v>
      </c>
      <c r="AH1" s="68" t="s">
        <v>926</v>
      </c>
      <c r="AI1" s="68" t="s">
        <v>926</v>
      </c>
      <c r="AJ1" s="128" t="s">
        <v>952</v>
      </c>
      <c r="AK1" s="128" t="s">
        <v>952</v>
      </c>
      <c r="AL1" s="128" t="s">
        <v>952</v>
      </c>
      <c r="AM1" s="128" t="s">
        <v>967</v>
      </c>
      <c r="AN1" s="128" t="s">
        <v>967</v>
      </c>
      <c r="AO1" s="128" t="s">
        <v>967</v>
      </c>
      <c r="AP1" s="128" t="s">
        <v>967</v>
      </c>
      <c r="AQ1" s="128" t="s">
        <v>967</v>
      </c>
      <c r="AR1" s="128" t="s">
        <v>967</v>
      </c>
      <c r="AS1" s="128" t="s">
        <v>967</v>
      </c>
      <c r="AT1" s="128" t="s">
        <v>967</v>
      </c>
      <c r="AU1" s="128" t="s">
        <v>988</v>
      </c>
      <c r="AV1" s="128" t="s">
        <v>988</v>
      </c>
      <c r="AW1" s="128" t="s">
        <v>988</v>
      </c>
      <c r="AX1" s="128" t="s">
        <v>988</v>
      </c>
      <c r="AY1" s="128" t="s">
        <v>988</v>
      </c>
      <c r="AZ1" s="128" t="s">
        <v>988</v>
      </c>
      <c r="BA1" s="128" t="s">
        <v>988</v>
      </c>
      <c r="BB1" s="128" t="s">
        <v>988</v>
      </c>
      <c r="BC1" s="128" t="s">
        <v>1002</v>
      </c>
      <c r="BD1" s="128" t="s">
        <v>1002</v>
      </c>
      <c r="BE1" s="128" t="s">
        <v>1002</v>
      </c>
      <c r="BF1" s="128" t="s">
        <v>1002</v>
      </c>
      <c r="BG1" s="128" t="s">
        <v>1002</v>
      </c>
      <c r="BH1" s="128" t="s">
        <v>1002</v>
      </c>
      <c r="BI1" s="128" t="s">
        <v>1002</v>
      </c>
      <c r="BJ1" s="128" t="s">
        <v>1002</v>
      </c>
      <c r="BK1" s="128" t="s">
        <v>1010</v>
      </c>
      <c r="BL1" s="128" t="s">
        <v>1010</v>
      </c>
      <c r="BM1" s="128" t="s">
        <v>1010</v>
      </c>
      <c r="BN1" s="2" t="s">
        <v>89</v>
      </c>
      <c r="BO1" s="2" t="s">
        <v>89</v>
      </c>
      <c r="BP1" s="2" t="s">
        <v>89</v>
      </c>
      <c r="BQ1" s="2" t="s">
        <v>89</v>
      </c>
      <c r="BR1" s="2" t="s">
        <v>89</v>
      </c>
      <c r="BS1" s="2" t="s">
        <v>89</v>
      </c>
      <c r="BT1" s="2" t="s">
        <v>89</v>
      </c>
      <c r="BU1" s="2" t="s">
        <v>89</v>
      </c>
      <c r="BV1" s="2" t="s">
        <v>89</v>
      </c>
      <c r="BW1" s="2" t="s">
        <v>89</v>
      </c>
      <c r="BX1" s="2" t="s">
        <v>89</v>
      </c>
      <c r="BY1" s="2" t="s">
        <v>89</v>
      </c>
      <c r="BZ1" s="2" t="s">
        <v>89</v>
      </c>
      <c r="CA1" s="2" t="s">
        <v>89</v>
      </c>
      <c r="CB1" s="2" t="s">
        <v>89</v>
      </c>
      <c r="CC1" s="2" t="s">
        <v>89</v>
      </c>
      <c r="CD1" s="2" t="s">
        <v>89</v>
      </c>
      <c r="CE1" s="2" t="s">
        <v>89</v>
      </c>
      <c r="CF1" s="2" t="s">
        <v>89</v>
      </c>
      <c r="CG1" s="2" t="s">
        <v>89</v>
      </c>
      <c r="CH1" s="2" t="s">
        <v>89</v>
      </c>
      <c r="CI1" s="2" t="s">
        <v>89</v>
      </c>
      <c r="CJ1" s="2" t="s">
        <v>89</v>
      </c>
      <c r="CK1" s="2" t="s">
        <v>89</v>
      </c>
      <c r="CL1" s="2" t="s">
        <v>89</v>
      </c>
      <c r="CM1" s="2" t="s">
        <v>89</v>
      </c>
      <c r="CN1" s="2" t="s">
        <v>89</v>
      </c>
      <c r="CO1" s="2" t="s">
        <v>89</v>
      </c>
      <c r="CP1" s="2" t="s">
        <v>89</v>
      </c>
      <c r="CQ1" s="2" t="s">
        <v>89</v>
      </c>
      <c r="CR1" s="2" t="s">
        <v>89</v>
      </c>
      <c r="CS1" s="2" t="s">
        <v>89</v>
      </c>
      <c r="CT1" s="2" t="s">
        <v>89</v>
      </c>
      <c r="CU1" s="2" t="s">
        <v>89</v>
      </c>
      <c r="CV1" s="2" t="s">
        <v>89</v>
      </c>
      <c r="CW1" s="128" t="s">
        <v>967</v>
      </c>
      <c r="CX1" s="128" t="s">
        <v>967</v>
      </c>
      <c r="CY1" s="128" t="s">
        <v>967</v>
      </c>
      <c r="CZ1" s="128" t="s">
        <v>967</v>
      </c>
      <c r="DA1" s="128" t="s">
        <v>967</v>
      </c>
      <c r="DB1" s="128" t="s">
        <v>967</v>
      </c>
      <c r="DC1" s="128" t="s">
        <v>967</v>
      </c>
      <c r="DD1" s="128" t="s">
        <v>967</v>
      </c>
      <c r="DE1" s="128" t="s">
        <v>967</v>
      </c>
      <c r="DF1" s="128" t="s">
        <v>967</v>
      </c>
      <c r="DG1" s="128" t="s">
        <v>967</v>
      </c>
      <c r="DH1" s="128" t="s">
        <v>967</v>
      </c>
      <c r="DI1" s="128" t="s">
        <v>967</v>
      </c>
      <c r="DJ1" s="128" t="s">
        <v>967</v>
      </c>
      <c r="DK1" s="128" t="s">
        <v>967</v>
      </c>
      <c r="DL1" s="128" t="s">
        <v>967</v>
      </c>
      <c r="DM1" s="128" t="s">
        <v>967</v>
      </c>
      <c r="DN1" s="128" t="s">
        <v>967</v>
      </c>
      <c r="DO1" s="128" t="s">
        <v>967</v>
      </c>
      <c r="DP1" s="128" t="s">
        <v>967</v>
      </c>
      <c r="DQ1" s="128" t="s">
        <v>967</v>
      </c>
      <c r="DR1" s="128" t="s">
        <v>967</v>
      </c>
      <c r="DS1" s="128" t="s">
        <v>967</v>
      </c>
      <c r="DT1" s="128" t="s">
        <v>967</v>
      </c>
      <c r="DU1" s="128" t="s">
        <v>967</v>
      </c>
      <c r="DV1" s="128" t="s">
        <v>967</v>
      </c>
      <c r="DW1" s="128" t="s">
        <v>967</v>
      </c>
      <c r="DX1" s="128" t="s">
        <v>967</v>
      </c>
      <c r="DY1" s="128" t="s">
        <v>967</v>
      </c>
      <c r="DZ1" s="128" t="s">
        <v>967</v>
      </c>
      <c r="EA1" s="128" t="s">
        <v>967</v>
      </c>
      <c r="EB1" s="128" t="s">
        <v>967</v>
      </c>
      <c r="EC1" s="128" t="s">
        <v>967</v>
      </c>
      <c r="ED1" s="128" t="s">
        <v>967</v>
      </c>
      <c r="EE1" s="128" t="s">
        <v>967</v>
      </c>
      <c r="EF1" s="128" t="s">
        <v>967</v>
      </c>
      <c r="EG1" s="128" t="s">
        <v>967</v>
      </c>
      <c r="EH1" s="128" t="s">
        <v>967</v>
      </c>
      <c r="EI1" s="128" t="s">
        <v>967</v>
      </c>
      <c r="EJ1" s="128" t="s">
        <v>967</v>
      </c>
      <c r="EK1" s="128" t="s">
        <v>967</v>
      </c>
      <c r="EL1" s="128" t="s">
        <v>967</v>
      </c>
      <c r="EM1" s="128" t="s">
        <v>967</v>
      </c>
      <c r="EN1" s="128" t="s">
        <v>967</v>
      </c>
      <c r="EO1" s="128" t="s">
        <v>967</v>
      </c>
      <c r="EP1" s="128" t="s">
        <v>967</v>
      </c>
      <c r="EQ1" s="128" t="s">
        <v>967</v>
      </c>
      <c r="ER1" s="128" t="s">
        <v>967</v>
      </c>
      <c r="ES1" s="128" t="s">
        <v>967</v>
      </c>
      <c r="ET1" s="128" t="s">
        <v>967</v>
      </c>
      <c r="EU1" s="128" t="s">
        <v>967</v>
      </c>
      <c r="EV1" s="128" t="s">
        <v>967</v>
      </c>
      <c r="EW1" s="128" t="s">
        <v>967</v>
      </c>
      <c r="EX1" s="128" t="s">
        <v>988</v>
      </c>
      <c r="EY1" s="128" t="s">
        <v>988</v>
      </c>
      <c r="EZ1" s="128" t="s">
        <v>988</v>
      </c>
      <c r="FA1" s="128" t="s">
        <v>988</v>
      </c>
      <c r="FB1" s="128" t="s">
        <v>988</v>
      </c>
      <c r="FC1" s="128" t="s">
        <v>988</v>
      </c>
      <c r="FD1" s="128" t="s">
        <v>988</v>
      </c>
      <c r="FE1" s="128" t="s">
        <v>988</v>
      </c>
      <c r="FF1" s="128" t="s">
        <v>988</v>
      </c>
      <c r="FG1" s="128" t="s">
        <v>988</v>
      </c>
      <c r="FH1" s="128" t="s">
        <v>988</v>
      </c>
      <c r="FI1" s="128" t="s">
        <v>988</v>
      </c>
      <c r="FJ1" s="128" t="s">
        <v>988</v>
      </c>
      <c r="FK1" s="128" t="s">
        <v>988</v>
      </c>
      <c r="FL1" s="128" t="s">
        <v>988</v>
      </c>
      <c r="FM1" s="128" t="s">
        <v>988</v>
      </c>
      <c r="FN1" s="128" t="s">
        <v>2758</v>
      </c>
      <c r="FO1" s="128" t="s">
        <v>2758</v>
      </c>
      <c r="FP1" s="128" t="s">
        <v>2758</v>
      </c>
      <c r="FQ1" s="128" t="s">
        <v>2758</v>
      </c>
      <c r="FR1" s="128" t="s">
        <v>2758</v>
      </c>
      <c r="FS1" s="128" t="s">
        <v>2758</v>
      </c>
      <c r="FT1" s="128" t="s">
        <v>2758</v>
      </c>
      <c r="FU1" s="128" t="s">
        <v>2758</v>
      </c>
      <c r="FV1" s="128" t="s">
        <v>2758</v>
      </c>
      <c r="FW1" s="128" t="s">
        <v>2758</v>
      </c>
      <c r="FX1" s="128" t="s">
        <v>2758</v>
      </c>
      <c r="FY1" s="128" t="s">
        <v>2758</v>
      </c>
      <c r="FZ1" s="128" t="s">
        <v>2758</v>
      </c>
      <c r="GA1" s="128" t="s">
        <v>2758</v>
      </c>
      <c r="GB1" s="128" t="s">
        <v>2758</v>
      </c>
      <c r="GC1" s="128" t="s">
        <v>2758</v>
      </c>
      <c r="GD1" s="128" t="s">
        <v>2758</v>
      </c>
      <c r="GE1" s="128" t="s">
        <v>2758</v>
      </c>
      <c r="GF1" s="128" t="s">
        <v>2758</v>
      </c>
      <c r="GG1" s="128" t="s">
        <v>2758</v>
      </c>
      <c r="GH1" s="128" t="s">
        <v>2758</v>
      </c>
      <c r="GI1" s="128" t="s">
        <v>2758</v>
      </c>
      <c r="GJ1" s="128" t="s">
        <v>2758</v>
      </c>
      <c r="GK1" s="128" t="s">
        <v>2758</v>
      </c>
      <c r="GL1" s="128" t="s">
        <v>2758</v>
      </c>
      <c r="GM1" s="128" t="s">
        <v>2758</v>
      </c>
      <c r="GN1" s="128" t="s">
        <v>2758</v>
      </c>
      <c r="GO1" s="128" t="s">
        <v>2758</v>
      </c>
      <c r="GP1" s="128" t="s">
        <v>2758</v>
      </c>
      <c r="GQ1" s="128" t="s">
        <v>2758</v>
      </c>
      <c r="GR1" s="128" t="s">
        <v>2758</v>
      </c>
      <c r="GS1" s="128" t="s">
        <v>2758</v>
      </c>
      <c r="GT1" s="128" t="s">
        <v>2758</v>
      </c>
      <c r="GU1" s="128" t="s">
        <v>2758</v>
      </c>
      <c r="GV1" s="128" t="s">
        <v>2758</v>
      </c>
      <c r="GW1" s="128" t="s">
        <v>2758</v>
      </c>
      <c r="GX1" s="128" t="s">
        <v>1002</v>
      </c>
      <c r="GY1" s="128" t="s">
        <v>1002</v>
      </c>
      <c r="GZ1" s="128" t="s">
        <v>1002</v>
      </c>
      <c r="HA1" s="128" t="s">
        <v>1002</v>
      </c>
      <c r="HB1" s="128" t="s">
        <v>1002</v>
      </c>
      <c r="HC1" s="128" t="s">
        <v>1002</v>
      </c>
      <c r="HD1" s="128" t="s">
        <v>1002</v>
      </c>
      <c r="HE1" s="128" t="s">
        <v>1002</v>
      </c>
      <c r="HF1" s="128" t="s">
        <v>1002</v>
      </c>
      <c r="HG1" s="128" t="s">
        <v>1002</v>
      </c>
      <c r="HH1" s="128" t="s">
        <v>1002</v>
      </c>
      <c r="HI1" s="128" t="s">
        <v>1002</v>
      </c>
      <c r="HJ1" s="128" t="s">
        <v>1002</v>
      </c>
      <c r="HK1" s="128" t="s">
        <v>1002</v>
      </c>
      <c r="HL1" s="128" t="s">
        <v>1002</v>
      </c>
      <c r="HM1" s="128" t="s">
        <v>1002</v>
      </c>
      <c r="HN1" s="128" t="s">
        <v>1002</v>
      </c>
      <c r="HO1" s="128" t="s">
        <v>1002</v>
      </c>
      <c r="HP1" s="128" t="s">
        <v>1002</v>
      </c>
      <c r="HQ1" s="128" t="s">
        <v>1002</v>
      </c>
      <c r="HR1" s="128" t="s">
        <v>1002</v>
      </c>
      <c r="HS1" s="128" t="s">
        <v>1002</v>
      </c>
      <c r="HT1" s="128" t="s">
        <v>1002</v>
      </c>
      <c r="HU1" s="128" t="s">
        <v>1002</v>
      </c>
      <c r="HV1" s="128" t="s">
        <v>1002</v>
      </c>
      <c r="HW1" s="128" t="s">
        <v>1002</v>
      </c>
      <c r="HX1" s="128" t="s">
        <v>1002</v>
      </c>
      <c r="HY1" s="128" t="s">
        <v>1002</v>
      </c>
      <c r="HZ1" s="128" t="s">
        <v>1002</v>
      </c>
      <c r="IA1" s="128" t="s">
        <v>1002</v>
      </c>
      <c r="IB1" s="128" t="s">
        <v>1002</v>
      </c>
      <c r="IC1" s="128" t="s">
        <v>1002</v>
      </c>
      <c r="ID1" s="128" t="s">
        <v>1002</v>
      </c>
      <c r="IE1" s="128" t="s">
        <v>1002</v>
      </c>
      <c r="IF1" s="128" t="s">
        <v>1002</v>
      </c>
      <c r="IG1" s="128" t="s">
        <v>1002</v>
      </c>
      <c r="IH1" s="128" t="s">
        <v>1002</v>
      </c>
      <c r="II1" s="128" t="s">
        <v>1002</v>
      </c>
      <c r="IJ1" s="128" t="s">
        <v>1002</v>
      </c>
      <c r="IK1" s="128" t="s">
        <v>1002</v>
      </c>
      <c r="IL1" s="128" t="s">
        <v>1002</v>
      </c>
      <c r="IM1" s="128" t="s">
        <v>1002</v>
      </c>
      <c r="IN1" s="128" t="s">
        <v>1002</v>
      </c>
      <c r="IO1" s="128" t="s">
        <v>1002</v>
      </c>
      <c r="IP1" s="128" t="s">
        <v>1002</v>
      </c>
      <c r="IQ1" s="128" t="s">
        <v>1002</v>
      </c>
      <c r="IR1" s="128" t="s">
        <v>1002</v>
      </c>
      <c r="IS1" s="128" t="s">
        <v>1002</v>
      </c>
      <c r="IT1" s="128" t="s">
        <v>1002</v>
      </c>
      <c r="IU1" s="128" t="s">
        <v>1002</v>
      </c>
      <c r="IV1" s="128" t="s">
        <v>1002</v>
      </c>
      <c r="IW1" s="128" t="s">
        <v>1002</v>
      </c>
      <c r="IX1" s="128" t="s">
        <v>1010</v>
      </c>
      <c r="IY1" s="128" t="s">
        <v>1010</v>
      </c>
      <c r="IZ1" s="128" t="s">
        <v>1010</v>
      </c>
      <c r="JA1" s="128" t="s">
        <v>1010</v>
      </c>
      <c r="JB1" s="128" t="s">
        <v>1010</v>
      </c>
      <c r="JC1" s="128" t="s">
        <v>1010</v>
      </c>
      <c r="JD1" s="128" t="s">
        <v>1010</v>
      </c>
      <c r="JE1" s="128" t="s">
        <v>1010</v>
      </c>
      <c r="JF1" s="128" t="s">
        <v>1010</v>
      </c>
      <c r="JG1" s="128" t="s">
        <v>1010</v>
      </c>
      <c r="JH1" s="128" t="s">
        <v>1010</v>
      </c>
      <c r="JI1" s="128" t="s">
        <v>1010</v>
      </c>
      <c r="JJ1" s="128" t="s">
        <v>1010</v>
      </c>
      <c r="JK1" s="128" t="s">
        <v>1010</v>
      </c>
      <c r="JL1" s="128" t="s">
        <v>1010</v>
      </c>
      <c r="JM1" s="128" t="s">
        <v>1010</v>
      </c>
      <c r="JN1" s="128" t="s">
        <v>1010</v>
      </c>
      <c r="JO1" s="128" t="s">
        <v>1010</v>
      </c>
      <c r="JP1" s="128" t="s">
        <v>1010</v>
      </c>
      <c r="JQ1" s="128" t="s">
        <v>1010</v>
      </c>
      <c r="JR1" s="128" t="s">
        <v>1010</v>
      </c>
      <c r="JS1" s="128" t="s">
        <v>1010</v>
      </c>
      <c r="JT1" s="128" t="s">
        <v>1010</v>
      </c>
      <c r="JU1" s="128" t="s">
        <v>1010</v>
      </c>
      <c r="JV1" s="128" t="s">
        <v>1010</v>
      </c>
      <c r="JW1" s="128" t="s">
        <v>1010</v>
      </c>
      <c r="JX1" s="128" t="s">
        <v>1010</v>
      </c>
      <c r="JY1" s="128" t="s">
        <v>1010</v>
      </c>
      <c r="JZ1" s="128" t="s">
        <v>1010</v>
      </c>
      <c r="KA1" s="128" t="s">
        <v>1010</v>
      </c>
      <c r="KB1" s="128" t="s">
        <v>1010</v>
      </c>
      <c r="KC1" s="128" t="s">
        <v>1010</v>
      </c>
      <c r="KD1" s="128" t="s">
        <v>1010</v>
      </c>
      <c r="KE1" s="128" t="s">
        <v>1010</v>
      </c>
      <c r="KF1" s="128" t="s">
        <v>1010</v>
      </c>
      <c r="KG1" s="128" t="s">
        <v>1010</v>
      </c>
      <c r="KH1" s="128" t="s">
        <v>1010</v>
      </c>
      <c r="KI1" s="128" t="s">
        <v>1010</v>
      </c>
      <c r="KJ1" s="128" t="s">
        <v>1010</v>
      </c>
      <c r="KK1" s="128" t="s">
        <v>1010</v>
      </c>
      <c r="KL1" s="128" t="s">
        <v>1010</v>
      </c>
      <c r="KM1" s="128" t="s">
        <v>1010</v>
      </c>
    </row>
    <row r="2" spans="1:299">
      <c r="A2" s="69" t="s">
        <v>80</v>
      </c>
      <c r="B2" s="69">
        <v>0</v>
      </c>
      <c r="C2" s="69">
        <v>0</v>
      </c>
      <c r="D2" s="69">
        <v>0</v>
      </c>
      <c r="E2" s="69">
        <v>0</v>
      </c>
      <c r="F2" s="69">
        <v>0</v>
      </c>
      <c r="G2" s="69">
        <v>0</v>
      </c>
      <c r="H2" s="69">
        <v>0</v>
      </c>
      <c r="I2" s="69">
        <v>0</v>
      </c>
      <c r="J2" s="69">
        <v>0</v>
      </c>
      <c r="K2" s="69">
        <v>0</v>
      </c>
      <c r="L2" s="69">
        <v>0</v>
      </c>
      <c r="M2" s="69">
        <v>0</v>
      </c>
      <c r="N2" s="69">
        <v>1</v>
      </c>
      <c r="O2" s="69">
        <v>1</v>
      </c>
      <c r="P2" s="69">
        <v>1</v>
      </c>
      <c r="Q2" s="69">
        <v>1</v>
      </c>
      <c r="R2" s="69">
        <v>1</v>
      </c>
      <c r="S2" s="69">
        <v>1</v>
      </c>
      <c r="T2" s="69">
        <v>1</v>
      </c>
      <c r="U2" s="69">
        <v>2</v>
      </c>
      <c r="V2" s="69">
        <v>2</v>
      </c>
      <c r="W2" s="69">
        <v>3</v>
      </c>
      <c r="X2" s="69">
        <v>3</v>
      </c>
      <c r="Y2" s="69">
        <v>6</v>
      </c>
      <c r="Z2" s="69">
        <v>6</v>
      </c>
      <c r="AA2" s="69">
        <v>6</v>
      </c>
      <c r="AB2" s="69">
        <v>6</v>
      </c>
      <c r="AC2" s="69">
        <v>6</v>
      </c>
      <c r="AD2" s="69">
        <v>6</v>
      </c>
      <c r="AE2" s="69">
        <v>6</v>
      </c>
      <c r="AF2" s="69">
        <v>6</v>
      </c>
      <c r="AG2" s="69">
        <v>8</v>
      </c>
      <c r="AH2" s="69">
        <v>8</v>
      </c>
      <c r="AI2" s="69">
        <v>8</v>
      </c>
      <c r="AJ2" s="129">
        <v>8</v>
      </c>
      <c r="AK2" s="129">
        <v>8</v>
      </c>
      <c r="AL2" s="129">
        <v>8</v>
      </c>
      <c r="AM2" s="129">
        <v>1</v>
      </c>
      <c r="AN2" s="129">
        <v>1</v>
      </c>
      <c r="AO2" s="129">
        <v>1</v>
      </c>
      <c r="AP2" s="129">
        <v>1</v>
      </c>
      <c r="AQ2" s="129">
        <v>2</v>
      </c>
      <c r="AR2" s="129">
        <v>2</v>
      </c>
      <c r="AS2" s="129">
        <v>3</v>
      </c>
      <c r="AT2" s="129">
        <v>3</v>
      </c>
      <c r="AU2" s="129">
        <v>1</v>
      </c>
      <c r="AV2" s="129">
        <v>1</v>
      </c>
      <c r="AW2" s="129">
        <v>1</v>
      </c>
      <c r="AX2" s="129">
        <v>1</v>
      </c>
      <c r="AY2" s="129">
        <v>2</v>
      </c>
      <c r="AZ2" s="129">
        <v>2</v>
      </c>
      <c r="BA2" s="129">
        <v>3</v>
      </c>
      <c r="BB2" s="129">
        <v>3</v>
      </c>
      <c r="BC2" s="129">
        <v>1</v>
      </c>
      <c r="BD2" s="129">
        <v>1</v>
      </c>
      <c r="BE2" s="129">
        <v>1</v>
      </c>
      <c r="BF2" s="129">
        <v>1</v>
      </c>
      <c r="BG2" s="129">
        <v>2</v>
      </c>
      <c r="BH2" s="129">
        <v>2</v>
      </c>
      <c r="BI2" s="129">
        <v>3</v>
      </c>
      <c r="BJ2" s="129">
        <v>3</v>
      </c>
      <c r="BK2" s="129">
        <v>1</v>
      </c>
      <c r="BL2" s="129">
        <v>2</v>
      </c>
      <c r="BM2" s="129">
        <v>3</v>
      </c>
      <c r="BN2" s="179">
        <v>8</v>
      </c>
      <c r="BO2" s="179">
        <v>3</v>
      </c>
      <c r="BP2" s="179">
        <v>8</v>
      </c>
      <c r="BQ2" s="179">
        <v>8</v>
      </c>
      <c r="BR2" s="179">
        <v>13</v>
      </c>
      <c r="BS2" s="179">
        <v>13</v>
      </c>
      <c r="BT2" s="179" t="s">
        <v>1066</v>
      </c>
      <c r="BU2" s="179">
        <v>5</v>
      </c>
      <c r="BV2" s="179">
        <v>3</v>
      </c>
      <c r="BW2" s="179">
        <v>7</v>
      </c>
      <c r="BX2" s="179">
        <v>5</v>
      </c>
      <c r="BY2" s="179">
        <v>5</v>
      </c>
      <c r="BZ2" s="179" t="s">
        <v>1067</v>
      </c>
      <c r="CA2" s="179">
        <v>3</v>
      </c>
      <c r="CB2" s="179">
        <v>3</v>
      </c>
      <c r="CC2" s="179">
        <v>7</v>
      </c>
      <c r="CD2" s="179">
        <v>13</v>
      </c>
      <c r="CE2" s="179">
        <v>4</v>
      </c>
      <c r="CF2" s="179">
        <v>4</v>
      </c>
      <c r="CG2" s="179">
        <v>13</v>
      </c>
      <c r="CH2" s="179">
        <v>13</v>
      </c>
      <c r="CI2" s="179">
        <v>4</v>
      </c>
      <c r="CJ2" s="179" t="s">
        <v>1068</v>
      </c>
      <c r="CK2" s="179">
        <v>8</v>
      </c>
      <c r="CL2" s="179">
        <v>8</v>
      </c>
      <c r="CM2" s="179">
        <v>6</v>
      </c>
      <c r="CN2" s="179">
        <v>13</v>
      </c>
      <c r="CO2" s="179">
        <v>7</v>
      </c>
      <c r="CP2" s="179">
        <v>7</v>
      </c>
      <c r="CQ2" s="179" t="s">
        <v>1068</v>
      </c>
      <c r="CR2" s="179">
        <v>7</v>
      </c>
      <c r="CS2" s="179">
        <v>7</v>
      </c>
      <c r="CT2" s="179">
        <v>7</v>
      </c>
      <c r="CU2" s="179">
        <v>7</v>
      </c>
      <c r="CV2" s="179">
        <v>7</v>
      </c>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c r="IW2" s="129"/>
      <c r="IX2" s="129"/>
      <c r="IY2" s="129"/>
      <c r="IZ2" s="129"/>
      <c r="JA2" s="129"/>
      <c r="JB2" s="129"/>
      <c r="JC2" s="129"/>
      <c r="JD2" s="129"/>
      <c r="JE2" s="129"/>
      <c r="JF2" s="129"/>
      <c r="JG2" s="129"/>
      <c r="JH2" s="129"/>
      <c r="JI2" s="129"/>
      <c r="JJ2" s="129"/>
      <c r="JK2" s="129"/>
      <c r="JL2" s="129"/>
      <c r="JM2" s="129"/>
      <c r="JN2" s="129"/>
      <c r="JO2" s="129"/>
      <c r="JP2" s="129"/>
      <c r="JQ2" s="129"/>
      <c r="JR2" s="129"/>
      <c r="JS2" s="129"/>
      <c r="JT2" s="129"/>
      <c r="JU2" s="129"/>
      <c r="JV2" s="129"/>
      <c r="JW2" s="129"/>
      <c r="JX2" s="129"/>
      <c r="JY2" s="129"/>
      <c r="JZ2" s="129"/>
      <c r="KA2" s="129"/>
      <c r="KB2" s="129"/>
      <c r="KC2" s="129"/>
      <c r="KD2" s="129"/>
      <c r="KE2" s="129"/>
      <c r="KF2" s="129"/>
      <c r="KG2" s="129"/>
      <c r="KH2" s="129"/>
      <c r="KI2" s="129"/>
      <c r="KJ2" s="129"/>
      <c r="KK2" s="129"/>
      <c r="KL2" s="129"/>
      <c r="KM2" s="129"/>
    </row>
    <row r="3" spans="1:299">
      <c r="A3" s="70" t="s">
        <v>81</v>
      </c>
      <c r="B3" s="71">
        <v>1</v>
      </c>
      <c r="C3" s="71">
        <v>2</v>
      </c>
      <c r="D3" s="71">
        <v>3</v>
      </c>
      <c r="E3" s="71">
        <v>4</v>
      </c>
      <c r="F3" s="71">
        <v>5</v>
      </c>
      <c r="G3" s="71">
        <v>6</v>
      </c>
      <c r="H3" s="71">
        <v>7</v>
      </c>
      <c r="I3" s="71">
        <v>8</v>
      </c>
      <c r="J3" s="71">
        <v>9</v>
      </c>
      <c r="K3" s="71">
        <v>10</v>
      </c>
      <c r="L3" s="71">
        <v>11</v>
      </c>
      <c r="M3" s="71">
        <v>12</v>
      </c>
      <c r="N3" s="71" t="s">
        <v>928</v>
      </c>
      <c r="O3" s="71" t="s">
        <v>930</v>
      </c>
      <c r="P3" s="71" t="s">
        <v>932</v>
      </c>
      <c r="Q3" s="71" t="s">
        <v>934</v>
      </c>
      <c r="R3" s="71" t="s">
        <v>935</v>
      </c>
      <c r="S3" s="71" t="s">
        <v>936</v>
      </c>
      <c r="T3" s="71" t="s">
        <v>937</v>
      </c>
      <c r="U3" s="71" t="s">
        <v>938</v>
      </c>
      <c r="V3" s="71" t="s">
        <v>939</v>
      </c>
      <c r="W3" s="71" t="s">
        <v>940</v>
      </c>
      <c r="X3" s="71" t="s">
        <v>2970</v>
      </c>
      <c r="Y3" s="71" t="s">
        <v>941</v>
      </c>
      <c r="Z3" s="71" t="s">
        <v>944</v>
      </c>
      <c r="AA3" s="71" t="s">
        <v>3021</v>
      </c>
      <c r="AB3" s="71" t="s">
        <v>943</v>
      </c>
      <c r="AC3" s="71" t="s">
        <v>3021</v>
      </c>
      <c r="AD3" s="71" t="s">
        <v>3022</v>
      </c>
      <c r="AE3" s="71" t="s">
        <v>3023</v>
      </c>
      <c r="AF3" s="71" t="s">
        <v>3024</v>
      </c>
      <c r="AG3" s="71" t="s">
        <v>3028</v>
      </c>
      <c r="AH3" s="71" t="s">
        <v>3029</v>
      </c>
      <c r="AI3" s="71" t="s">
        <v>3030</v>
      </c>
      <c r="AJ3" s="130" t="s">
        <v>2967</v>
      </c>
      <c r="AK3" s="130" t="s">
        <v>2968</v>
      </c>
      <c r="AL3" s="130" t="s">
        <v>2969</v>
      </c>
      <c r="AM3" s="1" t="s">
        <v>954</v>
      </c>
      <c r="AN3" s="1" t="s">
        <v>968</v>
      </c>
      <c r="AO3" s="1" t="s">
        <v>969</v>
      </c>
      <c r="AP3" s="1" t="s">
        <v>961</v>
      </c>
      <c r="AQ3" s="1" t="s">
        <v>963</v>
      </c>
      <c r="AR3" s="1" t="s">
        <v>965</v>
      </c>
      <c r="AS3" s="1" t="s">
        <v>966</v>
      </c>
      <c r="AT3" s="1" t="s">
        <v>2971</v>
      </c>
      <c r="AU3" s="130" t="s">
        <v>977</v>
      </c>
      <c r="AV3" s="130" t="s">
        <v>978</v>
      </c>
      <c r="AW3" s="130" t="s">
        <v>980</v>
      </c>
      <c r="AX3" s="130" t="s">
        <v>982</v>
      </c>
      <c r="AY3" s="130" t="s">
        <v>984</v>
      </c>
      <c r="AZ3" s="130" t="s">
        <v>986</v>
      </c>
      <c r="BA3" s="130" t="s">
        <v>987</v>
      </c>
      <c r="BB3" s="130" t="s">
        <v>3050</v>
      </c>
      <c r="BC3" s="130" t="s">
        <v>991</v>
      </c>
      <c r="BD3" s="130" t="s">
        <v>992</v>
      </c>
      <c r="BE3" s="130" t="s">
        <v>994</v>
      </c>
      <c r="BF3" s="130" t="s">
        <v>996</v>
      </c>
      <c r="BG3" s="130" t="s">
        <v>998</v>
      </c>
      <c r="BH3" s="130" t="s">
        <v>1000</v>
      </c>
      <c r="BI3" s="130" t="s">
        <v>1001</v>
      </c>
      <c r="BJ3" s="130" t="s">
        <v>3049</v>
      </c>
      <c r="BK3" s="130" t="s">
        <v>1006</v>
      </c>
      <c r="BL3" s="130" t="s">
        <v>1008</v>
      </c>
      <c r="BM3" s="130" t="s">
        <v>1009</v>
      </c>
      <c r="BN3" s="4" t="s">
        <v>1069</v>
      </c>
      <c r="BO3" s="4" t="s">
        <v>1071</v>
      </c>
      <c r="BP3" s="4" t="s">
        <v>1072</v>
      </c>
      <c r="BQ3" s="4" t="s">
        <v>1073</v>
      </c>
      <c r="BR3" s="4" t="s">
        <v>1074</v>
      </c>
      <c r="BS3" s="4" t="s">
        <v>1075</v>
      </c>
      <c r="BT3" s="4" t="s">
        <v>1076</v>
      </c>
      <c r="BU3" s="4" t="s">
        <v>1077</v>
      </c>
      <c r="BV3" s="4" t="s">
        <v>1078</v>
      </c>
      <c r="BW3" s="4" t="s">
        <v>1079</v>
      </c>
      <c r="BX3" s="4" t="s">
        <v>1080</v>
      </c>
      <c r="BY3" s="4" t="s">
        <v>1081</v>
      </c>
      <c r="BZ3" s="4" t="s">
        <v>1082</v>
      </c>
      <c r="CA3" s="4" t="s">
        <v>1083</v>
      </c>
      <c r="CB3" s="4" t="s">
        <v>1084</v>
      </c>
      <c r="CC3" s="4" t="s">
        <v>1085</v>
      </c>
      <c r="CD3" s="4" t="s">
        <v>1086</v>
      </c>
      <c r="CE3" s="4"/>
      <c r="CF3" s="4" t="s">
        <v>1087</v>
      </c>
      <c r="CG3" s="4" t="s">
        <v>1088</v>
      </c>
      <c r="CH3" s="4" t="s">
        <v>1089</v>
      </c>
      <c r="CI3" s="4" t="s">
        <v>1090</v>
      </c>
      <c r="CJ3" s="4" t="s">
        <v>1091</v>
      </c>
      <c r="CK3" s="4" t="s">
        <v>1092</v>
      </c>
      <c r="CL3" s="4" t="s">
        <v>1093</v>
      </c>
      <c r="CM3" s="4" t="s">
        <v>1094</v>
      </c>
      <c r="CN3" s="4" t="s">
        <v>1095</v>
      </c>
      <c r="CO3" s="4" t="s">
        <v>1096</v>
      </c>
      <c r="CP3" s="4" t="s">
        <v>1097</v>
      </c>
      <c r="CQ3" s="4" t="s">
        <v>1098</v>
      </c>
      <c r="CR3" s="4" t="s">
        <v>1099</v>
      </c>
      <c r="CS3" s="4" t="s">
        <v>1100</v>
      </c>
      <c r="CT3" s="4" t="s">
        <v>1101</v>
      </c>
      <c r="CU3" s="4" t="s">
        <v>1102</v>
      </c>
      <c r="CV3" s="4" t="s">
        <v>1103</v>
      </c>
      <c r="CW3" s="1" t="s">
        <v>2420</v>
      </c>
      <c r="CX3" s="1" t="s">
        <v>2421</v>
      </c>
      <c r="CY3" s="1" t="s">
        <v>2422</v>
      </c>
      <c r="CZ3" s="1" t="s">
        <v>2423</v>
      </c>
      <c r="DA3" s="1" t="s">
        <v>2424</v>
      </c>
      <c r="DB3" s="1" t="s">
        <v>2425</v>
      </c>
      <c r="DC3" s="1" t="s">
        <v>2426</v>
      </c>
      <c r="DD3" s="1" t="s">
        <v>2427</v>
      </c>
      <c r="DE3" s="1" t="s">
        <v>2428</v>
      </c>
      <c r="DF3" s="1" t="s">
        <v>2429</v>
      </c>
      <c r="DG3" s="1" t="s">
        <v>2430</v>
      </c>
      <c r="DH3" s="1" t="s">
        <v>2431</v>
      </c>
      <c r="DI3" s="1" t="s">
        <v>2432</v>
      </c>
      <c r="DJ3" s="1" t="s">
        <v>2433</v>
      </c>
      <c r="DK3" s="1" t="s">
        <v>2434</v>
      </c>
      <c r="DL3" s="1" t="s">
        <v>3045</v>
      </c>
      <c r="DM3" s="1" t="s">
        <v>2497</v>
      </c>
      <c r="DN3" s="1" t="s">
        <v>2498</v>
      </c>
      <c r="DO3" s="1" t="s">
        <v>2499</v>
      </c>
      <c r="DP3" s="1" t="s">
        <v>2500</v>
      </c>
      <c r="DQ3" s="1" t="s">
        <v>2501</v>
      </c>
      <c r="DR3" s="1" t="s">
        <v>2502</v>
      </c>
      <c r="DS3" s="1" t="s">
        <v>2503</v>
      </c>
      <c r="DT3" s="1" t="s">
        <v>2504</v>
      </c>
      <c r="DU3" s="1" t="s">
        <v>2505</v>
      </c>
      <c r="DV3" s="1" t="s">
        <v>2506</v>
      </c>
      <c r="DW3" s="1" t="s">
        <v>2507</v>
      </c>
      <c r="DX3" s="1" t="s">
        <v>2508</v>
      </c>
      <c r="DY3" s="1" t="s">
        <v>2509</v>
      </c>
      <c r="DZ3" s="1" t="s">
        <v>2510</v>
      </c>
      <c r="EA3" s="1" t="s">
        <v>2511</v>
      </c>
      <c r="EB3" s="1" t="s">
        <v>2512</v>
      </c>
      <c r="EC3" s="1" t="s">
        <v>2513</v>
      </c>
      <c r="ED3" s="1" t="s">
        <v>2514</v>
      </c>
      <c r="EE3" s="1" t="s">
        <v>2515</v>
      </c>
      <c r="EF3" s="1" t="s">
        <v>2516</v>
      </c>
      <c r="EG3" s="1" t="s">
        <v>2517</v>
      </c>
      <c r="EH3" s="1" t="s">
        <v>2518</v>
      </c>
      <c r="EI3" s="1" t="s">
        <v>2519</v>
      </c>
      <c r="EJ3" s="1" t="s">
        <v>2520</v>
      </c>
      <c r="EK3" s="1" t="s">
        <v>2521</v>
      </c>
      <c r="EL3" s="1" t="s">
        <v>2522</v>
      </c>
      <c r="EM3" s="1" t="s">
        <v>2523</v>
      </c>
      <c r="EN3" s="1" t="s">
        <v>2524</v>
      </c>
      <c r="EO3" s="1" t="s">
        <v>2525</v>
      </c>
      <c r="EP3" s="1" t="s">
        <v>2526</v>
      </c>
      <c r="EQ3" s="1" t="s">
        <v>2527</v>
      </c>
      <c r="ER3" s="1" t="s">
        <v>2528</v>
      </c>
      <c r="ES3" s="1" t="s">
        <v>2529</v>
      </c>
      <c r="ET3" s="1" t="s">
        <v>2530</v>
      </c>
      <c r="EU3" s="1" t="s">
        <v>2531</v>
      </c>
      <c r="EV3" s="1" t="s">
        <v>3044</v>
      </c>
      <c r="EW3" s="1" t="s">
        <v>3009</v>
      </c>
      <c r="EX3" s="130" t="s">
        <v>2708</v>
      </c>
      <c r="EY3" s="130" t="s">
        <v>2709</v>
      </c>
      <c r="EZ3" s="130" t="s">
        <v>2710</v>
      </c>
      <c r="FA3" s="130" t="s">
        <v>2711</v>
      </c>
      <c r="FB3" s="130" t="s">
        <v>2712</v>
      </c>
      <c r="FC3" s="130" t="s">
        <v>2713</v>
      </c>
      <c r="FD3" s="130" t="s">
        <v>2714</v>
      </c>
      <c r="FE3" s="130" t="s">
        <v>2715</v>
      </c>
      <c r="FF3" s="130" t="s">
        <v>2716</v>
      </c>
      <c r="FG3" s="130" t="s">
        <v>2717</v>
      </c>
      <c r="FH3" s="130" t="s">
        <v>2718</v>
      </c>
      <c r="FI3" s="130" t="s">
        <v>2719</v>
      </c>
      <c r="FJ3" s="130" t="s">
        <v>2720</v>
      </c>
      <c r="FK3" s="130" t="s">
        <v>2721</v>
      </c>
      <c r="FL3" s="130" t="s">
        <v>2722</v>
      </c>
      <c r="FM3" s="130" t="s">
        <v>2723</v>
      </c>
      <c r="FN3" s="130" t="s">
        <v>2724</v>
      </c>
      <c r="FO3" s="130" t="s">
        <v>2725</v>
      </c>
      <c r="FP3" s="130" t="s">
        <v>2726</v>
      </c>
      <c r="FQ3" s="130" t="s">
        <v>2727</v>
      </c>
      <c r="FR3" s="130" t="s">
        <v>2728</v>
      </c>
      <c r="FS3" s="130" t="s">
        <v>2729</v>
      </c>
      <c r="FT3" s="130" t="s">
        <v>2730</v>
      </c>
      <c r="FU3" s="130" t="s">
        <v>2731</v>
      </c>
      <c r="FV3" s="130" t="s">
        <v>2732</v>
      </c>
      <c r="FW3" s="130" t="s">
        <v>2733</v>
      </c>
      <c r="FX3" s="130" t="s">
        <v>2734</v>
      </c>
      <c r="FY3" s="130" t="s">
        <v>2735</v>
      </c>
      <c r="FZ3" s="130" t="s">
        <v>2736</v>
      </c>
      <c r="GA3" s="130" t="s">
        <v>2737</v>
      </c>
      <c r="GB3" s="130" t="s">
        <v>2738</v>
      </c>
      <c r="GC3" s="130" t="s">
        <v>2739</v>
      </c>
      <c r="GD3" s="130" t="s">
        <v>2740</v>
      </c>
      <c r="GE3" s="130" t="s">
        <v>2741</v>
      </c>
      <c r="GF3" s="130" t="s">
        <v>2742</v>
      </c>
      <c r="GG3" s="130" t="s">
        <v>2743</v>
      </c>
      <c r="GH3" s="130" t="s">
        <v>2744</v>
      </c>
      <c r="GI3" s="130" t="s">
        <v>2745</v>
      </c>
      <c r="GJ3" s="130" t="s">
        <v>2746</v>
      </c>
      <c r="GK3" s="130" t="s">
        <v>2747</v>
      </c>
      <c r="GL3" s="130" t="s">
        <v>2748</v>
      </c>
      <c r="GM3" s="130" t="s">
        <v>2749</v>
      </c>
      <c r="GN3" s="130" t="s">
        <v>2750</v>
      </c>
      <c r="GO3" s="130" t="s">
        <v>2751</v>
      </c>
      <c r="GP3" s="130" t="s">
        <v>2752</v>
      </c>
      <c r="GQ3" s="130" t="s">
        <v>2753</v>
      </c>
      <c r="GR3" s="130" t="s">
        <v>2754</v>
      </c>
      <c r="GS3" s="130" t="s">
        <v>2755</v>
      </c>
      <c r="GT3" s="130" t="s">
        <v>2756</v>
      </c>
      <c r="GU3" s="130" t="s">
        <v>2757</v>
      </c>
      <c r="GV3" s="130" t="s">
        <v>3047</v>
      </c>
      <c r="GW3" s="130" t="s">
        <v>3048</v>
      </c>
      <c r="GX3" s="130" t="s">
        <v>2785</v>
      </c>
      <c r="GY3" s="130" t="s">
        <v>2786</v>
      </c>
      <c r="GZ3" s="130" t="s">
        <v>2787</v>
      </c>
      <c r="HA3" s="130" t="s">
        <v>2788</v>
      </c>
      <c r="HB3" s="130" t="s">
        <v>2789</v>
      </c>
      <c r="HC3" s="130" t="s">
        <v>2790</v>
      </c>
      <c r="HD3" s="130" t="s">
        <v>2791</v>
      </c>
      <c r="HE3" s="130" t="s">
        <v>2792</v>
      </c>
      <c r="HF3" s="130" t="s">
        <v>2793</v>
      </c>
      <c r="HG3" s="130" t="s">
        <v>2794</v>
      </c>
      <c r="HH3" s="130" t="s">
        <v>2795</v>
      </c>
      <c r="HI3" s="130" t="s">
        <v>2796</v>
      </c>
      <c r="HJ3" s="130" t="s">
        <v>2797</v>
      </c>
      <c r="HK3" s="130" t="s">
        <v>2798</v>
      </c>
      <c r="HL3" s="130" t="s">
        <v>2799</v>
      </c>
      <c r="HM3" s="130" t="s">
        <v>3051</v>
      </c>
      <c r="HN3" s="130" t="s">
        <v>2800</v>
      </c>
      <c r="HO3" s="130" t="s">
        <v>2801</v>
      </c>
      <c r="HP3" s="130" t="s">
        <v>2802</v>
      </c>
      <c r="HQ3" s="130" t="s">
        <v>2803</v>
      </c>
      <c r="HR3" s="130" t="s">
        <v>2804</v>
      </c>
      <c r="HS3" s="130" t="s">
        <v>2805</v>
      </c>
      <c r="HT3" s="130" t="s">
        <v>2806</v>
      </c>
      <c r="HU3" s="130" t="s">
        <v>2807</v>
      </c>
      <c r="HV3" s="130" t="s">
        <v>2808</v>
      </c>
      <c r="HW3" s="130" t="s">
        <v>2809</v>
      </c>
      <c r="HX3" s="130" t="s">
        <v>2810</v>
      </c>
      <c r="HY3" s="130" t="s">
        <v>2811</v>
      </c>
      <c r="HZ3" s="130" t="s">
        <v>2812</v>
      </c>
      <c r="IA3" s="130" t="s">
        <v>2813</v>
      </c>
      <c r="IB3" s="130" t="s">
        <v>2814</v>
      </c>
      <c r="IC3" s="130" t="s">
        <v>2815</v>
      </c>
      <c r="ID3" s="130" t="s">
        <v>2816</v>
      </c>
      <c r="IE3" s="130" t="s">
        <v>2817</v>
      </c>
      <c r="IF3" s="130" t="s">
        <v>2818</v>
      </c>
      <c r="IG3" s="130" t="s">
        <v>2819</v>
      </c>
      <c r="IH3" s="130" t="s">
        <v>2820</v>
      </c>
      <c r="II3" s="130" t="s">
        <v>2821</v>
      </c>
      <c r="IJ3" s="130" t="s">
        <v>2822</v>
      </c>
      <c r="IK3" s="130" t="s">
        <v>2823</v>
      </c>
      <c r="IL3" s="130" t="s">
        <v>2824</v>
      </c>
      <c r="IM3" s="130" t="s">
        <v>2825</v>
      </c>
      <c r="IN3" s="130" t="s">
        <v>2826</v>
      </c>
      <c r="IO3" s="130" t="s">
        <v>2827</v>
      </c>
      <c r="IP3" s="130" t="s">
        <v>2828</v>
      </c>
      <c r="IQ3" s="130" t="s">
        <v>2829</v>
      </c>
      <c r="IR3" s="130" t="s">
        <v>2830</v>
      </c>
      <c r="IS3" s="130" t="s">
        <v>2831</v>
      </c>
      <c r="IT3" s="130" t="s">
        <v>2832</v>
      </c>
      <c r="IU3" s="130" t="s">
        <v>2833</v>
      </c>
      <c r="IV3" s="130" t="s">
        <v>3052</v>
      </c>
      <c r="IW3" s="130" t="s">
        <v>3012</v>
      </c>
      <c r="IX3" s="130" t="s">
        <v>2862</v>
      </c>
      <c r="IY3" s="130" t="s">
        <v>2863</v>
      </c>
      <c r="IZ3" s="130" t="s">
        <v>2864</v>
      </c>
      <c r="JA3" s="130" t="s">
        <v>2865</v>
      </c>
      <c r="JB3" s="130" t="s">
        <v>2866</v>
      </c>
      <c r="JC3" s="130" t="s">
        <v>2867</v>
      </c>
      <c r="JD3" s="130" t="s">
        <v>2868</v>
      </c>
      <c r="JE3" s="130" t="s">
        <v>2869</v>
      </c>
      <c r="JF3" s="130" t="s">
        <v>2870</v>
      </c>
      <c r="JG3" s="130" t="s">
        <v>2871</v>
      </c>
      <c r="JH3" s="130" t="s">
        <v>2872</v>
      </c>
      <c r="JI3" s="130" t="s">
        <v>2873</v>
      </c>
      <c r="JJ3" s="130" t="s">
        <v>2874</v>
      </c>
      <c r="JK3" s="130" t="s">
        <v>2875</v>
      </c>
      <c r="JL3" s="130" t="s">
        <v>2876</v>
      </c>
      <c r="JM3" s="130" t="s">
        <v>2877</v>
      </c>
      <c r="JN3" s="130" t="s">
        <v>2878</v>
      </c>
      <c r="JO3" s="130" t="s">
        <v>2879</v>
      </c>
      <c r="JP3" s="130" t="s">
        <v>2880</v>
      </c>
      <c r="JQ3" s="130" t="s">
        <v>2881</v>
      </c>
      <c r="JR3" s="130" t="s">
        <v>2882</v>
      </c>
      <c r="JS3" s="130" t="s">
        <v>2883</v>
      </c>
      <c r="JT3" s="130" t="s">
        <v>2884</v>
      </c>
      <c r="JU3" s="130" t="s">
        <v>2885</v>
      </c>
      <c r="JV3" s="130" t="s">
        <v>2886</v>
      </c>
      <c r="JW3" s="130" t="s">
        <v>2887</v>
      </c>
      <c r="JX3" s="130" t="s">
        <v>2888</v>
      </c>
      <c r="JY3" s="130" t="s">
        <v>2889</v>
      </c>
      <c r="JZ3" s="130" t="s">
        <v>2890</v>
      </c>
      <c r="KA3" s="130" t="s">
        <v>2891</v>
      </c>
      <c r="KB3" s="130" t="s">
        <v>2892</v>
      </c>
      <c r="KC3" s="130" t="s">
        <v>2893</v>
      </c>
      <c r="KD3" s="130" t="s">
        <v>2894</v>
      </c>
      <c r="KE3" s="130" t="s">
        <v>2895</v>
      </c>
      <c r="KF3" s="130" t="s">
        <v>2896</v>
      </c>
      <c r="KG3" s="130" t="s">
        <v>2897</v>
      </c>
      <c r="KH3" s="130" t="s">
        <v>2898</v>
      </c>
      <c r="KI3" s="130" t="s">
        <v>2899</v>
      </c>
      <c r="KJ3" s="130" t="s">
        <v>2900</v>
      </c>
      <c r="KK3" s="130" t="s">
        <v>2901</v>
      </c>
      <c r="KL3" s="130" t="s">
        <v>2902</v>
      </c>
      <c r="KM3" s="130" t="s">
        <v>2903</v>
      </c>
    </row>
    <row r="4" spans="1:299" ht="18.75" customHeight="1">
      <c r="A4" s="68" t="s">
        <v>82</v>
      </c>
      <c r="B4" s="72" t="s">
        <v>485</v>
      </c>
      <c r="C4" s="72" t="s">
        <v>485</v>
      </c>
      <c r="D4" s="72" t="s">
        <v>485</v>
      </c>
      <c r="E4" s="68" t="s">
        <v>485</v>
      </c>
      <c r="F4" s="72" t="s">
        <v>485</v>
      </c>
      <c r="G4" s="72" t="s">
        <v>485</v>
      </c>
      <c r="H4" s="72" t="s">
        <v>485</v>
      </c>
      <c r="I4" s="72" t="s">
        <v>485</v>
      </c>
      <c r="J4" s="72" t="s">
        <v>485</v>
      </c>
      <c r="K4" s="72" t="s">
        <v>485</v>
      </c>
      <c r="L4" s="72" t="s">
        <v>485</v>
      </c>
      <c r="M4" s="68" t="s">
        <v>485</v>
      </c>
      <c r="N4" s="68" t="s">
        <v>486</v>
      </c>
      <c r="O4" s="68" t="s">
        <v>486</v>
      </c>
      <c r="P4" s="68" t="s">
        <v>486</v>
      </c>
      <c r="Q4" s="68" t="s">
        <v>486</v>
      </c>
      <c r="R4" s="68" t="s">
        <v>486</v>
      </c>
      <c r="S4" s="68" t="s">
        <v>486</v>
      </c>
      <c r="T4" s="68" t="s">
        <v>486</v>
      </c>
      <c r="U4" s="68" t="s">
        <v>487</v>
      </c>
      <c r="V4" s="68" t="s">
        <v>487</v>
      </c>
      <c r="W4" s="68" t="s">
        <v>488</v>
      </c>
      <c r="X4" s="68" t="s">
        <v>488</v>
      </c>
      <c r="Y4" s="68" t="s">
        <v>489</v>
      </c>
      <c r="Z4" s="68" t="s">
        <v>489</v>
      </c>
      <c r="AA4" s="68" t="s">
        <v>489</v>
      </c>
      <c r="AB4" s="68" t="s">
        <v>489</v>
      </c>
      <c r="AC4" s="68" t="s">
        <v>489</v>
      </c>
      <c r="AD4" s="68" t="s">
        <v>489</v>
      </c>
      <c r="AE4" s="68" t="s">
        <v>489</v>
      </c>
      <c r="AF4" s="68" t="s">
        <v>489</v>
      </c>
      <c r="AG4" s="68" t="s">
        <v>490</v>
      </c>
      <c r="AH4" s="68" t="s">
        <v>490</v>
      </c>
      <c r="AI4" s="68" t="s">
        <v>490</v>
      </c>
      <c r="AJ4" s="131" t="s">
        <v>948</v>
      </c>
      <c r="AK4" s="131" t="s">
        <v>948</v>
      </c>
      <c r="AL4" s="131" t="s">
        <v>948</v>
      </c>
      <c r="AM4" s="131" t="s">
        <v>486</v>
      </c>
      <c r="AN4" s="131" t="s">
        <v>486</v>
      </c>
      <c r="AO4" s="131" t="s">
        <v>486</v>
      </c>
      <c r="AP4" s="131" t="s">
        <v>486</v>
      </c>
      <c r="AQ4" s="131" t="s">
        <v>487</v>
      </c>
      <c r="AR4" s="131" t="s">
        <v>487</v>
      </c>
      <c r="AS4" s="131" t="s">
        <v>488</v>
      </c>
      <c r="AT4" s="131" t="s">
        <v>488</v>
      </c>
      <c r="AU4" s="131" t="s">
        <v>486</v>
      </c>
      <c r="AV4" s="131" t="s">
        <v>486</v>
      </c>
      <c r="AW4" s="131" t="s">
        <v>486</v>
      </c>
      <c r="AX4" s="131" t="s">
        <v>486</v>
      </c>
      <c r="AY4" s="131" t="s">
        <v>487</v>
      </c>
      <c r="AZ4" s="131" t="s">
        <v>487</v>
      </c>
      <c r="BA4" s="131" t="s">
        <v>488</v>
      </c>
      <c r="BB4" s="131" t="s">
        <v>488</v>
      </c>
      <c r="BC4" s="131" t="s">
        <v>486</v>
      </c>
      <c r="BD4" s="131" t="s">
        <v>486</v>
      </c>
      <c r="BE4" s="131" t="s">
        <v>486</v>
      </c>
      <c r="BF4" s="131" t="s">
        <v>486</v>
      </c>
      <c r="BG4" s="131" t="s">
        <v>487</v>
      </c>
      <c r="BH4" s="131" t="s">
        <v>487</v>
      </c>
      <c r="BI4" s="131" t="s">
        <v>488</v>
      </c>
      <c r="BJ4" s="131" t="s">
        <v>488</v>
      </c>
      <c r="BK4" s="131" t="s">
        <v>486</v>
      </c>
      <c r="BL4" s="131" t="s">
        <v>487</v>
      </c>
      <c r="BM4" s="131" t="s">
        <v>488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507" t="s">
        <v>2418</v>
      </c>
      <c r="CX4" s="512"/>
      <c r="CY4" s="512"/>
      <c r="CZ4" s="508"/>
      <c r="DA4" s="507" t="s">
        <v>3043</v>
      </c>
      <c r="DB4" s="512"/>
      <c r="DC4" s="512"/>
      <c r="DD4" s="508"/>
      <c r="DE4" s="507" t="s">
        <v>2419</v>
      </c>
      <c r="DF4" s="512"/>
      <c r="DG4" s="512"/>
      <c r="DH4" s="512"/>
      <c r="DI4" s="512"/>
      <c r="DJ4" s="512"/>
      <c r="DK4" s="512"/>
      <c r="DL4" s="508"/>
      <c r="DM4" s="507" t="s">
        <v>2461</v>
      </c>
      <c r="DN4" s="512"/>
      <c r="DO4" s="512"/>
      <c r="DP4" s="512"/>
      <c r="DQ4" s="512"/>
      <c r="DR4" s="512"/>
      <c r="DS4" s="512"/>
      <c r="DT4" s="512"/>
      <c r="DU4" s="512"/>
      <c r="DV4" s="512"/>
      <c r="DW4" s="512"/>
      <c r="DX4" s="508"/>
      <c r="DY4" s="507" t="s">
        <v>2462</v>
      </c>
      <c r="DZ4" s="508"/>
      <c r="EA4" s="506" t="s">
        <v>2463</v>
      </c>
      <c r="EB4" s="506"/>
      <c r="EC4" s="506"/>
      <c r="ED4" s="506"/>
      <c r="EE4" s="506"/>
      <c r="EF4" s="506"/>
      <c r="EG4" s="506" t="s">
        <v>2464</v>
      </c>
      <c r="EH4" s="506"/>
      <c r="EI4" s="506"/>
      <c r="EJ4" s="506"/>
      <c r="EK4" s="506"/>
      <c r="EL4" s="506"/>
      <c r="EM4" s="506" t="s">
        <v>2465</v>
      </c>
      <c r="EN4" s="506"/>
      <c r="EO4" s="506"/>
      <c r="EP4" s="506"/>
      <c r="EQ4" s="506"/>
      <c r="ER4" s="506"/>
      <c r="ES4" s="142" t="s">
        <v>2466</v>
      </c>
      <c r="ET4" s="142" t="s">
        <v>2467</v>
      </c>
      <c r="EU4" s="507" t="s">
        <v>2468</v>
      </c>
      <c r="EV4" s="508"/>
      <c r="EW4" s="340"/>
      <c r="EX4" s="517" t="s">
        <v>2418</v>
      </c>
      <c r="EY4" s="518"/>
      <c r="EZ4" s="518"/>
      <c r="FA4" s="519"/>
      <c r="FB4" s="517" t="s">
        <v>3043</v>
      </c>
      <c r="FC4" s="518"/>
      <c r="FD4" s="518"/>
      <c r="FE4" s="519"/>
      <c r="FF4" s="517" t="s">
        <v>2689</v>
      </c>
      <c r="FG4" s="518"/>
      <c r="FH4" s="518"/>
      <c r="FI4" s="518"/>
      <c r="FJ4" s="518"/>
      <c r="FK4" s="518"/>
      <c r="FL4" s="518"/>
      <c r="FM4" s="519"/>
      <c r="FN4" s="517" t="s">
        <v>2690</v>
      </c>
      <c r="FO4" s="518"/>
      <c r="FP4" s="518"/>
      <c r="FQ4" s="518"/>
      <c r="FR4" s="518"/>
      <c r="FS4" s="518"/>
      <c r="FT4" s="518"/>
      <c r="FU4" s="518"/>
      <c r="FV4" s="518"/>
      <c r="FW4" s="518"/>
      <c r="FX4" s="518"/>
      <c r="FY4" s="519"/>
      <c r="FZ4" s="517" t="s">
        <v>2691</v>
      </c>
      <c r="GA4" s="519"/>
      <c r="GB4" s="517" t="s">
        <v>2463</v>
      </c>
      <c r="GC4" s="518"/>
      <c r="GD4" s="518"/>
      <c r="GE4" s="518"/>
      <c r="GF4" s="518"/>
      <c r="GG4" s="519"/>
      <c r="GH4" s="517" t="s">
        <v>2464</v>
      </c>
      <c r="GI4" s="518"/>
      <c r="GJ4" s="518"/>
      <c r="GK4" s="518"/>
      <c r="GL4" s="518"/>
      <c r="GM4" s="519"/>
      <c r="GN4" s="517" t="s">
        <v>2465</v>
      </c>
      <c r="GO4" s="518"/>
      <c r="GP4" s="518"/>
      <c r="GQ4" s="518"/>
      <c r="GR4" s="518"/>
      <c r="GS4" s="519"/>
      <c r="GT4" s="172" t="s">
        <v>2466</v>
      </c>
      <c r="GU4" s="172" t="s">
        <v>2467</v>
      </c>
      <c r="GV4" s="514" t="s">
        <v>2692</v>
      </c>
      <c r="GW4" s="180"/>
      <c r="GX4" s="507" t="s">
        <v>2418</v>
      </c>
      <c r="GY4" s="512"/>
      <c r="GZ4" s="512"/>
      <c r="HA4" s="508"/>
      <c r="HB4" s="507" t="s">
        <v>3043</v>
      </c>
      <c r="HC4" s="512"/>
      <c r="HD4" s="512"/>
      <c r="HE4" s="508"/>
      <c r="HF4" s="507" t="s">
        <v>2783</v>
      </c>
      <c r="HG4" s="512"/>
      <c r="HH4" s="512"/>
      <c r="HI4" s="512"/>
      <c r="HJ4" s="512"/>
      <c r="HK4" s="512"/>
      <c r="HL4" s="512"/>
      <c r="HM4" s="508"/>
      <c r="HN4" s="506" t="s">
        <v>2690</v>
      </c>
      <c r="HO4" s="506"/>
      <c r="HP4" s="506"/>
      <c r="HQ4" s="506"/>
      <c r="HR4" s="506"/>
      <c r="HS4" s="506"/>
      <c r="HT4" s="506"/>
      <c r="HU4" s="506"/>
      <c r="HV4" s="506"/>
      <c r="HW4" s="506"/>
      <c r="HX4" s="506"/>
      <c r="HY4" s="506"/>
      <c r="HZ4" s="507" t="s">
        <v>2691</v>
      </c>
      <c r="IA4" s="508"/>
      <c r="IB4" s="506" t="s">
        <v>2463</v>
      </c>
      <c r="IC4" s="506"/>
      <c r="ID4" s="506"/>
      <c r="IE4" s="506"/>
      <c r="IF4" s="506"/>
      <c r="IG4" s="506"/>
      <c r="IH4" s="506" t="s">
        <v>2464</v>
      </c>
      <c r="II4" s="506"/>
      <c r="IJ4" s="506"/>
      <c r="IK4" s="506"/>
      <c r="IL4" s="506"/>
      <c r="IM4" s="506"/>
      <c r="IN4" s="506" t="s">
        <v>2465</v>
      </c>
      <c r="IO4" s="506"/>
      <c r="IP4" s="506"/>
      <c r="IQ4" s="506"/>
      <c r="IR4" s="506"/>
      <c r="IS4" s="506"/>
      <c r="IT4" s="142" t="s">
        <v>2466</v>
      </c>
      <c r="IU4" s="142" t="s">
        <v>2467</v>
      </c>
      <c r="IV4" s="514" t="s">
        <v>2692</v>
      </c>
      <c r="IW4" s="180"/>
      <c r="IX4" s="507" t="s">
        <v>1545</v>
      </c>
      <c r="IY4" s="512"/>
      <c r="IZ4" s="512"/>
      <c r="JA4" s="508"/>
      <c r="JB4" s="507" t="s">
        <v>3043</v>
      </c>
      <c r="JC4" s="512"/>
      <c r="JD4" s="512"/>
      <c r="JE4" s="508"/>
      <c r="JF4" s="507" t="s">
        <v>1546</v>
      </c>
      <c r="JG4" s="512"/>
      <c r="JH4" s="512"/>
      <c r="JI4" s="508"/>
      <c r="JJ4" s="507" t="s">
        <v>2461</v>
      </c>
      <c r="JK4" s="512"/>
      <c r="JL4" s="512"/>
      <c r="JM4" s="512"/>
      <c r="JN4" s="512"/>
      <c r="JO4" s="508"/>
      <c r="JP4" s="391" t="s">
        <v>2851</v>
      </c>
      <c r="JQ4" s="506" t="s">
        <v>2463</v>
      </c>
      <c r="JR4" s="506"/>
      <c r="JS4" s="506"/>
      <c r="JT4" s="506"/>
      <c r="JU4" s="506"/>
      <c r="JV4" s="506"/>
      <c r="JW4" s="506" t="s">
        <v>2464</v>
      </c>
      <c r="JX4" s="506"/>
      <c r="JY4" s="506"/>
      <c r="JZ4" s="506"/>
      <c r="KA4" s="506"/>
      <c r="KB4" s="506"/>
      <c r="KC4" s="506" t="s">
        <v>2465</v>
      </c>
      <c r="KD4" s="506"/>
      <c r="KE4" s="506"/>
      <c r="KF4" s="506"/>
      <c r="KG4" s="506"/>
      <c r="KH4" s="506"/>
      <c r="KI4" s="142" t="s">
        <v>2466</v>
      </c>
      <c r="KJ4" s="142" t="s">
        <v>2467</v>
      </c>
      <c r="KK4" s="507" t="s">
        <v>2852</v>
      </c>
      <c r="KL4" s="508"/>
      <c r="KM4" s="340"/>
    </row>
    <row r="5" spans="1:299" s="73" customFormat="1" ht="20.100000000000001" customHeight="1">
      <c r="A5" s="534" t="s">
        <v>83</v>
      </c>
      <c r="B5" s="535" t="s">
        <v>491</v>
      </c>
      <c r="C5" s="535" t="s">
        <v>492</v>
      </c>
      <c r="D5" s="535" t="s">
        <v>84</v>
      </c>
      <c r="E5" s="534" t="s">
        <v>85</v>
      </c>
      <c r="F5" s="535" t="s">
        <v>493</v>
      </c>
      <c r="G5" s="535" t="s">
        <v>494</v>
      </c>
      <c r="H5" s="535" t="s">
        <v>495</v>
      </c>
      <c r="I5" s="535" t="s">
        <v>496</v>
      </c>
      <c r="J5" s="535" t="s">
        <v>497</v>
      </c>
      <c r="K5" s="535" t="s">
        <v>498</v>
      </c>
      <c r="L5" s="535" t="s">
        <v>499</v>
      </c>
      <c r="M5" s="534" t="s">
        <v>500</v>
      </c>
      <c r="N5" s="529" t="s">
        <v>501</v>
      </c>
      <c r="O5" s="529" t="s">
        <v>502</v>
      </c>
      <c r="P5" s="529" t="s">
        <v>503</v>
      </c>
      <c r="Q5" s="529" t="s">
        <v>504</v>
      </c>
      <c r="R5" s="529" t="s">
        <v>505</v>
      </c>
      <c r="S5" s="529" t="s">
        <v>506</v>
      </c>
      <c r="T5" s="529" t="s">
        <v>507</v>
      </c>
      <c r="U5" s="532" t="s">
        <v>508</v>
      </c>
      <c r="V5" s="529" t="s">
        <v>509</v>
      </c>
      <c r="W5" s="529" t="s">
        <v>510</v>
      </c>
      <c r="X5" s="529" t="s">
        <v>153</v>
      </c>
      <c r="Y5" s="529" t="s">
        <v>511</v>
      </c>
      <c r="Z5" s="529" t="s">
        <v>512</v>
      </c>
      <c r="AA5" s="529" t="s">
        <v>513</v>
      </c>
      <c r="AB5" s="529" t="s">
        <v>514</v>
      </c>
      <c r="AC5" s="529" t="s">
        <v>515</v>
      </c>
      <c r="AD5" s="529" t="s">
        <v>516</v>
      </c>
      <c r="AE5" s="529" t="s">
        <v>517</v>
      </c>
      <c r="AF5" s="529" t="s">
        <v>518</v>
      </c>
      <c r="AG5" s="176"/>
      <c r="AH5" s="531"/>
      <c r="AI5" s="531"/>
      <c r="AJ5" s="509" t="s">
        <v>949</v>
      </c>
      <c r="AK5" s="509" t="s">
        <v>950</v>
      </c>
      <c r="AL5" s="509" t="s">
        <v>951</v>
      </c>
      <c r="AM5" s="136" t="s">
        <v>501</v>
      </c>
      <c r="AN5" s="136" t="s">
        <v>502</v>
      </c>
      <c r="AO5" s="136" t="s">
        <v>956</v>
      </c>
      <c r="AP5" s="136" t="s">
        <v>957</v>
      </c>
      <c r="AQ5" s="136" t="s">
        <v>508</v>
      </c>
      <c r="AR5" s="136" t="s">
        <v>509</v>
      </c>
      <c r="AS5" s="136" t="s">
        <v>510</v>
      </c>
      <c r="AT5" s="136" t="s">
        <v>153</v>
      </c>
      <c r="AU5" s="136" t="s">
        <v>971</v>
      </c>
      <c r="AV5" s="136" t="s">
        <v>972</v>
      </c>
      <c r="AW5" s="136" t="s">
        <v>956</v>
      </c>
      <c r="AX5" s="136" t="s">
        <v>957</v>
      </c>
      <c r="AY5" s="136" t="s">
        <v>973</v>
      </c>
      <c r="AZ5" s="136" t="s">
        <v>974</v>
      </c>
      <c r="BA5" s="136" t="s">
        <v>975</v>
      </c>
      <c r="BB5" s="136" t="s">
        <v>976</v>
      </c>
      <c r="BC5" s="136" t="s">
        <v>971</v>
      </c>
      <c r="BD5" s="136" t="s">
        <v>972</v>
      </c>
      <c r="BE5" s="142" t="s">
        <v>956</v>
      </c>
      <c r="BF5" s="142" t="s">
        <v>957</v>
      </c>
      <c r="BG5" s="136" t="s">
        <v>973</v>
      </c>
      <c r="BH5" s="136" t="s">
        <v>974</v>
      </c>
      <c r="BI5" s="136" t="s">
        <v>975</v>
      </c>
      <c r="BJ5" s="136" t="s">
        <v>990</v>
      </c>
      <c r="BK5" s="136" t="s">
        <v>502</v>
      </c>
      <c r="BL5" s="136" t="s">
        <v>1004</v>
      </c>
      <c r="BM5" s="136" t="s">
        <v>1005</v>
      </c>
      <c r="BN5" s="2" t="s">
        <v>47</v>
      </c>
      <c r="BO5" s="2" t="s">
        <v>48</v>
      </c>
      <c r="BP5" s="2" t="s">
        <v>49</v>
      </c>
      <c r="BQ5" s="2" t="s">
        <v>50</v>
      </c>
      <c r="BR5" s="2" t="s">
        <v>51</v>
      </c>
      <c r="BS5" s="2" t="s">
        <v>52</v>
      </c>
      <c r="BT5" s="2" t="s">
        <v>53</v>
      </c>
      <c r="BU5" s="2" t="s">
        <v>54</v>
      </c>
      <c r="BV5" s="2" t="s">
        <v>55</v>
      </c>
      <c r="BW5" s="2" t="s">
        <v>56</v>
      </c>
      <c r="BX5" s="2" t="s">
        <v>57</v>
      </c>
      <c r="BY5" s="2" t="s">
        <v>587</v>
      </c>
      <c r="BZ5" s="2" t="s">
        <v>58</v>
      </c>
      <c r="CA5" s="2" t="s">
        <v>59</v>
      </c>
      <c r="CB5" s="2" t="s">
        <v>60</v>
      </c>
      <c r="CC5" s="2" t="s">
        <v>61</v>
      </c>
      <c r="CD5" s="2" t="s">
        <v>62</v>
      </c>
      <c r="CE5" s="2" t="s">
        <v>63</v>
      </c>
      <c r="CF5" s="2" t="s">
        <v>63</v>
      </c>
      <c r="CG5" s="2" t="s">
        <v>64</v>
      </c>
      <c r="CH5" s="2" t="s">
        <v>65</v>
      </c>
      <c r="CI5" s="2" t="s">
        <v>923</v>
      </c>
      <c r="CJ5" s="2" t="s">
        <v>66</v>
      </c>
      <c r="CK5" s="2" t="s">
        <v>67</v>
      </c>
      <c r="CL5" s="2" t="s">
        <v>68</v>
      </c>
      <c r="CM5" s="2" t="s">
        <v>69</v>
      </c>
      <c r="CN5" s="2" t="s">
        <v>70</v>
      </c>
      <c r="CO5" s="2" t="s">
        <v>71</v>
      </c>
      <c r="CP5" s="2" t="s">
        <v>72</v>
      </c>
      <c r="CQ5" s="2" t="s">
        <v>73</v>
      </c>
      <c r="CR5" s="2" t="s">
        <v>74</v>
      </c>
      <c r="CS5" s="2" t="s">
        <v>75</v>
      </c>
      <c r="CT5" s="2" t="s">
        <v>76</v>
      </c>
      <c r="CU5" s="2" t="s">
        <v>77</v>
      </c>
      <c r="CV5" s="2" t="s">
        <v>78</v>
      </c>
      <c r="CW5" s="509" t="s">
        <v>1562</v>
      </c>
      <c r="CX5" s="509" t="s">
        <v>1563</v>
      </c>
      <c r="CY5" s="509" t="s">
        <v>1564</v>
      </c>
      <c r="CZ5" s="509" t="s">
        <v>1565</v>
      </c>
      <c r="DA5" s="511" t="s">
        <v>1562</v>
      </c>
      <c r="DB5" s="511" t="s">
        <v>1563</v>
      </c>
      <c r="DC5" s="511" t="s">
        <v>1564</v>
      </c>
      <c r="DD5" s="511" t="s">
        <v>1565</v>
      </c>
      <c r="DE5" s="509" t="s">
        <v>1566</v>
      </c>
      <c r="DF5" s="509" t="s">
        <v>1567</v>
      </c>
      <c r="DG5" s="509" t="s">
        <v>1568</v>
      </c>
      <c r="DH5" s="509" t="s">
        <v>1569</v>
      </c>
      <c r="DI5" s="509" t="s">
        <v>1570</v>
      </c>
      <c r="DJ5" s="509" t="s">
        <v>1571</v>
      </c>
      <c r="DK5" s="509" t="s">
        <v>1572</v>
      </c>
      <c r="DL5" s="509" t="s">
        <v>1573</v>
      </c>
      <c r="DM5" s="511" t="s">
        <v>1574</v>
      </c>
      <c r="DN5" s="511" t="s">
        <v>1575</v>
      </c>
      <c r="DO5" s="511" t="s">
        <v>2469</v>
      </c>
      <c r="DP5" s="511" t="s">
        <v>2470</v>
      </c>
      <c r="DQ5" s="511" t="s">
        <v>2471</v>
      </c>
      <c r="DR5" s="511" t="s">
        <v>2472</v>
      </c>
      <c r="DS5" s="511" t="s">
        <v>2473</v>
      </c>
      <c r="DT5" s="511" t="s">
        <v>2474</v>
      </c>
      <c r="DU5" s="511" t="s">
        <v>2475</v>
      </c>
      <c r="DV5" s="511" t="s">
        <v>2476</v>
      </c>
      <c r="DW5" s="511" t="s">
        <v>2477</v>
      </c>
      <c r="DX5" s="511" t="s">
        <v>2478</v>
      </c>
      <c r="DY5" s="511" t="s">
        <v>2479</v>
      </c>
      <c r="DZ5" s="511" t="s">
        <v>2480</v>
      </c>
      <c r="EA5" s="511" t="s">
        <v>2481</v>
      </c>
      <c r="EB5" s="511" t="s">
        <v>2482</v>
      </c>
      <c r="EC5" s="511" t="s">
        <v>2483</v>
      </c>
      <c r="ED5" s="511" t="s">
        <v>2484</v>
      </c>
      <c r="EE5" s="511" t="s">
        <v>2485</v>
      </c>
      <c r="EF5" s="511" t="s">
        <v>2486</v>
      </c>
      <c r="EG5" s="511" t="s">
        <v>2487</v>
      </c>
      <c r="EH5" s="511" t="s">
        <v>2488</v>
      </c>
      <c r="EI5" s="511" t="s">
        <v>2489</v>
      </c>
      <c r="EJ5" s="511" t="s">
        <v>2490</v>
      </c>
      <c r="EK5" s="511" t="s">
        <v>2491</v>
      </c>
      <c r="EL5" s="511" t="s">
        <v>2492</v>
      </c>
      <c r="EM5" s="511" t="s">
        <v>2487</v>
      </c>
      <c r="EN5" s="511" t="s">
        <v>2488</v>
      </c>
      <c r="EO5" s="511" t="s">
        <v>2489</v>
      </c>
      <c r="EP5" s="511" t="s">
        <v>2490</v>
      </c>
      <c r="EQ5" s="511" t="s">
        <v>2491</v>
      </c>
      <c r="ER5" s="511" t="s">
        <v>2492</v>
      </c>
      <c r="ES5" s="509" t="s">
        <v>2493</v>
      </c>
      <c r="ET5" s="509" t="s">
        <v>2493</v>
      </c>
      <c r="EU5" s="513" t="s">
        <v>2494</v>
      </c>
      <c r="EV5" s="513" t="s">
        <v>2495</v>
      </c>
      <c r="EW5" s="511" t="s">
        <v>2496</v>
      </c>
      <c r="EX5" s="520" t="s">
        <v>1562</v>
      </c>
      <c r="EY5" s="520" t="s">
        <v>1563</v>
      </c>
      <c r="EZ5" s="520" t="s">
        <v>1564</v>
      </c>
      <c r="FA5" s="520" t="s">
        <v>1565</v>
      </c>
      <c r="FB5" s="520" t="s">
        <v>1562</v>
      </c>
      <c r="FC5" s="520" t="s">
        <v>1563</v>
      </c>
      <c r="FD5" s="520" t="s">
        <v>1564</v>
      </c>
      <c r="FE5" s="520" t="s">
        <v>1565</v>
      </c>
      <c r="FF5" s="520" t="s">
        <v>1566</v>
      </c>
      <c r="FG5" s="520" t="s">
        <v>1567</v>
      </c>
      <c r="FH5" s="520" t="s">
        <v>1568</v>
      </c>
      <c r="FI5" s="520" t="s">
        <v>1569</v>
      </c>
      <c r="FJ5" s="520" t="s">
        <v>1570</v>
      </c>
      <c r="FK5" s="520" t="s">
        <v>1571</v>
      </c>
      <c r="FL5" s="520" t="s">
        <v>1572</v>
      </c>
      <c r="FM5" s="520" t="s">
        <v>1573</v>
      </c>
      <c r="FN5" s="509" t="s">
        <v>2693</v>
      </c>
      <c r="FO5" s="509" t="s">
        <v>2694</v>
      </c>
      <c r="FP5" s="509" t="s">
        <v>2695</v>
      </c>
      <c r="FQ5" s="509" t="s">
        <v>2696</v>
      </c>
      <c r="FR5" s="509" t="s">
        <v>2697</v>
      </c>
      <c r="FS5" s="509" t="s">
        <v>2698</v>
      </c>
      <c r="FT5" s="509" t="s">
        <v>2699</v>
      </c>
      <c r="FU5" s="509" t="s">
        <v>2700</v>
      </c>
      <c r="FV5" s="509" t="s">
        <v>2701</v>
      </c>
      <c r="FW5" s="509" t="s">
        <v>2702</v>
      </c>
      <c r="FX5" s="509" t="s">
        <v>2703</v>
      </c>
      <c r="FY5" s="509" t="s">
        <v>2704</v>
      </c>
      <c r="FZ5" s="509" t="s">
        <v>2705</v>
      </c>
      <c r="GA5" s="509" t="s">
        <v>2706</v>
      </c>
      <c r="GB5" s="509" t="s">
        <v>2481</v>
      </c>
      <c r="GC5" s="509" t="s">
        <v>2482</v>
      </c>
      <c r="GD5" s="509" t="s">
        <v>2483</v>
      </c>
      <c r="GE5" s="509" t="s">
        <v>2484</v>
      </c>
      <c r="GF5" s="509" t="s">
        <v>2485</v>
      </c>
      <c r="GG5" s="520" t="s">
        <v>2486</v>
      </c>
      <c r="GH5" s="509" t="s">
        <v>2487</v>
      </c>
      <c r="GI5" s="509" t="s">
        <v>2488</v>
      </c>
      <c r="GJ5" s="509" t="s">
        <v>2489</v>
      </c>
      <c r="GK5" s="509" t="s">
        <v>2490</v>
      </c>
      <c r="GL5" s="509" t="s">
        <v>2491</v>
      </c>
      <c r="GM5" s="514" t="s">
        <v>2492</v>
      </c>
      <c r="GN5" s="509" t="s">
        <v>2487</v>
      </c>
      <c r="GO5" s="509" t="s">
        <v>2488</v>
      </c>
      <c r="GP5" s="509" t="s">
        <v>2489</v>
      </c>
      <c r="GQ5" s="509" t="s">
        <v>2490</v>
      </c>
      <c r="GR5" s="509" t="s">
        <v>2491</v>
      </c>
      <c r="GS5" s="509" t="s">
        <v>2492</v>
      </c>
      <c r="GT5" s="509" t="s">
        <v>2493</v>
      </c>
      <c r="GU5" s="509" t="s">
        <v>2493</v>
      </c>
      <c r="GV5" s="515"/>
      <c r="GW5" s="509" t="s">
        <v>2707</v>
      </c>
      <c r="GX5" s="511" t="s">
        <v>1562</v>
      </c>
      <c r="GY5" s="511" t="s">
        <v>1563</v>
      </c>
      <c r="GZ5" s="511" t="s">
        <v>1564</v>
      </c>
      <c r="HA5" s="511" t="s">
        <v>1565</v>
      </c>
      <c r="HB5" s="511" t="s">
        <v>1562</v>
      </c>
      <c r="HC5" s="511" t="s">
        <v>1563</v>
      </c>
      <c r="HD5" s="511" t="s">
        <v>1564</v>
      </c>
      <c r="HE5" s="511" t="s">
        <v>1565</v>
      </c>
      <c r="HF5" s="511" t="s">
        <v>1566</v>
      </c>
      <c r="HG5" s="511" t="s">
        <v>1567</v>
      </c>
      <c r="HH5" s="511" t="s">
        <v>1568</v>
      </c>
      <c r="HI5" s="511" t="s">
        <v>1569</v>
      </c>
      <c r="HJ5" s="511" t="s">
        <v>1570</v>
      </c>
      <c r="HK5" s="511" t="s">
        <v>1571</v>
      </c>
      <c r="HL5" s="511" t="s">
        <v>1572</v>
      </c>
      <c r="HM5" s="511" t="s">
        <v>1573</v>
      </c>
      <c r="HN5" s="511" t="s">
        <v>2693</v>
      </c>
      <c r="HO5" s="511" t="s">
        <v>2694</v>
      </c>
      <c r="HP5" s="511" t="s">
        <v>2695</v>
      </c>
      <c r="HQ5" s="511" t="s">
        <v>2696</v>
      </c>
      <c r="HR5" s="511" t="s">
        <v>2697</v>
      </c>
      <c r="HS5" s="511" t="s">
        <v>2698</v>
      </c>
      <c r="HT5" s="511" t="s">
        <v>2699</v>
      </c>
      <c r="HU5" s="511" t="s">
        <v>2700</v>
      </c>
      <c r="HV5" s="511" t="s">
        <v>2701</v>
      </c>
      <c r="HW5" s="511" t="s">
        <v>2702</v>
      </c>
      <c r="HX5" s="511" t="s">
        <v>2784</v>
      </c>
      <c r="HY5" s="511" t="s">
        <v>2704</v>
      </c>
      <c r="HZ5" s="511" t="s">
        <v>2705</v>
      </c>
      <c r="IA5" s="511" t="s">
        <v>2706</v>
      </c>
      <c r="IB5" s="511" t="s">
        <v>2481</v>
      </c>
      <c r="IC5" s="511" t="s">
        <v>2482</v>
      </c>
      <c r="ID5" s="511" t="s">
        <v>2483</v>
      </c>
      <c r="IE5" s="511" t="s">
        <v>2484</v>
      </c>
      <c r="IF5" s="511" t="s">
        <v>2485</v>
      </c>
      <c r="IG5" s="511" t="s">
        <v>2486</v>
      </c>
      <c r="IH5" s="511" t="s">
        <v>2487</v>
      </c>
      <c r="II5" s="511" t="s">
        <v>2488</v>
      </c>
      <c r="IJ5" s="511" t="s">
        <v>2489</v>
      </c>
      <c r="IK5" s="511" t="s">
        <v>2490</v>
      </c>
      <c r="IL5" s="511" t="s">
        <v>2491</v>
      </c>
      <c r="IM5" s="511" t="s">
        <v>2492</v>
      </c>
      <c r="IN5" s="511" t="s">
        <v>2487</v>
      </c>
      <c r="IO5" s="511" t="s">
        <v>2488</v>
      </c>
      <c r="IP5" s="511" t="s">
        <v>2489</v>
      </c>
      <c r="IQ5" s="511" t="s">
        <v>2490</v>
      </c>
      <c r="IR5" s="511" t="s">
        <v>2491</v>
      </c>
      <c r="IS5" s="511" t="s">
        <v>2492</v>
      </c>
      <c r="IT5" s="509" t="s">
        <v>2493</v>
      </c>
      <c r="IU5" s="509" t="s">
        <v>2493</v>
      </c>
      <c r="IV5" s="515"/>
      <c r="IW5" s="509" t="s">
        <v>2707</v>
      </c>
      <c r="IX5" s="511" t="s">
        <v>1562</v>
      </c>
      <c r="IY5" s="511" t="s">
        <v>1563</v>
      </c>
      <c r="IZ5" s="511" t="s">
        <v>1564</v>
      </c>
      <c r="JA5" s="511" t="s">
        <v>1565</v>
      </c>
      <c r="JB5" s="511" t="s">
        <v>1562</v>
      </c>
      <c r="JC5" s="511" t="s">
        <v>1563</v>
      </c>
      <c r="JD5" s="511" t="s">
        <v>2850</v>
      </c>
      <c r="JE5" s="511" t="s">
        <v>1565</v>
      </c>
      <c r="JF5" s="511" t="s">
        <v>1570</v>
      </c>
      <c r="JG5" s="511" t="s">
        <v>1571</v>
      </c>
      <c r="JH5" s="511" t="s">
        <v>1572</v>
      </c>
      <c r="JI5" s="511" t="s">
        <v>1573</v>
      </c>
      <c r="JJ5" s="513" t="s">
        <v>2853</v>
      </c>
      <c r="JK5" s="513" t="s">
        <v>2696</v>
      </c>
      <c r="JL5" s="513" t="s">
        <v>2854</v>
      </c>
      <c r="JM5" s="513" t="s">
        <v>2855</v>
      </c>
      <c r="JN5" s="513" t="s">
        <v>2856</v>
      </c>
      <c r="JO5" s="511" t="s">
        <v>2857</v>
      </c>
      <c r="JP5" s="509" t="s">
        <v>2858</v>
      </c>
      <c r="JQ5" s="511" t="s">
        <v>2481</v>
      </c>
      <c r="JR5" s="511" t="s">
        <v>2482</v>
      </c>
      <c r="JS5" s="511" t="s">
        <v>2483</v>
      </c>
      <c r="JT5" s="511" t="s">
        <v>2484</v>
      </c>
      <c r="JU5" s="511" t="s">
        <v>2485</v>
      </c>
      <c r="JV5" s="511" t="s">
        <v>2486</v>
      </c>
      <c r="JW5" s="511" t="s">
        <v>2487</v>
      </c>
      <c r="JX5" s="511" t="s">
        <v>2488</v>
      </c>
      <c r="JY5" s="511" t="s">
        <v>2489</v>
      </c>
      <c r="JZ5" s="511" t="s">
        <v>2490</v>
      </c>
      <c r="KA5" s="511" t="s">
        <v>2491</v>
      </c>
      <c r="KB5" s="511" t="s">
        <v>2492</v>
      </c>
      <c r="KC5" s="511" t="s">
        <v>2487</v>
      </c>
      <c r="KD5" s="511" t="s">
        <v>2488</v>
      </c>
      <c r="KE5" s="511" t="s">
        <v>2489</v>
      </c>
      <c r="KF5" s="511" t="s">
        <v>2490</v>
      </c>
      <c r="KG5" s="511" t="s">
        <v>2491</v>
      </c>
      <c r="KH5" s="511" t="s">
        <v>2492</v>
      </c>
      <c r="KI5" s="509" t="s">
        <v>2493</v>
      </c>
      <c r="KJ5" s="509" t="s">
        <v>2493</v>
      </c>
      <c r="KK5" s="511" t="s">
        <v>2859</v>
      </c>
      <c r="KL5" s="511" t="s">
        <v>2860</v>
      </c>
      <c r="KM5" s="511" t="s">
        <v>2861</v>
      </c>
    </row>
    <row r="6" spans="1:299" s="73" customFormat="1" ht="60" customHeight="1">
      <c r="A6" s="534"/>
      <c r="B6" s="535"/>
      <c r="C6" s="535"/>
      <c r="D6" s="535"/>
      <c r="E6" s="534"/>
      <c r="F6" s="535"/>
      <c r="G6" s="535"/>
      <c r="H6" s="535"/>
      <c r="I6" s="535"/>
      <c r="J6" s="535"/>
      <c r="K6" s="535"/>
      <c r="L6" s="535"/>
      <c r="M6" s="534"/>
      <c r="N6" s="530"/>
      <c r="O6" s="530"/>
      <c r="P6" s="530"/>
      <c r="Q6" s="530"/>
      <c r="R6" s="530"/>
      <c r="S6" s="530"/>
      <c r="T6" s="530"/>
      <c r="U6" s="533"/>
      <c r="V6" s="530"/>
      <c r="W6" s="530"/>
      <c r="X6" s="530"/>
      <c r="Y6" s="530"/>
      <c r="Z6" s="530"/>
      <c r="AA6" s="530"/>
      <c r="AB6" s="530"/>
      <c r="AC6" s="530"/>
      <c r="AD6" s="530"/>
      <c r="AE6" s="530"/>
      <c r="AF6" s="530"/>
      <c r="AG6" s="177" t="s">
        <v>519</v>
      </c>
      <c r="AH6" s="178" t="s">
        <v>520</v>
      </c>
      <c r="AI6" s="178" t="s">
        <v>521</v>
      </c>
      <c r="AJ6" s="510"/>
      <c r="AK6" s="510"/>
      <c r="AL6" s="510"/>
      <c r="AM6" s="137"/>
      <c r="AN6" s="137"/>
      <c r="AO6" s="137"/>
      <c r="AP6" s="137"/>
      <c r="AQ6" s="137"/>
      <c r="AR6" s="137"/>
      <c r="AS6" s="137"/>
      <c r="AT6" s="137"/>
      <c r="AU6" s="137"/>
      <c r="AV6" s="137"/>
      <c r="AW6" s="137"/>
      <c r="AX6" s="137"/>
      <c r="AY6" s="137"/>
      <c r="AZ6" s="137"/>
      <c r="BA6" s="137"/>
      <c r="BB6" s="137"/>
      <c r="BC6" s="137"/>
      <c r="BD6" s="137"/>
      <c r="BE6" s="142"/>
      <c r="BF6" s="142"/>
      <c r="BG6" s="137"/>
      <c r="BH6" s="137"/>
      <c r="BI6" s="137"/>
      <c r="BJ6" s="137"/>
      <c r="BK6" s="137"/>
      <c r="BL6" s="137"/>
      <c r="BM6" s="137"/>
      <c r="BN6" s="11" t="s">
        <v>420</v>
      </c>
      <c r="BO6" s="11" t="s">
        <v>422</v>
      </c>
      <c r="BP6" s="11" t="s">
        <v>424</v>
      </c>
      <c r="BQ6" s="11" t="s">
        <v>90</v>
      </c>
      <c r="BR6" s="11" t="s">
        <v>426</v>
      </c>
      <c r="BS6" s="11" t="s">
        <v>428</v>
      </c>
      <c r="BT6" s="11" t="s">
        <v>430</v>
      </c>
      <c r="BU6" s="11" t="s">
        <v>432</v>
      </c>
      <c r="BV6" s="11" t="s">
        <v>92</v>
      </c>
      <c r="BW6" s="11" t="s">
        <v>435</v>
      </c>
      <c r="BX6" s="11" t="s">
        <v>437</v>
      </c>
      <c r="BY6" s="11" t="s">
        <v>588</v>
      </c>
      <c r="BZ6" s="11" t="s">
        <v>91</v>
      </c>
      <c r="CA6" s="11" t="s">
        <v>440</v>
      </c>
      <c r="CB6" s="11" t="s">
        <v>442</v>
      </c>
      <c r="CC6" s="11" t="s">
        <v>93</v>
      </c>
      <c r="CD6" s="11" t="s">
        <v>94</v>
      </c>
      <c r="CE6" s="11" t="s">
        <v>446</v>
      </c>
      <c r="CF6" s="11" t="s">
        <v>922</v>
      </c>
      <c r="CG6" s="11" t="s">
        <v>448</v>
      </c>
      <c r="CH6" s="11" t="s">
        <v>450</v>
      </c>
      <c r="CI6" s="11" t="s">
        <v>924</v>
      </c>
      <c r="CJ6" s="11" t="s">
        <v>452</v>
      </c>
      <c r="CK6" s="11" t="s">
        <v>95</v>
      </c>
      <c r="CL6" s="11" t="s">
        <v>96</v>
      </c>
      <c r="CM6" s="11" t="s">
        <v>474</v>
      </c>
      <c r="CN6" s="11" t="s">
        <v>456</v>
      </c>
      <c r="CO6" s="11" t="s">
        <v>458</v>
      </c>
      <c r="CP6" s="11" t="s">
        <v>460</v>
      </c>
      <c r="CQ6" s="11" t="s">
        <v>462</v>
      </c>
      <c r="CR6" s="11" t="s">
        <v>464</v>
      </c>
      <c r="CS6" s="11" t="s">
        <v>466</v>
      </c>
      <c r="CT6" s="11" t="s">
        <v>468</v>
      </c>
      <c r="CU6" s="11" t="s">
        <v>470</v>
      </c>
      <c r="CV6" s="11" t="s">
        <v>472</v>
      </c>
      <c r="CW6" s="510"/>
      <c r="CX6" s="510"/>
      <c r="CY6" s="510"/>
      <c r="CZ6" s="510"/>
      <c r="DA6" s="511"/>
      <c r="DB6" s="511"/>
      <c r="DC6" s="511"/>
      <c r="DD6" s="511"/>
      <c r="DE6" s="510"/>
      <c r="DF6" s="510"/>
      <c r="DG6" s="510"/>
      <c r="DH6" s="510"/>
      <c r="DI6" s="510"/>
      <c r="DJ6" s="510"/>
      <c r="DK6" s="510"/>
      <c r="DL6" s="510"/>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0"/>
      <c r="ET6" s="510"/>
      <c r="EU6" s="513"/>
      <c r="EV6" s="513"/>
      <c r="EW6" s="511"/>
      <c r="EX6" s="521"/>
      <c r="EY6" s="521"/>
      <c r="EZ6" s="521"/>
      <c r="FA6" s="521"/>
      <c r="FB6" s="521"/>
      <c r="FC6" s="521"/>
      <c r="FD6" s="521"/>
      <c r="FE6" s="521"/>
      <c r="FF6" s="521"/>
      <c r="FG6" s="521"/>
      <c r="FH6" s="521"/>
      <c r="FI6" s="521"/>
      <c r="FJ6" s="521"/>
      <c r="FK6" s="521"/>
      <c r="FL6" s="521"/>
      <c r="FM6" s="521"/>
      <c r="FN6" s="510"/>
      <c r="FO6" s="510"/>
      <c r="FP6" s="510"/>
      <c r="FQ6" s="510"/>
      <c r="FR6" s="510"/>
      <c r="FS6" s="510"/>
      <c r="FT6" s="510"/>
      <c r="FU6" s="510"/>
      <c r="FV6" s="510"/>
      <c r="FW6" s="510"/>
      <c r="FX6" s="510"/>
      <c r="FY6" s="510"/>
      <c r="FZ6" s="510"/>
      <c r="GA6" s="510"/>
      <c r="GB6" s="510"/>
      <c r="GC6" s="510"/>
      <c r="GD6" s="510"/>
      <c r="GE6" s="510"/>
      <c r="GF6" s="510"/>
      <c r="GG6" s="521"/>
      <c r="GH6" s="510"/>
      <c r="GI6" s="510"/>
      <c r="GJ6" s="510"/>
      <c r="GK6" s="510"/>
      <c r="GL6" s="510"/>
      <c r="GM6" s="516"/>
      <c r="GN6" s="510"/>
      <c r="GO6" s="510"/>
      <c r="GP6" s="510"/>
      <c r="GQ6" s="510"/>
      <c r="GR6" s="510"/>
      <c r="GS6" s="510"/>
      <c r="GT6" s="510"/>
      <c r="GU6" s="510"/>
      <c r="GV6" s="516"/>
      <c r="GW6" s="510"/>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c r="IT6" s="510"/>
      <c r="IU6" s="510"/>
      <c r="IV6" s="516"/>
      <c r="IW6" s="510"/>
      <c r="IX6" s="511"/>
      <c r="IY6" s="511"/>
      <c r="IZ6" s="511"/>
      <c r="JA6" s="511"/>
      <c r="JB6" s="511"/>
      <c r="JC6" s="511"/>
      <c r="JD6" s="511"/>
      <c r="JE6" s="511"/>
      <c r="JF6" s="511"/>
      <c r="JG6" s="511"/>
      <c r="JH6" s="511"/>
      <c r="JI6" s="511"/>
      <c r="JJ6" s="513"/>
      <c r="JK6" s="513"/>
      <c r="JL6" s="513"/>
      <c r="JM6" s="513"/>
      <c r="JN6" s="513"/>
      <c r="JO6" s="511"/>
      <c r="JP6" s="510"/>
      <c r="JQ6" s="511"/>
      <c r="JR6" s="511"/>
      <c r="JS6" s="511"/>
      <c r="JT6" s="511"/>
      <c r="JU6" s="511"/>
      <c r="JV6" s="511"/>
      <c r="JW6" s="511"/>
      <c r="JX6" s="511"/>
      <c r="JY6" s="511"/>
      <c r="JZ6" s="511"/>
      <c r="KA6" s="511"/>
      <c r="KB6" s="511"/>
      <c r="KC6" s="511"/>
      <c r="KD6" s="511"/>
      <c r="KE6" s="511"/>
      <c r="KF6" s="511"/>
      <c r="KG6" s="511"/>
      <c r="KH6" s="511"/>
      <c r="KI6" s="510"/>
      <c r="KJ6" s="510"/>
      <c r="KK6" s="511"/>
      <c r="KL6" s="511"/>
      <c r="KM6" s="511"/>
    </row>
    <row r="7" spans="1:299">
      <c r="A7" s="74"/>
      <c r="B7" s="75" t="s">
        <v>87</v>
      </c>
      <c r="C7" s="75" t="s">
        <v>87</v>
      </c>
      <c r="D7" s="76" t="s">
        <v>119</v>
      </c>
      <c r="E7" s="77" t="s">
        <v>0</v>
      </c>
      <c r="F7" s="78" t="s">
        <v>87</v>
      </c>
      <c r="G7" s="78" t="s">
        <v>87</v>
      </c>
      <c r="H7" s="78" t="s">
        <v>87</v>
      </c>
      <c r="I7" s="78" t="s">
        <v>87</v>
      </c>
      <c r="J7" s="78" t="s">
        <v>87</v>
      </c>
      <c r="K7" s="78" t="s">
        <v>87</v>
      </c>
      <c r="L7" s="78" t="s">
        <v>87</v>
      </c>
      <c r="M7" s="79">
        <v>5224614</v>
      </c>
      <c r="N7" s="80">
        <v>96.657191852366452</v>
      </c>
      <c r="O7" s="80">
        <v>63.698804313173383</v>
      </c>
      <c r="P7" s="81">
        <v>24.539738857572477</v>
      </c>
      <c r="Q7" s="81">
        <v>5.1803045997586938</v>
      </c>
      <c r="R7" s="80">
        <v>10.259855262756099</v>
      </c>
      <c r="S7" s="80">
        <v>4.1131026901584802</v>
      </c>
      <c r="T7" s="82">
        <v>14.3729579529146</v>
      </c>
      <c r="U7" s="82">
        <v>469.12072925366601</v>
      </c>
      <c r="V7" s="81">
        <v>364.603432765837</v>
      </c>
      <c r="W7" s="83">
        <v>59.6</v>
      </c>
      <c r="X7" s="84">
        <v>68.5</v>
      </c>
      <c r="Y7" s="134">
        <v>31.653225806451601</v>
      </c>
      <c r="Z7" s="134">
        <v>14.901793339026501</v>
      </c>
      <c r="AA7" s="382" t="s">
        <v>87</v>
      </c>
      <c r="AB7" s="382" t="s">
        <v>87</v>
      </c>
      <c r="AC7" s="406">
        <v>275.58035592580438</v>
      </c>
      <c r="AD7" s="406">
        <v>279.8051518309116</v>
      </c>
      <c r="AE7" s="134">
        <v>7380.8459300845725</v>
      </c>
      <c r="AF7" s="134">
        <v>6050.9068189265981</v>
      </c>
      <c r="AG7" s="134">
        <v>43.543886687131334</v>
      </c>
      <c r="AH7" s="134">
        <v>4.8</v>
      </c>
      <c r="AI7" s="134">
        <v>46</v>
      </c>
      <c r="AJ7" s="134">
        <v>1.2441110482037525</v>
      </c>
      <c r="AK7" s="132">
        <v>6.2396954109911276</v>
      </c>
      <c r="AL7" s="134">
        <v>43.148642177201992</v>
      </c>
      <c r="AM7" s="132">
        <v>24.30333911059196</v>
      </c>
      <c r="AN7" s="132">
        <v>7.8317769739949812</v>
      </c>
      <c r="AO7" s="134">
        <v>119.173</v>
      </c>
      <c r="AP7" s="134">
        <v>123.161</v>
      </c>
      <c r="AQ7" s="132">
        <v>71.981152906134298</v>
      </c>
      <c r="AR7" s="132">
        <v>30.4616595109621</v>
      </c>
      <c r="AS7" s="139">
        <v>27.2</v>
      </c>
      <c r="AT7" s="139">
        <v>44</v>
      </c>
      <c r="AU7" s="132">
        <v>12.870018941722639</v>
      </c>
      <c r="AV7" s="132">
        <v>8.4218057324880338</v>
      </c>
      <c r="AW7" s="134">
        <v>107.65300000000001</v>
      </c>
      <c r="AX7" s="134">
        <v>111.718</v>
      </c>
      <c r="AY7" s="132">
        <v>79.768278230959197</v>
      </c>
      <c r="AZ7" s="132">
        <v>48.151383500059197</v>
      </c>
      <c r="BA7" s="139">
        <v>73</v>
      </c>
      <c r="BB7" s="139">
        <v>72.2</v>
      </c>
      <c r="BC7" s="135">
        <v>10.009570479503655</v>
      </c>
      <c r="BD7" s="135">
        <v>4.4154531318866868</v>
      </c>
      <c r="BE7" s="143">
        <v>98.704999999999998</v>
      </c>
      <c r="BF7" s="143">
        <v>97.808999999999997</v>
      </c>
      <c r="BG7" s="135">
        <v>63.9768930398645</v>
      </c>
      <c r="BH7" s="135">
        <v>21.673690127754501</v>
      </c>
      <c r="BI7" s="144">
        <v>67.8</v>
      </c>
      <c r="BJ7" s="144">
        <v>68.099999999999994</v>
      </c>
      <c r="BK7" s="132">
        <v>12.04817311</v>
      </c>
      <c r="BL7" s="132">
        <v>100.002914763508</v>
      </c>
      <c r="BM7" s="148">
        <v>91.3</v>
      </c>
      <c r="BN7" s="6">
        <v>0.67500000000000004</v>
      </c>
      <c r="BO7" s="6">
        <v>0.34599999999999997</v>
      </c>
      <c r="BP7" s="6">
        <v>0.79800000000000004</v>
      </c>
      <c r="BQ7" s="6">
        <v>0.78700000000000003</v>
      </c>
      <c r="BR7" s="6">
        <v>2.4E-2</v>
      </c>
      <c r="BS7" s="6">
        <v>0.28799999999999998</v>
      </c>
      <c r="BT7" s="6">
        <v>0.74399999999999999</v>
      </c>
      <c r="BU7" s="6">
        <v>0.59199999999999997</v>
      </c>
      <c r="BV7" s="6">
        <v>0.67300000000000004</v>
      </c>
      <c r="BW7" s="6">
        <v>0.77400000000000002</v>
      </c>
      <c r="BX7" s="6">
        <v>0.73299999999999998</v>
      </c>
      <c r="BY7" s="6">
        <v>0.47099999999999997</v>
      </c>
      <c r="BZ7" s="6">
        <v>0.78800000000000003</v>
      </c>
      <c r="CA7" s="6">
        <v>0.84299999999999997</v>
      </c>
      <c r="CB7" s="6">
        <v>0.76300000000000001</v>
      </c>
      <c r="CC7" s="6">
        <v>0.57799999999999996</v>
      </c>
      <c r="CD7" s="6">
        <v>0.27200000000000002</v>
      </c>
      <c r="CE7" s="7">
        <v>7.7</v>
      </c>
      <c r="CF7" s="106">
        <v>0.66767933535867074</v>
      </c>
      <c r="CG7" s="6">
        <v>0.72</v>
      </c>
      <c r="CH7" s="6">
        <v>0.40200000000000002</v>
      </c>
      <c r="CI7" s="6">
        <v>0.70599999999999996</v>
      </c>
      <c r="CJ7" s="6">
        <v>0.36299999999999999</v>
      </c>
      <c r="CK7" s="6">
        <v>0.64500000000000002</v>
      </c>
      <c r="CL7" s="6">
        <v>0.28000000000000003</v>
      </c>
      <c r="CM7" s="6">
        <v>0.16300000000000001</v>
      </c>
      <c r="CN7" s="6">
        <v>0.109</v>
      </c>
      <c r="CO7" s="6">
        <v>0.56799999999999995</v>
      </c>
      <c r="CP7" s="6">
        <v>0.35599999999999998</v>
      </c>
      <c r="CQ7" s="6">
        <v>0.78400000000000003</v>
      </c>
      <c r="CR7" s="6">
        <v>0.46700000000000003</v>
      </c>
      <c r="CS7" s="6">
        <v>0.69599999999999995</v>
      </c>
      <c r="CT7" s="6">
        <v>0.745</v>
      </c>
      <c r="CU7" s="6">
        <v>0.66800000000000004</v>
      </c>
      <c r="CV7" s="6">
        <v>0.73199999999999998</v>
      </c>
      <c r="CW7" s="144">
        <v>27.175506680000002</v>
      </c>
      <c r="CX7" s="144">
        <v>25.4851229</v>
      </c>
      <c r="CY7" s="144">
        <v>37.628288060000003</v>
      </c>
      <c r="CZ7" s="144">
        <v>9.7110823629999992</v>
      </c>
      <c r="DA7" s="132">
        <v>32.064191315292597</v>
      </c>
      <c r="DB7" s="132">
        <v>19.619257394587802</v>
      </c>
      <c r="DC7" s="132">
        <v>37.271869100062901</v>
      </c>
      <c r="DD7" s="132">
        <v>11.0446821900566</v>
      </c>
      <c r="DE7" s="139">
        <v>70.400000000000006</v>
      </c>
      <c r="DF7" s="139">
        <v>26.2</v>
      </c>
      <c r="DG7" s="139">
        <v>5.3</v>
      </c>
      <c r="DH7" s="139">
        <v>11.8</v>
      </c>
      <c r="DI7" s="139">
        <v>88.3</v>
      </c>
      <c r="DJ7" s="139">
        <v>40.299999999999997</v>
      </c>
      <c r="DK7" s="139">
        <v>8.5</v>
      </c>
      <c r="DL7" s="139">
        <v>20.3</v>
      </c>
      <c r="DM7" s="342">
        <v>59</v>
      </c>
      <c r="DN7" s="342">
        <v>59</v>
      </c>
      <c r="DO7" s="343">
        <v>7.4211036061532301E-2</v>
      </c>
      <c r="DP7" s="343">
        <v>5.2496707833576503E-2</v>
      </c>
      <c r="DQ7" s="343">
        <v>3.2997762863534699</v>
      </c>
      <c r="DR7" s="343">
        <v>3.3183352080989899</v>
      </c>
      <c r="DS7" s="344">
        <v>73.993288590603996</v>
      </c>
      <c r="DT7" s="344">
        <v>81.833520809898801</v>
      </c>
      <c r="DU7" s="344">
        <v>2.2489717369155899</v>
      </c>
      <c r="DV7" s="344">
        <v>1.58201943267965</v>
      </c>
      <c r="DW7" s="344">
        <v>3.5439226685064602</v>
      </c>
      <c r="DX7" s="344">
        <v>5.2230683620621701</v>
      </c>
      <c r="DY7" s="132">
        <v>44.137931034482797</v>
      </c>
      <c r="DZ7" s="132">
        <v>32.541322314049602</v>
      </c>
      <c r="EA7" s="132">
        <v>100</v>
      </c>
      <c r="EB7" s="132">
        <v>54.748603351955303</v>
      </c>
      <c r="EC7" s="132">
        <v>100</v>
      </c>
      <c r="ED7" s="132">
        <v>98.324022346368707</v>
      </c>
      <c r="EE7" s="132">
        <v>72.067039106145245</v>
      </c>
      <c r="EF7" s="132">
        <v>37.430167597765362</v>
      </c>
      <c r="EG7" s="132">
        <v>98.882681564245814</v>
      </c>
      <c r="EH7" s="132">
        <v>56.497175141242941</v>
      </c>
      <c r="EI7" s="132">
        <v>22.598870056497177</v>
      </c>
      <c r="EJ7" s="132">
        <v>8.4745762711864394</v>
      </c>
      <c r="EK7" s="132">
        <v>23.728813559322035</v>
      </c>
      <c r="EL7" s="132">
        <v>88.700564971751419</v>
      </c>
      <c r="EM7" s="132">
        <v>60.33519553072626</v>
      </c>
      <c r="EN7" s="132">
        <v>82.407407407407405</v>
      </c>
      <c r="EO7" s="132">
        <v>37.037037037037038</v>
      </c>
      <c r="EP7" s="132">
        <v>12.962962962962962</v>
      </c>
      <c r="EQ7" s="132">
        <v>72.222222222222214</v>
      </c>
      <c r="ER7" s="132">
        <v>53.703703703703709</v>
      </c>
      <c r="ES7" s="140">
        <v>55</v>
      </c>
      <c r="ET7" s="139">
        <v>55</v>
      </c>
      <c r="EU7" s="345" t="s">
        <v>87</v>
      </c>
      <c r="EV7" s="345" t="s">
        <v>87</v>
      </c>
      <c r="EW7" s="132">
        <v>72.5</v>
      </c>
      <c r="EX7" s="144">
        <v>45.281268449999999</v>
      </c>
      <c r="EY7" s="144">
        <v>28.16901408</v>
      </c>
      <c r="EZ7" s="144">
        <v>19.30505187</v>
      </c>
      <c r="FA7" s="144">
        <v>7.2446655980000001</v>
      </c>
      <c r="FB7" s="132">
        <v>47.0927835051546</v>
      </c>
      <c r="FC7" s="132">
        <v>27.615120274914101</v>
      </c>
      <c r="FD7" s="132">
        <v>18.707903780068701</v>
      </c>
      <c r="FE7" s="132">
        <v>6.5704467353951896</v>
      </c>
      <c r="FF7" s="139">
        <v>96.2</v>
      </c>
      <c r="FG7" s="139">
        <v>76.900000000000006</v>
      </c>
      <c r="FH7" s="139">
        <v>23.1</v>
      </c>
      <c r="FI7" s="139">
        <v>48.2</v>
      </c>
      <c r="FJ7" s="139">
        <v>96.6</v>
      </c>
      <c r="FK7" s="139">
        <v>77.099999999999994</v>
      </c>
      <c r="FL7" s="139">
        <v>18.899999999999999</v>
      </c>
      <c r="FM7" s="139">
        <v>43.2</v>
      </c>
      <c r="FN7" s="380">
        <v>351</v>
      </c>
      <c r="FO7" s="380">
        <v>325</v>
      </c>
      <c r="FP7" s="365">
        <v>0.37742341315498001</v>
      </c>
      <c r="FQ7" s="365">
        <v>0.226126282831797</v>
      </c>
      <c r="FR7" s="365">
        <v>3.74919888912626</v>
      </c>
      <c r="FS7" s="365">
        <v>3.3574380165289299</v>
      </c>
      <c r="FT7" s="132">
        <v>63.063447981200603</v>
      </c>
      <c r="FU7" s="132">
        <v>66.105371900826498</v>
      </c>
      <c r="FV7" s="132">
        <v>10.0667749115582</v>
      </c>
      <c r="FW7" s="132">
        <v>6.7350843624978296</v>
      </c>
      <c r="FX7" s="132">
        <v>4.0254785429048203</v>
      </c>
      <c r="FY7" s="132">
        <v>6.6466048395506601</v>
      </c>
      <c r="FZ7" s="132">
        <v>40.125391849529798</v>
      </c>
      <c r="GA7" s="132">
        <v>30.113636363636399</v>
      </c>
      <c r="GB7" s="132">
        <v>100</v>
      </c>
      <c r="GC7" s="132">
        <v>55.307262569832403</v>
      </c>
      <c r="GD7" s="132">
        <v>100</v>
      </c>
      <c r="GE7" s="132">
        <v>97.206703910614522</v>
      </c>
      <c r="GF7" s="132">
        <v>76.536312849162016</v>
      </c>
      <c r="GG7" s="132">
        <v>41.899441340782126</v>
      </c>
      <c r="GH7" s="132">
        <v>98.882681564245814</v>
      </c>
      <c r="GI7" s="132">
        <v>66.101694915254242</v>
      </c>
      <c r="GJ7" s="132">
        <v>0</v>
      </c>
      <c r="GK7" s="132">
        <v>8.4745762711864394</v>
      </c>
      <c r="GL7" s="132">
        <v>24.293785310734464</v>
      </c>
      <c r="GM7" s="132">
        <v>89.265536723163848</v>
      </c>
      <c r="GN7" s="132">
        <v>68.156424581005581</v>
      </c>
      <c r="GO7" s="132">
        <v>86.885245901639337</v>
      </c>
      <c r="GP7" s="132">
        <v>1.639344262295082</v>
      </c>
      <c r="GQ7" s="132">
        <v>12.295081967213115</v>
      </c>
      <c r="GR7" s="132">
        <v>68.852459016393439</v>
      </c>
      <c r="GS7" s="132">
        <v>53.278688524590166</v>
      </c>
      <c r="GT7" s="140">
        <v>55.737704918032797</v>
      </c>
      <c r="GU7" s="140">
        <v>55.737704918032797</v>
      </c>
      <c r="GV7" s="381" t="s">
        <v>87</v>
      </c>
      <c r="GW7" s="132">
        <v>77</v>
      </c>
      <c r="GX7" s="144">
        <v>54.333394800000001</v>
      </c>
      <c r="GY7" s="144">
        <v>22.220173339999999</v>
      </c>
      <c r="GZ7" s="144">
        <v>17.628618849999999</v>
      </c>
      <c r="HA7" s="144">
        <v>5.8178130189999999</v>
      </c>
      <c r="HB7" s="146">
        <v>57.043966323667</v>
      </c>
      <c r="HC7" s="146">
        <v>19.008419083255401</v>
      </c>
      <c r="HD7" s="146">
        <v>17.305893358278801</v>
      </c>
      <c r="HE7" s="146">
        <v>6.6230121608980399</v>
      </c>
      <c r="HF7" s="385">
        <v>97.5</v>
      </c>
      <c r="HG7" s="385">
        <v>52.2</v>
      </c>
      <c r="HH7" s="385">
        <v>6.4</v>
      </c>
      <c r="HI7" s="385">
        <v>34.4</v>
      </c>
      <c r="HJ7" s="385">
        <v>96.2</v>
      </c>
      <c r="HK7" s="385">
        <v>55.9</v>
      </c>
      <c r="HL7" s="385">
        <v>8.1999999999999993</v>
      </c>
      <c r="HM7" s="385">
        <v>33.6</v>
      </c>
      <c r="HN7" s="147">
        <v>126</v>
      </c>
      <c r="HO7" s="147">
        <v>76</v>
      </c>
      <c r="HP7" s="387">
        <v>0.20648629160453</v>
      </c>
      <c r="HQ7" s="387">
        <v>9.5490582869491997E-2</v>
      </c>
      <c r="HR7" s="387">
        <v>2.5824964131994301</v>
      </c>
      <c r="HS7" s="387">
        <v>1.8737672583826399</v>
      </c>
      <c r="HT7" s="146">
        <v>69.255995080959195</v>
      </c>
      <c r="HU7" s="146">
        <v>76.257396449704103</v>
      </c>
      <c r="HV7" s="146">
        <v>7.9956080693531701</v>
      </c>
      <c r="HW7" s="146">
        <v>5.0961816331402598</v>
      </c>
      <c r="HX7" s="146">
        <v>5.3072938019455096</v>
      </c>
      <c r="HY7" s="146">
        <v>7.3772218203130002</v>
      </c>
      <c r="HZ7" s="135">
        <v>40.376175548589302</v>
      </c>
      <c r="IA7" s="135">
        <v>28.719008264462801</v>
      </c>
      <c r="IB7" s="132">
        <v>100</v>
      </c>
      <c r="IC7" s="132">
        <v>1.6759776536312849</v>
      </c>
      <c r="ID7" s="132">
        <v>4.4692737430167595</v>
      </c>
      <c r="IE7" s="132">
        <v>96.648044692737429</v>
      </c>
      <c r="IF7" s="132">
        <v>72.067039106145245</v>
      </c>
      <c r="IG7" s="132">
        <v>37.430167597765362</v>
      </c>
      <c r="IH7" s="132">
        <v>98.882681564245814</v>
      </c>
      <c r="II7" s="132">
        <v>38.983050847457626</v>
      </c>
      <c r="IJ7" s="132">
        <v>48.022598870056498</v>
      </c>
      <c r="IK7" s="132">
        <v>6.7796610169491522</v>
      </c>
      <c r="IL7" s="132">
        <v>24.858757062146893</v>
      </c>
      <c r="IM7" s="132">
        <v>90.395480225988706</v>
      </c>
      <c r="IN7" s="132">
        <v>63.687150837988824</v>
      </c>
      <c r="IO7" s="132">
        <v>79.824561403508781</v>
      </c>
      <c r="IP7" s="132">
        <v>35.087719298245609</v>
      </c>
      <c r="IQ7" s="132">
        <v>8.7719298245614024</v>
      </c>
      <c r="IR7" s="132">
        <v>74.561403508771932</v>
      </c>
      <c r="IS7" s="132">
        <v>52.631578947368418</v>
      </c>
      <c r="IT7" s="140">
        <v>55.737704918032797</v>
      </c>
      <c r="IU7" s="132">
        <v>55.737704918032797</v>
      </c>
      <c r="IV7" s="388" t="s">
        <v>87</v>
      </c>
      <c r="IW7" s="135">
        <v>74.3</v>
      </c>
      <c r="IX7" s="144">
        <v>53.021814280000001</v>
      </c>
      <c r="IY7" s="144">
        <v>26.034092260000001</v>
      </c>
      <c r="IZ7" s="144">
        <v>5.995947074</v>
      </c>
      <c r="JA7" s="144">
        <v>14.948146380000001</v>
      </c>
      <c r="JB7" s="132">
        <v>57.966260543580098</v>
      </c>
      <c r="JC7" s="132">
        <v>24.531396438612902</v>
      </c>
      <c r="JD7" s="132">
        <v>7.3336457357075897</v>
      </c>
      <c r="JE7" s="132">
        <v>10.145267104029999</v>
      </c>
      <c r="JF7" s="144">
        <v>99.4</v>
      </c>
      <c r="JG7" s="144">
        <v>90.2</v>
      </c>
      <c r="JH7" s="144">
        <v>37.4</v>
      </c>
      <c r="JI7" s="144">
        <v>84.6</v>
      </c>
      <c r="JJ7" s="395">
        <v>530</v>
      </c>
      <c r="JK7" s="365">
        <v>0.46056118946444602</v>
      </c>
      <c r="JL7" s="365">
        <v>10.439235769154999</v>
      </c>
      <c r="JM7" s="365">
        <v>81.268465629308693</v>
      </c>
      <c r="JN7" s="365">
        <v>4.4118286017188497</v>
      </c>
      <c r="JO7" s="132">
        <v>14.6620696062029</v>
      </c>
      <c r="JP7" s="132">
        <v>30.061983471074399</v>
      </c>
      <c r="JQ7" s="132">
        <v>100</v>
      </c>
      <c r="JR7" s="132">
        <v>62.569832402234638</v>
      </c>
      <c r="JS7" s="132">
        <v>47.486033519553075</v>
      </c>
      <c r="JT7" s="132">
        <v>65.92178770949721</v>
      </c>
      <c r="JU7" s="132">
        <v>80.44692737430168</v>
      </c>
      <c r="JV7" s="132">
        <v>45.81005586592179</v>
      </c>
      <c r="JW7" s="132">
        <v>95.530726256983243</v>
      </c>
      <c r="JX7" s="132">
        <v>14.619883040935672</v>
      </c>
      <c r="JY7" s="132">
        <v>30.409356725146196</v>
      </c>
      <c r="JZ7" s="132">
        <v>10.526315789473683</v>
      </c>
      <c r="KA7" s="132">
        <v>29.82456140350877</v>
      </c>
      <c r="KB7" s="132">
        <v>69.005847953216374</v>
      </c>
      <c r="KC7" s="132">
        <v>88.268156424581008</v>
      </c>
      <c r="KD7" s="132">
        <v>76.582278481012651</v>
      </c>
      <c r="KE7" s="132">
        <v>32.911392405063289</v>
      </c>
      <c r="KF7" s="132">
        <v>18.9873417721519</v>
      </c>
      <c r="KG7" s="132">
        <v>82.278481012658233</v>
      </c>
      <c r="KH7" s="132">
        <v>55.696202531645568</v>
      </c>
      <c r="KI7" s="132">
        <v>54.6875</v>
      </c>
      <c r="KJ7" s="132">
        <v>53.125</v>
      </c>
      <c r="KK7" s="345" t="s">
        <v>87</v>
      </c>
      <c r="KL7" s="345" t="s">
        <v>87</v>
      </c>
      <c r="KM7" s="132">
        <v>65.599999999999994</v>
      </c>
    </row>
    <row r="8" spans="1:299" ht="18" customHeight="1">
      <c r="A8" s="74"/>
      <c r="B8" s="75" t="s">
        <v>87</v>
      </c>
      <c r="C8" s="75" t="s">
        <v>87</v>
      </c>
      <c r="D8" s="76" t="s">
        <v>120</v>
      </c>
      <c r="E8" s="77" t="s">
        <v>1</v>
      </c>
      <c r="F8" s="78" t="s">
        <v>87</v>
      </c>
      <c r="G8" s="78" t="s">
        <v>87</v>
      </c>
      <c r="H8" s="78" t="s">
        <v>87</v>
      </c>
      <c r="I8" s="78" t="s">
        <v>87</v>
      </c>
      <c r="J8" s="78" t="s">
        <v>87</v>
      </c>
      <c r="K8" s="78" t="s">
        <v>87</v>
      </c>
      <c r="L8" s="78" t="s">
        <v>87</v>
      </c>
      <c r="M8" s="79">
        <v>1237984</v>
      </c>
      <c r="N8" s="80">
        <v>113.74125479890651</v>
      </c>
      <c r="O8" s="80">
        <v>64.52179897819741</v>
      </c>
      <c r="P8" s="81">
        <v>18.886849709081989</v>
      </c>
      <c r="Q8" s="81">
        <v>12.632710646454301</v>
      </c>
      <c r="R8" s="80">
        <v>10.486322188449799</v>
      </c>
      <c r="S8" s="80">
        <v>9.9055579678680008</v>
      </c>
      <c r="T8" s="82">
        <v>20.3918801563178</v>
      </c>
      <c r="U8" s="82">
        <v>483.23063074004</v>
      </c>
      <c r="V8" s="81">
        <v>362.96475967737302</v>
      </c>
      <c r="W8" s="81">
        <v>54.4</v>
      </c>
      <c r="X8" s="80">
        <v>64.8</v>
      </c>
      <c r="Y8" s="134">
        <v>34.5755693581781</v>
      </c>
      <c r="Z8" s="134">
        <v>11.351351351351401</v>
      </c>
      <c r="AA8" s="382" t="s">
        <v>87</v>
      </c>
      <c r="AB8" s="382" t="s">
        <v>87</v>
      </c>
      <c r="AC8" s="406">
        <v>318.65723053355703</v>
      </c>
      <c r="AD8" s="406">
        <v>299.73708665246392</v>
      </c>
      <c r="AE8" s="134">
        <v>7472.2486800563711</v>
      </c>
      <c r="AF8" s="134">
        <v>6009.8466347359854</v>
      </c>
      <c r="AG8" s="134">
        <v>12.762685139711014</v>
      </c>
      <c r="AH8" s="134">
        <v>0</v>
      </c>
      <c r="AI8" s="134">
        <v>8</v>
      </c>
      <c r="AJ8" s="134">
        <v>0.96931785871222886</v>
      </c>
      <c r="AK8" s="132">
        <v>6.8660014992116212</v>
      </c>
      <c r="AL8" s="134">
        <v>40.038078036549749</v>
      </c>
      <c r="AM8" s="132">
        <v>25.397368893989693</v>
      </c>
      <c r="AN8" s="132">
        <v>6.4851801518640881</v>
      </c>
      <c r="AO8" s="134">
        <v>115.779</v>
      </c>
      <c r="AP8" s="134">
        <v>96.674999999999997</v>
      </c>
      <c r="AQ8" s="132">
        <v>66.475633230764501</v>
      </c>
      <c r="AR8" s="132">
        <v>24.865586074724799</v>
      </c>
      <c r="AS8" s="140">
        <v>23.9</v>
      </c>
      <c r="AT8" s="140">
        <v>42.5</v>
      </c>
      <c r="AU8" s="132">
        <v>18.382322125197337</v>
      </c>
      <c r="AV8" s="132">
        <v>8.851410964522751</v>
      </c>
      <c r="AW8" s="134">
        <v>141.773</v>
      </c>
      <c r="AX8" s="134">
        <v>125.124</v>
      </c>
      <c r="AY8" s="132">
        <v>95.524068066318904</v>
      </c>
      <c r="AZ8" s="132">
        <v>50.152523917445599</v>
      </c>
      <c r="BA8" s="139">
        <v>66.8</v>
      </c>
      <c r="BB8" s="139">
        <v>67.599999999999994</v>
      </c>
      <c r="BC8" s="135">
        <v>15.452573411599369</v>
      </c>
      <c r="BD8" s="135">
        <v>4.9084949353632359</v>
      </c>
      <c r="BE8" s="143">
        <v>126.17</v>
      </c>
      <c r="BF8" s="143">
        <v>111.753</v>
      </c>
      <c r="BG8" s="135">
        <v>72.133790727641994</v>
      </c>
      <c r="BH8" s="135">
        <v>26.491576813262</v>
      </c>
      <c r="BI8" s="144">
        <v>57.1</v>
      </c>
      <c r="BJ8" s="144">
        <v>61.7</v>
      </c>
      <c r="BK8" s="132">
        <v>15.026068560000001</v>
      </c>
      <c r="BL8" s="132">
        <v>102.49403418449999</v>
      </c>
      <c r="BM8" s="134">
        <v>90.6</v>
      </c>
      <c r="BN8" s="6">
        <v>0.73299999999999998</v>
      </c>
      <c r="BO8" s="6">
        <v>0.32800000000000001</v>
      </c>
      <c r="BP8" s="6">
        <v>0.77400000000000002</v>
      </c>
      <c r="BQ8" s="6">
        <v>0.80300000000000005</v>
      </c>
      <c r="BR8" s="6">
        <v>4.3999999999999997E-2</v>
      </c>
      <c r="BS8" s="6">
        <v>0.34399999999999997</v>
      </c>
      <c r="BT8" s="6">
        <v>0.73599999999999999</v>
      </c>
      <c r="BU8" s="6">
        <v>0.60099999999999998</v>
      </c>
      <c r="BV8" s="6">
        <v>0.64900000000000002</v>
      </c>
      <c r="BW8" s="6">
        <v>0.76400000000000001</v>
      </c>
      <c r="BX8" s="6">
        <v>0.7</v>
      </c>
      <c r="BY8" s="6">
        <v>0.54200000000000004</v>
      </c>
      <c r="BZ8" s="6">
        <v>0.77300000000000002</v>
      </c>
      <c r="CA8" s="6">
        <v>0.76800000000000002</v>
      </c>
      <c r="CB8" s="6">
        <v>0.80200000000000005</v>
      </c>
      <c r="CC8" s="6">
        <v>0.68100000000000005</v>
      </c>
      <c r="CD8" s="6">
        <v>0.224</v>
      </c>
      <c r="CE8" s="7">
        <v>8.1</v>
      </c>
      <c r="CF8" s="106">
        <v>0.69205465587044535</v>
      </c>
      <c r="CG8" s="6">
        <v>0.56799999999999995</v>
      </c>
      <c r="CH8" s="6">
        <v>0.47899999999999998</v>
      </c>
      <c r="CI8" s="6">
        <v>0.68100000000000005</v>
      </c>
      <c r="CJ8" s="6">
        <v>0.48899999999999999</v>
      </c>
      <c r="CK8" s="6">
        <v>0.70499999999999996</v>
      </c>
      <c r="CL8" s="6">
        <v>0.23699999999999999</v>
      </c>
      <c r="CM8" s="6">
        <v>0.13800000000000001</v>
      </c>
      <c r="CN8" s="6">
        <v>5.8999999999999997E-2</v>
      </c>
      <c r="CO8" s="6">
        <v>0.52100000000000002</v>
      </c>
      <c r="CP8" s="6">
        <v>0.442</v>
      </c>
      <c r="CQ8" s="6">
        <v>0.65300000000000002</v>
      </c>
      <c r="CR8" s="6">
        <v>0.47299999999999998</v>
      </c>
      <c r="CS8" s="6">
        <v>0.63400000000000001</v>
      </c>
      <c r="CT8" s="6">
        <v>0.74199999999999999</v>
      </c>
      <c r="CU8" s="6">
        <v>0.625</v>
      </c>
      <c r="CV8" s="6">
        <v>0.73199999999999998</v>
      </c>
      <c r="CW8" s="132">
        <v>20.84958821</v>
      </c>
      <c r="CX8" s="132">
        <v>30.125704379999998</v>
      </c>
      <c r="CY8" s="132">
        <v>38.404854790000002</v>
      </c>
      <c r="CZ8" s="132">
        <v>10.61985262</v>
      </c>
      <c r="DA8" s="132">
        <v>31.6341829085457</v>
      </c>
      <c r="DB8" s="132">
        <v>20.464767616191899</v>
      </c>
      <c r="DC8" s="132">
        <v>37.106446776611698</v>
      </c>
      <c r="DD8" s="132">
        <v>10.794602698650699</v>
      </c>
      <c r="DE8" s="140">
        <v>69.3</v>
      </c>
      <c r="DF8" s="140">
        <v>23.8</v>
      </c>
      <c r="DG8" s="140">
        <v>6.1</v>
      </c>
      <c r="DH8" s="140">
        <v>15.3</v>
      </c>
      <c r="DI8" s="140">
        <v>92.5</v>
      </c>
      <c r="DJ8" s="140">
        <v>40.1</v>
      </c>
      <c r="DK8" s="140">
        <v>10.1</v>
      </c>
      <c r="DL8" s="140">
        <v>18.899999999999999</v>
      </c>
      <c r="DM8" s="342">
        <v>32</v>
      </c>
      <c r="DN8" s="342">
        <v>8</v>
      </c>
      <c r="DO8" s="343">
        <v>7.0556070026899495E-2</v>
      </c>
      <c r="DP8" s="343">
        <v>1.28957379586047E-2</v>
      </c>
      <c r="DQ8" s="343">
        <v>4.9230769230769198</v>
      </c>
      <c r="DR8" s="343">
        <v>1.21396054628225</v>
      </c>
      <c r="DS8" s="344">
        <v>86.153846153846203</v>
      </c>
      <c r="DT8" s="344">
        <v>89.984825493171499</v>
      </c>
      <c r="DU8" s="344">
        <v>1.4331701724214001</v>
      </c>
      <c r="DV8" s="344">
        <v>1.0622864143400601</v>
      </c>
      <c r="DW8" s="344">
        <v>8.2041232323383699</v>
      </c>
      <c r="DX8" s="344">
        <v>11.5902906438166</v>
      </c>
      <c r="DY8" s="132">
        <v>54.6875</v>
      </c>
      <c r="DZ8" s="132">
        <v>47.598253275109201</v>
      </c>
      <c r="EA8" s="132">
        <v>100</v>
      </c>
      <c r="EB8" s="132">
        <v>72.5</v>
      </c>
      <c r="EC8" s="132">
        <v>100</v>
      </c>
      <c r="ED8" s="132">
        <v>97.5</v>
      </c>
      <c r="EE8" s="132">
        <v>92.5</v>
      </c>
      <c r="EF8" s="132">
        <v>62.5</v>
      </c>
      <c r="EG8" s="132">
        <v>100</v>
      </c>
      <c r="EH8" s="132">
        <v>77.5</v>
      </c>
      <c r="EI8" s="132">
        <v>2.5</v>
      </c>
      <c r="EJ8" s="132">
        <v>47.5</v>
      </c>
      <c r="EK8" s="132">
        <v>17.5</v>
      </c>
      <c r="EL8" s="132">
        <v>95</v>
      </c>
      <c r="EM8" s="132">
        <v>40</v>
      </c>
      <c r="EN8" s="132">
        <v>81.25</v>
      </c>
      <c r="EO8" s="132">
        <v>25</v>
      </c>
      <c r="EP8" s="132">
        <v>31.25</v>
      </c>
      <c r="EQ8" s="132">
        <v>68.75</v>
      </c>
      <c r="ER8" s="132">
        <v>56.25</v>
      </c>
      <c r="ES8" s="140">
        <v>71.6666666666667</v>
      </c>
      <c r="ET8" s="139">
        <v>70</v>
      </c>
      <c r="EU8" s="345" t="s">
        <v>87</v>
      </c>
      <c r="EV8" s="345" t="s">
        <v>87</v>
      </c>
      <c r="EW8" s="346">
        <v>72.400000000000006</v>
      </c>
      <c r="EX8" s="132">
        <v>41.091539130000001</v>
      </c>
      <c r="EY8" s="132">
        <v>30.031764370000001</v>
      </c>
      <c r="EZ8" s="132">
        <v>21.253248630000002</v>
      </c>
      <c r="FA8" s="132">
        <v>7.6234478780000003</v>
      </c>
      <c r="FB8" s="132">
        <v>47.010607521697203</v>
      </c>
      <c r="FC8" s="132">
        <v>27.000964320154299</v>
      </c>
      <c r="FD8" s="132">
        <v>19.045323047251699</v>
      </c>
      <c r="FE8" s="132">
        <v>6.9431051108968198</v>
      </c>
      <c r="FF8" s="140">
        <v>94</v>
      </c>
      <c r="FG8" s="140">
        <v>70.2</v>
      </c>
      <c r="FH8" s="140">
        <v>16.3</v>
      </c>
      <c r="FI8" s="140">
        <v>50</v>
      </c>
      <c r="FJ8" s="140">
        <v>93.2</v>
      </c>
      <c r="FK8" s="140">
        <v>73.7</v>
      </c>
      <c r="FL8" s="140">
        <v>16</v>
      </c>
      <c r="FM8" s="140">
        <v>43.7</v>
      </c>
      <c r="FN8" s="380">
        <v>200</v>
      </c>
      <c r="FO8" s="380">
        <v>150</v>
      </c>
      <c r="FP8" s="365">
        <v>0.35892466171350601</v>
      </c>
      <c r="FQ8" s="365">
        <v>0.18055104177951101</v>
      </c>
      <c r="FR8" s="365">
        <v>3.8476337052712601</v>
      </c>
      <c r="FS8" s="365">
        <v>3.3768572714993299</v>
      </c>
      <c r="FT8" s="132">
        <v>74.2208541746826</v>
      </c>
      <c r="FU8" s="132">
        <v>77.1949572264746</v>
      </c>
      <c r="FV8" s="132">
        <v>9.3284519579340301</v>
      </c>
      <c r="FW8" s="132">
        <v>5.3467181838972504</v>
      </c>
      <c r="FX8" s="132">
        <v>9.9982014253703895</v>
      </c>
      <c r="FY8" s="132">
        <v>15.439729041222799</v>
      </c>
      <c r="FZ8" s="132">
        <v>51.0416666666667</v>
      </c>
      <c r="GA8" s="132">
        <v>44.104803493449801</v>
      </c>
      <c r="GB8" s="132">
        <v>100</v>
      </c>
      <c r="GC8" s="132">
        <v>82.5</v>
      </c>
      <c r="GD8" s="132">
        <v>100</v>
      </c>
      <c r="GE8" s="132">
        <v>100</v>
      </c>
      <c r="GF8" s="132">
        <v>95</v>
      </c>
      <c r="GG8" s="132">
        <v>70</v>
      </c>
      <c r="GH8" s="132">
        <v>100</v>
      </c>
      <c r="GI8" s="132">
        <v>75</v>
      </c>
      <c r="GJ8" s="132">
        <v>2.5</v>
      </c>
      <c r="GK8" s="132">
        <v>50</v>
      </c>
      <c r="GL8" s="132">
        <v>17.5</v>
      </c>
      <c r="GM8" s="132">
        <v>95</v>
      </c>
      <c r="GN8" s="132">
        <v>70</v>
      </c>
      <c r="GO8" s="132">
        <v>85.714285714285708</v>
      </c>
      <c r="GP8" s="132">
        <v>3.5714285714285712</v>
      </c>
      <c r="GQ8" s="132">
        <v>35.714285714285715</v>
      </c>
      <c r="GR8" s="132">
        <v>71.428571428571431</v>
      </c>
      <c r="GS8" s="132">
        <v>53.571428571428569</v>
      </c>
      <c r="GT8" s="140">
        <v>70.491803278688494</v>
      </c>
      <c r="GU8" s="140">
        <v>68.852459016393396</v>
      </c>
      <c r="GV8" s="382" t="s">
        <v>87</v>
      </c>
      <c r="GW8" s="132">
        <v>88.6</v>
      </c>
      <c r="GX8" s="144">
        <v>46.989174560000002</v>
      </c>
      <c r="GY8" s="144">
        <v>23.071718539999999</v>
      </c>
      <c r="GZ8" s="144">
        <v>22.428958049999999</v>
      </c>
      <c r="HA8" s="144">
        <v>7.5101488500000002</v>
      </c>
      <c r="HB8" s="146">
        <v>57.0790816326531</v>
      </c>
      <c r="HC8" s="146">
        <v>19.005102040816301</v>
      </c>
      <c r="HD8" s="146">
        <v>17.793367346938801</v>
      </c>
      <c r="HE8" s="146">
        <v>6.12244897959184</v>
      </c>
      <c r="HF8" s="140">
        <v>92.7</v>
      </c>
      <c r="HG8" s="140">
        <v>46.3</v>
      </c>
      <c r="HH8" s="140">
        <v>5.5</v>
      </c>
      <c r="HI8" s="140">
        <v>28.9</v>
      </c>
      <c r="HJ8" s="140">
        <v>95.3</v>
      </c>
      <c r="HK8" s="140">
        <v>53.3</v>
      </c>
      <c r="HL8" s="140">
        <v>5.2</v>
      </c>
      <c r="HM8" s="140">
        <v>29.4</v>
      </c>
      <c r="HN8" s="147">
        <v>104</v>
      </c>
      <c r="HO8" s="147">
        <v>55</v>
      </c>
      <c r="HP8" s="387">
        <v>0.25037918000818499</v>
      </c>
      <c r="HQ8" s="387">
        <v>0.10434650628924901</v>
      </c>
      <c r="HR8" s="387">
        <v>2.3518769787426499</v>
      </c>
      <c r="HS8" s="387">
        <v>1.53288740245262</v>
      </c>
      <c r="HT8" s="146">
        <v>81.184984170058797</v>
      </c>
      <c r="HU8" s="146">
        <v>87.4581939799331</v>
      </c>
      <c r="HV8" s="146">
        <v>10.6459301345788</v>
      </c>
      <c r="HW8" s="146">
        <v>6.8071866284695197</v>
      </c>
      <c r="HX8" s="146">
        <v>13.322680185144399</v>
      </c>
      <c r="HY8" s="146">
        <v>17.450082546802498</v>
      </c>
      <c r="HZ8" s="135">
        <v>48.6979166666667</v>
      </c>
      <c r="IA8" s="135">
        <v>40.174672489083001</v>
      </c>
      <c r="IB8" s="132">
        <v>100</v>
      </c>
      <c r="IC8" s="132">
        <v>2.5</v>
      </c>
      <c r="ID8" s="132">
        <v>2.5</v>
      </c>
      <c r="IE8" s="132">
        <v>100</v>
      </c>
      <c r="IF8" s="132">
        <v>95</v>
      </c>
      <c r="IG8" s="132">
        <v>62.5</v>
      </c>
      <c r="IH8" s="132">
        <v>100</v>
      </c>
      <c r="II8" s="132">
        <v>65</v>
      </c>
      <c r="IJ8" s="132">
        <v>12.5</v>
      </c>
      <c r="IK8" s="132">
        <v>42.5</v>
      </c>
      <c r="IL8" s="132">
        <v>17.5</v>
      </c>
      <c r="IM8" s="132">
        <v>95</v>
      </c>
      <c r="IN8" s="132">
        <v>60</v>
      </c>
      <c r="IO8" s="132">
        <v>87.5</v>
      </c>
      <c r="IP8" s="132">
        <v>25</v>
      </c>
      <c r="IQ8" s="132">
        <v>20.833333333333336</v>
      </c>
      <c r="IR8" s="132">
        <v>62.5</v>
      </c>
      <c r="IS8" s="132">
        <v>54.166666666666664</v>
      </c>
      <c r="IT8" s="140">
        <v>70.491803278688494</v>
      </c>
      <c r="IU8" s="132">
        <v>68.852459016393396</v>
      </c>
      <c r="IV8" s="389" t="s">
        <v>87</v>
      </c>
      <c r="IW8" s="135">
        <v>83.6</v>
      </c>
      <c r="IX8" s="132">
        <v>56.112224449999999</v>
      </c>
      <c r="IY8" s="132">
        <v>30.26052104</v>
      </c>
      <c r="IZ8" s="132">
        <v>5.1102204410000001</v>
      </c>
      <c r="JA8" s="132">
        <v>8.5170340679999992</v>
      </c>
      <c r="JB8" s="132">
        <v>59.825750242013598</v>
      </c>
      <c r="JC8" s="132">
        <v>26.427879961277799</v>
      </c>
      <c r="JD8" s="132">
        <v>7.9380445304937099</v>
      </c>
      <c r="JE8" s="132">
        <v>5.8083252662149096</v>
      </c>
      <c r="JF8" s="132">
        <v>99.6</v>
      </c>
      <c r="JG8" s="132">
        <v>87.6</v>
      </c>
      <c r="JH8" s="132">
        <v>29.5</v>
      </c>
      <c r="JI8" s="132">
        <v>74.900000000000006</v>
      </c>
      <c r="JJ8" s="395">
        <v>119</v>
      </c>
      <c r="JK8" s="365">
        <v>0.30119719557569202</v>
      </c>
      <c r="JL8" s="365">
        <v>5.0189793336145101</v>
      </c>
      <c r="JM8" s="365">
        <v>92.4504428511177</v>
      </c>
      <c r="JN8" s="365">
        <v>6.0011642916803796</v>
      </c>
      <c r="JO8" s="132">
        <v>20.049496890162501</v>
      </c>
      <c r="JP8" s="132">
        <v>36.462882096069897</v>
      </c>
      <c r="JQ8" s="132">
        <v>100</v>
      </c>
      <c r="JR8" s="132">
        <v>92.5</v>
      </c>
      <c r="JS8" s="132">
        <v>35</v>
      </c>
      <c r="JT8" s="132">
        <v>72.5</v>
      </c>
      <c r="JU8" s="132">
        <v>95</v>
      </c>
      <c r="JV8" s="132">
        <v>77.5</v>
      </c>
      <c r="JW8" s="132">
        <v>100</v>
      </c>
      <c r="JX8" s="132">
        <v>67.5</v>
      </c>
      <c r="JY8" s="132">
        <v>7.5</v>
      </c>
      <c r="JZ8" s="132">
        <v>45</v>
      </c>
      <c r="KA8" s="132">
        <v>17.5</v>
      </c>
      <c r="KB8" s="132">
        <v>80</v>
      </c>
      <c r="KC8" s="132">
        <v>72.5</v>
      </c>
      <c r="KD8" s="132">
        <v>93.103448275862064</v>
      </c>
      <c r="KE8" s="132">
        <v>10.344827586206897</v>
      </c>
      <c r="KF8" s="132">
        <v>48.275862068965516</v>
      </c>
      <c r="KG8" s="132">
        <v>82.758620689655174</v>
      </c>
      <c r="KH8" s="132">
        <v>65.517241379310349</v>
      </c>
      <c r="KI8" s="132">
        <v>73.4375</v>
      </c>
      <c r="KJ8" s="132">
        <v>71.875</v>
      </c>
      <c r="KK8" s="345" t="s">
        <v>87</v>
      </c>
      <c r="KL8" s="345" t="s">
        <v>87</v>
      </c>
      <c r="KM8" s="346">
        <v>77.3</v>
      </c>
    </row>
    <row r="9" spans="1:299" ht="18" customHeight="1">
      <c r="A9" s="74"/>
      <c r="B9" s="75" t="s">
        <v>87</v>
      </c>
      <c r="C9" s="75" t="s">
        <v>87</v>
      </c>
      <c r="D9" s="76" t="s">
        <v>121</v>
      </c>
      <c r="E9" s="77" t="s">
        <v>2</v>
      </c>
      <c r="F9" s="78" t="s">
        <v>87</v>
      </c>
      <c r="G9" s="78" t="s">
        <v>87</v>
      </c>
      <c r="H9" s="78" t="s">
        <v>87</v>
      </c>
      <c r="I9" s="78" t="s">
        <v>87</v>
      </c>
      <c r="J9" s="78" t="s">
        <v>87</v>
      </c>
      <c r="K9" s="78" t="s">
        <v>87</v>
      </c>
      <c r="L9" s="78" t="s">
        <v>87</v>
      </c>
      <c r="M9" s="79">
        <v>1210534</v>
      </c>
      <c r="N9" s="80">
        <v>86.771099705071819</v>
      </c>
      <c r="O9" s="80">
        <v>62.790012918212192</v>
      </c>
      <c r="P9" s="81">
        <v>33.997106081627678</v>
      </c>
      <c r="Q9" s="81">
        <v>2.6018644173808498</v>
      </c>
      <c r="R9" s="80">
        <v>11.567373499382899</v>
      </c>
      <c r="S9" s="80">
        <v>8.1341860204196106</v>
      </c>
      <c r="T9" s="82">
        <v>19.701559519802501</v>
      </c>
      <c r="U9" s="82">
        <v>413.93724552595501</v>
      </c>
      <c r="V9" s="81">
        <v>328.24700267530898</v>
      </c>
      <c r="W9" s="85" t="s">
        <v>87</v>
      </c>
      <c r="X9" s="86" t="s">
        <v>87</v>
      </c>
      <c r="Y9" s="134">
        <v>34.249471458773797</v>
      </c>
      <c r="Z9" s="134">
        <v>8.7786259541984695</v>
      </c>
      <c r="AA9" s="382" t="s">
        <v>87</v>
      </c>
      <c r="AB9" s="382" t="s">
        <v>87</v>
      </c>
      <c r="AC9" s="406">
        <v>299.1376011834501</v>
      </c>
      <c r="AD9" s="406">
        <v>286.14533765448726</v>
      </c>
      <c r="AE9" s="134">
        <v>6626.158784844918</v>
      </c>
      <c r="AF9" s="134">
        <v>6132.0287275991186</v>
      </c>
      <c r="AG9" s="134">
        <v>23.791153325722366</v>
      </c>
      <c r="AH9" s="134">
        <v>1</v>
      </c>
      <c r="AI9" s="134">
        <v>21</v>
      </c>
      <c r="AJ9" s="134">
        <v>1.2391225690480399</v>
      </c>
      <c r="AK9" s="132">
        <v>6.2782210165100691</v>
      </c>
      <c r="AL9" s="134">
        <v>39.556922812576936</v>
      </c>
      <c r="AM9" s="132">
        <v>19.901301712919661</v>
      </c>
      <c r="AN9" s="132">
        <v>4.896470390330709</v>
      </c>
      <c r="AO9" s="134">
        <v>95.5</v>
      </c>
      <c r="AP9" s="134">
        <v>83.807000000000002</v>
      </c>
      <c r="AQ9" s="132">
        <v>54.146185961409103</v>
      </c>
      <c r="AR9" s="132">
        <v>19.7247204713005</v>
      </c>
      <c r="AS9" s="141" t="s">
        <v>88</v>
      </c>
      <c r="AT9" s="141" t="s">
        <v>88</v>
      </c>
      <c r="AU9" s="132">
        <v>16.538792803887105</v>
      </c>
      <c r="AV9" s="132">
        <v>8.6645816179563493</v>
      </c>
      <c r="AW9" s="134">
        <v>114.73099999999999</v>
      </c>
      <c r="AX9" s="134">
        <v>120.011</v>
      </c>
      <c r="AY9" s="132">
        <v>74.291222996240705</v>
      </c>
      <c r="AZ9" s="132">
        <v>43.567208531029202</v>
      </c>
      <c r="BA9" s="141" t="s">
        <v>88</v>
      </c>
      <c r="BB9" s="141" t="s">
        <v>88</v>
      </c>
      <c r="BC9" s="135">
        <v>11.534842451319125</v>
      </c>
      <c r="BD9" s="135">
        <v>5.3790317249068176</v>
      </c>
      <c r="BE9" s="143">
        <v>95.727000000000004</v>
      </c>
      <c r="BF9" s="143">
        <v>96.129000000000005</v>
      </c>
      <c r="BG9" s="135">
        <v>62.763017318588297</v>
      </c>
      <c r="BH9" s="135">
        <v>23.0913023873964</v>
      </c>
      <c r="BI9" s="145" t="s">
        <v>88</v>
      </c>
      <c r="BJ9" s="145" t="s">
        <v>88</v>
      </c>
      <c r="BK9" s="132">
        <v>11.065448979999999</v>
      </c>
      <c r="BL9" s="132">
        <v>98.958072989138998</v>
      </c>
      <c r="BM9" s="149" t="s">
        <v>88</v>
      </c>
      <c r="BN9" s="6">
        <v>0.80600000000000005</v>
      </c>
      <c r="BO9" s="6">
        <v>0.42099999999999999</v>
      </c>
      <c r="BP9" s="6">
        <v>0.72099999999999997</v>
      </c>
      <c r="BQ9" s="6">
        <v>0.745</v>
      </c>
      <c r="BR9" s="6">
        <v>0.03</v>
      </c>
      <c r="BS9" s="6">
        <v>0.28000000000000003</v>
      </c>
      <c r="BT9" s="6">
        <v>0.71199999999999997</v>
      </c>
      <c r="BU9" s="6">
        <v>0.63200000000000001</v>
      </c>
      <c r="BV9" s="6">
        <v>0.73799999999999999</v>
      </c>
      <c r="BW9" s="6">
        <v>0.80800000000000005</v>
      </c>
      <c r="BX9" s="6">
        <v>0.73199999999999998</v>
      </c>
      <c r="BY9" s="6">
        <v>0.51900000000000002</v>
      </c>
      <c r="BZ9" s="6">
        <v>0.75900000000000001</v>
      </c>
      <c r="CA9" s="6">
        <v>0.72199999999999998</v>
      </c>
      <c r="CB9" s="6">
        <v>0.68100000000000005</v>
      </c>
      <c r="CC9" s="6">
        <v>0.68899999999999995</v>
      </c>
      <c r="CD9" s="6">
        <v>0.19500000000000001</v>
      </c>
      <c r="CE9" s="7">
        <v>7.4</v>
      </c>
      <c r="CF9" s="106">
        <v>0.65554502369668244</v>
      </c>
      <c r="CG9" s="6">
        <v>0.67800000000000005</v>
      </c>
      <c r="CH9" s="6">
        <v>0.32200000000000001</v>
      </c>
      <c r="CI9" s="6">
        <v>0.76500000000000001</v>
      </c>
      <c r="CJ9" s="6">
        <v>0.46700000000000003</v>
      </c>
      <c r="CK9" s="6">
        <v>0.69599999999999995</v>
      </c>
      <c r="CL9" s="6">
        <v>0.34499999999999997</v>
      </c>
      <c r="CM9" s="6">
        <v>0.14099999999999999</v>
      </c>
      <c r="CN9" s="6">
        <v>5.8999999999999997E-2</v>
      </c>
      <c r="CO9" s="6">
        <v>0.44400000000000001</v>
      </c>
      <c r="CP9" s="6">
        <v>0.35699999999999998</v>
      </c>
      <c r="CQ9" s="6">
        <v>0.77600000000000002</v>
      </c>
      <c r="CR9" s="6">
        <v>0.42899999999999999</v>
      </c>
      <c r="CS9" s="6">
        <v>0.66500000000000004</v>
      </c>
      <c r="CT9" s="6">
        <v>0.73599999999999999</v>
      </c>
      <c r="CU9" s="6">
        <v>0.69699999999999995</v>
      </c>
      <c r="CV9" s="6">
        <v>0.79100000000000004</v>
      </c>
      <c r="CW9" s="145" t="s">
        <v>87</v>
      </c>
      <c r="CX9" s="145" t="s">
        <v>87</v>
      </c>
      <c r="CY9" s="145" t="s">
        <v>87</v>
      </c>
      <c r="CZ9" s="145" t="s">
        <v>87</v>
      </c>
      <c r="DA9" s="132">
        <v>30.3523035230352</v>
      </c>
      <c r="DB9" s="132">
        <v>20.0542005420054</v>
      </c>
      <c r="DC9" s="132">
        <v>38.301716350496797</v>
      </c>
      <c r="DD9" s="132">
        <v>11.2917795844625</v>
      </c>
      <c r="DE9" s="141" t="s">
        <v>87</v>
      </c>
      <c r="DF9" s="141" t="s">
        <v>87</v>
      </c>
      <c r="DG9" s="141" t="s">
        <v>87</v>
      </c>
      <c r="DH9" s="141" t="s">
        <v>87</v>
      </c>
      <c r="DI9" s="141" t="s">
        <v>87</v>
      </c>
      <c r="DJ9" s="141" t="s">
        <v>87</v>
      </c>
      <c r="DK9" s="141" t="s">
        <v>87</v>
      </c>
      <c r="DL9" s="141" t="s">
        <v>87</v>
      </c>
      <c r="DM9" s="342">
        <v>66</v>
      </c>
      <c r="DN9" s="342">
        <v>39</v>
      </c>
      <c r="DO9" s="343">
        <v>0.114404576183047</v>
      </c>
      <c r="DP9" s="343">
        <v>4.6943270862672901E-2</v>
      </c>
      <c r="DQ9" s="343">
        <v>4.4058744993324401</v>
      </c>
      <c r="DR9" s="343">
        <v>1.95488721804511</v>
      </c>
      <c r="DS9" s="344">
        <v>89.319092122830398</v>
      </c>
      <c r="DT9" s="344">
        <v>93.884711779448594</v>
      </c>
      <c r="DU9" s="344">
        <v>2.59663719882129</v>
      </c>
      <c r="DV9" s="344">
        <v>2.4013288556674999</v>
      </c>
      <c r="DW9" s="344">
        <v>9.2267902070266192</v>
      </c>
      <c r="DX9" s="344">
        <v>15.346797662376799</v>
      </c>
      <c r="DY9" s="132">
        <v>58.267716535433102</v>
      </c>
      <c r="DZ9" s="132">
        <v>51.025056947608199</v>
      </c>
      <c r="EA9" s="132">
        <v>100</v>
      </c>
      <c r="EB9" s="132">
        <v>81.818181818181827</v>
      </c>
      <c r="EC9" s="132">
        <v>100</v>
      </c>
      <c r="ED9" s="132">
        <v>84.848484848484844</v>
      </c>
      <c r="EE9" s="132">
        <v>84.848484848484844</v>
      </c>
      <c r="EF9" s="132">
        <v>39.393939393939391</v>
      </c>
      <c r="EG9" s="132">
        <v>100</v>
      </c>
      <c r="EH9" s="132">
        <v>100</v>
      </c>
      <c r="EI9" s="132">
        <v>9.0909090909090917</v>
      </c>
      <c r="EJ9" s="132">
        <v>15.151515151515152</v>
      </c>
      <c r="EK9" s="132">
        <v>6.0606060606060606</v>
      </c>
      <c r="EL9" s="132">
        <v>96.969696969696969</v>
      </c>
      <c r="EM9" s="132">
        <v>12.121212121212121</v>
      </c>
      <c r="EN9" s="132">
        <v>75</v>
      </c>
      <c r="EO9" s="132">
        <v>75</v>
      </c>
      <c r="EP9" s="132">
        <v>25</v>
      </c>
      <c r="EQ9" s="132">
        <v>0</v>
      </c>
      <c r="ER9" s="132">
        <v>50</v>
      </c>
      <c r="ES9" s="140">
        <v>65</v>
      </c>
      <c r="ET9" s="139">
        <v>65</v>
      </c>
      <c r="EU9" s="345" t="s">
        <v>87</v>
      </c>
      <c r="EV9" s="345" t="s">
        <v>87</v>
      </c>
      <c r="EW9" s="346">
        <v>78</v>
      </c>
      <c r="EX9" s="145" t="s">
        <v>87</v>
      </c>
      <c r="EY9" s="145" t="s">
        <v>87</v>
      </c>
      <c r="EZ9" s="145" t="s">
        <v>87</v>
      </c>
      <c r="FA9" s="145" t="s">
        <v>87</v>
      </c>
      <c r="FB9" s="132">
        <v>43.771626297577903</v>
      </c>
      <c r="FC9" s="132">
        <v>28.719723183391</v>
      </c>
      <c r="FD9" s="132">
        <v>20.4152249134948</v>
      </c>
      <c r="FE9" s="132">
        <v>6.9780853517877697</v>
      </c>
      <c r="FF9" s="141" t="s">
        <v>87</v>
      </c>
      <c r="FG9" s="141" t="s">
        <v>87</v>
      </c>
      <c r="FH9" s="141" t="s">
        <v>87</v>
      </c>
      <c r="FI9" s="141" t="s">
        <v>87</v>
      </c>
      <c r="FJ9" s="141" t="s">
        <v>87</v>
      </c>
      <c r="FK9" s="141" t="s">
        <v>87</v>
      </c>
      <c r="FL9" s="141" t="s">
        <v>87</v>
      </c>
      <c r="FM9" s="141" t="s">
        <v>87</v>
      </c>
      <c r="FN9" s="380">
        <v>183</v>
      </c>
      <c r="FO9" s="380">
        <v>158</v>
      </c>
      <c r="FP9" s="365">
        <v>0.34048412004390899</v>
      </c>
      <c r="FQ9" s="365">
        <v>0.20694984740723299</v>
      </c>
      <c r="FR9" s="365">
        <v>4.5319465081723598</v>
      </c>
      <c r="FS9" s="365">
        <v>4.2702702702702702</v>
      </c>
      <c r="FT9" s="132">
        <v>81.277860326894498</v>
      </c>
      <c r="FU9" s="132">
        <v>84.783783783783804</v>
      </c>
      <c r="FV9" s="132">
        <v>7.5129774685098702</v>
      </c>
      <c r="FW9" s="132">
        <v>4.8462938949794996</v>
      </c>
      <c r="FX9" s="132">
        <v>9.3320447155584905</v>
      </c>
      <c r="FY9" s="132">
        <v>15.752392733385699</v>
      </c>
      <c r="FZ9" s="132">
        <v>50.656167979002603</v>
      </c>
      <c r="GA9" s="132">
        <v>41.685649202733501</v>
      </c>
      <c r="GB9" s="132">
        <v>100</v>
      </c>
      <c r="GC9" s="132">
        <v>69.696969696969703</v>
      </c>
      <c r="GD9" s="132">
        <v>100</v>
      </c>
      <c r="GE9" s="132">
        <v>72.727272727272734</v>
      </c>
      <c r="GF9" s="132">
        <v>90.909090909090907</v>
      </c>
      <c r="GG9" s="132">
        <v>36.363636363636367</v>
      </c>
      <c r="GH9" s="132">
        <v>96.969696969696969</v>
      </c>
      <c r="GI9" s="132">
        <v>100</v>
      </c>
      <c r="GJ9" s="132">
        <v>0</v>
      </c>
      <c r="GK9" s="132">
        <v>12.5</v>
      </c>
      <c r="GL9" s="132">
        <v>6.25</v>
      </c>
      <c r="GM9" s="132">
        <v>90.625</v>
      </c>
      <c r="GN9" s="132">
        <v>12.121212121212121</v>
      </c>
      <c r="GO9" s="132">
        <v>75</v>
      </c>
      <c r="GP9" s="132">
        <v>0</v>
      </c>
      <c r="GQ9" s="132">
        <v>0</v>
      </c>
      <c r="GR9" s="132">
        <v>0</v>
      </c>
      <c r="GS9" s="132">
        <v>75</v>
      </c>
      <c r="GT9" s="140">
        <v>63.934426229508198</v>
      </c>
      <c r="GU9" s="140">
        <v>63.934426229508198</v>
      </c>
      <c r="GV9" s="382" t="s">
        <v>87</v>
      </c>
      <c r="GW9" s="132">
        <v>85.5</v>
      </c>
      <c r="GX9" s="145" t="s">
        <v>88</v>
      </c>
      <c r="GY9" s="145" t="s">
        <v>88</v>
      </c>
      <c r="GZ9" s="145" t="s">
        <v>88</v>
      </c>
      <c r="HA9" s="145" t="s">
        <v>88</v>
      </c>
      <c r="HB9" s="146">
        <v>57.9226686884003</v>
      </c>
      <c r="HC9" s="146">
        <v>19.1053828658074</v>
      </c>
      <c r="HD9" s="146">
        <v>18.2714177407127</v>
      </c>
      <c r="HE9" s="146">
        <v>4.7005307050796103</v>
      </c>
      <c r="HF9" s="386" t="s">
        <v>88</v>
      </c>
      <c r="HG9" s="386" t="s">
        <v>88</v>
      </c>
      <c r="HH9" s="386" t="s">
        <v>88</v>
      </c>
      <c r="HI9" s="386" t="s">
        <v>88</v>
      </c>
      <c r="HJ9" s="386" t="s">
        <v>88</v>
      </c>
      <c r="HK9" s="386" t="s">
        <v>88</v>
      </c>
      <c r="HL9" s="386" t="s">
        <v>88</v>
      </c>
      <c r="HM9" s="386" t="s">
        <v>88</v>
      </c>
      <c r="HN9" s="147">
        <v>117</v>
      </c>
      <c r="HO9" s="147">
        <v>39</v>
      </c>
      <c r="HP9" s="387">
        <v>0.32611422359729098</v>
      </c>
      <c r="HQ9" s="387">
        <v>8.9357314698132698E-2</v>
      </c>
      <c r="HR9" s="387">
        <v>4.6669325887515001</v>
      </c>
      <c r="HS9" s="387">
        <v>2.10924824229313</v>
      </c>
      <c r="HT9" s="146">
        <v>85.999202233745507</v>
      </c>
      <c r="HU9" s="146">
        <v>91.725256895619296</v>
      </c>
      <c r="HV9" s="146">
        <v>6.9877637483624602</v>
      </c>
      <c r="HW9" s="146">
        <v>4.2364532019704404</v>
      </c>
      <c r="HX9" s="146">
        <v>11.6296522938905</v>
      </c>
      <c r="HY9" s="146">
        <v>16.140981610594899</v>
      </c>
      <c r="HZ9" s="135">
        <v>47.7690288713911</v>
      </c>
      <c r="IA9" s="135">
        <v>36.218678815489803</v>
      </c>
      <c r="IB9" s="132">
        <v>100</v>
      </c>
      <c r="IC9" s="132">
        <v>0</v>
      </c>
      <c r="ID9" s="132">
        <v>0</v>
      </c>
      <c r="IE9" s="132">
        <v>60.606060606060609</v>
      </c>
      <c r="IF9" s="132">
        <v>90.909090909090907</v>
      </c>
      <c r="IG9" s="132">
        <v>57.575757575757578</v>
      </c>
      <c r="IH9" s="132">
        <v>100</v>
      </c>
      <c r="II9" s="132">
        <v>100</v>
      </c>
      <c r="IJ9" s="132">
        <v>3.0303030303030303</v>
      </c>
      <c r="IK9" s="132">
        <v>12.121212121212121</v>
      </c>
      <c r="IL9" s="132">
        <v>3.0303030303030303</v>
      </c>
      <c r="IM9" s="132">
        <v>96.969696969696969</v>
      </c>
      <c r="IN9" s="132">
        <v>15.151515151515152</v>
      </c>
      <c r="IO9" s="132">
        <v>80</v>
      </c>
      <c r="IP9" s="132">
        <v>60</v>
      </c>
      <c r="IQ9" s="132">
        <v>0</v>
      </c>
      <c r="IR9" s="132">
        <v>0</v>
      </c>
      <c r="IS9" s="132">
        <v>60</v>
      </c>
      <c r="IT9" s="140">
        <v>63.934426229508198</v>
      </c>
      <c r="IU9" s="132">
        <v>63.934426229508198</v>
      </c>
      <c r="IV9" s="389" t="s">
        <v>87</v>
      </c>
      <c r="IW9" s="135">
        <v>86.1</v>
      </c>
      <c r="IX9" s="145" t="s">
        <v>88</v>
      </c>
      <c r="IY9" s="145" t="s">
        <v>88</v>
      </c>
      <c r="IZ9" s="145" t="s">
        <v>88</v>
      </c>
      <c r="JA9" s="145" t="s">
        <v>88</v>
      </c>
      <c r="JB9" s="132">
        <v>57.928802588996803</v>
      </c>
      <c r="JC9" s="132">
        <v>24.9190938511327</v>
      </c>
      <c r="JD9" s="132">
        <v>5.6094929881337698</v>
      </c>
      <c r="JE9" s="132">
        <v>11.5426105717368</v>
      </c>
      <c r="JF9" s="145" t="s">
        <v>88</v>
      </c>
      <c r="JG9" s="145" t="s">
        <v>88</v>
      </c>
      <c r="JH9" s="145" t="s">
        <v>88</v>
      </c>
      <c r="JI9" s="145" t="s">
        <v>88</v>
      </c>
      <c r="JJ9" s="395">
        <v>173</v>
      </c>
      <c r="JK9" s="365">
        <v>0.37519790062677599</v>
      </c>
      <c r="JL9" s="365">
        <v>16.413662239089199</v>
      </c>
      <c r="JM9" s="365">
        <v>95.540796963946903</v>
      </c>
      <c r="JN9" s="365">
        <v>2.2858877876336501</v>
      </c>
      <c r="JO9" s="132">
        <v>25.476762534592499</v>
      </c>
      <c r="JP9" s="132">
        <v>38.724373576309802</v>
      </c>
      <c r="JQ9" s="132">
        <v>100</v>
      </c>
      <c r="JR9" s="132">
        <v>84.848484848484844</v>
      </c>
      <c r="JS9" s="132">
        <v>42.424242424242422</v>
      </c>
      <c r="JT9" s="132">
        <v>27.27272727272727</v>
      </c>
      <c r="JU9" s="132">
        <v>87.878787878787875</v>
      </c>
      <c r="JV9" s="132">
        <v>45.454545454545453</v>
      </c>
      <c r="JW9" s="132">
        <v>100</v>
      </c>
      <c r="JX9" s="132">
        <v>93.939393939393938</v>
      </c>
      <c r="JY9" s="132">
        <v>54.54545454545454</v>
      </c>
      <c r="JZ9" s="132">
        <v>15.151515151515152</v>
      </c>
      <c r="KA9" s="132">
        <v>3.0303030303030303</v>
      </c>
      <c r="KB9" s="132">
        <v>96.969696969696969</v>
      </c>
      <c r="KC9" s="132">
        <v>30.303030303030305</v>
      </c>
      <c r="KD9" s="132">
        <v>80</v>
      </c>
      <c r="KE9" s="132">
        <v>60</v>
      </c>
      <c r="KF9" s="132">
        <v>20</v>
      </c>
      <c r="KG9" s="132">
        <v>30</v>
      </c>
      <c r="KH9" s="132">
        <v>50</v>
      </c>
      <c r="KI9" s="132">
        <v>62.5</v>
      </c>
      <c r="KJ9" s="132">
        <v>62.5</v>
      </c>
      <c r="KK9" s="345" t="s">
        <v>87</v>
      </c>
      <c r="KL9" s="345" t="s">
        <v>87</v>
      </c>
      <c r="KM9" s="346">
        <v>74.2</v>
      </c>
    </row>
    <row r="10" spans="1:299" ht="18" customHeight="1">
      <c r="A10" s="74"/>
      <c r="B10" s="75" t="s">
        <v>87</v>
      </c>
      <c r="C10" s="75" t="s">
        <v>87</v>
      </c>
      <c r="D10" s="76" t="s">
        <v>122</v>
      </c>
      <c r="E10" s="77" t="s">
        <v>3</v>
      </c>
      <c r="F10" s="78" t="s">
        <v>87</v>
      </c>
      <c r="G10" s="78" t="s">
        <v>87</v>
      </c>
      <c r="H10" s="78" t="s">
        <v>87</v>
      </c>
      <c r="I10" s="78" t="s">
        <v>87</v>
      </c>
      <c r="J10" s="78" t="s">
        <v>87</v>
      </c>
      <c r="K10" s="78" t="s">
        <v>87</v>
      </c>
      <c r="L10" s="78" t="s">
        <v>87</v>
      </c>
      <c r="M10" s="79">
        <v>2301996</v>
      </c>
      <c r="N10" s="80">
        <v>83.476838340038441</v>
      </c>
      <c r="O10" s="80">
        <v>51.58682227144714</v>
      </c>
      <c r="P10" s="81">
        <v>27.593016336022085</v>
      </c>
      <c r="Q10" s="81">
        <v>14.344370001345455</v>
      </c>
      <c r="R10" s="80">
        <v>14.2766447107372</v>
      </c>
      <c r="S10" s="80">
        <v>6.9954765494802</v>
      </c>
      <c r="T10" s="82">
        <v>21.2721212602174</v>
      </c>
      <c r="U10" s="82">
        <v>444.95465809807001</v>
      </c>
      <c r="V10" s="81">
        <v>355.18120049881998</v>
      </c>
      <c r="W10" s="81">
        <v>64.900000000000006</v>
      </c>
      <c r="X10" s="80">
        <v>69.5</v>
      </c>
      <c r="Y10" s="134">
        <v>33.219178082191803</v>
      </c>
      <c r="Z10" s="134">
        <v>9.7251585623678594</v>
      </c>
      <c r="AA10" s="382" t="s">
        <v>87</v>
      </c>
      <c r="AB10" s="382" t="s">
        <v>87</v>
      </c>
      <c r="AC10" s="406">
        <v>332.0215779765125</v>
      </c>
      <c r="AD10" s="406">
        <v>286.57468934139928</v>
      </c>
      <c r="AE10" s="134">
        <v>6803.0179794911792</v>
      </c>
      <c r="AF10" s="134">
        <v>6354.0868332556493</v>
      </c>
      <c r="AG10" s="134">
        <v>16.203329632197448</v>
      </c>
      <c r="AH10" s="134">
        <v>3</v>
      </c>
      <c r="AI10" s="134">
        <v>14</v>
      </c>
      <c r="AJ10" s="134">
        <v>0.95569236436553318</v>
      </c>
      <c r="AK10" s="132">
        <v>6.0382381203095052</v>
      </c>
      <c r="AL10" s="134">
        <v>34.767219404377769</v>
      </c>
      <c r="AM10" s="132">
        <v>19.677459810214685</v>
      </c>
      <c r="AN10" s="132">
        <v>4.853874863045573</v>
      </c>
      <c r="AO10" s="134">
        <v>101.51300000000001</v>
      </c>
      <c r="AP10" s="134">
        <v>93.055999999999997</v>
      </c>
      <c r="AQ10" s="132">
        <v>60.020056665995199</v>
      </c>
      <c r="AR10" s="132">
        <v>24.948289893783599</v>
      </c>
      <c r="AS10" s="140">
        <v>33.1</v>
      </c>
      <c r="AT10" s="140">
        <v>53.2</v>
      </c>
      <c r="AU10" s="132">
        <v>11.858575754642825</v>
      </c>
      <c r="AV10" s="132">
        <v>7.1822276479786291</v>
      </c>
      <c r="AW10" s="134">
        <v>91.725999999999999</v>
      </c>
      <c r="AX10" s="134">
        <v>103.613</v>
      </c>
      <c r="AY10" s="132">
        <v>71.465922002865696</v>
      </c>
      <c r="AZ10" s="132">
        <v>48.092675443306</v>
      </c>
      <c r="BA10" s="139">
        <v>74.400000000000006</v>
      </c>
      <c r="BB10" s="139">
        <v>72.8</v>
      </c>
      <c r="BC10" s="135">
        <v>9.7664391126989649</v>
      </c>
      <c r="BD10" s="135">
        <v>4.1817588654841833</v>
      </c>
      <c r="BE10" s="143">
        <v>96.626000000000005</v>
      </c>
      <c r="BF10" s="143">
        <v>92.418000000000006</v>
      </c>
      <c r="BG10" s="135">
        <v>80.942678615756904</v>
      </c>
      <c r="BH10" s="135">
        <v>31.1085728258704</v>
      </c>
      <c r="BI10" s="144">
        <v>74.5</v>
      </c>
      <c r="BJ10" s="144">
        <v>74</v>
      </c>
      <c r="BK10" s="132">
        <v>9.8622593199999997</v>
      </c>
      <c r="BL10" s="132">
        <v>104.39536703298</v>
      </c>
      <c r="BM10" s="134">
        <v>92.3</v>
      </c>
      <c r="BN10" s="6">
        <v>0.79900000000000004</v>
      </c>
      <c r="BO10" s="6">
        <v>0.48</v>
      </c>
      <c r="BP10" s="6">
        <v>0.749</v>
      </c>
      <c r="BQ10" s="6">
        <v>0.75900000000000001</v>
      </c>
      <c r="BR10" s="6">
        <v>0.09</v>
      </c>
      <c r="BS10" s="6">
        <v>0.36299999999999999</v>
      </c>
      <c r="BT10" s="6">
        <v>0.748</v>
      </c>
      <c r="BU10" s="6">
        <v>0.68500000000000005</v>
      </c>
      <c r="BV10" s="6">
        <v>0.65600000000000003</v>
      </c>
      <c r="BW10" s="6">
        <v>0.746</v>
      </c>
      <c r="BX10" s="6">
        <v>0.64600000000000002</v>
      </c>
      <c r="BY10" s="6">
        <v>0.47599999999999998</v>
      </c>
      <c r="BZ10" s="6">
        <v>0.76500000000000001</v>
      </c>
      <c r="CA10" s="6">
        <v>0.84199999999999997</v>
      </c>
      <c r="CB10" s="6">
        <v>0.79700000000000004</v>
      </c>
      <c r="CC10" s="6">
        <v>0.7</v>
      </c>
      <c r="CD10" s="6">
        <v>0.29299999999999998</v>
      </c>
      <c r="CE10" s="7">
        <v>8</v>
      </c>
      <c r="CF10" s="106">
        <v>0.71695294996265868</v>
      </c>
      <c r="CG10" s="6">
        <v>0.68600000000000005</v>
      </c>
      <c r="CH10" s="6">
        <v>0.51800000000000002</v>
      </c>
      <c r="CI10" s="6">
        <v>0.77100000000000002</v>
      </c>
      <c r="CJ10" s="6">
        <v>0.48899999999999999</v>
      </c>
      <c r="CK10" s="6">
        <v>0.71199999999999997</v>
      </c>
      <c r="CL10" s="6">
        <v>0.24299999999999999</v>
      </c>
      <c r="CM10" s="6">
        <v>0.183</v>
      </c>
      <c r="CN10" s="6">
        <v>0.10199999999999999</v>
      </c>
      <c r="CO10" s="6">
        <v>0.48199999999999998</v>
      </c>
      <c r="CP10" s="6">
        <v>0.30599999999999999</v>
      </c>
      <c r="CQ10" s="6">
        <v>0.59899999999999998</v>
      </c>
      <c r="CR10" s="6">
        <v>0.40200000000000002</v>
      </c>
      <c r="CS10" s="6">
        <v>0.497</v>
      </c>
      <c r="CT10" s="6">
        <v>0.63400000000000001</v>
      </c>
      <c r="CU10" s="6">
        <v>0.55700000000000005</v>
      </c>
      <c r="CV10" s="6">
        <v>0.59799999999999998</v>
      </c>
      <c r="CW10" s="132">
        <v>29.480330259999999</v>
      </c>
      <c r="CX10" s="132">
        <v>24.575036430000001</v>
      </c>
      <c r="CY10" s="132">
        <v>34.458474989999999</v>
      </c>
      <c r="CZ10" s="132">
        <v>11.48615833</v>
      </c>
      <c r="DA10" s="132">
        <v>33.873957367933301</v>
      </c>
      <c r="DB10" s="132">
        <v>19.184430027803501</v>
      </c>
      <c r="DC10" s="132">
        <v>37.256719184429997</v>
      </c>
      <c r="DD10" s="132">
        <v>9.6848934198331804</v>
      </c>
      <c r="DE10" s="140">
        <v>81.099999999999994</v>
      </c>
      <c r="DF10" s="140">
        <v>31.2</v>
      </c>
      <c r="DG10" s="140">
        <v>7.1</v>
      </c>
      <c r="DH10" s="140">
        <v>14.1</v>
      </c>
      <c r="DI10" s="140">
        <v>97.4</v>
      </c>
      <c r="DJ10" s="140">
        <v>45.9</v>
      </c>
      <c r="DK10" s="140">
        <v>13</v>
      </c>
      <c r="DL10" s="140">
        <v>21</v>
      </c>
      <c r="DM10" s="342">
        <v>104</v>
      </c>
      <c r="DN10" s="342">
        <v>66</v>
      </c>
      <c r="DO10" s="343">
        <v>9.8095624369216802E-2</v>
      </c>
      <c r="DP10" s="343">
        <v>4.2200028133352101E-2</v>
      </c>
      <c r="DQ10" s="343">
        <v>3.3397559409120099</v>
      </c>
      <c r="DR10" s="343">
        <v>1.7993456924754601</v>
      </c>
      <c r="DS10" s="344">
        <v>85.260115606936395</v>
      </c>
      <c r="DT10" s="344">
        <v>88.058887677208304</v>
      </c>
      <c r="DU10" s="344">
        <v>2.9372093681321298</v>
      </c>
      <c r="DV10" s="344">
        <v>2.3452985332293301</v>
      </c>
      <c r="DW10" s="344">
        <v>8.4454685165330599</v>
      </c>
      <c r="DX10" s="344">
        <v>16.387455441045699</v>
      </c>
      <c r="DY10" s="132">
        <v>61.724659606656601</v>
      </c>
      <c r="DZ10" s="132">
        <v>56.267409470752099</v>
      </c>
      <c r="EA10" s="132">
        <v>100</v>
      </c>
      <c r="EB10" s="132">
        <v>100</v>
      </c>
      <c r="EC10" s="132">
        <v>100</v>
      </c>
      <c r="ED10" s="132">
        <v>91.428571428571431</v>
      </c>
      <c r="EE10" s="132">
        <v>85.714285714285708</v>
      </c>
      <c r="EF10" s="132">
        <v>34.285714285714285</v>
      </c>
      <c r="EG10" s="132">
        <v>100</v>
      </c>
      <c r="EH10" s="132">
        <v>100</v>
      </c>
      <c r="EI10" s="132">
        <v>20</v>
      </c>
      <c r="EJ10" s="132">
        <v>8.5714285714285712</v>
      </c>
      <c r="EK10" s="132">
        <v>0</v>
      </c>
      <c r="EL10" s="132">
        <v>100</v>
      </c>
      <c r="EM10" s="132">
        <v>8.5714285714285712</v>
      </c>
      <c r="EN10" s="132">
        <v>66.666666666666657</v>
      </c>
      <c r="EO10" s="132">
        <v>33.333333333333329</v>
      </c>
      <c r="EP10" s="132">
        <v>0</v>
      </c>
      <c r="EQ10" s="132">
        <v>33.333333333333329</v>
      </c>
      <c r="ER10" s="132">
        <v>33.333333333333329</v>
      </c>
      <c r="ES10" s="140">
        <v>78.3333333333333</v>
      </c>
      <c r="ET10" s="139">
        <v>78.3333333333333</v>
      </c>
      <c r="EU10" s="345" t="s">
        <v>87</v>
      </c>
      <c r="EV10" s="345" t="s">
        <v>87</v>
      </c>
      <c r="EW10" s="346">
        <v>76.5</v>
      </c>
      <c r="EX10" s="132">
        <v>40.487971340000001</v>
      </c>
      <c r="EY10" s="132">
        <v>27.896263439999998</v>
      </c>
      <c r="EZ10" s="132">
        <v>18.512199280000001</v>
      </c>
      <c r="FA10" s="132">
        <v>13.086504010000001</v>
      </c>
      <c r="FB10" s="132">
        <v>50.981104651162802</v>
      </c>
      <c r="FC10" s="132">
        <v>25.508720930232599</v>
      </c>
      <c r="FD10" s="132">
        <v>17.6235465116279</v>
      </c>
      <c r="FE10" s="132">
        <v>5.8866279069767398</v>
      </c>
      <c r="FF10" s="140">
        <v>97.3</v>
      </c>
      <c r="FG10" s="140">
        <v>79.900000000000006</v>
      </c>
      <c r="FH10" s="140">
        <v>20.399999999999999</v>
      </c>
      <c r="FI10" s="140">
        <v>61.9</v>
      </c>
      <c r="FJ10" s="140">
        <v>99.5</v>
      </c>
      <c r="FK10" s="140">
        <v>80.2</v>
      </c>
      <c r="FL10" s="140">
        <v>16.7</v>
      </c>
      <c r="FM10" s="140">
        <v>58.8</v>
      </c>
      <c r="FN10" s="380">
        <v>249</v>
      </c>
      <c r="FO10" s="380">
        <v>189</v>
      </c>
      <c r="FP10" s="365">
        <v>0.26358968930291599</v>
      </c>
      <c r="FQ10" s="365">
        <v>0.13113616652211599</v>
      </c>
      <c r="FR10" s="365">
        <v>3.5399488200170599</v>
      </c>
      <c r="FS10" s="365">
        <v>2.9512804497189302</v>
      </c>
      <c r="FT10" s="132">
        <v>82.314472561842507</v>
      </c>
      <c r="FU10" s="132">
        <v>86.274203622735797</v>
      </c>
      <c r="FV10" s="132">
        <v>7.4461440745249599</v>
      </c>
      <c r="FW10" s="132">
        <v>4.4433651344319198</v>
      </c>
      <c r="FX10" s="132">
        <v>8.4126432641090005</v>
      </c>
      <c r="FY10" s="132">
        <v>16.710221200142499</v>
      </c>
      <c r="FZ10" s="132">
        <v>54.462934947049902</v>
      </c>
      <c r="GA10" s="132">
        <v>48.189415041782702</v>
      </c>
      <c r="GB10" s="132">
        <v>100</v>
      </c>
      <c r="GC10" s="132">
        <v>80</v>
      </c>
      <c r="GD10" s="132">
        <v>100</v>
      </c>
      <c r="GE10" s="132">
        <v>65.714285714285708</v>
      </c>
      <c r="GF10" s="132">
        <v>88.571428571428569</v>
      </c>
      <c r="GG10" s="132">
        <v>20</v>
      </c>
      <c r="GH10" s="132">
        <v>94.285714285714278</v>
      </c>
      <c r="GI10" s="132">
        <v>100</v>
      </c>
      <c r="GJ10" s="132">
        <v>75.757575757575751</v>
      </c>
      <c r="GK10" s="132">
        <v>9.0909090909090917</v>
      </c>
      <c r="GL10" s="132">
        <v>0</v>
      </c>
      <c r="GM10" s="132">
        <v>93.939393939393938</v>
      </c>
      <c r="GN10" s="132">
        <v>14.285714285714285</v>
      </c>
      <c r="GO10" s="132">
        <v>80</v>
      </c>
      <c r="GP10" s="132">
        <v>20</v>
      </c>
      <c r="GQ10" s="132">
        <v>0</v>
      </c>
      <c r="GR10" s="132">
        <v>20</v>
      </c>
      <c r="GS10" s="132">
        <v>60</v>
      </c>
      <c r="GT10" s="140">
        <v>80.327868852459005</v>
      </c>
      <c r="GU10" s="140">
        <v>80.327868852459005</v>
      </c>
      <c r="GV10" s="382" t="s">
        <v>87</v>
      </c>
      <c r="GW10" s="132">
        <v>54.7</v>
      </c>
      <c r="GX10" s="144">
        <v>60.155432670000003</v>
      </c>
      <c r="GY10" s="144">
        <v>15.69272157</v>
      </c>
      <c r="GZ10" s="144">
        <v>14.90061276</v>
      </c>
      <c r="HA10" s="144">
        <v>9.2512329999999992</v>
      </c>
      <c r="HB10" s="146">
        <v>68.8888888888889</v>
      </c>
      <c r="HC10" s="146">
        <v>13.010752688171999</v>
      </c>
      <c r="HD10" s="146">
        <v>12.329749103942699</v>
      </c>
      <c r="HE10" s="146">
        <v>5.7706093189964198</v>
      </c>
      <c r="HF10" s="140">
        <v>99.5</v>
      </c>
      <c r="HG10" s="140">
        <v>55.9</v>
      </c>
      <c r="HH10" s="140">
        <v>7.7</v>
      </c>
      <c r="HI10" s="140">
        <v>41.2</v>
      </c>
      <c r="HJ10" s="140">
        <v>98.5</v>
      </c>
      <c r="HK10" s="140">
        <v>59.2</v>
      </c>
      <c r="HL10" s="140">
        <v>5.8</v>
      </c>
      <c r="HM10" s="140">
        <v>42.3</v>
      </c>
      <c r="HN10" s="147">
        <v>210</v>
      </c>
      <c r="HO10" s="147">
        <v>73</v>
      </c>
      <c r="HP10" s="387">
        <v>0.34448253801610901</v>
      </c>
      <c r="HQ10" s="387">
        <v>9.0225935630592793E-2</v>
      </c>
      <c r="HR10" s="387">
        <v>4.2796005706134101</v>
      </c>
      <c r="HS10" s="387">
        <v>2.0283412058905301</v>
      </c>
      <c r="HT10" s="146">
        <v>89.341756674139006</v>
      </c>
      <c r="HU10" s="146">
        <v>93.553764934704105</v>
      </c>
      <c r="HV10" s="146">
        <v>8.0494086383097407</v>
      </c>
      <c r="HW10" s="146">
        <v>4.4482622237603202</v>
      </c>
      <c r="HX10" s="146">
        <v>10.485037082447599</v>
      </c>
      <c r="HY10" s="146">
        <v>16.968056590698101</v>
      </c>
      <c r="HZ10" s="135">
        <v>55.521936459909199</v>
      </c>
      <c r="IA10" s="135">
        <v>45.821727019498603</v>
      </c>
      <c r="IB10" s="132">
        <v>100</v>
      </c>
      <c r="IC10" s="132">
        <v>0</v>
      </c>
      <c r="ID10" s="132">
        <v>0</v>
      </c>
      <c r="IE10" s="132">
        <v>34.285714285714285</v>
      </c>
      <c r="IF10" s="132">
        <v>91.428571428571431</v>
      </c>
      <c r="IG10" s="132">
        <v>71.428571428571431</v>
      </c>
      <c r="IH10" s="132">
        <v>100</v>
      </c>
      <c r="II10" s="132">
        <v>100</v>
      </c>
      <c r="IJ10" s="132">
        <v>5.7142857142857144</v>
      </c>
      <c r="IK10" s="132">
        <v>5.7142857142857144</v>
      </c>
      <c r="IL10" s="132">
        <v>2.8571428571428572</v>
      </c>
      <c r="IM10" s="132">
        <v>100</v>
      </c>
      <c r="IN10" s="132">
        <v>11.428571428571429</v>
      </c>
      <c r="IO10" s="132">
        <v>75</v>
      </c>
      <c r="IP10" s="132">
        <v>0</v>
      </c>
      <c r="IQ10" s="132">
        <v>0</v>
      </c>
      <c r="IR10" s="132">
        <v>50</v>
      </c>
      <c r="IS10" s="132">
        <v>75</v>
      </c>
      <c r="IT10" s="140">
        <v>78.688524590163894</v>
      </c>
      <c r="IU10" s="132">
        <v>78.688524590163894</v>
      </c>
      <c r="IV10" s="389" t="s">
        <v>87</v>
      </c>
      <c r="IW10" s="135">
        <v>68.900000000000006</v>
      </c>
      <c r="IX10" s="132">
        <v>57.752161379999997</v>
      </c>
      <c r="IY10" s="132">
        <v>27.291066279999999</v>
      </c>
      <c r="IZ10" s="132">
        <v>4.524495677</v>
      </c>
      <c r="JA10" s="132">
        <v>10.432276659999999</v>
      </c>
      <c r="JB10" s="132">
        <v>57.032542746828497</v>
      </c>
      <c r="JC10" s="132">
        <v>25.5929398786542</v>
      </c>
      <c r="JD10" s="132">
        <v>5.6260341974627703</v>
      </c>
      <c r="JE10" s="132">
        <v>11.748483177054601</v>
      </c>
      <c r="JF10" s="132">
        <v>99.5</v>
      </c>
      <c r="JG10" s="132">
        <v>90.7</v>
      </c>
      <c r="JH10" s="132">
        <v>38.700000000000003</v>
      </c>
      <c r="JI10" s="132">
        <v>76.8</v>
      </c>
      <c r="JJ10" s="395">
        <v>320</v>
      </c>
      <c r="JK10" s="365">
        <v>0.35298270384751101</v>
      </c>
      <c r="JL10" s="365">
        <v>9.0625885018408407</v>
      </c>
      <c r="JM10" s="365">
        <v>97.111299915038202</v>
      </c>
      <c r="JN10" s="365">
        <v>3.8949435227673801</v>
      </c>
      <c r="JO10" s="132">
        <v>26.5661700861247</v>
      </c>
      <c r="JP10" s="132">
        <v>50.835654596100298</v>
      </c>
      <c r="JQ10" s="132">
        <v>100</v>
      </c>
      <c r="JR10" s="132">
        <v>14.285714285714285</v>
      </c>
      <c r="JS10" s="132">
        <v>14.285714285714285</v>
      </c>
      <c r="JT10" s="132">
        <v>5.7142857142857144</v>
      </c>
      <c r="JU10" s="132">
        <v>91.428571428571431</v>
      </c>
      <c r="JV10" s="132">
        <v>54.285714285714285</v>
      </c>
      <c r="JW10" s="132">
        <v>82.857142857142861</v>
      </c>
      <c r="JX10" s="132">
        <v>96.551724137931032</v>
      </c>
      <c r="JY10" s="132">
        <v>100</v>
      </c>
      <c r="JZ10" s="132">
        <v>6.8965517241379306</v>
      </c>
      <c r="KA10" s="132">
        <v>0</v>
      </c>
      <c r="KB10" s="132">
        <v>96.551724137931032</v>
      </c>
      <c r="KC10" s="132">
        <v>42.857142857142854</v>
      </c>
      <c r="KD10" s="132">
        <v>93.333333333333329</v>
      </c>
      <c r="KE10" s="132">
        <v>86.666666666666671</v>
      </c>
      <c r="KF10" s="132">
        <v>6.666666666666667</v>
      </c>
      <c r="KG10" s="132">
        <v>60</v>
      </c>
      <c r="KH10" s="132">
        <v>53.333333333333336</v>
      </c>
      <c r="KI10" s="132">
        <v>81.25</v>
      </c>
      <c r="KJ10" s="132">
        <v>81.25</v>
      </c>
      <c r="KK10" s="345" t="s">
        <v>87</v>
      </c>
      <c r="KL10" s="345" t="s">
        <v>87</v>
      </c>
      <c r="KM10" s="346">
        <v>54.2</v>
      </c>
    </row>
    <row r="11" spans="1:299" ht="18" customHeight="1">
      <c r="A11" s="74"/>
      <c r="B11" s="75" t="s">
        <v>87</v>
      </c>
      <c r="C11" s="75" t="s">
        <v>87</v>
      </c>
      <c r="D11" s="76" t="s">
        <v>123</v>
      </c>
      <c r="E11" s="77" t="s">
        <v>4</v>
      </c>
      <c r="F11" s="78" t="s">
        <v>87</v>
      </c>
      <c r="G11" s="78" t="s">
        <v>87</v>
      </c>
      <c r="H11" s="78" t="s">
        <v>87</v>
      </c>
      <c r="I11" s="78" t="s">
        <v>87</v>
      </c>
      <c r="J11" s="78" t="s">
        <v>87</v>
      </c>
      <c r="K11" s="78" t="s">
        <v>87</v>
      </c>
      <c r="L11" s="78" t="s">
        <v>87</v>
      </c>
      <c r="M11" s="79">
        <v>959502</v>
      </c>
      <c r="N11" s="80">
        <v>96.705018405269627</v>
      </c>
      <c r="O11" s="80">
        <v>58.704801321274708</v>
      </c>
      <c r="P11" s="81">
        <v>33.046222948641677</v>
      </c>
      <c r="Q11" s="81">
        <v>9.8186502347234708</v>
      </c>
      <c r="R11" s="80">
        <v>8.9774455144450105</v>
      </c>
      <c r="S11" s="80">
        <v>6.93740496705525</v>
      </c>
      <c r="T11" s="82">
        <v>15.9148504815003</v>
      </c>
      <c r="U11" s="82">
        <v>499.12971749171601</v>
      </c>
      <c r="V11" s="81">
        <v>340.65864010374003</v>
      </c>
      <c r="W11" s="85" t="s">
        <v>87</v>
      </c>
      <c r="X11" s="86" t="s">
        <v>87</v>
      </c>
      <c r="Y11" s="134">
        <v>34.133333333333297</v>
      </c>
      <c r="Z11" s="134">
        <v>8.8992974238875906</v>
      </c>
      <c r="AA11" s="382" t="s">
        <v>87</v>
      </c>
      <c r="AB11" s="382" t="s">
        <v>87</v>
      </c>
      <c r="AC11" s="406">
        <v>282.62867628038794</v>
      </c>
      <c r="AD11" s="406">
        <v>269.28781158484406</v>
      </c>
      <c r="AE11" s="134">
        <v>6625.8669618219674</v>
      </c>
      <c r="AF11" s="134">
        <v>6540.9086934861079</v>
      </c>
      <c r="AG11" s="134">
        <v>25.012975481030782</v>
      </c>
      <c r="AH11" s="134">
        <v>1</v>
      </c>
      <c r="AI11" s="134">
        <v>16</v>
      </c>
      <c r="AJ11" s="134">
        <v>1.2506487740515393</v>
      </c>
      <c r="AK11" s="132">
        <v>7.8165548378221201</v>
      </c>
      <c r="AL11" s="134">
        <v>27.608071687187728</v>
      </c>
      <c r="AM11" s="132">
        <v>19.623209642098193</v>
      </c>
      <c r="AN11" s="132">
        <v>6.2411007646283743</v>
      </c>
      <c r="AO11" s="134">
        <v>98.658000000000001</v>
      </c>
      <c r="AP11" s="134">
        <v>89.991</v>
      </c>
      <c r="AQ11" s="132">
        <v>61.002615162203398</v>
      </c>
      <c r="AR11" s="132">
        <v>23.9974360449092</v>
      </c>
      <c r="AS11" s="140">
        <v>37.1</v>
      </c>
      <c r="AT11" s="140">
        <v>51.4</v>
      </c>
      <c r="AU11" s="132">
        <v>14.649949494389306</v>
      </c>
      <c r="AV11" s="132">
        <v>8.0504650443978818</v>
      </c>
      <c r="AW11" s="134">
        <v>116.884</v>
      </c>
      <c r="AX11" s="134">
        <v>107.886</v>
      </c>
      <c r="AY11" s="132">
        <v>93.240780429868906</v>
      </c>
      <c r="AZ11" s="132">
        <v>47.017063243601399</v>
      </c>
      <c r="BA11" s="139">
        <v>79.3</v>
      </c>
      <c r="BB11" s="139">
        <v>74.7</v>
      </c>
      <c r="BC11" s="135">
        <v>16.709094794565182</v>
      </c>
      <c r="BD11" s="135">
        <v>5.4941286395736642</v>
      </c>
      <c r="BE11" s="143">
        <v>139.035</v>
      </c>
      <c r="BF11" s="143">
        <v>137.559</v>
      </c>
      <c r="BG11" s="135">
        <v>93.431157613485894</v>
      </c>
      <c r="BH11" s="135">
        <v>34.723304649805399</v>
      </c>
      <c r="BI11" s="144">
        <v>73.3</v>
      </c>
      <c r="BJ11" s="144">
        <v>69.7</v>
      </c>
      <c r="BK11" s="132">
        <v>13.82128449</v>
      </c>
      <c r="BL11" s="132">
        <v>88.121107067256204</v>
      </c>
      <c r="BM11" s="134">
        <v>89.3</v>
      </c>
      <c r="BN11" s="6">
        <v>0.77400000000000002</v>
      </c>
      <c r="BO11" s="6">
        <v>0.35399999999999998</v>
      </c>
      <c r="BP11" s="6">
        <v>0.72399999999999998</v>
      </c>
      <c r="BQ11" s="6">
        <v>0.77100000000000002</v>
      </c>
      <c r="BR11" s="6">
        <v>2.4E-2</v>
      </c>
      <c r="BS11" s="6">
        <v>0.35899999999999999</v>
      </c>
      <c r="BT11" s="6">
        <v>0.68300000000000005</v>
      </c>
      <c r="BU11" s="6">
        <v>0.59399999999999997</v>
      </c>
      <c r="BV11" s="6">
        <v>0.63100000000000001</v>
      </c>
      <c r="BW11" s="6">
        <v>0.74299999999999999</v>
      </c>
      <c r="BX11" s="6">
        <v>0.61199999999999999</v>
      </c>
      <c r="BY11" s="6">
        <v>0.55000000000000004</v>
      </c>
      <c r="BZ11" s="6">
        <v>0.76400000000000001</v>
      </c>
      <c r="CA11" s="6">
        <v>0.69699999999999995</v>
      </c>
      <c r="CB11" s="6">
        <v>0.70899999999999996</v>
      </c>
      <c r="CC11" s="6">
        <v>0.69899999999999995</v>
      </c>
      <c r="CD11" s="6">
        <v>0.28999999999999998</v>
      </c>
      <c r="CE11" s="7">
        <v>7.9</v>
      </c>
      <c r="CF11" s="106">
        <v>0.65789473684210531</v>
      </c>
      <c r="CG11" s="6">
        <v>0.86099999999999999</v>
      </c>
      <c r="CH11" s="6">
        <v>0.315</v>
      </c>
      <c r="CI11" s="6">
        <v>0.63700000000000001</v>
      </c>
      <c r="CJ11" s="6">
        <v>0.45400000000000001</v>
      </c>
      <c r="CK11" s="6">
        <v>0.67400000000000004</v>
      </c>
      <c r="CL11" s="6">
        <v>0.29199999999999998</v>
      </c>
      <c r="CM11" s="6">
        <v>0.123</v>
      </c>
      <c r="CN11" s="6">
        <v>2.7E-2</v>
      </c>
      <c r="CO11" s="6">
        <v>0.51</v>
      </c>
      <c r="CP11" s="6">
        <v>0.316</v>
      </c>
      <c r="CQ11" s="6">
        <v>0.66300000000000003</v>
      </c>
      <c r="CR11" s="6">
        <v>0.40500000000000003</v>
      </c>
      <c r="CS11" s="6">
        <v>0.46600000000000003</v>
      </c>
      <c r="CT11" s="6">
        <v>0.66900000000000004</v>
      </c>
      <c r="CU11" s="6">
        <v>0.53500000000000003</v>
      </c>
      <c r="CV11" s="6">
        <v>0.61</v>
      </c>
      <c r="CW11" s="132">
        <v>20.948860140000001</v>
      </c>
      <c r="CX11" s="132">
        <v>29.882932839999999</v>
      </c>
      <c r="CY11" s="132">
        <v>34.257547750000001</v>
      </c>
      <c r="CZ11" s="132">
        <v>14.91065927</v>
      </c>
      <c r="DA11" s="132">
        <v>30.110497237569099</v>
      </c>
      <c r="DB11" s="132">
        <v>19.337016574585601</v>
      </c>
      <c r="DC11" s="132">
        <v>38.766114180478802</v>
      </c>
      <c r="DD11" s="132">
        <v>11.7863720073665</v>
      </c>
      <c r="DE11" s="140">
        <v>82</v>
      </c>
      <c r="DF11" s="140">
        <v>40.299999999999997</v>
      </c>
      <c r="DG11" s="140">
        <v>17.100000000000001</v>
      </c>
      <c r="DH11" s="140">
        <v>23.6</v>
      </c>
      <c r="DI11" s="140">
        <v>92.8</v>
      </c>
      <c r="DJ11" s="140">
        <v>60.9</v>
      </c>
      <c r="DK11" s="140">
        <v>15.8</v>
      </c>
      <c r="DL11" s="140">
        <v>25.7</v>
      </c>
      <c r="DM11" s="342">
        <v>34</v>
      </c>
      <c r="DN11" s="342">
        <v>29</v>
      </c>
      <c r="DO11" s="343">
        <v>0.10374393555670799</v>
      </c>
      <c r="DP11" s="343">
        <v>6.5479012847433904E-2</v>
      </c>
      <c r="DQ11" s="343">
        <v>3.6131774707757698</v>
      </c>
      <c r="DR11" s="343">
        <v>2.65567765567766</v>
      </c>
      <c r="DS11" s="344">
        <v>82.252922422954299</v>
      </c>
      <c r="DT11" s="344">
        <v>89.926739926739899</v>
      </c>
      <c r="DU11" s="344">
        <v>2.8712659811430101</v>
      </c>
      <c r="DV11" s="344">
        <v>2.4656235182551001</v>
      </c>
      <c r="DW11" s="344">
        <v>6.6330847101611399</v>
      </c>
      <c r="DX11" s="344">
        <v>10.211841390548599</v>
      </c>
      <c r="DY11" s="132">
        <v>56.393442622950801</v>
      </c>
      <c r="DZ11" s="132">
        <v>50.991501416430602</v>
      </c>
      <c r="EA11" s="132">
        <v>92</v>
      </c>
      <c r="EB11" s="132">
        <v>73.91304347826086</v>
      </c>
      <c r="EC11" s="132">
        <v>100</v>
      </c>
      <c r="ED11" s="132">
        <v>95.652173913043484</v>
      </c>
      <c r="EE11" s="132">
        <v>78.260869565217391</v>
      </c>
      <c r="EF11" s="132">
        <v>39.130434782608695</v>
      </c>
      <c r="EG11" s="132">
        <v>92</v>
      </c>
      <c r="EH11" s="132">
        <v>91.304347826086953</v>
      </c>
      <c r="EI11" s="132">
        <v>0</v>
      </c>
      <c r="EJ11" s="132">
        <v>8.695652173913043</v>
      </c>
      <c r="EK11" s="132">
        <v>4.3478260869565215</v>
      </c>
      <c r="EL11" s="132">
        <v>86.956521739130437</v>
      </c>
      <c r="EM11" s="132">
        <v>20</v>
      </c>
      <c r="EN11" s="132">
        <v>60</v>
      </c>
      <c r="EO11" s="132">
        <v>20</v>
      </c>
      <c r="EP11" s="132">
        <v>20</v>
      </c>
      <c r="EQ11" s="132">
        <v>80</v>
      </c>
      <c r="ER11" s="132">
        <v>40</v>
      </c>
      <c r="ES11" s="140">
        <v>78.3333333333333</v>
      </c>
      <c r="ET11" s="139">
        <v>56.6666666666667</v>
      </c>
      <c r="EU11" s="345" t="s">
        <v>87</v>
      </c>
      <c r="EV11" s="345" t="s">
        <v>87</v>
      </c>
      <c r="EW11" s="346">
        <v>78.599999999999994</v>
      </c>
      <c r="EX11" s="132">
        <v>34.94897959</v>
      </c>
      <c r="EY11" s="132">
        <v>34.94897959</v>
      </c>
      <c r="EZ11" s="132">
        <v>15.81632653</v>
      </c>
      <c r="FA11" s="132">
        <v>14.28571429</v>
      </c>
      <c r="FB11" s="132">
        <v>46.501809408926398</v>
      </c>
      <c r="FC11" s="132">
        <v>24.9095295536791</v>
      </c>
      <c r="FD11" s="132">
        <v>16.948130277442701</v>
      </c>
      <c r="FE11" s="132">
        <v>11.640530759951799</v>
      </c>
      <c r="FF11" s="140">
        <v>97.9</v>
      </c>
      <c r="FG11" s="140">
        <v>81.7</v>
      </c>
      <c r="FH11" s="140">
        <v>26.9</v>
      </c>
      <c r="FI11" s="140">
        <v>79</v>
      </c>
      <c r="FJ11" s="140">
        <v>96.1</v>
      </c>
      <c r="FK11" s="140">
        <v>83.5</v>
      </c>
      <c r="FL11" s="140">
        <v>24.4</v>
      </c>
      <c r="FM11" s="140">
        <v>60.8</v>
      </c>
      <c r="FN11" s="380">
        <v>116</v>
      </c>
      <c r="FO11" s="380">
        <v>78</v>
      </c>
      <c r="FP11" s="365">
        <v>0.29848441962792399</v>
      </c>
      <c r="FQ11" s="365">
        <v>0.141419635572478</v>
      </c>
      <c r="FR11" s="365">
        <v>3.8410596026490098</v>
      </c>
      <c r="FS11" s="365">
        <v>2.9411764705882399</v>
      </c>
      <c r="FT11" s="132">
        <v>75.264900662251605</v>
      </c>
      <c r="FU11" s="132">
        <v>81.561085972850705</v>
      </c>
      <c r="FV11" s="132">
        <v>7.7708874765200804</v>
      </c>
      <c r="FW11" s="132">
        <v>4.8082676094642398</v>
      </c>
      <c r="FX11" s="132">
        <v>8.6110489823305691</v>
      </c>
      <c r="FY11" s="132">
        <v>13.798755443742399</v>
      </c>
      <c r="FZ11" s="132">
        <v>49.508196721311499</v>
      </c>
      <c r="GA11" s="132">
        <v>42.492917847025502</v>
      </c>
      <c r="GB11" s="132">
        <v>96</v>
      </c>
      <c r="GC11" s="132">
        <v>66.666666666666657</v>
      </c>
      <c r="GD11" s="132">
        <v>100</v>
      </c>
      <c r="GE11" s="132">
        <v>95.833333333333343</v>
      </c>
      <c r="GF11" s="132">
        <v>87.5</v>
      </c>
      <c r="GG11" s="132">
        <v>70.833333333333343</v>
      </c>
      <c r="GH11" s="132">
        <v>96</v>
      </c>
      <c r="GI11" s="132">
        <v>95.833333333333343</v>
      </c>
      <c r="GJ11" s="132">
        <v>0</v>
      </c>
      <c r="GK11" s="132">
        <v>4.1666666666666661</v>
      </c>
      <c r="GL11" s="132">
        <v>4.1666666666666661</v>
      </c>
      <c r="GM11" s="132">
        <v>87.5</v>
      </c>
      <c r="GN11" s="132">
        <v>28.000000000000004</v>
      </c>
      <c r="GO11" s="132">
        <v>71.428571428571431</v>
      </c>
      <c r="GP11" s="132">
        <v>14.285714285714285</v>
      </c>
      <c r="GQ11" s="132">
        <v>14.285714285714285</v>
      </c>
      <c r="GR11" s="132">
        <v>85.714285714285708</v>
      </c>
      <c r="GS11" s="132">
        <v>42.857142857142854</v>
      </c>
      <c r="GT11" s="140">
        <v>78.688524590163894</v>
      </c>
      <c r="GU11" s="140">
        <v>57.377049180327901</v>
      </c>
      <c r="GV11" s="382" t="s">
        <v>87</v>
      </c>
      <c r="GW11" s="132">
        <v>78.7</v>
      </c>
      <c r="GX11" s="144">
        <v>33.686917389999998</v>
      </c>
      <c r="GY11" s="144">
        <v>34.586949529999998</v>
      </c>
      <c r="GZ11" s="144">
        <v>15.0112504</v>
      </c>
      <c r="HA11" s="144">
        <v>16.714882670000001</v>
      </c>
      <c r="HB11" s="146">
        <v>55.648038049940602</v>
      </c>
      <c r="HC11" s="146">
        <v>17.360285374554099</v>
      </c>
      <c r="HD11" s="146">
        <v>15.9928656361474</v>
      </c>
      <c r="HE11" s="146">
        <v>10.998810939357901</v>
      </c>
      <c r="HF11" s="140">
        <v>95.8</v>
      </c>
      <c r="HG11" s="140">
        <v>78.2</v>
      </c>
      <c r="HH11" s="140">
        <v>19.399999999999999</v>
      </c>
      <c r="HI11" s="140">
        <v>58.8</v>
      </c>
      <c r="HJ11" s="140">
        <v>97.2</v>
      </c>
      <c r="HK11" s="140">
        <v>71.8</v>
      </c>
      <c r="HL11" s="140">
        <v>18.3</v>
      </c>
      <c r="HM11" s="140">
        <v>54.1</v>
      </c>
      <c r="HN11" s="147">
        <v>52</v>
      </c>
      <c r="HO11" s="147">
        <v>26</v>
      </c>
      <c r="HP11" s="387">
        <v>0.25490196078431399</v>
      </c>
      <c r="HQ11" s="387">
        <v>0.11245188356905</v>
      </c>
      <c r="HR11" s="387">
        <v>2.5390625</v>
      </c>
      <c r="HS11" s="387">
        <v>1.4814814814814801</v>
      </c>
      <c r="HT11" s="146">
        <v>80.37109375</v>
      </c>
      <c r="HU11" s="146">
        <v>86.096866096866094</v>
      </c>
      <c r="HV11" s="146">
        <v>10.039215686274501</v>
      </c>
      <c r="HW11" s="146">
        <v>7.5905021409108597</v>
      </c>
      <c r="HX11" s="146">
        <v>8.3515712682379295</v>
      </c>
      <c r="HY11" s="146">
        <v>10.999509879618399</v>
      </c>
      <c r="HZ11" s="135">
        <v>49.836065573770497</v>
      </c>
      <c r="IA11" s="135">
        <v>40.7932011331445</v>
      </c>
      <c r="IB11" s="132">
        <v>92</v>
      </c>
      <c r="IC11" s="132">
        <v>4.3478260869565215</v>
      </c>
      <c r="ID11" s="132">
        <v>0</v>
      </c>
      <c r="IE11" s="132">
        <v>78.260869565217391</v>
      </c>
      <c r="IF11" s="132">
        <v>91.304347826086953</v>
      </c>
      <c r="IG11" s="132">
        <v>60.869565217391312</v>
      </c>
      <c r="IH11" s="132">
        <v>92</v>
      </c>
      <c r="II11" s="132">
        <v>82.608695652173907</v>
      </c>
      <c r="IJ11" s="132">
        <v>30.434782608695656</v>
      </c>
      <c r="IK11" s="132">
        <v>4.3478260869565215</v>
      </c>
      <c r="IL11" s="132">
        <v>4.3478260869565215</v>
      </c>
      <c r="IM11" s="132">
        <v>100</v>
      </c>
      <c r="IN11" s="132">
        <v>28.000000000000004</v>
      </c>
      <c r="IO11" s="132">
        <v>28.571428571428569</v>
      </c>
      <c r="IP11" s="132">
        <v>28.571428571428569</v>
      </c>
      <c r="IQ11" s="132">
        <v>14.285714285714285</v>
      </c>
      <c r="IR11" s="132">
        <v>85.714285714285708</v>
      </c>
      <c r="IS11" s="132">
        <v>28.571428571428569</v>
      </c>
      <c r="IT11" s="140">
        <v>78.688524590163894</v>
      </c>
      <c r="IU11" s="132">
        <v>57.377049180327901</v>
      </c>
      <c r="IV11" s="389" t="s">
        <v>87</v>
      </c>
      <c r="IW11" s="135">
        <v>78</v>
      </c>
      <c r="IX11" s="132">
        <v>40.831758030000003</v>
      </c>
      <c r="IY11" s="132">
        <v>43.95085066</v>
      </c>
      <c r="IZ11" s="132">
        <v>5.6710775050000004</v>
      </c>
      <c r="JA11" s="132">
        <v>9.5463138000000001</v>
      </c>
      <c r="JB11" s="132">
        <v>59.223300970873801</v>
      </c>
      <c r="JC11" s="132">
        <v>24.965325936199701</v>
      </c>
      <c r="JD11" s="132">
        <v>8.7378640776699008</v>
      </c>
      <c r="JE11" s="132">
        <v>7.0735090152565903</v>
      </c>
      <c r="JF11" s="132">
        <v>98.6</v>
      </c>
      <c r="JG11" s="132">
        <v>92.8</v>
      </c>
      <c r="JH11" s="132">
        <v>32.799999999999997</v>
      </c>
      <c r="JI11" s="132">
        <v>63.9</v>
      </c>
      <c r="JJ11" s="395">
        <v>54</v>
      </c>
      <c r="JK11" s="365">
        <v>0.196492249472382</v>
      </c>
      <c r="JL11" s="365">
        <v>3.5456336178594898</v>
      </c>
      <c r="JM11" s="365">
        <v>90.413657255416894</v>
      </c>
      <c r="JN11" s="365">
        <v>5.5418091841932897</v>
      </c>
      <c r="JO11" s="132">
        <v>17.376616446058101</v>
      </c>
      <c r="JP11" s="132">
        <v>37.393767705382402</v>
      </c>
      <c r="JQ11" s="132">
        <v>100</v>
      </c>
      <c r="JR11" s="132">
        <v>88</v>
      </c>
      <c r="JS11" s="132">
        <v>40</v>
      </c>
      <c r="JT11" s="132">
        <v>56.000000000000007</v>
      </c>
      <c r="JU11" s="132">
        <v>84</v>
      </c>
      <c r="JV11" s="132">
        <v>52</v>
      </c>
      <c r="JW11" s="132">
        <v>92</v>
      </c>
      <c r="JX11" s="132">
        <v>65.217391304347828</v>
      </c>
      <c r="JY11" s="132">
        <v>0</v>
      </c>
      <c r="JZ11" s="132">
        <v>4.3478260869565215</v>
      </c>
      <c r="KA11" s="132">
        <v>4.3478260869565215</v>
      </c>
      <c r="KB11" s="132">
        <v>60.869565217391312</v>
      </c>
      <c r="KC11" s="132">
        <v>96</v>
      </c>
      <c r="KD11" s="132">
        <v>66.666666666666657</v>
      </c>
      <c r="KE11" s="132">
        <v>12.5</v>
      </c>
      <c r="KF11" s="132">
        <v>29.166666666666668</v>
      </c>
      <c r="KG11" s="132">
        <v>70.833333333333343</v>
      </c>
      <c r="KH11" s="132">
        <v>50</v>
      </c>
      <c r="KI11" s="132">
        <v>75</v>
      </c>
      <c r="KJ11" s="132">
        <v>54.6875</v>
      </c>
      <c r="KK11" s="345" t="s">
        <v>87</v>
      </c>
      <c r="KL11" s="345" t="s">
        <v>87</v>
      </c>
      <c r="KM11" s="346">
        <v>82.6</v>
      </c>
    </row>
    <row r="12" spans="1:299" ht="18" customHeight="1">
      <c r="A12" s="74"/>
      <c r="B12" s="75" t="s">
        <v>87</v>
      </c>
      <c r="C12" s="75" t="s">
        <v>87</v>
      </c>
      <c r="D12" s="76" t="s">
        <v>124</v>
      </c>
      <c r="E12" s="77" t="s">
        <v>5</v>
      </c>
      <c r="F12" s="78" t="s">
        <v>87</v>
      </c>
      <c r="G12" s="78" t="s">
        <v>87</v>
      </c>
      <c r="H12" s="78" t="s">
        <v>87</v>
      </c>
      <c r="I12" s="78" t="s">
        <v>87</v>
      </c>
      <c r="J12" s="78" t="s">
        <v>87</v>
      </c>
      <c r="K12" s="78" t="s">
        <v>87</v>
      </c>
      <c r="L12" s="78" t="s">
        <v>87</v>
      </c>
      <c r="M12" s="79">
        <v>1068027</v>
      </c>
      <c r="N12" s="80">
        <v>82.971037081127463</v>
      </c>
      <c r="O12" s="80">
        <v>57.573265463357856</v>
      </c>
      <c r="P12" s="81">
        <v>28.042496909038711</v>
      </c>
      <c r="Q12" s="81">
        <v>-1.0832162416682263</v>
      </c>
      <c r="R12" s="80">
        <v>10.827660792671301</v>
      </c>
      <c r="S12" s="80">
        <v>12.8570519753165</v>
      </c>
      <c r="T12" s="82">
        <v>23.684712767987801</v>
      </c>
      <c r="U12" s="82">
        <v>441.659044221665</v>
      </c>
      <c r="V12" s="81">
        <v>316.97267431774998</v>
      </c>
      <c r="W12" s="81">
        <v>63.8</v>
      </c>
      <c r="X12" s="80">
        <v>65.8</v>
      </c>
      <c r="Y12" s="134">
        <v>29.951690821256001</v>
      </c>
      <c r="Z12" s="134">
        <v>7.0484581497797398</v>
      </c>
      <c r="AA12" s="382" t="s">
        <v>87</v>
      </c>
      <c r="AB12" s="382" t="s">
        <v>87</v>
      </c>
      <c r="AC12" s="406">
        <v>277.30364272907423</v>
      </c>
      <c r="AD12" s="406">
        <v>273.02362566784723</v>
      </c>
      <c r="AE12" s="134">
        <v>7097.718705706181</v>
      </c>
      <c r="AF12" s="134">
        <v>5893.2484077946046</v>
      </c>
      <c r="AG12" s="134">
        <v>23.220386750522223</v>
      </c>
      <c r="AH12" s="134">
        <v>1</v>
      </c>
      <c r="AI12" s="134">
        <v>13</v>
      </c>
      <c r="AJ12" s="134">
        <v>0.84267532562379033</v>
      </c>
      <c r="AK12" s="132">
        <v>8.4267532562379035</v>
      </c>
      <c r="AL12" s="134">
        <v>32.988866386336674</v>
      </c>
      <c r="AM12" s="132">
        <v>17.168994303062711</v>
      </c>
      <c r="AN12" s="132">
        <v>5.2875669965790468</v>
      </c>
      <c r="AO12" s="134">
        <v>101.248</v>
      </c>
      <c r="AP12" s="134">
        <v>84.769000000000005</v>
      </c>
      <c r="AQ12" s="132">
        <v>60.109564400837897</v>
      </c>
      <c r="AR12" s="132">
        <v>19.641305128362699</v>
      </c>
      <c r="AS12" s="140">
        <v>28.1</v>
      </c>
      <c r="AT12" s="140">
        <v>49.1</v>
      </c>
      <c r="AU12" s="132">
        <v>10.829990940632435</v>
      </c>
      <c r="AV12" s="132">
        <v>6.1140938704701613</v>
      </c>
      <c r="AW12" s="134">
        <v>91.691999999999993</v>
      </c>
      <c r="AX12" s="134">
        <v>109.735</v>
      </c>
      <c r="AY12" s="132">
        <v>71.231958333122506</v>
      </c>
      <c r="AZ12" s="132">
        <v>44.697511646283402</v>
      </c>
      <c r="BA12" s="139">
        <v>74.5</v>
      </c>
      <c r="BB12" s="139">
        <v>68.7</v>
      </c>
      <c r="BC12" s="135">
        <v>13.885134724866125</v>
      </c>
      <c r="BD12" s="135">
        <v>5.2161471729872178</v>
      </c>
      <c r="BE12" s="143">
        <v>121.893</v>
      </c>
      <c r="BF12" s="143">
        <v>125.93</v>
      </c>
      <c r="BG12" s="135">
        <v>87.935823741707097</v>
      </c>
      <c r="BH12" s="135">
        <v>30.874447737822301</v>
      </c>
      <c r="BI12" s="144">
        <v>71.900000000000006</v>
      </c>
      <c r="BJ12" s="144">
        <v>69.7</v>
      </c>
      <c r="BK12" s="132">
        <v>7.7399895540000001</v>
      </c>
      <c r="BL12" s="132">
        <v>88.659548611617893</v>
      </c>
      <c r="BM12" s="134">
        <v>91.6</v>
      </c>
      <c r="BN12" s="6">
        <v>0.77900000000000003</v>
      </c>
      <c r="BO12" s="6">
        <v>0.36</v>
      </c>
      <c r="BP12" s="6">
        <v>0.70599999999999996</v>
      </c>
      <c r="BQ12" s="6">
        <v>0.78</v>
      </c>
      <c r="BR12" s="6">
        <v>2.5999999999999999E-2</v>
      </c>
      <c r="BS12" s="6">
        <v>0.36399999999999999</v>
      </c>
      <c r="BT12" s="6">
        <v>0.752</v>
      </c>
      <c r="BU12" s="6">
        <v>0.59699999999999998</v>
      </c>
      <c r="BV12" s="6">
        <v>0.67900000000000005</v>
      </c>
      <c r="BW12" s="6">
        <v>0.73299999999999998</v>
      </c>
      <c r="BX12" s="6">
        <v>0.66100000000000003</v>
      </c>
      <c r="BY12" s="6">
        <v>0.45</v>
      </c>
      <c r="BZ12" s="6">
        <v>0.79500000000000004</v>
      </c>
      <c r="CA12" s="6">
        <v>0.90200000000000002</v>
      </c>
      <c r="CB12" s="6">
        <v>0.95899999999999996</v>
      </c>
      <c r="CC12" s="6">
        <v>0.64800000000000002</v>
      </c>
      <c r="CD12" s="6">
        <v>0.31900000000000001</v>
      </c>
      <c r="CE12" s="7">
        <v>8.1</v>
      </c>
      <c r="CF12" s="106">
        <v>0.72625426205552845</v>
      </c>
      <c r="CG12" s="6">
        <v>0.71199999999999997</v>
      </c>
      <c r="CH12" s="6">
        <v>0.40300000000000002</v>
      </c>
      <c r="CI12" s="6">
        <v>0.79800000000000004</v>
      </c>
      <c r="CJ12" s="6">
        <v>0.54800000000000004</v>
      </c>
      <c r="CK12" s="6">
        <v>0.77300000000000002</v>
      </c>
      <c r="CL12" s="6">
        <v>0.22</v>
      </c>
      <c r="CM12" s="6">
        <v>0.19400000000000001</v>
      </c>
      <c r="CN12" s="6">
        <v>1.7999999999999999E-2</v>
      </c>
      <c r="CO12" s="6">
        <v>0.498</v>
      </c>
      <c r="CP12" s="6">
        <v>0.309</v>
      </c>
      <c r="CQ12" s="6">
        <v>0.70299999999999996</v>
      </c>
      <c r="CR12" s="6">
        <v>0.47</v>
      </c>
      <c r="CS12" s="6">
        <v>0.52500000000000002</v>
      </c>
      <c r="CT12" s="6">
        <v>0.63600000000000001</v>
      </c>
      <c r="CU12" s="6">
        <v>0.51</v>
      </c>
      <c r="CV12" s="6">
        <v>0.64300000000000002</v>
      </c>
      <c r="CW12" s="132">
        <v>28.864569079999999</v>
      </c>
      <c r="CX12" s="132">
        <v>28.682170540000001</v>
      </c>
      <c r="CY12" s="132">
        <v>37.254901959999998</v>
      </c>
      <c r="CZ12" s="132">
        <v>5.1983584130000002</v>
      </c>
      <c r="DA12" s="132">
        <v>32.612612612612601</v>
      </c>
      <c r="DB12" s="132">
        <v>23.873873873873901</v>
      </c>
      <c r="DC12" s="132">
        <v>34.414414414414402</v>
      </c>
      <c r="DD12" s="132">
        <v>9.0990990990990994</v>
      </c>
      <c r="DE12" s="140">
        <v>73.5</v>
      </c>
      <c r="DF12" s="140">
        <v>24.6</v>
      </c>
      <c r="DG12" s="140">
        <v>4.2</v>
      </c>
      <c r="DH12" s="140">
        <v>18.600000000000001</v>
      </c>
      <c r="DI12" s="140">
        <v>95.7</v>
      </c>
      <c r="DJ12" s="140">
        <v>29.3</v>
      </c>
      <c r="DK12" s="140">
        <v>10.4</v>
      </c>
      <c r="DL12" s="140">
        <v>24.3</v>
      </c>
      <c r="DM12" s="342">
        <v>60</v>
      </c>
      <c r="DN12" s="342">
        <v>31</v>
      </c>
      <c r="DO12" s="343">
        <v>9.2297752549725401E-2</v>
      </c>
      <c r="DP12" s="343">
        <v>3.5958288385472902E-2</v>
      </c>
      <c r="DQ12" s="343">
        <v>3.4052213393870598</v>
      </c>
      <c r="DR12" s="343">
        <v>1.5760040671072699</v>
      </c>
      <c r="DS12" s="344">
        <v>87.570942111237201</v>
      </c>
      <c r="DT12" s="344">
        <v>91.154041687849499</v>
      </c>
      <c r="DU12" s="344">
        <v>2.7104773332102701</v>
      </c>
      <c r="DV12" s="344">
        <v>2.2816113952975798</v>
      </c>
      <c r="DW12" s="344">
        <v>12.7700462676236</v>
      </c>
      <c r="DX12" s="344">
        <v>20.100047338140001</v>
      </c>
      <c r="DY12" s="132">
        <v>65.846153846153797</v>
      </c>
      <c r="DZ12" s="132">
        <v>58.9673913043478</v>
      </c>
      <c r="EA12" s="132">
        <v>100</v>
      </c>
      <c r="EB12" s="132">
        <v>80</v>
      </c>
      <c r="EC12" s="132">
        <v>100</v>
      </c>
      <c r="ED12" s="132">
        <v>100</v>
      </c>
      <c r="EE12" s="132">
        <v>91.428571428571431</v>
      </c>
      <c r="EF12" s="132">
        <v>60</v>
      </c>
      <c r="EG12" s="132">
        <v>100</v>
      </c>
      <c r="EH12" s="132">
        <v>74.285714285714292</v>
      </c>
      <c r="EI12" s="132">
        <v>5.7142857142857144</v>
      </c>
      <c r="EJ12" s="132">
        <v>2.8571428571428572</v>
      </c>
      <c r="EK12" s="132">
        <v>60</v>
      </c>
      <c r="EL12" s="132">
        <v>65.714285714285708</v>
      </c>
      <c r="EM12" s="132">
        <v>20</v>
      </c>
      <c r="EN12" s="132">
        <v>57.142857142857139</v>
      </c>
      <c r="EO12" s="132">
        <v>28.571428571428569</v>
      </c>
      <c r="EP12" s="132">
        <v>14.285714285714285</v>
      </c>
      <c r="EQ12" s="132">
        <v>42.857142857142854</v>
      </c>
      <c r="ER12" s="132">
        <v>57.142857142857139</v>
      </c>
      <c r="ES12" s="140">
        <v>83.3333333333333</v>
      </c>
      <c r="ET12" s="139">
        <v>81.6666666666667</v>
      </c>
      <c r="EU12" s="345" t="s">
        <v>87</v>
      </c>
      <c r="EV12" s="345" t="s">
        <v>87</v>
      </c>
      <c r="EW12" s="346">
        <v>80.099999999999994</v>
      </c>
      <c r="EX12" s="132">
        <v>44.404800520000002</v>
      </c>
      <c r="EY12" s="132">
        <v>31.235809280000002</v>
      </c>
      <c r="EZ12" s="132">
        <v>19.3642556</v>
      </c>
      <c r="FA12" s="132">
        <v>4.9951346089999999</v>
      </c>
      <c r="FB12" s="132">
        <v>50.267737617135197</v>
      </c>
      <c r="FC12" s="132">
        <v>26.238286479250299</v>
      </c>
      <c r="FD12" s="132">
        <v>16.800535475234302</v>
      </c>
      <c r="FE12" s="132">
        <v>6.6934404283801898</v>
      </c>
      <c r="FF12" s="140">
        <v>96.9</v>
      </c>
      <c r="FG12" s="140">
        <v>75.900000000000006</v>
      </c>
      <c r="FH12" s="140">
        <v>18.600000000000001</v>
      </c>
      <c r="FI12" s="140">
        <v>61.2</v>
      </c>
      <c r="FJ12" s="140">
        <v>98.7</v>
      </c>
      <c r="FK12" s="140">
        <v>68.2</v>
      </c>
      <c r="FL12" s="140">
        <v>13.4</v>
      </c>
      <c r="FM12" s="140">
        <v>47.3</v>
      </c>
      <c r="FN12" s="380">
        <v>140</v>
      </c>
      <c r="FO12" s="380">
        <v>110</v>
      </c>
      <c r="FP12" s="365">
        <v>0.23874488403819899</v>
      </c>
      <c r="FQ12" s="365">
        <v>0.14083064474829701</v>
      </c>
      <c r="FR12" s="365">
        <v>2.9331657238634001</v>
      </c>
      <c r="FS12" s="365">
        <v>2.80898876404494</v>
      </c>
      <c r="FT12" s="132">
        <v>77.351770375026206</v>
      </c>
      <c r="FU12" s="132">
        <v>82.992849846782406</v>
      </c>
      <c r="FV12" s="132">
        <v>8.1394952251023192</v>
      </c>
      <c r="FW12" s="132">
        <v>5.0135709530393804</v>
      </c>
      <c r="FX12" s="132">
        <v>12.1457065831178</v>
      </c>
      <c r="FY12" s="132">
        <v>19.591617507829</v>
      </c>
      <c r="FZ12" s="132">
        <v>59.384615384615401</v>
      </c>
      <c r="GA12" s="132">
        <v>52.989130434782602</v>
      </c>
      <c r="GB12" s="132">
        <v>100</v>
      </c>
      <c r="GC12" s="132">
        <v>71.428571428571431</v>
      </c>
      <c r="GD12" s="132">
        <v>100</v>
      </c>
      <c r="GE12" s="132">
        <v>100</v>
      </c>
      <c r="GF12" s="132">
        <v>94.285714285714278</v>
      </c>
      <c r="GG12" s="132">
        <v>62.857142857142854</v>
      </c>
      <c r="GH12" s="132">
        <v>100</v>
      </c>
      <c r="GI12" s="132">
        <v>74.285714285714292</v>
      </c>
      <c r="GJ12" s="132">
        <v>2.8571428571428572</v>
      </c>
      <c r="GK12" s="132">
        <v>2.8571428571428572</v>
      </c>
      <c r="GL12" s="132">
        <v>60</v>
      </c>
      <c r="GM12" s="132">
        <v>71.428571428571431</v>
      </c>
      <c r="GN12" s="132">
        <v>20</v>
      </c>
      <c r="GO12" s="132">
        <v>57.142857142857139</v>
      </c>
      <c r="GP12" s="132">
        <v>0</v>
      </c>
      <c r="GQ12" s="132">
        <v>14.285714285714285</v>
      </c>
      <c r="GR12" s="132">
        <v>28.571428571428569</v>
      </c>
      <c r="GS12" s="132">
        <v>42.857142857142854</v>
      </c>
      <c r="GT12" s="140">
        <v>85.245901639344297</v>
      </c>
      <c r="GU12" s="140">
        <v>83.606557377049199</v>
      </c>
      <c r="GV12" s="382" t="s">
        <v>87</v>
      </c>
      <c r="GW12" s="132">
        <v>72.8</v>
      </c>
      <c r="GX12" s="144">
        <v>59.062715369999999</v>
      </c>
      <c r="GY12" s="144">
        <v>19.41189984</v>
      </c>
      <c r="GZ12" s="144">
        <v>16.310590399999999</v>
      </c>
      <c r="HA12" s="144">
        <v>5.2147943950000002</v>
      </c>
      <c r="HB12" s="146">
        <v>63.542300669507</v>
      </c>
      <c r="HC12" s="146">
        <v>16.615946439439998</v>
      </c>
      <c r="HD12" s="146">
        <v>14.4856968959221</v>
      </c>
      <c r="HE12" s="146">
        <v>5.3560559951308599</v>
      </c>
      <c r="HF12" s="140">
        <v>97.7</v>
      </c>
      <c r="HG12" s="140">
        <v>58.2</v>
      </c>
      <c r="HH12" s="140">
        <v>7.2</v>
      </c>
      <c r="HI12" s="140">
        <v>28.3</v>
      </c>
      <c r="HJ12" s="140">
        <v>95.1</v>
      </c>
      <c r="HK12" s="140">
        <v>58.4</v>
      </c>
      <c r="HL12" s="140">
        <v>8.1999999999999993</v>
      </c>
      <c r="HM12" s="140">
        <v>24.2</v>
      </c>
      <c r="HN12" s="147">
        <v>98</v>
      </c>
      <c r="HO12" s="147">
        <v>25</v>
      </c>
      <c r="HP12" s="387">
        <v>0.25589471760190102</v>
      </c>
      <c r="HQ12" s="387">
        <v>5.5812292099211902E-2</v>
      </c>
      <c r="HR12" s="387">
        <v>3.0359355638165999</v>
      </c>
      <c r="HS12" s="387">
        <v>1.01050929668553</v>
      </c>
      <c r="HT12" s="146">
        <v>82.001239157373007</v>
      </c>
      <c r="HU12" s="146">
        <v>89.894907033144705</v>
      </c>
      <c r="HV12" s="146">
        <v>8.4288586573360806</v>
      </c>
      <c r="HW12" s="146">
        <v>5.5231844261380099</v>
      </c>
      <c r="HX12" s="146">
        <v>15.6672054717662</v>
      </c>
      <c r="HY12" s="146">
        <v>21.287881768231099</v>
      </c>
      <c r="HZ12" s="135">
        <v>60</v>
      </c>
      <c r="IA12" s="135">
        <v>52.7173913043478</v>
      </c>
      <c r="IB12" s="132">
        <v>100</v>
      </c>
      <c r="IC12" s="132">
        <v>0</v>
      </c>
      <c r="ID12" s="132">
        <v>2.8571428571428572</v>
      </c>
      <c r="IE12" s="132">
        <v>100</v>
      </c>
      <c r="IF12" s="132">
        <v>91.428571428571431</v>
      </c>
      <c r="IG12" s="132">
        <v>60</v>
      </c>
      <c r="IH12" s="132">
        <v>100</v>
      </c>
      <c r="II12" s="132">
        <v>71.428571428571431</v>
      </c>
      <c r="IJ12" s="132">
        <v>65.714285714285708</v>
      </c>
      <c r="IK12" s="132">
        <v>2.8571428571428572</v>
      </c>
      <c r="IL12" s="132">
        <v>60</v>
      </c>
      <c r="IM12" s="132">
        <v>68.571428571428569</v>
      </c>
      <c r="IN12" s="132">
        <v>17.142857142857142</v>
      </c>
      <c r="IO12" s="132">
        <v>50</v>
      </c>
      <c r="IP12" s="132">
        <v>33.333333333333329</v>
      </c>
      <c r="IQ12" s="132">
        <v>16.666666666666664</v>
      </c>
      <c r="IR12" s="132">
        <v>33.333333333333329</v>
      </c>
      <c r="IS12" s="132">
        <v>33.333333333333329</v>
      </c>
      <c r="IT12" s="140">
        <v>83.606557377049199</v>
      </c>
      <c r="IU12" s="132">
        <v>81.967213114754102</v>
      </c>
      <c r="IV12" s="389" t="s">
        <v>87</v>
      </c>
      <c r="IW12" s="135">
        <v>77.900000000000006</v>
      </c>
      <c r="IX12" s="132">
        <v>58.692893400000003</v>
      </c>
      <c r="IY12" s="132">
        <v>29.25126904</v>
      </c>
      <c r="IZ12" s="132">
        <v>4.8223350250000001</v>
      </c>
      <c r="JA12" s="132">
        <v>7.2335025379999998</v>
      </c>
      <c r="JB12" s="132">
        <v>64.705882352941202</v>
      </c>
      <c r="JC12" s="132">
        <v>24.0522875816993</v>
      </c>
      <c r="JD12" s="132">
        <v>6.1437908496732003</v>
      </c>
      <c r="JE12" s="132">
        <v>5.0980392156862697</v>
      </c>
      <c r="JF12" s="132">
        <v>98.6</v>
      </c>
      <c r="JG12" s="132">
        <v>90.1</v>
      </c>
      <c r="JH12" s="132">
        <v>29</v>
      </c>
      <c r="JI12" s="132">
        <v>80.2</v>
      </c>
      <c r="JJ12" s="395">
        <v>126</v>
      </c>
      <c r="JK12" s="365">
        <v>0.25896619052512598</v>
      </c>
      <c r="JL12" s="365">
        <v>4.6632124352331603</v>
      </c>
      <c r="JM12" s="365">
        <v>91.154700222057699</v>
      </c>
      <c r="JN12" s="365">
        <v>5.5533860857054798</v>
      </c>
      <c r="JO12" s="132">
        <v>24.9261945547983</v>
      </c>
      <c r="JP12" s="132">
        <v>47.2826086956522</v>
      </c>
      <c r="JQ12" s="132">
        <v>94.285714285714278</v>
      </c>
      <c r="JR12" s="132">
        <v>78.787878787878782</v>
      </c>
      <c r="JS12" s="132">
        <v>27.27272727272727</v>
      </c>
      <c r="JT12" s="132">
        <v>96.969696969696969</v>
      </c>
      <c r="JU12" s="132">
        <v>87.878787878787875</v>
      </c>
      <c r="JV12" s="132">
        <v>57.575757575757578</v>
      </c>
      <c r="JW12" s="132">
        <v>94.285714285714278</v>
      </c>
      <c r="JX12" s="132">
        <v>51.515151515151516</v>
      </c>
      <c r="JY12" s="132">
        <v>36.363636363636367</v>
      </c>
      <c r="JZ12" s="132">
        <v>3.0303030303030303</v>
      </c>
      <c r="KA12" s="132">
        <v>66.666666666666657</v>
      </c>
      <c r="KB12" s="132">
        <v>84.848484848484844</v>
      </c>
      <c r="KC12" s="132">
        <v>54.285714285714285</v>
      </c>
      <c r="KD12" s="132">
        <v>73.68421052631578</v>
      </c>
      <c r="KE12" s="132">
        <v>52.631578947368418</v>
      </c>
      <c r="KF12" s="132">
        <v>15.789473684210526</v>
      </c>
      <c r="KG12" s="132">
        <v>52.631578947368418</v>
      </c>
      <c r="KH12" s="132">
        <v>42.105263157894733</v>
      </c>
      <c r="KI12" s="132">
        <v>84.375</v>
      </c>
      <c r="KJ12" s="132">
        <v>82.8125</v>
      </c>
      <c r="KK12" s="345" t="s">
        <v>87</v>
      </c>
      <c r="KL12" s="345" t="s">
        <v>87</v>
      </c>
      <c r="KM12" s="346">
        <v>77.7</v>
      </c>
    </row>
    <row r="13" spans="1:299" ht="18" customHeight="1">
      <c r="A13" s="74"/>
      <c r="B13" s="75" t="s">
        <v>87</v>
      </c>
      <c r="C13" s="75" t="s">
        <v>87</v>
      </c>
      <c r="D13" s="76" t="s">
        <v>125</v>
      </c>
      <c r="E13" s="77" t="s">
        <v>6</v>
      </c>
      <c r="F13" s="78" t="s">
        <v>87</v>
      </c>
      <c r="G13" s="78" t="s">
        <v>87</v>
      </c>
      <c r="H13" s="78" t="s">
        <v>87</v>
      </c>
      <c r="I13" s="78" t="s">
        <v>87</v>
      </c>
      <c r="J13" s="78" t="s">
        <v>87</v>
      </c>
      <c r="K13" s="78" t="s">
        <v>87</v>
      </c>
      <c r="L13" s="78" t="s">
        <v>87</v>
      </c>
      <c r="M13" s="79">
        <v>1833152</v>
      </c>
      <c r="N13" s="80">
        <v>90.815192599484135</v>
      </c>
      <c r="O13" s="80">
        <v>58.022166716756622</v>
      </c>
      <c r="P13" s="81">
        <v>20.424929903877363</v>
      </c>
      <c r="Q13" s="81">
        <v>4.4854326449890642</v>
      </c>
      <c r="R13" s="80">
        <v>13.397856342985101</v>
      </c>
      <c r="S13" s="80">
        <v>7.43481043033115</v>
      </c>
      <c r="T13" s="82">
        <v>20.832666773316301</v>
      </c>
      <c r="U13" s="82">
        <v>439.28891944915</v>
      </c>
      <c r="V13" s="81">
        <v>338.30481274922801</v>
      </c>
      <c r="W13" s="81">
        <v>59.9</v>
      </c>
      <c r="X13" s="80">
        <v>65.599999999999994</v>
      </c>
      <c r="Y13" s="134">
        <v>33.766233766233803</v>
      </c>
      <c r="Z13" s="134">
        <v>10.7671601615074</v>
      </c>
      <c r="AA13" s="382" t="s">
        <v>87</v>
      </c>
      <c r="AB13" s="382" t="s">
        <v>87</v>
      </c>
      <c r="AC13" s="406">
        <v>346.87255043031195</v>
      </c>
      <c r="AD13" s="406">
        <v>314.34398079735257</v>
      </c>
      <c r="AE13" s="134">
        <v>7297.4189969591698</v>
      </c>
      <c r="AF13" s="134">
        <v>6469.6273302213231</v>
      </c>
      <c r="AG13" s="134">
        <v>14.946932933002829</v>
      </c>
      <c r="AH13" s="134">
        <v>1</v>
      </c>
      <c r="AI13" s="134">
        <v>10</v>
      </c>
      <c r="AJ13" s="134">
        <v>0.70916105156582765</v>
      </c>
      <c r="AK13" s="132">
        <v>9.1645428202353099</v>
      </c>
      <c r="AL13" s="134">
        <v>33.05536038473624</v>
      </c>
      <c r="AM13" s="132">
        <v>20.143802125014133</v>
      </c>
      <c r="AN13" s="132">
        <v>6.166720609954349</v>
      </c>
      <c r="AO13" s="134">
        <v>98.682000000000002</v>
      </c>
      <c r="AP13" s="134">
        <v>95.531999999999996</v>
      </c>
      <c r="AQ13" s="132">
        <v>54.898112692995198</v>
      </c>
      <c r="AR13" s="132">
        <v>23.366638921894701</v>
      </c>
      <c r="AS13" s="140">
        <v>24.4</v>
      </c>
      <c r="AT13" s="140">
        <v>43.5</v>
      </c>
      <c r="AU13" s="132">
        <v>14.641632584809697</v>
      </c>
      <c r="AV13" s="132">
        <v>7.2395573139319032</v>
      </c>
      <c r="AW13" s="134">
        <v>105.139</v>
      </c>
      <c r="AX13" s="134">
        <v>103.896</v>
      </c>
      <c r="AY13" s="132">
        <v>75.185064004112505</v>
      </c>
      <c r="AZ13" s="132">
        <v>42.575596070912603</v>
      </c>
      <c r="BA13" s="139">
        <v>68.900000000000006</v>
      </c>
      <c r="BB13" s="139">
        <v>65.900000000000006</v>
      </c>
      <c r="BC13" s="135">
        <v>10.490770317402054</v>
      </c>
      <c r="BD13" s="135">
        <v>4.4264193454639598</v>
      </c>
      <c r="BE13" s="143">
        <v>104.645</v>
      </c>
      <c r="BF13" s="143">
        <v>105.699</v>
      </c>
      <c r="BG13" s="135">
        <v>79.447505064073596</v>
      </c>
      <c r="BH13" s="135">
        <v>27.0747798537815</v>
      </c>
      <c r="BI13" s="144">
        <v>70.900000000000006</v>
      </c>
      <c r="BJ13" s="144">
        <v>71.400000000000006</v>
      </c>
      <c r="BK13" s="132">
        <v>9.5683475900000001</v>
      </c>
      <c r="BL13" s="132">
        <v>93.838619369280593</v>
      </c>
      <c r="BM13" s="134">
        <v>91.7</v>
      </c>
      <c r="BN13" s="6">
        <v>0.73099999999999998</v>
      </c>
      <c r="BO13" s="6">
        <v>0.45100000000000001</v>
      </c>
      <c r="BP13" s="6">
        <v>0.72499999999999998</v>
      </c>
      <c r="BQ13" s="6">
        <v>0.79600000000000004</v>
      </c>
      <c r="BR13" s="6">
        <v>5.5E-2</v>
      </c>
      <c r="BS13" s="6">
        <v>0.23899999999999999</v>
      </c>
      <c r="BT13" s="6">
        <v>0.69</v>
      </c>
      <c r="BU13" s="6">
        <v>0.69899999999999995</v>
      </c>
      <c r="BV13" s="6">
        <v>0.73299999999999998</v>
      </c>
      <c r="BW13" s="6">
        <v>0.69099999999999995</v>
      </c>
      <c r="BX13" s="6">
        <v>0.68500000000000005</v>
      </c>
      <c r="BY13" s="6">
        <v>0.51600000000000001</v>
      </c>
      <c r="BZ13" s="6">
        <v>0.77500000000000002</v>
      </c>
      <c r="CA13" s="6">
        <v>0.71499999999999997</v>
      </c>
      <c r="CB13" s="6">
        <v>0.69499999999999995</v>
      </c>
      <c r="CC13" s="6">
        <v>0.73299999999999998</v>
      </c>
      <c r="CD13" s="6">
        <v>0.28499999999999998</v>
      </c>
      <c r="CE13" s="7">
        <v>8.4</v>
      </c>
      <c r="CF13" s="106">
        <v>0.77628274129888775</v>
      </c>
      <c r="CG13" s="6">
        <v>0.54</v>
      </c>
      <c r="CH13" s="6">
        <v>0.33100000000000002</v>
      </c>
      <c r="CI13" s="6">
        <v>0.75900000000000001</v>
      </c>
      <c r="CJ13" s="6">
        <v>0.495</v>
      </c>
      <c r="CK13" s="6">
        <v>0.53500000000000003</v>
      </c>
      <c r="CL13" s="6">
        <v>0.26700000000000002</v>
      </c>
      <c r="CM13" s="6">
        <v>0.153</v>
      </c>
      <c r="CN13" s="6">
        <v>5.2999999999999999E-2</v>
      </c>
      <c r="CO13" s="6">
        <v>0.54300000000000004</v>
      </c>
      <c r="CP13" s="6">
        <v>0.39800000000000002</v>
      </c>
      <c r="CQ13" s="6">
        <v>0.72699999999999998</v>
      </c>
      <c r="CR13" s="6">
        <v>0.54700000000000004</v>
      </c>
      <c r="CS13" s="6">
        <v>0.52200000000000002</v>
      </c>
      <c r="CT13" s="6">
        <v>0.68500000000000005</v>
      </c>
      <c r="CU13" s="6">
        <v>0.67100000000000004</v>
      </c>
      <c r="CV13" s="6">
        <v>0.71199999999999997</v>
      </c>
      <c r="CW13" s="132">
        <v>26.221283339999999</v>
      </c>
      <c r="CX13" s="132">
        <v>27.64721415</v>
      </c>
      <c r="CY13" s="132">
        <v>38.552944279999998</v>
      </c>
      <c r="CZ13" s="132">
        <v>7.5785582260000002</v>
      </c>
      <c r="DA13" s="132">
        <v>31.232091690544401</v>
      </c>
      <c r="DB13" s="132">
        <v>17.650429799426899</v>
      </c>
      <c r="DC13" s="132">
        <v>39.025787965615997</v>
      </c>
      <c r="DD13" s="132">
        <v>12.0916905444126</v>
      </c>
      <c r="DE13" s="140">
        <v>66.7</v>
      </c>
      <c r="DF13" s="140">
        <v>22.5</v>
      </c>
      <c r="DG13" s="140">
        <v>4.9000000000000004</v>
      </c>
      <c r="DH13" s="140">
        <v>10.1</v>
      </c>
      <c r="DI13" s="140">
        <v>90.2</v>
      </c>
      <c r="DJ13" s="140">
        <v>33.799999999999997</v>
      </c>
      <c r="DK13" s="140">
        <v>6.3</v>
      </c>
      <c r="DL13" s="140">
        <v>21.9</v>
      </c>
      <c r="DM13" s="342">
        <v>80</v>
      </c>
      <c r="DN13" s="342">
        <v>60</v>
      </c>
      <c r="DO13" s="343">
        <v>9.3573818045710799E-2</v>
      </c>
      <c r="DP13" s="343">
        <v>4.80338158063277E-2</v>
      </c>
      <c r="DQ13" s="343">
        <v>3.30578512396694</v>
      </c>
      <c r="DR13" s="343">
        <v>2.2979701263883601</v>
      </c>
      <c r="DS13" s="344">
        <v>81.404958677685897</v>
      </c>
      <c r="DT13" s="344">
        <v>87.897357334354695</v>
      </c>
      <c r="DU13" s="344">
        <v>2.8306079958827501</v>
      </c>
      <c r="DV13" s="344">
        <v>2.0902715511720298</v>
      </c>
      <c r="DW13" s="344">
        <v>8.7393114097130002</v>
      </c>
      <c r="DX13" s="344">
        <v>15.6312389285593</v>
      </c>
      <c r="DY13" s="132">
        <v>55.679702048417099</v>
      </c>
      <c r="DZ13" s="132">
        <v>49.574105621805799</v>
      </c>
      <c r="EA13" s="132">
        <v>98.305084745762713</v>
      </c>
      <c r="EB13" s="132">
        <v>87.931034482758619</v>
      </c>
      <c r="EC13" s="132">
        <v>100</v>
      </c>
      <c r="ED13" s="132">
        <v>100</v>
      </c>
      <c r="EE13" s="132">
        <v>87.931034482758619</v>
      </c>
      <c r="EF13" s="132">
        <v>24.137931034482758</v>
      </c>
      <c r="EG13" s="132">
        <v>98.305084745762713</v>
      </c>
      <c r="EH13" s="132">
        <v>98.275862068965509</v>
      </c>
      <c r="EI13" s="132">
        <v>6.8965517241379306</v>
      </c>
      <c r="EJ13" s="132">
        <v>36.206896551724135</v>
      </c>
      <c r="EK13" s="132">
        <v>15.517241379310345</v>
      </c>
      <c r="EL13" s="132">
        <v>84.482758620689651</v>
      </c>
      <c r="EM13" s="132">
        <v>49.152542372881356</v>
      </c>
      <c r="EN13" s="132">
        <v>93.103448275862064</v>
      </c>
      <c r="EO13" s="132">
        <v>31.03448275862069</v>
      </c>
      <c r="EP13" s="132">
        <v>34.482758620689658</v>
      </c>
      <c r="EQ13" s="132">
        <v>68.965517241379317</v>
      </c>
      <c r="ER13" s="132">
        <v>48.275862068965516</v>
      </c>
      <c r="ES13" s="140">
        <v>58.3333333333333</v>
      </c>
      <c r="ET13" s="139">
        <v>65</v>
      </c>
      <c r="EU13" s="345" t="s">
        <v>87</v>
      </c>
      <c r="EV13" s="345" t="s">
        <v>87</v>
      </c>
      <c r="EW13" s="346">
        <v>62.5</v>
      </c>
      <c r="EX13" s="132">
        <v>40.517071250000001</v>
      </c>
      <c r="EY13" s="132">
        <v>32.346556149999998</v>
      </c>
      <c r="EZ13" s="132">
        <v>20.623643179999998</v>
      </c>
      <c r="FA13" s="132">
        <v>6.5127294259999999</v>
      </c>
      <c r="FB13" s="132">
        <v>43.4436030290953</v>
      </c>
      <c r="FC13" s="132">
        <v>28.776404942208099</v>
      </c>
      <c r="FD13" s="132">
        <v>19.8485452371463</v>
      </c>
      <c r="FE13" s="132">
        <v>7.9314467915504201</v>
      </c>
      <c r="FF13" s="140">
        <v>95.6</v>
      </c>
      <c r="FG13" s="140">
        <v>71.599999999999994</v>
      </c>
      <c r="FH13" s="140">
        <v>16.399999999999999</v>
      </c>
      <c r="FI13" s="140">
        <v>45.8</v>
      </c>
      <c r="FJ13" s="140">
        <v>93</v>
      </c>
      <c r="FK13" s="140">
        <v>74.099999999999994</v>
      </c>
      <c r="FL13" s="140">
        <v>12.6</v>
      </c>
      <c r="FM13" s="140">
        <v>40.299999999999997</v>
      </c>
      <c r="FN13" s="380">
        <v>160</v>
      </c>
      <c r="FO13" s="380">
        <v>153</v>
      </c>
      <c r="FP13" s="365">
        <v>0.22343872193051101</v>
      </c>
      <c r="FQ13" s="365">
        <v>0.144420007362589</v>
      </c>
      <c r="FR13" s="365">
        <v>2.47256992736826</v>
      </c>
      <c r="FS13" s="365">
        <v>2.4109675386070002</v>
      </c>
      <c r="FT13" s="132">
        <v>70.236439499304595</v>
      </c>
      <c r="FU13" s="132">
        <v>74.629687992436203</v>
      </c>
      <c r="FV13" s="132">
        <v>9.0366998100770903</v>
      </c>
      <c r="FW13" s="132">
        <v>5.9901265798888099</v>
      </c>
      <c r="FX13" s="132">
        <v>7.5272148314800704</v>
      </c>
      <c r="FY13" s="132">
        <v>13.917373363650899</v>
      </c>
      <c r="FZ13" s="132">
        <v>49.162011173184403</v>
      </c>
      <c r="GA13" s="132">
        <v>41.567291311754701</v>
      </c>
      <c r="GB13" s="132">
        <v>98.305084745762713</v>
      </c>
      <c r="GC13" s="132">
        <v>75.862068965517238</v>
      </c>
      <c r="GD13" s="132">
        <v>100</v>
      </c>
      <c r="GE13" s="132">
        <v>98.275862068965509</v>
      </c>
      <c r="GF13" s="132">
        <v>89.65517241379311</v>
      </c>
      <c r="GG13" s="132">
        <v>31.03448275862069</v>
      </c>
      <c r="GH13" s="132">
        <v>94.915254237288138</v>
      </c>
      <c r="GI13" s="132">
        <v>100</v>
      </c>
      <c r="GJ13" s="132">
        <v>1.7857142857142856</v>
      </c>
      <c r="GK13" s="132">
        <v>33.928571428571431</v>
      </c>
      <c r="GL13" s="132">
        <v>12.5</v>
      </c>
      <c r="GM13" s="132">
        <v>83.928571428571431</v>
      </c>
      <c r="GN13" s="132">
        <v>54.237288135593218</v>
      </c>
      <c r="GO13" s="132">
        <v>90.625</v>
      </c>
      <c r="GP13" s="132">
        <v>0</v>
      </c>
      <c r="GQ13" s="132">
        <v>37.5</v>
      </c>
      <c r="GR13" s="132">
        <v>62.5</v>
      </c>
      <c r="GS13" s="132">
        <v>53.125</v>
      </c>
      <c r="GT13" s="140">
        <v>59.016393442622899</v>
      </c>
      <c r="GU13" s="140">
        <v>65.573770491803302</v>
      </c>
      <c r="GV13" s="382" t="s">
        <v>87</v>
      </c>
      <c r="GW13" s="132">
        <v>57.1</v>
      </c>
      <c r="GX13" s="144">
        <v>60.86081437</v>
      </c>
      <c r="GY13" s="144">
        <v>17.711720079999999</v>
      </c>
      <c r="GZ13" s="144">
        <v>15.49775507</v>
      </c>
      <c r="HA13" s="144">
        <v>5.9297104809999999</v>
      </c>
      <c r="HB13" s="146">
        <v>64.779350541215607</v>
      </c>
      <c r="HC13" s="146">
        <v>14.571190674438</v>
      </c>
      <c r="HD13" s="146">
        <v>14.0716069941715</v>
      </c>
      <c r="HE13" s="146">
        <v>6.5778517901748499</v>
      </c>
      <c r="HF13" s="140">
        <v>97.4</v>
      </c>
      <c r="HG13" s="140">
        <v>47.1</v>
      </c>
      <c r="HH13" s="140">
        <v>6.6</v>
      </c>
      <c r="HI13" s="140">
        <v>32.9</v>
      </c>
      <c r="HJ13" s="140">
        <v>96.2</v>
      </c>
      <c r="HK13" s="140">
        <v>54.7</v>
      </c>
      <c r="HL13" s="140">
        <v>6.8</v>
      </c>
      <c r="HM13" s="140">
        <v>40.200000000000003</v>
      </c>
      <c r="HN13" s="147">
        <v>263</v>
      </c>
      <c r="HO13" s="147">
        <v>106</v>
      </c>
      <c r="HP13" s="387">
        <v>0.48258651693640098</v>
      </c>
      <c r="HQ13" s="387">
        <v>0.144534285986992</v>
      </c>
      <c r="HR13" s="387">
        <v>6.5099009900990099</v>
      </c>
      <c r="HS13" s="387">
        <v>3.2929481205343301</v>
      </c>
      <c r="HT13" s="146">
        <v>86.460396039604007</v>
      </c>
      <c r="HU13" s="146">
        <v>90.307548928238603</v>
      </c>
      <c r="HV13" s="146">
        <v>7.4131160776542302</v>
      </c>
      <c r="HW13" s="146">
        <v>4.3892062886049699</v>
      </c>
      <c r="HX13" s="146">
        <v>11.562847441329399</v>
      </c>
      <c r="HY13" s="146">
        <v>18.352480536627599</v>
      </c>
      <c r="HZ13" s="135">
        <v>52.141527001862201</v>
      </c>
      <c r="IA13" s="135">
        <v>45.144804088586</v>
      </c>
      <c r="IB13" s="132">
        <v>100</v>
      </c>
      <c r="IC13" s="132">
        <v>15.254237288135593</v>
      </c>
      <c r="ID13" s="132">
        <v>15.254237288135593</v>
      </c>
      <c r="IE13" s="132">
        <v>98.305084745762713</v>
      </c>
      <c r="IF13" s="132">
        <v>93.220338983050837</v>
      </c>
      <c r="IG13" s="132">
        <v>30.508474576271187</v>
      </c>
      <c r="IH13" s="132">
        <v>98.305084745762713</v>
      </c>
      <c r="II13" s="132">
        <v>91.379310344827587</v>
      </c>
      <c r="IJ13" s="132">
        <v>18.96551724137931</v>
      </c>
      <c r="IK13" s="132">
        <v>32.758620689655174</v>
      </c>
      <c r="IL13" s="132">
        <v>15.517241379310345</v>
      </c>
      <c r="IM13" s="132">
        <v>82.758620689655174</v>
      </c>
      <c r="IN13" s="132">
        <v>93.220338983050837</v>
      </c>
      <c r="IO13" s="132">
        <v>85.454545454545453</v>
      </c>
      <c r="IP13" s="132">
        <v>14.545454545454545</v>
      </c>
      <c r="IQ13" s="132">
        <v>18.181818181818183</v>
      </c>
      <c r="IR13" s="132">
        <v>76.363636363636374</v>
      </c>
      <c r="IS13" s="132">
        <v>56.36363636363636</v>
      </c>
      <c r="IT13" s="140">
        <v>57.377049180327901</v>
      </c>
      <c r="IU13" s="132">
        <v>63.934426229508198</v>
      </c>
      <c r="IV13" s="389" t="s">
        <v>87</v>
      </c>
      <c r="IW13" s="135">
        <v>61.1</v>
      </c>
      <c r="IX13" s="132">
        <v>55.621521340000001</v>
      </c>
      <c r="IY13" s="132">
        <v>30.204081630000001</v>
      </c>
      <c r="IZ13" s="132">
        <v>4.9721706860000001</v>
      </c>
      <c r="JA13" s="132">
        <v>9.2022263449999997</v>
      </c>
      <c r="JB13" s="132">
        <v>53.5982008995502</v>
      </c>
      <c r="JC13" s="132">
        <v>29.1604197901049</v>
      </c>
      <c r="JD13" s="132">
        <v>5.8470764617691202</v>
      </c>
      <c r="JE13" s="132">
        <v>11.3943028485757</v>
      </c>
      <c r="JF13" s="132">
        <v>98.8</v>
      </c>
      <c r="JG13" s="132">
        <v>89.5</v>
      </c>
      <c r="JH13" s="132">
        <v>39.299999999999997</v>
      </c>
      <c r="JI13" s="132">
        <v>81.3</v>
      </c>
      <c r="JJ13" s="395">
        <v>131</v>
      </c>
      <c r="JK13" s="365">
        <v>0.23501551820024799</v>
      </c>
      <c r="JL13" s="365">
        <v>6.7352185089974297</v>
      </c>
      <c r="JM13" s="365">
        <v>84.678663239074595</v>
      </c>
      <c r="JN13" s="365">
        <v>3.48935254121742</v>
      </c>
      <c r="JO13" s="132">
        <v>20.0446390023471</v>
      </c>
      <c r="JP13" s="132">
        <v>39.693356047700199</v>
      </c>
      <c r="JQ13" s="132">
        <v>100</v>
      </c>
      <c r="JR13" s="132">
        <v>64.406779661016941</v>
      </c>
      <c r="JS13" s="132">
        <v>61.016949152542374</v>
      </c>
      <c r="JT13" s="132">
        <v>22.033898305084744</v>
      </c>
      <c r="JU13" s="132">
        <v>91.525423728813564</v>
      </c>
      <c r="JV13" s="132">
        <v>50.847457627118644</v>
      </c>
      <c r="JW13" s="132">
        <v>89.830508474576277</v>
      </c>
      <c r="JX13" s="132">
        <v>22.641509433962266</v>
      </c>
      <c r="JY13" s="132">
        <v>77.358490566037744</v>
      </c>
      <c r="JZ13" s="132">
        <v>33.962264150943398</v>
      </c>
      <c r="KA13" s="132">
        <v>15.09433962264151</v>
      </c>
      <c r="KB13" s="132">
        <v>28.30188679245283</v>
      </c>
      <c r="KC13" s="132">
        <v>83.050847457627114</v>
      </c>
      <c r="KD13" s="132">
        <v>79.591836734693871</v>
      </c>
      <c r="KE13" s="132">
        <v>57.142857142857139</v>
      </c>
      <c r="KF13" s="132">
        <v>22.448979591836736</v>
      </c>
      <c r="KG13" s="132">
        <v>81.632653061224488</v>
      </c>
      <c r="KH13" s="132">
        <v>48.979591836734691</v>
      </c>
      <c r="KI13" s="132">
        <v>59.375</v>
      </c>
      <c r="KJ13" s="132">
        <v>65.625</v>
      </c>
      <c r="KK13" s="345" t="s">
        <v>87</v>
      </c>
      <c r="KL13" s="345" t="s">
        <v>87</v>
      </c>
      <c r="KM13" s="346">
        <v>64.099999999999994</v>
      </c>
    </row>
    <row r="14" spans="1:299" ht="18" customHeight="1">
      <c r="A14" s="74"/>
      <c r="B14" s="75" t="s">
        <v>87</v>
      </c>
      <c r="C14" s="75" t="s">
        <v>87</v>
      </c>
      <c r="D14" s="76" t="s">
        <v>126</v>
      </c>
      <c r="E14" s="77" t="s">
        <v>7</v>
      </c>
      <c r="F14" s="78" t="s">
        <v>87</v>
      </c>
      <c r="G14" s="78" t="s">
        <v>87</v>
      </c>
      <c r="H14" s="78" t="s">
        <v>87</v>
      </c>
      <c r="I14" s="78" t="s">
        <v>87</v>
      </c>
      <c r="J14" s="78" t="s">
        <v>87</v>
      </c>
      <c r="K14" s="78" t="s">
        <v>87</v>
      </c>
      <c r="L14" s="78" t="s">
        <v>87</v>
      </c>
      <c r="M14" s="79">
        <v>2867009</v>
      </c>
      <c r="N14" s="80">
        <v>88.559484715194799</v>
      </c>
      <c r="O14" s="80">
        <v>55.425718871641365</v>
      </c>
      <c r="P14" s="81">
        <v>21.028757546067698</v>
      </c>
      <c r="Q14" s="81">
        <v>12.294119735531433</v>
      </c>
      <c r="R14" s="80">
        <v>12.215909090909101</v>
      </c>
      <c r="S14" s="80">
        <v>6.1901913875598096</v>
      </c>
      <c r="T14" s="82">
        <v>18.4061004784689</v>
      </c>
      <c r="U14" s="82">
        <v>436.146811395469</v>
      </c>
      <c r="V14" s="81">
        <v>327.00167411670202</v>
      </c>
      <c r="W14" s="81">
        <v>59.5</v>
      </c>
      <c r="X14" s="80">
        <v>64.8</v>
      </c>
      <c r="Y14" s="134">
        <v>30.769230769230798</v>
      </c>
      <c r="Z14" s="134">
        <v>8.0560420315236403</v>
      </c>
      <c r="AA14" s="382" t="s">
        <v>87</v>
      </c>
      <c r="AB14" s="382" t="s">
        <v>87</v>
      </c>
      <c r="AC14" s="406">
        <v>290.89329311205557</v>
      </c>
      <c r="AD14" s="406">
        <v>274.17291984814938</v>
      </c>
      <c r="AE14" s="134">
        <v>7445.1664838345059</v>
      </c>
      <c r="AF14" s="134">
        <v>6471.0068476901652</v>
      </c>
      <c r="AG14" s="134">
        <v>17.335139164195159</v>
      </c>
      <c r="AH14" s="134">
        <v>6.2</v>
      </c>
      <c r="AI14" s="134">
        <v>23.6</v>
      </c>
      <c r="AJ14" s="134">
        <v>1.0115071142085708</v>
      </c>
      <c r="AK14" s="132">
        <v>6.9061520211481717</v>
      </c>
      <c r="AL14" s="134">
        <v>21.211304184953725</v>
      </c>
      <c r="AM14" s="132">
        <v>20.535844608580572</v>
      </c>
      <c r="AN14" s="132">
        <v>5.8098696171393787</v>
      </c>
      <c r="AO14" s="134">
        <v>99.126000000000005</v>
      </c>
      <c r="AP14" s="134">
        <v>94.923000000000002</v>
      </c>
      <c r="AQ14" s="132">
        <v>59.515720123674399</v>
      </c>
      <c r="AR14" s="132">
        <v>22.6773243959864</v>
      </c>
      <c r="AS14" s="140">
        <v>29</v>
      </c>
      <c r="AT14" s="140">
        <v>45</v>
      </c>
      <c r="AU14" s="132">
        <v>13.114393434243166</v>
      </c>
      <c r="AV14" s="132">
        <v>7.890526789129181</v>
      </c>
      <c r="AW14" s="134">
        <v>111.914</v>
      </c>
      <c r="AX14" s="134">
        <v>103.893</v>
      </c>
      <c r="AY14" s="132">
        <v>74.647747464566194</v>
      </c>
      <c r="AZ14" s="132">
        <v>45.975660694595398</v>
      </c>
      <c r="BA14" s="139">
        <v>68.599999999999994</v>
      </c>
      <c r="BB14" s="139">
        <v>65.900000000000006</v>
      </c>
      <c r="BC14" s="135">
        <v>11.877221856383414</v>
      </c>
      <c r="BD14" s="135">
        <v>3.4720605542821898</v>
      </c>
      <c r="BE14" s="143">
        <v>112.04600000000001</v>
      </c>
      <c r="BF14" s="143">
        <v>113.13200000000001</v>
      </c>
      <c r="BG14" s="135">
        <v>66.946179878099102</v>
      </c>
      <c r="BH14" s="135">
        <v>21.420131549773</v>
      </c>
      <c r="BI14" s="144">
        <v>61.9</v>
      </c>
      <c r="BJ14" s="144">
        <v>58.8</v>
      </c>
      <c r="BK14" s="132">
        <v>9.8505294750000001</v>
      </c>
      <c r="BL14" s="132">
        <v>96.259082734244899</v>
      </c>
      <c r="BM14" s="134">
        <v>90.9</v>
      </c>
      <c r="BN14" s="6">
        <v>0.70899999999999996</v>
      </c>
      <c r="BO14" s="6">
        <v>0.35</v>
      </c>
      <c r="BP14" s="6">
        <v>0.61299999999999999</v>
      </c>
      <c r="BQ14" s="6">
        <v>0.68700000000000006</v>
      </c>
      <c r="BR14" s="6">
        <v>7.4999999999999997E-2</v>
      </c>
      <c r="BS14" s="6">
        <v>0.36099999999999999</v>
      </c>
      <c r="BT14" s="6">
        <v>0.625</v>
      </c>
      <c r="BU14" s="6">
        <v>0.66400000000000003</v>
      </c>
      <c r="BV14" s="6">
        <v>0.55900000000000005</v>
      </c>
      <c r="BW14" s="6">
        <v>0.61899999999999999</v>
      </c>
      <c r="BX14" s="6">
        <v>0.53300000000000003</v>
      </c>
      <c r="BY14" s="6">
        <v>0.40799999999999997</v>
      </c>
      <c r="BZ14" s="6">
        <v>0.64400000000000002</v>
      </c>
      <c r="CA14" s="6">
        <v>0.78100000000000003</v>
      </c>
      <c r="CB14" s="6">
        <v>0.61399999999999999</v>
      </c>
      <c r="CC14" s="6">
        <v>0.65800000000000003</v>
      </c>
      <c r="CD14" s="6">
        <v>0.36099999999999999</v>
      </c>
      <c r="CE14" s="7">
        <v>7.3</v>
      </c>
      <c r="CF14" s="106">
        <v>0.5480330672748005</v>
      </c>
      <c r="CG14" s="6">
        <v>0.63100000000000001</v>
      </c>
      <c r="CH14" s="6">
        <v>0.27900000000000003</v>
      </c>
      <c r="CI14" s="6">
        <v>0.73799999999999999</v>
      </c>
      <c r="CJ14" s="6">
        <v>0.44</v>
      </c>
      <c r="CK14" s="6">
        <v>0.621</v>
      </c>
      <c r="CL14" s="6">
        <v>0.37</v>
      </c>
      <c r="CM14" s="6">
        <v>0.191</v>
      </c>
      <c r="CN14" s="6">
        <v>5.1999999999999998E-2</v>
      </c>
      <c r="CO14" s="6">
        <v>0.45700000000000002</v>
      </c>
      <c r="CP14" s="6">
        <v>0.32600000000000001</v>
      </c>
      <c r="CQ14" s="6">
        <v>0.67800000000000005</v>
      </c>
      <c r="CR14" s="6">
        <v>0.439</v>
      </c>
      <c r="CS14" s="6">
        <v>0.55300000000000005</v>
      </c>
      <c r="CT14" s="6">
        <v>0.58299999999999996</v>
      </c>
      <c r="CU14" s="6">
        <v>0.54400000000000004</v>
      </c>
      <c r="CV14" s="6">
        <v>0.56899999999999995</v>
      </c>
      <c r="CW14" s="132">
        <v>27.001219020000001</v>
      </c>
      <c r="CX14" s="132">
        <v>25.172694029999999</v>
      </c>
      <c r="CY14" s="132">
        <v>39.028850060000003</v>
      </c>
      <c r="CZ14" s="132">
        <v>8.7972368959999994</v>
      </c>
      <c r="DA14" s="132">
        <v>32.893247831007201</v>
      </c>
      <c r="DB14" s="132">
        <v>18.3327046397586</v>
      </c>
      <c r="DC14" s="132">
        <v>38.589211618257302</v>
      </c>
      <c r="DD14" s="132">
        <v>10.184835910977</v>
      </c>
      <c r="DE14" s="140">
        <v>75.3</v>
      </c>
      <c r="DF14" s="140">
        <v>30.9</v>
      </c>
      <c r="DG14" s="140">
        <v>4.3</v>
      </c>
      <c r="DH14" s="140">
        <v>13.7</v>
      </c>
      <c r="DI14" s="140">
        <v>93.3</v>
      </c>
      <c r="DJ14" s="140">
        <v>30.8</v>
      </c>
      <c r="DK14" s="140">
        <v>8.8000000000000007</v>
      </c>
      <c r="DL14" s="140">
        <v>23.4</v>
      </c>
      <c r="DM14" s="342">
        <v>84</v>
      </c>
      <c r="DN14" s="342">
        <v>72</v>
      </c>
      <c r="DO14" s="343">
        <v>8.3844886959125606E-2</v>
      </c>
      <c r="DP14" s="343">
        <v>5.0866137282052699E-2</v>
      </c>
      <c r="DQ14" s="343">
        <v>2.3542600896860999</v>
      </c>
      <c r="DR14" s="343">
        <v>2.0230401798257902</v>
      </c>
      <c r="DS14" s="344">
        <v>83.940582959641205</v>
      </c>
      <c r="DT14" s="344">
        <v>88.002247822422007</v>
      </c>
      <c r="DU14" s="344">
        <v>3.5614113889304799</v>
      </c>
      <c r="DV14" s="344">
        <v>2.5143414248170202</v>
      </c>
      <c r="DW14" s="344">
        <v>6.7832895178660602</v>
      </c>
      <c r="DX14" s="344">
        <v>12.017709443952899</v>
      </c>
      <c r="DY14" s="132">
        <v>51.907514450867097</v>
      </c>
      <c r="DZ14" s="132">
        <v>44.868995633187801</v>
      </c>
      <c r="EA14" s="132">
        <v>100</v>
      </c>
      <c r="EB14" s="132">
        <v>86.36363636363636</v>
      </c>
      <c r="EC14" s="132">
        <v>100</v>
      </c>
      <c r="ED14" s="132">
        <v>100</v>
      </c>
      <c r="EE14" s="132">
        <v>88.63636363636364</v>
      </c>
      <c r="EF14" s="132">
        <v>43.18181818181818</v>
      </c>
      <c r="EG14" s="132">
        <v>100</v>
      </c>
      <c r="EH14" s="132">
        <v>65.909090909090907</v>
      </c>
      <c r="EI14" s="132">
        <v>15.909090909090908</v>
      </c>
      <c r="EJ14" s="132">
        <v>6.8181818181818175</v>
      </c>
      <c r="EK14" s="132">
        <v>0</v>
      </c>
      <c r="EL14" s="132">
        <v>100</v>
      </c>
      <c r="EM14" s="132">
        <v>11.363636363636363</v>
      </c>
      <c r="EN14" s="132">
        <v>80</v>
      </c>
      <c r="EO14" s="132">
        <v>40</v>
      </c>
      <c r="EP14" s="132">
        <v>0</v>
      </c>
      <c r="EQ14" s="132">
        <v>20</v>
      </c>
      <c r="ER14" s="132">
        <v>100</v>
      </c>
      <c r="ES14" s="140">
        <v>76.6666666666667</v>
      </c>
      <c r="ET14" s="139">
        <v>56.6666666666667</v>
      </c>
      <c r="EU14" s="345" t="s">
        <v>87</v>
      </c>
      <c r="EV14" s="345" t="s">
        <v>87</v>
      </c>
      <c r="EW14" s="346">
        <v>79.900000000000006</v>
      </c>
      <c r="EX14" s="132">
        <v>39.733840299999997</v>
      </c>
      <c r="EY14" s="132">
        <v>30.677497410000001</v>
      </c>
      <c r="EZ14" s="132">
        <v>19.927410989999998</v>
      </c>
      <c r="FA14" s="132">
        <v>9.6612512959999997</v>
      </c>
      <c r="FB14" s="132">
        <v>45.5869501893388</v>
      </c>
      <c r="FC14" s="132">
        <v>28.371686571511798</v>
      </c>
      <c r="FD14" s="132">
        <v>18.9921351587533</v>
      </c>
      <c r="FE14" s="132">
        <v>7.0200990387416304</v>
      </c>
      <c r="FF14" s="140">
        <v>95.5</v>
      </c>
      <c r="FG14" s="140">
        <v>71.099999999999994</v>
      </c>
      <c r="FH14" s="140">
        <v>16.399999999999999</v>
      </c>
      <c r="FI14" s="140">
        <v>53</v>
      </c>
      <c r="FJ14" s="140">
        <v>93.5</v>
      </c>
      <c r="FK14" s="140">
        <v>70.099999999999994</v>
      </c>
      <c r="FL14" s="140">
        <v>17.399999999999999</v>
      </c>
      <c r="FM14" s="140">
        <v>46</v>
      </c>
      <c r="FN14" s="380">
        <v>202</v>
      </c>
      <c r="FO14" s="380">
        <v>150</v>
      </c>
      <c r="FP14" s="365">
        <v>0.28113735369027598</v>
      </c>
      <c r="FQ14" s="365">
        <v>0.13962580284836601</v>
      </c>
      <c r="FR14" s="365">
        <v>3.2475884244372999</v>
      </c>
      <c r="FS14" s="365">
        <v>2.4150700370310698</v>
      </c>
      <c r="FT14" s="132">
        <v>73.6816720257235</v>
      </c>
      <c r="FU14" s="132">
        <v>75.833199162775699</v>
      </c>
      <c r="FV14" s="132">
        <v>8.6568036631362109</v>
      </c>
      <c r="FW14" s="132">
        <v>5.7814390766080201</v>
      </c>
      <c r="FX14" s="132">
        <v>5.15417311613965</v>
      </c>
      <c r="FY14" s="132">
        <v>10.3544113595096</v>
      </c>
      <c r="FZ14" s="132">
        <v>44.1618497109827</v>
      </c>
      <c r="GA14" s="132">
        <v>37.445414847161601</v>
      </c>
      <c r="GB14" s="132">
        <v>100</v>
      </c>
      <c r="GC14" s="132">
        <v>84.090909090909093</v>
      </c>
      <c r="GD14" s="132">
        <v>100</v>
      </c>
      <c r="GE14" s="132">
        <v>100</v>
      </c>
      <c r="GF14" s="132">
        <v>90.909090909090907</v>
      </c>
      <c r="GG14" s="132">
        <v>52.272727272727273</v>
      </c>
      <c r="GH14" s="132">
        <v>100</v>
      </c>
      <c r="GI14" s="132">
        <v>86.36363636363636</v>
      </c>
      <c r="GJ14" s="132">
        <v>0</v>
      </c>
      <c r="GK14" s="132">
        <v>6.8181818181818175</v>
      </c>
      <c r="GL14" s="132">
        <v>0</v>
      </c>
      <c r="GM14" s="132">
        <v>100</v>
      </c>
      <c r="GN14" s="132">
        <v>15.909090909090908</v>
      </c>
      <c r="GO14" s="132">
        <v>85.714285714285708</v>
      </c>
      <c r="GP14" s="132">
        <v>0</v>
      </c>
      <c r="GQ14" s="132">
        <v>0</v>
      </c>
      <c r="GR14" s="132">
        <v>14.285714285714285</v>
      </c>
      <c r="GS14" s="132">
        <v>85.714285714285708</v>
      </c>
      <c r="GT14" s="140">
        <v>77.049180327868896</v>
      </c>
      <c r="GU14" s="140">
        <v>57.377049180327901</v>
      </c>
      <c r="GV14" s="382" t="s">
        <v>87</v>
      </c>
      <c r="GW14" s="132">
        <v>70.400000000000006</v>
      </c>
      <c r="GX14" s="144">
        <v>48.413969880000003</v>
      </c>
      <c r="GY14" s="144">
        <v>23.662287729999999</v>
      </c>
      <c r="GZ14" s="144">
        <v>19.304710029999999</v>
      </c>
      <c r="HA14" s="144">
        <v>8.6190323610000004</v>
      </c>
      <c r="HB14" s="146">
        <v>54.7235829251225</v>
      </c>
      <c r="HC14" s="146">
        <v>20.573827851644499</v>
      </c>
      <c r="HD14" s="146">
        <v>18.194541637508699</v>
      </c>
      <c r="HE14" s="146">
        <v>6.5080475857242801</v>
      </c>
      <c r="HF14" s="140">
        <v>95.6</v>
      </c>
      <c r="HG14" s="140">
        <v>45</v>
      </c>
      <c r="HH14" s="140">
        <v>5.2</v>
      </c>
      <c r="HI14" s="140">
        <v>39.1</v>
      </c>
      <c r="HJ14" s="140">
        <v>92.8</v>
      </c>
      <c r="HK14" s="140">
        <v>46.3</v>
      </c>
      <c r="HL14" s="140">
        <v>4.7</v>
      </c>
      <c r="HM14" s="140">
        <v>37.700000000000003</v>
      </c>
      <c r="HN14" s="147">
        <v>109</v>
      </c>
      <c r="HO14" s="147">
        <v>28</v>
      </c>
      <c r="HP14" s="387">
        <v>0.29709986916703002</v>
      </c>
      <c r="HQ14" s="387">
        <v>6.5566092963353195E-2</v>
      </c>
      <c r="HR14" s="387">
        <v>2.96921819667666</v>
      </c>
      <c r="HS14" s="387">
        <v>1.0873786407767001</v>
      </c>
      <c r="HT14" s="146">
        <v>80.005448106782893</v>
      </c>
      <c r="HU14" s="146">
        <v>87.766990291262104</v>
      </c>
      <c r="HV14" s="146">
        <v>10.0059965111208</v>
      </c>
      <c r="HW14" s="146">
        <v>6.0297389064512403</v>
      </c>
      <c r="HX14" s="146">
        <v>5.2893095951101401</v>
      </c>
      <c r="HY14" s="146">
        <v>7.6850827576130696</v>
      </c>
      <c r="HZ14" s="135">
        <v>43.815028901734102</v>
      </c>
      <c r="IA14" s="135">
        <v>33.406113537117903</v>
      </c>
      <c r="IB14" s="132">
        <v>100</v>
      </c>
      <c r="IC14" s="132">
        <v>4.5454545454545459</v>
      </c>
      <c r="ID14" s="132">
        <v>4.5454545454545459</v>
      </c>
      <c r="IE14" s="132">
        <v>90.909090909090907</v>
      </c>
      <c r="IF14" s="132">
        <v>90.909090909090907</v>
      </c>
      <c r="IG14" s="132">
        <v>59.090909090909093</v>
      </c>
      <c r="IH14" s="132">
        <v>100</v>
      </c>
      <c r="II14" s="132">
        <v>15.909090909090908</v>
      </c>
      <c r="IJ14" s="132">
        <v>25</v>
      </c>
      <c r="IK14" s="132">
        <v>6.8181818181818175</v>
      </c>
      <c r="IL14" s="132">
        <v>0</v>
      </c>
      <c r="IM14" s="132">
        <v>100</v>
      </c>
      <c r="IN14" s="132">
        <v>29.545454545454547</v>
      </c>
      <c r="IO14" s="132">
        <v>92.307692307692307</v>
      </c>
      <c r="IP14" s="132">
        <v>69.230769230769226</v>
      </c>
      <c r="IQ14" s="132">
        <v>0</v>
      </c>
      <c r="IR14" s="132">
        <v>30.76923076923077</v>
      </c>
      <c r="IS14" s="132">
        <v>69.230769230769226</v>
      </c>
      <c r="IT14" s="140">
        <v>77.049180327868896</v>
      </c>
      <c r="IU14" s="132">
        <v>57.377049180327901</v>
      </c>
      <c r="IV14" s="389" t="s">
        <v>87</v>
      </c>
      <c r="IW14" s="135">
        <v>72</v>
      </c>
      <c r="IX14" s="132">
        <v>57.039420759999999</v>
      </c>
      <c r="IY14" s="132">
        <v>30.115312419999999</v>
      </c>
      <c r="IZ14" s="132">
        <v>5.4974524000000002</v>
      </c>
      <c r="JA14" s="132">
        <v>7.3478144270000003</v>
      </c>
      <c r="JB14" s="132">
        <v>60.258320914058601</v>
      </c>
      <c r="JC14" s="132">
        <v>25.8817685047193</v>
      </c>
      <c r="JD14" s="132">
        <v>6.6567312468951796</v>
      </c>
      <c r="JE14" s="132">
        <v>7.2031793343268804</v>
      </c>
      <c r="JF14" s="132">
        <v>98.3</v>
      </c>
      <c r="JG14" s="132">
        <v>89.6</v>
      </c>
      <c r="JH14" s="132">
        <v>42.1</v>
      </c>
      <c r="JI14" s="132">
        <v>74.400000000000006</v>
      </c>
      <c r="JJ14" s="395">
        <v>177</v>
      </c>
      <c r="JK14" s="365">
        <v>0.28535960146387901</v>
      </c>
      <c r="JL14" s="365">
        <v>6.3486370157819199</v>
      </c>
      <c r="JM14" s="365">
        <v>89.992826398852202</v>
      </c>
      <c r="JN14" s="365">
        <v>4.4948167733406397</v>
      </c>
      <c r="JO14" s="132">
        <v>16.8932514328868</v>
      </c>
      <c r="JP14" s="132">
        <v>35.698689956331897</v>
      </c>
      <c r="JQ14" s="132">
        <v>100</v>
      </c>
      <c r="JR14" s="132">
        <v>9.0909090909090917</v>
      </c>
      <c r="JS14" s="132">
        <v>15.909090909090908</v>
      </c>
      <c r="JT14" s="132">
        <v>20.454545454545457</v>
      </c>
      <c r="JU14" s="132">
        <v>93.181818181818173</v>
      </c>
      <c r="JV14" s="132">
        <v>50</v>
      </c>
      <c r="JW14" s="132">
        <v>100</v>
      </c>
      <c r="JX14" s="132">
        <v>2.2727272727272729</v>
      </c>
      <c r="JY14" s="132">
        <v>97.727272727272734</v>
      </c>
      <c r="JZ14" s="132">
        <v>6.8181818181818175</v>
      </c>
      <c r="KA14" s="132">
        <v>0</v>
      </c>
      <c r="KB14" s="132">
        <v>90.909090909090907</v>
      </c>
      <c r="KC14" s="132">
        <v>95.454545454545453</v>
      </c>
      <c r="KD14" s="132">
        <v>90.476190476190482</v>
      </c>
      <c r="KE14" s="132">
        <v>95.238095238095227</v>
      </c>
      <c r="KF14" s="132">
        <v>11.904761904761903</v>
      </c>
      <c r="KG14" s="132">
        <v>85.714285714285708</v>
      </c>
      <c r="KH14" s="132">
        <v>83.333333333333343</v>
      </c>
      <c r="KI14" s="132">
        <v>79.6875</v>
      </c>
      <c r="KJ14" s="132">
        <v>67.1875</v>
      </c>
      <c r="KK14" s="345" t="s">
        <v>87</v>
      </c>
      <c r="KL14" s="345" t="s">
        <v>87</v>
      </c>
      <c r="KM14" s="346">
        <v>79.099999999999994</v>
      </c>
    </row>
    <row r="15" spans="1:299" ht="18" customHeight="1">
      <c r="A15" s="74"/>
      <c r="B15" s="75" t="s">
        <v>87</v>
      </c>
      <c r="C15" s="75" t="s">
        <v>87</v>
      </c>
      <c r="D15" s="76" t="s">
        <v>127</v>
      </c>
      <c r="E15" s="77" t="s">
        <v>8</v>
      </c>
      <c r="F15" s="78" t="s">
        <v>87</v>
      </c>
      <c r="G15" s="78" t="s">
        <v>87</v>
      </c>
      <c r="H15" s="78" t="s">
        <v>87</v>
      </c>
      <c r="I15" s="78" t="s">
        <v>87</v>
      </c>
      <c r="J15" s="78" t="s">
        <v>87</v>
      </c>
      <c r="K15" s="78" t="s">
        <v>87</v>
      </c>
      <c r="L15" s="78" t="s">
        <v>87</v>
      </c>
      <c r="M15" s="79">
        <v>1933146</v>
      </c>
      <c r="N15" s="80">
        <v>85.314111182014727</v>
      </c>
      <c r="O15" s="80">
        <v>55.278296370143515</v>
      </c>
      <c r="P15" s="81">
        <v>25.721211138411654</v>
      </c>
      <c r="Q15" s="81">
        <v>15.943934872451646</v>
      </c>
      <c r="R15" s="80">
        <v>14.368958352154699</v>
      </c>
      <c r="S15" s="80">
        <v>9.7840816695275095</v>
      </c>
      <c r="T15" s="82">
        <v>24.153040021682202</v>
      </c>
      <c r="U15" s="82">
        <v>430.18168515917603</v>
      </c>
      <c r="V15" s="81">
        <v>337.45693867481299</v>
      </c>
      <c r="W15" s="81">
        <v>61.5</v>
      </c>
      <c r="X15" s="80">
        <v>67.2</v>
      </c>
      <c r="Y15" s="134">
        <v>30.2356020942408</v>
      </c>
      <c r="Z15" s="134">
        <v>9.4696969696969706</v>
      </c>
      <c r="AA15" s="382" t="s">
        <v>87</v>
      </c>
      <c r="AB15" s="382" t="s">
        <v>87</v>
      </c>
      <c r="AC15" s="406">
        <v>279.5361852714334</v>
      </c>
      <c r="AD15" s="406">
        <v>277.18576606157114</v>
      </c>
      <c r="AE15" s="134">
        <v>7581.9761483009152</v>
      </c>
      <c r="AF15" s="134">
        <v>6582.8286233788522</v>
      </c>
      <c r="AG15" s="134">
        <v>24.312700644441755</v>
      </c>
      <c r="AH15" s="134">
        <v>1.1000000000000001</v>
      </c>
      <c r="AI15" s="134">
        <v>15</v>
      </c>
      <c r="AJ15" s="134">
        <v>0.41383320245858307</v>
      </c>
      <c r="AK15" s="132">
        <v>8.1214765982496928</v>
      </c>
      <c r="AL15" s="134">
        <v>28.198853061279387</v>
      </c>
      <c r="AM15" s="132">
        <v>17.970534424340183</v>
      </c>
      <c r="AN15" s="132">
        <v>5.2420268379914345</v>
      </c>
      <c r="AO15" s="134">
        <v>97.662999999999997</v>
      </c>
      <c r="AP15" s="134">
        <v>86.421000000000006</v>
      </c>
      <c r="AQ15" s="132">
        <v>56.172419622371201</v>
      </c>
      <c r="AR15" s="132">
        <v>21.728523939040699</v>
      </c>
      <c r="AS15" s="140">
        <v>27.3</v>
      </c>
      <c r="AT15" s="140">
        <v>46.1</v>
      </c>
      <c r="AU15" s="132">
        <v>13.093446775503516</v>
      </c>
      <c r="AV15" s="132">
        <v>7.519066605190476</v>
      </c>
      <c r="AW15" s="134">
        <v>108.71599999999999</v>
      </c>
      <c r="AX15" s="134">
        <v>106.036</v>
      </c>
      <c r="AY15" s="132">
        <v>74.668544275511294</v>
      </c>
      <c r="AZ15" s="132">
        <v>41.572027049323502</v>
      </c>
      <c r="BA15" s="139">
        <v>69.7</v>
      </c>
      <c r="BB15" s="139">
        <v>65.7</v>
      </c>
      <c r="BC15" s="135">
        <v>11.048015391211049</v>
      </c>
      <c r="BD15" s="135">
        <v>4.8131272218745096</v>
      </c>
      <c r="BE15" s="143">
        <v>115.708</v>
      </c>
      <c r="BF15" s="143">
        <v>113.24</v>
      </c>
      <c r="BG15" s="135">
        <v>67.006529513869097</v>
      </c>
      <c r="BH15" s="135">
        <v>23.372863609290601</v>
      </c>
      <c r="BI15" s="144">
        <v>63.2</v>
      </c>
      <c r="BJ15" s="144">
        <v>61.6</v>
      </c>
      <c r="BK15" s="132">
        <v>11.75818662</v>
      </c>
      <c r="BL15" s="132">
        <v>99.685194003838404</v>
      </c>
      <c r="BM15" s="134">
        <v>93.6</v>
      </c>
      <c r="BN15" s="6">
        <v>0.92200000000000004</v>
      </c>
      <c r="BO15" s="6">
        <v>0.38400000000000001</v>
      </c>
      <c r="BP15" s="6">
        <v>0.74299999999999999</v>
      </c>
      <c r="BQ15" s="6">
        <v>0.75800000000000001</v>
      </c>
      <c r="BR15" s="6">
        <v>5.7000000000000002E-2</v>
      </c>
      <c r="BS15" s="6">
        <v>0.255</v>
      </c>
      <c r="BT15" s="6">
        <v>0.753</v>
      </c>
      <c r="BU15" s="6">
        <v>0.63600000000000001</v>
      </c>
      <c r="BV15" s="6">
        <v>0.71699999999999997</v>
      </c>
      <c r="BW15" s="6">
        <v>0.78500000000000003</v>
      </c>
      <c r="BX15" s="6">
        <v>0.72499999999999998</v>
      </c>
      <c r="BY15" s="6">
        <v>0.45600000000000002</v>
      </c>
      <c r="BZ15" s="6">
        <v>0.76600000000000001</v>
      </c>
      <c r="CA15" s="6">
        <v>0.92700000000000005</v>
      </c>
      <c r="CB15" s="6">
        <v>0.81599999999999995</v>
      </c>
      <c r="CC15" s="6">
        <v>0.66900000000000004</v>
      </c>
      <c r="CD15" s="6">
        <v>0.23599999999999999</v>
      </c>
      <c r="CE15" s="7">
        <v>8</v>
      </c>
      <c r="CF15" s="106">
        <v>0.7069286803320346</v>
      </c>
      <c r="CG15" s="6">
        <v>0.49299999999999999</v>
      </c>
      <c r="CH15" s="6">
        <v>0.221</v>
      </c>
      <c r="CI15" s="6">
        <v>0.81100000000000005</v>
      </c>
      <c r="CJ15" s="6">
        <v>0.42699999999999999</v>
      </c>
      <c r="CK15" s="6">
        <v>0.59899999999999998</v>
      </c>
      <c r="CL15" s="6">
        <v>0.20300000000000001</v>
      </c>
      <c r="CM15" s="6">
        <v>0.11600000000000001</v>
      </c>
      <c r="CN15" s="6">
        <v>4.9000000000000002E-2</v>
      </c>
      <c r="CO15" s="6">
        <v>0.502</v>
      </c>
      <c r="CP15" s="6">
        <v>0.34899999999999998</v>
      </c>
      <c r="CQ15" s="6">
        <v>0.81</v>
      </c>
      <c r="CR15" s="6">
        <v>0.373</v>
      </c>
      <c r="CS15" s="6">
        <v>0.60799999999999998</v>
      </c>
      <c r="CT15" s="6">
        <v>0.82899999999999996</v>
      </c>
      <c r="CU15" s="6">
        <v>0.65100000000000002</v>
      </c>
      <c r="CV15" s="6">
        <v>0.74</v>
      </c>
      <c r="CW15" s="132">
        <v>23.81902861</v>
      </c>
      <c r="CX15" s="132">
        <v>28.343313370000001</v>
      </c>
      <c r="CY15" s="132">
        <v>42.581503660000003</v>
      </c>
      <c r="CZ15" s="132">
        <v>5.2561543579999999</v>
      </c>
      <c r="DA15" s="132">
        <v>30.792498487598301</v>
      </c>
      <c r="DB15" s="132">
        <v>18.995765275257099</v>
      </c>
      <c r="DC15" s="132">
        <v>41.863278886872401</v>
      </c>
      <c r="DD15" s="132">
        <v>8.3484573502722306</v>
      </c>
      <c r="DE15" s="140">
        <v>77.7</v>
      </c>
      <c r="DF15" s="140">
        <v>29.2</v>
      </c>
      <c r="DG15" s="140">
        <v>5</v>
      </c>
      <c r="DH15" s="140">
        <v>12.8</v>
      </c>
      <c r="DI15" s="140">
        <v>95</v>
      </c>
      <c r="DJ15" s="140">
        <v>43.3</v>
      </c>
      <c r="DK15" s="140">
        <v>6.7</v>
      </c>
      <c r="DL15" s="140">
        <v>24</v>
      </c>
      <c r="DM15" s="342">
        <v>52</v>
      </c>
      <c r="DN15" s="342">
        <v>33</v>
      </c>
      <c r="DO15" s="343">
        <v>7.5169492750480696E-2</v>
      </c>
      <c r="DP15" s="343">
        <v>3.2328219596778902E-2</v>
      </c>
      <c r="DQ15" s="343">
        <v>3.86904761904762</v>
      </c>
      <c r="DR15" s="343">
        <v>2.38095238095238</v>
      </c>
      <c r="DS15" s="344">
        <v>83.184523809523796</v>
      </c>
      <c r="DT15" s="344">
        <v>87.012987012986997</v>
      </c>
      <c r="DU15" s="344">
        <v>1.9428422741662701</v>
      </c>
      <c r="DV15" s="344">
        <v>1.35778522306472</v>
      </c>
      <c r="DW15" s="344">
        <v>7.3159122052071099</v>
      </c>
      <c r="DX15" s="344">
        <v>13.7911055354867</v>
      </c>
      <c r="DY15" s="132">
        <v>53.885135135135101</v>
      </c>
      <c r="DZ15" s="132">
        <v>47.393364928910003</v>
      </c>
      <c r="EA15" s="132">
        <v>100</v>
      </c>
      <c r="EB15" s="132">
        <v>80</v>
      </c>
      <c r="EC15" s="132">
        <v>100</v>
      </c>
      <c r="ED15" s="132">
        <v>100</v>
      </c>
      <c r="EE15" s="132">
        <v>92</v>
      </c>
      <c r="EF15" s="132">
        <v>44</v>
      </c>
      <c r="EG15" s="132">
        <v>100</v>
      </c>
      <c r="EH15" s="132">
        <v>52</v>
      </c>
      <c r="EI15" s="132">
        <v>8</v>
      </c>
      <c r="EJ15" s="132">
        <v>28.000000000000004</v>
      </c>
      <c r="EK15" s="132">
        <v>0</v>
      </c>
      <c r="EL15" s="132">
        <v>100</v>
      </c>
      <c r="EM15" s="132">
        <v>28.000000000000004</v>
      </c>
      <c r="EN15" s="132">
        <v>85.714285714285708</v>
      </c>
      <c r="EO15" s="132">
        <v>42.857142857142854</v>
      </c>
      <c r="EP15" s="132">
        <v>28.571428571428569</v>
      </c>
      <c r="EQ15" s="132">
        <v>14.285714285714285</v>
      </c>
      <c r="ER15" s="132">
        <v>57.142857142857139</v>
      </c>
      <c r="ES15" s="140">
        <v>75</v>
      </c>
      <c r="ET15" s="139">
        <v>50</v>
      </c>
      <c r="EU15" s="345" t="s">
        <v>87</v>
      </c>
      <c r="EV15" s="345" t="s">
        <v>87</v>
      </c>
      <c r="EW15" s="346">
        <v>80.3</v>
      </c>
      <c r="EX15" s="132">
        <v>42.372881360000001</v>
      </c>
      <c r="EY15" s="132">
        <v>30.89042731</v>
      </c>
      <c r="EZ15" s="132">
        <v>19.216996900000002</v>
      </c>
      <c r="FA15" s="132">
        <v>7.5196944380000001</v>
      </c>
      <c r="FB15" s="132">
        <v>45.0554323725055</v>
      </c>
      <c r="FC15" s="132">
        <v>28.425720620842601</v>
      </c>
      <c r="FD15" s="132">
        <v>18.891352549889099</v>
      </c>
      <c r="FE15" s="132">
        <v>7.6274944567627498</v>
      </c>
      <c r="FF15" s="140">
        <v>94</v>
      </c>
      <c r="FG15" s="140">
        <v>70.3</v>
      </c>
      <c r="FH15" s="140">
        <v>16.899999999999999</v>
      </c>
      <c r="FI15" s="140">
        <v>59.6</v>
      </c>
      <c r="FJ15" s="140">
        <v>93.4</v>
      </c>
      <c r="FK15" s="140">
        <v>69.900000000000006</v>
      </c>
      <c r="FL15" s="140">
        <v>10.9</v>
      </c>
      <c r="FM15" s="140">
        <v>42.8</v>
      </c>
      <c r="FN15" s="380">
        <v>174</v>
      </c>
      <c r="FO15" s="380">
        <v>128</v>
      </c>
      <c r="FP15" s="365">
        <v>0.25485543545126998</v>
      </c>
      <c r="FQ15" s="365">
        <v>0.123980550551132</v>
      </c>
      <c r="FR15" s="365">
        <v>3.4044218352572901</v>
      </c>
      <c r="FS15" s="365">
        <v>2.6473629782833501</v>
      </c>
      <c r="FT15" s="132">
        <v>66.034044218352605</v>
      </c>
      <c r="FU15" s="132">
        <v>72.244053774560498</v>
      </c>
      <c r="FV15" s="132">
        <v>7.4860122447783901</v>
      </c>
      <c r="FW15" s="132">
        <v>4.6831715774587899</v>
      </c>
      <c r="FX15" s="132">
        <v>7.5485986565951402</v>
      </c>
      <c r="FY15" s="132">
        <v>14.8862153570223</v>
      </c>
      <c r="FZ15" s="132">
        <v>47.1283783783784</v>
      </c>
      <c r="GA15" s="132">
        <v>41.0742496050553</v>
      </c>
      <c r="GB15" s="132">
        <v>100</v>
      </c>
      <c r="GC15" s="132">
        <v>80</v>
      </c>
      <c r="GD15" s="132">
        <v>100</v>
      </c>
      <c r="GE15" s="132">
        <v>100</v>
      </c>
      <c r="GF15" s="132">
        <v>92</v>
      </c>
      <c r="GG15" s="132">
        <v>44</v>
      </c>
      <c r="GH15" s="132">
        <v>100</v>
      </c>
      <c r="GI15" s="132">
        <v>60</v>
      </c>
      <c r="GJ15" s="132">
        <v>4</v>
      </c>
      <c r="GK15" s="132">
        <v>24</v>
      </c>
      <c r="GL15" s="132">
        <v>0</v>
      </c>
      <c r="GM15" s="132">
        <v>100</v>
      </c>
      <c r="GN15" s="132">
        <v>32</v>
      </c>
      <c r="GO15" s="132">
        <v>87.5</v>
      </c>
      <c r="GP15" s="132">
        <v>0</v>
      </c>
      <c r="GQ15" s="132">
        <v>25</v>
      </c>
      <c r="GR15" s="132">
        <v>12.5</v>
      </c>
      <c r="GS15" s="132">
        <v>75</v>
      </c>
      <c r="GT15" s="140">
        <v>73.770491803278702</v>
      </c>
      <c r="GU15" s="140">
        <v>49.180327868852501</v>
      </c>
      <c r="GV15" s="382" t="s">
        <v>87</v>
      </c>
      <c r="GW15" s="132">
        <v>73.7</v>
      </c>
      <c r="GX15" s="144">
        <v>48.965848970000003</v>
      </c>
      <c r="GY15" s="144">
        <v>25.084175080000001</v>
      </c>
      <c r="GZ15" s="144">
        <v>19.79316979</v>
      </c>
      <c r="HA15" s="144">
        <v>6.1568061570000001</v>
      </c>
      <c r="HB15" s="146">
        <v>56.375838926174502</v>
      </c>
      <c r="HC15" s="146">
        <v>19.1017036654621</v>
      </c>
      <c r="HD15" s="146">
        <v>17.604543107898799</v>
      </c>
      <c r="HE15" s="146">
        <v>6.9179143004646404</v>
      </c>
      <c r="HF15" s="140">
        <v>94.9</v>
      </c>
      <c r="HG15" s="140">
        <v>53.4</v>
      </c>
      <c r="HH15" s="140">
        <v>5.5</v>
      </c>
      <c r="HI15" s="140">
        <v>31.7</v>
      </c>
      <c r="HJ15" s="140">
        <v>94.7</v>
      </c>
      <c r="HK15" s="140">
        <v>53.8</v>
      </c>
      <c r="HL15" s="140">
        <v>3.8</v>
      </c>
      <c r="HM15" s="140">
        <v>27.8</v>
      </c>
      <c r="HN15" s="147">
        <v>91</v>
      </c>
      <c r="HO15" s="147">
        <v>47</v>
      </c>
      <c r="HP15" s="387">
        <v>0.21339962010177499</v>
      </c>
      <c r="HQ15" s="387">
        <v>8.7232502459214198E-2</v>
      </c>
      <c r="HR15" s="387">
        <v>2.3096446700507598</v>
      </c>
      <c r="HS15" s="387">
        <v>1.46783260462211</v>
      </c>
      <c r="HT15" s="146">
        <v>81.142131979695407</v>
      </c>
      <c r="HU15" s="146">
        <v>88.038725796377307</v>
      </c>
      <c r="HV15" s="146">
        <v>9.2395000351757606</v>
      </c>
      <c r="HW15" s="146">
        <v>5.9429462313702901</v>
      </c>
      <c r="HX15" s="146">
        <v>9.2471013401596096</v>
      </c>
      <c r="HY15" s="146">
        <v>13.7145406436527</v>
      </c>
      <c r="HZ15" s="135">
        <v>45.101351351351298</v>
      </c>
      <c r="IA15" s="135">
        <v>36.966824644549803</v>
      </c>
      <c r="IB15" s="132">
        <v>100</v>
      </c>
      <c r="IC15" s="132">
        <v>0</v>
      </c>
      <c r="ID15" s="132">
        <v>0</v>
      </c>
      <c r="IE15" s="132">
        <v>100</v>
      </c>
      <c r="IF15" s="132">
        <v>92</v>
      </c>
      <c r="IG15" s="132">
        <v>48</v>
      </c>
      <c r="IH15" s="132">
        <v>100</v>
      </c>
      <c r="II15" s="132">
        <v>48</v>
      </c>
      <c r="IJ15" s="132">
        <v>80</v>
      </c>
      <c r="IK15" s="132">
        <v>24</v>
      </c>
      <c r="IL15" s="132">
        <v>0</v>
      </c>
      <c r="IM15" s="132">
        <v>100</v>
      </c>
      <c r="IN15" s="132">
        <v>36</v>
      </c>
      <c r="IO15" s="132">
        <v>88.888888888888886</v>
      </c>
      <c r="IP15" s="132">
        <v>44.444444444444443</v>
      </c>
      <c r="IQ15" s="132">
        <v>0</v>
      </c>
      <c r="IR15" s="132">
        <v>11.111111111111111</v>
      </c>
      <c r="IS15" s="132">
        <v>55.555555555555557</v>
      </c>
      <c r="IT15" s="140">
        <v>73.770491803278702</v>
      </c>
      <c r="IU15" s="132">
        <v>49.180327868852501</v>
      </c>
      <c r="IV15" s="389" t="s">
        <v>87</v>
      </c>
      <c r="IW15" s="135">
        <v>75.2</v>
      </c>
      <c r="IX15" s="132">
        <v>55.860150969999999</v>
      </c>
      <c r="IY15" s="132">
        <v>28.883591580000001</v>
      </c>
      <c r="IZ15" s="132">
        <v>5.0059594760000001</v>
      </c>
      <c r="JA15" s="132">
        <v>10.25029797</v>
      </c>
      <c r="JB15" s="132">
        <v>59.843081312410803</v>
      </c>
      <c r="JC15" s="132">
        <v>26.747503566333801</v>
      </c>
      <c r="JD15" s="132">
        <v>5.2781740370898698</v>
      </c>
      <c r="JE15" s="132">
        <v>8.1312410841654792</v>
      </c>
      <c r="JF15" s="132">
        <v>99.8</v>
      </c>
      <c r="JG15" s="132">
        <v>91.3</v>
      </c>
      <c r="JH15" s="132">
        <v>40.799999999999997</v>
      </c>
      <c r="JI15" s="132">
        <v>89.4</v>
      </c>
      <c r="JJ15" s="395">
        <v>191</v>
      </c>
      <c r="JK15" s="365">
        <v>0.231914325262877</v>
      </c>
      <c r="JL15" s="365">
        <v>6.1434544869733001</v>
      </c>
      <c r="JM15" s="365">
        <v>92.859440334512698</v>
      </c>
      <c r="JN15" s="365">
        <v>3.77498239393866</v>
      </c>
      <c r="JO15" s="132">
        <v>22.514834926807598</v>
      </c>
      <c r="JP15" s="132">
        <v>40.9162717219589</v>
      </c>
      <c r="JQ15" s="132">
        <v>100</v>
      </c>
      <c r="JR15" s="132">
        <v>8</v>
      </c>
      <c r="JS15" s="132">
        <v>32</v>
      </c>
      <c r="JT15" s="132">
        <v>96</v>
      </c>
      <c r="JU15" s="132">
        <v>96</v>
      </c>
      <c r="JV15" s="132">
        <v>72</v>
      </c>
      <c r="JW15" s="132">
        <v>100</v>
      </c>
      <c r="JX15" s="132">
        <v>44</v>
      </c>
      <c r="JY15" s="132">
        <v>100</v>
      </c>
      <c r="JZ15" s="132">
        <v>12</v>
      </c>
      <c r="KA15" s="132">
        <v>0</v>
      </c>
      <c r="KB15" s="132">
        <v>100</v>
      </c>
      <c r="KC15" s="132">
        <v>80</v>
      </c>
      <c r="KD15" s="132">
        <v>80</v>
      </c>
      <c r="KE15" s="132">
        <v>75</v>
      </c>
      <c r="KF15" s="132">
        <v>30</v>
      </c>
      <c r="KG15" s="132">
        <v>55.000000000000007</v>
      </c>
      <c r="KH15" s="132">
        <v>70</v>
      </c>
      <c r="KI15" s="132">
        <v>75</v>
      </c>
      <c r="KJ15" s="132">
        <v>51.5625</v>
      </c>
      <c r="KK15" s="345" t="s">
        <v>87</v>
      </c>
      <c r="KL15" s="345" t="s">
        <v>87</v>
      </c>
      <c r="KM15" s="346">
        <v>77.7</v>
      </c>
    </row>
    <row r="16" spans="1:299" ht="18" customHeight="1">
      <c r="A16" s="74"/>
      <c r="B16" s="75" t="s">
        <v>87</v>
      </c>
      <c r="C16" s="75" t="s">
        <v>87</v>
      </c>
      <c r="D16" s="76" t="s">
        <v>97</v>
      </c>
      <c r="E16" s="77" t="s">
        <v>9</v>
      </c>
      <c r="F16" s="78" t="s">
        <v>87</v>
      </c>
      <c r="G16" s="78" t="s">
        <v>87</v>
      </c>
      <c r="H16" s="78" t="s">
        <v>87</v>
      </c>
      <c r="I16" s="78" t="s">
        <v>87</v>
      </c>
      <c r="J16" s="78" t="s">
        <v>87</v>
      </c>
      <c r="K16" s="78" t="s">
        <v>87</v>
      </c>
      <c r="L16" s="78" t="s">
        <v>87</v>
      </c>
      <c r="M16" s="79">
        <v>1939110</v>
      </c>
      <c r="N16" s="80">
        <v>77.6553261643177</v>
      </c>
      <c r="O16" s="80">
        <v>53.026296964013419</v>
      </c>
      <c r="P16" s="81">
        <v>36.451647097310236</v>
      </c>
      <c r="Q16" s="81">
        <v>16.418721606932348</v>
      </c>
      <c r="R16" s="80">
        <v>11.847424099079699</v>
      </c>
      <c r="S16" s="80">
        <v>10.213296637137701</v>
      </c>
      <c r="T16" s="82">
        <v>22.060720736217402</v>
      </c>
      <c r="U16" s="82">
        <v>425.38094549142301</v>
      </c>
      <c r="V16" s="81">
        <v>320.61465777689699</v>
      </c>
      <c r="W16" s="81">
        <v>60.5</v>
      </c>
      <c r="X16" s="80">
        <v>66.3</v>
      </c>
      <c r="Y16" s="134">
        <v>30.7588075880759</v>
      </c>
      <c r="Z16" s="134">
        <v>8.8197146562905306</v>
      </c>
      <c r="AA16" s="382" t="s">
        <v>87</v>
      </c>
      <c r="AB16" s="382" t="s">
        <v>87</v>
      </c>
      <c r="AC16" s="406">
        <v>279.76167586329484</v>
      </c>
      <c r="AD16" s="406">
        <v>261.74501201216555</v>
      </c>
      <c r="AE16" s="134">
        <v>6964.441036443669</v>
      </c>
      <c r="AF16" s="134">
        <v>6430.2656538131478</v>
      </c>
      <c r="AG16" s="134">
        <v>56.417634894358756</v>
      </c>
      <c r="AH16" s="134">
        <v>1</v>
      </c>
      <c r="AI16" s="134">
        <v>15</v>
      </c>
      <c r="AJ16" s="134">
        <v>1.2892512544414707</v>
      </c>
      <c r="AK16" s="132">
        <v>13.201932845480657</v>
      </c>
      <c r="AL16" s="134">
        <v>47.560994476847625</v>
      </c>
      <c r="AM16" s="132">
        <v>18.071745411079132</v>
      </c>
      <c r="AN16" s="132">
        <v>4.6830003127566258</v>
      </c>
      <c r="AO16" s="134">
        <v>94.56</v>
      </c>
      <c r="AP16" s="134">
        <v>94.843000000000004</v>
      </c>
      <c r="AQ16" s="132">
        <v>57.569687425176802</v>
      </c>
      <c r="AR16" s="132">
        <v>21.549696389578301</v>
      </c>
      <c r="AS16" s="140">
        <v>26</v>
      </c>
      <c r="AT16" s="140">
        <v>42.6</v>
      </c>
      <c r="AU16" s="132">
        <v>12.584751578997134</v>
      </c>
      <c r="AV16" s="132">
        <v>8.0033931440167798</v>
      </c>
      <c r="AW16" s="134">
        <v>106.196</v>
      </c>
      <c r="AX16" s="134">
        <v>105.63800000000001</v>
      </c>
      <c r="AY16" s="132">
        <v>69.761282083275802</v>
      </c>
      <c r="AZ16" s="132">
        <v>43.610668087248499</v>
      </c>
      <c r="BA16" s="139">
        <v>68.900000000000006</v>
      </c>
      <c r="BB16" s="139">
        <v>69.3</v>
      </c>
      <c r="BC16" s="135">
        <v>11.155473664362699</v>
      </c>
      <c r="BD16" s="135">
        <v>4.7674000940395223</v>
      </c>
      <c r="BE16" s="143">
        <v>105.032</v>
      </c>
      <c r="BF16" s="143">
        <v>101.07899999999999</v>
      </c>
      <c r="BG16" s="135">
        <v>61.342080163628196</v>
      </c>
      <c r="BH16" s="135">
        <v>22.463205791970001</v>
      </c>
      <c r="BI16" s="144">
        <v>63</v>
      </c>
      <c r="BJ16" s="144">
        <v>63</v>
      </c>
      <c r="BK16" s="132">
        <v>9.5912941329999999</v>
      </c>
      <c r="BL16" s="132">
        <v>98.060168034793506</v>
      </c>
      <c r="BM16" s="134">
        <v>92.3</v>
      </c>
      <c r="BN16" s="6">
        <v>0.79700000000000004</v>
      </c>
      <c r="BO16" s="6">
        <v>0.38800000000000001</v>
      </c>
      <c r="BP16" s="6">
        <v>0.71699999999999997</v>
      </c>
      <c r="BQ16" s="6">
        <v>0.77600000000000002</v>
      </c>
      <c r="BR16" s="6">
        <v>0.11700000000000001</v>
      </c>
      <c r="BS16" s="6">
        <v>0.23400000000000001</v>
      </c>
      <c r="BT16" s="6">
        <v>0.73</v>
      </c>
      <c r="BU16" s="6">
        <v>0.60899999999999999</v>
      </c>
      <c r="BV16" s="6">
        <v>0.60299999999999998</v>
      </c>
      <c r="BW16" s="6">
        <v>0.7</v>
      </c>
      <c r="BX16" s="6">
        <v>0.59799999999999998</v>
      </c>
      <c r="BY16" s="6">
        <v>0.438</v>
      </c>
      <c r="BZ16" s="6">
        <v>0.73099999999999998</v>
      </c>
      <c r="CA16" s="6">
        <v>0.91800000000000004</v>
      </c>
      <c r="CB16" s="6">
        <v>0.80900000000000005</v>
      </c>
      <c r="CC16" s="6">
        <v>0.73799999999999999</v>
      </c>
      <c r="CD16" s="6">
        <v>0.33300000000000002</v>
      </c>
      <c r="CE16" s="7">
        <v>7.8</v>
      </c>
      <c r="CF16" s="106">
        <v>0.67882015567390419</v>
      </c>
      <c r="CG16" s="6">
        <v>0.53400000000000003</v>
      </c>
      <c r="CH16" s="6">
        <v>0.39100000000000001</v>
      </c>
      <c r="CI16" s="6">
        <v>0.73099999999999998</v>
      </c>
      <c r="CJ16" s="6">
        <v>0.41799999999999998</v>
      </c>
      <c r="CK16" s="6">
        <v>0.78800000000000003</v>
      </c>
      <c r="CL16" s="6">
        <v>0.313</v>
      </c>
      <c r="CM16" s="6">
        <v>0.152</v>
      </c>
      <c r="CN16" s="6">
        <v>3.7999999999999999E-2</v>
      </c>
      <c r="CO16" s="6">
        <v>0.372</v>
      </c>
      <c r="CP16" s="6">
        <v>0.23899999999999999</v>
      </c>
      <c r="CQ16" s="6">
        <v>0.70299999999999996</v>
      </c>
      <c r="CR16" s="6">
        <v>0.29299999999999998</v>
      </c>
      <c r="CS16" s="6">
        <v>0.61499999999999999</v>
      </c>
      <c r="CT16" s="6">
        <v>0.71</v>
      </c>
      <c r="CU16" s="6">
        <v>0.68200000000000005</v>
      </c>
      <c r="CV16" s="6">
        <v>0.76700000000000002</v>
      </c>
      <c r="CW16" s="132">
        <v>26.523702029999999</v>
      </c>
      <c r="CX16" s="132">
        <v>24.830699769999999</v>
      </c>
      <c r="CY16" s="132">
        <v>40.914221220000002</v>
      </c>
      <c r="CZ16" s="132">
        <v>7.7313769749999999</v>
      </c>
      <c r="DA16" s="132">
        <v>34.567198177676502</v>
      </c>
      <c r="DB16" s="132">
        <v>20.6150341685649</v>
      </c>
      <c r="DC16" s="132">
        <v>35.4214123006834</v>
      </c>
      <c r="DD16" s="132">
        <v>9.3963553530751707</v>
      </c>
      <c r="DE16" s="140">
        <v>70</v>
      </c>
      <c r="DF16" s="140">
        <v>28</v>
      </c>
      <c r="DG16" s="140">
        <v>4.3</v>
      </c>
      <c r="DH16" s="140">
        <v>8.4</v>
      </c>
      <c r="DI16" s="140">
        <v>89.1</v>
      </c>
      <c r="DJ16" s="140">
        <v>35.200000000000003</v>
      </c>
      <c r="DK16" s="140">
        <v>8.6999999999999993</v>
      </c>
      <c r="DL16" s="140">
        <v>13</v>
      </c>
      <c r="DM16" s="342">
        <v>94</v>
      </c>
      <c r="DN16" s="342">
        <v>69</v>
      </c>
      <c r="DO16" s="343">
        <v>0.119908665314505</v>
      </c>
      <c r="DP16" s="343">
        <v>5.7124407023818401E-2</v>
      </c>
      <c r="DQ16" s="343">
        <v>7.91245791245791</v>
      </c>
      <c r="DR16" s="343">
        <v>5.0660792951541804</v>
      </c>
      <c r="DS16" s="344">
        <v>92.003367003367003</v>
      </c>
      <c r="DT16" s="344">
        <v>93.538913362701905</v>
      </c>
      <c r="DU16" s="344">
        <v>1.51544142971949</v>
      </c>
      <c r="DV16" s="344">
        <v>1.12758612125276</v>
      </c>
      <c r="DW16" s="344">
        <v>6.7911798382231598</v>
      </c>
      <c r="DX16" s="344">
        <v>13.521164014435699</v>
      </c>
      <c r="DY16" s="132">
        <v>57.894736842105303</v>
      </c>
      <c r="DZ16" s="132">
        <v>54.2536115569823</v>
      </c>
      <c r="EA16" s="132">
        <v>100</v>
      </c>
      <c r="EB16" s="132">
        <v>94.285714285714278</v>
      </c>
      <c r="EC16" s="132">
        <v>100</v>
      </c>
      <c r="ED16" s="132">
        <v>91.428571428571431</v>
      </c>
      <c r="EE16" s="132">
        <v>94.285714285714278</v>
      </c>
      <c r="EF16" s="132">
        <v>25.714285714285712</v>
      </c>
      <c r="EG16" s="132">
        <v>100</v>
      </c>
      <c r="EH16" s="132">
        <v>97.142857142857139</v>
      </c>
      <c r="EI16" s="132">
        <v>2.8571428571428572</v>
      </c>
      <c r="EJ16" s="132">
        <v>37.142857142857146</v>
      </c>
      <c r="EK16" s="132">
        <v>0</v>
      </c>
      <c r="EL16" s="132">
        <v>88.571428571428569</v>
      </c>
      <c r="EM16" s="132">
        <v>11.428571428571429</v>
      </c>
      <c r="EN16" s="132">
        <v>100</v>
      </c>
      <c r="EO16" s="132">
        <v>25</v>
      </c>
      <c r="EP16" s="132">
        <v>50</v>
      </c>
      <c r="EQ16" s="132">
        <v>25</v>
      </c>
      <c r="ER16" s="132">
        <v>50</v>
      </c>
      <c r="ES16" s="140">
        <v>85</v>
      </c>
      <c r="ET16" s="139">
        <v>68.3333333333333</v>
      </c>
      <c r="EU16" s="345" t="s">
        <v>87</v>
      </c>
      <c r="EV16" s="345" t="s">
        <v>87</v>
      </c>
      <c r="EW16" s="346">
        <v>78.400000000000006</v>
      </c>
      <c r="EX16" s="132">
        <v>40.623608019999999</v>
      </c>
      <c r="EY16" s="132">
        <v>30.155902000000001</v>
      </c>
      <c r="EZ16" s="132">
        <v>20.17817372</v>
      </c>
      <c r="FA16" s="132">
        <v>9.0423162579999996</v>
      </c>
      <c r="FB16" s="132">
        <v>46.629454701588699</v>
      </c>
      <c r="FC16" s="132">
        <v>28.5100901674538</v>
      </c>
      <c r="FD16" s="132">
        <v>18.0764276513525</v>
      </c>
      <c r="FE16" s="132">
        <v>6.7410905968226702</v>
      </c>
      <c r="FF16" s="140">
        <v>96.5</v>
      </c>
      <c r="FG16" s="140">
        <v>72.8</v>
      </c>
      <c r="FH16" s="140">
        <v>17.5</v>
      </c>
      <c r="FI16" s="140">
        <v>49.6</v>
      </c>
      <c r="FJ16" s="140">
        <v>97.8</v>
      </c>
      <c r="FK16" s="140">
        <v>73.2</v>
      </c>
      <c r="FL16" s="140">
        <v>14.7</v>
      </c>
      <c r="FM16" s="140">
        <v>43.1</v>
      </c>
      <c r="FN16" s="380">
        <v>242</v>
      </c>
      <c r="FO16" s="380">
        <v>158</v>
      </c>
      <c r="FP16" s="365">
        <v>0.37966739880765599</v>
      </c>
      <c r="FQ16" s="365">
        <v>0.166443688307858</v>
      </c>
      <c r="FR16" s="365">
        <v>4.5488721804511298</v>
      </c>
      <c r="FS16" s="365">
        <v>2.9472113411676899</v>
      </c>
      <c r="FT16" s="132">
        <v>76.334586466165405</v>
      </c>
      <c r="FU16" s="132">
        <v>77.653422868867807</v>
      </c>
      <c r="FV16" s="132">
        <v>8.3464072795732704</v>
      </c>
      <c r="FW16" s="132">
        <v>5.6474975507495202</v>
      </c>
      <c r="FX16" s="132">
        <v>6.3770114376469698</v>
      </c>
      <c r="FY16" s="132">
        <v>12.760215980853699</v>
      </c>
      <c r="FZ16" s="132">
        <v>46.349745331069599</v>
      </c>
      <c r="GA16" s="132">
        <v>39.646869983948598</v>
      </c>
      <c r="GB16" s="132">
        <v>100</v>
      </c>
      <c r="GC16" s="132">
        <v>97.142857142857139</v>
      </c>
      <c r="GD16" s="132">
        <v>97.142857142857139</v>
      </c>
      <c r="GE16" s="132">
        <v>88.571428571428569</v>
      </c>
      <c r="GF16" s="132">
        <v>97.142857142857139</v>
      </c>
      <c r="GG16" s="132">
        <v>42.857142857142854</v>
      </c>
      <c r="GH16" s="132">
        <v>97.142857142857139</v>
      </c>
      <c r="GI16" s="132">
        <v>91.17647058823529</v>
      </c>
      <c r="GJ16" s="132">
        <v>5.8823529411764701</v>
      </c>
      <c r="GK16" s="132">
        <v>29.411764705882355</v>
      </c>
      <c r="GL16" s="132">
        <v>0</v>
      </c>
      <c r="GM16" s="132">
        <v>91.17647058823529</v>
      </c>
      <c r="GN16" s="132">
        <v>37.142857142857146</v>
      </c>
      <c r="GO16" s="132">
        <v>100</v>
      </c>
      <c r="GP16" s="132">
        <v>7.6923076923076925</v>
      </c>
      <c r="GQ16" s="132">
        <v>15.384615384615385</v>
      </c>
      <c r="GR16" s="132">
        <v>46.153846153846153</v>
      </c>
      <c r="GS16" s="132">
        <v>76.923076923076934</v>
      </c>
      <c r="GT16" s="140">
        <v>85.245901639344297</v>
      </c>
      <c r="GU16" s="140">
        <v>68.852459016393396</v>
      </c>
      <c r="GV16" s="382" t="s">
        <v>87</v>
      </c>
      <c r="GW16" s="132">
        <v>75</v>
      </c>
      <c r="GX16" s="144">
        <v>49.663526240000003</v>
      </c>
      <c r="GY16" s="144">
        <v>23.912068189999999</v>
      </c>
      <c r="GZ16" s="144">
        <v>17.653656349999999</v>
      </c>
      <c r="HA16" s="144">
        <v>8.7707492150000004</v>
      </c>
      <c r="HB16" s="146">
        <v>57.311827956989198</v>
      </c>
      <c r="HC16" s="146">
        <v>17.8494623655914</v>
      </c>
      <c r="HD16" s="146">
        <v>17.9569892473118</v>
      </c>
      <c r="HE16" s="146">
        <v>6.8817204301075297</v>
      </c>
      <c r="HF16" s="140">
        <v>94.3</v>
      </c>
      <c r="HG16" s="140">
        <v>48.8</v>
      </c>
      <c r="HH16" s="140">
        <v>6</v>
      </c>
      <c r="HI16" s="140">
        <v>36.6</v>
      </c>
      <c r="HJ16" s="140">
        <v>94.4</v>
      </c>
      <c r="HK16" s="140">
        <v>49.5</v>
      </c>
      <c r="HL16" s="140">
        <v>7.4</v>
      </c>
      <c r="HM16" s="140">
        <v>32.200000000000003</v>
      </c>
      <c r="HN16" s="147">
        <v>218</v>
      </c>
      <c r="HO16" s="147">
        <v>87</v>
      </c>
      <c r="HP16" s="387">
        <v>0.49330195510499603</v>
      </c>
      <c r="HQ16" s="387">
        <v>0.15519086692829101</v>
      </c>
      <c r="HR16" s="387">
        <v>5.4842767295597499</v>
      </c>
      <c r="HS16" s="387">
        <v>2.66217870257038</v>
      </c>
      <c r="HT16" s="146">
        <v>89.383647798742103</v>
      </c>
      <c r="HU16" s="146">
        <v>89.993880048959596</v>
      </c>
      <c r="HV16" s="146">
        <v>8.9948406951484401</v>
      </c>
      <c r="HW16" s="146">
        <v>5.8294684266856898</v>
      </c>
      <c r="HX16" s="146">
        <v>9.4578231687266694</v>
      </c>
      <c r="HY16" s="146">
        <v>14.6116198604237</v>
      </c>
      <c r="HZ16" s="135">
        <v>45.840407470288604</v>
      </c>
      <c r="IA16" s="135">
        <v>37.8812199036918</v>
      </c>
      <c r="IB16" s="132">
        <v>100</v>
      </c>
      <c r="IC16" s="132">
        <v>2.8571428571428572</v>
      </c>
      <c r="ID16" s="132">
        <v>2.8571428571428572</v>
      </c>
      <c r="IE16" s="132">
        <v>82.857142857142861</v>
      </c>
      <c r="IF16" s="132">
        <v>97.142857142857139</v>
      </c>
      <c r="IG16" s="132">
        <v>34.285714285714285</v>
      </c>
      <c r="IH16" s="132">
        <v>100</v>
      </c>
      <c r="II16" s="132">
        <v>74.285714285714292</v>
      </c>
      <c r="IJ16" s="132">
        <v>48.571428571428569</v>
      </c>
      <c r="IK16" s="132">
        <v>25.714285714285712</v>
      </c>
      <c r="IL16" s="132">
        <v>5.7142857142857144</v>
      </c>
      <c r="IM16" s="132">
        <v>85.714285714285708</v>
      </c>
      <c r="IN16" s="132">
        <v>82.857142857142861</v>
      </c>
      <c r="IO16" s="132">
        <v>65.517241379310349</v>
      </c>
      <c r="IP16" s="132">
        <v>24.137931034482758</v>
      </c>
      <c r="IQ16" s="132">
        <v>10.344827586206897</v>
      </c>
      <c r="IR16" s="132">
        <v>62.068965517241381</v>
      </c>
      <c r="IS16" s="132">
        <v>75.862068965517238</v>
      </c>
      <c r="IT16" s="140">
        <v>85.245901639344297</v>
      </c>
      <c r="IU16" s="132">
        <v>68.852459016393396</v>
      </c>
      <c r="IV16" s="389" t="s">
        <v>87</v>
      </c>
      <c r="IW16" s="135">
        <v>72.7</v>
      </c>
      <c r="IX16" s="132">
        <v>57.831325300000003</v>
      </c>
      <c r="IY16" s="132">
        <v>30.46471601</v>
      </c>
      <c r="IZ16" s="132">
        <v>4.95697074</v>
      </c>
      <c r="JA16" s="132">
        <v>6.7469879519999996</v>
      </c>
      <c r="JB16" s="132">
        <v>60.580325548478399</v>
      </c>
      <c r="JC16" s="132">
        <v>28.450106157112501</v>
      </c>
      <c r="JD16" s="132">
        <v>5.6617126680820897</v>
      </c>
      <c r="JE16" s="132">
        <v>5.3078556263269601</v>
      </c>
      <c r="JF16" s="132">
        <v>99.3</v>
      </c>
      <c r="JG16" s="132">
        <v>89.9</v>
      </c>
      <c r="JH16" s="132">
        <v>33.1</v>
      </c>
      <c r="JI16" s="132">
        <v>77.2</v>
      </c>
      <c r="JJ16" s="395">
        <v>228</v>
      </c>
      <c r="JK16" s="365">
        <v>0.36583017778062998</v>
      </c>
      <c r="JL16" s="365">
        <v>6.7137809187279203</v>
      </c>
      <c r="JM16" s="365">
        <v>94.375736160188495</v>
      </c>
      <c r="JN16" s="365">
        <v>5.4489442269430697</v>
      </c>
      <c r="JO16" s="132">
        <v>20.9264972082707</v>
      </c>
      <c r="JP16" s="132">
        <v>39.325842696629202</v>
      </c>
      <c r="JQ16" s="132">
        <v>100</v>
      </c>
      <c r="JR16" s="132">
        <v>97.142857142857139</v>
      </c>
      <c r="JS16" s="132">
        <v>45.714285714285715</v>
      </c>
      <c r="JT16" s="132">
        <v>62.857142857142854</v>
      </c>
      <c r="JU16" s="132">
        <v>94.285714285714278</v>
      </c>
      <c r="JV16" s="132">
        <v>40</v>
      </c>
      <c r="JW16" s="132">
        <v>100</v>
      </c>
      <c r="JX16" s="132">
        <v>57.142857142857139</v>
      </c>
      <c r="JY16" s="132">
        <v>57.142857142857139</v>
      </c>
      <c r="JZ16" s="132">
        <v>28.571428571428569</v>
      </c>
      <c r="KA16" s="132">
        <v>2.8571428571428572</v>
      </c>
      <c r="KB16" s="132">
        <v>65.714285714285708</v>
      </c>
      <c r="KC16" s="132">
        <v>77.142857142857153</v>
      </c>
      <c r="KD16" s="132">
        <v>88.888888888888886</v>
      </c>
      <c r="KE16" s="132">
        <v>51.851851851851848</v>
      </c>
      <c r="KF16" s="132">
        <v>44.444444444444443</v>
      </c>
      <c r="KG16" s="132">
        <v>55.555555555555557</v>
      </c>
      <c r="KH16" s="132">
        <v>62.962962962962962</v>
      </c>
      <c r="KI16" s="132">
        <v>85.9375</v>
      </c>
      <c r="KJ16" s="132">
        <v>70.3125</v>
      </c>
      <c r="KK16" s="345" t="s">
        <v>87</v>
      </c>
      <c r="KL16" s="345" t="s">
        <v>87</v>
      </c>
      <c r="KM16" s="346">
        <v>88.5</v>
      </c>
    </row>
    <row r="17" spans="1:299" ht="18" customHeight="1">
      <c r="A17" s="74"/>
      <c r="B17" s="75" t="s">
        <v>87</v>
      </c>
      <c r="C17" s="75" t="s">
        <v>87</v>
      </c>
      <c r="D17" s="76" t="s">
        <v>98</v>
      </c>
      <c r="E17" s="77" t="s">
        <v>10</v>
      </c>
      <c r="F17" s="78" t="s">
        <v>87</v>
      </c>
      <c r="G17" s="78" t="s">
        <v>87</v>
      </c>
      <c r="H17" s="78" t="s">
        <v>87</v>
      </c>
      <c r="I17" s="78" t="s">
        <v>87</v>
      </c>
      <c r="J17" s="78" t="s">
        <v>87</v>
      </c>
      <c r="K17" s="78" t="s">
        <v>87</v>
      </c>
      <c r="L17" s="78" t="s">
        <v>87</v>
      </c>
      <c r="M17" s="79">
        <v>7344765</v>
      </c>
      <c r="N17" s="80">
        <v>86.567327694036393</v>
      </c>
      <c r="O17" s="80">
        <v>58.151235260515335</v>
      </c>
      <c r="P17" s="81">
        <v>24.325393744843854</v>
      </c>
      <c r="Q17" s="81">
        <v>8.1026760143201582</v>
      </c>
      <c r="R17" s="80">
        <v>13.910579979004</v>
      </c>
      <c r="S17" s="80">
        <v>7.7052504422106196</v>
      </c>
      <c r="T17" s="82">
        <v>21.6158304212146</v>
      </c>
      <c r="U17" s="82">
        <v>429.29808451701302</v>
      </c>
      <c r="V17" s="81">
        <v>331.98607122456798</v>
      </c>
      <c r="W17" s="85" t="s">
        <v>87</v>
      </c>
      <c r="X17" s="86" t="s">
        <v>87</v>
      </c>
      <c r="Y17" s="134">
        <v>27.550657660860299</v>
      </c>
      <c r="Z17" s="134">
        <v>9.375</v>
      </c>
      <c r="AA17" s="382" t="s">
        <v>87</v>
      </c>
      <c r="AB17" s="382" t="s">
        <v>87</v>
      </c>
      <c r="AC17" s="406">
        <v>303.41526933241482</v>
      </c>
      <c r="AD17" s="406">
        <v>295.09835659546957</v>
      </c>
      <c r="AE17" s="134">
        <v>8309.8146055361558</v>
      </c>
      <c r="AF17" s="134">
        <v>6879.7326841081167</v>
      </c>
      <c r="AG17" s="134">
        <v>12.580388889229269</v>
      </c>
      <c r="AH17" s="134">
        <v>2.02</v>
      </c>
      <c r="AI17" s="134">
        <v>27</v>
      </c>
      <c r="AJ17" s="134">
        <v>0.80329322993996399</v>
      </c>
      <c r="AK17" s="132">
        <v>7.1343330930261217</v>
      </c>
      <c r="AL17" s="134">
        <v>31.116312094396484</v>
      </c>
      <c r="AM17" s="132">
        <v>19.619013023693661</v>
      </c>
      <c r="AN17" s="132">
        <v>6.3101227117552172</v>
      </c>
      <c r="AO17" s="134">
        <v>96.361999999999995</v>
      </c>
      <c r="AP17" s="134">
        <v>100.03100000000001</v>
      </c>
      <c r="AQ17" s="132">
        <v>57.580276337479098</v>
      </c>
      <c r="AR17" s="132">
        <v>23.2792979916115</v>
      </c>
      <c r="AS17" s="141" t="s">
        <v>88</v>
      </c>
      <c r="AT17" s="141" t="s">
        <v>88</v>
      </c>
      <c r="AU17" s="132">
        <v>13.747069571390913</v>
      </c>
      <c r="AV17" s="132">
        <v>7.4975284351686806</v>
      </c>
      <c r="AW17" s="134">
        <v>103.425</v>
      </c>
      <c r="AX17" s="134">
        <v>99.98</v>
      </c>
      <c r="AY17" s="132">
        <v>72.090884590616298</v>
      </c>
      <c r="AZ17" s="132">
        <v>43.540711355792197</v>
      </c>
      <c r="BA17" s="141" t="s">
        <v>88</v>
      </c>
      <c r="BB17" s="141" t="s">
        <v>88</v>
      </c>
      <c r="BC17" s="135">
        <v>10.453047623879616</v>
      </c>
      <c r="BD17" s="135">
        <v>3.7453587082036557</v>
      </c>
      <c r="BE17" s="143">
        <v>103.708</v>
      </c>
      <c r="BF17" s="143">
        <v>103.28</v>
      </c>
      <c r="BG17" s="135">
        <v>61.037972751651701</v>
      </c>
      <c r="BH17" s="135">
        <v>20.847396777905502</v>
      </c>
      <c r="BI17" s="145" t="s">
        <v>88</v>
      </c>
      <c r="BJ17" s="145" t="s">
        <v>88</v>
      </c>
      <c r="BK17" s="132">
        <v>11.049469930000001</v>
      </c>
      <c r="BL17" s="132">
        <v>101.09494992098701</v>
      </c>
      <c r="BM17" s="149" t="s">
        <v>88</v>
      </c>
      <c r="BN17" s="6">
        <v>0.72599999999999998</v>
      </c>
      <c r="BO17" s="6">
        <v>0.27700000000000002</v>
      </c>
      <c r="BP17" s="6">
        <v>0.72</v>
      </c>
      <c r="BQ17" s="6">
        <v>0.76600000000000001</v>
      </c>
      <c r="BR17" s="6">
        <v>4.3999999999999997E-2</v>
      </c>
      <c r="BS17" s="6">
        <v>0.26200000000000001</v>
      </c>
      <c r="BT17" s="6">
        <v>0.75600000000000001</v>
      </c>
      <c r="BU17" s="6">
        <v>0.68300000000000005</v>
      </c>
      <c r="BV17" s="6">
        <v>0.68200000000000005</v>
      </c>
      <c r="BW17" s="6">
        <v>0.69299999999999995</v>
      </c>
      <c r="BX17" s="6">
        <v>0.69499999999999995</v>
      </c>
      <c r="BY17" s="6">
        <v>0.57599999999999996</v>
      </c>
      <c r="BZ17" s="6">
        <v>0.79700000000000004</v>
      </c>
      <c r="CA17" s="6">
        <v>0.97899999999999998</v>
      </c>
      <c r="CB17" s="6">
        <v>0.77800000000000002</v>
      </c>
      <c r="CC17" s="6">
        <v>0.60899999999999999</v>
      </c>
      <c r="CD17" s="6">
        <v>0.24399999999999999</v>
      </c>
      <c r="CE17" s="7">
        <v>7.7</v>
      </c>
      <c r="CF17" s="106">
        <v>0.71959662853702588</v>
      </c>
      <c r="CG17" s="6">
        <v>0.72099999999999997</v>
      </c>
      <c r="CH17" s="6">
        <v>0.34399999999999997</v>
      </c>
      <c r="CI17" s="6">
        <v>0.70499999999999996</v>
      </c>
      <c r="CJ17" s="6">
        <v>0.46</v>
      </c>
      <c r="CK17" s="6">
        <v>0.72</v>
      </c>
      <c r="CL17" s="6">
        <v>0.26300000000000001</v>
      </c>
      <c r="CM17" s="6">
        <v>0.183</v>
      </c>
      <c r="CN17" s="6">
        <v>1.9E-2</v>
      </c>
      <c r="CO17" s="6">
        <v>0.36899999999999999</v>
      </c>
      <c r="CP17" s="6">
        <v>0.254</v>
      </c>
      <c r="CQ17" s="6">
        <v>0.72399999999999998</v>
      </c>
      <c r="CR17" s="6">
        <v>0.46500000000000002</v>
      </c>
      <c r="CS17" s="6">
        <v>0.70599999999999996</v>
      </c>
      <c r="CT17" s="6">
        <v>0.84899999999999998</v>
      </c>
      <c r="CU17" s="6">
        <v>0.70299999999999996</v>
      </c>
      <c r="CV17" s="6">
        <v>0.78700000000000003</v>
      </c>
      <c r="CW17" s="145" t="s">
        <v>87</v>
      </c>
      <c r="CX17" s="145" t="s">
        <v>87</v>
      </c>
      <c r="CY17" s="145" t="s">
        <v>87</v>
      </c>
      <c r="CZ17" s="145" t="s">
        <v>87</v>
      </c>
      <c r="DA17" s="132">
        <v>31.898110106819999</v>
      </c>
      <c r="DB17" s="132">
        <v>18.981101068200498</v>
      </c>
      <c r="DC17" s="132">
        <v>38.110106820049303</v>
      </c>
      <c r="DD17" s="132">
        <v>11.010682004930199</v>
      </c>
      <c r="DE17" s="141" t="s">
        <v>87</v>
      </c>
      <c r="DF17" s="141" t="s">
        <v>87</v>
      </c>
      <c r="DG17" s="141" t="s">
        <v>87</v>
      </c>
      <c r="DH17" s="141" t="s">
        <v>87</v>
      </c>
      <c r="DI17" s="141" t="s">
        <v>87</v>
      </c>
      <c r="DJ17" s="141" t="s">
        <v>87</v>
      </c>
      <c r="DK17" s="141" t="s">
        <v>87</v>
      </c>
      <c r="DL17" s="141" t="s">
        <v>87</v>
      </c>
      <c r="DM17" s="342">
        <v>139</v>
      </c>
      <c r="DN17" s="342">
        <v>86</v>
      </c>
      <c r="DO17" s="343">
        <v>7.1095380334710898E-2</v>
      </c>
      <c r="DP17" s="343">
        <v>3.0968559709903799E-2</v>
      </c>
      <c r="DQ17" s="343">
        <v>2.3928386985711798</v>
      </c>
      <c r="DR17" s="343">
        <v>1.32675100277692</v>
      </c>
      <c r="DS17" s="344">
        <v>81.838526424513702</v>
      </c>
      <c r="DT17" s="344">
        <v>85.775995063252097</v>
      </c>
      <c r="DU17" s="344">
        <v>2.97117312492328</v>
      </c>
      <c r="DV17" s="344">
        <v>2.3341651632511198</v>
      </c>
      <c r="DW17" s="344">
        <v>4.4320826947616796</v>
      </c>
      <c r="DX17" s="344">
        <v>7.9696749825386997</v>
      </c>
      <c r="DY17" s="132">
        <v>48.217550274223001</v>
      </c>
      <c r="DZ17" s="132">
        <v>40.845684394071498</v>
      </c>
      <c r="EA17" s="132">
        <v>100</v>
      </c>
      <c r="EB17" s="132">
        <v>76.19047619047619</v>
      </c>
      <c r="EC17" s="132">
        <v>100</v>
      </c>
      <c r="ED17" s="132">
        <v>80.952380952380949</v>
      </c>
      <c r="EE17" s="132">
        <v>66.666666666666657</v>
      </c>
      <c r="EF17" s="132">
        <v>23.809523809523807</v>
      </c>
      <c r="EG17" s="132">
        <v>82.539682539682531</v>
      </c>
      <c r="EH17" s="132">
        <v>38.461538461538467</v>
      </c>
      <c r="EI17" s="132">
        <v>0</v>
      </c>
      <c r="EJ17" s="132">
        <v>17.307692307692307</v>
      </c>
      <c r="EK17" s="132">
        <v>3.8461538461538463</v>
      </c>
      <c r="EL17" s="132">
        <v>86.538461538461547</v>
      </c>
      <c r="EM17" s="132">
        <v>46.031746031746032</v>
      </c>
      <c r="EN17" s="132">
        <v>89.65517241379311</v>
      </c>
      <c r="EO17" s="132">
        <v>6.8965517241379306</v>
      </c>
      <c r="EP17" s="132">
        <v>17.241379310344829</v>
      </c>
      <c r="EQ17" s="132">
        <v>44.827586206896555</v>
      </c>
      <c r="ER17" s="132">
        <v>93.103448275862064</v>
      </c>
      <c r="ES17" s="140">
        <v>81.6666666666667</v>
      </c>
      <c r="ET17" s="139">
        <v>81.6666666666667</v>
      </c>
      <c r="EU17" s="345" t="s">
        <v>87</v>
      </c>
      <c r="EV17" s="345" t="s">
        <v>87</v>
      </c>
      <c r="EW17" s="346">
        <v>67.900000000000006</v>
      </c>
      <c r="EX17" s="145" t="s">
        <v>87</v>
      </c>
      <c r="EY17" s="145" t="s">
        <v>87</v>
      </c>
      <c r="EZ17" s="145" t="s">
        <v>87</v>
      </c>
      <c r="FA17" s="145" t="s">
        <v>87</v>
      </c>
      <c r="FB17" s="132">
        <v>47.1619467941645</v>
      </c>
      <c r="FC17" s="132">
        <v>26.93392178497</v>
      </c>
      <c r="FD17" s="132">
        <v>17.727105553512299</v>
      </c>
      <c r="FE17" s="132">
        <v>8.1647664582567092</v>
      </c>
      <c r="FF17" s="141" t="s">
        <v>87</v>
      </c>
      <c r="FG17" s="141" t="s">
        <v>87</v>
      </c>
      <c r="FH17" s="141" t="s">
        <v>87</v>
      </c>
      <c r="FI17" s="141" t="s">
        <v>87</v>
      </c>
      <c r="FJ17" s="141" t="s">
        <v>87</v>
      </c>
      <c r="FK17" s="141" t="s">
        <v>87</v>
      </c>
      <c r="FL17" s="141" t="s">
        <v>87</v>
      </c>
      <c r="FM17" s="141" t="s">
        <v>87</v>
      </c>
      <c r="FN17" s="380">
        <v>745</v>
      </c>
      <c r="FO17" s="380">
        <v>582</v>
      </c>
      <c r="FP17" s="365">
        <v>0.34511511557882102</v>
      </c>
      <c r="FQ17" s="365">
        <v>0.18254929144527601</v>
      </c>
      <c r="FR17" s="365">
        <v>3.78768620672124</v>
      </c>
      <c r="FS17" s="365">
        <v>3.0818109610802198</v>
      </c>
      <c r="FT17" s="132">
        <v>64.827901774365699</v>
      </c>
      <c r="FU17" s="132">
        <v>68.339952343129497</v>
      </c>
      <c r="FV17" s="132">
        <v>9.1115022930467404</v>
      </c>
      <c r="FW17" s="132">
        <v>5.9234422146804802</v>
      </c>
      <c r="FX17" s="132">
        <v>5.1148568152993699</v>
      </c>
      <c r="FY17" s="132">
        <v>9.9037744293599896</v>
      </c>
      <c r="FZ17" s="132">
        <v>45.612431444241302</v>
      </c>
      <c r="GA17" s="132">
        <v>39.014821272885797</v>
      </c>
      <c r="GB17" s="132">
        <v>100</v>
      </c>
      <c r="GC17" s="132">
        <v>73.015873015873012</v>
      </c>
      <c r="GD17" s="132">
        <v>100</v>
      </c>
      <c r="GE17" s="132">
        <v>93.650793650793645</v>
      </c>
      <c r="GF17" s="132">
        <v>80.952380952380949</v>
      </c>
      <c r="GG17" s="132">
        <v>36.507936507936506</v>
      </c>
      <c r="GH17" s="132">
        <v>66.666666666666657</v>
      </c>
      <c r="GI17" s="132">
        <v>59.523809523809526</v>
      </c>
      <c r="GJ17" s="132">
        <v>4.7619047619047619</v>
      </c>
      <c r="GK17" s="132">
        <v>23.809523809523807</v>
      </c>
      <c r="GL17" s="132">
        <v>4.7619047619047619</v>
      </c>
      <c r="GM17" s="132">
        <v>90.476190476190482</v>
      </c>
      <c r="GN17" s="132">
        <v>77.777777777777786</v>
      </c>
      <c r="GO17" s="132">
        <v>87.755102040816325</v>
      </c>
      <c r="GP17" s="132">
        <v>2.0408163265306123</v>
      </c>
      <c r="GQ17" s="132">
        <v>16.326530612244898</v>
      </c>
      <c r="GR17" s="132">
        <v>36.734693877551024</v>
      </c>
      <c r="GS17" s="132">
        <v>87.755102040816325</v>
      </c>
      <c r="GT17" s="140">
        <v>81.967213114754102</v>
      </c>
      <c r="GU17" s="140">
        <v>81.967213114754102</v>
      </c>
      <c r="GV17" s="382" t="s">
        <v>87</v>
      </c>
      <c r="GW17" s="132">
        <v>64.2</v>
      </c>
      <c r="GX17" s="145" t="s">
        <v>88</v>
      </c>
      <c r="GY17" s="145" t="s">
        <v>88</v>
      </c>
      <c r="GZ17" s="145" t="s">
        <v>88</v>
      </c>
      <c r="HA17" s="145" t="s">
        <v>88</v>
      </c>
      <c r="HB17" s="146">
        <v>56.259854935351598</v>
      </c>
      <c r="HC17" s="146">
        <v>18.117313150425701</v>
      </c>
      <c r="HD17" s="146">
        <v>18.085777357300501</v>
      </c>
      <c r="HE17" s="146">
        <v>7.5212866603595101</v>
      </c>
      <c r="HF17" s="386" t="s">
        <v>88</v>
      </c>
      <c r="HG17" s="386" t="s">
        <v>88</v>
      </c>
      <c r="HH17" s="386" t="s">
        <v>88</v>
      </c>
      <c r="HI17" s="386" t="s">
        <v>88</v>
      </c>
      <c r="HJ17" s="386" t="s">
        <v>88</v>
      </c>
      <c r="HK17" s="386" t="s">
        <v>88</v>
      </c>
      <c r="HL17" s="386" t="s">
        <v>88</v>
      </c>
      <c r="HM17" s="386" t="s">
        <v>88</v>
      </c>
      <c r="HN17" s="147">
        <v>419</v>
      </c>
      <c r="HO17" s="147">
        <v>166</v>
      </c>
      <c r="HP17" s="387">
        <v>0.42670197056876602</v>
      </c>
      <c r="HQ17" s="387">
        <v>0.135322409717127</v>
      </c>
      <c r="HR17" s="387">
        <v>5.0732534205109596</v>
      </c>
      <c r="HS17" s="387">
        <v>2.2890237175951502</v>
      </c>
      <c r="HT17" s="146">
        <v>89.054364935222196</v>
      </c>
      <c r="HU17" s="146">
        <v>92.346938775510196</v>
      </c>
      <c r="HV17" s="146">
        <v>8.4108152146239608</v>
      </c>
      <c r="HW17" s="146">
        <v>5.91179587511209</v>
      </c>
      <c r="HX17" s="146">
        <v>5.8005528971025297</v>
      </c>
      <c r="HY17" s="146">
        <v>9.2820913205610491</v>
      </c>
      <c r="HZ17" s="135">
        <v>42.778793418647197</v>
      </c>
      <c r="IA17" s="135">
        <v>33.0427201394943</v>
      </c>
      <c r="IB17" s="132">
        <v>100</v>
      </c>
      <c r="IC17" s="132">
        <v>12.698412698412698</v>
      </c>
      <c r="ID17" s="132">
        <v>15.873015873015872</v>
      </c>
      <c r="IE17" s="132">
        <v>74.603174603174608</v>
      </c>
      <c r="IF17" s="132">
        <v>71.428571428571431</v>
      </c>
      <c r="IG17" s="132">
        <v>25.396825396825395</v>
      </c>
      <c r="IH17" s="132">
        <v>88.888888888888886</v>
      </c>
      <c r="II17" s="132">
        <v>23.214285714285715</v>
      </c>
      <c r="IJ17" s="132">
        <v>8.9285714285714288</v>
      </c>
      <c r="IK17" s="132">
        <v>16.071428571428573</v>
      </c>
      <c r="IL17" s="132">
        <v>3.5714285714285712</v>
      </c>
      <c r="IM17" s="132">
        <v>82.142857142857139</v>
      </c>
      <c r="IN17" s="132">
        <v>79.365079365079367</v>
      </c>
      <c r="IO17" s="132">
        <v>68</v>
      </c>
      <c r="IP17" s="132">
        <v>34</v>
      </c>
      <c r="IQ17" s="132">
        <v>6</v>
      </c>
      <c r="IR17" s="132">
        <v>48</v>
      </c>
      <c r="IS17" s="132">
        <v>96</v>
      </c>
      <c r="IT17" s="140">
        <v>83.606557377049199</v>
      </c>
      <c r="IU17" s="132">
        <v>83.606557377049199</v>
      </c>
      <c r="IV17" s="389" t="s">
        <v>87</v>
      </c>
      <c r="IW17" s="135">
        <v>66.3</v>
      </c>
      <c r="IX17" s="145" t="s">
        <v>88</v>
      </c>
      <c r="IY17" s="145" t="s">
        <v>88</v>
      </c>
      <c r="IZ17" s="145" t="s">
        <v>88</v>
      </c>
      <c r="JA17" s="145" t="s">
        <v>88</v>
      </c>
      <c r="JB17" s="132">
        <v>57.485369076835902</v>
      </c>
      <c r="JC17" s="132">
        <v>24.8631300736266</v>
      </c>
      <c r="JD17" s="132">
        <v>6.6452709080611703</v>
      </c>
      <c r="JE17" s="132">
        <v>10.987351330941999</v>
      </c>
      <c r="JF17" s="145" t="s">
        <v>88</v>
      </c>
      <c r="JG17" s="145" t="s">
        <v>88</v>
      </c>
      <c r="JH17" s="145" t="s">
        <v>88</v>
      </c>
      <c r="JI17" s="145" t="s">
        <v>88</v>
      </c>
      <c r="JJ17" s="395">
        <v>468</v>
      </c>
      <c r="JK17" s="365">
        <v>0.30010003334444801</v>
      </c>
      <c r="JL17" s="365">
        <v>4.08519553072626</v>
      </c>
      <c r="JM17" s="365">
        <v>87.5087290502793</v>
      </c>
      <c r="JN17" s="365">
        <v>7.3460384230641003</v>
      </c>
      <c r="JO17" s="132">
        <v>15.192074266456</v>
      </c>
      <c r="JP17" s="132">
        <v>37.009590235396701</v>
      </c>
      <c r="JQ17" s="132">
        <v>100</v>
      </c>
      <c r="JR17" s="132">
        <v>55.555555555555557</v>
      </c>
      <c r="JS17" s="132">
        <v>41.269841269841265</v>
      </c>
      <c r="JT17" s="132">
        <v>63.492063492063487</v>
      </c>
      <c r="JU17" s="132">
        <v>73.015873015873012</v>
      </c>
      <c r="JV17" s="132">
        <v>41.269841269841265</v>
      </c>
      <c r="JW17" s="132">
        <v>93.650793650793645</v>
      </c>
      <c r="JX17" s="132">
        <v>22.033898305084744</v>
      </c>
      <c r="JY17" s="132">
        <v>61.016949152542374</v>
      </c>
      <c r="JZ17" s="132">
        <v>16.949152542372879</v>
      </c>
      <c r="KA17" s="132">
        <v>3.3898305084745761</v>
      </c>
      <c r="KB17" s="132">
        <v>71.186440677966104</v>
      </c>
      <c r="KC17" s="132">
        <v>88.888888888888886</v>
      </c>
      <c r="KD17" s="132">
        <v>73.214285714285708</v>
      </c>
      <c r="KE17" s="132">
        <v>69.642857142857139</v>
      </c>
      <c r="KF17" s="132">
        <v>25</v>
      </c>
      <c r="KG17" s="132">
        <v>60.714285714285708</v>
      </c>
      <c r="KH17" s="132">
        <v>92.857142857142861</v>
      </c>
      <c r="KI17" s="132">
        <v>78.125</v>
      </c>
      <c r="KJ17" s="132">
        <v>78.125</v>
      </c>
      <c r="KK17" s="345" t="s">
        <v>87</v>
      </c>
      <c r="KL17" s="345" t="s">
        <v>87</v>
      </c>
      <c r="KM17" s="346">
        <v>71.900000000000006</v>
      </c>
    </row>
    <row r="18" spans="1:299" ht="18" customHeight="1">
      <c r="A18" s="74"/>
      <c r="B18" s="75" t="s">
        <v>87</v>
      </c>
      <c r="C18" s="75" t="s">
        <v>87</v>
      </c>
      <c r="D18" s="76" t="s">
        <v>99</v>
      </c>
      <c r="E18" s="77" t="s">
        <v>11</v>
      </c>
      <c r="F18" s="78" t="s">
        <v>87</v>
      </c>
      <c r="G18" s="78" t="s">
        <v>87</v>
      </c>
      <c r="H18" s="78" t="s">
        <v>87</v>
      </c>
      <c r="I18" s="78" t="s">
        <v>87</v>
      </c>
      <c r="J18" s="78" t="s">
        <v>87</v>
      </c>
      <c r="K18" s="78" t="s">
        <v>87</v>
      </c>
      <c r="L18" s="78" t="s">
        <v>87</v>
      </c>
      <c r="M18" s="79">
        <v>6284480</v>
      </c>
      <c r="N18" s="80">
        <v>83.422626253705388</v>
      </c>
      <c r="O18" s="80">
        <v>54.052065764711102</v>
      </c>
      <c r="P18" s="81">
        <v>22.573054484074326</v>
      </c>
      <c r="Q18" s="81">
        <v>14.96869849065267</v>
      </c>
      <c r="R18" s="80">
        <v>15.663505580285101</v>
      </c>
      <c r="S18" s="80">
        <v>6.6237662086317002</v>
      </c>
      <c r="T18" s="82">
        <v>22.287271788916801</v>
      </c>
      <c r="U18" s="82">
        <v>443.32912597721503</v>
      </c>
      <c r="V18" s="81">
        <v>337.79379962017902</v>
      </c>
      <c r="W18" s="81">
        <v>61.3</v>
      </c>
      <c r="X18" s="80">
        <v>67.3</v>
      </c>
      <c r="Y18" s="134">
        <v>30.4928989139515</v>
      </c>
      <c r="Z18" s="134">
        <v>10.428231562252201</v>
      </c>
      <c r="AA18" s="382" t="s">
        <v>87</v>
      </c>
      <c r="AB18" s="382" t="s">
        <v>87</v>
      </c>
      <c r="AC18" s="406">
        <v>283.43405663426296</v>
      </c>
      <c r="AD18" s="406">
        <v>284.20715931246639</v>
      </c>
      <c r="AE18" s="134">
        <v>8074.5768341583298</v>
      </c>
      <c r="AF18" s="134">
        <v>7085.5986446234492</v>
      </c>
      <c r="AG18" s="134">
        <v>12.522913590305004</v>
      </c>
      <c r="AH18" s="134">
        <v>5.21</v>
      </c>
      <c r="AI18" s="134">
        <v>33.31</v>
      </c>
      <c r="AJ18" s="134">
        <v>0.73196191252100418</v>
      </c>
      <c r="AK18" s="132">
        <v>6.1262029634910125</v>
      </c>
      <c r="AL18" s="134">
        <v>29.349015352105507</v>
      </c>
      <c r="AM18" s="132">
        <v>18.904417043118617</v>
      </c>
      <c r="AN18" s="132">
        <v>6.4589298508109483</v>
      </c>
      <c r="AO18" s="134">
        <v>94.772999999999996</v>
      </c>
      <c r="AP18" s="134">
        <v>97.299000000000007</v>
      </c>
      <c r="AQ18" s="132">
        <v>56.830295159536398</v>
      </c>
      <c r="AR18" s="132">
        <v>23.900666756336701</v>
      </c>
      <c r="AS18" s="140">
        <v>29.4</v>
      </c>
      <c r="AT18" s="140">
        <v>43.8</v>
      </c>
      <c r="AU18" s="132">
        <v>12.722823046333284</v>
      </c>
      <c r="AV18" s="132">
        <v>7.3922415287929342</v>
      </c>
      <c r="AW18" s="134">
        <v>99.543000000000006</v>
      </c>
      <c r="AX18" s="134">
        <v>96.944000000000003</v>
      </c>
      <c r="AY18" s="132">
        <v>74.549200325688005</v>
      </c>
      <c r="AZ18" s="132">
        <v>42.913822817864599</v>
      </c>
      <c r="BA18" s="139">
        <v>71.2</v>
      </c>
      <c r="BB18" s="139">
        <v>67.7</v>
      </c>
      <c r="BC18" s="135">
        <v>10.11525288579119</v>
      </c>
      <c r="BD18" s="135">
        <v>3.505930187109302</v>
      </c>
      <c r="BE18" s="143">
        <v>101.858</v>
      </c>
      <c r="BF18" s="143">
        <v>96.323999999999998</v>
      </c>
      <c r="BG18" s="135">
        <v>62.854607478255403</v>
      </c>
      <c r="BH18" s="135">
        <v>22.401553773331401</v>
      </c>
      <c r="BI18" s="144">
        <v>64.3</v>
      </c>
      <c r="BJ18" s="144">
        <v>62.7</v>
      </c>
      <c r="BK18" s="132">
        <v>10.725820540000001</v>
      </c>
      <c r="BL18" s="132">
        <v>102.251862513802</v>
      </c>
      <c r="BM18" s="134">
        <v>90.9</v>
      </c>
      <c r="BN18" s="6">
        <v>0.79400000000000004</v>
      </c>
      <c r="BO18" s="6">
        <v>0.35799999999999998</v>
      </c>
      <c r="BP18" s="6">
        <v>0.80500000000000005</v>
      </c>
      <c r="BQ18" s="6">
        <v>0.877</v>
      </c>
      <c r="BR18" s="6">
        <v>4.2000000000000003E-2</v>
      </c>
      <c r="BS18" s="6">
        <v>0.216</v>
      </c>
      <c r="BT18" s="6">
        <v>0.79900000000000004</v>
      </c>
      <c r="BU18" s="6">
        <v>0.64500000000000002</v>
      </c>
      <c r="BV18" s="6">
        <v>0.73</v>
      </c>
      <c r="BW18" s="6">
        <v>0.75</v>
      </c>
      <c r="BX18" s="6">
        <v>0.73199999999999998</v>
      </c>
      <c r="BY18" s="6">
        <v>0.498</v>
      </c>
      <c r="BZ18" s="6">
        <v>0.82399999999999995</v>
      </c>
      <c r="CA18" s="6">
        <v>0.84699999999999998</v>
      </c>
      <c r="CB18" s="6">
        <v>0.78500000000000003</v>
      </c>
      <c r="CC18" s="6">
        <v>0.73199999999999998</v>
      </c>
      <c r="CD18" s="6">
        <v>0.25600000000000001</v>
      </c>
      <c r="CE18" s="7">
        <v>8</v>
      </c>
      <c r="CF18" s="106">
        <v>0.71222697590632744</v>
      </c>
      <c r="CG18" s="6">
        <v>0.625</v>
      </c>
      <c r="CH18" s="6">
        <v>0.42799999999999999</v>
      </c>
      <c r="CI18" s="6">
        <v>0.749</v>
      </c>
      <c r="CJ18" s="6">
        <v>0.55100000000000005</v>
      </c>
      <c r="CK18" s="6">
        <v>0.71399999999999997</v>
      </c>
      <c r="CL18" s="6">
        <v>0.28000000000000003</v>
      </c>
      <c r="CM18" s="6">
        <v>0.25</v>
      </c>
      <c r="CN18" s="6">
        <v>5.8999999999999997E-2</v>
      </c>
      <c r="CO18" s="6">
        <v>0.434</v>
      </c>
      <c r="CP18" s="6">
        <v>0.253</v>
      </c>
      <c r="CQ18" s="6">
        <v>0.753</v>
      </c>
      <c r="CR18" s="6">
        <v>0.42599999999999999</v>
      </c>
      <c r="CS18" s="6">
        <v>0.52900000000000003</v>
      </c>
      <c r="CT18" s="6">
        <v>0.71899999999999997</v>
      </c>
      <c r="CU18" s="6">
        <v>0.61299999999999999</v>
      </c>
      <c r="CV18" s="6">
        <v>0.73099999999999998</v>
      </c>
      <c r="CW18" s="132">
        <v>24.65221206</v>
      </c>
      <c r="CX18" s="132">
        <v>11.755859129999999</v>
      </c>
      <c r="CY18" s="132">
        <v>40.995112169999999</v>
      </c>
      <c r="CZ18" s="132">
        <v>0.36345406689999998</v>
      </c>
      <c r="DA18" s="132">
        <v>32.413409890720501</v>
      </c>
      <c r="DB18" s="132">
        <v>20.040748286719801</v>
      </c>
      <c r="DC18" s="132">
        <v>38.414521207630997</v>
      </c>
      <c r="DD18" s="132">
        <v>9.1313206149286898</v>
      </c>
      <c r="DE18" s="140">
        <v>76.3</v>
      </c>
      <c r="DF18" s="140">
        <v>35.299999999999997</v>
      </c>
      <c r="DG18" s="140">
        <v>6.2</v>
      </c>
      <c r="DH18" s="140">
        <v>28.2</v>
      </c>
      <c r="DI18" s="140">
        <v>91.7</v>
      </c>
      <c r="DJ18" s="140">
        <v>44.7</v>
      </c>
      <c r="DK18" s="140">
        <v>9.4</v>
      </c>
      <c r="DL18" s="140">
        <v>17.7</v>
      </c>
      <c r="DM18" s="342">
        <v>108</v>
      </c>
      <c r="DN18" s="342">
        <v>57</v>
      </c>
      <c r="DO18" s="343">
        <v>4.8250473569462798E-2</v>
      </c>
      <c r="DP18" s="343">
        <v>1.6455630423862399E-2</v>
      </c>
      <c r="DQ18" s="343">
        <v>2.7827879412522498</v>
      </c>
      <c r="DR18" s="343">
        <v>1.2672298799466399</v>
      </c>
      <c r="DS18" s="344">
        <v>78.304560680237103</v>
      </c>
      <c r="DT18" s="344">
        <v>83.348154735438001</v>
      </c>
      <c r="DU18" s="344">
        <v>1.7338897029915299</v>
      </c>
      <c r="DV18" s="344">
        <v>1.29855132713216</v>
      </c>
      <c r="DW18" s="344">
        <v>5.7694075461234302</v>
      </c>
      <c r="DX18" s="344">
        <v>11.910398544906499</v>
      </c>
      <c r="DY18" s="132">
        <v>52.425068119891002</v>
      </c>
      <c r="DZ18" s="132">
        <v>45.877061469265399</v>
      </c>
      <c r="EA18" s="132">
        <v>100</v>
      </c>
      <c r="EB18" s="132">
        <v>96.296296296296291</v>
      </c>
      <c r="EC18" s="132">
        <v>100</v>
      </c>
      <c r="ED18" s="132">
        <v>68.518518518518519</v>
      </c>
      <c r="EE18" s="132">
        <v>92.592592592592595</v>
      </c>
      <c r="EF18" s="132">
        <v>18.518518518518519</v>
      </c>
      <c r="EG18" s="132">
        <v>92.592592592592595</v>
      </c>
      <c r="EH18" s="132">
        <v>90</v>
      </c>
      <c r="EI18" s="132">
        <v>36</v>
      </c>
      <c r="EJ18" s="132">
        <v>22</v>
      </c>
      <c r="EK18" s="132">
        <v>0</v>
      </c>
      <c r="EL18" s="132">
        <v>84</v>
      </c>
      <c r="EM18" s="132">
        <v>35.185185185185183</v>
      </c>
      <c r="EN18" s="132">
        <v>100</v>
      </c>
      <c r="EO18" s="132">
        <v>47.368421052631575</v>
      </c>
      <c r="EP18" s="132">
        <v>26.315789473684209</v>
      </c>
      <c r="EQ18" s="132">
        <v>21.052631578947366</v>
      </c>
      <c r="ER18" s="132">
        <v>78.94736842105263</v>
      </c>
      <c r="ES18" s="140">
        <v>71.6666666666667</v>
      </c>
      <c r="ET18" s="139">
        <v>66.6666666666667</v>
      </c>
      <c r="EU18" s="345" t="s">
        <v>87</v>
      </c>
      <c r="EV18" s="345" t="s">
        <v>87</v>
      </c>
      <c r="EW18" s="346">
        <v>75.900000000000006</v>
      </c>
      <c r="EX18" s="132">
        <v>40.426421400000002</v>
      </c>
      <c r="EY18" s="132">
        <v>17.433110370000001</v>
      </c>
      <c r="EZ18" s="132">
        <v>19.98327759</v>
      </c>
      <c r="FA18" s="132">
        <v>0.79431438129999998</v>
      </c>
      <c r="FB18" s="132">
        <v>46.925795053003498</v>
      </c>
      <c r="FC18" s="132">
        <v>25.681978798586599</v>
      </c>
      <c r="FD18" s="132">
        <v>18.459363957597201</v>
      </c>
      <c r="FE18" s="132">
        <v>8.9045936395759693</v>
      </c>
      <c r="FF18" s="140">
        <v>96.3</v>
      </c>
      <c r="FG18" s="140">
        <v>80.8</v>
      </c>
      <c r="FH18" s="140">
        <v>18.7</v>
      </c>
      <c r="FI18" s="140">
        <v>52.2</v>
      </c>
      <c r="FJ18" s="140">
        <v>95.3</v>
      </c>
      <c r="FK18" s="140">
        <v>79</v>
      </c>
      <c r="FL18" s="140">
        <v>17.100000000000001</v>
      </c>
      <c r="FM18" s="140">
        <v>30.4</v>
      </c>
      <c r="FN18" s="380">
        <v>534</v>
      </c>
      <c r="FO18" s="380">
        <v>430</v>
      </c>
      <c r="FP18" s="365">
        <v>0.27266739173725901</v>
      </c>
      <c r="FQ18" s="365">
        <v>0.134567599877324</v>
      </c>
      <c r="FR18" s="365">
        <v>3.0636833046471601</v>
      </c>
      <c r="FS18" s="365">
        <v>2.3264621544121602</v>
      </c>
      <c r="FT18" s="132">
        <v>65.771658060814701</v>
      </c>
      <c r="FU18" s="132">
        <v>68.976897689769004</v>
      </c>
      <c r="FV18" s="132">
        <v>8.8999862134464909</v>
      </c>
      <c r="FW18" s="132">
        <v>5.7842161593781096</v>
      </c>
      <c r="FX18" s="132">
        <v>5.4645389936223001</v>
      </c>
      <c r="FY18" s="132">
        <v>12.179651267244701</v>
      </c>
      <c r="FZ18" s="132">
        <v>47.029972752043598</v>
      </c>
      <c r="GA18" s="132">
        <v>40.279860069964997</v>
      </c>
      <c r="GB18" s="132">
        <v>100</v>
      </c>
      <c r="GC18" s="132">
        <v>98.148148148148152</v>
      </c>
      <c r="GD18" s="132">
        <v>100</v>
      </c>
      <c r="GE18" s="132">
        <v>51.851851851851848</v>
      </c>
      <c r="GF18" s="132">
        <v>90.740740740740748</v>
      </c>
      <c r="GG18" s="132">
        <v>27.777777777777779</v>
      </c>
      <c r="GH18" s="132">
        <v>85.18518518518519</v>
      </c>
      <c r="GI18" s="132">
        <v>97.826086956521735</v>
      </c>
      <c r="GJ18" s="132">
        <v>2.1739130434782608</v>
      </c>
      <c r="GK18" s="132">
        <v>8.695652173913043</v>
      </c>
      <c r="GL18" s="132">
        <v>0</v>
      </c>
      <c r="GM18" s="132">
        <v>76.08695652173914</v>
      </c>
      <c r="GN18" s="132">
        <v>42.592592592592595</v>
      </c>
      <c r="GO18" s="132">
        <v>100</v>
      </c>
      <c r="GP18" s="132">
        <v>8.695652173913043</v>
      </c>
      <c r="GQ18" s="132">
        <v>13.043478260869565</v>
      </c>
      <c r="GR18" s="132">
        <v>8.695652173913043</v>
      </c>
      <c r="GS18" s="132">
        <v>86.956521739130437</v>
      </c>
      <c r="GT18" s="140">
        <v>72.131147540983605</v>
      </c>
      <c r="GU18" s="140">
        <v>67.213114754098399</v>
      </c>
      <c r="GV18" s="382" t="s">
        <v>87</v>
      </c>
      <c r="GW18" s="132">
        <v>68</v>
      </c>
      <c r="GX18" s="144">
        <v>47.929455320000002</v>
      </c>
      <c r="GY18" s="144">
        <v>9.7827146060000008</v>
      </c>
      <c r="GZ18" s="144">
        <v>20.578778140000001</v>
      </c>
      <c r="HA18" s="144">
        <v>0.56513689950000001</v>
      </c>
      <c r="HB18" s="146">
        <v>58.323249783923899</v>
      </c>
      <c r="HC18" s="146">
        <v>15.8686257562662</v>
      </c>
      <c r="HD18" s="146">
        <v>17.718236819360399</v>
      </c>
      <c r="HE18" s="146">
        <v>8.0898876404494402</v>
      </c>
      <c r="HF18" s="140">
        <v>97.4</v>
      </c>
      <c r="HG18" s="140">
        <v>67.400000000000006</v>
      </c>
      <c r="HH18" s="140">
        <v>7.8</v>
      </c>
      <c r="HI18" s="140">
        <v>49.8</v>
      </c>
      <c r="HJ18" s="140">
        <v>95.5</v>
      </c>
      <c r="HK18" s="140">
        <v>76.400000000000006</v>
      </c>
      <c r="HL18" s="140">
        <v>7.6</v>
      </c>
      <c r="HM18" s="140">
        <v>20.3</v>
      </c>
      <c r="HN18" s="147">
        <v>246</v>
      </c>
      <c r="HO18" s="147">
        <v>87</v>
      </c>
      <c r="HP18" s="387">
        <v>0.30499522670071999</v>
      </c>
      <c r="HQ18" s="387">
        <v>7.3258222603950901E-2</v>
      </c>
      <c r="HR18" s="387">
        <v>3.33288172334372</v>
      </c>
      <c r="HS18" s="387">
        <v>1.2135583763425899</v>
      </c>
      <c r="HT18" s="146">
        <v>88.849749356455803</v>
      </c>
      <c r="HU18" s="146">
        <v>91.351652950202293</v>
      </c>
      <c r="HV18" s="146">
        <v>9.1510966190163305</v>
      </c>
      <c r="HW18" s="146">
        <v>6.0366459522726901</v>
      </c>
      <c r="HX18" s="146">
        <v>4.9499127032281196</v>
      </c>
      <c r="HY18" s="146">
        <v>9.52935957873812</v>
      </c>
      <c r="HZ18" s="135">
        <v>44.686648501362399</v>
      </c>
      <c r="IA18" s="135">
        <v>37.081459270364803</v>
      </c>
      <c r="IB18" s="132">
        <v>100</v>
      </c>
      <c r="IC18" s="132">
        <v>0</v>
      </c>
      <c r="ID18" s="132">
        <v>0</v>
      </c>
      <c r="IE18" s="132">
        <v>42.592592592592595</v>
      </c>
      <c r="IF18" s="132">
        <v>96.296296296296291</v>
      </c>
      <c r="IG18" s="132">
        <v>27.777777777777779</v>
      </c>
      <c r="IH18" s="132">
        <v>96.296296296296291</v>
      </c>
      <c r="II18" s="132">
        <v>73.076923076923066</v>
      </c>
      <c r="IJ18" s="132">
        <v>17.307692307692307</v>
      </c>
      <c r="IK18" s="132">
        <v>9.6153846153846168</v>
      </c>
      <c r="IL18" s="132">
        <v>0</v>
      </c>
      <c r="IM18" s="132">
        <v>86.538461538461547</v>
      </c>
      <c r="IN18" s="132">
        <v>40.74074074074074</v>
      </c>
      <c r="IO18" s="132">
        <v>86.36363636363636</v>
      </c>
      <c r="IP18" s="132">
        <v>22.727272727272727</v>
      </c>
      <c r="IQ18" s="132">
        <v>0</v>
      </c>
      <c r="IR18" s="132">
        <v>18.181818181818183</v>
      </c>
      <c r="IS18" s="132">
        <v>90.909090909090907</v>
      </c>
      <c r="IT18" s="140">
        <v>72.131147540983605</v>
      </c>
      <c r="IU18" s="132">
        <v>70.491803278688494</v>
      </c>
      <c r="IV18" s="389" t="s">
        <v>87</v>
      </c>
      <c r="IW18" s="135">
        <v>73.099999999999994</v>
      </c>
      <c r="IX18" s="132">
        <v>54.714364949999997</v>
      </c>
      <c r="IY18" s="132">
        <v>24.736550189999999</v>
      </c>
      <c r="IZ18" s="132">
        <v>7.002218525</v>
      </c>
      <c r="JA18" s="132">
        <v>0.72102052139999995</v>
      </c>
      <c r="JB18" s="132">
        <v>59.4687232219366</v>
      </c>
      <c r="JC18" s="132">
        <v>24.293059125964</v>
      </c>
      <c r="JD18" s="132">
        <v>5.76263924592973</v>
      </c>
      <c r="JE18" s="132">
        <v>10.475578406169699</v>
      </c>
      <c r="JF18" s="132">
        <v>99.3</v>
      </c>
      <c r="JG18" s="132">
        <v>91.8</v>
      </c>
      <c r="JH18" s="132">
        <v>42.3</v>
      </c>
      <c r="JI18" s="132">
        <v>73</v>
      </c>
      <c r="JJ18" s="395">
        <v>535</v>
      </c>
      <c r="JK18" s="365">
        <v>0.23462442549907001</v>
      </c>
      <c r="JL18" s="365">
        <v>4.0041913030461798</v>
      </c>
      <c r="JM18" s="365">
        <v>92.066462091160801</v>
      </c>
      <c r="JN18" s="365">
        <v>5.8594709328842596</v>
      </c>
      <c r="JO18" s="132">
        <v>21.241092612979301</v>
      </c>
      <c r="JP18" s="132">
        <v>43.128435782109001</v>
      </c>
      <c r="JQ18" s="132">
        <v>100</v>
      </c>
      <c r="JR18" s="132">
        <v>3.7037037037037033</v>
      </c>
      <c r="JS18" s="132">
        <v>9.2592592592592595</v>
      </c>
      <c r="JT18" s="132">
        <v>18.518518518518519</v>
      </c>
      <c r="JU18" s="132">
        <v>85.18518518518519</v>
      </c>
      <c r="JV18" s="132">
        <v>31.481481481481481</v>
      </c>
      <c r="JW18" s="132">
        <v>90.740740740740748</v>
      </c>
      <c r="JX18" s="132">
        <v>40.816326530612244</v>
      </c>
      <c r="JY18" s="132">
        <v>97.959183673469383</v>
      </c>
      <c r="JZ18" s="132">
        <v>10.204081632653061</v>
      </c>
      <c r="KA18" s="132">
        <v>0</v>
      </c>
      <c r="KB18" s="132">
        <v>87.755102040816325</v>
      </c>
      <c r="KC18" s="132">
        <v>81.481481481481481</v>
      </c>
      <c r="KD18" s="132">
        <v>84.090909090909093</v>
      </c>
      <c r="KE18" s="132">
        <v>68.181818181818173</v>
      </c>
      <c r="KF18" s="132">
        <v>25</v>
      </c>
      <c r="KG18" s="132">
        <v>54.54545454545454</v>
      </c>
      <c r="KH18" s="132">
        <v>79.545454545454547</v>
      </c>
      <c r="KI18" s="132">
        <v>68.75</v>
      </c>
      <c r="KJ18" s="132">
        <v>67.1875</v>
      </c>
      <c r="KK18" s="345" t="s">
        <v>87</v>
      </c>
      <c r="KL18" s="345" t="s">
        <v>87</v>
      </c>
      <c r="KM18" s="346">
        <v>73.5</v>
      </c>
    </row>
    <row r="19" spans="1:299" ht="18" customHeight="1">
      <c r="A19" s="74"/>
      <c r="B19" s="75" t="s">
        <v>87</v>
      </c>
      <c r="C19" s="75" t="s">
        <v>87</v>
      </c>
      <c r="D19" s="76" t="s">
        <v>100</v>
      </c>
      <c r="E19" s="77" t="s">
        <v>12</v>
      </c>
      <c r="F19" s="78" t="s">
        <v>87</v>
      </c>
      <c r="G19" s="78" t="s">
        <v>87</v>
      </c>
      <c r="H19" s="78" t="s">
        <v>87</v>
      </c>
      <c r="I19" s="78" t="s">
        <v>87</v>
      </c>
      <c r="J19" s="78" t="s">
        <v>87</v>
      </c>
      <c r="K19" s="78" t="s">
        <v>87</v>
      </c>
      <c r="L19" s="78" t="s">
        <v>87</v>
      </c>
      <c r="M19" s="79">
        <v>14047594</v>
      </c>
      <c r="N19" s="80">
        <v>81.982308956510408</v>
      </c>
      <c r="O19" s="80">
        <v>55.512473751388612</v>
      </c>
      <c r="P19" s="81">
        <v>33.632418474717745</v>
      </c>
      <c r="Q19" s="81">
        <v>14.757829885767723</v>
      </c>
      <c r="R19" s="80">
        <v>18.892198229502799</v>
      </c>
      <c r="S19" s="80">
        <v>9.2165136096632807</v>
      </c>
      <c r="T19" s="82">
        <v>28.108711839165998</v>
      </c>
      <c r="U19" s="82">
        <v>453.798394261488</v>
      </c>
      <c r="V19" s="81">
        <v>361.40191126469</v>
      </c>
      <c r="W19" s="85" t="s">
        <v>87</v>
      </c>
      <c r="X19" s="86" t="s">
        <v>87</v>
      </c>
      <c r="Y19" s="134">
        <v>25.373427672956002</v>
      </c>
      <c r="Z19" s="134">
        <v>8.4419061217205105</v>
      </c>
      <c r="AA19" s="382" t="s">
        <v>87</v>
      </c>
      <c r="AB19" s="382" t="s">
        <v>87</v>
      </c>
      <c r="AC19" s="406">
        <v>275.49840872590846</v>
      </c>
      <c r="AD19" s="406">
        <v>277.39589356488887</v>
      </c>
      <c r="AE19" s="134">
        <v>8610.8246668578504</v>
      </c>
      <c r="AF19" s="134">
        <v>7249.7297768869757</v>
      </c>
      <c r="AG19" s="134">
        <v>21.97529342035369</v>
      </c>
      <c r="AH19" s="134">
        <v>27.6</v>
      </c>
      <c r="AI19" s="134">
        <v>67.7</v>
      </c>
      <c r="AJ19" s="134">
        <v>1.0250865735441954</v>
      </c>
      <c r="AK19" s="132">
        <v>11.496630668568582</v>
      </c>
      <c r="AL19" s="134">
        <v>42.572756587355819</v>
      </c>
      <c r="AM19" s="132">
        <v>17.833298506826949</v>
      </c>
      <c r="AN19" s="132">
        <v>6.2329629057924816</v>
      </c>
      <c r="AO19" s="134">
        <v>95.105999999999995</v>
      </c>
      <c r="AP19" s="134">
        <v>107.69799999999999</v>
      </c>
      <c r="AQ19" s="132">
        <v>60.927377542859098</v>
      </c>
      <c r="AR19" s="132">
        <v>29.132768060069399</v>
      </c>
      <c r="AS19" s="141" t="s">
        <v>88</v>
      </c>
      <c r="AT19" s="141" t="s">
        <v>88</v>
      </c>
      <c r="AU19" s="132">
        <v>12.420009959512196</v>
      </c>
      <c r="AV19" s="132">
        <v>6.8555499793602559</v>
      </c>
      <c r="AW19" s="134">
        <v>105.879</v>
      </c>
      <c r="AX19" s="134">
        <v>102.20699999999999</v>
      </c>
      <c r="AY19" s="132">
        <v>78.079646936213805</v>
      </c>
      <c r="AZ19" s="132">
        <v>47.226458944523102</v>
      </c>
      <c r="BA19" s="141" t="s">
        <v>88</v>
      </c>
      <c r="BB19" s="141" t="s">
        <v>88</v>
      </c>
      <c r="BC19" s="135">
        <v>9.2327090545084758</v>
      </c>
      <c r="BD19" s="135">
        <v>3.2730852284453911</v>
      </c>
      <c r="BE19" s="143">
        <v>96.263999999999996</v>
      </c>
      <c r="BF19" s="143">
        <v>96.677999999999997</v>
      </c>
      <c r="BG19" s="135">
        <v>58.302498690742198</v>
      </c>
      <c r="BH19" s="135">
        <v>21.8574433360608</v>
      </c>
      <c r="BI19" s="145" t="s">
        <v>88</v>
      </c>
      <c r="BJ19" s="145" t="s">
        <v>88</v>
      </c>
      <c r="BK19" s="132">
        <v>10.722046819999999</v>
      </c>
      <c r="BL19" s="132">
        <v>109.65377670799801</v>
      </c>
      <c r="BM19" s="149" t="s">
        <v>88</v>
      </c>
      <c r="BN19" s="6">
        <v>0.754</v>
      </c>
      <c r="BO19" s="6">
        <v>0.379</v>
      </c>
      <c r="BP19" s="6">
        <v>0.81200000000000006</v>
      </c>
      <c r="BQ19" s="6">
        <v>0.84399999999999997</v>
      </c>
      <c r="BR19" s="6">
        <v>6.8000000000000005E-2</v>
      </c>
      <c r="BS19" s="6">
        <v>0.27300000000000002</v>
      </c>
      <c r="BT19" s="6">
        <v>0.83699999999999997</v>
      </c>
      <c r="BU19" s="6">
        <v>0.67700000000000005</v>
      </c>
      <c r="BV19" s="6">
        <v>0.751</v>
      </c>
      <c r="BW19" s="6">
        <v>0.76200000000000001</v>
      </c>
      <c r="BX19" s="6">
        <v>0.78</v>
      </c>
      <c r="BY19" s="6">
        <v>0.54</v>
      </c>
      <c r="BZ19" s="6">
        <v>0.78800000000000003</v>
      </c>
      <c r="CA19" s="6">
        <v>0.73799999999999999</v>
      </c>
      <c r="CB19" s="6">
        <v>0.69699999999999995</v>
      </c>
      <c r="CC19" s="6">
        <v>0.61199999999999999</v>
      </c>
      <c r="CD19" s="6">
        <v>0.28000000000000003</v>
      </c>
      <c r="CE19" s="7">
        <v>8.3000000000000007</v>
      </c>
      <c r="CF19" s="106">
        <v>0.79846643518518523</v>
      </c>
      <c r="CG19" s="6">
        <v>0.68100000000000005</v>
      </c>
      <c r="CH19" s="6">
        <v>0.34300000000000003</v>
      </c>
      <c r="CI19" s="6">
        <v>0.84099999999999997</v>
      </c>
      <c r="CJ19" s="6">
        <v>0.48499999999999999</v>
      </c>
      <c r="CK19" s="6">
        <v>0.59499999999999997</v>
      </c>
      <c r="CL19" s="6">
        <v>0.25</v>
      </c>
      <c r="CM19" s="6">
        <v>0.217</v>
      </c>
      <c r="CN19" s="6">
        <v>4.7E-2</v>
      </c>
      <c r="CO19" s="6">
        <v>0.49199999999999999</v>
      </c>
      <c r="CP19" s="6">
        <v>0.33</v>
      </c>
      <c r="CQ19" s="6">
        <v>0.64400000000000002</v>
      </c>
      <c r="CR19" s="6">
        <v>0.433</v>
      </c>
      <c r="CS19" s="6">
        <v>0.59199999999999997</v>
      </c>
      <c r="CT19" s="6">
        <v>0.755</v>
      </c>
      <c r="CU19" s="6">
        <v>0.63200000000000001</v>
      </c>
      <c r="CV19" s="6">
        <v>0.72099999999999997</v>
      </c>
      <c r="CW19" s="145" t="s">
        <v>87</v>
      </c>
      <c r="CX19" s="145" t="s">
        <v>87</v>
      </c>
      <c r="CY19" s="145" t="s">
        <v>87</v>
      </c>
      <c r="CZ19" s="145" t="s">
        <v>87</v>
      </c>
      <c r="DA19" s="132">
        <v>35.864225100491304</v>
      </c>
      <c r="DB19" s="132">
        <v>19.392585975882099</v>
      </c>
      <c r="DC19" s="132">
        <v>36.141134435015601</v>
      </c>
      <c r="DD19" s="132">
        <v>8.5931219294327796</v>
      </c>
      <c r="DE19" s="141" t="s">
        <v>87</v>
      </c>
      <c r="DF19" s="141" t="s">
        <v>87</v>
      </c>
      <c r="DG19" s="141" t="s">
        <v>87</v>
      </c>
      <c r="DH19" s="141" t="s">
        <v>87</v>
      </c>
      <c r="DI19" s="141" t="s">
        <v>87</v>
      </c>
      <c r="DJ19" s="141" t="s">
        <v>87</v>
      </c>
      <c r="DK19" s="141" t="s">
        <v>87</v>
      </c>
      <c r="DL19" s="141" t="s">
        <v>87</v>
      </c>
      <c r="DM19" s="342">
        <v>136</v>
      </c>
      <c r="DN19" s="342">
        <v>89</v>
      </c>
      <c r="DO19" s="343">
        <v>6.9077259867635799E-2</v>
      </c>
      <c r="DP19" s="343">
        <v>3.13786878772494E-2</v>
      </c>
      <c r="DQ19" s="343">
        <v>2.7846027846027801</v>
      </c>
      <c r="DR19" s="343">
        <v>1.61231884057971</v>
      </c>
      <c r="DS19" s="344">
        <v>72.235872235872193</v>
      </c>
      <c r="DT19" s="344">
        <v>73.586956521739097</v>
      </c>
      <c r="DU19" s="344">
        <v>2.4806863028936301</v>
      </c>
      <c r="DV19" s="344">
        <v>1.94618378744288</v>
      </c>
      <c r="DW19" s="344">
        <v>3.6656175500995798</v>
      </c>
      <c r="DX19" s="344">
        <v>5.79705737628937</v>
      </c>
      <c r="DY19" s="132">
        <v>50</v>
      </c>
      <c r="DZ19" s="132">
        <v>41.9227188081937</v>
      </c>
      <c r="EA19" s="132">
        <v>95.161290322580655</v>
      </c>
      <c r="EB19" s="132">
        <v>84.745762711864401</v>
      </c>
      <c r="EC19" s="132">
        <v>100</v>
      </c>
      <c r="ED19" s="132">
        <v>52.542372881355938</v>
      </c>
      <c r="EE19" s="132">
        <v>55.932203389830505</v>
      </c>
      <c r="EF19" s="132">
        <v>23.728813559322035</v>
      </c>
      <c r="EG19" s="132">
        <v>62.903225806451616</v>
      </c>
      <c r="EH19" s="132">
        <v>41.025641025641022</v>
      </c>
      <c r="EI19" s="132">
        <v>2.5641025641025639</v>
      </c>
      <c r="EJ19" s="132">
        <v>66.666666666666657</v>
      </c>
      <c r="EK19" s="132">
        <v>10.256410256410255</v>
      </c>
      <c r="EL19" s="132">
        <v>84.615384615384613</v>
      </c>
      <c r="EM19" s="132">
        <v>43.548387096774192</v>
      </c>
      <c r="EN19" s="132">
        <v>92.592592592592595</v>
      </c>
      <c r="EO19" s="132">
        <v>11.111111111111111</v>
      </c>
      <c r="EP19" s="132">
        <v>51.851851851851848</v>
      </c>
      <c r="EQ19" s="132">
        <v>14.814814814814813</v>
      </c>
      <c r="ER19" s="132">
        <v>77.777777777777786</v>
      </c>
      <c r="ES19" s="140">
        <v>78.3333333333333</v>
      </c>
      <c r="ET19" s="139">
        <v>78.3333333333333</v>
      </c>
      <c r="EU19" s="345" t="s">
        <v>87</v>
      </c>
      <c r="EV19" s="345" t="s">
        <v>87</v>
      </c>
      <c r="EW19" s="346">
        <v>75.8</v>
      </c>
      <c r="EX19" s="145" t="s">
        <v>87</v>
      </c>
      <c r="EY19" s="145" t="s">
        <v>87</v>
      </c>
      <c r="EZ19" s="145" t="s">
        <v>87</v>
      </c>
      <c r="FA19" s="145" t="s">
        <v>87</v>
      </c>
      <c r="FB19" s="132">
        <v>49.842917634202998</v>
      </c>
      <c r="FC19" s="132">
        <v>25.570277284524</v>
      </c>
      <c r="FD19" s="132">
        <v>17.2517415653599</v>
      </c>
      <c r="FE19" s="132">
        <v>7.2804261712880702</v>
      </c>
      <c r="FF19" s="141" t="s">
        <v>87</v>
      </c>
      <c r="FG19" s="141" t="s">
        <v>87</v>
      </c>
      <c r="FH19" s="141" t="s">
        <v>87</v>
      </c>
      <c r="FI19" s="141" t="s">
        <v>87</v>
      </c>
      <c r="FJ19" s="141" t="s">
        <v>87</v>
      </c>
      <c r="FK19" s="141" t="s">
        <v>87</v>
      </c>
      <c r="FL19" s="141" t="s">
        <v>87</v>
      </c>
      <c r="FM19" s="141" t="s">
        <v>87</v>
      </c>
      <c r="FN19" s="380">
        <v>1386</v>
      </c>
      <c r="FO19" s="380">
        <v>1258</v>
      </c>
      <c r="FP19" s="365">
        <v>0.34413322375363398</v>
      </c>
      <c r="FQ19" s="365">
        <v>0.19622401357658001</v>
      </c>
      <c r="FR19" s="365">
        <v>3.6997490790667902</v>
      </c>
      <c r="FS19" s="365">
        <v>2.99345627602617</v>
      </c>
      <c r="FT19" s="132">
        <v>56.569323581229</v>
      </c>
      <c r="FU19" s="132">
        <v>57.608566329565697</v>
      </c>
      <c r="FV19" s="132">
        <v>9.3015287361173495</v>
      </c>
      <c r="FW19" s="132">
        <v>6.5550987047343297</v>
      </c>
      <c r="FX19" s="132">
        <v>6.1506102309242197</v>
      </c>
      <c r="FY19" s="132">
        <v>10.541036949320601</v>
      </c>
      <c r="FZ19" s="132">
        <v>48.811369509043899</v>
      </c>
      <c r="GA19" s="132">
        <v>42.807262569832403</v>
      </c>
      <c r="GB19" s="132">
        <v>100</v>
      </c>
      <c r="GC19" s="132">
        <v>79.032258064516128</v>
      </c>
      <c r="GD19" s="132">
        <v>100</v>
      </c>
      <c r="GE19" s="132">
        <v>88.709677419354833</v>
      </c>
      <c r="GF19" s="132">
        <v>64.516129032258064</v>
      </c>
      <c r="GG19" s="132">
        <v>24.193548387096776</v>
      </c>
      <c r="GH19" s="132">
        <v>56.451612903225815</v>
      </c>
      <c r="GI19" s="132">
        <v>51.428571428571423</v>
      </c>
      <c r="GJ19" s="132">
        <v>5.7142857142857144</v>
      </c>
      <c r="GK19" s="132">
        <v>65.714285714285708</v>
      </c>
      <c r="GL19" s="132">
        <v>11.428571428571429</v>
      </c>
      <c r="GM19" s="132">
        <v>80</v>
      </c>
      <c r="GN19" s="132">
        <v>79.032258064516128</v>
      </c>
      <c r="GO19" s="132">
        <v>91.83673469387756</v>
      </c>
      <c r="GP19" s="132">
        <v>2.0408163265306123</v>
      </c>
      <c r="GQ19" s="132">
        <v>57.142857142857139</v>
      </c>
      <c r="GR19" s="132">
        <v>22.448979591836736</v>
      </c>
      <c r="GS19" s="132">
        <v>91.83673469387756</v>
      </c>
      <c r="GT19" s="140">
        <v>78.688524590163894</v>
      </c>
      <c r="GU19" s="140">
        <v>78.688524590163894</v>
      </c>
      <c r="GV19" s="382" t="s">
        <v>87</v>
      </c>
      <c r="GW19" s="132">
        <v>66.2</v>
      </c>
      <c r="GX19" s="145" t="s">
        <v>88</v>
      </c>
      <c r="GY19" s="145" t="s">
        <v>88</v>
      </c>
      <c r="GZ19" s="145" t="s">
        <v>88</v>
      </c>
      <c r="HA19" s="145" t="s">
        <v>88</v>
      </c>
      <c r="HB19" s="146">
        <v>57.433671008200697</v>
      </c>
      <c r="HC19" s="146">
        <v>17.3757838880849</v>
      </c>
      <c r="HD19" s="146">
        <v>18.099372889532098</v>
      </c>
      <c r="HE19" s="146">
        <v>7.0718765074770902</v>
      </c>
      <c r="HF19" s="386" t="s">
        <v>88</v>
      </c>
      <c r="HG19" s="386" t="s">
        <v>88</v>
      </c>
      <c r="HH19" s="386" t="s">
        <v>88</v>
      </c>
      <c r="HI19" s="386" t="s">
        <v>88</v>
      </c>
      <c r="HJ19" s="386" t="s">
        <v>88</v>
      </c>
      <c r="HK19" s="386" t="s">
        <v>88</v>
      </c>
      <c r="HL19" s="386" t="s">
        <v>88</v>
      </c>
      <c r="HM19" s="386" t="s">
        <v>88</v>
      </c>
      <c r="HN19" s="147">
        <v>240</v>
      </c>
      <c r="HO19" s="147">
        <v>128</v>
      </c>
      <c r="HP19" s="387">
        <v>0.21884032862522701</v>
      </c>
      <c r="HQ19" s="387">
        <v>8.9419819064584904E-2</v>
      </c>
      <c r="HR19" s="387">
        <v>2.2652194431335499</v>
      </c>
      <c r="HS19" s="387">
        <v>1.24683421001364</v>
      </c>
      <c r="HT19" s="146">
        <v>75.044832468145302</v>
      </c>
      <c r="HU19" s="146">
        <v>78.082992402103997</v>
      </c>
      <c r="HV19" s="146">
        <v>9.6608886741011606</v>
      </c>
      <c r="HW19" s="146">
        <v>7.1717489259142804</v>
      </c>
      <c r="HX19" s="146">
        <v>5.2774110069722502</v>
      </c>
      <c r="HY19" s="146">
        <v>7.9193566290118396</v>
      </c>
      <c r="HZ19" s="135">
        <v>44.599483204134401</v>
      </c>
      <c r="IA19" s="135">
        <v>34.287709497206698</v>
      </c>
      <c r="IB19" s="132">
        <v>100</v>
      </c>
      <c r="IC19" s="132">
        <v>6.4516129032258061</v>
      </c>
      <c r="ID19" s="132">
        <v>11.29032258064516</v>
      </c>
      <c r="IE19" s="132">
        <v>54.838709677419352</v>
      </c>
      <c r="IF19" s="132">
        <v>66.129032258064512</v>
      </c>
      <c r="IG19" s="132">
        <v>20.967741935483872</v>
      </c>
      <c r="IH19" s="132">
        <v>77.41935483870968</v>
      </c>
      <c r="II19" s="132">
        <v>31.25</v>
      </c>
      <c r="IJ19" s="132">
        <v>6.25</v>
      </c>
      <c r="IK19" s="132">
        <v>58.333333333333336</v>
      </c>
      <c r="IL19" s="132">
        <v>12.5</v>
      </c>
      <c r="IM19" s="132">
        <v>85.416666666666657</v>
      </c>
      <c r="IN19" s="132">
        <v>62.903225806451616</v>
      </c>
      <c r="IO19" s="132">
        <v>76.923076923076934</v>
      </c>
      <c r="IP19" s="132">
        <v>64.102564102564102</v>
      </c>
      <c r="IQ19" s="132">
        <v>33.333333333333329</v>
      </c>
      <c r="IR19" s="132">
        <v>12.820512820512819</v>
      </c>
      <c r="IS19" s="132">
        <v>82.051282051282044</v>
      </c>
      <c r="IT19" s="140">
        <v>78.688524590163894</v>
      </c>
      <c r="IU19" s="132">
        <v>78.688524590163894</v>
      </c>
      <c r="IV19" s="389" t="s">
        <v>87</v>
      </c>
      <c r="IW19" s="135">
        <v>69.7</v>
      </c>
      <c r="IX19" s="145" t="s">
        <v>88</v>
      </c>
      <c r="IY19" s="145" t="s">
        <v>88</v>
      </c>
      <c r="IZ19" s="145" t="s">
        <v>88</v>
      </c>
      <c r="JA19" s="145" t="s">
        <v>88</v>
      </c>
      <c r="JB19" s="132">
        <v>61.465788720297702</v>
      </c>
      <c r="JC19" s="132">
        <v>24.5634125393644</v>
      </c>
      <c r="JD19" s="132">
        <v>5.6875656074052898</v>
      </c>
      <c r="JE19" s="132">
        <v>8.2832331329325299</v>
      </c>
      <c r="JF19" s="145" t="s">
        <v>88</v>
      </c>
      <c r="JG19" s="145" t="s">
        <v>88</v>
      </c>
      <c r="JH19" s="145" t="s">
        <v>88</v>
      </c>
      <c r="JI19" s="145" t="s">
        <v>88</v>
      </c>
      <c r="JJ19" s="395">
        <v>1166</v>
      </c>
      <c r="JK19" s="365">
        <v>0.41029033495314698</v>
      </c>
      <c r="JL19" s="365">
        <v>5.1205480655219402</v>
      </c>
      <c r="JM19" s="365">
        <v>83.575600544552302</v>
      </c>
      <c r="JN19" s="365">
        <v>8.0126254007016406</v>
      </c>
      <c r="JO19" s="132">
        <v>16.8940185032518</v>
      </c>
      <c r="JP19" s="132">
        <v>41.084729981377997</v>
      </c>
      <c r="JQ19" s="132">
        <v>100</v>
      </c>
      <c r="JR19" s="132">
        <v>80.645161290322577</v>
      </c>
      <c r="JS19" s="132">
        <v>62.903225806451616</v>
      </c>
      <c r="JT19" s="132">
        <v>48.387096774193552</v>
      </c>
      <c r="JU19" s="132">
        <v>74.193548387096769</v>
      </c>
      <c r="JV19" s="132">
        <v>37.096774193548384</v>
      </c>
      <c r="JW19" s="132">
        <v>62.903225806451616</v>
      </c>
      <c r="JX19" s="132">
        <v>38.461538461538467</v>
      </c>
      <c r="JY19" s="132">
        <v>69.230769230769226</v>
      </c>
      <c r="JZ19" s="132">
        <v>30.76923076923077</v>
      </c>
      <c r="KA19" s="132">
        <v>17.948717948717949</v>
      </c>
      <c r="KB19" s="132">
        <v>82.051282051282044</v>
      </c>
      <c r="KC19" s="132">
        <v>80.645161290322577</v>
      </c>
      <c r="KD19" s="132">
        <v>72</v>
      </c>
      <c r="KE19" s="132">
        <v>64</v>
      </c>
      <c r="KF19" s="132">
        <v>36</v>
      </c>
      <c r="KG19" s="132">
        <v>34</v>
      </c>
      <c r="KH19" s="132">
        <v>88</v>
      </c>
      <c r="KI19" s="132">
        <v>75</v>
      </c>
      <c r="KJ19" s="132">
        <v>75</v>
      </c>
      <c r="KK19" s="345" t="s">
        <v>87</v>
      </c>
      <c r="KL19" s="345" t="s">
        <v>87</v>
      </c>
      <c r="KM19" s="346">
        <v>80.2</v>
      </c>
    </row>
    <row r="20" spans="1:299" ht="18" customHeight="1">
      <c r="A20" s="74"/>
      <c r="B20" s="75" t="s">
        <v>87</v>
      </c>
      <c r="C20" s="75" t="s">
        <v>87</v>
      </c>
      <c r="D20" s="76" t="s">
        <v>101</v>
      </c>
      <c r="E20" s="77" t="s">
        <v>13</v>
      </c>
      <c r="F20" s="78" t="s">
        <v>87</v>
      </c>
      <c r="G20" s="78" t="s">
        <v>87</v>
      </c>
      <c r="H20" s="78" t="s">
        <v>87</v>
      </c>
      <c r="I20" s="78" t="s">
        <v>87</v>
      </c>
      <c r="J20" s="78" t="s">
        <v>87</v>
      </c>
      <c r="K20" s="78" t="s">
        <v>87</v>
      </c>
      <c r="L20" s="78" t="s">
        <v>87</v>
      </c>
      <c r="M20" s="79">
        <v>9237337</v>
      </c>
      <c r="N20" s="80">
        <v>82.394099911333996</v>
      </c>
      <c r="O20" s="80">
        <v>55.14601755516167</v>
      </c>
      <c r="P20" s="81">
        <v>26.752998445746506</v>
      </c>
      <c r="Q20" s="81">
        <v>12.142362489078012</v>
      </c>
      <c r="R20" s="80">
        <v>18.027105564024399</v>
      </c>
      <c r="S20" s="80">
        <v>10.980373475609801</v>
      </c>
      <c r="T20" s="82">
        <v>29.007479039634099</v>
      </c>
      <c r="U20" s="82">
        <v>444.12645736016498</v>
      </c>
      <c r="V20" s="81">
        <v>345.22646572241001</v>
      </c>
      <c r="W20" s="81">
        <v>62.8</v>
      </c>
      <c r="X20" s="80">
        <v>68</v>
      </c>
      <c r="Y20" s="134">
        <v>26.7387492694331</v>
      </c>
      <c r="Z20" s="134">
        <v>8.4222039923434497</v>
      </c>
      <c r="AA20" s="382" t="s">
        <v>87</v>
      </c>
      <c r="AB20" s="382" t="s">
        <v>87</v>
      </c>
      <c r="AC20" s="406">
        <v>263.9696548034679</v>
      </c>
      <c r="AD20" s="406">
        <v>303.63342718233338</v>
      </c>
      <c r="AE20" s="134">
        <v>8055.5672098174564</v>
      </c>
      <c r="AF20" s="134">
        <v>7795.0604665107076</v>
      </c>
      <c r="AG20" s="134">
        <v>13.077362014615252</v>
      </c>
      <c r="AH20" s="134">
        <v>6</v>
      </c>
      <c r="AI20" s="134">
        <v>51.4</v>
      </c>
      <c r="AJ20" s="134">
        <v>0.83357357212365435</v>
      </c>
      <c r="AK20" s="132">
        <v>9.8838009266090427</v>
      </c>
      <c r="AL20" s="134">
        <v>42.652444097254438</v>
      </c>
      <c r="AM20" s="132">
        <v>17.430476120006393</v>
      </c>
      <c r="AN20" s="132">
        <v>5.5660838499225687</v>
      </c>
      <c r="AO20" s="134">
        <v>93.605000000000004</v>
      </c>
      <c r="AP20" s="134">
        <v>100.93600000000001</v>
      </c>
      <c r="AQ20" s="132">
        <v>55.9140209973271</v>
      </c>
      <c r="AR20" s="132">
        <v>25.7035105748256</v>
      </c>
      <c r="AS20" s="140">
        <v>27.6</v>
      </c>
      <c r="AT20" s="140">
        <v>42</v>
      </c>
      <c r="AU20" s="132">
        <v>13.063934396336338</v>
      </c>
      <c r="AV20" s="132">
        <v>6.9471060676658443</v>
      </c>
      <c r="AW20" s="134">
        <v>103.43300000000001</v>
      </c>
      <c r="AX20" s="134">
        <v>103.032</v>
      </c>
      <c r="AY20" s="132">
        <v>72.879758335784899</v>
      </c>
      <c r="AZ20" s="132">
        <v>44.722484176669703</v>
      </c>
      <c r="BA20" s="139">
        <v>73.599999999999994</v>
      </c>
      <c r="BB20" s="139">
        <v>71.900000000000006</v>
      </c>
      <c r="BC20" s="135">
        <v>9.1282168382936373</v>
      </c>
      <c r="BD20" s="135">
        <v>3.9386477241494551</v>
      </c>
      <c r="BE20" s="143">
        <v>97.875</v>
      </c>
      <c r="BF20" s="143">
        <v>94.507999999999996</v>
      </c>
      <c r="BG20" s="135">
        <v>62.241433125489699</v>
      </c>
      <c r="BH20" s="135">
        <v>22.747616613437199</v>
      </c>
      <c r="BI20" s="144">
        <v>64.7</v>
      </c>
      <c r="BJ20" s="144">
        <v>64.3</v>
      </c>
      <c r="BK20" s="132">
        <v>11.32469487</v>
      </c>
      <c r="BL20" s="132">
        <v>107.062429494724</v>
      </c>
      <c r="BM20" s="134">
        <v>91.9</v>
      </c>
      <c r="BN20" s="6">
        <v>0.75700000000000001</v>
      </c>
      <c r="BO20" s="6">
        <v>0.313</v>
      </c>
      <c r="BP20" s="6">
        <v>0.71</v>
      </c>
      <c r="BQ20" s="6">
        <v>0.81699999999999995</v>
      </c>
      <c r="BR20" s="6">
        <v>2E-3</v>
      </c>
      <c r="BS20" s="6">
        <v>0.21299999999999999</v>
      </c>
      <c r="BT20" s="6">
        <v>0.71299999999999997</v>
      </c>
      <c r="BU20" s="6">
        <v>0.56799999999999995</v>
      </c>
      <c r="BV20" s="6">
        <v>0.56399999999999995</v>
      </c>
      <c r="BW20" s="6">
        <v>0.66300000000000003</v>
      </c>
      <c r="BX20" s="6">
        <v>0.61099999999999999</v>
      </c>
      <c r="BY20" s="6">
        <v>0.436</v>
      </c>
      <c r="BZ20" s="6">
        <v>0.77900000000000003</v>
      </c>
      <c r="CA20" s="6">
        <v>0.98499999999999999</v>
      </c>
      <c r="CB20" s="6">
        <v>0.88400000000000001</v>
      </c>
      <c r="CC20" s="6">
        <v>0.58499999999999996</v>
      </c>
      <c r="CD20" s="6">
        <v>0.30299999999999999</v>
      </c>
      <c r="CE20" s="7">
        <v>7.9</v>
      </c>
      <c r="CF20" s="106">
        <v>0.69361097964978702</v>
      </c>
      <c r="CG20" s="6">
        <v>0.64500000000000002</v>
      </c>
      <c r="CH20" s="6">
        <v>0.53600000000000003</v>
      </c>
      <c r="CI20" s="6">
        <v>0.79900000000000004</v>
      </c>
      <c r="CJ20" s="6">
        <v>0.44900000000000001</v>
      </c>
      <c r="CK20" s="6">
        <v>0.66200000000000003</v>
      </c>
      <c r="CL20" s="6">
        <v>0.30299999999999999</v>
      </c>
      <c r="CM20" s="6">
        <v>0.20200000000000001</v>
      </c>
      <c r="CN20" s="6">
        <v>7.2999999999999995E-2</v>
      </c>
      <c r="CO20" s="6">
        <v>0.311</v>
      </c>
      <c r="CP20" s="6">
        <v>0.25700000000000001</v>
      </c>
      <c r="CQ20" s="6">
        <v>0.62</v>
      </c>
      <c r="CR20" s="6">
        <v>0.36</v>
      </c>
      <c r="CS20" s="6">
        <v>0.53400000000000003</v>
      </c>
      <c r="CT20" s="6">
        <v>0.65500000000000003</v>
      </c>
      <c r="CU20" s="6">
        <v>0.60199999999999998</v>
      </c>
      <c r="CV20" s="6">
        <v>0.68899999999999995</v>
      </c>
      <c r="CW20" s="132">
        <v>23.401028060000002</v>
      </c>
      <c r="CX20" s="132">
        <v>23.872924919999999</v>
      </c>
      <c r="CY20" s="132">
        <v>37.869722760000002</v>
      </c>
      <c r="CZ20" s="132">
        <v>4.4998735989999998</v>
      </c>
      <c r="DA20" s="132">
        <v>32.862574687669699</v>
      </c>
      <c r="DB20" s="132">
        <v>19.1472026072787</v>
      </c>
      <c r="DC20" s="132">
        <v>39.000543183052699</v>
      </c>
      <c r="DD20" s="132">
        <v>8.9896795219989105</v>
      </c>
      <c r="DE20" s="140">
        <v>79.599999999999994</v>
      </c>
      <c r="DF20" s="140">
        <v>25.6</v>
      </c>
      <c r="DG20" s="140">
        <v>5.6</v>
      </c>
      <c r="DH20" s="140">
        <v>25.9</v>
      </c>
      <c r="DI20" s="140">
        <v>91.4</v>
      </c>
      <c r="DJ20" s="140">
        <v>35.700000000000003</v>
      </c>
      <c r="DK20" s="140">
        <v>9.1</v>
      </c>
      <c r="DL20" s="140">
        <v>32.1</v>
      </c>
      <c r="DM20" s="342">
        <v>231</v>
      </c>
      <c r="DN20" s="342">
        <v>148</v>
      </c>
      <c r="DO20" s="343">
        <v>0.110004714487764</v>
      </c>
      <c r="DP20" s="343">
        <v>4.9283556940823099E-2</v>
      </c>
      <c r="DQ20" s="343">
        <v>2.6960784313725501</v>
      </c>
      <c r="DR20" s="343">
        <v>1.5324083661213499</v>
      </c>
      <c r="DS20" s="344">
        <v>79.435107376283796</v>
      </c>
      <c r="DT20" s="344">
        <v>81.662870159453306</v>
      </c>
      <c r="DU20" s="344">
        <v>4.0801748646370601</v>
      </c>
      <c r="DV20" s="344">
        <v>3.2160850873950602</v>
      </c>
      <c r="DW20" s="344">
        <v>3.4349179508858199</v>
      </c>
      <c r="DX20" s="344">
        <v>5.8248501094653102</v>
      </c>
      <c r="DY20" s="132">
        <v>49.266089574708303</v>
      </c>
      <c r="DZ20" s="132">
        <v>40.076869322152298</v>
      </c>
      <c r="EA20" s="132">
        <v>100</v>
      </c>
      <c r="EB20" s="132">
        <v>96.969696969696969</v>
      </c>
      <c r="EC20" s="132">
        <v>100</v>
      </c>
      <c r="ED20" s="132">
        <v>87.878787878787875</v>
      </c>
      <c r="EE20" s="132">
        <v>87.878787878787875</v>
      </c>
      <c r="EF20" s="132">
        <v>27.27272727272727</v>
      </c>
      <c r="EG20" s="132">
        <v>75.757575757575751</v>
      </c>
      <c r="EH20" s="132">
        <v>36</v>
      </c>
      <c r="EI20" s="132">
        <v>12</v>
      </c>
      <c r="EJ20" s="132">
        <v>4</v>
      </c>
      <c r="EK20" s="132">
        <v>12</v>
      </c>
      <c r="EL20" s="132">
        <v>80</v>
      </c>
      <c r="EM20" s="132">
        <v>84.848484848484844</v>
      </c>
      <c r="EN20" s="132">
        <v>78.571428571428569</v>
      </c>
      <c r="EO20" s="132">
        <v>32.142857142857146</v>
      </c>
      <c r="EP20" s="132">
        <v>3.5714285714285712</v>
      </c>
      <c r="EQ20" s="132">
        <v>35.714285714285715</v>
      </c>
      <c r="ER20" s="132">
        <v>78.571428571428569</v>
      </c>
      <c r="ES20" s="140">
        <v>68.3333333333333</v>
      </c>
      <c r="ET20" s="139">
        <v>68.3333333333333</v>
      </c>
      <c r="EU20" s="345" t="s">
        <v>87</v>
      </c>
      <c r="EV20" s="345" t="s">
        <v>87</v>
      </c>
      <c r="EW20" s="346">
        <v>69.900000000000006</v>
      </c>
      <c r="EX20" s="132">
        <v>34.380483390000002</v>
      </c>
      <c r="EY20" s="132">
        <v>25.663666719999998</v>
      </c>
      <c r="EZ20" s="132">
        <v>16.312899760000001</v>
      </c>
      <c r="FA20" s="132">
        <v>4.1942604860000001</v>
      </c>
      <c r="FB20" s="132">
        <v>47.016513017931302</v>
      </c>
      <c r="FC20" s="132">
        <v>28.376051058656699</v>
      </c>
      <c r="FD20" s="132">
        <v>17.647654746226301</v>
      </c>
      <c r="FE20" s="132">
        <v>6.9293891196433997</v>
      </c>
      <c r="FF20" s="140">
        <v>95.9</v>
      </c>
      <c r="FG20" s="140">
        <v>76.400000000000006</v>
      </c>
      <c r="FH20" s="140">
        <v>18.8</v>
      </c>
      <c r="FI20" s="140">
        <v>58.1</v>
      </c>
      <c r="FJ20" s="140">
        <v>96.8</v>
      </c>
      <c r="FK20" s="140">
        <v>78.099999999999994</v>
      </c>
      <c r="FL20" s="140">
        <v>17.5</v>
      </c>
      <c r="FM20" s="140">
        <v>55.6</v>
      </c>
      <c r="FN20" s="380">
        <v>872</v>
      </c>
      <c r="FO20" s="380">
        <v>676</v>
      </c>
      <c r="FP20" s="365">
        <v>0.441610663479507</v>
      </c>
      <c r="FQ20" s="365">
        <v>0.229129241094126</v>
      </c>
      <c r="FR20" s="365">
        <v>4.2416577488082501</v>
      </c>
      <c r="FS20" s="365">
        <v>3.27376628408155</v>
      </c>
      <c r="FT20" s="132">
        <v>62.9146804163829</v>
      </c>
      <c r="FU20" s="132">
        <v>63.9691994769722</v>
      </c>
      <c r="FV20" s="132">
        <v>10.4112752520776</v>
      </c>
      <c r="FW20" s="132">
        <v>6.9989492593973504</v>
      </c>
      <c r="FX20" s="132">
        <v>3.7634499564464199</v>
      </c>
      <c r="FY20" s="132">
        <v>7.0705565525745797</v>
      </c>
      <c r="FZ20" s="132">
        <v>45.652992096349301</v>
      </c>
      <c r="GA20" s="132">
        <v>37.037037037037003</v>
      </c>
      <c r="GB20" s="132">
        <v>100</v>
      </c>
      <c r="GC20" s="132">
        <v>100</v>
      </c>
      <c r="GD20" s="132">
        <v>100</v>
      </c>
      <c r="GE20" s="132">
        <v>84.848484848484844</v>
      </c>
      <c r="GF20" s="132">
        <v>81.818181818181827</v>
      </c>
      <c r="GG20" s="132">
        <v>21.212121212121211</v>
      </c>
      <c r="GH20" s="132">
        <v>84.848484848484844</v>
      </c>
      <c r="GI20" s="132">
        <v>39.285714285714285</v>
      </c>
      <c r="GJ20" s="132">
        <v>0</v>
      </c>
      <c r="GK20" s="132">
        <v>3.5714285714285712</v>
      </c>
      <c r="GL20" s="132">
        <v>10.714285714285714</v>
      </c>
      <c r="GM20" s="132">
        <v>82.142857142857139</v>
      </c>
      <c r="GN20" s="132">
        <v>78.787878787878782</v>
      </c>
      <c r="GO20" s="132">
        <v>80.769230769230774</v>
      </c>
      <c r="GP20" s="132">
        <v>0</v>
      </c>
      <c r="GQ20" s="132">
        <v>3.8461538461538463</v>
      </c>
      <c r="GR20" s="132">
        <v>34.615384615384613</v>
      </c>
      <c r="GS20" s="132">
        <v>80.769230769230774</v>
      </c>
      <c r="GT20" s="140">
        <v>68.852459016393396</v>
      </c>
      <c r="GU20" s="140">
        <v>68.852459016393396</v>
      </c>
      <c r="GV20" s="382" t="s">
        <v>87</v>
      </c>
      <c r="GW20" s="132">
        <v>58.9</v>
      </c>
      <c r="GX20" s="144">
        <v>44.83644228</v>
      </c>
      <c r="GY20" s="144">
        <v>20.10002703</v>
      </c>
      <c r="GZ20" s="144">
        <v>16.727493920000001</v>
      </c>
      <c r="HA20" s="144">
        <v>3.7307380370000001</v>
      </c>
      <c r="HB20" s="146">
        <v>60.1083942525838</v>
      </c>
      <c r="HC20" s="146">
        <v>16.599445424754201</v>
      </c>
      <c r="HD20" s="146">
        <v>16.599445424754201</v>
      </c>
      <c r="HE20" s="146">
        <v>6.6927148979077398</v>
      </c>
      <c r="HF20" s="140">
        <v>96.8</v>
      </c>
      <c r="HG20" s="140">
        <v>51.3</v>
      </c>
      <c r="HH20" s="140">
        <v>8</v>
      </c>
      <c r="HI20" s="140">
        <v>40</v>
      </c>
      <c r="HJ20" s="140">
        <v>96.7</v>
      </c>
      <c r="HK20" s="140">
        <v>53</v>
      </c>
      <c r="HL20" s="140">
        <v>7.3</v>
      </c>
      <c r="HM20" s="140">
        <v>35.700000000000003</v>
      </c>
      <c r="HN20" s="147">
        <v>367</v>
      </c>
      <c r="HO20" s="147">
        <v>123</v>
      </c>
      <c r="HP20" s="387">
        <v>0.417268313758485</v>
      </c>
      <c r="HQ20" s="387">
        <v>0.11863769206284901</v>
      </c>
      <c r="HR20" s="387">
        <v>3.4466566491359898</v>
      </c>
      <c r="HS20" s="387">
        <v>1.26556230064821</v>
      </c>
      <c r="HT20" s="146">
        <v>83.245679939894799</v>
      </c>
      <c r="HU20" s="146">
        <v>86.973968515279395</v>
      </c>
      <c r="HV20" s="146">
        <v>12.1064659534069</v>
      </c>
      <c r="HW20" s="146">
        <v>9.3743067411287004</v>
      </c>
      <c r="HX20" s="146">
        <v>4.1276932618659803</v>
      </c>
      <c r="HY20" s="146">
        <v>6.19462383065314</v>
      </c>
      <c r="HZ20" s="135">
        <v>44.561535566428297</v>
      </c>
      <c r="IA20" s="135">
        <v>33.682739343116701</v>
      </c>
      <c r="IB20" s="132">
        <v>100</v>
      </c>
      <c r="IC20" s="132">
        <v>3.0303030303030303</v>
      </c>
      <c r="ID20" s="132">
        <v>9.0909090909090917</v>
      </c>
      <c r="IE20" s="132">
        <v>81.818181818181827</v>
      </c>
      <c r="IF20" s="132">
        <v>87.878787878787875</v>
      </c>
      <c r="IG20" s="132">
        <v>21.212121212121211</v>
      </c>
      <c r="IH20" s="132">
        <v>87.878787878787875</v>
      </c>
      <c r="II20" s="132">
        <v>24.137931034482758</v>
      </c>
      <c r="IJ20" s="132">
        <v>24.137931034482758</v>
      </c>
      <c r="IK20" s="132">
        <v>3.4482758620689653</v>
      </c>
      <c r="IL20" s="132">
        <v>10.344827586206897</v>
      </c>
      <c r="IM20" s="132">
        <v>79.310344827586206</v>
      </c>
      <c r="IN20" s="132">
        <v>90.909090909090907</v>
      </c>
      <c r="IO20" s="132">
        <v>83.333333333333343</v>
      </c>
      <c r="IP20" s="132">
        <v>50</v>
      </c>
      <c r="IQ20" s="132">
        <v>0</v>
      </c>
      <c r="IR20" s="132">
        <v>50</v>
      </c>
      <c r="IS20" s="132">
        <v>80</v>
      </c>
      <c r="IT20" s="140">
        <v>68.852459016393396</v>
      </c>
      <c r="IU20" s="132">
        <v>68.852459016393396</v>
      </c>
      <c r="IV20" s="389" t="s">
        <v>87</v>
      </c>
      <c r="IW20" s="135">
        <v>64</v>
      </c>
      <c r="IX20" s="132">
        <v>54.339897880000002</v>
      </c>
      <c r="IY20" s="132">
        <v>26.349380010000001</v>
      </c>
      <c r="IZ20" s="132">
        <v>4.9325309989999999</v>
      </c>
      <c r="JA20" s="132">
        <v>5.7166301969999997</v>
      </c>
      <c r="JB20" s="132">
        <v>60.085409252669002</v>
      </c>
      <c r="JC20" s="132">
        <v>25.138790035587199</v>
      </c>
      <c r="JD20" s="132">
        <v>6.0640569395017803</v>
      </c>
      <c r="JE20" s="132">
        <v>8.7117437722419897</v>
      </c>
      <c r="JF20" s="132">
        <v>99.5</v>
      </c>
      <c r="JG20" s="132">
        <v>88.7</v>
      </c>
      <c r="JH20" s="132">
        <v>36.1</v>
      </c>
      <c r="JI20" s="132">
        <v>84.5</v>
      </c>
      <c r="JJ20" s="395">
        <v>528</v>
      </c>
      <c r="JK20" s="365">
        <v>0.32348778649806098</v>
      </c>
      <c r="JL20" s="365">
        <v>5.0362457077451399</v>
      </c>
      <c r="JM20" s="365">
        <v>89.317054559328497</v>
      </c>
      <c r="JN20" s="365">
        <v>6.4231930940258897</v>
      </c>
      <c r="JO20" s="132">
        <v>12.4554850803482</v>
      </c>
      <c r="JP20" s="132">
        <v>38.2250174703005</v>
      </c>
      <c r="JQ20" s="132">
        <v>100</v>
      </c>
      <c r="JR20" s="132">
        <v>75.757575757575751</v>
      </c>
      <c r="JS20" s="132">
        <v>30.303030303030305</v>
      </c>
      <c r="JT20" s="132">
        <v>69.696969696969703</v>
      </c>
      <c r="JU20" s="132">
        <v>84.848484848484844</v>
      </c>
      <c r="JV20" s="132">
        <v>51.515151515151516</v>
      </c>
      <c r="JW20" s="132">
        <v>96.969696969696969</v>
      </c>
      <c r="JX20" s="132">
        <v>12.5</v>
      </c>
      <c r="JY20" s="132">
        <v>78.125</v>
      </c>
      <c r="JZ20" s="132">
        <v>3.125</v>
      </c>
      <c r="KA20" s="132">
        <v>9.375</v>
      </c>
      <c r="KB20" s="132">
        <v>75</v>
      </c>
      <c r="KC20" s="132">
        <v>100</v>
      </c>
      <c r="KD20" s="132">
        <v>75.757575757575751</v>
      </c>
      <c r="KE20" s="132">
        <v>81.818181818181827</v>
      </c>
      <c r="KF20" s="132">
        <v>3.0303030303030303</v>
      </c>
      <c r="KG20" s="132">
        <v>60.606060606060609</v>
      </c>
      <c r="KH20" s="132">
        <v>66.666666666666657</v>
      </c>
      <c r="KI20" s="132">
        <v>65.625</v>
      </c>
      <c r="KJ20" s="132">
        <v>65.625</v>
      </c>
      <c r="KK20" s="345" t="s">
        <v>87</v>
      </c>
      <c r="KL20" s="345" t="s">
        <v>87</v>
      </c>
      <c r="KM20" s="346">
        <v>68.5</v>
      </c>
    </row>
    <row r="21" spans="1:299" ht="18" customHeight="1">
      <c r="A21" s="74"/>
      <c r="B21" s="75" t="s">
        <v>87</v>
      </c>
      <c r="C21" s="75" t="s">
        <v>87</v>
      </c>
      <c r="D21" s="76" t="s">
        <v>128</v>
      </c>
      <c r="E21" s="77" t="s">
        <v>14</v>
      </c>
      <c r="F21" s="78" t="s">
        <v>87</v>
      </c>
      <c r="G21" s="78" t="s">
        <v>87</v>
      </c>
      <c r="H21" s="78" t="s">
        <v>87</v>
      </c>
      <c r="I21" s="78" t="s">
        <v>87</v>
      </c>
      <c r="J21" s="78" t="s">
        <v>87</v>
      </c>
      <c r="K21" s="78" t="s">
        <v>87</v>
      </c>
      <c r="L21" s="78" t="s">
        <v>87</v>
      </c>
      <c r="M21" s="79">
        <v>2201272</v>
      </c>
      <c r="N21" s="80">
        <v>87.780795975565539</v>
      </c>
      <c r="O21" s="80">
        <v>50.62499527274835</v>
      </c>
      <c r="P21" s="81">
        <v>25.417243015938269</v>
      </c>
      <c r="Q21" s="81">
        <v>9.5803652249671529</v>
      </c>
      <c r="R21" s="80">
        <v>9.4563653015831495</v>
      </c>
      <c r="S21" s="80">
        <v>11.314274499542099</v>
      </c>
      <c r="T21" s="82">
        <v>20.770639801125199</v>
      </c>
      <c r="U21" s="82">
        <v>478.92638461437502</v>
      </c>
      <c r="V21" s="81">
        <v>339.280643023972</v>
      </c>
      <c r="W21" s="81">
        <v>58.7</v>
      </c>
      <c r="X21" s="80">
        <v>62.4</v>
      </c>
      <c r="Y21" s="134">
        <v>29.479768786127199</v>
      </c>
      <c r="Z21" s="134">
        <v>8.5963003264417797</v>
      </c>
      <c r="AA21" s="382" t="s">
        <v>87</v>
      </c>
      <c r="AB21" s="382" t="s">
        <v>87</v>
      </c>
      <c r="AC21" s="406">
        <v>295.04330006490744</v>
      </c>
      <c r="AD21" s="406">
        <v>291.21667655457577</v>
      </c>
      <c r="AE21" s="134">
        <v>7028.6259694597402</v>
      </c>
      <c r="AF21" s="134">
        <v>6186.3639502125161</v>
      </c>
      <c r="AG21" s="134">
        <v>18.534738096882165</v>
      </c>
      <c r="AH21" s="134">
        <v>2</v>
      </c>
      <c r="AI21" s="134">
        <v>17</v>
      </c>
      <c r="AJ21" s="134">
        <v>0.86313731333519894</v>
      </c>
      <c r="AK21" s="132">
        <v>6.0873894729956133</v>
      </c>
      <c r="AL21" s="134">
        <v>32.834651964863951</v>
      </c>
      <c r="AM21" s="132">
        <v>18.391790608239067</v>
      </c>
      <c r="AN21" s="132">
        <v>5.1367678485731698</v>
      </c>
      <c r="AO21" s="134">
        <v>103.083</v>
      </c>
      <c r="AP21" s="134">
        <v>85.281999999999996</v>
      </c>
      <c r="AQ21" s="132">
        <v>64.708347732133902</v>
      </c>
      <c r="AR21" s="132">
        <v>21.027645385426901</v>
      </c>
      <c r="AS21" s="140">
        <v>30.3</v>
      </c>
      <c r="AT21" s="140">
        <v>48.3</v>
      </c>
      <c r="AU21" s="132">
        <v>13.539596700477354</v>
      </c>
      <c r="AV21" s="132">
        <v>6.649062646257315</v>
      </c>
      <c r="AW21" s="134">
        <v>101.533</v>
      </c>
      <c r="AX21" s="134">
        <v>103.876</v>
      </c>
      <c r="AY21" s="132">
        <v>78.008348646984004</v>
      </c>
      <c r="AZ21" s="132">
        <v>47.958042305627401</v>
      </c>
      <c r="BA21" s="139">
        <v>70.099999999999994</v>
      </c>
      <c r="BB21" s="139">
        <v>64.599999999999994</v>
      </c>
      <c r="BC21" s="135">
        <v>12.3338656233595</v>
      </c>
      <c r="BD21" s="135">
        <v>4.3651408675309433</v>
      </c>
      <c r="BE21" s="143">
        <v>117.655</v>
      </c>
      <c r="BF21" s="143">
        <v>115.315</v>
      </c>
      <c r="BG21" s="135">
        <v>99.046825122630594</v>
      </c>
      <c r="BH21" s="135">
        <v>34.376326250181499</v>
      </c>
      <c r="BI21" s="144">
        <v>70.8</v>
      </c>
      <c r="BJ21" s="144">
        <v>64.3</v>
      </c>
      <c r="BK21" s="132">
        <v>12.128199820000001</v>
      </c>
      <c r="BL21" s="132">
        <v>97.276933704237393</v>
      </c>
      <c r="BM21" s="134">
        <v>91.3</v>
      </c>
      <c r="BN21" s="6">
        <v>0.76900000000000002</v>
      </c>
      <c r="BO21" s="6">
        <v>0.34699999999999998</v>
      </c>
      <c r="BP21" s="6">
        <v>0.68400000000000005</v>
      </c>
      <c r="BQ21" s="6">
        <v>0.81499999999999995</v>
      </c>
      <c r="BR21" s="6">
        <v>0.04</v>
      </c>
      <c r="BS21" s="6">
        <v>0.16200000000000001</v>
      </c>
      <c r="BT21" s="6">
        <v>0.748</v>
      </c>
      <c r="BU21" s="6">
        <v>0.64</v>
      </c>
      <c r="BV21" s="6">
        <v>0.65100000000000002</v>
      </c>
      <c r="BW21" s="6">
        <v>0.76400000000000001</v>
      </c>
      <c r="BX21" s="6">
        <v>0.70099999999999996</v>
      </c>
      <c r="BY21" s="6">
        <v>0.51900000000000002</v>
      </c>
      <c r="BZ21" s="6">
        <v>0.76400000000000001</v>
      </c>
      <c r="CA21" s="6">
        <v>0.82199999999999995</v>
      </c>
      <c r="CB21" s="6">
        <v>0.77300000000000002</v>
      </c>
      <c r="CC21" s="6">
        <v>0.61299999999999999</v>
      </c>
      <c r="CD21" s="6">
        <v>0.25600000000000001</v>
      </c>
      <c r="CE21" s="7">
        <v>8.1999999999999993</v>
      </c>
      <c r="CF21" s="106">
        <v>0.75245530093175528</v>
      </c>
      <c r="CG21" s="6">
        <v>0.66900000000000004</v>
      </c>
      <c r="CH21" s="6">
        <v>0.40899999999999997</v>
      </c>
      <c r="CI21" s="6">
        <v>0.754</v>
      </c>
      <c r="CJ21" s="6">
        <v>0.42</v>
      </c>
      <c r="CK21" s="6">
        <v>0.57999999999999996</v>
      </c>
      <c r="CL21" s="6">
        <v>0.28199999999999997</v>
      </c>
      <c r="CM21" s="6">
        <v>0.17699999999999999</v>
      </c>
      <c r="CN21" s="6">
        <v>3.7999999999999999E-2</v>
      </c>
      <c r="CO21" s="6">
        <v>0.48099999999999998</v>
      </c>
      <c r="CP21" s="6">
        <v>0.316</v>
      </c>
      <c r="CQ21" s="6">
        <v>0.70899999999999996</v>
      </c>
      <c r="CR21" s="6">
        <v>0.47499999999999998</v>
      </c>
      <c r="CS21" s="6">
        <v>0.63600000000000001</v>
      </c>
      <c r="CT21" s="6">
        <v>0.75700000000000001</v>
      </c>
      <c r="CU21" s="6">
        <v>0.73699999999999999</v>
      </c>
      <c r="CV21" s="6">
        <v>0.70399999999999996</v>
      </c>
      <c r="CW21" s="132">
        <v>30.562802829999999</v>
      </c>
      <c r="CX21" s="132">
        <v>22.86619456</v>
      </c>
      <c r="CY21" s="132">
        <v>34.178158779999997</v>
      </c>
      <c r="CZ21" s="132">
        <v>12.39284383</v>
      </c>
      <c r="DA21" s="132">
        <v>36.864228667507398</v>
      </c>
      <c r="DB21" s="132">
        <v>19.251786464901201</v>
      </c>
      <c r="DC21" s="132">
        <v>35.3089533417402</v>
      </c>
      <c r="DD21" s="132">
        <v>8.5750315258512</v>
      </c>
      <c r="DE21" s="140">
        <v>77.7</v>
      </c>
      <c r="DF21" s="140">
        <v>24.3</v>
      </c>
      <c r="DG21" s="140">
        <v>5</v>
      </c>
      <c r="DH21" s="140">
        <v>10.6</v>
      </c>
      <c r="DI21" s="140">
        <v>94.2</v>
      </c>
      <c r="DJ21" s="140">
        <v>36.4</v>
      </c>
      <c r="DK21" s="140">
        <v>8.8000000000000007</v>
      </c>
      <c r="DL21" s="140">
        <v>12.1</v>
      </c>
      <c r="DM21" s="342">
        <v>63</v>
      </c>
      <c r="DN21" s="342">
        <v>41</v>
      </c>
      <c r="DO21" s="343">
        <v>7.4347687550892799E-2</v>
      </c>
      <c r="DP21" s="343">
        <v>3.1880564519264402E-2</v>
      </c>
      <c r="DQ21" s="343">
        <v>3.36358782701548</v>
      </c>
      <c r="DR21" s="343">
        <v>1.85856754306437</v>
      </c>
      <c r="DS21" s="344">
        <v>89.054991991457598</v>
      </c>
      <c r="DT21" s="344">
        <v>93.291024478694496</v>
      </c>
      <c r="DU21" s="344">
        <v>2.2103685521082901</v>
      </c>
      <c r="DV21" s="344">
        <v>1.7153298860852999</v>
      </c>
      <c r="DW21" s="344">
        <v>6.1768087645080803</v>
      </c>
      <c r="DX21" s="344">
        <v>12.7775960016074</v>
      </c>
      <c r="DY21" s="132">
        <v>60.326894502228797</v>
      </c>
      <c r="DZ21" s="132">
        <v>52.322404371584703</v>
      </c>
      <c r="EA21" s="132">
        <v>96.666666666666671</v>
      </c>
      <c r="EB21" s="132">
        <v>96.551724137931032</v>
      </c>
      <c r="EC21" s="132">
        <v>100</v>
      </c>
      <c r="ED21" s="132">
        <v>100</v>
      </c>
      <c r="EE21" s="132">
        <v>96.551724137931032</v>
      </c>
      <c r="EF21" s="132">
        <v>89.65517241379311</v>
      </c>
      <c r="EG21" s="132">
        <v>96.666666666666671</v>
      </c>
      <c r="EH21" s="132">
        <v>93.103448275862064</v>
      </c>
      <c r="EI21" s="132">
        <v>6.8965517241379306</v>
      </c>
      <c r="EJ21" s="132">
        <v>3.4482758620689653</v>
      </c>
      <c r="EK21" s="132">
        <v>0</v>
      </c>
      <c r="EL21" s="132">
        <v>86.206896551724128</v>
      </c>
      <c r="EM21" s="145" t="s">
        <v>87</v>
      </c>
      <c r="EN21" s="145" t="s">
        <v>87</v>
      </c>
      <c r="EO21" s="145" t="s">
        <v>87</v>
      </c>
      <c r="EP21" s="145" t="s">
        <v>87</v>
      </c>
      <c r="EQ21" s="145" t="s">
        <v>87</v>
      </c>
      <c r="ER21" s="145" t="s">
        <v>87</v>
      </c>
      <c r="ES21" s="140">
        <v>93.3333333333333</v>
      </c>
      <c r="ET21" s="141" t="s">
        <v>87</v>
      </c>
      <c r="EU21" s="345" t="s">
        <v>87</v>
      </c>
      <c r="EV21" s="345" t="s">
        <v>87</v>
      </c>
      <c r="EW21" s="346">
        <v>75</v>
      </c>
      <c r="EX21" s="132">
        <v>43.452643979999998</v>
      </c>
      <c r="EY21" s="132">
        <v>26.145234940000002</v>
      </c>
      <c r="EZ21" s="132">
        <v>20.90145824</v>
      </c>
      <c r="FA21" s="132">
        <v>9.5006628370000001</v>
      </c>
      <c r="FB21" s="132">
        <v>47.558320373250403</v>
      </c>
      <c r="FC21" s="132">
        <v>26.220839813374798</v>
      </c>
      <c r="FD21" s="132">
        <v>19.968895800933101</v>
      </c>
      <c r="FE21" s="132">
        <v>6.22083981337481</v>
      </c>
      <c r="FF21" s="140">
        <v>96.8</v>
      </c>
      <c r="FG21" s="140">
        <v>74</v>
      </c>
      <c r="FH21" s="140">
        <v>16.8</v>
      </c>
      <c r="FI21" s="140">
        <v>40.299999999999997</v>
      </c>
      <c r="FJ21" s="140">
        <v>97.4</v>
      </c>
      <c r="FK21" s="140">
        <v>70.7</v>
      </c>
      <c r="FL21" s="140">
        <v>12.8</v>
      </c>
      <c r="FM21" s="140">
        <v>27.9</v>
      </c>
      <c r="FN21" s="380">
        <v>394</v>
      </c>
      <c r="FO21" s="380">
        <v>308</v>
      </c>
      <c r="FP21" s="365">
        <v>0.47980320761839801</v>
      </c>
      <c r="FQ21" s="365">
        <v>0.248210947069821</v>
      </c>
      <c r="FR21" s="365">
        <v>5.9471698113207498</v>
      </c>
      <c r="FS21" s="365">
        <v>4.9733570159857896</v>
      </c>
      <c r="FT21" s="132">
        <v>80.4830188679245</v>
      </c>
      <c r="FU21" s="132">
        <v>82.916195704827999</v>
      </c>
      <c r="FV21" s="132">
        <v>8.0677569808931207</v>
      </c>
      <c r="FW21" s="132">
        <v>4.9908129714396203</v>
      </c>
      <c r="FX21" s="132">
        <v>6.6373793253064299</v>
      </c>
      <c r="FY21" s="132">
        <v>13.403662411640299</v>
      </c>
      <c r="FZ21" s="132">
        <v>53.194650817236301</v>
      </c>
      <c r="GA21" s="132">
        <v>44.262295081967203</v>
      </c>
      <c r="GB21" s="132">
        <v>100</v>
      </c>
      <c r="GC21" s="132">
        <v>76.666666666666671</v>
      </c>
      <c r="GD21" s="132">
        <v>100</v>
      </c>
      <c r="GE21" s="132">
        <v>86.666666666666671</v>
      </c>
      <c r="GF21" s="132">
        <v>96.666666666666671</v>
      </c>
      <c r="GG21" s="132">
        <v>86.666666666666671</v>
      </c>
      <c r="GH21" s="132">
        <v>100</v>
      </c>
      <c r="GI21" s="132">
        <v>90</v>
      </c>
      <c r="GJ21" s="132">
        <v>6.666666666666667</v>
      </c>
      <c r="GK21" s="132">
        <v>3.3333333333333335</v>
      </c>
      <c r="GL21" s="132">
        <v>0</v>
      </c>
      <c r="GM21" s="132">
        <v>80</v>
      </c>
      <c r="GN21" s="132">
        <v>13.333333333333334</v>
      </c>
      <c r="GO21" s="132">
        <v>75</v>
      </c>
      <c r="GP21" s="132">
        <v>0</v>
      </c>
      <c r="GQ21" s="132">
        <v>0</v>
      </c>
      <c r="GR21" s="132">
        <v>75</v>
      </c>
      <c r="GS21" s="132">
        <v>100</v>
      </c>
      <c r="GT21" s="140">
        <v>91.8032786885246</v>
      </c>
      <c r="GU21" s="140">
        <v>80.327868852459005</v>
      </c>
      <c r="GV21" s="382" t="s">
        <v>87</v>
      </c>
      <c r="GW21" s="132">
        <v>59.2</v>
      </c>
      <c r="GX21" s="144">
        <v>56.866140029999997</v>
      </c>
      <c r="GY21" s="144">
        <v>17.42235689</v>
      </c>
      <c r="GZ21" s="144">
        <v>17.443999569999999</v>
      </c>
      <c r="HA21" s="144">
        <v>8.2675035169999997</v>
      </c>
      <c r="HB21" s="146">
        <v>66.475878986099801</v>
      </c>
      <c r="HC21" s="146">
        <v>14.3635868083947</v>
      </c>
      <c r="HD21" s="146">
        <v>14.4726083401472</v>
      </c>
      <c r="HE21" s="146">
        <v>4.6879258653584097</v>
      </c>
      <c r="HF21" s="140">
        <v>99.2</v>
      </c>
      <c r="HG21" s="140">
        <v>54</v>
      </c>
      <c r="HH21" s="140">
        <v>7.7</v>
      </c>
      <c r="HI21" s="140">
        <v>33</v>
      </c>
      <c r="HJ21" s="140">
        <v>96</v>
      </c>
      <c r="HK21" s="140">
        <v>50.1</v>
      </c>
      <c r="HL21" s="140">
        <v>4.0999999999999996</v>
      </c>
      <c r="HM21" s="140">
        <v>17</v>
      </c>
      <c r="HN21" s="147">
        <v>377</v>
      </c>
      <c r="HO21" s="147">
        <v>156</v>
      </c>
      <c r="HP21" s="387">
        <v>0.63473356343126497</v>
      </c>
      <c r="HQ21" s="387">
        <v>0.19898212987410599</v>
      </c>
      <c r="HR21" s="387">
        <v>7.9251629178053404</v>
      </c>
      <c r="HS21" s="387">
        <v>3.76993716771387</v>
      </c>
      <c r="HT21" s="146">
        <v>91.065797771704894</v>
      </c>
      <c r="HU21" s="146">
        <v>94.659255679072004</v>
      </c>
      <c r="HV21" s="146">
        <v>8.0090916743833702</v>
      </c>
      <c r="HW21" s="146">
        <v>5.2781285475580004</v>
      </c>
      <c r="HX21" s="146">
        <v>9.7567049494568892</v>
      </c>
      <c r="HY21" s="146">
        <v>15.7482906734975</v>
      </c>
      <c r="HZ21" s="135">
        <v>57.057949479940604</v>
      </c>
      <c r="IA21" s="135">
        <v>44.672131147541002</v>
      </c>
      <c r="IB21" s="132">
        <v>96.666666666666671</v>
      </c>
      <c r="IC21" s="132">
        <v>0</v>
      </c>
      <c r="ID21" s="132">
        <v>0</v>
      </c>
      <c r="IE21" s="132">
        <v>89.65517241379311</v>
      </c>
      <c r="IF21" s="132">
        <v>96.551724137931032</v>
      </c>
      <c r="IG21" s="132">
        <v>79.310344827586206</v>
      </c>
      <c r="IH21" s="132">
        <v>96.666666666666671</v>
      </c>
      <c r="II21" s="132">
        <v>93.103448275862064</v>
      </c>
      <c r="IJ21" s="132">
        <v>31.03448275862069</v>
      </c>
      <c r="IK21" s="132">
        <v>0</v>
      </c>
      <c r="IL21" s="132">
        <v>3.4482758620689653</v>
      </c>
      <c r="IM21" s="132">
        <v>89.65517241379311</v>
      </c>
      <c r="IN21" s="132">
        <v>16.666666666666664</v>
      </c>
      <c r="IO21" s="132">
        <v>80</v>
      </c>
      <c r="IP21" s="132">
        <v>80</v>
      </c>
      <c r="IQ21" s="132">
        <v>0</v>
      </c>
      <c r="IR21" s="132">
        <v>40</v>
      </c>
      <c r="IS21" s="132">
        <v>40</v>
      </c>
      <c r="IT21" s="140">
        <v>90.163934426229503</v>
      </c>
      <c r="IU21" s="132">
        <v>78.688524590163894</v>
      </c>
      <c r="IV21" s="389" t="s">
        <v>87</v>
      </c>
      <c r="IW21" s="135">
        <v>64.099999999999994</v>
      </c>
      <c r="IX21" s="132">
        <v>56.73076923</v>
      </c>
      <c r="IY21" s="132">
        <v>28.613053610000001</v>
      </c>
      <c r="IZ21" s="132">
        <v>5.652680653</v>
      </c>
      <c r="JA21" s="132">
        <v>9.0034965029999992</v>
      </c>
      <c r="JB21" s="132">
        <v>59.840588595953399</v>
      </c>
      <c r="JC21" s="132">
        <v>28.2648681790313</v>
      </c>
      <c r="JD21" s="132">
        <v>6.0085836909871198</v>
      </c>
      <c r="JE21" s="132">
        <v>5.8246474555487397</v>
      </c>
      <c r="JF21" s="132">
        <v>99.1</v>
      </c>
      <c r="JG21" s="132">
        <v>89.2</v>
      </c>
      <c r="JH21" s="132">
        <v>36.9</v>
      </c>
      <c r="JI21" s="132">
        <v>78.900000000000006</v>
      </c>
      <c r="JJ21" s="395">
        <v>220</v>
      </c>
      <c r="JK21" s="365">
        <v>0.33441257391277901</v>
      </c>
      <c r="JL21" s="365">
        <v>5.2145058070632899</v>
      </c>
      <c r="JM21" s="365">
        <v>96.326143635932695</v>
      </c>
      <c r="JN21" s="365">
        <v>6.4131211333546103</v>
      </c>
      <c r="JO21" s="132">
        <v>20.3384843088126</v>
      </c>
      <c r="JP21" s="132">
        <v>39.754098360655703</v>
      </c>
      <c r="JQ21" s="132">
        <v>96.666666666666671</v>
      </c>
      <c r="JR21" s="132">
        <v>100</v>
      </c>
      <c r="JS21" s="132">
        <v>51.724137931034484</v>
      </c>
      <c r="JT21" s="132">
        <v>44.827586206896555</v>
      </c>
      <c r="JU21" s="132">
        <v>89.65517241379311</v>
      </c>
      <c r="JV21" s="132">
        <v>75.862068965517238</v>
      </c>
      <c r="JW21" s="132">
        <v>96.666666666666671</v>
      </c>
      <c r="JX21" s="132">
        <v>55.172413793103445</v>
      </c>
      <c r="JY21" s="132">
        <v>0</v>
      </c>
      <c r="JZ21" s="132">
        <v>0</v>
      </c>
      <c r="KA21" s="132">
        <v>6.8965517241379306</v>
      </c>
      <c r="KB21" s="132">
        <v>79.310344827586206</v>
      </c>
      <c r="KC21" s="132">
        <v>46.666666666666664</v>
      </c>
      <c r="KD21" s="132">
        <v>64.285714285714292</v>
      </c>
      <c r="KE21" s="132">
        <v>0</v>
      </c>
      <c r="KF21" s="132">
        <v>7.1428571428571423</v>
      </c>
      <c r="KG21" s="132">
        <v>64.285714285714292</v>
      </c>
      <c r="KH21" s="132">
        <v>35.714285714285715</v>
      </c>
      <c r="KI21" s="132">
        <v>92.1875</v>
      </c>
      <c r="KJ21" s="132">
        <v>89.0625</v>
      </c>
      <c r="KK21" s="345" t="s">
        <v>87</v>
      </c>
      <c r="KL21" s="345" t="s">
        <v>87</v>
      </c>
      <c r="KM21" s="346">
        <v>81.900000000000006</v>
      </c>
    </row>
    <row r="22" spans="1:299" ht="18" customHeight="1">
      <c r="A22" s="74"/>
      <c r="B22" s="75" t="s">
        <v>87</v>
      </c>
      <c r="C22" s="75" t="s">
        <v>87</v>
      </c>
      <c r="D22" s="76" t="s">
        <v>102</v>
      </c>
      <c r="E22" s="77" t="s">
        <v>15</v>
      </c>
      <c r="F22" s="78" t="s">
        <v>87</v>
      </c>
      <c r="G22" s="78" t="s">
        <v>87</v>
      </c>
      <c r="H22" s="78" t="s">
        <v>87</v>
      </c>
      <c r="I22" s="78" t="s">
        <v>87</v>
      </c>
      <c r="J22" s="78" t="s">
        <v>87</v>
      </c>
      <c r="K22" s="78" t="s">
        <v>87</v>
      </c>
      <c r="L22" s="78" t="s">
        <v>87</v>
      </c>
      <c r="M22" s="79">
        <v>1034814</v>
      </c>
      <c r="N22" s="80">
        <v>81.282673308610981</v>
      </c>
      <c r="O22" s="80">
        <v>50.162050684832558</v>
      </c>
      <c r="P22" s="81">
        <v>28.865118599517629</v>
      </c>
      <c r="Q22" s="81">
        <v>14.330512365478345</v>
      </c>
      <c r="R22" s="80">
        <v>11.312182933293</v>
      </c>
      <c r="S22" s="80">
        <v>7.0265768153252104</v>
      </c>
      <c r="T22" s="82">
        <v>18.338759748618202</v>
      </c>
      <c r="U22" s="82">
        <v>440.958241406014</v>
      </c>
      <c r="V22" s="81">
        <v>349.41441730461997</v>
      </c>
      <c r="W22" s="85" t="s">
        <v>87</v>
      </c>
      <c r="X22" s="86" t="s">
        <v>87</v>
      </c>
      <c r="Y22" s="134">
        <v>30.150753768844201</v>
      </c>
      <c r="Z22" s="134">
        <v>6.8807339449541303</v>
      </c>
      <c r="AA22" s="382" t="s">
        <v>87</v>
      </c>
      <c r="AB22" s="382" t="s">
        <v>87</v>
      </c>
      <c r="AC22" s="406">
        <v>291.00587085598346</v>
      </c>
      <c r="AD22" s="406">
        <v>263.14404229153354</v>
      </c>
      <c r="AE22" s="134">
        <v>7247.131349898701</v>
      </c>
      <c r="AF22" s="134">
        <v>6074.2019731990804</v>
      </c>
      <c r="AG22" s="134">
        <v>28.507538552822055</v>
      </c>
      <c r="AH22" s="134">
        <v>1.1000000000000001</v>
      </c>
      <c r="AI22" s="134">
        <v>18</v>
      </c>
      <c r="AJ22" s="134">
        <v>1.5461715825259419</v>
      </c>
      <c r="AK22" s="132">
        <v>6.7645006735509954</v>
      </c>
      <c r="AL22" s="134">
        <v>38.462950829810957</v>
      </c>
      <c r="AM22" s="132">
        <v>16.808225075371126</v>
      </c>
      <c r="AN22" s="132">
        <v>4.493883860836589</v>
      </c>
      <c r="AO22" s="134">
        <v>95.46</v>
      </c>
      <c r="AP22" s="134">
        <v>86.840999999999994</v>
      </c>
      <c r="AQ22" s="132">
        <v>58.7230986487602</v>
      </c>
      <c r="AR22" s="132">
        <v>24.124311413830299</v>
      </c>
      <c r="AS22" s="141" t="s">
        <v>88</v>
      </c>
      <c r="AT22" s="141" t="s">
        <v>88</v>
      </c>
      <c r="AU22" s="132">
        <v>10.173692824647034</v>
      </c>
      <c r="AV22" s="132">
        <v>6.1298573102128975</v>
      </c>
      <c r="AW22" s="134">
        <v>97.314999999999998</v>
      </c>
      <c r="AX22" s="134">
        <v>102.605</v>
      </c>
      <c r="AY22" s="132">
        <v>75.693722816067904</v>
      </c>
      <c r="AZ22" s="132">
        <v>47.195295853595198</v>
      </c>
      <c r="BA22" s="141" t="s">
        <v>88</v>
      </c>
      <c r="BB22" s="141" t="s">
        <v>88</v>
      </c>
      <c r="BC22" s="135">
        <v>9.5733840800045353</v>
      </c>
      <c r="BD22" s="135">
        <v>3.7461328319883824</v>
      </c>
      <c r="BE22" s="143">
        <v>113.053</v>
      </c>
      <c r="BF22" s="143">
        <v>121.96</v>
      </c>
      <c r="BG22" s="135">
        <v>76.408509064836295</v>
      </c>
      <c r="BH22" s="135">
        <v>29.437477585293099</v>
      </c>
      <c r="BI22" s="145" t="s">
        <v>88</v>
      </c>
      <c r="BJ22" s="145" t="s">
        <v>88</v>
      </c>
      <c r="BK22" s="132">
        <v>9.8830920980000005</v>
      </c>
      <c r="BL22" s="132">
        <v>100.655969950678</v>
      </c>
      <c r="BM22" s="149" t="s">
        <v>88</v>
      </c>
      <c r="BN22" s="6">
        <v>0.70599999999999996</v>
      </c>
      <c r="BO22" s="6">
        <v>0.33500000000000002</v>
      </c>
      <c r="BP22" s="6">
        <v>0.75</v>
      </c>
      <c r="BQ22" s="6">
        <v>0.74099999999999999</v>
      </c>
      <c r="BR22" s="6">
        <v>5.2999999999999999E-2</v>
      </c>
      <c r="BS22" s="6">
        <v>0.223</v>
      </c>
      <c r="BT22" s="6">
        <v>0.76600000000000001</v>
      </c>
      <c r="BU22" s="6">
        <v>0.53600000000000003</v>
      </c>
      <c r="BV22" s="6">
        <v>0.67800000000000005</v>
      </c>
      <c r="BW22" s="6">
        <v>0.67800000000000005</v>
      </c>
      <c r="BX22" s="6">
        <v>0.67</v>
      </c>
      <c r="BY22" s="6">
        <v>0.442</v>
      </c>
      <c r="BZ22" s="6">
        <v>0.78</v>
      </c>
      <c r="CA22" s="6">
        <v>0.90300000000000002</v>
      </c>
      <c r="CB22" s="6">
        <v>0.90300000000000002</v>
      </c>
      <c r="CC22" s="6">
        <v>0.623</v>
      </c>
      <c r="CD22" s="6">
        <v>0.29199999999999998</v>
      </c>
      <c r="CE22" s="7">
        <v>8</v>
      </c>
      <c r="CF22" s="106">
        <v>0.70608013449145424</v>
      </c>
      <c r="CG22" s="6">
        <v>0.55200000000000005</v>
      </c>
      <c r="CH22" s="6">
        <v>0.309</v>
      </c>
      <c r="CI22" s="6">
        <v>0.71699999999999997</v>
      </c>
      <c r="CJ22" s="6">
        <v>0.38200000000000001</v>
      </c>
      <c r="CK22" s="6">
        <v>0.629</v>
      </c>
      <c r="CL22" s="6">
        <v>0.32600000000000001</v>
      </c>
      <c r="CM22" s="6">
        <v>0.108</v>
      </c>
      <c r="CN22" s="6">
        <v>5.1999999999999998E-2</v>
      </c>
      <c r="CO22" s="6">
        <v>0.41</v>
      </c>
      <c r="CP22" s="6">
        <v>0.224</v>
      </c>
      <c r="CQ22" s="6">
        <v>0.67</v>
      </c>
      <c r="CR22" s="6">
        <v>0.308</v>
      </c>
      <c r="CS22" s="6">
        <v>0.54700000000000004</v>
      </c>
      <c r="CT22" s="6">
        <v>0.747</v>
      </c>
      <c r="CU22" s="6">
        <v>0.627</v>
      </c>
      <c r="CV22" s="6">
        <v>0.64100000000000001</v>
      </c>
      <c r="CW22" s="145" t="s">
        <v>87</v>
      </c>
      <c r="CX22" s="145" t="s">
        <v>87</v>
      </c>
      <c r="CY22" s="145" t="s">
        <v>87</v>
      </c>
      <c r="CZ22" s="145" t="s">
        <v>87</v>
      </c>
      <c r="DA22" s="132">
        <v>38.081671415004699</v>
      </c>
      <c r="DB22" s="132">
        <v>17.3789173789174</v>
      </c>
      <c r="DC22" s="132">
        <v>34.0930674264008</v>
      </c>
      <c r="DD22" s="132">
        <v>10.351377018043699</v>
      </c>
      <c r="DE22" s="141" t="s">
        <v>87</v>
      </c>
      <c r="DF22" s="141" t="s">
        <v>87</v>
      </c>
      <c r="DG22" s="141" t="s">
        <v>87</v>
      </c>
      <c r="DH22" s="141" t="s">
        <v>87</v>
      </c>
      <c r="DI22" s="141" t="s">
        <v>87</v>
      </c>
      <c r="DJ22" s="141" t="s">
        <v>87</v>
      </c>
      <c r="DK22" s="141" t="s">
        <v>87</v>
      </c>
      <c r="DL22" s="141" t="s">
        <v>87</v>
      </c>
      <c r="DM22" s="342">
        <v>26</v>
      </c>
      <c r="DN22" s="342">
        <v>23</v>
      </c>
      <c r="DO22" s="343">
        <v>6.5654907704350896E-2</v>
      </c>
      <c r="DP22" s="343">
        <v>3.3100669209181803E-2</v>
      </c>
      <c r="DQ22" s="343">
        <v>3.7735849056603801</v>
      </c>
      <c r="DR22" s="343">
        <v>3.0104712041884798</v>
      </c>
      <c r="DS22" s="344">
        <v>89.404934687953599</v>
      </c>
      <c r="DT22" s="344">
        <v>91.230366492146601</v>
      </c>
      <c r="DU22" s="344">
        <v>1.7398550541653</v>
      </c>
      <c r="DV22" s="344">
        <v>1.09951788155717</v>
      </c>
      <c r="DW22" s="344">
        <v>5.0247455720315903</v>
      </c>
      <c r="DX22" s="344">
        <v>11.967677913240699</v>
      </c>
      <c r="DY22" s="132">
        <v>56.050955414012698</v>
      </c>
      <c r="DZ22" s="132">
        <v>49.295774647887299</v>
      </c>
      <c r="EA22" s="132">
        <v>100</v>
      </c>
      <c r="EB22" s="132">
        <v>100</v>
      </c>
      <c r="EC22" s="132">
        <v>100</v>
      </c>
      <c r="ED22" s="132">
        <v>80</v>
      </c>
      <c r="EE22" s="132">
        <v>93.333333333333329</v>
      </c>
      <c r="EF22" s="132">
        <v>53.333333333333336</v>
      </c>
      <c r="EG22" s="132">
        <v>100</v>
      </c>
      <c r="EH22" s="132">
        <v>73.333333333333329</v>
      </c>
      <c r="EI22" s="132">
        <v>66.666666666666657</v>
      </c>
      <c r="EJ22" s="132">
        <v>0</v>
      </c>
      <c r="EK22" s="132">
        <v>0</v>
      </c>
      <c r="EL22" s="132">
        <v>86.666666666666671</v>
      </c>
      <c r="EM22" s="132">
        <v>73.333333333333329</v>
      </c>
      <c r="EN22" s="132">
        <v>63.636363636363633</v>
      </c>
      <c r="EO22" s="132">
        <v>45.454545454545453</v>
      </c>
      <c r="EP22" s="132">
        <v>9.0909090909090917</v>
      </c>
      <c r="EQ22" s="132">
        <v>9.0909090909090917</v>
      </c>
      <c r="ER22" s="132">
        <v>72.727272727272734</v>
      </c>
      <c r="ES22" s="140">
        <v>73.3333333333333</v>
      </c>
      <c r="ET22" s="139">
        <v>71.6666666666667</v>
      </c>
      <c r="EU22" s="345" t="s">
        <v>87</v>
      </c>
      <c r="EV22" s="345" t="s">
        <v>87</v>
      </c>
      <c r="EW22" s="346">
        <v>76.7</v>
      </c>
      <c r="EX22" s="145" t="s">
        <v>87</v>
      </c>
      <c r="EY22" s="145" t="s">
        <v>87</v>
      </c>
      <c r="EZ22" s="145" t="s">
        <v>87</v>
      </c>
      <c r="FA22" s="145" t="s">
        <v>87</v>
      </c>
      <c r="FB22" s="132">
        <v>44.005449591280701</v>
      </c>
      <c r="FC22" s="132">
        <v>27.861035422343299</v>
      </c>
      <c r="FD22" s="132">
        <v>19.3460490463215</v>
      </c>
      <c r="FE22" s="132">
        <v>6.6757493188010901</v>
      </c>
      <c r="FF22" s="141" t="s">
        <v>87</v>
      </c>
      <c r="FG22" s="141" t="s">
        <v>87</v>
      </c>
      <c r="FH22" s="141" t="s">
        <v>87</v>
      </c>
      <c r="FI22" s="141" t="s">
        <v>87</v>
      </c>
      <c r="FJ22" s="141" t="s">
        <v>87</v>
      </c>
      <c r="FK22" s="141" t="s">
        <v>87</v>
      </c>
      <c r="FL22" s="141" t="s">
        <v>87</v>
      </c>
      <c r="FM22" s="141" t="s">
        <v>87</v>
      </c>
      <c r="FN22" s="380">
        <v>141</v>
      </c>
      <c r="FO22" s="380">
        <v>115</v>
      </c>
      <c r="FP22" s="365">
        <v>0.490622499043112</v>
      </c>
      <c r="FQ22" s="365">
        <v>0.23340301597288499</v>
      </c>
      <c r="FR22" s="365">
        <v>5.2029520295202998</v>
      </c>
      <c r="FS22" s="365">
        <v>3.7192755498059502</v>
      </c>
      <c r="FT22" s="132">
        <v>78.228782287822895</v>
      </c>
      <c r="FU22" s="132">
        <v>81.112548512289806</v>
      </c>
      <c r="FV22" s="132">
        <v>9.42969483976478</v>
      </c>
      <c r="FW22" s="132">
        <v>6.2754967425057302</v>
      </c>
      <c r="FX22" s="132">
        <v>4.2188009624065801</v>
      </c>
      <c r="FY22" s="132">
        <v>10.4871940270296</v>
      </c>
      <c r="FZ22" s="132">
        <v>46.8152866242038</v>
      </c>
      <c r="GA22" s="132">
        <v>39.7183098591549</v>
      </c>
      <c r="GB22" s="132">
        <v>100</v>
      </c>
      <c r="GC22" s="132">
        <v>86.666666666666671</v>
      </c>
      <c r="GD22" s="132">
        <v>100</v>
      </c>
      <c r="GE22" s="132">
        <v>86.666666666666671</v>
      </c>
      <c r="GF22" s="132">
        <v>93.333333333333329</v>
      </c>
      <c r="GG22" s="132">
        <v>60</v>
      </c>
      <c r="GH22" s="132">
        <v>93.333333333333329</v>
      </c>
      <c r="GI22" s="132">
        <v>78.571428571428569</v>
      </c>
      <c r="GJ22" s="132">
        <v>0</v>
      </c>
      <c r="GK22" s="132">
        <v>7.1428571428571423</v>
      </c>
      <c r="GL22" s="132">
        <v>0</v>
      </c>
      <c r="GM22" s="132">
        <v>92.857142857142861</v>
      </c>
      <c r="GN22" s="132">
        <v>86.666666666666671</v>
      </c>
      <c r="GO22" s="132">
        <v>76.923076923076934</v>
      </c>
      <c r="GP22" s="132">
        <v>7.6923076923076925</v>
      </c>
      <c r="GQ22" s="132">
        <v>15.384615384615385</v>
      </c>
      <c r="GR22" s="132">
        <v>15.384615384615385</v>
      </c>
      <c r="GS22" s="132">
        <v>76.923076923076934</v>
      </c>
      <c r="GT22" s="140">
        <v>73.770491803278702</v>
      </c>
      <c r="GU22" s="140">
        <v>72.131147540983605</v>
      </c>
      <c r="GV22" s="382" t="s">
        <v>87</v>
      </c>
      <c r="GW22" s="132">
        <v>77.2</v>
      </c>
      <c r="GX22" s="145" t="s">
        <v>88</v>
      </c>
      <c r="GY22" s="145" t="s">
        <v>88</v>
      </c>
      <c r="GZ22" s="145" t="s">
        <v>88</v>
      </c>
      <c r="HA22" s="145" t="s">
        <v>88</v>
      </c>
      <c r="HB22" s="146">
        <v>59.689922480620098</v>
      </c>
      <c r="HC22" s="146">
        <v>16.490486257928101</v>
      </c>
      <c r="HD22" s="146">
        <v>17.406624383368602</v>
      </c>
      <c r="HE22" s="146">
        <v>5.2149400986610299</v>
      </c>
      <c r="HF22" s="386" t="s">
        <v>88</v>
      </c>
      <c r="HG22" s="386" t="s">
        <v>88</v>
      </c>
      <c r="HH22" s="386" t="s">
        <v>88</v>
      </c>
      <c r="HI22" s="386" t="s">
        <v>88</v>
      </c>
      <c r="HJ22" s="386" t="s">
        <v>88</v>
      </c>
      <c r="HK22" s="386" t="s">
        <v>88</v>
      </c>
      <c r="HL22" s="386" t="s">
        <v>88</v>
      </c>
      <c r="HM22" s="386" t="s">
        <v>88</v>
      </c>
      <c r="HN22" s="147">
        <v>120</v>
      </c>
      <c r="HO22" s="147">
        <v>68</v>
      </c>
      <c r="HP22" s="387">
        <v>0.52684725819905998</v>
      </c>
      <c r="HQ22" s="387">
        <v>0.18964218980952099</v>
      </c>
      <c r="HR22" s="387">
        <v>5.2840158520475597</v>
      </c>
      <c r="HS22" s="387">
        <v>2.7530364372469598</v>
      </c>
      <c r="HT22" s="146">
        <v>91.501541171290199</v>
      </c>
      <c r="HU22" s="146">
        <v>94.0890688259109</v>
      </c>
      <c r="HV22" s="146">
        <v>9.9705843614172203</v>
      </c>
      <c r="HW22" s="146">
        <v>6.8884736592576097</v>
      </c>
      <c r="HX22" s="146">
        <v>7.40164850095106</v>
      </c>
      <c r="HY22" s="146">
        <v>15.769578137746199</v>
      </c>
      <c r="HZ22" s="135">
        <v>50.636942675159197</v>
      </c>
      <c r="IA22" s="135">
        <v>39.154929577464799</v>
      </c>
      <c r="IB22" s="132">
        <v>100</v>
      </c>
      <c r="IC22" s="132">
        <v>0</v>
      </c>
      <c r="ID22" s="132">
        <v>6.666666666666667</v>
      </c>
      <c r="IE22" s="132">
        <v>80</v>
      </c>
      <c r="IF22" s="132">
        <v>93.333333333333329</v>
      </c>
      <c r="IG22" s="132">
        <v>80</v>
      </c>
      <c r="IH22" s="132">
        <v>100</v>
      </c>
      <c r="II22" s="132">
        <v>26.666666666666668</v>
      </c>
      <c r="IJ22" s="132">
        <v>13.333333333333334</v>
      </c>
      <c r="IK22" s="132">
        <v>0</v>
      </c>
      <c r="IL22" s="132">
        <v>0</v>
      </c>
      <c r="IM22" s="132">
        <v>93.333333333333329</v>
      </c>
      <c r="IN22" s="132">
        <v>93.333333333333329</v>
      </c>
      <c r="IO22" s="132">
        <v>64.285714285714292</v>
      </c>
      <c r="IP22" s="132">
        <v>28.571428571428569</v>
      </c>
      <c r="IQ22" s="132">
        <v>0</v>
      </c>
      <c r="IR22" s="132">
        <v>14.285714285714285</v>
      </c>
      <c r="IS22" s="132">
        <v>85.714285714285708</v>
      </c>
      <c r="IT22" s="140">
        <v>73.770491803278702</v>
      </c>
      <c r="IU22" s="132">
        <v>72.131147540983605</v>
      </c>
      <c r="IV22" s="389" t="s">
        <v>87</v>
      </c>
      <c r="IW22" s="135">
        <v>80.2</v>
      </c>
      <c r="IX22" s="145" t="s">
        <v>88</v>
      </c>
      <c r="IY22" s="145" t="s">
        <v>88</v>
      </c>
      <c r="IZ22" s="145" t="s">
        <v>88</v>
      </c>
      <c r="JA22" s="145" t="s">
        <v>88</v>
      </c>
      <c r="JB22" s="132">
        <v>58.794587945879499</v>
      </c>
      <c r="JC22" s="132">
        <v>27.4292742927429</v>
      </c>
      <c r="JD22" s="132">
        <v>6.7650676506765102</v>
      </c>
      <c r="JE22" s="132">
        <v>7.0110701107011097</v>
      </c>
      <c r="JF22" s="145" t="s">
        <v>88</v>
      </c>
      <c r="JG22" s="145" t="s">
        <v>88</v>
      </c>
      <c r="JH22" s="145" t="s">
        <v>88</v>
      </c>
      <c r="JI22" s="145" t="s">
        <v>88</v>
      </c>
      <c r="JJ22" s="395">
        <v>104</v>
      </c>
      <c r="JK22" s="365">
        <v>0.32053257720520301</v>
      </c>
      <c r="JL22" s="365">
        <v>5.4025974025974</v>
      </c>
      <c r="JM22" s="365">
        <v>94.493506493506501</v>
      </c>
      <c r="JN22" s="365">
        <v>5.9329347223078299</v>
      </c>
      <c r="JO22" s="132">
        <v>16.6704470276911</v>
      </c>
      <c r="JP22" s="132">
        <v>39.436619718309899</v>
      </c>
      <c r="JQ22" s="132">
        <v>100</v>
      </c>
      <c r="JR22" s="132">
        <v>53.333333333333336</v>
      </c>
      <c r="JS22" s="132">
        <v>26.666666666666668</v>
      </c>
      <c r="JT22" s="132">
        <v>73.333333333333329</v>
      </c>
      <c r="JU22" s="132">
        <v>93.333333333333329</v>
      </c>
      <c r="JV22" s="132">
        <v>53.333333333333336</v>
      </c>
      <c r="JW22" s="132">
        <v>100</v>
      </c>
      <c r="JX22" s="132">
        <v>20</v>
      </c>
      <c r="JY22" s="132">
        <v>6.666666666666667</v>
      </c>
      <c r="JZ22" s="132">
        <v>0</v>
      </c>
      <c r="KA22" s="132">
        <v>6.666666666666667</v>
      </c>
      <c r="KB22" s="132">
        <v>93.333333333333329</v>
      </c>
      <c r="KC22" s="132">
        <v>93.333333333333329</v>
      </c>
      <c r="KD22" s="132">
        <v>64.285714285714292</v>
      </c>
      <c r="KE22" s="132">
        <v>50</v>
      </c>
      <c r="KF22" s="132">
        <v>0</v>
      </c>
      <c r="KG22" s="132">
        <v>35.714285714285715</v>
      </c>
      <c r="KH22" s="132">
        <v>64.285714285714292</v>
      </c>
      <c r="KI22" s="132">
        <v>75</v>
      </c>
      <c r="KJ22" s="132">
        <v>73.4375</v>
      </c>
      <c r="KK22" s="345" t="s">
        <v>87</v>
      </c>
      <c r="KL22" s="345" t="s">
        <v>87</v>
      </c>
      <c r="KM22" s="346">
        <v>75.5</v>
      </c>
    </row>
    <row r="23" spans="1:299" ht="18" customHeight="1">
      <c r="A23" s="74"/>
      <c r="B23" s="75" t="s">
        <v>87</v>
      </c>
      <c r="C23" s="75" t="s">
        <v>87</v>
      </c>
      <c r="D23" s="76" t="s">
        <v>103</v>
      </c>
      <c r="E23" s="77" t="s">
        <v>16</v>
      </c>
      <c r="F23" s="78" t="s">
        <v>87</v>
      </c>
      <c r="G23" s="78" t="s">
        <v>87</v>
      </c>
      <c r="H23" s="78" t="s">
        <v>87</v>
      </c>
      <c r="I23" s="78" t="s">
        <v>87</v>
      </c>
      <c r="J23" s="78" t="s">
        <v>87</v>
      </c>
      <c r="K23" s="78" t="s">
        <v>87</v>
      </c>
      <c r="L23" s="78" t="s">
        <v>87</v>
      </c>
      <c r="M23" s="79">
        <v>1132526</v>
      </c>
      <c r="N23" s="80">
        <v>86.637881122277491</v>
      </c>
      <c r="O23" s="80">
        <v>51.9270599561738</v>
      </c>
      <c r="P23" s="81">
        <v>22.415626670639888</v>
      </c>
      <c r="Q23" s="81">
        <v>14.589246277798345</v>
      </c>
      <c r="R23" s="80">
        <v>10.310077519379799</v>
      </c>
      <c r="S23" s="80">
        <v>9.5581395348837201</v>
      </c>
      <c r="T23" s="82">
        <v>19.868217054263599</v>
      </c>
      <c r="U23" s="82">
        <v>469.20308548945297</v>
      </c>
      <c r="V23" s="81">
        <v>329.541408994113</v>
      </c>
      <c r="W23" s="85" t="s">
        <v>87</v>
      </c>
      <c r="X23" s="86" t="s">
        <v>87</v>
      </c>
      <c r="Y23" s="134">
        <v>27.4939172749392</v>
      </c>
      <c r="Z23" s="134">
        <v>7.6923076923076898</v>
      </c>
      <c r="AA23" s="382" t="s">
        <v>87</v>
      </c>
      <c r="AB23" s="382" t="s">
        <v>87</v>
      </c>
      <c r="AC23" s="406">
        <v>312.60322935064562</v>
      </c>
      <c r="AD23" s="406">
        <v>255.70901170156796</v>
      </c>
      <c r="AE23" s="134">
        <v>7254.0961245395856</v>
      </c>
      <c r="AF23" s="134">
        <v>6464.6693406668046</v>
      </c>
      <c r="AG23" s="134">
        <v>66.576837971048789</v>
      </c>
      <c r="AH23" s="134">
        <v>1</v>
      </c>
      <c r="AI23" s="134">
        <v>9</v>
      </c>
      <c r="AJ23" s="134">
        <v>2.2074548398888858</v>
      </c>
      <c r="AK23" s="132">
        <v>13.333027232928867</v>
      </c>
      <c r="AL23" s="134">
        <v>60.149612459228308</v>
      </c>
      <c r="AM23" s="132">
        <v>17.759683069850002</v>
      </c>
      <c r="AN23" s="132">
        <v>6.5260830550691269</v>
      </c>
      <c r="AO23" s="134">
        <v>105.691</v>
      </c>
      <c r="AP23" s="134">
        <v>94.97</v>
      </c>
      <c r="AQ23" s="132">
        <v>71.530241877835493</v>
      </c>
      <c r="AR23" s="132">
        <v>29.967140446060601</v>
      </c>
      <c r="AS23" s="139">
        <v>37</v>
      </c>
      <c r="AT23" s="139">
        <v>57.9</v>
      </c>
      <c r="AU23" s="132">
        <v>10.818700216573795</v>
      </c>
      <c r="AV23" s="132">
        <v>6.9772231117349577</v>
      </c>
      <c r="AW23" s="134">
        <v>94.433999999999997</v>
      </c>
      <c r="AX23" s="134">
        <v>98.58</v>
      </c>
      <c r="AY23" s="132">
        <v>59.2915296045555</v>
      </c>
      <c r="AZ23" s="132">
        <v>41.005162704314003</v>
      </c>
      <c r="BA23" s="139">
        <v>71.599999999999994</v>
      </c>
      <c r="BB23" s="139">
        <v>67.900000000000006</v>
      </c>
      <c r="BC23" s="135">
        <v>12.520660832364284</v>
      </c>
      <c r="BD23" s="135">
        <v>3.3504941761637381</v>
      </c>
      <c r="BE23" s="143">
        <v>103.566</v>
      </c>
      <c r="BF23" s="143">
        <v>115.06100000000001</v>
      </c>
      <c r="BG23" s="135">
        <v>82.112115391361201</v>
      </c>
      <c r="BH23" s="135">
        <v>26.661627496866199</v>
      </c>
      <c r="BI23" s="144">
        <v>72.2</v>
      </c>
      <c r="BJ23" s="144">
        <v>66.900000000000006</v>
      </c>
      <c r="BK23" s="132">
        <v>10.23386071</v>
      </c>
      <c r="BL23" s="132">
        <v>94.263489425857102</v>
      </c>
      <c r="BM23" s="148">
        <v>92.7</v>
      </c>
      <c r="BN23" s="6">
        <v>0.749</v>
      </c>
      <c r="BO23" s="6">
        <v>0.373</v>
      </c>
      <c r="BP23" s="6">
        <v>0.72099999999999997</v>
      </c>
      <c r="BQ23" s="6">
        <v>0.73899999999999999</v>
      </c>
      <c r="BR23" s="6">
        <v>4.5999999999999999E-2</v>
      </c>
      <c r="BS23" s="6">
        <v>0.215</v>
      </c>
      <c r="BT23" s="6">
        <v>0.72399999999999998</v>
      </c>
      <c r="BU23" s="6">
        <v>0.57899999999999996</v>
      </c>
      <c r="BV23" s="6">
        <v>0.61399999999999999</v>
      </c>
      <c r="BW23" s="6">
        <v>0.73299999999999998</v>
      </c>
      <c r="BX23" s="6">
        <v>0.66700000000000004</v>
      </c>
      <c r="BY23" s="6">
        <v>0.51100000000000001</v>
      </c>
      <c r="BZ23" s="6">
        <v>0.72599999999999998</v>
      </c>
      <c r="CA23" s="6">
        <v>0.88</v>
      </c>
      <c r="CB23" s="6">
        <v>0.92700000000000005</v>
      </c>
      <c r="CC23" s="6">
        <v>0.55000000000000004</v>
      </c>
      <c r="CD23" s="6">
        <v>0.26400000000000001</v>
      </c>
      <c r="CE23" s="7">
        <v>8.1</v>
      </c>
      <c r="CF23" s="106">
        <v>0.73924115100585686</v>
      </c>
      <c r="CG23" s="6">
        <v>0.74</v>
      </c>
      <c r="CH23" s="6">
        <v>0.34699999999999998</v>
      </c>
      <c r="CI23" s="6">
        <v>0.75800000000000001</v>
      </c>
      <c r="CJ23" s="6">
        <v>0.51900000000000002</v>
      </c>
      <c r="CK23" s="6">
        <v>0.71299999999999997</v>
      </c>
      <c r="CL23" s="6">
        <v>0.34699999999999998</v>
      </c>
      <c r="CM23" s="6">
        <v>0.20100000000000001</v>
      </c>
      <c r="CN23" s="6">
        <v>5.6000000000000001E-2</v>
      </c>
      <c r="CO23" s="6">
        <v>0.36499999999999999</v>
      </c>
      <c r="CP23" s="6">
        <v>0.312</v>
      </c>
      <c r="CQ23" s="6">
        <v>0.76200000000000001</v>
      </c>
      <c r="CR23" s="6">
        <v>0.47299999999999998</v>
      </c>
      <c r="CS23" s="6">
        <v>0.66100000000000003</v>
      </c>
      <c r="CT23" s="6">
        <v>0.84499999999999997</v>
      </c>
      <c r="CU23" s="6">
        <v>0.77500000000000002</v>
      </c>
      <c r="CV23" s="6">
        <v>0.75</v>
      </c>
      <c r="CW23" s="144">
        <v>35.48895899</v>
      </c>
      <c r="CX23" s="144">
        <v>24.211356469999998</v>
      </c>
      <c r="CY23" s="144">
        <v>33.635646690000002</v>
      </c>
      <c r="CZ23" s="144">
        <v>6.6640378550000001</v>
      </c>
      <c r="DA23" s="132">
        <v>38.467614533965197</v>
      </c>
      <c r="DB23" s="132">
        <v>17.535545023696699</v>
      </c>
      <c r="DC23" s="132">
        <v>34.992101105845201</v>
      </c>
      <c r="DD23" s="132">
        <v>9.0047393364928894</v>
      </c>
      <c r="DE23" s="139">
        <v>82.3</v>
      </c>
      <c r="DF23" s="139">
        <v>32.200000000000003</v>
      </c>
      <c r="DG23" s="139">
        <v>5.6</v>
      </c>
      <c r="DH23" s="139">
        <v>23.9</v>
      </c>
      <c r="DI23" s="139">
        <v>94.7</v>
      </c>
      <c r="DJ23" s="139">
        <v>46.5</v>
      </c>
      <c r="DK23" s="139">
        <v>8.1</v>
      </c>
      <c r="DL23" s="139">
        <v>33.9</v>
      </c>
      <c r="DM23" s="342">
        <v>38</v>
      </c>
      <c r="DN23" s="342">
        <v>24</v>
      </c>
      <c r="DO23" s="343">
        <v>0.123416693731731</v>
      </c>
      <c r="DP23" s="343">
        <v>4.7472110135295502E-2</v>
      </c>
      <c r="DQ23" s="343">
        <v>6.3973063973063997</v>
      </c>
      <c r="DR23" s="343">
        <v>3.2128514056224899</v>
      </c>
      <c r="DS23" s="344">
        <v>84.848484848484802</v>
      </c>
      <c r="DT23" s="344">
        <v>91.298527443105797</v>
      </c>
      <c r="DU23" s="344">
        <v>1.9291977914907401</v>
      </c>
      <c r="DV23" s="344">
        <v>1.47756942796107</v>
      </c>
      <c r="DW23" s="344">
        <v>5.7201750973632599</v>
      </c>
      <c r="DX23" s="344">
        <v>11.649562738139901</v>
      </c>
      <c r="DY23" s="132">
        <v>55.414012738853501</v>
      </c>
      <c r="DZ23" s="132">
        <v>45.738636363636402</v>
      </c>
      <c r="EA23" s="132">
        <v>100</v>
      </c>
      <c r="EB23" s="132">
        <v>89.473684210526315</v>
      </c>
      <c r="EC23" s="132">
        <v>100</v>
      </c>
      <c r="ED23" s="132">
        <v>100</v>
      </c>
      <c r="EE23" s="132">
        <v>84.210526315789465</v>
      </c>
      <c r="EF23" s="132">
        <v>31.578947368421051</v>
      </c>
      <c r="EG23" s="132">
        <v>100</v>
      </c>
      <c r="EH23" s="132">
        <v>84.210526315789465</v>
      </c>
      <c r="EI23" s="132">
        <v>15.789473684210526</v>
      </c>
      <c r="EJ23" s="132">
        <v>5.2631578947368416</v>
      </c>
      <c r="EK23" s="132">
        <v>0</v>
      </c>
      <c r="EL23" s="132">
        <v>100</v>
      </c>
      <c r="EM23" s="132">
        <v>36.84210526315789</v>
      </c>
      <c r="EN23" s="132">
        <v>85.714285714285708</v>
      </c>
      <c r="EO23" s="132">
        <v>28.571428571428569</v>
      </c>
      <c r="EP23" s="132">
        <v>0</v>
      </c>
      <c r="EQ23" s="132">
        <v>42.857142857142854</v>
      </c>
      <c r="ER23" s="132">
        <v>100</v>
      </c>
      <c r="ES23" s="140">
        <v>83.3333333333333</v>
      </c>
      <c r="ET23" s="139">
        <v>73.3333333333333</v>
      </c>
      <c r="EU23" s="345" t="s">
        <v>87</v>
      </c>
      <c r="EV23" s="345" t="s">
        <v>87</v>
      </c>
      <c r="EW23" s="346">
        <v>82.4</v>
      </c>
      <c r="EX23" s="144">
        <v>42.176607279999999</v>
      </c>
      <c r="EY23" s="144">
        <v>29.70565453</v>
      </c>
      <c r="EZ23" s="144">
        <v>19.752130130000001</v>
      </c>
      <c r="FA23" s="144">
        <v>8.3656080559999992</v>
      </c>
      <c r="FB23" s="132">
        <v>43.029389600602897</v>
      </c>
      <c r="FC23" s="132">
        <v>30.444611906556101</v>
      </c>
      <c r="FD23" s="132">
        <v>18.613413715146901</v>
      </c>
      <c r="FE23" s="132">
        <v>7.8372268274302899</v>
      </c>
      <c r="FF23" s="139">
        <v>93.2</v>
      </c>
      <c r="FG23" s="139">
        <v>74.099999999999994</v>
      </c>
      <c r="FH23" s="139">
        <v>20.2</v>
      </c>
      <c r="FI23" s="139">
        <v>69.8</v>
      </c>
      <c r="FJ23" s="139">
        <v>92.9</v>
      </c>
      <c r="FK23" s="139">
        <v>72.900000000000006</v>
      </c>
      <c r="FL23" s="139">
        <v>15.5</v>
      </c>
      <c r="FM23" s="139">
        <v>57.8</v>
      </c>
      <c r="FN23" s="380">
        <v>74</v>
      </c>
      <c r="FO23" s="380">
        <v>58</v>
      </c>
      <c r="FP23" s="365">
        <v>0.289243277048155</v>
      </c>
      <c r="FQ23" s="365">
        <v>0.132662397072278</v>
      </c>
      <c r="FR23" s="365">
        <v>3.67610531544958</v>
      </c>
      <c r="FS23" s="365">
        <v>2.6459854014598498</v>
      </c>
      <c r="FT23" s="132">
        <v>75.260804769001496</v>
      </c>
      <c r="FU23" s="132">
        <v>80.291970802919707</v>
      </c>
      <c r="FV23" s="132">
        <v>7.8681988742964304</v>
      </c>
      <c r="FW23" s="132">
        <v>5.0137236962488601</v>
      </c>
      <c r="FX23" s="132">
        <v>5.3015161880234096</v>
      </c>
      <c r="FY23" s="132">
        <v>11.603804011471301</v>
      </c>
      <c r="FZ23" s="132">
        <v>46.178343949044603</v>
      </c>
      <c r="GA23" s="132">
        <v>36.647727272727302</v>
      </c>
      <c r="GB23" s="132">
        <v>100</v>
      </c>
      <c r="GC23" s="132">
        <v>89.473684210526315</v>
      </c>
      <c r="GD23" s="132">
        <v>100</v>
      </c>
      <c r="GE23" s="132">
        <v>100</v>
      </c>
      <c r="GF23" s="132">
        <v>94.73684210526315</v>
      </c>
      <c r="GG23" s="132">
        <v>47.368421052631575</v>
      </c>
      <c r="GH23" s="132">
        <v>100</v>
      </c>
      <c r="GI23" s="132">
        <v>94.73684210526315</v>
      </c>
      <c r="GJ23" s="132">
        <v>0</v>
      </c>
      <c r="GK23" s="132">
        <v>5.2631578947368416</v>
      </c>
      <c r="GL23" s="132">
        <v>0</v>
      </c>
      <c r="GM23" s="132">
        <v>100</v>
      </c>
      <c r="GN23" s="132">
        <v>52.631578947368418</v>
      </c>
      <c r="GO23" s="132">
        <v>80</v>
      </c>
      <c r="GP23" s="132">
        <v>0</v>
      </c>
      <c r="GQ23" s="132">
        <v>0</v>
      </c>
      <c r="GR23" s="132">
        <v>40</v>
      </c>
      <c r="GS23" s="132">
        <v>100</v>
      </c>
      <c r="GT23" s="140">
        <v>83.606557377049199</v>
      </c>
      <c r="GU23" s="140">
        <v>73.770491803278702</v>
      </c>
      <c r="GV23" s="382" t="s">
        <v>87</v>
      </c>
      <c r="GW23" s="132">
        <v>81.2</v>
      </c>
      <c r="GX23" s="144">
        <v>57.24076281</v>
      </c>
      <c r="GY23" s="144">
        <v>18.325387370000001</v>
      </c>
      <c r="GZ23" s="144">
        <v>18.802145410000001</v>
      </c>
      <c r="HA23" s="144">
        <v>5.6317044100000002</v>
      </c>
      <c r="HB23" s="146">
        <v>60.968660968660998</v>
      </c>
      <c r="HC23" s="146">
        <v>19.373219373219399</v>
      </c>
      <c r="HD23" s="146">
        <v>12.464387464387499</v>
      </c>
      <c r="HE23" s="146">
        <v>7.1225071225071197</v>
      </c>
      <c r="HF23" s="385">
        <v>97.5</v>
      </c>
      <c r="HG23" s="385">
        <v>54.8</v>
      </c>
      <c r="HH23" s="385">
        <v>8.1</v>
      </c>
      <c r="HI23" s="385">
        <v>48.2</v>
      </c>
      <c r="HJ23" s="385">
        <v>97.5</v>
      </c>
      <c r="HK23" s="385">
        <v>53.3</v>
      </c>
      <c r="HL23" s="385">
        <v>6.7</v>
      </c>
      <c r="HM23" s="385">
        <v>38.5</v>
      </c>
      <c r="HN23" s="147">
        <v>70</v>
      </c>
      <c r="HO23" s="147">
        <v>26</v>
      </c>
      <c r="HP23" s="387">
        <v>0.37780656303972399</v>
      </c>
      <c r="HQ23" s="387">
        <v>9.0143188988662803E-2</v>
      </c>
      <c r="HR23" s="387">
        <v>3.4705007436787301</v>
      </c>
      <c r="HS23" s="387">
        <v>1.41227593699077</v>
      </c>
      <c r="HT23" s="146">
        <v>86.861675756073396</v>
      </c>
      <c r="HU23" s="146">
        <v>90.114068441064603</v>
      </c>
      <c r="HV23" s="146">
        <v>10.886226252158901</v>
      </c>
      <c r="HW23" s="146">
        <v>6.3828311895433902</v>
      </c>
      <c r="HX23" s="146">
        <v>9.1421081439230303</v>
      </c>
      <c r="HY23" s="146">
        <v>16.715905000577301</v>
      </c>
      <c r="HZ23" s="135">
        <v>48.726114649681499</v>
      </c>
      <c r="IA23" s="135">
        <v>37.215909090909101</v>
      </c>
      <c r="IB23" s="132">
        <v>100</v>
      </c>
      <c r="IC23" s="132">
        <v>15.789473684210526</v>
      </c>
      <c r="ID23" s="132">
        <v>0</v>
      </c>
      <c r="IE23" s="132">
        <v>100</v>
      </c>
      <c r="IF23" s="132">
        <v>89.473684210526315</v>
      </c>
      <c r="IG23" s="132">
        <v>31.578947368421051</v>
      </c>
      <c r="IH23" s="132">
        <v>100</v>
      </c>
      <c r="II23" s="132">
        <v>63.157894736842103</v>
      </c>
      <c r="IJ23" s="132">
        <v>21.052631578947366</v>
      </c>
      <c r="IK23" s="132">
        <v>5.2631578947368416</v>
      </c>
      <c r="IL23" s="132">
        <v>0</v>
      </c>
      <c r="IM23" s="132">
        <v>100</v>
      </c>
      <c r="IN23" s="132">
        <v>68.421052631578945</v>
      </c>
      <c r="IO23" s="132">
        <v>76.923076923076934</v>
      </c>
      <c r="IP23" s="132">
        <v>30.76923076923077</v>
      </c>
      <c r="IQ23" s="132">
        <v>0</v>
      </c>
      <c r="IR23" s="132">
        <v>38.461538461538467</v>
      </c>
      <c r="IS23" s="132">
        <v>84.615384615384613</v>
      </c>
      <c r="IT23" s="140">
        <v>83.606557377049199</v>
      </c>
      <c r="IU23" s="132">
        <v>73.770491803278702</v>
      </c>
      <c r="IV23" s="389" t="s">
        <v>87</v>
      </c>
      <c r="IW23" s="135">
        <v>82</v>
      </c>
      <c r="IX23" s="144">
        <v>54.250764529999998</v>
      </c>
      <c r="IY23" s="144">
        <v>28.318042810000001</v>
      </c>
      <c r="IZ23" s="144">
        <v>5.1376146790000004</v>
      </c>
      <c r="JA23" s="144">
        <v>12.29357798</v>
      </c>
      <c r="JB23" s="132">
        <v>57.818181818181799</v>
      </c>
      <c r="JC23" s="132">
        <v>24</v>
      </c>
      <c r="JD23" s="132">
        <v>7.2727272727272698</v>
      </c>
      <c r="JE23" s="132">
        <v>10.909090909090899</v>
      </c>
      <c r="JF23" s="144">
        <v>99.1</v>
      </c>
      <c r="JG23" s="144">
        <v>95.9</v>
      </c>
      <c r="JH23" s="144">
        <v>40.299999999999997</v>
      </c>
      <c r="JI23" s="144">
        <v>77.099999999999994</v>
      </c>
      <c r="JJ23" s="395">
        <v>96</v>
      </c>
      <c r="JK23" s="365">
        <v>0.32924068866177397</v>
      </c>
      <c r="JL23" s="365">
        <v>5.6603773584905701</v>
      </c>
      <c r="JM23" s="365">
        <v>92.629716981132106</v>
      </c>
      <c r="JN23" s="365">
        <v>5.8165854996913398</v>
      </c>
      <c r="JO23" s="132">
        <v>19.593952446137902</v>
      </c>
      <c r="JP23" s="132">
        <v>38.068181818181799</v>
      </c>
      <c r="JQ23" s="132">
        <v>100</v>
      </c>
      <c r="JR23" s="132">
        <v>94.73684210526315</v>
      </c>
      <c r="JS23" s="132">
        <v>42.105263157894733</v>
      </c>
      <c r="JT23" s="132">
        <v>89.473684210526315</v>
      </c>
      <c r="JU23" s="132">
        <v>94.73684210526315</v>
      </c>
      <c r="JV23" s="132">
        <v>52.631578947368418</v>
      </c>
      <c r="JW23" s="132">
        <v>100</v>
      </c>
      <c r="JX23" s="132">
        <v>68.421052631578945</v>
      </c>
      <c r="JY23" s="132">
        <v>0</v>
      </c>
      <c r="JZ23" s="132">
        <v>5.2631578947368416</v>
      </c>
      <c r="KA23" s="132">
        <v>0</v>
      </c>
      <c r="KB23" s="132">
        <v>100</v>
      </c>
      <c r="KC23" s="132">
        <v>100</v>
      </c>
      <c r="KD23" s="132">
        <v>78.94736842105263</v>
      </c>
      <c r="KE23" s="132">
        <v>10.526315789473683</v>
      </c>
      <c r="KF23" s="132">
        <v>21.052631578947366</v>
      </c>
      <c r="KG23" s="132">
        <v>89.473684210526315</v>
      </c>
      <c r="KH23" s="132">
        <v>63.157894736842103</v>
      </c>
      <c r="KI23" s="132">
        <v>84.375</v>
      </c>
      <c r="KJ23" s="132">
        <v>75</v>
      </c>
      <c r="KK23" s="345" t="s">
        <v>87</v>
      </c>
      <c r="KL23" s="345" t="s">
        <v>87</v>
      </c>
      <c r="KM23" s="346">
        <v>85.5</v>
      </c>
    </row>
    <row r="24" spans="1:299" ht="18" customHeight="1">
      <c r="A24" s="74"/>
      <c r="B24" s="75" t="s">
        <v>87</v>
      </c>
      <c r="C24" s="75" t="s">
        <v>87</v>
      </c>
      <c r="D24" s="76" t="s">
        <v>104</v>
      </c>
      <c r="E24" s="77" t="s">
        <v>17</v>
      </c>
      <c r="F24" s="78" t="s">
        <v>87</v>
      </c>
      <c r="G24" s="78" t="s">
        <v>87</v>
      </c>
      <c r="H24" s="78" t="s">
        <v>87</v>
      </c>
      <c r="I24" s="78" t="s">
        <v>87</v>
      </c>
      <c r="J24" s="78" t="s">
        <v>87</v>
      </c>
      <c r="K24" s="78" t="s">
        <v>87</v>
      </c>
      <c r="L24" s="78" t="s">
        <v>87</v>
      </c>
      <c r="M24" s="79">
        <v>766863</v>
      </c>
      <c r="N24" s="80">
        <v>78.902213918006979</v>
      </c>
      <c r="O24" s="80">
        <v>42.4534586775059</v>
      </c>
      <c r="P24" s="81">
        <v>23.375787334889665</v>
      </c>
      <c r="Q24" s="81">
        <v>38.447184523842928</v>
      </c>
      <c r="R24" s="80">
        <v>12.092150526425501</v>
      </c>
      <c r="S24" s="80">
        <v>8.7876576670488902</v>
      </c>
      <c r="T24" s="82">
        <v>20.8798081934744</v>
      </c>
      <c r="U24" s="82">
        <v>433.11003601367702</v>
      </c>
      <c r="V24" s="81">
        <v>313.69339546863398</v>
      </c>
      <c r="W24" s="81">
        <v>63.8</v>
      </c>
      <c r="X24" s="80">
        <v>68.3</v>
      </c>
      <c r="Y24" s="134">
        <v>30.508474576271201</v>
      </c>
      <c r="Z24" s="134">
        <v>7.3482428115016001</v>
      </c>
      <c r="AA24" s="382" t="s">
        <v>87</v>
      </c>
      <c r="AB24" s="382" t="s">
        <v>87</v>
      </c>
      <c r="AC24" s="406">
        <v>288.29231535752058</v>
      </c>
      <c r="AD24" s="406">
        <v>268.67396796793122</v>
      </c>
      <c r="AE24" s="134">
        <v>7551.120131702387</v>
      </c>
      <c r="AF24" s="134">
        <v>6731.9623820515153</v>
      </c>
      <c r="AG24" s="134">
        <v>62.592666486712744</v>
      </c>
      <c r="AH24" s="134">
        <v>2</v>
      </c>
      <c r="AI24" s="134">
        <v>8</v>
      </c>
      <c r="AJ24" s="134">
        <v>1.564816662167819</v>
      </c>
      <c r="AK24" s="132">
        <v>7.4328791452971394</v>
      </c>
      <c r="AL24" s="134">
        <v>54.156348656800496</v>
      </c>
      <c r="AM24" s="132">
        <v>22.258293652181635</v>
      </c>
      <c r="AN24" s="132">
        <v>4.6387103009841359</v>
      </c>
      <c r="AO24" s="134">
        <v>93.837999999999994</v>
      </c>
      <c r="AP24" s="134">
        <v>89.730999999999995</v>
      </c>
      <c r="AQ24" s="132">
        <v>65.417167458288404</v>
      </c>
      <c r="AR24" s="132">
        <v>21.815904524329099</v>
      </c>
      <c r="AS24" s="140">
        <v>31.9</v>
      </c>
      <c r="AT24" s="140">
        <v>54.8</v>
      </c>
      <c r="AU24" s="132">
        <v>12.242772655012077</v>
      </c>
      <c r="AV24" s="132">
        <v>7.1855551351914535</v>
      </c>
      <c r="AW24" s="134">
        <v>87.929000000000002</v>
      </c>
      <c r="AX24" s="134">
        <v>92.754999999999995</v>
      </c>
      <c r="AY24" s="132">
        <v>73.351368138133594</v>
      </c>
      <c r="AZ24" s="132">
        <v>43.204718330920699</v>
      </c>
      <c r="BA24" s="139">
        <v>76</v>
      </c>
      <c r="BB24" s="139">
        <v>72</v>
      </c>
      <c r="BC24" s="135">
        <v>8.1702510129784525</v>
      </c>
      <c r="BD24" s="135">
        <v>3.2039802445001015</v>
      </c>
      <c r="BE24" s="143">
        <v>97.105999999999995</v>
      </c>
      <c r="BF24" s="143">
        <v>103.312</v>
      </c>
      <c r="BG24" s="135">
        <v>69.928209619324903</v>
      </c>
      <c r="BH24" s="135">
        <v>22.7871004780921</v>
      </c>
      <c r="BI24" s="144">
        <v>71.2</v>
      </c>
      <c r="BJ24" s="144">
        <v>69.2</v>
      </c>
      <c r="BK24" s="132">
        <v>9.1403652399999995</v>
      </c>
      <c r="BL24" s="132">
        <v>86.532527063770601</v>
      </c>
      <c r="BM24" s="134">
        <v>95.5</v>
      </c>
      <c r="BN24" s="6">
        <v>0.77100000000000002</v>
      </c>
      <c r="BO24" s="6">
        <v>0.31900000000000001</v>
      </c>
      <c r="BP24" s="6">
        <v>0.67100000000000004</v>
      </c>
      <c r="BQ24" s="6">
        <v>0.75900000000000001</v>
      </c>
      <c r="BR24" s="6">
        <v>4.3999999999999997E-2</v>
      </c>
      <c r="BS24" s="6">
        <v>0.312</v>
      </c>
      <c r="BT24" s="6">
        <v>0.69899999999999995</v>
      </c>
      <c r="BU24" s="6">
        <v>0.56699999999999995</v>
      </c>
      <c r="BV24" s="6">
        <v>0.67900000000000005</v>
      </c>
      <c r="BW24" s="6">
        <v>0.72699999999999998</v>
      </c>
      <c r="BX24" s="6">
        <v>0.66200000000000003</v>
      </c>
      <c r="BY24" s="6">
        <v>0.52100000000000002</v>
      </c>
      <c r="BZ24" s="6">
        <v>0.69699999999999995</v>
      </c>
      <c r="CA24" s="6">
        <v>0.56100000000000005</v>
      </c>
      <c r="CB24" s="6">
        <v>0.622</v>
      </c>
      <c r="CC24" s="6">
        <v>0.72199999999999998</v>
      </c>
      <c r="CD24" s="6">
        <v>0.33</v>
      </c>
      <c r="CE24" s="7">
        <v>7.8</v>
      </c>
      <c r="CF24" s="106">
        <v>0.70505249343832022</v>
      </c>
      <c r="CG24" s="6">
        <v>0.57299999999999995</v>
      </c>
      <c r="CH24" s="6">
        <v>0.36</v>
      </c>
      <c r="CI24" s="6">
        <v>0.72299999999999998</v>
      </c>
      <c r="CJ24" s="6">
        <v>0.53400000000000003</v>
      </c>
      <c r="CK24" s="6">
        <v>0.77800000000000002</v>
      </c>
      <c r="CL24" s="6">
        <v>0.26100000000000001</v>
      </c>
      <c r="CM24" s="6">
        <v>0.17399999999999999</v>
      </c>
      <c r="CN24" s="6">
        <v>4.8000000000000001E-2</v>
      </c>
      <c r="CO24" s="6">
        <v>0.434</v>
      </c>
      <c r="CP24" s="6">
        <v>0.33300000000000002</v>
      </c>
      <c r="CQ24" s="6">
        <v>0.67700000000000005</v>
      </c>
      <c r="CR24" s="6">
        <v>0.30199999999999999</v>
      </c>
      <c r="CS24" s="6">
        <v>0.51900000000000002</v>
      </c>
      <c r="CT24" s="6">
        <v>0.65700000000000003</v>
      </c>
      <c r="CU24" s="6">
        <v>0.54900000000000004</v>
      </c>
      <c r="CV24" s="6">
        <v>0.58499999999999996</v>
      </c>
      <c r="CW24" s="132">
        <v>34.52605148</v>
      </c>
      <c r="CX24" s="132">
        <v>25.172630259999998</v>
      </c>
      <c r="CY24" s="132">
        <v>36.095417449999999</v>
      </c>
      <c r="CZ24" s="132">
        <v>4.2059008159999998</v>
      </c>
      <c r="DA24" s="132">
        <v>37.740693196405701</v>
      </c>
      <c r="DB24" s="132">
        <v>19.768934531450601</v>
      </c>
      <c r="DC24" s="132">
        <v>36.071887034659802</v>
      </c>
      <c r="DD24" s="132">
        <v>6.4184852374839503</v>
      </c>
      <c r="DE24" s="140">
        <v>75.099999999999994</v>
      </c>
      <c r="DF24" s="140">
        <v>24.4</v>
      </c>
      <c r="DG24" s="140">
        <v>5</v>
      </c>
      <c r="DH24" s="140">
        <v>20.9</v>
      </c>
      <c r="DI24" s="140">
        <v>95.7</v>
      </c>
      <c r="DJ24" s="140">
        <v>42.1</v>
      </c>
      <c r="DK24" s="140">
        <v>9.5</v>
      </c>
      <c r="DL24" s="140">
        <v>5.8</v>
      </c>
      <c r="DM24" s="342">
        <v>32</v>
      </c>
      <c r="DN24" s="342">
        <v>16</v>
      </c>
      <c r="DO24" s="343">
        <v>0.15503124848602301</v>
      </c>
      <c r="DP24" s="343">
        <v>4.9514142476945001E-2</v>
      </c>
      <c r="DQ24" s="343">
        <v>3.125</v>
      </c>
      <c r="DR24" s="343">
        <v>1.3769363166953501</v>
      </c>
      <c r="DS24" s="344">
        <v>68.9453125</v>
      </c>
      <c r="DT24" s="344">
        <v>72.719449225473298</v>
      </c>
      <c r="DU24" s="344">
        <v>4.9609999515527399</v>
      </c>
      <c r="DV24" s="344">
        <v>3.59596459738813</v>
      </c>
      <c r="DW24" s="344">
        <v>4.9642759536172996</v>
      </c>
      <c r="DX24" s="344">
        <v>9.6061012512230395</v>
      </c>
      <c r="DY24" s="132">
        <v>50.655021834061102</v>
      </c>
      <c r="DZ24" s="132">
        <v>44.047619047619001</v>
      </c>
      <c r="EA24" s="132">
        <v>100</v>
      </c>
      <c r="EB24" s="132">
        <v>70.588235294117652</v>
      </c>
      <c r="EC24" s="132">
        <v>100</v>
      </c>
      <c r="ED24" s="132">
        <v>100</v>
      </c>
      <c r="EE24" s="132">
        <v>88.235294117647058</v>
      </c>
      <c r="EF24" s="132">
        <v>47.058823529411761</v>
      </c>
      <c r="EG24" s="132">
        <v>100</v>
      </c>
      <c r="EH24" s="132">
        <v>94.117647058823522</v>
      </c>
      <c r="EI24" s="132">
        <v>5.8823529411764701</v>
      </c>
      <c r="EJ24" s="132">
        <v>11.76470588235294</v>
      </c>
      <c r="EK24" s="132">
        <v>5.8823529411764701</v>
      </c>
      <c r="EL24" s="132">
        <v>94.117647058823522</v>
      </c>
      <c r="EM24" s="132">
        <v>100</v>
      </c>
      <c r="EN24" s="132">
        <v>76.470588235294116</v>
      </c>
      <c r="EO24" s="132">
        <v>23.52941176470588</v>
      </c>
      <c r="EP24" s="132">
        <v>11.76470588235294</v>
      </c>
      <c r="EQ24" s="132">
        <v>94.117647058823522</v>
      </c>
      <c r="ER24" s="132">
        <v>41.17647058823529</v>
      </c>
      <c r="ES24" s="140">
        <v>100</v>
      </c>
      <c r="ET24" s="139">
        <v>100</v>
      </c>
      <c r="EU24" s="345" t="s">
        <v>87</v>
      </c>
      <c r="EV24" s="345" t="s">
        <v>87</v>
      </c>
      <c r="EW24" s="346">
        <v>89.3</v>
      </c>
      <c r="EX24" s="132">
        <v>44.330425859999998</v>
      </c>
      <c r="EY24" s="132">
        <v>32.067727040000001</v>
      </c>
      <c r="EZ24" s="132">
        <v>19.702411489999999</v>
      </c>
      <c r="FA24" s="132">
        <v>3.8994356080000001</v>
      </c>
      <c r="FB24" s="132">
        <v>45.578947368421098</v>
      </c>
      <c r="FC24" s="132">
        <v>30.210526315789501</v>
      </c>
      <c r="FD24" s="132">
        <v>20.526315789473699</v>
      </c>
      <c r="FE24" s="132">
        <v>3.6842105263157898</v>
      </c>
      <c r="FF24" s="140">
        <v>96.9</v>
      </c>
      <c r="FG24" s="140">
        <v>82.8</v>
      </c>
      <c r="FH24" s="140">
        <v>20.5</v>
      </c>
      <c r="FI24" s="140">
        <v>55.4</v>
      </c>
      <c r="FJ24" s="140">
        <v>98.6</v>
      </c>
      <c r="FK24" s="140">
        <v>72.900000000000006</v>
      </c>
      <c r="FL24" s="140">
        <v>17.399999999999999</v>
      </c>
      <c r="FM24" s="140">
        <v>50.7</v>
      </c>
      <c r="FN24" s="380">
        <v>56</v>
      </c>
      <c r="FO24" s="380">
        <v>50</v>
      </c>
      <c r="FP24" s="365">
        <v>0.28462515883100398</v>
      </c>
      <c r="FQ24" s="365">
        <v>0.153111219990201</v>
      </c>
      <c r="FR24" s="365">
        <v>4.3010752688171996</v>
      </c>
      <c r="FS24" s="365">
        <v>3.6818851251840901</v>
      </c>
      <c r="FT24" s="132">
        <v>69.662058371735796</v>
      </c>
      <c r="FU24" s="132">
        <v>73.416789396170799</v>
      </c>
      <c r="FV24" s="132">
        <v>6.6175349428208401</v>
      </c>
      <c r="FW24" s="132">
        <v>4.1585007349338596</v>
      </c>
      <c r="FX24" s="132">
        <v>4.9655773760720496</v>
      </c>
      <c r="FY24" s="132">
        <v>10.861860052226101</v>
      </c>
      <c r="FZ24" s="132">
        <v>44.5414847161572</v>
      </c>
      <c r="GA24" s="132">
        <v>40.476190476190503</v>
      </c>
      <c r="GB24" s="132">
        <v>100</v>
      </c>
      <c r="GC24" s="132">
        <v>70.588235294117652</v>
      </c>
      <c r="GD24" s="132">
        <v>100</v>
      </c>
      <c r="GE24" s="132">
        <v>100</v>
      </c>
      <c r="GF24" s="132">
        <v>88.235294117647058</v>
      </c>
      <c r="GG24" s="132">
        <v>76.470588235294116</v>
      </c>
      <c r="GH24" s="132">
        <v>100</v>
      </c>
      <c r="GI24" s="132">
        <v>100</v>
      </c>
      <c r="GJ24" s="132">
        <v>0</v>
      </c>
      <c r="GK24" s="132">
        <v>5.8823529411764701</v>
      </c>
      <c r="GL24" s="132">
        <v>0</v>
      </c>
      <c r="GM24" s="132">
        <v>94.117647058823522</v>
      </c>
      <c r="GN24" s="132">
        <v>100</v>
      </c>
      <c r="GO24" s="132">
        <v>94.117647058823522</v>
      </c>
      <c r="GP24" s="132">
        <v>0</v>
      </c>
      <c r="GQ24" s="132">
        <v>5.8823529411764701</v>
      </c>
      <c r="GR24" s="132">
        <v>94.117647058823522</v>
      </c>
      <c r="GS24" s="132">
        <v>47.058823529411761</v>
      </c>
      <c r="GT24" s="140">
        <v>100</v>
      </c>
      <c r="GU24" s="140">
        <v>100</v>
      </c>
      <c r="GV24" s="382" t="s">
        <v>87</v>
      </c>
      <c r="GW24" s="132">
        <v>77.8</v>
      </c>
      <c r="GX24" s="144">
        <v>59.725792630000001</v>
      </c>
      <c r="GY24" s="144">
        <v>18.551842329999999</v>
      </c>
      <c r="GZ24" s="144">
        <v>17.7806341</v>
      </c>
      <c r="HA24" s="144">
        <v>3.9417309340000002</v>
      </c>
      <c r="HB24" s="146">
        <v>59.687123947051703</v>
      </c>
      <c r="HC24" s="146">
        <v>17.689530685920602</v>
      </c>
      <c r="HD24" s="146">
        <v>18.170878459687099</v>
      </c>
      <c r="HE24" s="146">
        <v>4.4524669073405496</v>
      </c>
      <c r="HF24" s="140">
        <v>97.9</v>
      </c>
      <c r="HG24" s="140">
        <v>48</v>
      </c>
      <c r="HH24" s="140">
        <v>6.5</v>
      </c>
      <c r="HI24" s="140">
        <v>31.4</v>
      </c>
      <c r="HJ24" s="140">
        <v>95.3</v>
      </c>
      <c r="HK24" s="140">
        <v>54.1</v>
      </c>
      <c r="HL24" s="140">
        <v>8.8000000000000007</v>
      </c>
      <c r="HM24" s="140">
        <v>34.200000000000003</v>
      </c>
      <c r="HN24" s="147">
        <v>38</v>
      </c>
      <c r="HO24" s="147">
        <v>8</v>
      </c>
      <c r="HP24" s="387">
        <v>0.43638033991731701</v>
      </c>
      <c r="HQ24" s="387">
        <v>6.9132388524023494E-2</v>
      </c>
      <c r="HR24" s="387">
        <v>5.0938337801608604</v>
      </c>
      <c r="HS24" s="387">
        <v>1.0025062656641599</v>
      </c>
      <c r="HT24" s="146">
        <v>82.573726541555004</v>
      </c>
      <c r="HU24" s="146">
        <v>83.458646616541401</v>
      </c>
      <c r="HV24" s="146">
        <v>8.5668350941662794</v>
      </c>
      <c r="HW24" s="146">
        <v>6.8959557552713404</v>
      </c>
      <c r="HX24" s="146">
        <v>6.0437739184587702</v>
      </c>
      <c r="HY24" s="146">
        <v>10.028219624845001</v>
      </c>
      <c r="HZ24" s="135">
        <v>43.231441048034903</v>
      </c>
      <c r="IA24" s="135">
        <v>33.3333333333333</v>
      </c>
      <c r="IB24" s="132">
        <v>100</v>
      </c>
      <c r="IC24" s="132">
        <v>52.941176470588239</v>
      </c>
      <c r="ID24" s="132">
        <v>70.588235294117652</v>
      </c>
      <c r="IE24" s="132">
        <v>100</v>
      </c>
      <c r="IF24" s="132">
        <v>88.235294117647058</v>
      </c>
      <c r="IG24" s="132">
        <v>52.941176470588239</v>
      </c>
      <c r="IH24" s="132">
        <v>100</v>
      </c>
      <c r="II24" s="132">
        <v>41.17647058823529</v>
      </c>
      <c r="IJ24" s="132">
        <v>58.82352941176471</v>
      </c>
      <c r="IK24" s="132">
        <v>11.76470588235294</v>
      </c>
      <c r="IL24" s="132">
        <v>0</v>
      </c>
      <c r="IM24" s="132">
        <v>94.117647058823522</v>
      </c>
      <c r="IN24" s="132">
        <v>100</v>
      </c>
      <c r="IO24" s="132">
        <v>58.82352941176471</v>
      </c>
      <c r="IP24" s="132">
        <v>23.52941176470588</v>
      </c>
      <c r="IQ24" s="132">
        <v>0</v>
      </c>
      <c r="IR24" s="132">
        <v>94.117647058823522</v>
      </c>
      <c r="IS24" s="132">
        <v>35.294117647058826</v>
      </c>
      <c r="IT24" s="140">
        <v>100</v>
      </c>
      <c r="IU24" s="132">
        <v>100</v>
      </c>
      <c r="IV24" s="389" t="s">
        <v>87</v>
      </c>
      <c r="IW24" s="135">
        <v>79.8</v>
      </c>
      <c r="IX24" s="132">
        <v>63.012392759999997</v>
      </c>
      <c r="IY24" s="132">
        <v>29.361296469999999</v>
      </c>
      <c r="IZ24" s="132">
        <v>5.2430886560000003</v>
      </c>
      <c r="JA24" s="132">
        <v>2.3832221159999998</v>
      </c>
      <c r="JB24" s="132">
        <v>60.764587525150901</v>
      </c>
      <c r="JC24" s="132">
        <v>26.760563380281699</v>
      </c>
      <c r="JD24" s="132">
        <v>6.63983903420523</v>
      </c>
      <c r="JE24" s="132">
        <v>5.83501006036217</v>
      </c>
      <c r="JF24" s="132">
        <v>99.3</v>
      </c>
      <c r="JG24" s="132">
        <v>91.4</v>
      </c>
      <c r="JH24" s="132">
        <v>60.2</v>
      </c>
      <c r="JI24" s="132">
        <v>85.8</v>
      </c>
      <c r="JJ24" s="395">
        <v>80</v>
      </c>
      <c r="JK24" s="365">
        <v>0.38187980333190102</v>
      </c>
      <c r="JL24" s="365">
        <v>6.4051240992794201</v>
      </c>
      <c r="JM24" s="365">
        <v>90.632506004803801</v>
      </c>
      <c r="JN24" s="365">
        <v>5.96209842951931</v>
      </c>
      <c r="JO24" s="132">
        <v>21.18461209494</v>
      </c>
      <c r="JP24" s="132">
        <v>38.095238095238102</v>
      </c>
      <c r="JQ24" s="132">
        <v>100</v>
      </c>
      <c r="JR24" s="132">
        <v>100</v>
      </c>
      <c r="JS24" s="132">
        <v>88.235294117647058</v>
      </c>
      <c r="JT24" s="132">
        <v>94.117647058823522</v>
      </c>
      <c r="JU24" s="132">
        <v>94.117647058823522</v>
      </c>
      <c r="JV24" s="132">
        <v>76.470588235294116</v>
      </c>
      <c r="JW24" s="132">
        <v>100</v>
      </c>
      <c r="JX24" s="132">
        <v>47.058823529411761</v>
      </c>
      <c r="JY24" s="132">
        <v>0</v>
      </c>
      <c r="JZ24" s="132">
        <v>5.8823529411764701</v>
      </c>
      <c r="KA24" s="132">
        <v>5.8823529411764701</v>
      </c>
      <c r="KB24" s="132">
        <v>94.117647058823522</v>
      </c>
      <c r="KC24" s="132">
        <v>100</v>
      </c>
      <c r="KD24" s="132">
        <v>70.588235294117652</v>
      </c>
      <c r="KE24" s="132">
        <v>23.52941176470588</v>
      </c>
      <c r="KF24" s="132">
        <v>5.8823529411764701</v>
      </c>
      <c r="KG24" s="132">
        <v>100</v>
      </c>
      <c r="KH24" s="132">
        <v>82.35294117647058</v>
      </c>
      <c r="KI24" s="132">
        <v>100</v>
      </c>
      <c r="KJ24" s="132">
        <v>100</v>
      </c>
      <c r="KK24" s="345" t="s">
        <v>87</v>
      </c>
      <c r="KL24" s="345" t="s">
        <v>87</v>
      </c>
      <c r="KM24" s="346">
        <v>81.2</v>
      </c>
    </row>
    <row r="25" spans="1:299" ht="18" customHeight="1">
      <c r="A25" s="74"/>
      <c r="B25" s="75" t="s">
        <v>87</v>
      </c>
      <c r="C25" s="75" t="s">
        <v>87</v>
      </c>
      <c r="D25" s="76" t="s">
        <v>105</v>
      </c>
      <c r="E25" s="77" t="s">
        <v>18</v>
      </c>
      <c r="F25" s="78" t="s">
        <v>87</v>
      </c>
      <c r="G25" s="78" t="s">
        <v>87</v>
      </c>
      <c r="H25" s="78" t="s">
        <v>87</v>
      </c>
      <c r="I25" s="78" t="s">
        <v>87</v>
      </c>
      <c r="J25" s="78" t="s">
        <v>87</v>
      </c>
      <c r="K25" s="78" t="s">
        <v>87</v>
      </c>
      <c r="L25" s="78" t="s">
        <v>87</v>
      </c>
      <c r="M25" s="79">
        <v>809974</v>
      </c>
      <c r="N25" s="80">
        <v>71.453479341616585</v>
      </c>
      <c r="O25" s="80">
        <v>47.474851688926826</v>
      </c>
      <c r="P25" s="81">
        <v>47.533123245129019</v>
      </c>
      <c r="Q25" s="81">
        <v>11.35763688405755</v>
      </c>
      <c r="R25" s="80">
        <v>12.783893682435799</v>
      </c>
      <c r="S25" s="80">
        <v>8.6184667261727697</v>
      </c>
      <c r="T25" s="82">
        <v>21.402360408608502</v>
      </c>
      <c r="U25" s="82">
        <v>422.75677829257501</v>
      </c>
      <c r="V25" s="81">
        <v>314.06955970655298</v>
      </c>
      <c r="W25" s="81">
        <v>65.400000000000006</v>
      </c>
      <c r="X25" s="80">
        <v>68.400000000000006</v>
      </c>
      <c r="Y25" s="134">
        <v>29.617834394904499</v>
      </c>
      <c r="Z25" s="134">
        <v>8.1570996978852008</v>
      </c>
      <c r="AA25" s="382" t="s">
        <v>87</v>
      </c>
      <c r="AB25" s="382" t="s">
        <v>87</v>
      </c>
      <c r="AC25" s="406">
        <v>317.83730463764607</v>
      </c>
      <c r="AD25" s="406">
        <v>299.67321156741997</v>
      </c>
      <c r="AE25" s="134">
        <v>7235.5637385924701</v>
      </c>
      <c r="AF25" s="134">
        <v>6838.1666013809199</v>
      </c>
      <c r="AG25" s="134">
        <v>19.753720489793501</v>
      </c>
      <c r="AH25" s="134">
        <v>0</v>
      </c>
      <c r="AI25" s="134">
        <v>15</v>
      </c>
      <c r="AJ25" s="134">
        <v>1.3580682836733031</v>
      </c>
      <c r="AK25" s="132">
        <v>8.3953312081622364</v>
      </c>
      <c r="AL25" s="134">
        <v>26.951482393262008</v>
      </c>
      <c r="AM25" s="132">
        <v>19.558256433431865</v>
      </c>
      <c r="AN25" s="132">
        <v>4.3106240188995599</v>
      </c>
      <c r="AO25" s="134">
        <v>82.765000000000001</v>
      </c>
      <c r="AP25" s="134">
        <v>84.099000000000004</v>
      </c>
      <c r="AQ25" s="132">
        <v>54.500792338188504</v>
      </c>
      <c r="AR25" s="132">
        <v>23.7195614136294</v>
      </c>
      <c r="AS25" s="140">
        <v>27.5</v>
      </c>
      <c r="AT25" s="140">
        <v>46</v>
      </c>
      <c r="AU25" s="132">
        <v>8.8951128631038845</v>
      </c>
      <c r="AV25" s="132">
        <v>5.8561236971663311</v>
      </c>
      <c r="AW25" s="134">
        <v>97.625</v>
      </c>
      <c r="AX25" s="134">
        <v>98.082999999999998</v>
      </c>
      <c r="AY25" s="132">
        <v>70.0585524017512</v>
      </c>
      <c r="AZ25" s="132">
        <v>36.9690750164877</v>
      </c>
      <c r="BA25" s="139">
        <v>70.3</v>
      </c>
      <c r="BB25" s="139">
        <v>71.2</v>
      </c>
      <c r="BC25" s="135">
        <v>6.915036184559356</v>
      </c>
      <c r="BD25" s="135">
        <v>4.954184423222519</v>
      </c>
      <c r="BE25" s="143">
        <v>83.096999999999994</v>
      </c>
      <c r="BF25" s="143">
        <v>92.686999999999998</v>
      </c>
      <c r="BG25" s="135">
        <v>56.529298410065898</v>
      </c>
      <c r="BH25" s="135">
        <v>19.811771522615299</v>
      </c>
      <c r="BI25" s="144">
        <v>70</v>
      </c>
      <c r="BJ25" s="144">
        <v>63.5</v>
      </c>
      <c r="BK25" s="132">
        <v>13.09406896</v>
      </c>
      <c r="BL25" s="132">
        <v>95.6147391290028</v>
      </c>
      <c r="BM25" s="134">
        <v>93.6</v>
      </c>
      <c r="BN25" s="6">
        <v>0.84499999999999997</v>
      </c>
      <c r="BO25" s="6">
        <v>0.45400000000000001</v>
      </c>
      <c r="BP25" s="6">
        <v>0.76700000000000002</v>
      </c>
      <c r="BQ25" s="6">
        <v>0.73799999999999999</v>
      </c>
      <c r="BR25" s="6">
        <v>6.8000000000000005E-2</v>
      </c>
      <c r="BS25" s="6">
        <v>0.26600000000000001</v>
      </c>
      <c r="BT25" s="6">
        <v>0.7</v>
      </c>
      <c r="BU25" s="6">
        <v>0.64</v>
      </c>
      <c r="BV25" s="6">
        <v>0.58099999999999996</v>
      </c>
      <c r="BW25" s="6">
        <v>0.76800000000000002</v>
      </c>
      <c r="BX25" s="6">
        <v>0.66800000000000004</v>
      </c>
      <c r="BY25" s="6">
        <v>0.49199999999999999</v>
      </c>
      <c r="BZ25" s="6">
        <v>0.77800000000000002</v>
      </c>
      <c r="CA25" s="6">
        <v>0.65200000000000002</v>
      </c>
      <c r="CB25" s="6">
        <v>0.68899999999999995</v>
      </c>
      <c r="CC25" s="6">
        <v>0.64800000000000002</v>
      </c>
      <c r="CD25" s="6">
        <v>0.32800000000000001</v>
      </c>
      <c r="CE25" s="7">
        <v>7.8</v>
      </c>
      <c r="CF25" s="106">
        <v>0.72275702733923763</v>
      </c>
      <c r="CG25" s="6">
        <v>0.495</v>
      </c>
      <c r="CH25" s="6">
        <v>0.41399999999999998</v>
      </c>
      <c r="CI25" s="6">
        <v>0.70499999999999996</v>
      </c>
      <c r="CJ25" s="6">
        <v>0.503</v>
      </c>
      <c r="CK25" s="6">
        <v>0.53700000000000003</v>
      </c>
      <c r="CL25" s="6">
        <v>0.33600000000000002</v>
      </c>
      <c r="CM25" s="6">
        <v>0.105</v>
      </c>
      <c r="CN25" s="6">
        <v>4.2999999999999997E-2</v>
      </c>
      <c r="CO25" s="6">
        <v>0.51300000000000001</v>
      </c>
      <c r="CP25" s="6">
        <v>0.38500000000000001</v>
      </c>
      <c r="CQ25" s="6">
        <v>0.72</v>
      </c>
      <c r="CR25" s="6">
        <v>0.40699999999999997</v>
      </c>
      <c r="CS25" s="6">
        <v>0.49</v>
      </c>
      <c r="CT25" s="6">
        <v>0.59</v>
      </c>
      <c r="CU25" s="6">
        <v>0.59099999999999997</v>
      </c>
      <c r="CV25" s="6">
        <v>0.67500000000000004</v>
      </c>
      <c r="CW25" s="132">
        <v>29.388297869999999</v>
      </c>
      <c r="CX25" s="132">
        <v>23.2712766</v>
      </c>
      <c r="CY25" s="132">
        <v>39.2287234</v>
      </c>
      <c r="CZ25" s="132">
        <v>8.1117021279999992</v>
      </c>
      <c r="DA25" s="132">
        <v>38.315217391304301</v>
      </c>
      <c r="DB25" s="132">
        <v>17.934782608695699</v>
      </c>
      <c r="DC25" s="132">
        <v>34.7826086956522</v>
      </c>
      <c r="DD25" s="132">
        <v>8.9673913043478297</v>
      </c>
      <c r="DE25" s="140">
        <v>70.3</v>
      </c>
      <c r="DF25" s="140">
        <v>25.1</v>
      </c>
      <c r="DG25" s="140">
        <v>5.6</v>
      </c>
      <c r="DH25" s="140">
        <v>22</v>
      </c>
      <c r="DI25" s="140">
        <v>91.1</v>
      </c>
      <c r="DJ25" s="140">
        <v>43.1</v>
      </c>
      <c r="DK25" s="140">
        <v>2.5</v>
      </c>
      <c r="DL25" s="140">
        <v>7</v>
      </c>
      <c r="DM25" s="342">
        <v>28</v>
      </c>
      <c r="DN25" s="342">
        <v>15</v>
      </c>
      <c r="DO25" s="343">
        <v>6.5986378526147096E-2</v>
      </c>
      <c r="DP25" s="343">
        <v>2.4233807777436701E-2</v>
      </c>
      <c r="DQ25" s="343">
        <v>2.5362318840579698</v>
      </c>
      <c r="DR25" s="343">
        <v>1.47492625368732</v>
      </c>
      <c r="DS25" s="344">
        <v>78.079710144927503</v>
      </c>
      <c r="DT25" s="344">
        <v>85.939036381514299</v>
      </c>
      <c r="DU25" s="344">
        <v>2.6017486390309399</v>
      </c>
      <c r="DV25" s="344">
        <v>1.6430521673102101</v>
      </c>
      <c r="DW25" s="344">
        <v>11.5266908071487</v>
      </c>
      <c r="DX25" s="344">
        <v>20.239912111404699</v>
      </c>
      <c r="DY25" s="132">
        <v>60</v>
      </c>
      <c r="DZ25" s="132">
        <v>54.135338345864703</v>
      </c>
      <c r="EA25" s="132">
        <v>100</v>
      </c>
      <c r="EB25" s="132">
        <v>22.222222222222221</v>
      </c>
      <c r="EC25" s="132">
        <v>100</v>
      </c>
      <c r="ED25" s="132">
        <v>100</v>
      </c>
      <c r="EE25" s="132">
        <v>81.481481481481481</v>
      </c>
      <c r="EF25" s="132">
        <v>44.444444444444443</v>
      </c>
      <c r="EG25" s="132">
        <v>100</v>
      </c>
      <c r="EH25" s="132">
        <v>85.18518518518519</v>
      </c>
      <c r="EI25" s="132">
        <v>25.925925925925924</v>
      </c>
      <c r="EJ25" s="132">
        <v>14.814814814814813</v>
      </c>
      <c r="EK25" s="132">
        <v>14.814814814814813</v>
      </c>
      <c r="EL25" s="132">
        <v>85.18518518518519</v>
      </c>
      <c r="EM25" s="132">
        <v>62.962962962962962</v>
      </c>
      <c r="EN25" s="132">
        <v>64.705882352941174</v>
      </c>
      <c r="EO25" s="132">
        <v>76.470588235294116</v>
      </c>
      <c r="EP25" s="132">
        <v>5.8823529411764701</v>
      </c>
      <c r="EQ25" s="132">
        <v>82.35294117647058</v>
      </c>
      <c r="ER25" s="132">
        <v>35.294117647058826</v>
      </c>
      <c r="ES25" s="140">
        <v>78.3333333333333</v>
      </c>
      <c r="ET25" s="139">
        <v>78.3333333333333</v>
      </c>
      <c r="EU25" s="345" t="s">
        <v>87</v>
      </c>
      <c r="EV25" s="345" t="s">
        <v>87</v>
      </c>
      <c r="EW25" s="346">
        <v>71.5</v>
      </c>
      <c r="EX25" s="132">
        <v>42.879137800000002</v>
      </c>
      <c r="EY25" s="132">
        <v>30.792917630000002</v>
      </c>
      <c r="EZ25" s="132">
        <v>20.015396460000002</v>
      </c>
      <c r="FA25" s="132">
        <v>6.3125481140000002</v>
      </c>
      <c r="FB25" s="132">
        <v>39.911308203991098</v>
      </c>
      <c r="FC25" s="132">
        <v>31.707317073170699</v>
      </c>
      <c r="FD25" s="132">
        <v>19.955654101995599</v>
      </c>
      <c r="FE25" s="132">
        <v>8.3148558758314906</v>
      </c>
      <c r="FF25" s="140">
        <v>91.7</v>
      </c>
      <c r="FG25" s="140">
        <v>78.7</v>
      </c>
      <c r="FH25" s="140">
        <v>16.3</v>
      </c>
      <c r="FI25" s="140">
        <v>64.900000000000006</v>
      </c>
      <c r="FJ25" s="140">
        <v>95.7</v>
      </c>
      <c r="FK25" s="140">
        <v>75.3</v>
      </c>
      <c r="FL25" s="140">
        <v>15.1</v>
      </c>
      <c r="FM25" s="140">
        <v>42.5</v>
      </c>
      <c r="FN25" s="380">
        <v>67</v>
      </c>
      <c r="FO25" s="380">
        <v>50</v>
      </c>
      <c r="FP25" s="365">
        <v>0.183325580759023</v>
      </c>
      <c r="FQ25" s="365">
        <v>9.6616490502599003E-2</v>
      </c>
      <c r="FR25" s="365">
        <v>2.2551329518680601</v>
      </c>
      <c r="FS25" s="365">
        <v>1.85666542888971</v>
      </c>
      <c r="FT25" s="132">
        <v>66.677886233591394</v>
      </c>
      <c r="FU25" s="132">
        <v>74.637950241366497</v>
      </c>
      <c r="FV25" s="132">
        <v>8.1292582154485995</v>
      </c>
      <c r="FW25" s="132">
        <v>5.2037641784699797</v>
      </c>
      <c r="FX25" s="132">
        <v>10.529727835533199</v>
      </c>
      <c r="FY25" s="132">
        <v>18.189970010986102</v>
      </c>
      <c r="FZ25" s="132">
        <v>53.469387755101998</v>
      </c>
      <c r="GA25" s="132">
        <v>45.4887218045113</v>
      </c>
      <c r="GB25" s="132">
        <v>100</v>
      </c>
      <c r="GC25" s="132">
        <v>25.925925925925924</v>
      </c>
      <c r="GD25" s="132">
        <v>100</v>
      </c>
      <c r="GE25" s="132">
        <v>96.296296296296291</v>
      </c>
      <c r="GF25" s="132">
        <v>81.481481481481481</v>
      </c>
      <c r="GG25" s="132">
        <v>48.148148148148145</v>
      </c>
      <c r="GH25" s="132">
        <v>100</v>
      </c>
      <c r="GI25" s="132">
        <v>88.888888888888886</v>
      </c>
      <c r="GJ25" s="132">
        <v>3.7037037037037033</v>
      </c>
      <c r="GK25" s="132">
        <v>3.7037037037037033</v>
      </c>
      <c r="GL25" s="132">
        <v>14.814814814814813</v>
      </c>
      <c r="GM25" s="132">
        <v>85.18518518518519</v>
      </c>
      <c r="GN25" s="132">
        <v>62.962962962962962</v>
      </c>
      <c r="GO25" s="132">
        <v>70.588235294117652</v>
      </c>
      <c r="GP25" s="132">
        <v>0</v>
      </c>
      <c r="GQ25" s="132">
        <v>0</v>
      </c>
      <c r="GR25" s="132">
        <v>82.35294117647058</v>
      </c>
      <c r="GS25" s="132">
        <v>35.294117647058826</v>
      </c>
      <c r="GT25" s="140">
        <v>78.688524590163894</v>
      </c>
      <c r="GU25" s="140">
        <v>78.688524590163894</v>
      </c>
      <c r="GV25" s="382" t="s">
        <v>87</v>
      </c>
      <c r="GW25" s="132">
        <v>54.8</v>
      </c>
      <c r="GX25" s="144">
        <v>51.615575810000003</v>
      </c>
      <c r="GY25" s="144">
        <v>22.038111019999999</v>
      </c>
      <c r="GZ25" s="144">
        <v>18.227009110000001</v>
      </c>
      <c r="HA25" s="144">
        <v>8.1193040599999993</v>
      </c>
      <c r="HB25" s="146">
        <v>57.554945054945101</v>
      </c>
      <c r="HC25" s="146">
        <v>16.4835164835165</v>
      </c>
      <c r="HD25" s="146">
        <v>18.406593406593402</v>
      </c>
      <c r="HE25" s="146">
        <v>7.5549450549450503</v>
      </c>
      <c r="HF25" s="140">
        <v>98.3</v>
      </c>
      <c r="HG25" s="140">
        <v>48</v>
      </c>
      <c r="HH25" s="140">
        <v>6.2</v>
      </c>
      <c r="HI25" s="140">
        <v>60.8</v>
      </c>
      <c r="HJ25" s="140">
        <v>94</v>
      </c>
      <c r="HK25" s="140">
        <v>44.6</v>
      </c>
      <c r="HL25" s="140">
        <v>10</v>
      </c>
      <c r="HM25" s="140">
        <v>48.7</v>
      </c>
      <c r="HN25" s="147">
        <v>37</v>
      </c>
      <c r="HO25" s="147">
        <v>19</v>
      </c>
      <c r="HP25" s="387">
        <v>0.203006693734226</v>
      </c>
      <c r="HQ25" s="387">
        <v>9.7958341926170395E-2</v>
      </c>
      <c r="HR25" s="387">
        <v>1.6540008940545401</v>
      </c>
      <c r="HS25" s="387">
        <v>1.36887608069164</v>
      </c>
      <c r="HT25" s="146">
        <v>78.989718372820704</v>
      </c>
      <c r="HU25" s="146">
        <v>85.230547550432306</v>
      </c>
      <c r="HV25" s="146">
        <v>12.273674969823301</v>
      </c>
      <c r="HW25" s="146">
        <v>7.15611466281708</v>
      </c>
      <c r="HX25" s="146">
        <v>11.410703846085701</v>
      </c>
      <c r="HY25" s="146">
        <v>13.6335835911255</v>
      </c>
      <c r="HZ25" s="135">
        <v>52.244897959183703</v>
      </c>
      <c r="IA25" s="135">
        <v>39.849624060150397</v>
      </c>
      <c r="IB25" s="132">
        <v>100</v>
      </c>
      <c r="IC25" s="132">
        <v>0</v>
      </c>
      <c r="ID25" s="132">
        <v>0</v>
      </c>
      <c r="IE25" s="132">
        <v>100</v>
      </c>
      <c r="IF25" s="132">
        <v>74.074074074074076</v>
      </c>
      <c r="IG25" s="132">
        <v>44.444444444444443</v>
      </c>
      <c r="IH25" s="132">
        <v>100</v>
      </c>
      <c r="II25" s="132">
        <v>88.888888888888886</v>
      </c>
      <c r="IJ25" s="132">
        <v>59.259259259259252</v>
      </c>
      <c r="IK25" s="132">
        <v>0</v>
      </c>
      <c r="IL25" s="132">
        <v>14.814814814814813</v>
      </c>
      <c r="IM25" s="132">
        <v>81.481481481481481</v>
      </c>
      <c r="IN25" s="132">
        <v>59.259259259259252</v>
      </c>
      <c r="IO25" s="132">
        <v>62.5</v>
      </c>
      <c r="IP25" s="132">
        <v>25</v>
      </c>
      <c r="IQ25" s="132">
        <v>0</v>
      </c>
      <c r="IR25" s="132">
        <v>81.25</v>
      </c>
      <c r="IS25" s="132">
        <v>43.75</v>
      </c>
      <c r="IT25" s="140">
        <v>78.688524590163894</v>
      </c>
      <c r="IU25" s="132">
        <v>78.688524590163894</v>
      </c>
      <c r="IV25" s="389" t="s">
        <v>87</v>
      </c>
      <c r="IW25" s="135">
        <v>65</v>
      </c>
      <c r="IX25" s="132">
        <v>60.327455919999998</v>
      </c>
      <c r="IY25" s="132">
        <v>26.700251890000001</v>
      </c>
      <c r="IZ25" s="132">
        <v>4.6599496220000001</v>
      </c>
      <c r="JA25" s="132">
        <v>8.3123425690000001</v>
      </c>
      <c r="JB25" s="132">
        <v>59.3333333333333</v>
      </c>
      <c r="JC25" s="132">
        <v>26</v>
      </c>
      <c r="JD25" s="132">
        <v>8</v>
      </c>
      <c r="JE25" s="132">
        <v>6.6666666666666696</v>
      </c>
      <c r="JF25" s="132">
        <v>98.9</v>
      </c>
      <c r="JG25" s="132">
        <v>92.7</v>
      </c>
      <c r="JH25" s="132">
        <v>39.9</v>
      </c>
      <c r="JI25" s="132">
        <v>83.7</v>
      </c>
      <c r="JJ25" s="395">
        <v>88</v>
      </c>
      <c r="JK25" s="365">
        <v>0.23766440705431199</v>
      </c>
      <c r="JL25" s="365">
        <v>6.7278287461773703</v>
      </c>
      <c r="JM25" s="365">
        <v>86.697247706422004</v>
      </c>
      <c r="JN25" s="365">
        <v>3.5325573230345402</v>
      </c>
      <c r="JO25" s="132">
        <v>25.114166097568202</v>
      </c>
      <c r="JP25" s="132">
        <v>47.368421052631597</v>
      </c>
      <c r="JQ25" s="132">
        <v>100</v>
      </c>
      <c r="JR25" s="132">
        <v>14.814814814814813</v>
      </c>
      <c r="JS25" s="132">
        <v>11.111111111111111</v>
      </c>
      <c r="JT25" s="132">
        <v>92.592592592592595</v>
      </c>
      <c r="JU25" s="132">
        <v>81.481481481481481</v>
      </c>
      <c r="JV25" s="132">
        <v>51.851851851851848</v>
      </c>
      <c r="JW25" s="132">
        <v>100</v>
      </c>
      <c r="JX25" s="132">
        <v>74.074074074074076</v>
      </c>
      <c r="JY25" s="132">
        <v>92.592592592592595</v>
      </c>
      <c r="JZ25" s="132">
        <v>0</v>
      </c>
      <c r="KA25" s="132">
        <v>18.518518518518519</v>
      </c>
      <c r="KB25" s="132">
        <v>85.18518518518519</v>
      </c>
      <c r="KC25" s="132">
        <v>77.777777777777786</v>
      </c>
      <c r="KD25" s="132">
        <v>76.19047619047619</v>
      </c>
      <c r="KE25" s="132">
        <v>76.19047619047619</v>
      </c>
      <c r="KF25" s="132">
        <v>0</v>
      </c>
      <c r="KG25" s="132">
        <v>90.476190476190482</v>
      </c>
      <c r="KH25" s="132">
        <v>47.619047619047613</v>
      </c>
      <c r="KI25" s="132">
        <v>73.4375</v>
      </c>
      <c r="KJ25" s="132">
        <v>73.4375</v>
      </c>
      <c r="KK25" s="345" t="s">
        <v>87</v>
      </c>
      <c r="KL25" s="345" t="s">
        <v>87</v>
      </c>
      <c r="KM25" s="346">
        <v>68.7</v>
      </c>
    </row>
    <row r="26" spans="1:299" ht="18" customHeight="1">
      <c r="A26" s="74"/>
      <c r="B26" s="75" t="s">
        <v>87</v>
      </c>
      <c r="C26" s="75" t="s">
        <v>87</v>
      </c>
      <c r="D26" s="76" t="s">
        <v>106</v>
      </c>
      <c r="E26" s="77" t="s">
        <v>19</v>
      </c>
      <c r="F26" s="78" t="s">
        <v>87</v>
      </c>
      <c r="G26" s="78" t="s">
        <v>87</v>
      </c>
      <c r="H26" s="78" t="s">
        <v>87</v>
      </c>
      <c r="I26" s="78" t="s">
        <v>87</v>
      </c>
      <c r="J26" s="78" t="s">
        <v>87</v>
      </c>
      <c r="K26" s="78" t="s">
        <v>87</v>
      </c>
      <c r="L26" s="78" t="s">
        <v>87</v>
      </c>
      <c r="M26" s="79">
        <v>2048011</v>
      </c>
      <c r="N26" s="80">
        <v>67.856380465511933</v>
      </c>
      <c r="O26" s="80">
        <v>48.138685555065273</v>
      </c>
      <c r="P26" s="81">
        <v>23.703692721516461</v>
      </c>
      <c r="Q26" s="81">
        <v>8.2521584275305084</v>
      </c>
      <c r="R26" s="80">
        <v>12.1846319265773</v>
      </c>
      <c r="S26" s="80">
        <v>12.776007065780901</v>
      </c>
      <c r="T26" s="82">
        <v>24.960638992358199</v>
      </c>
      <c r="U26" s="82">
        <v>408.101821877791</v>
      </c>
      <c r="V26" s="81">
        <v>326.58912404289401</v>
      </c>
      <c r="W26" s="83">
        <v>67.599999999999994</v>
      </c>
      <c r="X26" s="84">
        <v>68.400000000000006</v>
      </c>
      <c r="Y26" s="134">
        <v>27.900912646675401</v>
      </c>
      <c r="Z26" s="134">
        <v>7.0743405275779399</v>
      </c>
      <c r="AA26" s="382" t="s">
        <v>87</v>
      </c>
      <c r="AB26" s="382" t="s">
        <v>87</v>
      </c>
      <c r="AC26" s="406">
        <v>351.96453065297175</v>
      </c>
      <c r="AD26" s="406">
        <v>335.33139265222599</v>
      </c>
      <c r="AE26" s="134">
        <v>7147.6730500792692</v>
      </c>
      <c r="AF26" s="134">
        <v>6605.8269807872357</v>
      </c>
      <c r="AG26" s="134">
        <v>24.70689854693163</v>
      </c>
      <c r="AH26" s="134">
        <v>6</v>
      </c>
      <c r="AI26" s="134">
        <v>21.9</v>
      </c>
      <c r="AJ26" s="134">
        <v>1.6601473331930345</v>
      </c>
      <c r="AK26" s="132">
        <v>12.597588587170673</v>
      </c>
      <c r="AL26" s="134">
        <v>43.739999443362358</v>
      </c>
      <c r="AM26" s="132">
        <v>13.492542575915293</v>
      </c>
      <c r="AN26" s="132">
        <v>4.408173447409542</v>
      </c>
      <c r="AO26" s="134">
        <v>74.802000000000007</v>
      </c>
      <c r="AP26" s="134">
        <v>73.813000000000002</v>
      </c>
      <c r="AQ26" s="132">
        <v>49.866636466880102</v>
      </c>
      <c r="AR26" s="132">
        <v>21.732400207542501</v>
      </c>
      <c r="AS26" s="139">
        <v>37.4</v>
      </c>
      <c r="AT26" s="139">
        <v>60.4</v>
      </c>
      <c r="AU26" s="132">
        <v>10.724890237255364</v>
      </c>
      <c r="AV26" s="132">
        <v>4.7602227131544925</v>
      </c>
      <c r="AW26" s="134">
        <v>87.188999999999993</v>
      </c>
      <c r="AX26" s="134">
        <v>94.007000000000005</v>
      </c>
      <c r="AY26" s="132">
        <v>63.265014515640999</v>
      </c>
      <c r="AZ26" s="132">
        <v>41.742236066923503</v>
      </c>
      <c r="BA26" s="139">
        <v>72.5</v>
      </c>
      <c r="BB26" s="139">
        <v>70.5</v>
      </c>
      <c r="BC26" s="135">
        <v>7.6018711786990725</v>
      </c>
      <c r="BD26" s="135">
        <v>3.603715761328278</v>
      </c>
      <c r="BE26" s="143">
        <v>83.260999999999996</v>
      </c>
      <c r="BF26" s="143">
        <v>88.480999999999995</v>
      </c>
      <c r="BG26" s="135">
        <v>58.545938788338503</v>
      </c>
      <c r="BH26" s="135">
        <v>19.452521961315998</v>
      </c>
      <c r="BI26" s="144">
        <v>74</v>
      </c>
      <c r="BJ26" s="144">
        <v>65</v>
      </c>
      <c r="BK26" s="132">
        <v>9.9981751859999992</v>
      </c>
      <c r="BL26" s="132">
        <v>95.401529846184403</v>
      </c>
      <c r="BM26" s="148">
        <v>92.5</v>
      </c>
      <c r="BN26" s="6">
        <v>0.77800000000000002</v>
      </c>
      <c r="BO26" s="6">
        <v>0.314</v>
      </c>
      <c r="BP26" s="6">
        <v>0.83099999999999996</v>
      </c>
      <c r="BQ26" s="6">
        <v>0.83499999999999996</v>
      </c>
      <c r="BR26" s="6">
        <v>5.2999999999999999E-2</v>
      </c>
      <c r="BS26" s="6">
        <v>0.251</v>
      </c>
      <c r="BT26" s="6">
        <v>0.82899999999999996</v>
      </c>
      <c r="BU26" s="6">
        <v>0.65100000000000002</v>
      </c>
      <c r="BV26" s="6">
        <v>0.78100000000000003</v>
      </c>
      <c r="BW26" s="6">
        <v>0.76600000000000001</v>
      </c>
      <c r="BX26" s="6">
        <v>0.69799999999999995</v>
      </c>
      <c r="BY26" s="6">
        <v>0.49</v>
      </c>
      <c r="BZ26" s="6">
        <v>0.80400000000000005</v>
      </c>
      <c r="CA26" s="6">
        <v>1</v>
      </c>
      <c r="CB26" s="6">
        <v>0.92900000000000005</v>
      </c>
      <c r="CC26" s="6">
        <v>0.65400000000000003</v>
      </c>
      <c r="CD26" s="6">
        <v>0.26100000000000001</v>
      </c>
      <c r="CE26" s="7">
        <v>8.1999999999999993</v>
      </c>
      <c r="CF26" s="106">
        <v>0.7418356291595728</v>
      </c>
      <c r="CG26" s="6">
        <v>0.69799999999999995</v>
      </c>
      <c r="CH26" s="6">
        <v>0.433</v>
      </c>
      <c r="CI26" s="6">
        <v>0.72799999999999998</v>
      </c>
      <c r="CJ26" s="6">
        <v>0.54500000000000004</v>
      </c>
      <c r="CK26" s="6">
        <v>0.69299999999999995</v>
      </c>
      <c r="CL26" s="6">
        <v>0.29199999999999998</v>
      </c>
      <c r="CM26" s="6">
        <v>0.17799999999999999</v>
      </c>
      <c r="CN26" s="6">
        <v>0.05</v>
      </c>
      <c r="CO26" s="6">
        <v>0.497</v>
      </c>
      <c r="CP26" s="6">
        <v>0.34200000000000003</v>
      </c>
      <c r="CQ26" s="6">
        <v>0.73</v>
      </c>
      <c r="CR26" s="6">
        <v>0.36799999999999999</v>
      </c>
      <c r="CS26" s="6">
        <v>0.69599999999999995</v>
      </c>
      <c r="CT26" s="6">
        <v>0.754</v>
      </c>
      <c r="CU26" s="6">
        <v>0.627</v>
      </c>
      <c r="CV26" s="6">
        <v>0.72499999999999998</v>
      </c>
      <c r="CW26" s="144">
        <v>35.897435899999998</v>
      </c>
      <c r="CX26" s="144">
        <v>21.14552115</v>
      </c>
      <c r="CY26" s="144">
        <v>32.500832500000001</v>
      </c>
      <c r="CZ26" s="144">
        <v>10.456210459999999</v>
      </c>
      <c r="DA26" s="132">
        <v>38.817624093697702</v>
      </c>
      <c r="DB26" s="132">
        <v>18.070273284997199</v>
      </c>
      <c r="DC26" s="132">
        <v>34.300055772448403</v>
      </c>
      <c r="DD26" s="132">
        <v>8.8120468488566708</v>
      </c>
      <c r="DE26" s="139">
        <v>84.3</v>
      </c>
      <c r="DF26" s="139">
        <v>30.8</v>
      </c>
      <c r="DG26" s="139">
        <v>5.4</v>
      </c>
      <c r="DH26" s="139">
        <v>14.5</v>
      </c>
      <c r="DI26" s="139">
        <v>99.5</v>
      </c>
      <c r="DJ26" s="139">
        <v>45</v>
      </c>
      <c r="DK26" s="139">
        <v>12.9</v>
      </c>
      <c r="DL26" s="139">
        <v>31.3</v>
      </c>
      <c r="DM26" s="342">
        <v>16</v>
      </c>
      <c r="DN26" s="342">
        <v>13</v>
      </c>
      <c r="DO26" s="343">
        <v>5.4081460199425398E-2</v>
      </c>
      <c r="DP26" s="343">
        <v>2.6843974560171801E-2</v>
      </c>
      <c r="DQ26" s="343">
        <v>2.64900662251656</v>
      </c>
      <c r="DR26" s="343">
        <v>1.6905071521456401</v>
      </c>
      <c r="DS26" s="344">
        <v>85.596026490066194</v>
      </c>
      <c r="DT26" s="344">
        <v>88.6866059817945</v>
      </c>
      <c r="DU26" s="344">
        <v>2.0415751225283101</v>
      </c>
      <c r="DV26" s="344">
        <v>1.58792434129016</v>
      </c>
      <c r="DW26" s="344">
        <v>2.7316462291093599</v>
      </c>
      <c r="DX26" s="344">
        <v>4.9377015573401897</v>
      </c>
      <c r="DY26" s="132">
        <v>54.304635761589402</v>
      </c>
      <c r="DZ26" s="132">
        <v>47.5555555555556</v>
      </c>
      <c r="EA26" s="132">
        <v>97.402597402597408</v>
      </c>
      <c r="EB26" s="132">
        <v>66.666666666666657</v>
      </c>
      <c r="EC26" s="132">
        <v>86.666666666666671</v>
      </c>
      <c r="ED26" s="132">
        <v>50.666666666666671</v>
      </c>
      <c r="EE26" s="132">
        <v>88</v>
      </c>
      <c r="EF26" s="132">
        <v>21.333333333333336</v>
      </c>
      <c r="EG26" s="132">
        <v>96.103896103896105</v>
      </c>
      <c r="EH26" s="132">
        <v>87.837837837837839</v>
      </c>
      <c r="EI26" s="132">
        <v>93.243243243243242</v>
      </c>
      <c r="EJ26" s="132">
        <v>22.972972972972975</v>
      </c>
      <c r="EK26" s="132">
        <v>8.1081081081081088</v>
      </c>
      <c r="EL26" s="132">
        <v>21.621621621621621</v>
      </c>
      <c r="EM26" s="132">
        <v>19.480519480519483</v>
      </c>
      <c r="EN26" s="132">
        <v>100</v>
      </c>
      <c r="EO26" s="132">
        <v>93.333333333333329</v>
      </c>
      <c r="EP26" s="132">
        <v>20</v>
      </c>
      <c r="EQ26" s="132">
        <v>46.666666666666664</v>
      </c>
      <c r="ER26" s="132">
        <v>33.333333333333329</v>
      </c>
      <c r="ES26" s="140">
        <v>88.3333333333333</v>
      </c>
      <c r="ET26" s="139">
        <v>66.6666666666667</v>
      </c>
      <c r="EU26" s="345" t="s">
        <v>87</v>
      </c>
      <c r="EV26" s="345" t="s">
        <v>87</v>
      </c>
      <c r="EW26" s="346">
        <v>76</v>
      </c>
      <c r="EX26" s="144">
        <v>41.867546310000002</v>
      </c>
      <c r="EY26" s="144">
        <v>29.358030960000001</v>
      </c>
      <c r="EZ26" s="144">
        <v>20.984521699999998</v>
      </c>
      <c r="FA26" s="144">
        <v>7.7899010400000002</v>
      </c>
      <c r="FB26" s="132">
        <v>45.6147220046985</v>
      </c>
      <c r="FC26" s="132">
        <v>27.486296006264698</v>
      </c>
      <c r="FD26" s="132">
        <v>21.299921691464402</v>
      </c>
      <c r="FE26" s="132">
        <v>5.5990602975724402</v>
      </c>
      <c r="FF26" s="139">
        <v>99.1</v>
      </c>
      <c r="FG26" s="139">
        <v>75.099999999999994</v>
      </c>
      <c r="FH26" s="139">
        <v>16.399999999999999</v>
      </c>
      <c r="FI26" s="139">
        <v>54.3</v>
      </c>
      <c r="FJ26" s="139">
        <v>97.6</v>
      </c>
      <c r="FK26" s="139">
        <v>76.8</v>
      </c>
      <c r="FL26" s="139">
        <v>17.899999999999999</v>
      </c>
      <c r="FM26" s="139">
        <v>48.2</v>
      </c>
      <c r="FN26" s="380">
        <v>146</v>
      </c>
      <c r="FO26" s="380">
        <v>121</v>
      </c>
      <c r="FP26" s="365">
        <v>0.25458159688922199</v>
      </c>
      <c r="FQ26" s="365">
        <v>0.14373448320919899</v>
      </c>
      <c r="FR26" s="365">
        <v>2.93703480185073</v>
      </c>
      <c r="FS26" s="365">
        <v>2.3495145631068</v>
      </c>
      <c r="FT26" s="132">
        <v>71.132568899617795</v>
      </c>
      <c r="FU26" s="132">
        <v>76.776699029126206</v>
      </c>
      <c r="FV26" s="132">
        <v>8.6679802612076902</v>
      </c>
      <c r="FW26" s="132">
        <v>6.1176246985733496</v>
      </c>
      <c r="FX26" s="132">
        <v>5.5904346974038601</v>
      </c>
      <c r="FY26" s="132">
        <v>9.9774207429397492</v>
      </c>
      <c r="FZ26" s="132">
        <v>48.178807947019898</v>
      </c>
      <c r="GA26" s="132">
        <v>42.6666666666667</v>
      </c>
      <c r="GB26" s="132">
        <v>100</v>
      </c>
      <c r="GC26" s="132">
        <v>49.350649350649348</v>
      </c>
      <c r="GD26" s="132">
        <v>100</v>
      </c>
      <c r="GE26" s="132">
        <v>79.220779220779221</v>
      </c>
      <c r="GF26" s="132">
        <v>87.012987012987011</v>
      </c>
      <c r="GG26" s="132">
        <v>18.181818181818183</v>
      </c>
      <c r="GH26" s="132">
        <v>97.402597402597408</v>
      </c>
      <c r="GI26" s="132">
        <v>94.666666666666671</v>
      </c>
      <c r="GJ26" s="132">
        <v>9.3333333333333339</v>
      </c>
      <c r="GK26" s="132">
        <v>10.666666666666668</v>
      </c>
      <c r="GL26" s="132">
        <v>10.666666666666668</v>
      </c>
      <c r="GM26" s="132">
        <v>53.333333333333336</v>
      </c>
      <c r="GN26" s="132">
        <v>33.766233766233768</v>
      </c>
      <c r="GO26" s="132">
        <v>100</v>
      </c>
      <c r="GP26" s="132">
        <v>19.230769230769234</v>
      </c>
      <c r="GQ26" s="132">
        <v>19.230769230769234</v>
      </c>
      <c r="GR26" s="132">
        <v>38.461538461538467</v>
      </c>
      <c r="GS26" s="132">
        <v>46.153846153846153</v>
      </c>
      <c r="GT26" s="140">
        <v>88.524590163934405</v>
      </c>
      <c r="GU26" s="140">
        <v>68.852459016393396</v>
      </c>
      <c r="GV26" s="382" t="s">
        <v>87</v>
      </c>
      <c r="GW26" s="132">
        <v>67.599999999999994</v>
      </c>
      <c r="GX26" s="144">
        <v>56.790708700000003</v>
      </c>
      <c r="GY26" s="144">
        <v>20.597297940000001</v>
      </c>
      <c r="GZ26" s="144">
        <v>15.169471440000001</v>
      </c>
      <c r="HA26" s="144">
        <v>7.4425219250000003</v>
      </c>
      <c r="HB26" s="146">
        <v>61.030828516377603</v>
      </c>
      <c r="HC26" s="146">
        <v>17.0038535645472</v>
      </c>
      <c r="HD26" s="146">
        <v>17.292870905587701</v>
      </c>
      <c r="HE26" s="146">
        <v>4.6724470134874796</v>
      </c>
      <c r="HF26" s="385">
        <v>99.7</v>
      </c>
      <c r="HG26" s="385">
        <v>52.5</v>
      </c>
      <c r="HH26" s="385">
        <v>8</v>
      </c>
      <c r="HI26" s="385">
        <v>35.6</v>
      </c>
      <c r="HJ26" s="385">
        <v>95.2</v>
      </c>
      <c r="HK26" s="385">
        <v>51.5</v>
      </c>
      <c r="HL26" s="385">
        <v>5.6</v>
      </c>
      <c r="HM26" s="385">
        <v>23.5</v>
      </c>
      <c r="HN26" s="147">
        <v>38</v>
      </c>
      <c r="HO26" s="147">
        <v>13</v>
      </c>
      <c r="HP26" s="387">
        <v>0.16238622281099099</v>
      </c>
      <c r="HQ26" s="387">
        <v>4.9965408563302303E-2</v>
      </c>
      <c r="HR26" s="387">
        <v>1.4587332053742801</v>
      </c>
      <c r="HS26" s="387">
        <v>0.620821394460363</v>
      </c>
      <c r="HT26" s="146">
        <v>82.533589251439494</v>
      </c>
      <c r="HU26" s="146">
        <v>90.687679083094594</v>
      </c>
      <c r="HV26" s="146">
        <v>11.1320029058587</v>
      </c>
      <c r="HW26" s="146">
        <v>8.0482742716580802</v>
      </c>
      <c r="HX26" s="146">
        <v>5.4034574102488797</v>
      </c>
      <c r="HY26" s="146">
        <v>6.8534390637551503</v>
      </c>
      <c r="HZ26" s="135">
        <v>48.675496688741703</v>
      </c>
      <c r="IA26" s="135">
        <v>38.2222222222222</v>
      </c>
      <c r="IB26" s="132">
        <v>98.701298701298697</v>
      </c>
      <c r="IC26" s="132">
        <v>6.5789473684210522</v>
      </c>
      <c r="ID26" s="132">
        <v>3.9473684210526314</v>
      </c>
      <c r="IE26" s="132">
        <v>51.315789473684212</v>
      </c>
      <c r="IF26" s="132">
        <v>86.842105263157904</v>
      </c>
      <c r="IG26" s="132">
        <v>17.105263157894736</v>
      </c>
      <c r="IH26" s="132">
        <v>88.311688311688314</v>
      </c>
      <c r="II26" s="132">
        <v>91.17647058823529</v>
      </c>
      <c r="IJ26" s="132">
        <v>16.176470588235293</v>
      </c>
      <c r="IK26" s="132">
        <v>4.4117647058823533</v>
      </c>
      <c r="IL26" s="132">
        <v>8.8235294117647065</v>
      </c>
      <c r="IM26" s="132">
        <v>52.941176470588239</v>
      </c>
      <c r="IN26" s="132">
        <v>35.064935064935064</v>
      </c>
      <c r="IO26" s="132">
        <v>81.481481481481481</v>
      </c>
      <c r="IP26" s="132">
        <v>14.814814814814813</v>
      </c>
      <c r="IQ26" s="132">
        <v>0</v>
      </c>
      <c r="IR26" s="132">
        <v>59.259259259259252</v>
      </c>
      <c r="IS26" s="132">
        <v>37.037037037037038</v>
      </c>
      <c r="IT26" s="140">
        <v>88.524590163934405</v>
      </c>
      <c r="IU26" s="132">
        <v>67.213114754098399</v>
      </c>
      <c r="IV26" s="389" t="s">
        <v>87</v>
      </c>
      <c r="IW26" s="135">
        <v>70.5</v>
      </c>
      <c r="IX26" s="144">
        <v>54.204793029999998</v>
      </c>
      <c r="IY26" s="144">
        <v>29.019607839999999</v>
      </c>
      <c r="IZ26" s="144">
        <v>5.1851851849999999</v>
      </c>
      <c r="JA26" s="144">
        <v>11.590413939999999</v>
      </c>
      <c r="JB26" s="132">
        <v>58.4124830393487</v>
      </c>
      <c r="JC26" s="132">
        <v>27.7476255088195</v>
      </c>
      <c r="JD26" s="132">
        <v>5.4952510176390801</v>
      </c>
      <c r="JE26" s="132">
        <v>8.3446404341926694</v>
      </c>
      <c r="JF26" s="144">
        <v>99.3</v>
      </c>
      <c r="JG26" s="144">
        <v>90.7</v>
      </c>
      <c r="JH26" s="144">
        <v>42.3</v>
      </c>
      <c r="JI26" s="144">
        <v>83.2</v>
      </c>
      <c r="JJ26" s="395">
        <v>124</v>
      </c>
      <c r="JK26" s="365">
        <v>0.290922741242991</v>
      </c>
      <c r="JL26" s="365">
        <v>3.7338151159289401</v>
      </c>
      <c r="JM26" s="365">
        <v>95.182174043962704</v>
      </c>
      <c r="JN26" s="365">
        <v>7.7915679328062302</v>
      </c>
      <c r="JO26" s="132">
        <v>15.982497914979501</v>
      </c>
      <c r="JP26" s="132">
        <v>40.4444444444444</v>
      </c>
      <c r="JQ26" s="132">
        <v>100</v>
      </c>
      <c r="JR26" s="132">
        <v>27.27272727272727</v>
      </c>
      <c r="JS26" s="132">
        <v>28.571428571428569</v>
      </c>
      <c r="JT26" s="132">
        <v>31.168831168831169</v>
      </c>
      <c r="JU26" s="132">
        <v>85.714285714285708</v>
      </c>
      <c r="JV26" s="132">
        <v>40.259740259740262</v>
      </c>
      <c r="JW26" s="132">
        <v>97.402597402597408</v>
      </c>
      <c r="JX26" s="132">
        <v>69.333333333333343</v>
      </c>
      <c r="JY26" s="132">
        <v>80</v>
      </c>
      <c r="JZ26" s="132">
        <v>5.3333333333333339</v>
      </c>
      <c r="KA26" s="132">
        <v>18.666666666666668</v>
      </c>
      <c r="KB26" s="132">
        <v>17.333333333333336</v>
      </c>
      <c r="KC26" s="132">
        <v>67.532467532467535</v>
      </c>
      <c r="KD26" s="132">
        <v>94.230769230769226</v>
      </c>
      <c r="KE26" s="132">
        <v>34.615384615384613</v>
      </c>
      <c r="KF26" s="132">
        <v>32.692307692307693</v>
      </c>
      <c r="KG26" s="132">
        <v>69.230769230769226</v>
      </c>
      <c r="KH26" s="132">
        <v>42.307692307692307</v>
      </c>
      <c r="KI26" s="132">
        <v>89.0625</v>
      </c>
      <c r="KJ26" s="132">
        <v>68.75</v>
      </c>
      <c r="KK26" s="345" t="s">
        <v>87</v>
      </c>
      <c r="KL26" s="345" t="s">
        <v>87</v>
      </c>
      <c r="KM26" s="346">
        <v>72.2</v>
      </c>
    </row>
    <row r="27" spans="1:299" ht="18" customHeight="1">
      <c r="A27" s="74"/>
      <c r="B27" s="75" t="s">
        <v>87</v>
      </c>
      <c r="C27" s="75" t="s">
        <v>87</v>
      </c>
      <c r="D27" s="76" t="s">
        <v>107</v>
      </c>
      <c r="E27" s="77" t="s">
        <v>20</v>
      </c>
      <c r="F27" s="78" t="s">
        <v>87</v>
      </c>
      <c r="G27" s="78" t="s">
        <v>87</v>
      </c>
      <c r="H27" s="78" t="s">
        <v>87</v>
      </c>
      <c r="I27" s="78" t="s">
        <v>87</v>
      </c>
      <c r="J27" s="78" t="s">
        <v>87</v>
      </c>
      <c r="K27" s="78" t="s">
        <v>87</v>
      </c>
      <c r="L27" s="78" t="s">
        <v>87</v>
      </c>
      <c r="M27" s="79">
        <v>1978742</v>
      </c>
      <c r="N27" s="80">
        <v>76.949789738555594</v>
      </c>
      <c r="O27" s="80">
        <v>52.735628178555359</v>
      </c>
      <c r="P27" s="81">
        <v>31.886761958428433</v>
      </c>
      <c r="Q27" s="81">
        <v>13.450817114432557</v>
      </c>
      <c r="R27" s="80">
        <v>13.7891275569031</v>
      </c>
      <c r="S27" s="80">
        <v>10.287398044155999</v>
      </c>
      <c r="T27" s="82">
        <v>24.0765256010591</v>
      </c>
      <c r="U27" s="82">
        <v>443.40078319042999</v>
      </c>
      <c r="V27" s="81">
        <v>329.26522363370702</v>
      </c>
      <c r="W27" s="85" t="s">
        <v>87</v>
      </c>
      <c r="X27" s="86" t="s">
        <v>87</v>
      </c>
      <c r="Y27" s="134">
        <v>28.4931506849315</v>
      </c>
      <c r="Z27" s="134">
        <v>6.6831683168316802</v>
      </c>
      <c r="AA27" s="382" t="s">
        <v>87</v>
      </c>
      <c r="AB27" s="382" t="s">
        <v>87</v>
      </c>
      <c r="AC27" s="406">
        <v>272.78631878851223</v>
      </c>
      <c r="AD27" s="406">
        <v>256.73031270892994</v>
      </c>
      <c r="AE27" s="134">
        <v>7990.4528164563708</v>
      </c>
      <c r="AF27" s="134">
        <v>7234.0358909195556</v>
      </c>
      <c r="AG27" s="134">
        <v>11.269786561360704</v>
      </c>
      <c r="AH27" s="134">
        <v>1</v>
      </c>
      <c r="AI27" s="134">
        <v>10</v>
      </c>
      <c r="AJ27" s="134">
        <v>0.85913171095574858</v>
      </c>
      <c r="AK27" s="132">
        <v>13.998793172631904</v>
      </c>
      <c r="AL27" s="134">
        <v>49.736246564736582</v>
      </c>
      <c r="AM27" s="132">
        <v>17.075816407599216</v>
      </c>
      <c r="AN27" s="132">
        <v>5.2120873727297727</v>
      </c>
      <c r="AO27" s="134">
        <v>96.97</v>
      </c>
      <c r="AP27" s="134">
        <v>90.888999999999996</v>
      </c>
      <c r="AQ27" s="132">
        <v>60.913053912580601</v>
      </c>
      <c r="AR27" s="132">
        <v>23.818608976059</v>
      </c>
      <c r="AS27" s="141" t="s">
        <v>88</v>
      </c>
      <c r="AT27" s="141" t="s">
        <v>88</v>
      </c>
      <c r="AU27" s="132">
        <v>11.396861092174456</v>
      </c>
      <c r="AV27" s="132">
        <v>7.1128185296625652</v>
      </c>
      <c r="AW27" s="134">
        <v>96.141000000000005</v>
      </c>
      <c r="AX27" s="134">
        <v>103.542</v>
      </c>
      <c r="AY27" s="132">
        <v>76.255894460803404</v>
      </c>
      <c r="AZ27" s="132">
        <v>49.4161552014588</v>
      </c>
      <c r="BA27" s="141" t="s">
        <v>88</v>
      </c>
      <c r="BB27" s="141" t="s">
        <v>88</v>
      </c>
      <c r="BC27" s="135">
        <v>10.819068448767904</v>
      </c>
      <c r="BD27" s="135">
        <v>4.5605334333240535</v>
      </c>
      <c r="BE27" s="143">
        <v>108.586</v>
      </c>
      <c r="BF27" s="143">
        <v>112.374</v>
      </c>
      <c r="BG27" s="135">
        <v>66.962201155323797</v>
      </c>
      <c r="BH27" s="135">
        <v>25.429810447384</v>
      </c>
      <c r="BI27" s="145" t="s">
        <v>88</v>
      </c>
      <c r="BJ27" s="145" t="s">
        <v>88</v>
      </c>
      <c r="BK27" s="132">
        <v>9.420768206</v>
      </c>
      <c r="BL27" s="132">
        <v>86.288260986676306</v>
      </c>
      <c r="BM27" s="149" t="s">
        <v>88</v>
      </c>
      <c r="BN27" s="6">
        <v>0.78600000000000003</v>
      </c>
      <c r="BO27" s="6">
        <v>0.39600000000000002</v>
      </c>
      <c r="BP27" s="6">
        <v>0.70399999999999996</v>
      </c>
      <c r="BQ27" s="6">
        <v>0.75700000000000001</v>
      </c>
      <c r="BR27" s="6">
        <v>3.5999999999999997E-2</v>
      </c>
      <c r="BS27" s="6">
        <v>0.22700000000000001</v>
      </c>
      <c r="BT27" s="6">
        <v>0.77900000000000003</v>
      </c>
      <c r="BU27" s="6">
        <v>0.60399999999999998</v>
      </c>
      <c r="BV27" s="6">
        <v>0.67200000000000004</v>
      </c>
      <c r="BW27" s="6">
        <v>0.76400000000000001</v>
      </c>
      <c r="BX27" s="6">
        <v>0.72499999999999998</v>
      </c>
      <c r="BY27" s="6">
        <v>0.45200000000000001</v>
      </c>
      <c r="BZ27" s="6">
        <v>0.76300000000000001</v>
      </c>
      <c r="CA27" s="6">
        <v>0.92200000000000004</v>
      </c>
      <c r="CB27" s="6">
        <v>0.88</v>
      </c>
      <c r="CC27" s="6">
        <v>0.70899999999999996</v>
      </c>
      <c r="CD27" s="6">
        <v>0.249</v>
      </c>
      <c r="CE27" s="7">
        <v>7.9</v>
      </c>
      <c r="CF27" s="106">
        <v>0.68344211611130201</v>
      </c>
      <c r="CG27" s="6">
        <v>0.69499999999999995</v>
      </c>
      <c r="CH27" s="6">
        <v>0.49399999999999999</v>
      </c>
      <c r="CI27" s="6">
        <v>0.83599999999999997</v>
      </c>
      <c r="CJ27" s="6">
        <v>0.497</v>
      </c>
      <c r="CK27" s="6">
        <v>0.63</v>
      </c>
      <c r="CL27" s="6">
        <v>0.315</v>
      </c>
      <c r="CM27" s="6">
        <v>0.17399999999999999</v>
      </c>
      <c r="CN27" s="6">
        <v>8.2000000000000003E-2</v>
      </c>
      <c r="CO27" s="6">
        <v>0.46700000000000003</v>
      </c>
      <c r="CP27" s="6">
        <v>0.28699999999999998</v>
      </c>
      <c r="CQ27" s="6">
        <v>0.752</v>
      </c>
      <c r="CR27" s="6">
        <v>0.45600000000000002</v>
      </c>
      <c r="CS27" s="6">
        <v>0.54</v>
      </c>
      <c r="CT27" s="6">
        <v>0.70599999999999996</v>
      </c>
      <c r="CU27" s="6">
        <v>0.59699999999999998</v>
      </c>
      <c r="CV27" s="6">
        <v>0.66600000000000004</v>
      </c>
      <c r="CW27" s="145" t="s">
        <v>87</v>
      </c>
      <c r="CX27" s="145" t="s">
        <v>87</v>
      </c>
      <c r="CY27" s="145" t="s">
        <v>87</v>
      </c>
      <c r="CZ27" s="145" t="s">
        <v>87</v>
      </c>
      <c r="DA27" s="132">
        <v>36.392075078206503</v>
      </c>
      <c r="DB27" s="132">
        <v>21.428571428571399</v>
      </c>
      <c r="DC27" s="132">
        <v>35.245046923879002</v>
      </c>
      <c r="DD27" s="132">
        <v>6.9343065693430699</v>
      </c>
      <c r="DE27" s="141" t="s">
        <v>87</v>
      </c>
      <c r="DF27" s="141" t="s">
        <v>87</v>
      </c>
      <c r="DG27" s="141" t="s">
        <v>87</v>
      </c>
      <c r="DH27" s="141" t="s">
        <v>87</v>
      </c>
      <c r="DI27" s="141" t="s">
        <v>87</v>
      </c>
      <c r="DJ27" s="141" t="s">
        <v>87</v>
      </c>
      <c r="DK27" s="141" t="s">
        <v>87</v>
      </c>
      <c r="DL27" s="141" t="s">
        <v>87</v>
      </c>
      <c r="DM27" s="342">
        <v>13</v>
      </c>
      <c r="DN27" s="342">
        <v>9</v>
      </c>
      <c r="DO27" s="343">
        <v>2.46983946043507E-2</v>
      </c>
      <c r="DP27" s="343">
        <v>1.1722107895490899E-2</v>
      </c>
      <c r="DQ27" s="343">
        <v>1.92307692307692</v>
      </c>
      <c r="DR27" s="343">
        <v>1.22282608695652</v>
      </c>
      <c r="DS27" s="344">
        <v>90.532544378698205</v>
      </c>
      <c r="DT27" s="344">
        <v>94.565217391304301</v>
      </c>
      <c r="DU27" s="344">
        <v>1.28431651942624</v>
      </c>
      <c r="DV27" s="344">
        <v>0.95860793456458904</v>
      </c>
      <c r="DW27" s="344">
        <v>4.7482356790683502</v>
      </c>
      <c r="DX27" s="344">
        <v>8.8256370497729204</v>
      </c>
      <c r="DY27" s="132">
        <v>52.9513888888889</v>
      </c>
      <c r="DZ27" s="132">
        <v>41.871165644171803</v>
      </c>
      <c r="EA27" s="132">
        <v>100</v>
      </c>
      <c r="EB27" s="132">
        <v>95.238095238095227</v>
      </c>
      <c r="EC27" s="132">
        <v>100</v>
      </c>
      <c r="ED27" s="132">
        <v>52.380952380952387</v>
      </c>
      <c r="EE27" s="132">
        <v>95.238095238095227</v>
      </c>
      <c r="EF27" s="132">
        <v>19.047619047619047</v>
      </c>
      <c r="EG27" s="132">
        <v>97.61904761904762</v>
      </c>
      <c r="EH27" s="132">
        <v>75.609756097560975</v>
      </c>
      <c r="EI27" s="132">
        <v>4.8780487804878048</v>
      </c>
      <c r="EJ27" s="132">
        <v>4.8780487804878048</v>
      </c>
      <c r="EK27" s="132">
        <v>2.4390243902439024</v>
      </c>
      <c r="EL27" s="132">
        <v>58.536585365853654</v>
      </c>
      <c r="EM27" s="132">
        <v>28.571428571428569</v>
      </c>
      <c r="EN27" s="132">
        <v>75</v>
      </c>
      <c r="EO27" s="132">
        <v>16.666666666666664</v>
      </c>
      <c r="EP27" s="132">
        <v>16.666666666666664</v>
      </c>
      <c r="EQ27" s="132">
        <v>8.3333333333333321</v>
      </c>
      <c r="ER27" s="132">
        <v>83.333333333333343</v>
      </c>
      <c r="ES27" s="140">
        <v>71.6666666666667</v>
      </c>
      <c r="ET27" s="139">
        <v>71.6666666666667</v>
      </c>
      <c r="EU27" s="345" t="s">
        <v>87</v>
      </c>
      <c r="EV27" s="345" t="s">
        <v>87</v>
      </c>
      <c r="EW27" s="346">
        <v>79.099999999999994</v>
      </c>
      <c r="EX27" s="145" t="s">
        <v>87</v>
      </c>
      <c r="EY27" s="145" t="s">
        <v>87</v>
      </c>
      <c r="EZ27" s="145" t="s">
        <v>87</v>
      </c>
      <c r="FA27" s="145" t="s">
        <v>87</v>
      </c>
      <c r="FB27" s="132">
        <v>47.166072136345598</v>
      </c>
      <c r="FC27" s="132">
        <v>29.805786761791499</v>
      </c>
      <c r="FD27" s="132">
        <v>18.826793499801799</v>
      </c>
      <c r="FE27" s="132">
        <v>4.1220768925881899</v>
      </c>
      <c r="FF27" s="141" t="s">
        <v>87</v>
      </c>
      <c r="FG27" s="141" t="s">
        <v>87</v>
      </c>
      <c r="FH27" s="141" t="s">
        <v>87</v>
      </c>
      <c r="FI27" s="141" t="s">
        <v>87</v>
      </c>
      <c r="FJ27" s="141" t="s">
        <v>87</v>
      </c>
      <c r="FK27" s="141" t="s">
        <v>87</v>
      </c>
      <c r="FL27" s="141" t="s">
        <v>87</v>
      </c>
      <c r="FM27" s="141" t="s">
        <v>87</v>
      </c>
      <c r="FN27" s="380">
        <v>141</v>
      </c>
      <c r="FO27" s="380">
        <v>139</v>
      </c>
      <c r="FP27" s="365">
        <v>0.27642180791624998</v>
      </c>
      <c r="FQ27" s="365">
        <v>0.18333377298266901</v>
      </c>
      <c r="FR27" s="365">
        <v>3.0394481569303702</v>
      </c>
      <c r="FS27" s="365">
        <v>3.1158932974669402</v>
      </c>
      <c r="FT27" s="132">
        <v>72.817417546885096</v>
      </c>
      <c r="FU27" s="132">
        <v>76.126429051782097</v>
      </c>
      <c r="FV27" s="132">
        <v>9.0944735242800299</v>
      </c>
      <c r="FW27" s="132">
        <v>5.8838270595373103</v>
      </c>
      <c r="FX27" s="132">
        <v>6.2967727862017302</v>
      </c>
      <c r="FY27" s="132">
        <v>11.700618718055299</v>
      </c>
      <c r="FZ27" s="132">
        <v>46.5277777777778</v>
      </c>
      <c r="GA27" s="132">
        <v>36.963190184049097</v>
      </c>
      <c r="GB27" s="132">
        <v>100</v>
      </c>
      <c r="GC27" s="132">
        <v>90.476190476190482</v>
      </c>
      <c r="GD27" s="132">
        <v>100</v>
      </c>
      <c r="GE27" s="132">
        <v>66.666666666666657</v>
      </c>
      <c r="GF27" s="132">
        <v>90.476190476190482</v>
      </c>
      <c r="GG27" s="132">
        <v>38.095238095238095</v>
      </c>
      <c r="GH27" s="132">
        <v>85.714285714285708</v>
      </c>
      <c r="GI27" s="132">
        <v>80.555555555555557</v>
      </c>
      <c r="GJ27" s="132">
        <v>0</v>
      </c>
      <c r="GK27" s="132">
        <v>38.888888888888893</v>
      </c>
      <c r="GL27" s="132">
        <v>5.5555555555555554</v>
      </c>
      <c r="GM27" s="132">
        <v>69.444444444444443</v>
      </c>
      <c r="GN27" s="132">
        <v>42.857142857142854</v>
      </c>
      <c r="GO27" s="132">
        <v>88.888888888888886</v>
      </c>
      <c r="GP27" s="132">
        <v>0</v>
      </c>
      <c r="GQ27" s="132">
        <v>27.777777777777779</v>
      </c>
      <c r="GR27" s="132">
        <v>5.5555555555555554</v>
      </c>
      <c r="GS27" s="132">
        <v>94.444444444444443</v>
      </c>
      <c r="GT27" s="140">
        <v>72.131147540983605</v>
      </c>
      <c r="GU27" s="140">
        <v>72.131147540983605</v>
      </c>
      <c r="GV27" s="382" t="s">
        <v>87</v>
      </c>
      <c r="GW27" s="132">
        <v>69.599999999999994</v>
      </c>
      <c r="GX27" s="145" t="s">
        <v>88</v>
      </c>
      <c r="GY27" s="145" t="s">
        <v>88</v>
      </c>
      <c r="GZ27" s="145" t="s">
        <v>88</v>
      </c>
      <c r="HA27" s="145" t="s">
        <v>88</v>
      </c>
      <c r="HB27" s="146">
        <v>55.151228733459398</v>
      </c>
      <c r="HC27" s="146">
        <v>20.274102079395099</v>
      </c>
      <c r="HD27" s="146">
        <v>20.132325141776899</v>
      </c>
      <c r="HE27" s="146">
        <v>4.4423440453686203</v>
      </c>
      <c r="HF27" s="386" t="s">
        <v>88</v>
      </c>
      <c r="HG27" s="386" t="s">
        <v>88</v>
      </c>
      <c r="HH27" s="386" t="s">
        <v>88</v>
      </c>
      <c r="HI27" s="386" t="s">
        <v>88</v>
      </c>
      <c r="HJ27" s="386" t="s">
        <v>88</v>
      </c>
      <c r="HK27" s="386" t="s">
        <v>88</v>
      </c>
      <c r="HL27" s="386" t="s">
        <v>88</v>
      </c>
      <c r="HM27" s="386" t="s">
        <v>88</v>
      </c>
      <c r="HN27" s="147">
        <v>57</v>
      </c>
      <c r="HO27" s="147">
        <v>21</v>
      </c>
      <c r="HP27" s="387">
        <v>0.21421323612311599</v>
      </c>
      <c r="HQ27" s="387">
        <v>6.9195031137763999E-2</v>
      </c>
      <c r="HR27" s="387">
        <v>2.55490811295383</v>
      </c>
      <c r="HS27" s="387">
        <v>1.2223515715948801</v>
      </c>
      <c r="HT27" s="146">
        <v>83.191393993724802</v>
      </c>
      <c r="HU27" s="146">
        <v>90.803259604190899</v>
      </c>
      <c r="HV27" s="146">
        <v>8.3843812243977602</v>
      </c>
      <c r="HW27" s="146">
        <v>5.6608125473656496</v>
      </c>
      <c r="HX27" s="146">
        <v>6.0988072299495304</v>
      </c>
      <c r="HY27" s="146">
        <v>8.2657519488875302</v>
      </c>
      <c r="HZ27" s="135">
        <v>45.3125</v>
      </c>
      <c r="IA27" s="135">
        <v>31.9018404907975</v>
      </c>
      <c r="IB27" s="132">
        <v>100</v>
      </c>
      <c r="IC27" s="132">
        <v>4.7619047619047619</v>
      </c>
      <c r="ID27" s="132">
        <v>7.1428571428571423</v>
      </c>
      <c r="IE27" s="132">
        <v>59.523809523809526</v>
      </c>
      <c r="IF27" s="132">
        <v>92.857142857142861</v>
      </c>
      <c r="IG27" s="132">
        <v>23.809523809523807</v>
      </c>
      <c r="IH27" s="132">
        <v>95.238095238095227</v>
      </c>
      <c r="II27" s="132">
        <v>50</v>
      </c>
      <c r="IJ27" s="132">
        <v>17.5</v>
      </c>
      <c r="IK27" s="132">
        <v>0</v>
      </c>
      <c r="IL27" s="132">
        <v>2.5</v>
      </c>
      <c r="IM27" s="132">
        <v>67.5</v>
      </c>
      <c r="IN27" s="132">
        <v>40.476190476190474</v>
      </c>
      <c r="IO27" s="132">
        <v>76.470588235294116</v>
      </c>
      <c r="IP27" s="132">
        <v>23.52941176470588</v>
      </c>
      <c r="IQ27" s="132">
        <v>0</v>
      </c>
      <c r="IR27" s="132">
        <v>5.8823529411764701</v>
      </c>
      <c r="IS27" s="132">
        <v>82.35294117647058</v>
      </c>
      <c r="IT27" s="140">
        <v>72.131147540983605</v>
      </c>
      <c r="IU27" s="132">
        <v>72.131147540983605</v>
      </c>
      <c r="IV27" s="389" t="s">
        <v>87</v>
      </c>
      <c r="IW27" s="135">
        <v>69.7</v>
      </c>
      <c r="IX27" s="145" t="s">
        <v>88</v>
      </c>
      <c r="IY27" s="145" t="s">
        <v>88</v>
      </c>
      <c r="IZ27" s="145" t="s">
        <v>88</v>
      </c>
      <c r="JA27" s="145" t="s">
        <v>88</v>
      </c>
      <c r="JB27" s="132">
        <v>60.806697108066999</v>
      </c>
      <c r="JC27" s="132">
        <v>23.287671232876701</v>
      </c>
      <c r="JD27" s="132">
        <v>7.2298325722983297</v>
      </c>
      <c r="JE27" s="132">
        <v>8.6757990867579906</v>
      </c>
      <c r="JF27" s="145" t="s">
        <v>88</v>
      </c>
      <c r="JG27" s="145" t="s">
        <v>88</v>
      </c>
      <c r="JH27" s="145" t="s">
        <v>88</v>
      </c>
      <c r="JI27" s="145" t="s">
        <v>88</v>
      </c>
      <c r="JJ27" s="395">
        <v>199</v>
      </c>
      <c r="JK27" s="365">
        <v>0.30564600356331001</v>
      </c>
      <c r="JL27" s="365">
        <v>4.8160696999031902</v>
      </c>
      <c r="JM27" s="365">
        <v>92.545982575024198</v>
      </c>
      <c r="JN27" s="365">
        <v>6.3463783252442099</v>
      </c>
      <c r="JO27" s="132">
        <v>21.0068064479049</v>
      </c>
      <c r="JP27" s="132">
        <v>37.116564417177898</v>
      </c>
      <c r="JQ27" s="132">
        <v>100</v>
      </c>
      <c r="JR27" s="132">
        <v>42.857142857142854</v>
      </c>
      <c r="JS27" s="132">
        <v>40.476190476190474</v>
      </c>
      <c r="JT27" s="132">
        <v>38.095238095238095</v>
      </c>
      <c r="JU27" s="132">
        <v>90.476190476190482</v>
      </c>
      <c r="JV27" s="132">
        <v>57.142857142857139</v>
      </c>
      <c r="JW27" s="132">
        <v>95.238095238095227</v>
      </c>
      <c r="JX27" s="132">
        <v>42.5</v>
      </c>
      <c r="JY27" s="132">
        <v>55.000000000000007</v>
      </c>
      <c r="JZ27" s="132">
        <v>0</v>
      </c>
      <c r="KA27" s="132">
        <v>5</v>
      </c>
      <c r="KB27" s="132">
        <v>55.000000000000007</v>
      </c>
      <c r="KC27" s="132">
        <v>57.142857142857139</v>
      </c>
      <c r="KD27" s="132">
        <v>70.833333333333343</v>
      </c>
      <c r="KE27" s="132">
        <v>62.5</v>
      </c>
      <c r="KF27" s="132">
        <v>4.1666666666666661</v>
      </c>
      <c r="KG27" s="132">
        <v>54.166666666666664</v>
      </c>
      <c r="KH27" s="132">
        <v>66.666666666666657</v>
      </c>
      <c r="KI27" s="132">
        <v>68.75</v>
      </c>
      <c r="KJ27" s="132">
        <v>68.75</v>
      </c>
      <c r="KK27" s="345" t="s">
        <v>87</v>
      </c>
      <c r="KL27" s="345" t="s">
        <v>87</v>
      </c>
      <c r="KM27" s="346">
        <v>67</v>
      </c>
    </row>
    <row r="28" spans="1:299" ht="18" customHeight="1">
      <c r="A28" s="74"/>
      <c r="B28" s="75" t="s">
        <v>87</v>
      </c>
      <c r="C28" s="75" t="s">
        <v>87</v>
      </c>
      <c r="D28" s="76" t="s">
        <v>108</v>
      </c>
      <c r="E28" s="77" t="s">
        <v>129</v>
      </c>
      <c r="F28" s="78" t="s">
        <v>87</v>
      </c>
      <c r="G28" s="78" t="s">
        <v>87</v>
      </c>
      <c r="H28" s="78" t="s">
        <v>87</v>
      </c>
      <c r="I28" s="78" t="s">
        <v>87</v>
      </c>
      <c r="J28" s="78" t="s">
        <v>87</v>
      </c>
      <c r="K28" s="78" t="s">
        <v>87</v>
      </c>
      <c r="L28" s="78" t="s">
        <v>87</v>
      </c>
      <c r="M28" s="79">
        <v>3633202</v>
      </c>
      <c r="N28" s="80">
        <v>80.854597046310417</v>
      </c>
      <c r="O28" s="80">
        <v>54.353271176327105</v>
      </c>
      <c r="P28" s="81">
        <v>24.953582975787363</v>
      </c>
      <c r="Q28" s="81">
        <v>14.844838459671406</v>
      </c>
      <c r="R28" s="80">
        <v>14.365963498459299</v>
      </c>
      <c r="S28" s="80">
        <v>11.4576913960654</v>
      </c>
      <c r="T28" s="82">
        <v>25.8236548945248</v>
      </c>
      <c r="U28" s="82">
        <v>411.83723687105299</v>
      </c>
      <c r="V28" s="81">
        <v>323.59465732881199</v>
      </c>
      <c r="W28" s="85" t="s">
        <v>87</v>
      </c>
      <c r="X28" s="86" t="s">
        <v>87</v>
      </c>
      <c r="Y28" s="134">
        <v>28.652482269503501</v>
      </c>
      <c r="Z28" s="134">
        <v>8.6218601493550597</v>
      </c>
      <c r="AA28" s="382" t="s">
        <v>87</v>
      </c>
      <c r="AB28" s="382" t="s">
        <v>87</v>
      </c>
      <c r="AC28" s="406">
        <v>274.16935719829439</v>
      </c>
      <c r="AD28" s="406">
        <v>242.836083917119</v>
      </c>
      <c r="AE28" s="134">
        <v>8676.0663985443862</v>
      </c>
      <c r="AF28" s="134">
        <v>6975.1847250745795</v>
      </c>
      <c r="AG28" s="134">
        <v>21.63380951568341</v>
      </c>
      <c r="AH28" s="134">
        <v>6.1</v>
      </c>
      <c r="AI28" s="134">
        <v>31</v>
      </c>
      <c r="AJ28" s="134">
        <v>0.66057433635674534</v>
      </c>
      <c r="AK28" s="132">
        <v>9.9361389760327121</v>
      </c>
      <c r="AL28" s="134">
        <v>32.504867607141023</v>
      </c>
      <c r="AM28" s="132">
        <v>17.811416171204314</v>
      </c>
      <c r="AN28" s="132">
        <v>4.7809081272134781</v>
      </c>
      <c r="AO28" s="134">
        <v>92.096000000000004</v>
      </c>
      <c r="AP28" s="134">
        <v>87.759</v>
      </c>
      <c r="AQ28" s="132">
        <v>55.116813257019302</v>
      </c>
      <c r="AR28" s="132">
        <v>22.181561958258701</v>
      </c>
      <c r="AS28" s="141" t="s">
        <v>88</v>
      </c>
      <c r="AT28" s="141" t="s">
        <v>88</v>
      </c>
      <c r="AU28" s="132">
        <v>10.870356707855739</v>
      </c>
      <c r="AV28" s="132">
        <v>7.5376814066392335</v>
      </c>
      <c r="AW28" s="134">
        <v>98.194999999999993</v>
      </c>
      <c r="AX28" s="134">
        <v>93.058999999999997</v>
      </c>
      <c r="AY28" s="132">
        <v>67.028668732936097</v>
      </c>
      <c r="AZ28" s="132">
        <v>43.390414202266697</v>
      </c>
      <c r="BA28" s="141" t="s">
        <v>88</v>
      </c>
      <c r="BB28" s="141" t="s">
        <v>88</v>
      </c>
      <c r="BC28" s="135">
        <v>9.746831183242449</v>
      </c>
      <c r="BD28" s="135">
        <v>3.5036054030398827</v>
      </c>
      <c r="BE28" s="143">
        <v>87.578999999999994</v>
      </c>
      <c r="BF28" s="143">
        <v>86.286000000000001</v>
      </c>
      <c r="BG28" s="135">
        <v>55.250154000600297</v>
      </c>
      <c r="BH28" s="135">
        <v>18.908089060636499</v>
      </c>
      <c r="BI28" s="145" t="s">
        <v>88</v>
      </c>
      <c r="BJ28" s="145" t="s">
        <v>88</v>
      </c>
      <c r="BK28" s="132">
        <v>11.06482031</v>
      </c>
      <c r="BL28" s="132">
        <v>96.957390476157698</v>
      </c>
      <c r="BM28" s="149" t="s">
        <v>88</v>
      </c>
      <c r="BN28" s="65" t="s">
        <v>88</v>
      </c>
      <c r="BO28" s="65" t="s">
        <v>88</v>
      </c>
      <c r="BP28" s="65" t="s">
        <v>88</v>
      </c>
      <c r="BQ28" s="65" t="s">
        <v>88</v>
      </c>
      <c r="BR28" s="65" t="s">
        <v>88</v>
      </c>
      <c r="BS28" s="65" t="s">
        <v>88</v>
      </c>
      <c r="BT28" s="65" t="s">
        <v>88</v>
      </c>
      <c r="BU28" s="65" t="s">
        <v>88</v>
      </c>
      <c r="BV28" s="65" t="s">
        <v>88</v>
      </c>
      <c r="BW28" s="65" t="s">
        <v>88</v>
      </c>
      <c r="BX28" s="65" t="s">
        <v>88</v>
      </c>
      <c r="BY28" s="65" t="s">
        <v>88</v>
      </c>
      <c r="BZ28" s="65" t="s">
        <v>88</v>
      </c>
      <c r="CA28" s="65" t="s">
        <v>88</v>
      </c>
      <c r="CB28" s="65" t="s">
        <v>88</v>
      </c>
      <c r="CC28" s="65" t="s">
        <v>88</v>
      </c>
      <c r="CD28" s="65" t="s">
        <v>88</v>
      </c>
      <c r="CE28" s="66" t="s">
        <v>88</v>
      </c>
      <c r="CF28" s="107" t="s">
        <v>87</v>
      </c>
      <c r="CG28" s="65" t="s">
        <v>88</v>
      </c>
      <c r="CH28" s="65" t="s">
        <v>88</v>
      </c>
      <c r="CI28" s="65" t="s">
        <v>88</v>
      </c>
      <c r="CJ28" s="65" t="s">
        <v>88</v>
      </c>
      <c r="CK28" s="65" t="s">
        <v>88</v>
      </c>
      <c r="CL28" s="65" t="s">
        <v>88</v>
      </c>
      <c r="CM28" s="65" t="s">
        <v>88</v>
      </c>
      <c r="CN28" s="65" t="s">
        <v>88</v>
      </c>
      <c r="CO28" s="65" t="s">
        <v>88</v>
      </c>
      <c r="CP28" s="65" t="s">
        <v>88</v>
      </c>
      <c r="CQ28" s="65" t="s">
        <v>88</v>
      </c>
      <c r="CR28" s="65" t="s">
        <v>88</v>
      </c>
      <c r="CS28" s="65" t="s">
        <v>88</v>
      </c>
      <c r="CT28" s="65" t="s">
        <v>88</v>
      </c>
      <c r="CU28" s="65" t="s">
        <v>88</v>
      </c>
      <c r="CV28" s="65" t="s">
        <v>88</v>
      </c>
      <c r="CW28" s="145" t="s">
        <v>87</v>
      </c>
      <c r="CX28" s="145" t="s">
        <v>87</v>
      </c>
      <c r="CY28" s="145" t="s">
        <v>87</v>
      </c>
      <c r="CZ28" s="145" t="s">
        <v>87</v>
      </c>
      <c r="DA28" s="132">
        <v>32.736809626658399</v>
      </c>
      <c r="DB28" s="132">
        <v>18.8213514347424</v>
      </c>
      <c r="DC28" s="132">
        <v>39.679111385374902</v>
      </c>
      <c r="DD28" s="132">
        <v>8.7627275532243107</v>
      </c>
      <c r="DE28" s="141" t="s">
        <v>87</v>
      </c>
      <c r="DF28" s="141" t="s">
        <v>87</v>
      </c>
      <c r="DG28" s="141" t="s">
        <v>87</v>
      </c>
      <c r="DH28" s="141" t="s">
        <v>87</v>
      </c>
      <c r="DI28" s="141" t="s">
        <v>87</v>
      </c>
      <c r="DJ28" s="141" t="s">
        <v>87</v>
      </c>
      <c r="DK28" s="141" t="s">
        <v>87</v>
      </c>
      <c r="DL28" s="141" t="s">
        <v>87</v>
      </c>
      <c r="DM28" s="342">
        <v>112</v>
      </c>
      <c r="DN28" s="342">
        <v>126</v>
      </c>
      <c r="DO28" s="343">
        <v>8.3327753349850098E-2</v>
      </c>
      <c r="DP28" s="343">
        <v>6.1786209906389E-2</v>
      </c>
      <c r="DQ28" s="343">
        <v>3.3116499112950901</v>
      </c>
      <c r="DR28" s="343">
        <v>3.1866464339909002</v>
      </c>
      <c r="DS28" s="344">
        <v>79.183914843287994</v>
      </c>
      <c r="DT28" s="344">
        <v>83.3333333333333</v>
      </c>
      <c r="DU28" s="344">
        <v>2.5162005520463699</v>
      </c>
      <c r="DV28" s="344">
        <v>1.93891011087192</v>
      </c>
      <c r="DW28" s="344">
        <v>5.9027472029208203</v>
      </c>
      <c r="DX28" s="344">
        <v>11.9280212609128</v>
      </c>
      <c r="DY28" s="132">
        <v>52.602739726027401</v>
      </c>
      <c r="DZ28" s="132">
        <v>46.252129471891003</v>
      </c>
      <c r="EA28" s="132">
        <v>100</v>
      </c>
      <c r="EB28" s="132">
        <v>82.857142857142861</v>
      </c>
      <c r="EC28" s="132">
        <v>100</v>
      </c>
      <c r="ED28" s="132">
        <v>82.857142857142861</v>
      </c>
      <c r="EE28" s="132">
        <v>94.285714285714278</v>
      </c>
      <c r="EF28" s="132">
        <v>34.285714285714285</v>
      </c>
      <c r="EG28" s="132">
        <v>88.571428571428569</v>
      </c>
      <c r="EH28" s="132">
        <v>90.322580645161281</v>
      </c>
      <c r="EI28" s="132">
        <v>0</v>
      </c>
      <c r="EJ28" s="132">
        <v>0</v>
      </c>
      <c r="EK28" s="132">
        <v>16.129032258064516</v>
      </c>
      <c r="EL28" s="132">
        <v>93.548387096774192</v>
      </c>
      <c r="EM28" s="132">
        <v>48.571428571428569</v>
      </c>
      <c r="EN28" s="132">
        <v>58.82352941176471</v>
      </c>
      <c r="EO28" s="132">
        <v>17.647058823529413</v>
      </c>
      <c r="EP28" s="132">
        <v>11.76470588235294</v>
      </c>
      <c r="EQ28" s="132">
        <v>47.058823529411761</v>
      </c>
      <c r="ER28" s="132">
        <v>82.35294117647058</v>
      </c>
      <c r="ES28" s="140">
        <v>46.6666666666667</v>
      </c>
      <c r="ET28" s="139">
        <v>46.6666666666667</v>
      </c>
      <c r="EU28" s="345" t="s">
        <v>87</v>
      </c>
      <c r="EV28" s="345" t="s">
        <v>87</v>
      </c>
      <c r="EW28" s="346">
        <v>79.900000000000006</v>
      </c>
      <c r="EX28" s="145" t="s">
        <v>87</v>
      </c>
      <c r="EY28" s="145" t="s">
        <v>87</v>
      </c>
      <c r="EZ28" s="145" t="s">
        <v>87</v>
      </c>
      <c r="FA28" s="145" t="s">
        <v>87</v>
      </c>
      <c r="FB28" s="132">
        <v>45.602605863192203</v>
      </c>
      <c r="FC28" s="132">
        <v>28.7808282922289</v>
      </c>
      <c r="FD28" s="132">
        <v>19.0786412284784</v>
      </c>
      <c r="FE28" s="132">
        <v>6.5146579804560298</v>
      </c>
      <c r="FF28" s="141" t="s">
        <v>87</v>
      </c>
      <c r="FG28" s="141" t="s">
        <v>87</v>
      </c>
      <c r="FH28" s="141" t="s">
        <v>87</v>
      </c>
      <c r="FI28" s="141" t="s">
        <v>87</v>
      </c>
      <c r="FJ28" s="141" t="s">
        <v>87</v>
      </c>
      <c r="FK28" s="141" t="s">
        <v>87</v>
      </c>
      <c r="FL28" s="141" t="s">
        <v>87</v>
      </c>
      <c r="FM28" s="141" t="s">
        <v>87</v>
      </c>
      <c r="FN28" s="380">
        <v>350</v>
      </c>
      <c r="FO28" s="380">
        <v>258</v>
      </c>
      <c r="FP28" s="365">
        <v>0.30261110150440901</v>
      </c>
      <c r="FQ28" s="365">
        <v>0.14669593004082501</v>
      </c>
      <c r="FR28" s="365">
        <v>3.1940135061142501</v>
      </c>
      <c r="FS28" s="365">
        <v>2.3174346537321502</v>
      </c>
      <c r="FT28" s="132">
        <v>60.0200766563242</v>
      </c>
      <c r="FU28" s="132">
        <v>62.400071858438899</v>
      </c>
      <c r="FV28" s="132">
        <v>9.4743212865294808</v>
      </c>
      <c r="FW28" s="132">
        <v>6.3300999579244204</v>
      </c>
      <c r="FX28" s="132">
        <v>5.6149015752688296</v>
      </c>
      <c r="FY28" s="132">
        <v>11.6719976737424</v>
      </c>
      <c r="FZ28" s="132">
        <v>45.114155251141597</v>
      </c>
      <c r="GA28" s="132">
        <v>38.841567291311797</v>
      </c>
      <c r="GB28" s="132">
        <v>100</v>
      </c>
      <c r="GC28" s="132">
        <v>74.285714285714292</v>
      </c>
      <c r="GD28" s="132">
        <v>100</v>
      </c>
      <c r="GE28" s="132">
        <v>100</v>
      </c>
      <c r="GF28" s="132">
        <v>94.285714285714278</v>
      </c>
      <c r="GG28" s="132">
        <v>40</v>
      </c>
      <c r="GH28" s="132">
        <v>88.571428571428569</v>
      </c>
      <c r="GI28" s="132">
        <v>90.322580645161281</v>
      </c>
      <c r="GJ28" s="132">
        <v>0</v>
      </c>
      <c r="GK28" s="132">
        <v>0</v>
      </c>
      <c r="GL28" s="132">
        <v>12.903225806451612</v>
      </c>
      <c r="GM28" s="132">
        <v>90.322580645161281</v>
      </c>
      <c r="GN28" s="132">
        <v>65.714285714285708</v>
      </c>
      <c r="GO28" s="132">
        <v>86.956521739130437</v>
      </c>
      <c r="GP28" s="132">
        <v>0</v>
      </c>
      <c r="GQ28" s="132">
        <v>8.695652173913043</v>
      </c>
      <c r="GR28" s="132">
        <v>30.434782608695656</v>
      </c>
      <c r="GS28" s="132">
        <v>82.608695652173907</v>
      </c>
      <c r="GT28" s="140">
        <v>47.540983606557397</v>
      </c>
      <c r="GU28" s="140">
        <v>47.540983606557397</v>
      </c>
      <c r="GV28" s="382" t="s">
        <v>87</v>
      </c>
      <c r="GW28" s="132">
        <v>71.5</v>
      </c>
      <c r="GX28" s="145" t="s">
        <v>88</v>
      </c>
      <c r="GY28" s="145" t="s">
        <v>88</v>
      </c>
      <c r="GZ28" s="145" t="s">
        <v>88</v>
      </c>
      <c r="HA28" s="145" t="s">
        <v>88</v>
      </c>
      <c r="HB28" s="146">
        <v>57.337220602526699</v>
      </c>
      <c r="HC28" s="146">
        <v>17.1039844509232</v>
      </c>
      <c r="HD28" s="146">
        <v>19.2095885973437</v>
      </c>
      <c r="HE28" s="146">
        <v>6.3492063492063497</v>
      </c>
      <c r="HF28" s="386" t="s">
        <v>88</v>
      </c>
      <c r="HG28" s="386" t="s">
        <v>88</v>
      </c>
      <c r="HH28" s="386" t="s">
        <v>88</v>
      </c>
      <c r="HI28" s="386" t="s">
        <v>88</v>
      </c>
      <c r="HJ28" s="386" t="s">
        <v>88</v>
      </c>
      <c r="HK28" s="386" t="s">
        <v>88</v>
      </c>
      <c r="HL28" s="386" t="s">
        <v>88</v>
      </c>
      <c r="HM28" s="386" t="s">
        <v>88</v>
      </c>
      <c r="HN28" s="147">
        <v>128</v>
      </c>
      <c r="HO28" s="147">
        <v>59</v>
      </c>
      <c r="HP28" s="387">
        <v>0.190603826967463</v>
      </c>
      <c r="HQ28" s="387">
        <v>6.7914450813822302E-2</v>
      </c>
      <c r="HR28" s="387">
        <v>2.6342868903066501</v>
      </c>
      <c r="HS28" s="387">
        <v>1.35104190519808</v>
      </c>
      <c r="HT28" s="146">
        <v>69.952665157439796</v>
      </c>
      <c r="HU28" s="146">
        <v>72.658575681245694</v>
      </c>
      <c r="HV28" s="146">
        <v>7.2354999627726899</v>
      </c>
      <c r="HW28" s="146">
        <v>5.0268204526095301</v>
      </c>
      <c r="HX28" s="146">
        <v>6.9634698510305499</v>
      </c>
      <c r="HY28" s="146">
        <v>11.2956183562354</v>
      </c>
      <c r="HZ28" s="135">
        <v>44.474885844748897</v>
      </c>
      <c r="IA28" s="135">
        <v>34.241908006814299</v>
      </c>
      <c r="IB28" s="132">
        <v>100</v>
      </c>
      <c r="IC28" s="132">
        <v>8.5714285714285712</v>
      </c>
      <c r="ID28" s="132">
        <v>2.8571428571428572</v>
      </c>
      <c r="IE28" s="132">
        <v>94.285714285714278</v>
      </c>
      <c r="IF28" s="132">
        <v>88.571428571428569</v>
      </c>
      <c r="IG28" s="132">
        <v>34.285714285714285</v>
      </c>
      <c r="IH28" s="132">
        <v>94.285714285714278</v>
      </c>
      <c r="II28" s="132">
        <v>72.727272727272734</v>
      </c>
      <c r="IJ28" s="132">
        <v>24.242424242424242</v>
      </c>
      <c r="IK28" s="132">
        <v>3.0303030303030303</v>
      </c>
      <c r="IL28" s="132">
        <v>12.121212121212121</v>
      </c>
      <c r="IM28" s="132">
        <v>90.909090909090907</v>
      </c>
      <c r="IN28" s="132">
        <v>68.571428571428569</v>
      </c>
      <c r="IO28" s="132">
        <v>75</v>
      </c>
      <c r="IP28" s="132">
        <v>25</v>
      </c>
      <c r="IQ28" s="132">
        <v>4.1666666666666661</v>
      </c>
      <c r="IR28" s="132">
        <v>41.666666666666671</v>
      </c>
      <c r="IS28" s="132">
        <v>79.166666666666657</v>
      </c>
      <c r="IT28" s="140">
        <v>47.540983606557397</v>
      </c>
      <c r="IU28" s="132">
        <v>47.540983606557397</v>
      </c>
      <c r="IV28" s="389" t="s">
        <v>87</v>
      </c>
      <c r="IW28" s="135">
        <v>78.8</v>
      </c>
      <c r="IX28" s="145" t="s">
        <v>88</v>
      </c>
      <c r="IY28" s="145" t="s">
        <v>88</v>
      </c>
      <c r="IZ28" s="145" t="s">
        <v>88</v>
      </c>
      <c r="JA28" s="145" t="s">
        <v>88</v>
      </c>
      <c r="JB28" s="132">
        <v>58.379992534527801</v>
      </c>
      <c r="JC28" s="132">
        <v>26.913027248973499</v>
      </c>
      <c r="JD28" s="132">
        <v>8.3613288540500204</v>
      </c>
      <c r="JE28" s="132">
        <v>6.3456513624486703</v>
      </c>
      <c r="JF28" s="145" t="s">
        <v>88</v>
      </c>
      <c r="JG28" s="145" t="s">
        <v>88</v>
      </c>
      <c r="JH28" s="145" t="s">
        <v>88</v>
      </c>
      <c r="JI28" s="145" t="s">
        <v>88</v>
      </c>
      <c r="JJ28" s="395">
        <v>224</v>
      </c>
      <c r="JK28" s="365">
        <v>0.251171761117714</v>
      </c>
      <c r="JL28" s="365">
        <v>4.2113179169016703</v>
      </c>
      <c r="JM28" s="365">
        <v>82.2147020116563</v>
      </c>
      <c r="JN28" s="365">
        <v>5.9642080240407296</v>
      </c>
      <c r="JO28" s="132">
        <v>18.580109120265298</v>
      </c>
      <c r="JP28" s="132">
        <v>35.945485519591102</v>
      </c>
      <c r="JQ28" s="132">
        <v>100</v>
      </c>
      <c r="JR28" s="132">
        <v>65.714285714285708</v>
      </c>
      <c r="JS28" s="132">
        <v>28.571428571428569</v>
      </c>
      <c r="JT28" s="132">
        <v>62.857142857142854</v>
      </c>
      <c r="JU28" s="132">
        <v>94.285714285714278</v>
      </c>
      <c r="JV28" s="132">
        <v>62.857142857142854</v>
      </c>
      <c r="JW28" s="132">
        <v>82.857142857142861</v>
      </c>
      <c r="JX28" s="132">
        <v>31.03448275862069</v>
      </c>
      <c r="JY28" s="132">
        <v>65.517241379310349</v>
      </c>
      <c r="JZ28" s="132">
        <v>0</v>
      </c>
      <c r="KA28" s="132">
        <v>17.241379310344829</v>
      </c>
      <c r="KB28" s="132">
        <v>89.65517241379311</v>
      </c>
      <c r="KC28" s="132">
        <v>91.428571428571431</v>
      </c>
      <c r="KD28" s="132">
        <v>68.75</v>
      </c>
      <c r="KE28" s="132">
        <v>68.75</v>
      </c>
      <c r="KF28" s="132">
        <v>6.25</v>
      </c>
      <c r="KG28" s="132">
        <v>53.125</v>
      </c>
      <c r="KH28" s="132">
        <v>68.75</v>
      </c>
      <c r="KI28" s="132">
        <v>45.3125</v>
      </c>
      <c r="KJ28" s="132">
        <v>45.3125</v>
      </c>
      <c r="KK28" s="345" t="s">
        <v>87</v>
      </c>
      <c r="KL28" s="345" t="s">
        <v>87</v>
      </c>
      <c r="KM28" s="346">
        <v>83.6</v>
      </c>
    </row>
    <row r="29" spans="1:299" ht="18" customHeight="1">
      <c r="A29" s="74"/>
      <c r="B29" s="75" t="s">
        <v>87</v>
      </c>
      <c r="C29" s="75" t="s">
        <v>87</v>
      </c>
      <c r="D29" s="76" t="s">
        <v>109</v>
      </c>
      <c r="E29" s="77" t="s">
        <v>21</v>
      </c>
      <c r="F29" s="78" t="s">
        <v>87</v>
      </c>
      <c r="G29" s="78" t="s">
        <v>87</v>
      </c>
      <c r="H29" s="78" t="s">
        <v>87</v>
      </c>
      <c r="I29" s="78" t="s">
        <v>87</v>
      </c>
      <c r="J29" s="78" t="s">
        <v>87</v>
      </c>
      <c r="K29" s="78" t="s">
        <v>87</v>
      </c>
      <c r="L29" s="78" t="s">
        <v>87</v>
      </c>
      <c r="M29" s="79">
        <v>7542415</v>
      </c>
      <c r="N29" s="80">
        <v>80.833661410557809</v>
      </c>
      <c r="O29" s="80">
        <v>55.0783561573326</v>
      </c>
      <c r="P29" s="81">
        <v>32.501787276470836</v>
      </c>
      <c r="Q29" s="81">
        <v>11.31168759806561</v>
      </c>
      <c r="R29" s="80">
        <v>13.5059772350283</v>
      </c>
      <c r="S29" s="80">
        <v>10.2642567065149</v>
      </c>
      <c r="T29" s="82">
        <v>23.7702339415432</v>
      </c>
      <c r="U29" s="82">
        <v>416.77289404768197</v>
      </c>
      <c r="V29" s="81">
        <v>312.00700941774898</v>
      </c>
      <c r="W29" s="81">
        <v>61.3</v>
      </c>
      <c r="X29" s="80">
        <v>67</v>
      </c>
      <c r="Y29" s="134">
        <v>28.352899324083999</v>
      </c>
      <c r="Z29" s="134">
        <v>8.0882352941176503</v>
      </c>
      <c r="AA29" s="382" t="s">
        <v>87</v>
      </c>
      <c r="AB29" s="382" t="s">
        <v>87</v>
      </c>
      <c r="AC29" s="406">
        <v>228.775880733517</v>
      </c>
      <c r="AD29" s="406">
        <v>237.67116360168473</v>
      </c>
      <c r="AE29" s="134">
        <v>8034.6866505869102</v>
      </c>
      <c r="AF29" s="134">
        <v>6077.0723497159024</v>
      </c>
      <c r="AG29" s="134">
        <v>17.43473410041744</v>
      </c>
      <c r="AH29" s="134">
        <v>9</v>
      </c>
      <c r="AI29" s="134">
        <v>22</v>
      </c>
      <c r="AJ29" s="134">
        <v>0.75572611690022362</v>
      </c>
      <c r="AK29" s="132">
        <v>11.521508694496392</v>
      </c>
      <c r="AL29" s="134">
        <v>51.176049050602487</v>
      </c>
      <c r="AM29" s="132">
        <v>19.35716257022051</v>
      </c>
      <c r="AN29" s="132">
        <v>5.9024238607652535</v>
      </c>
      <c r="AO29" s="134">
        <v>102.41200000000001</v>
      </c>
      <c r="AP29" s="134">
        <v>101.9</v>
      </c>
      <c r="AQ29" s="132">
        <v>60.890939858872002</v>
      </c>
      <c r="AR29" s="132">
        <v>24.527332286556899</v>
      </c>
      <c r="AS29" s="140">
        <v>28.9</v>
      </c>
      <c r="AT29" s="140">
        <v>44.3</v>
      </c>
      <c r="AU29" s="132">
        <v>12.146800401807859</v>
      </c>
      <c r="AV29" s="132">
        <v>7.175501245346922</v>
      </c>
      <c r="AW29" s="134">
        <v>99.876999999999995</v>
      </c>
      <c r="AX29" s="134">
        <v>105.44</v>
      </c>
      <c r="AY29" s="132">
        <v>73.899148511423604</v>
      </c>
      <c r="AZ29" s="132">
        <v>45.646323822676997</v>
      </c>
      <c r="BA29" s="139">
        <v>73</v>
      </c>
      <c r="BB29" s="139">
        <v>71.099999999999994</v>
      </c>
      <c r="BC29" s="135">
        <v>9.772063555435496</v>
      </c>
      <c r="BD29" s="135">
        <v>4.7439841847393254</v>
      </c>
      <c r="BE29" s="143">
        <v>103.4</v>
      </c>
      <c r="BF29" s="143">
        <v>107.77</v>
      </c>
      <c r="BG29" s="135">
        <v>59.080120806165603</v>
      </c>
      <c r="BH29" s="135">
        <v>19.0537440269214</v>
      </c>
      <c r="BI29" s="144">
        <v>61.5</v>
      </c>
      <c r="BJ29" s="144">
        <v>57</v>
      </c>
      <c r="BK29" s="132">
        <v>9.8238675989999997</v>
      </c>
      <c r="BL29" s="132">
        <v>87.570169580350793</v>
      </c>
      <c r="BM29" s="134">
        <v>91.7</v>
      </c>
      <c r="BN29" s="6">
        <v>0.82899999999999996</v>
      </c>
      <c r="BO29" s="6">
        <v>0.308</v>
      </c>
      <c r="BP29" s="6">
        <v>0.69299999999999995</v>
      </c>
      <c r="BQ29" s="6">
        <v>0.73799999999999999</v>
      </c>
      <c r="BR29" s="6">
        <v>5.8000000000000003E-2</v>
      </c>
      <c r="BS29" s="6">
        <v>0.27600000000000002</v>
      </c>
      <c r="BT29" s="6">
        <v>0.73599999999999999</v>
      </c>
      <c r="BU29" s="6">
        <v>0.59399999999999997</v>
      </c>
      <c r="BV29" s="6">
        <v>0.59199999999999997</v>
      </c>
      <c r="BW29" s="6">
        <v>0.67300000000000004</v>
      </c>
      <c r="BX29" s="6">
        <v>0.59299999999999997</v>
      </c>
      <c r="BY29" s="6">
        <v>0.34599999999999997</v>
      </c>
      <c r="BZ29" s="6">
        <v>0.66700000000000004</v>
      </c>
      <c r="CA29" s="6">
        <v>0.98399999999999999</v>
      </c>
      <c r="CB29" s="6">
        <v>0.84499999999999997</v>
      </c>
      <c r="CC29" s="6">
        <v>0.70699999999999996</v>
      </c>
      <c r="CD29" s="6">
        <v>0.317</v>
      </c>
      <c r="CE29" s="7">
        <v>7.5</v>
      </c>
      <c r="CF29" s="106">
        <v>0.586231884057971</v>
      </c>
      <c r="CG29" s="6">
        <v>0.68100000000000005</v>
      </c>
      <c r="CH29" s="6">
        <v>0.376</v>
      </c>
      <c r="CI29" s="6">
        <v>0.67600000000000005</v>
      </c>
      <c r="CJ29" s="6">
        <v>0.47499999999999998</v>
      </c>
      <c r="CK29" s="6">
        <v>0.71399999999999997</v>
      </c>
      <c r="CL29" s="6">
        <v>0.27100000000000002</v>
      </c>
      <c r="CM29" s="6">
        <v>0.23</v>
      </c>
      <c r="CN29" s="6">
        <v>1.7000000000000001E-2</v>
      </c>
      <c r="CO29" s="6">
        <v>0.42099999999999999</v>
      </c>
      <c r="CP29" s="6">
        <v>0.309</v>
      </c>
      <c r="CQ29" s="6">
        <v>0.73799999999999999</v>
      </c>
      <c r="CR29" s="6">
        <v>0.41099999999999998</v>
      </c>
      <c r="CS29" s="6">
        <v>0.432</v>
      </c>
      <c r="CT29" s="6">
        <v>0.63800000000000001</v>
      </c>
      <c r="CU29" s="6">
        <v>0.54100000000000004</v>
      </c>
      <c r="CV29" s="6">
        <v>0.60199999999999998</v>
      </c>
      <c r="CW29" s="132">
        <v>24.599824099999999</v>
      </c>
      <c r="CX29" s="132">
        <v>25.435356200000001</v>
      </c>
      <c r="CY29" s="132">
        <v>40.686015830000002</v>
      </c>
      <c r="CZ29" s="132">
        <v>9.2788038700000008</v>
      </c>
      <c r="DA29" s="132">
        <v>32.6553491351698</v>
      </c>
      <c r="DB29" s="132">
        <v>19.955156950672599</v>
      </c>
      <c r="DC29" s="132">
        <v>39.317745035233798</v>
      </c>
      <c r="DD29" s="132">
        <v>8.0717488789237706</v>
      </c>
      <c r="DE29" s="140">
        <v>78.900000000000006</v>
      </c>
      <c r="DF29" s="140">
        <v>31.5</v>
      </c>
      <c r="DG29" s="140">
        <v>4.9000000000000004</v>
      </c>
      <c r="DH29" s="140">
        <v>14.7</v>
      </c>
      <c r="DI29" s="140">
        <v>91.1</v>
      </c>
      <c r="DJ29" s="140">
        <v>40.9</v>
      </c>
      <c r="DK29" s="140">
        <v>11</v>
      </c>
      <c r="DL29" s="140">
        <v>19.899999999999999</v>
      </c>
      <c r="DM29" s="342">
        <v>212</v>
      </c>
      <c r="DN29" s="342">
        <v>93</v>
      </c>
      <c r="DO29" s="343">
        <v>8.5651028620371994E-2</v>
      </c>
      <c r="DP29" s="343">
        <v>2.7376452718216801E-2</v>
      </c>
      <c r="DQ29" s="343">
        <v>4.0288863549981002</v>
      </c>
      <c r="DR29" s="343">
        <v>1.70767535806096</v>
      </c>
      <c r="DS29" s="344">
        <v>78.202204484986694</v>
      </c>
      <c r="DT29" s="344">
        <v>81.784796180683102</v>
      </c>
      <c r="DU29" s="344">
        <v>2.1259231726433798</v>
      </c>
      <c r="DV29" s="344">
        <v>1.6031415215420299</v>
      </c>
      <c r="DW29" s="344">
        <v>5.6235006521275004</v>
      </c>
      <c r="DX29" s="344">
        <v>10.096239125143899</v>
      </c>
      <c r="DY29" s="132">
        <v>49.183572488866901</v>
      </c>
      <c r="DZ29" s="132">
        <v>41.423185673892597</v>
      </c>
      <c r="EA29" s="132">
        <v>100</v>
      </c>
      <c r="EB29" s="132">
        <v>68.518518518518519</v>
      </c>
      <c r="EC29" s="132">
        <v>100</v>
      </c>
      <c r="ED29" s="132">
        <v>92.592592592592595</v>
      </c>
      <c r="EE29" s="132">
        <v>68.518518518518519</v>
      </c>
      <c r="EF29" s="132">
        <v>27.777777777777779</v>
      </c>
      <c r="EG29" s="132">
        <v>79.629629629629633</v>
      </c>
      <c r="EH29" s="132">
        <v>41.860465116279073</v>
      </c>
      <c r="EI29" s="132">
        <v>37.209302325581397</v>
      </c>
      <c r="EJ29" s="132">
        <v>30.232558139534881</v>
      </c>
      <c r="EK29" s="132">
        <v>2.3255813953488373</v>
      </c>
      <c r="EL29" s="132">
        <v>72.093023255813947</v>
      </c>
      <c r="EM29" s="132">
        <v>77.777777777777786</v>
      </c>
      <c r="EN29" s="132">
        <v>88.095238095238088</v>
      </c>
      <c r="EO29" s="132">
        <v>33.333333333333329</v>
      </c>
      <c r="EP29" s="132">
        <v>9.5238095238095237</v>
      </c>
      <c r="EQ29" s="132">
        <v>28.571428571428569</v>
      </c>
      <c r="ER29" s="132">
        <v>83.333333333333343</v>
      </c>
      <c r="ES29" s="140">
        <v>46.6666666666667</v>
      </c>
      <c r="ET29" s="139">
        <v>41.6666666666667</v>
      </c>
      <c r="EU29" s="345" t="s">
        <v>87</v>
      </c>
      <c r="EV29" s="345" t="s">
        <v>87</v>
      </c>
      <c r="EW29" s="346">
        <v>74.599999999999994</v>
      </c>
      <c r="EX29" s="132">
        <v>43.034725039999998</v>
      </c>
      <c r="EY29" s="132">
        <v>30.37427375</v>
      </c>
      <c r="EZ29" s="132">
        <v>18.727199030000001</v>
      </c>
      <c r="FA29" s="132">
        <v>7.8638021890000003</v>
      </c>
      <c r="FB29" s="132">
        <v>46.322778345250299</v>
      </c>
      <c r="FC29" s="132">
        <v>27.7068437180797</v>
      </c>
      <c r="FD29" s="132">
        <v>19.956588355464799</v>
      </c>
      <c r="FE29" s="132">
        <v>6.0137895812053097</v>
      </c>
      <c r="FF29" s="140">
        <v>98.3</v>
      </c>
      <c r="FG29" s="140">
        <v>74.8</v>
      </c>
      <c r="FH29" s="140">
        <v>18.899999999999999</v>
      </c>
      <c r="FI29" s="140">
        <v>53.2</v>
      </c>
      <c r="FJ29" s="140">
        <v>97.7</v>
      </c>
      <c r="FK29" s="140">
        <v>73.900000000000006</v>
      </c>
      <c r="FL29" s="140">
        <v>17.100000000000001</v>
      </c>
      <c r="FM29" s="140">
        <v>48.6</v>
      </c>
      <c r="FN29" s="380">
        <v>704</v>
      </c>
      <c r="FO29" s="380">
        <v>565</v>
      </c>
      <c r="FP29" s="365">
        <v>0.32093801428721203</v>
      </c>
      <c r="FQ29" s="365">
        <v>0.17930531092810301</v>
      </c>
      <c r="FR29" s="365">
        <v>3.22965409670612</v>
      </c>
      <c r="FS29" s="365">
        <v>2.5886557316961398</v>
      </c>
      <c r="FT29" s="132">
        <v>69.295348197082305</v>
      </c>
      <c r="FU29" s="132">
        <v>71.941720883350101</v>
      </c>
      <c r="FV29" s="132">
        <v>9.93722561851229</v>
      </c>
      <c r="FW29" s="132">
        <v>6.9265800288792603</v>
      </c>
      <c r="FX29" s="132">
        <v>5.4042940019503201</v>
      </c>
      <c r="FY29" s="132">
        <v>10.738658317417199</v>
      </c>
      <c r="FZ29" s="132">
        <v>44.779811974270203</v>
      </c>
      <c r="GA29" s="132">
        <v>38.737040527803998</v>
      </c>
      <c r="GB29" s="132">
        <v>100</v>
      </c>
      <c r="GC29" s="132">
        <v>68.518518518518519</v>
      </c>
      <c r="GD29" s="132">
        <v>100</v>
      </c>
      <c r="GE29" s="132">
        <v>94.444444444444443</v>
      </c>
      <c r="GF29" s="132">
        <v>81.481481481481481</v>
      </c>
      <c r="GG29" s="132">
        <v>37.037037037037038</v>
      </c>
      <c r="GH29" s="132">
        <v>74.074074074074076</v>
      </c>
      <c r="GI29" s="132">
        <v>50</v>
      </c>
      <c r="GJ29" s="132">
        <v>5</v>
      </c>
      <c r="GK29" s="132">
        <v>7.5</v>
      </c>
      <c r="GL29" s="132">
        <v>2.5</v>
      </c>
      <c r="GM29" s="132">
        <v>90</v>
      </c>
      <c r="GN29" s="132">
        <v>90.740740740740748</v>
      </c>
      <c r="GO29" s="132">
        <v>91.83673469387756</v>
      </c>
      <c r="GP29" s="132">
        <v>4.0816326530612246</v>
      </c>
      <c r="GQ29" s="132">
        <v>6.1224489795918364</v>
      </c>
      <c r="GR29" s="132">
        <v>28.571428571428569</v>
      </c>
      <c r="GS29" s="132">
        <v>81.632653061224488</v>
      </c>
      <c r="GT29" s="140">
        <v>55.737704918032797</v>
      </c>
      <c r="GU29" s="140">
        <v>42.622950819672099</v>
      </c>
      <c r="GV29" s="382" t="s">
        <v>87</v>
      </c>
      <c r="GW29" s="132">
        <v>64.900000000000006</v>
      </c>
      <c r="GX29" s="144">
        <v>45.742682739999999</v>
      </c>
      <c r="GY29" s="144">
        <v>25.160431989999999</v>
      </c>
      <c r="GZ29" s="144">
        <v>21.114415399999999</v>
      </c>
      <c r="HA29" s="144">
        <v>7.974643919</v>
      </c>
      <c r="HB29" s="146">
        <v>51.932367149758399</v>
      </c>
      <c r="HC29" s="146">
        <v>21.048999309868901</v>
      </c>
      <c r="HD29" s="146">
        <v>20.893719806763301</v>
      </c>
      <c r="HE29" s="146">
        <v>6.1249137336093904</v>
      </c>
      <c r="HF29" s="140">
        <v>95.3</v>
      </c>
      <c r="HG29" s="140">
        <v>51.4</v>
      </c>
      <c r="HH29" s="140">
        <v>6.2</v>
      </c>
      <c r="HI29" s="140">
        <v>37.5</v>
      </c>
      <c r="HJ29" s="140">
        <v>94.2</v>
      </c>
      <c r="HK29" s="140">
        <v>47.8</v>
      </c>
      <c r="HL29" s="140">
        <v>5.5</v>
      </c>
      <c r="HM29" s="140">
        <v>28.6</v>
      </c>
      <c r="HN29" s="147">
        <v>439</v>
      </c>
      <c r="HO29" s="147">
        <v>129</v>
      </c>
      <c r="HP29" s="387">
        <v>0.35457842321640598</v>
      </c>
      <c r="HQ29" s="387">
        <v>8.3389357190877603E-2</v>
      </c>
      <c r="HR29" s="387">
        <v>3.6245046235138698</v>
      </c>
      <c r="HS29" s="387">
        <v>1.24157844080847</v>
      </c>
      <c r="HT29" s="146">
        <v>82.670079260237799</v>
      </c>
      <c r="HU29" s="146">
        <v>87.507218479306999</v>
      </c>
      <c r="HV29" s="146">
        <v>9.7828106195833904</v>
      </c>
      <c r="HW29" s="146">
        <v>6.71639861405595</v>
      </c>
      <c r="HX29" s="146">
        <v>6.9783968788169002</v>
      </c>
      <c r="HY29" s="146">
        <v>11.151025613773999</v>
      </c>
      <c r="HZ29" s="135">
        <v>43.097476496783798</v>
      </c>
      <c r="IA29" s="135">
        <v>34.118755890669199</v>
      </c>
      <c r="IB29" s="132">
        <v>100</v>
      </c>
      <c r="IC29" s="132">
        <v>1.8518518518518516</v>
      </c>
      <c r="ID29" s="132">
        <v>1.8518518518518516</v>
      </c>
      <c r="IE29" s="132">
        <v>92.592592592592595</v>
      </c>
      <c r="IF29" s="132">
        <v>68.518518518518519</v>
      </c>
      <c r="IG29" s="132">
        <v>24.074074074074073</v>
      </c>
      <c r="IH29" s="132">
        <v>79.629629629629633</v>
      </c>
      <c r="II29" s="132">
        <v>16.279069767441861</v>
      </c>
      <c r="IJ29" s="132">
        <v>27.906976744186046</v>
      </c>
      <c r="IK29" s="132">
        <v>4.6511627906976747</v>
      </c>
      <c r="IL29" s="132">
        <v>2.3255813953488373</v>
      </c>
      <c r="IM29" s="132">
        <v>88.372093023255815</v>
      </c>
      <c r="IN29" s="132">
        <v>87.037037037037038</v>
      </c>
      <c r="IO29" s="132">
        <v>82.978723404255319</v>
      </c>
      <c r="IP29" s="132">
        <v>34.042553191489361</v>
      </c>
      <c r="IQ29" s="132">
        <v>2.1276595744680851</v>
      </c>
      <c r="IR29" s="132">
        <v>27.659574468085108</v>
      </c>
      <c r="IS29" s="132">
        <v>78.723404255319153</v>
      </c>
      <c r="IT29" s="140">
        <v>55.737704918032797</v>
      </c>
      <c r="IU29" s="132">
        <v>42.622950819672099</v>
      </c>
      <c r="IV29" s="389" t="s">
        <v>87</v>
      </c>
      <c r="IW29" s="135">
        <v>64.900000000000006</v>
      </c>
      <c r="IX29" s="132">
        <v>58.717457459999999</v>
      </c>
      <c r="IY29" s="132">
        <v>29.144595970000001</v>
      </c>
      <c r="IZ29" s="132">
        <v>5.1053758589999996</v>
      </c>
      <c r="JA29" s="132">
        <v>7.0325707199999998</v>
      </c>
      <c r="JB29" s="132">
        <v>59.947984395318599</v>
      </c>
      <c r="JC29" s="132">
        <v>26.983094928478501</v>
      </c>
      <c r="JD29" s="132">
        <v>6.3502384048547897</v>
      </c>
      <c r="JE29" s="132">
        <v>6.7186822713480696</v>
      </c>
      <c r="JF29" s="132">
        <v>98.9</v>
      </c>
      <c r="JG29" s="132">
        <v>89.9</v>
      </c>
      <c r="JH29" s="132">
        <v>38.6</v>
      </c>
      <c r="JI29" s="132">
        <v>74.7</v>
      </c>
      <c r="JJ29" s="395">
        <v>626</v>
      </c>
      <c r="JK29" s="365">
        <v>0.37158171533041701</v>
      </c>
      <c r="JL29" s="365">
        <v>4.8287565566183304</v>
      </c>
      <c r="JM29" s="365">
        <v>85.398025300833098</v>
      </c>
      <c r="JN29" s="365">
        <v>7.6951842772260797</v>
      </c>
      <c r="JO29" s="132">
        <v>16.521773209882799</v>
      </c>
      <c r="JP29" s="132">
        <v>36.569274269556999</v>
      </c>
      <c r="JQ29" s="132">
        <v>100</v>
      </c>
      <c r="JR29" s="132">
        <v>37.037037037037038</v>
      </c>
      <c r="JS29" s="132">
        <v>16.666666666666664</v>
      </c>
      <c r="JT29" s="132">
        <v>83.333333333333343</v>
      </c>
      <c r="JU29" s="132">
        <v>70.370370370370367</v>
      </c>
      <c r="JV29" s="132">
        <v>46.296296296296298</v>
      </c>
      <c r="JW29" s="132">
        <v>81.481481481481481</v>
      </c>
      <c r="JX29" s="132">
        <v>20.454545454545457</v>
      </c>
      <c r="JY29" s="132">
        <v>63.636363636363633</v>
      </c>
      <c r="JZ29" s="132">
        <v>4.5454545454545459</v>
      </c>
      <c r="KA29" s="132">
        <v>4.5454545454545459</v>
      </c>
      <c r="KB29" s="132">
        <v>86.36363636363636</v>
      </c>
      <c r="KC29" s="132">
        <v>94.444444444444443</v>
      </c>
      <c r="KD29" s="132">
        <v>88.235294117647058</v>
      </c>
      <c r="KE29" s="132">
        <v>70.588235294117652</v>
      </c>
      <c r="KF29" s="132">
        <v>5.8823529411764701</v>
      </c>
      <c r="KG29" s="132">
        <v>45.098039215686278</v>
      </c>
      <c r="KH29" s="132">
        <v>78.431372549019613</v>
      </c>
      <c r="KI29" s="132">
        <v>57.8125</v>
      </c>
      <c r="KJ29" s="132">
        <v>45.3125</v>
      </c>
      <c r="KK29" s="345" t="s">
        <v>87</v>
      </c>
      <c r="KL29" s="345" t="s">
        <v>87</v>
      </c>
      <c r="KM29" s="346">
        <v>71.7</v>
      </c>
    </row>
    <row r="30" spans="1:299" ht="18" customHeight="1">
      <c r="A30" s="74"/>
      <c r="B30" s="75" t="s">
        <v>87</v>
      </c>
      <c r="C30" s="75" t="s">
        <v>87</v>
      </c>
      <c r="D30" s="76" t="s">
        <v>110</v>
      </c>
      <c r="E30" s="77" t="s">
        <v>22</v>
      </c>
      <c r="F30" s="78" t="s">
        <v>87</v>
      </c>
      <c r="G30" s="78" t="s">
        <v>87</v>
      </c>
      <c r="H30" s="78" t="s">
        <v>87</v>
      </c>
      <c r="I30" s="78" t="s">
        <v>87</v>
      </c>
      <c r="J30" s="78" t="s">
        <v>87</v>
      </c>
      <c r="K30" s="78" t="s">
        <v>87</v>
      </c>
      <c r="L30" s="78" t="s">
        <v>87</v>
      </c>
      <c r="M30" s="79">
        <v>1770254</v>
      </c>
      <c r="N30" s="80">
        <v>83.977151089165105</v>
      </c>
      <c r="O30" s="80">
        <v>50.769165906803096</v>
      </c>
      <c r="P30" s="81">
        <v>20.616372770793664</v>
      </c>
      <c r="Q30" s="81">
        <v>9.31097915785036</v>
      </c>
      <c r="R30" s="80">
        <v>13.3054634568257</v>
      </c>
      <c r="S30" s="80">
        <v>10.907693046946299</v>
      </c>
      <c r="T30" s="82">
        <v>24.213156503772002</v>
      </c>
      <c r="U30" s="82">
        <v>433.85352020556701</v>
      </c>
      <c r="V30" s="81">
        <v>328.58995177627401</v>
      </c>
      <c r="W30" s="83">
        <v>65.8</v>
      </c>
      <c r="X30" s="84">
        <v>72.7</v>
      </c>
      <c r="Y30" s="134">
        <v>29.566563467492301</v>
      </c>
      <c r="Z30" s="134">
        <v>7.8236130867709797</v>
      </c>
      <c r="AA30" s="382" t="s">
        <v>87</v>
      </c>
      <c r="AB30" s="382" t="s">
        <v>87</v>
      </c>
      <c r="AC30" s="406">
        <v>268.70265278317805</v>
      </c>
      <c r="AD30" s="406">
        <v>239.8122967102438</v>
      </c>
      <c r="AE30" s="134">
        <v>7119.1998647307755</v>
      </c>
      <c r="AF30" s="134">
        <v>6460.2124612777152</v>
      </c>
      <c r="AG30" s="134">
        <v>31.633878528166015</v>
      </c>
      <c r="AH30" s="134">
        <v>1</v>
      </c>
      <c r="AI30" s="134">
        <v>4</v>
      </c>
      <c r="AJ30" s="134">
        <v>0.96031416960503968</v>
      </c>
      <c r="AK30" s="132">
        <v>10.789412140856623</v>
      </c>
      <c r="AL30" s="134">
        <v>42.598406782303556</v>
      </c>
      <c r="AM30" s="132">
        <v>18.961710534590111</v>
      </c>
      <c r="AN30" s="132">
        <v>4.4550979452998885</v>
      </c>
      <c r="AO30" s="134">
        <v>104.143</v>
      </c>
      <c r="AP30" s="134">
        <v>90.86</v>
      </c>
      <c r="AQ30" s="132">
        <v>65.210255531674093</v>
      </c>
      <c r="AR30" s="132">
        <v>26.081466651338101</v>
      </c>
      <c r="AS30" s="139">
        <v>41.7</v>
      </c>
      <c r="AT30" s="139">
        <v>57.3</v>
      </c>
      <c r="AU30" s="132">
        <v>12.865375600872017</v>
      </c>
      <c r="AV30" s="132">
        <v>6.8265658104527382</v>
      </c>
      <c r="AW30" s="134">
        <v>93.379000000000005</v>
      </c>
      <c r="AX30" s="134">
        <v>95.558000000000007</v>
      </c>
      <c r="AY30" s="132">
        <v>70.317558497866401</v>
      </c>
      <c r="AZ30" s="132">
        <v>44.012837549575501</v>
      </c>
      <c r="BA30" s="139">
        <v>78.8</v>
      </c>
      <c r="BB30" s="139">
        <v>74.400000000000006</v>
      </c>
      <c r="BC30" s="135">
        <v>10.689356172240958</v>
      </c>
      <c r="BD30" s="135">
        <v>5.2005039595343225</v>
      </c>
      <c r="BE30" s="143">
        <v>96.825999999999993</v>
      </c>
      <c r="BF30" s="143">
        <v>95.486999999999995</v>
      </c>
      <c r="BG30" s="135">
        <v>62.238028627979197</v>
      </c>
      <c r="BH30" s="135">
        <v>21.4366382440416</v>
      </c>
      <c r="BI30" s="144">
        <v>70.5</v>
      </c>
      <c r="BJ30" s="144">
        <v>68</v>
      </c>
      <c r="BK30" s="132">
        <v>8.1056204970000003</v>
      </c>
      <c r="BL30" s="132">
        <v>96.581317405358902</v>
      </c>
      <c r="BM30" s="148">
        <v>93.4</v>
      </c>
      <c r="BN30" s="6">
        <v>0.80300000000000005</v>
      </c>
      <c r="BO30" s="6">
        <v>0.33700000000000002</v>
      </c>
      <c r="BP30" s="6">
        <v>0.65900000000000003</v>
      </c>
      <c r="BQ30" s="6">
        <v>0.71</v>
      </c>
      <c r="BR30" s="6">
        <v>4.3999999999999997E-2</v>
      </c>
      <c r="BS30" s="6">
        <v>0.23599999999999999</v>
      </c>
      <c r="BT30" s="6">
        <v>0.68600000000000005</v>
      </c>
      <c r="BU30" s="6">
        <v>0.54800000000000004</v>
      </c>
      <c r="BV30" s="6">
        <v>0.53400000000000003</v>
      </c>
      <c r="BW30" s="6">
        <v>0.7</v>
      </c>
      <c r="BX30" s="6">
        <v>0.621</v>
      </c>
      <c r="BY30" s="6">
        <v>0.36599999999999999</v>
      </c>
      <c r="BZ30" s="6">
        <v>0.67300000000000004</v>
      </c>
      <c r="CA30" s="6">
        <v>0.81599999999999995</v>
      </c>
      <c r="CB30" s="6">
        <v>0.88600000000000001</v>
      </c>
      <c r="CC30" s="6">
        <v>0.65300000000000002</v>
      </c>
      <c r="CD30" s="6">
        <v>0.26700000000000002</v>
      </c>
      <c r="CE30" s="7">
        <v>7.6</v>
      </c>
      <c r="CF30" s="106">
        <v>0.63133354056574453</v>
      </c>
      <c r="CG30" s="6">
        <v>0.72</v>
      </c>
      <c r="CH30" s="6">
        <v>0.223</v>
      </c>
      <c r="CI30" s="6">
        <v>0.67600000000000005</v>
      </c>
      <c r="CJ30" s="6">
        <v>0.40500000000000003</v>
      </c>
      <c r="CK30" s="6">
        <v>0.58899999999999997</v>
      </c>
      <c r="CL30" s="6">
        <v>0.23799999999999999</v>
      </c>
      <c r="CM30" s="6">
        <v>0.125</v>
      </c>
      <c r="CN30" s="6">
        <v>8.5000000000000006E-2</v>
      </c>
      <c r="CO30" s="6">
        <v>0.376</v>
      </c>
      <c r="CP30" s="6">
        <v>0.29499999999999998</v>
      </c>
      <c r="CQ30" s="6">
        <v>0.60899999999999999</v>
      </c>
      <c r="CR30" s="6">
        <v>0.38200000000000001</v>
      </c>
      <c r="CS30" s="6">
        <v>0.50800000000000001</v>
      </c>
      <c r="CT30" s="6">
        <v>0.77600000000000002</v>
      </c>
      <c r="CU30" s="6">
        <v>0.60799999999999998</v>
      </c>
      <c r="CV30" s="6">
        <v>0.63800000000000001</v>
      </c>
      <c r="CW30" s="144">
        <v>28.918393779999999</v>
      </c>
      <c r="CX30" s="144">
        <v>27.137305699999999</v>
      </c>
      <c r="CY30" s="144">
        <v>37.92098446</v>
      </c>
      <c r="CZ30" s="144">
        <v>6.0233160620000001</v>
      </c>
      <c r="DA30" s="132">
        <v>35.858310626703002</v>
      </c>
      <c r="DB30" s="132">
        <v>18.583106267030001</v>
      </c>
      <c r="DC30" s="132">
        <v>35.8038147138965</v>
      </c>
      <c r="DD30" s="132">
        <v>9.7547683923705701</v>
      </c>
      <c r="DE30" s="139">
        <v>76.5</v>
      </c>
      <c r="DF30" s="139">
        <v>41.1</v>
      </c>
      <c r="DG30" s="139">
        <v>21.9</v>
      </c>
      <c r="DH30" s="139">
        <v>29.9</v>
      </c>
      <c r="DI30" s="139">
        <v>91.8</v>
      </c>
      <c r="DJ30" s="139">
        <v>46.7</v>
      </c>
      <c r="DK30" s="139">
        <v>25.6</v>
      </c>
      <c r="DL30" s="139">
        <v>46.3</v>
      </c>
      <c r="DM30" s="342">
        <v>49</v>
      </c>
      <c r="DN30" s="342">
        <v>22</v>
      </c>
      <c r="DO30" s="343">
        <v>8.9517337133252994E-2</v>
      </c>
      <c r="DP30" s="343">
        <v>2.68034454610802E-2</v>
      </c>
      <c r="DQ30" s="343">
        <v>4.2720139494333003</v>
      </c>
      <c r="DR30" s="343">
        <v>1.77849636216653</v>
      </c>
      <c r="DS30" s="344">
        <v>76.198779424585894</v>
      </c>
      <c r="DT30" s="344">
        <v>81.406628940986295</v>
      </c>
      <c r="DU30" s="344">
        <v>2.09543644269064</v>
      </c>
      <c r="DV30" s="344">
        <v>1.5070846379707401</v>
      </c>
      <c r="DW30" s="344">
        <v>5.2363147409809701</v>
      </c>
      <c r="DX30" s="344">
        <v>9.6287903995336208</v>
      </c>
      <c r="DY30" s="132">
        <v>48.9236790606654</v>
      </c>
      <c r="DZ30" s="132">
        <v>40</v>
      </c>
      <c r="EA30" s="132">
        <v>100</v>
      </c>
      <c r="EB30" s="132">
        <v>75.862068965517238</v>
      </c>
      <c r="EC30" s="132">
        <v>100</v>
      </c>
      <c r="ED30" s="132">
        <v>68.965517241379317</v>
      </c>
      <c r="EE30" s="132">
        <v>82.758620689655174</v>
      </c>
      <c r="EF30" s="132">
        <v>27.586206896551722</v>
      </c>
      <c r="EG30" s="132">
        <v>100</v>
      </c>
      <c r="EH30" s="132">
        <v>72.41379310344827</v>
      </c>
      <c r="EI30" s="132">
        <v>0</v>
      </c>
      <c r="EJ30" s="132">
        <v>3.4482758620689653</v>
      </c>
      <c r="EK30" s="132">
        <v>0</v>
      </c>
      <c r="EL30" s="132">
        <v>68.965517241379317</v>
      </c>
      <c r="EM30" s="132">
        <v>48.275862068965516</v>
      </c>
      <c r="EN30" s="132">
        <v>100</v>
      </c>
      <c r="EO30" s="132">
        <v>0</v>
      </c>
      <c r="EP30" s="132">
        <v>0</v>
      </c>
      <c r="EQ30" s="132">
        <v>35.714285714285715</v>
      </c>
      <c r="ER30" s="132">
        <v>78.571428571428569</v>
      </c>
      <c r="ES30" s="140">
        <v>55</v>
      </c>
      <c r="ET30" s="139">
        <v>51.6666666666667</v>
      </c>
      <c r="EU30" s="345" t="s">
        <v>87</v>
      </c>
      <c r="EV30" s="345" t="s">
        <v>87</v>
      </c>
      <c r="EW30" s="346">
        <v>82.9</v>
      </c>
      <c r="EX30" s="144">
        <v>45.390835580000001</v>
      </c>
      <c r="EY30" s="144">
        <v>30.161725069999999</v>
      </c>
      <c r="EZ30" s="144">
        <v>16.495956870000001</v>
      </c>
      <c r="FA30" s="144">
        <v>7.9514824800000001</v>
      </c>
      <c r="FB30" s="132">
        <v>46.7885607126113</v>
      </c>
      <c r="FC30" s="132">
        <v>27.3323956868261</v>
      </c>
      <c r="FD30" s="132">
        <v>19.362400375058598</v>
      </c>
      <c r="FE30" s="132">
        <v>6.5166432255039801</v>
      </c>
      <c r="FF30" s="139">
        <v>96.3</v>
      </c>
      <c r="FG30" s="139">
        <v>81.5</v>
      </c>
      <c r="FH30" s="139">
        <v>30.2</v>
      </c>
      <c r="FI30" s="139">
        <v>62.5</v>
      </c>
      <c r="FJ30" s="139">
        <v>94.7</v>
      </c>
      <c r="FK30" s="139">
        <v>74.5</v>
      </c>
      <c r="FL30" s="139">
        <v>26.7</v>
      </c>
      <c r="FM30" s="139">
        <v>61.5</v>
      </c>
      <c r="FN30" s="380">
        <v>108</v>
      </c>
      <c r="FO30" s="380">
        <v>109</v>
      </c>
      <c r="FP30" s="365">
        <v>0.20154141862765201</v>
      </c>
      <c r="FQ30" s="365">
        <v>0.12880506712043899</v>
      </c>
      <c r="FR30" s="365">
        <v>2.0274075464614199</v>
      </c>
      <c r="FS30" s="365">
        <v>1.9682195738533801</v>
      </c>
      <c r="FT30" s="132">
        <v>59.282898441899803</v>
      </c>
      <c r="FU30" s="132">
        <v>63.271939328277398</v>
      </c>
      <c r="FV30" s="132">
        <v>9.9408438613842893</v>
      </c>
      <c r="FW30" s="132">
        <v>6.54424276800908</v>
      </c>
      <c r="FX30" s="132">
        <v>5.52452697098866</v>
      </c>
      <c r="FY30" s="132">
        <v>11.499275400179799</v>
      </c>
      <c r="FZ30" s="132">
        <v>43.639921722113499</v>
      </c>
      <c r="GA30" s="132">
        <v>34.954954954954999</v>
      </c>
      <c r="GB30" s="132">
        <v>100</v>
      </c>
      <c r="GC30" s="132">
        <v>68.965517241379317</v>
      </c>
      <c r="GD30" s="132">
        <v>100</v>
      </c>
      <c r="GE30" s="132">
        <v>82.758620689655174</v>
      </c>
      <c r="GF30" s="132">
        <v>79.310344827586206</v>
      </c>
      <c r="GG30" s="132">
        <v>31.03448275862069</v>
      </c>
      <c r="GH30" s="132">
        <v>89.65517241379311</v>
      </c>
      <c r="GI30" s="132">
        <v>84.615384615384613</v>
      </c>
      <c r="GJ30" s="132">
        <v>0</v>
      </c>
      <c r="GK30" s="132">
        <v>3.8461538461538463</v>
      </c>
      <c r="GL30" s="132">
        <v>3.8461538461538463</v>
      </c>
      <c r="GM30" s="132">
        <v>73.076923076923066</v>
      </c>
      <c r="GN30" s="132">
        <v>72.41379310344827</v>
      </c>
      <c r="GO30" s="132">
        <v>95.238095238095227</v>
      </c>
      <c r="GP30" s="132">
        <v>0</v>
      </c>
      <c r="GQ30" s="132">
        <v>0</v>
      </c>
      <c r="GR30" s="132">
        <v>33.333333333333329</v>
      </c>
      <c r="GS30" s="132">
        <v>85.714285714285708</v>
      </c>
      <c r="GT30" s="140">
        <v>55.737704918032797</v>
      </c>
      <c r="GU30" s="140">
        <v>52.459016393442603</v>
      </c>
      <c r="GV30" s="382" t="s">
        <v>87</v>
      </c>
      <c r="GW30" s="132">
        <v>68</v>
      </c>
      <c r="GX30" s="144">
        <v>51.35579293</v>
      </c>
      <c r="GY30" s="144">
        <v>22.706107920000001</v>
      </c>
      <c r="GZ30" s="144">
        <v>18.73459326</v>
      </c>
      <c r="HA30" s="144">
        <v>7.2035058889999997</v>
      </c>
      <c r="HB30" s="146">
        <v>54.101221640488703</v>
      </c>
      <c r="HC30" s="146">
        <v>21.000581733566001</v>
      </c>
      <c r="HD30" s="146">
        <v>19.255381035485701</v>
      </c>
      <c r="HE30" s="146">
        <v>5.6428155904595698</v>
      </c>
      <c r="HF30" s="385">
        <v>95.6</v>
      </c>
      <c r="HG30" s="385">
        <v>60.3</v>
      </c>
      <c r="HH30" s="385">
        <v>17.3</v>
      </c>
      <c r="HI30" s="385">
        <v>51.9</v>
      </c>
      <c r="HJ30" s="385">
        <v>95.8</v>
      </c>
      <c r="HK30" s="385">
        <v>51</v>
      </c>
      <c r="HL30" s="385">
        <v>19.8</v>
      </c>
      <c r="HM30" s="385">
        <v>48.9</v>
      </c>
      <c r="HN30" s="147">
        <v>99</v>
      </c>
      <c r="HO30" s="147">
        <v>47</v>
      </c>
      <c r="HP30" s="387">
        <v>0.26868588177821201</v>
      </c>
      <c r="HQ30" s="387">
        <v>9.0109089514752994E-2</v>
      </c>
      <c r="HR30" s="387">
        <v>3.6078717201166199</v>
      </c>
      <c r="HS30" s="387">
        <v>1.85770750988142</v>
      </c>
      <c r="HT30" s="146">
        <v>77.405247813411094</v>
      </c>
      <c r="HU30" s="146">
        <v>81.0671936758893</v>
      </c>
      <c r="HV30" s="146">
        <v>7.4472127232264</v>
      </c>
      <c r="HW30" s="146">
        <v>4.85055311643245</v>
      </c>
      <c r="HX30" s="146">
        <v>8.0319310914864896</v>
      </c>
      <c r="HY30" s="146">
        <v>13.989886422585601</v>
      </c>
      <c r="HZ30" s="135">
        <v>42.4657534246575</v>
      </c>
      <c r="IA30" s="135">
        <v>30.630630630630598</v>
      </c>
      <c r="IB30" s="132">
        <v>100</v>
      </c>
      <c r="IC30" s="132">
        <v>0</v>
      </c>
      <c r="ID30" s="132">
        <v>3.4482758620689653</v>
      </c>
      <c r="IE30" s="132">
        <v>86.206896551724128</v>
      </c>
      <c r="IF30" s="132">
        <v>75.862068965517238</v>
      </c>
      <c r="IG30" s="132">
        <v>34.482758620689658</v>
      </c>
      <c r="IH30" s="132">
        <v>96.551724137931032</v>
      </c>
      <c r="II30" s="132">
        <v>32.142857142857146</v>
      </c>
      <c r="IJ30" s="132">
        <v>3.5714285714285712</v>
      </c>
      <c r="IK30" s="132">
        <v>7.1428571428571423</v>
      </c>
      <c r="IL30" s="132">
        <v>0</v>
      </c>
      <c r="IM30" s="132">
        <v>82.142857142857139</v>
      </c>
      <c r="IN30" s="132">
        <v>68.965517241379317</v>
      </c>
      <c r="IO30" s="132">
        <v>90</v>
      </c>
      <c r="IP30" s="132">
        <v>10</v>
      </c>
      <c r="IQ30" s="132">
        <v>0</v>
      </c>
      <c r="IR30" s="132">
        <v>35</v>
      </c>
      <c r="IS30" s="132">
        <v>85</v>
      </c>
      <c r="IT30" s="140">
        <v>55.737704918032797</v>
      </c>
      <c r="IU30" s="132">
        <v>52.459016393442603</v>
      </c>
      <c r="IV30" s="389" t="s">
        <v>87</v>
      </c>
      <c r="IW30" s="135">
        <v>71.400000000000006</v>
      </c>
      <c r="IX30" s="144">
        <v>58.109318999999999</v>
      </c>
      <c r="IY30" s="144">
        <v>31.227598570000001</v>
      </c>
      <c r="IZ30" s="144">
        <v>4.0770609320000002</v>
      </c>
      <c r="JA30" s="144">
        <v>6.5860215049999997</v>
      </c>
      <c r="JB30" s="132">
        <v>61.661585365853703</v>
      </c>
      <c r="JC30" s="132">
        <v>24.695121951219502</v>
      </c>
      <c r="JD30" s="132">
        <v>5.48780487804878</v>
      </c>
      <c r="JE30" s="132">
        <v>8.1554878048780495</v>
      </c>
      <c r="JF30" s="144">
        <v>99.8</v>
      </c>
      <c r="JG30" s="144">
        <v>89.4</v>
      </c>
      <c r="JH30" s="144">
        <v>42.5</v>
      </c>
      <c r="JI30" s="144">
        <v>75.3</v>
      </c>
      <c r="JJ30" s="395">
        <v>134</v>
      </c>
      <c r="JK30" s="365">
        <v>0.24750189320478</v>
      </c>
      <c r="JL30" s="365">
        <v>4.0119760479041897</v>
      </c>
      <c r="JM30" s="365">
        <v>82.814371257485007</v>
      </c>
      <c r="JN30" s="365">
        <v>6.16907703958183</v>
      </c>
      <c r="JO30" s="132">
        <v>18.566804803533099</v>
      </c>
      <c r="JP30" s="132">
        <v>37.657657657657701</v>
      </c>
      <c r="JQ30" s="132">
        <v>100</v>
      </c>
      <c r="JR30" s="132">
        <v>27.586206896551722</v>
      </c>
      <c r="JS30" s="132">
        <v>13.793103448275861</v>
      </c>
      <c r="JT30" s="132">
        <v>72.41379310344827</v>
      </c>
      <c r="JU30" s="132">
        <v>82.758620689655174</v>
      </c>
      <c r="JV30" s="132">
        <v>44.827586206896555</v>
      </c>
      <c r="JW30" s="132">
        <v>100</v>
      </c>
      <c r="JX30" s="132">
        <v>31.03448275862069</v>
      </c>
      <c r="JY30" s="132">
        <v>89.65517241379311</v>
      </c>
      <c r="JZ30" s="132">
        <v>6.8965517241379306</v>
      </c>
      <c r="KA30" s="132">
        <v>0</v>
      </c>
      <c r="KB30" s="132">
        <v>82.758620689655174</v>
      </c>
      <c r="KC30" s="132">
        <v>96.551724137931032</v>
      </c>
      <c r="KD30" s="132">
        <v>89.285714285714292</v>
      </c>
      <c r="KE30" s="132">
        <v>64.285714285714292</v>
      </c>
      <c r="KF30" s="132">
        <v>10.714285714285714</v>
      </c>
      <c r="KG30" s="132">
        <v>60.714285714285708</v>
      </c>
      <c r="KH30" s="132">
        <v>75</v>
      </c>
      <c r="KI30" s="132">
        <v>57.8125</v>
      </c>
      <c r="KJ30" s="132">
        <v>54.6875</v>
      </c>
      <c r="KK30" s="345" t="s">
        <v>87</v>
      </c>
      <c r="KL30" s="345" t="s">
        <v>87</v>
      </c>
      <c r="KM30" s="346">
        <v>79.8</v>
      </c>
    </row>
    <row r="31" spans="1:299" ht="18" customHeight="1">
      <c r="A31" s="74"/>
      <c r="B31" s="75" t="s">
        <v>87</v>
      </c>
      <c r="C31" s="75" t="s">
        <v>87</v>
      </c>
      <c r="D31" s="76" t="s">
        <v>111</v>
      </c>
      <c r="E31" s="77" t="s">
        <v>23</v>
      </c>
      <c r="F31" s="78" t="s">
        <v>87</v>
      </c>
      <c r="G31" s="78" t="s">
        <v>87</v>
      </c>
      <c r="H31" s="78" t="s">
        <v>87</v>
      </c>
      <c r="I31" s="78" t="s">
        <v>87</v>
      </c>
      <c r="J31" s="78" t="s">
        <v>87</v>
      </c>
      <c r="K31" s="78" t="s">
        <v>87</v>
      </c>
      <c r="L31" s="78" t="s">
        <v>87</v>
      </c>
      <c r="M31" s="79">
        <v>1413610</v>
      </c>
      <c r="N31" s="80">
        <v>76.888291243187112</v>
      </c>
      <c r="O31" s="80">
        <v>48.319219586716081</v>
      </c>
      <c r="P31" s="81">
        <v>25.903792873765656</v>
      </c>
      <c r="Q31" s="81">
        <v>12.306982263262324</v>
      </c>
      <c r="R31" s="80">
        <v>13.319718629453099</v>
      </c>
      <c r="S31" s="80">
        <v>7.5032145828605996</v>
      </c>
      <c r="T31" s="82">
        <v>20.8229332123137</v>
      </c>
      <c r="U31" s="82">
        <v>444.78056176711902</v>
      </c>
      <c r="V31" s="81">
        <v>325.79096587449999</v>
      </c>
      <c r="W31" s="81">
        <v>62.5</v>
      </c>
      <c r="X31" s="80">
        <v>67.2</v>
      </c>
      <c r="Y31" s="134">
        <v>26.534653465346501</v>
      </c>
      <c r="Z31" s="134">
        <v>6.5454545454545503</v>
      </c>
      <c r="AA31" s="382" t="s">
        <v>87</v>
      </c>
      <c r="AB31" s="382" t="s">
        <v>87</v>
      </c>
      <c r="AC31" s="406">
        <v>269.34229089936406</v>
      </c>
      <c r="AD31" s="406">
        <v>240.17152198076471</v>
      </c>
      <c r="AE31" s="134">
        <v>7759.9723700351124</v>
      </c>
      <c r="AF31" s="134">
        <v>7292.3687523079116</v>
      </c>
      <c r="AG31" s="134">
        <v>30.772278068208344</v>
      </c>
      <c r="AH31" s="134">
        <v>0</v>
      </c>
      <c r="AI31" s="134">
        <v>11</v>
      </c>
      <c r="AJ31" s="134">
        <v>1.0611130368347705</v>
      </c>
      <c r="AK31" s="132">
        <v>11.318539059570886</v>
      </c>
      <c r="AL31" s="134">
        <v>50.832973733915303</v>
      </c>
      <c r="AM31" s="132">
        <v>17.613507096122905</v>
      </c>
      <c r="AN31" s="132">
        <v>5.6313625707230859</v>
      </c>
      <c r="AO31" s="134">
        <v>104.54</v>
      </c>
      <c r="AP31" s="134">
        <v>98.221999999999994</v>
      </c>
      <c r="AQ31" s="132">
        <v>67.3500092899192</v>
      </c>
      <c r="AR31" s="132">
        <v>26.831238155991599</v>
      </c>
      <c r="AS31" s="140">
        <v>30.7</v>
      </c>
      <c r="AT31" s="140">
        <v>43.5</v>
      </c>
      <c r="AU31" s="132">
        <v>11.411426566238765</v>
      </c>
      <c r="AV31" s="132">
        <v>6.3017581145587345</v>
      </c>
      <c r="AW31" s="134">
        <v>85.995999999999995</v>
      </c>
      <c r="AX31" s="134">
        <v>92.352000000000004</v>
      </c>
      <c r="AY31" s="132">
        <v>64.638998550526907</v>
      </c>
      <c r="AZ31" s="132">
        <v>38.5471381183727</v>
      </c>
      <c r="BA31" s="139">
        <v>73.7</v>
      </c>
      <c r="BB31" s="139">
        <v>72</v>
      </c>
      <c r="BC31" s="135">
        <v>8.4742747907702292</v>
      </c>
      <c r="BD31" s="135">
        <v>2.4207585189856382</v>
      </c>
      <c r="BE31" s="143">
        <v>101.212</v>
      </c>
      <c r="BF31" s="143">
        <v>115.495</v>
      </c>
      <c r="BG31" s="135">
        <v>71.804509914438398</v>
      </c>
      <c r="BH31" s="135">
        <v>25.286316631875501</v>
      </c>
      <c r="BI31" s="144">
        <v>65.599999999999994</v>
      </c>
      <c r="BJ31" s="144">
        <v>60.9</v>
      </c>
      <c r="BK31" s="132">
        <v>10.238727620000001</v>
      </c>
      <c r="BL31" s="132">
        <v>84.9742367680619</v>
      </c>
      <c r="BM31" s="134">
        <v>93.1</v>
      </c>
      <c r="BN31" s="6">
        <v>0.80200000000000005</v>
      </c>
      <c r="BO31" s="6">
        <v>0.32900000000000001</v>
      </c>
      <c r="BP31" s="6">
        <v>0.72699999999999998</v>
      </c>
      <c r="BQ31" s="6">
        <v>0.78100000000000003</v>
      </c>
      <c r="BR31" s="6">
        <v>0.03</v>
      </c>
      <c r="BS31" s="6">
        <v>0.32100000000000001</v>
      </c>
      <c r="BT31" s="6">
        <v>0.67800000000000005</v>
      </c>
      <c r="BU31" s="6">
        <v>0.54900000000000004</v>
      </c>
      <c r="BV31" s="6">
        <v>0.53800000000000003</v>
      </c>
      <c r="BW31" s="6">
        <v>0.69299999999999995</v>
      </c>
      <c r="BX31" s="6">
        <v>0.625</v>
      </c>
      <c r="BY31" s="6">
        <v>0.441</v>
      </c>
      <c r="BZ31" s="6">
        <v>0.69499999999999995</v>
      </c>
      <c r="CA31" s="6">
        <v>0.86599999999999999</v>
      </c>
      <c r="CB31" s="6">
        <v>0.49099999999999999</v>
      </c>
      <c r="CC31" s="6">
        <v>0.66600000000000004</v>
      </c>
      <c r="CD31" s="6">
        <v>0.27700000000000002</v>
      </c>
      <c r="CE31" s="7">
        <v>7.5</v>
      </c>
      <c r="CF31" s="106">
        <v>0.59634498236614297</v>
      </c>
      <c r="CG31" s="6">
        <v>0.53100000000000003</v>
      </c>
      <c r="CH31" s="6">
        <v>0.28299999999999997</v>
      </c>
      <c r="CI31" s="6">
        <v>0.69299999999999995</v>
      </c>
      <c r="CJ31" s="6">
        <v>0.46800000000000003</v>
      </c>
      <c r="CK31" s="6">
        <v>0.88600000000000001</v>
      </c>
      <c r="CL31" s="6">
        <v>0.40899999999999997</v>
      </c>
      <c r="CM31" s="6">
        <v>0.11</v>
      </c>
      <c r="CN31" s="6">
        <v>0.111</v>
      </c>
      <c r="CO31" s="6">
        <v>0.43</v>
      </c>
      <c r="CP31" s="6">
        <v>0.34899999999999998</v>
      </c>
      <c r="CQ31" s="6">
        <v>0.67900000000000005</v>
      </c>
      <c r="CR31" s="6">
        <v>0.37</v>
      </c>
      <c r="CS31" s="6">
        <v>0.42499999999999999</v>
      </c>
      <c r="CT31" s="6">
        <v>0.65500000000000003</v>
      </c>
      <c r="CU31" s="6">
        <v>0.54</v>
      </c>
      <c r="CV31" s="6">
        <v>0.56100000000000005</v>
      </c>
      <c r="CW31" s="132">
        <v>28.146311220000001</v>
      </c>
      <c r="CX31" s="132">
        <v>26.16243025</v>
      </c>
      <c r="CY31" s="132">
        <v>39.553626780000002</v>
      </c>
      <c r="CZ31" s="132">
        <v>6.1376317419999999</v>
      </c>
      <c r="DA31" s="132">
        <v>34.406294706723898</v>
      </c>
      <c r="DB31" s="132">
        <v>17.596566523605201</v>
      </c>
      <c r="DC31" s="132">
        <v>34.835479256080099</v>
      </c>
      <c r="DD31" s="132">
        <v>13.1616595135908</v>
      </c>
      <c r="DE31" s="140">
        <v>77.400000000000006</v>
      </c>
      <c r="DF31" s="140">
        <v>31</v>
      </c>
      <c r="DG31" s="140">
        <v>3.8</v>
      </c>
      <c r="DH31" s="140">
        <v>9.1</v>
      </c>
      <c r="DI31" s="140">
        <v>88.3</v>
      </c>
      <c r="DJ31" s="140">
        <v>39.4</v>
      </c>
      <c r="DK31" s="140">
        <v>7.3</v>
      </c>
      <c r="DL31" s="140">
        <v>26.4</v>
      </c>
      <c r="DM31" s="342">
        <v>15</v>
      </c>
      <c r="DN31" s="342">
        <v>8</v>
      </c>
      <c r="DO31" s="343">
        <v>8.0753701211305498E-2</v>
      </c>
      <c r="DP31" s="343">
        <v>2.76386249784073E-2</v>
      </c>
      <c r="DQ31" s="343">
        <v>2.2522522522522501</v>
      </c>
      <c r="DR31" s="343">
        <v>1.0899182561307901</v>
      </c>
      <c r="DS31" s="344">
        <v>94.294294294294303</v>
      </c>
      <c r="DT31" s="344">
        <v>97.411444141689401</v>
      </c>
      <c r="DU31" s="344">
        <v>3.58546433378197</v>
      </c>
      <c r="DV31" s="344">
        <v>2.53584384176887</v>
      </c>
      <c r="DW31" s="344">
        <v>2.8224108270934298</v>
      </c>
      <c r="DX31" s="344">
        <v>5.7538483415692001</v>
      </c>
      <c r="DY31" s="132">
        <v>50.1305483028721</v>
      </c>
      <c r="DZ31" s="132">
        <v>38.497652582159603</v>
      </c>
      <c r="EA31" s="132">
        <v>100</v>
      </c>
      <c r="EB31" s="132">
        <v>100</v>
      </c>
      <c r="EC31" s="132">
        <v>100</v>
      </c>
      <c r="ED31" s="132">
        <v>94.73684210526315</v>
      </c>
      <c r="EE31" s="132">
        <v>78.94736842105263</v>
      </c>
      <c r="EF31" s="132">
        <v>36.84210526315789</v>
      </c>
      <c r="EG31" s="132">
        <v>94.73684210526315</v>
      </c>
      <c r="EH31" s="132">
        <v>38.888888888888893</v>
      </c>
      <c r="EI31" s="132">
        <v>5.5555555555555554</v>
      </c>
      <c r="EJ31" s="132">
        <v>11.111111111111111</v>
      </c>
      <c r="EK31" s="132">
        <v>5.5555555555555554</v>
      </c>
      <c r="EL31" s="132">
        <v>83.333333333333343</v>
      </c>
      <c r="EM31" s="132">
        <v>26.315789473684209</v>
      </c>
      <c r="EN31" s="132">
        <v>100</v>
      </c>
      <c r="EO31" s="132">
        <v>0</v>
      </c>
      <c r="EP31" s="132">
        <v>0</v>
      </c>
      <c r="EQ31" s="132">
        <v>20</v>
      </c>
      <c r="ER31" s="132">
        <v>60</v>
      </c>
      <c r="ES31" s="140">
        <v>76.6666666666667</v>
      </c>
      <c r="ET31" s="139">
        <v>76.6666666666667</v>
      </c>
      <c r="EU31" s="345" t="s">
        <v>87</v>
      </c>
      <c r="EV31" s="345" t="s">
        <v>87</v>
      </c>
      <c r="EW31" s="346">
        <v>84</v>
      </c>
      <c r="EX31" s="132">
        <v>46.983758700000003</v>
      </c>
      <c r="EY31" s="132">
        <v>27.958236660000001</v>
      </c>
      <c r="EZ31" s="132">
        <v>19.72157773</v>
      </c>
      <c r="FA31" s="132">
        <v>5.3364269139999996</v>
      </c>
      <c r="FB31" s="132">
        <v>45.7983193277311</v>
      </c>
      <c r="FC31" s="132">
        <v>27.240896358543399</v>
      </c>
      <c r="FD31" s="132">
        <v>19.9579831932773</v>
      </c>
      <c r="FE31" s="132">
        <v>6.9327731092437004</v>
      </c>
      <c r="FF31" s="140">
        <v>95.7</v>
      </c>
      <c r="FG31" s="140">
        <v>72.900000000000006</v>
      </c>
      <c r="FH31" s="140">
        <v>21.2</v>
      </c>
      <c r="FI31" s="140">
        <v>64.5</v>
      </c>
      <c r="FJ31" s="140">
        <v>94.5</v>
      </c>
      <c r="FK31" s="140">
        <v>77.2</v>
      </c>
      <c r="FL31" s="140">
        <v>18.600000000000001</v>
      </c>
      <c r="FM31" s="140">
        <v>48.3</v>
      </c>
      <c r="FN31" s="380">
        <v>74</v>
      </c>
      <c r="FO31" s="380">
        <v>59</v>
      </c>
      <c r="FP31" s="365">
        <v>0.32856762276884799</v>
      </c>
      <c r="FQ31" s="365">
        <v>0.157534978105308</v>
      </c>
      <c r="FR31" s="365">
        <v>4.5232273838630803</v>
      </c>
      <c r="FS31" s="365">
        <v>3.19091400757166</v>
      </c>
      <c r="FT31" s="132">
        <v>79.217603911980405</v>
      </c>
      <c r="FU31" s="132">
        <v>85.235262303948105</v>
      </c>
      <c r="FV31" s="132">
        <v>7.2640085249977799</v>
      </c>
      <c r="FW31" s="132">
        <v>4.9369860087578799</v>
      </c>
      <c r="FX31" s="132">
        <v>3.4402147145110802</v>
      </c>
      <c r="FY31" s="132">
        <v>7.4090795975683497</v>
      </c>
      <c r="FZ31" s="132">
        <v>46.736292428198396</v>
      </c>
      <c r="GA31" s="132">
        <v>34.976525821596198</v>
      </c>
      <c r="GB31" s="132">
        <v>100</v>
      </c>
      <c r="GC31" s="132">
        <v>100</v>
      </c>
      <c r="GD31" s="132">
        <v>100</v>
      </c>
      <c r="GE31" s="132">
        <v>94.73684210526315</v>
      </c>
      <c r="GF31" s="132">
        <v>78.94736842105263</v>
      </c>
      <c r="GG31" s="132">
        <v>47.368421052631575</v>
      </c>
      <c r="GH31" s="132">
        <v>78.94736842105263</v>
      </c>
      <c r="GI31" s="132">
        <v>73.333333333333329</v>
      </c>
      <c r="GJ31" s="132">
        <v>0</v>
      </c>
      <c r="GK31" s="132">
        <v>13.333333333333334</v>
      </c>
      <c r="GL31" s="132">
        <v>6.666666666666667</v>
      </c>
      <c r="GM31" s="132">
        <v>93.333333333333329</v>
      </c>
      <c r="GN31" s="132">
        <v>68.421052631578945</v>
      </c>
      <c r="GO31" s="132">
        <v>92.307692307692307</v>
      </c>
      <c r="GP31" s="132">
        <v>0</v>
      </c>
      <c r="GQ31" s="132">
        <v>0</v>
      </c>
      <c r="GR31" s="132">
        <v>46.153846153846153</v>
      </c>
      <c r="GS31" s="132">
        <v>100</v>
      </c>
      <c r="GT31" s="140">
        <v>75.409836065573799</v>
      </c>
      <c r="GU31" s="140">
        <v>75.409836065573799</v>
      </c>
      <c r="GV31" s="382" t="s">
        <v>87</v>
      </c>
      <c r="GW31" s="132">
        <v>86.7</v>
      </c>
      <c r="GX31" s="144">
        <v>53.34975369</v>
      </c>
      <c r="GY31" s="144">
        <v>20.049261080000001</v>
      </c>
      <c r="GZ31" s="144">
        <v>21.428571430000002</v>
      </c>
      <c r="HA31" s="144">
        <v>5.1724137929999996</v>
      </c>
      <c r="HB31" s="146">
        <v>59.110169491525397</v>
      </c>
      <c r="HC31" s="146">
        <v>17.2316384180791</v>
      </c>
      <c r="HD31" s="146">
        <v>18.008474576271201</v>
      </c>
      <c r="HE31" s="146">
        <v>5.6497175141242897</v>
      </c>
      <c r="HF31" s="140">
        <v>96.5</v>
      </c>
      <c r="HG31" s="140">
        <v>52.6</v>
      </c>
      <c r="HH31" s="140">
        <v>6.3</v>
      </c>
      <c r="HI31" s="140">
        <v>25.9</v>
      </c>
      <c r="HJ31" s="140">
        <v>89.9</v>
      </c>
      <c r="HK31" s="140">
        <v>53.7</v>
      </c>
      <c r="HL31" s="140">
        <v>5.4</v>
      </c>
      <c r="HM31" s="140">
        <v>40.200000000000003</v>
      </c>
      <c r="HN31" s="147">
        <v>32</v>
      </c>
      <c r="HO31" s="147">
        <v>9</v>
      </c>
      <c r="HP31" s="387">
        <v>0.34961214902217902</v>
      </c>
      <c r="HQ31" s="387">
        <v>7.4092368486045904E-2</v>
      </c>
      <c r="HR31" s="387">
        <v>4.3895747599451296</v>
      </c>
      <c r="HS31" s="387">
        <v>1.63934426229508</v>
      </c>
      <c r="HT31" s="146">
        <v>92.729766803840903</v>
      </c>
      <c r="HU31" s="146">
        <v>94.717668488160299</v>
      </c>
      <c r="HV31" s="146">
        <v>7.9646017699114999</v>
      </c>
      <c r="HW31" s="146">
        <v>4.5196344776488004</v>
      </c>
      <c r="HX31" s="146">
        <v>3.3545003559996101</v>
      </c>
      <c r="HY31" s="146">
        <v>5.3594600873788103</v>
      </c>
      <c r="HZ31" s="135">
        <v>44.908616187989601</v>
      </c>
      <c r="IA31" s="135">
        <v>30.046948356807501</v>
      </c>
      <c r="IB31" s="132">
        <v>100</v>
      </c>
      <c r="IC31" s="132">
        <v>5.2631578947368416</v>
      </c>
      <c r="ID31" s="132">
        <v>5.2631578947368416</v>
      </c>
      <c r="IE31" s="132">
        <v>89.473684210526315</v>
      </c>
      <c r="IF31" s="132">
        <v>84.210526315789465</v>
      </c>
      <c r="IG31" s="132">
        <v>47.368421052631575</v>
      </c>
      <c r="IH31" s="132">
        <v>100</v>
      </c>
      <c r="II31" s="132">
        <v>0</v>
      </c>
      <c r="IJ31" s="132">
        <v>0</v>
      </c>
      <c r="IK31" s="132">
        <v>10.526315789473683</v>
      </c>
      <c r="IL31" s="132">
        <v>5.2631578947368416</v>
      </c>
      <c r="IM31" s="132">
        <v>78.94736842105263</v>
      </c>
      <c r="IN31" s="132">
        <v>42.105263157894733</v>
      </c>
      <c r="IO31" s="132">
        <v>62.5</v>
      </c>
      <c r="IP31" s="132">
        <v>25</v>
      </c>
      <c r="IQ31" s="132">
        <v>0</v>
      </c>
      <c r="IR31" s="132">
        <v>25</v>
      </c>
      <c r="IS31" s="132">
        <v>12.5</v>
      </c>
      <c r="IT31" s="140">
        <v>75.409836065573799</v>
      </c>
      <c r="IU31" s="132">
        <v>75.409836065573799</v>
      </c>
      <c r="IV31" s="389" t="s">
        <v>87</v>
      </c>
      <c r="IW31" s="135">
        <v>86.9</v>
      </c>
      <c r="IX31" s="132">
        <v>58.348623850000003</v>
      </c>
      <c r="IY31" s="132">
        <v>27.706422020000002</v>
      </c>
      <c r="IZ31" s="132">
        <v>4.4036697250000003</v>
      </c>
      <c r="JA31" s="132">
        <v>9.5412844040000007</v>
      </c>
      <c r="JB31" s="132">
        <v>62.573099415204702</v>
      </c>
      <c r="JC31" s="132">
        <v>21.286549707602301</v>
      </c>
      <c r="JD31" s="132">
        <v>5.14619883040936</v>
      </c>
      <c r="JE31" s="132">
        <v>10.994152046783601</v>
      </c>
      <c r="JF31" s="132">
        <v>100</v>
      </c>
      <c r="JG31" s="132">
        <v>86.7</v>
      </c>
      <c r="JH31" s="132">
        <v>44.2</v>
      </c>
      <c r="JI31" s="132">
        <v>82.3</v>
      </c>
      <c r="JJ31" s="395">
        <v>81</v>
      </c>
      <c r="JK31" s="365">
        <v>0.30699260943717999</v>
      </c>
      <c r="JL31" s="365">
        <v>4.55568053993251</v>
      </c>
      <c r="JM31" s="365">
        <v>96.625421822272202</v>
      </c>
      <c r="JN31" s="365">
        <v>6.7386772787568701</v>
      </c>
      <c r="JO31" s="132">
        <v>15.987943808776601</v>
      </c>
      <c r="JP31" s="132">
        <v>38.028169014084497</v>
      </c>
      <c r="JQ31" s="132">
        <v>100</v>
      </c>
      <c r="JR31" s="132">
        <v>100</v>
      </c>
      <c r="JS31" s="132">
        <v>78.94736842105263</v>
      </c>
      <c r="JT31" s="132">
        <v>89.473684210526315</v>
      </c>
      <c r="JU31" s="132">
        <v>100</v>
      </c>
      <c r="JV31" s="132">
        <v>68.421052631578945</v>
      </c>
      <c r="JW31" s="132">
        <v>89.473684210526315</v>
      </c>
      <c r="JX31" s="132">
        <v>0</v>
      </c>
      <c r="JY31" s="132">
        <v>0</v>
      </c>
      <c r="JZ31" s="132">
        <v>11.76470588235294</v>
      </c>
      <c r="KA31" s="132">
        <v>5.8823529411764701</v>
      </c>
      <c r="KB31" s="132">
        <v>94.117647058823522</v>
      </c>
      <c r="KC31" s="132">
        <v>100</v>
      </c>
      <c r="KD31" s="132">
        <v>68.421052631578945</v>
      </c>
      <c r="KE31" s="132">
        <v>5.2631578947368416</v>
      </c>
      <c r="KF31" s="132">
        <v>10.526315789473683</v>
      </c>
      <c r="KG31" s="132">
        <v>94.73684210526315</v>
      </c>
      <c r="KH31" s="132">
        <v>94.73684210526315</v>
      </c>
      <c r="KI31" s="132">
        <v>76.5625</v>
      </c>
      <c r="KJ31" s="132">
        <v>76.5625</v>
      </c>
      <c r="KK31" s="345" t="s">
        <v>87</v>
      </c>
      <c r="KL31" s="345" t="s">
        <v>87</v>
      </c>
      <c r="KM31" s="346">
        <v>70.3</v>
      </c>
    </row>
    <row r="32" spans="1:299" ht="18" customHeight="1">
      <c r="A32" s="74"/>
      <c r="B32" s="75" t="s">
        <v>87</v>
      </c>
      <c r="C32" s="75" t="s">
        <v>87</v>
      </c>
      <c r="D32" s="76" t="s">
        <v>112</v>
      </c>
      <c r="E32" s="77" t="s">
        <v>24</v>
      </c>
      <c r="F32" s="78" t="s">
        <v>87</v>
      </c>
      <c r="G32" s="78" t="s">
        <v>87</v>
      </c>
      <c r="H32" s="78" t="s">
        <v>87</v>
      </c>
      <c r="I32" s="78" t="s">
        <v>87</v>
      </c>
      <c r="J32" s="78" t="s">
        <v>87</v>
      </c>
      <c r="K32" s="78" t="s">
        <v>87</v>
      </c>
      <c r="L32" s="78" t="s">
        <v>87</v>
      </c>
      <c r="M32" s="79">
        <v>2578087</v>
      </c>
      <c r="N32" s="80">
        <v>82.027006386970555</v>
      </c>
      <c r="O32" s="80">
        <v>50.413792370084636</v>
      </c>
      <c r="P32" s="81">
        <v>31.705259972964789</v>
      </c>
      <c r="Q32" s="81">
        <v>27.107942214688052</v>
      </c>
      <c r="R32" s="80">
        <v>14.336983868580701</v>
      </c>
      <c r="S32" s="80">
        <v>7.4663312120763701</v>
      </c>
      <c r="T32" s="82">
        <v>21.8033150806571</v>
      </c>
      <c r="U32" s="82">
        <v>460.21500864631298</v>
      </c>
      <c r="V32" s="81">
        <v>336.989793792049</v>
      </c>
      <c r="W32" s="85" t="s">
        <v>87</v>
      </c>
      <c r="X32" s="86" t="s">
        <v>87</v>
      </c>
      <c r="Y32" s="134">
        <v>24.258474576271201</v>
      </c>
      <c r="Z32" s="134">
        <v>8.3565459610027908</v>
      </c>
      <c r="AA32" s="382" t="s">
        <v>87</v>
      </c>
      <c r="AB32" s="382" t="s">
        <v>87</v>
      </c>
      <c r="AC32" s="406">
        <v>287.93702616079196</v>
      </c>
      <c r="AD32" s="406">
        <v>253.84058475564899</v>
      </c>
      <c r="AE32" s="134">
        <v>8572.0000000000073</v>
      </c>
      <c r="AF32" s="134">
        <v>7524.2701432473359</v>
      </c>
      <c r="AG32" s="134">
        <v>32.310779271607203</v>
      </c>
      <c r="AH32" s="134">
        <v>6</v>
      </c>
      <c r="AI32" s="134">
        <v>14</v>
      </c>
      <c r="AJ32" s="134">
        <v>1.3188073172084573</v>
      </c>
      <c r="AK32" s="132">
        <v>13.963842182207193</v>
      </c>
      <c r="AL32" s="134">
        <v>50.503920154750404</v>
      </c>
      <c r="AM32" s="132">
        <v>18.965286344983202</v>
      </c>
      <c r="AN32" s="132">
        <v>5.4582715431538755</v>
      </c>
      <c r="AO32" s="134">
        <v>105.379</v>
      </c>
      <c r="AP32" s="134">
        <v>109.11799999999999</v>
      </c>
      <c r="AQ32" s="132">
        <v>64.052298034101995</v>
      </c>
      <c r="AR32" s="132">
        <v>27.741296700164501</v>
      </c>
      <c r="AS32" s="139">
        <v>32.9</v>
      </c>
      <c r="AT32" s="139">
        <v>48.2</v>
      </c>
      <c r="AU32" s="132">
        <v>12.317483482260307</v>
      </c>
      <c r="AV32" s="132">
        <v>6.3923202240438544</v>
      </c>
      <c r="AW32" s="134">
        <v>96.536000000000001</v>
      </c>
      <c r="AX32" s="134">
        <v>103.652</v>
      </c>
      <c r="AY32" s="132">
        <v>72.853372685204604</v>
      </c>
      <c r="AZ32" s="132">
        <v>44.225125640718097</v>
      </c>
      <c r="BA32" s="139">
        <v>78.099999999999994</v>
      </c>
      <c r="BB32" s="139">
        <v>71.8</v>
      </c>
      <c r="BC32" s="135">
        <v>9.5606633943853083</v>
      </c>
      <c r="BD32" s="135">
        <v>3.553759866261069</v>
      </c>
      <c r="BE32" s="143">
        <v>96.423000000000002</v>
      </c>
      <c r="BF32" s="143">
        <v>104.339</v>
      </c>
      <c r="BG32" s="135">
        <v>71.331945506666401</v>
      </c>
      <c r="BH32" s="135">
        <v>26.885111047912702</v>
      </c>
      <c r="BI32" s="144">
        <v>71.8</v>
      </c>
      <c r="BJ32" s="144">
        <v>67.8</v>
      </c>
      <c r="BK32" s="132">
        <v>10.22254508</v>
      </c>
      <c r="BL32" s="132">
        <v>86.771753953291295</v>
      </c>
      <c r="BM32" s="148">
        <v>92.5</v>
      </c>
      <c r="BN32" s="6">
        <v>0.76800000000000002</v>
      </c>
      <c r="BO32" s="6">
        <v>0.28999999999999998</v>
      </c>
      <c r="BP32" s="6">
        <v>0.76100000000000001</v>
      </c>
      <c r="BQ32" s="6">
        <v>0.78</v>
      </c>
      <c r="BR32" s="6">
        <v>7.1999999999999995E-2</v>
      </c>
      <c r="BS32" s="6">
        <v>0.26500000000000001</v>
      </c>
      <c r="BT32" s="6">
        <v>0.72199999999999998</v>
      </c>
      <c r="BU32" s="6">
        <v>0.626</v>
      </c>
      <c r="BV32" s="6">
        <v>0.73</v>
      </c>
      <c r="BW32" s="6">
        <v>0.77200000000000002</v>
      </c>
      <c r="BX32" s="6">
        <v>0.73299999999999998</v>
      </c>
      <c r="BY32" s="6">
        <v>0.497</v>
      </c>
      <c r="BZ32" s="6">
        <v>0.745</v>
      </c>
      <c r="CA32" s="6">
        <v>0.90600000000000003</v>
      </c>
      <c r="CB32" s="6">
        <v>0.94299999999999995</v>
      </c>
      <c r="CC32" s="6">
        <v>0.63900000000000001</v>
      </c>
      <c r="CD32" s="6">
        <v>0.25</v>
      </c>
      <c r="CE32" s="7">
        <v>7.9</v>
      </c>
      <c r="CF32" s="106">
        <v>0.7075370121130552</v>
      </c>
      <c r="CG32" s="6">
        <v>0.61799999999999999</v>
      </c>
      <c r="CH32" s="6">
        <v>0.40100000000000002</v>
      </c>
      <c r="CI32" s="6">
        <v>0.79700000000000004</v>
      </c>
      <c r="CJ32" s="6">
        <v>0.43099999999999999</v>
      </c>
      <c r="CK32" s="6">
        <v>0.59499999999999997</v>
      </c>
      <c r="CL32" s="6">
        <v>0.27300000000000002</v>
      </c>
      <c r="CM32" s="6">
        <v>0.23</v>
      </c>
      <c r="CN32" s="6">
        <v>4.1000000000000002E-2</v>
      </c>
      <c r="CO32" s="6">
        <v>0.504</v>
      </c>
      <c r="CP32" s="6">
        <v>0.36499999999999999</v>
      </c>
      <c r="CQ32" s="6">
        <v>0.71699999999999997</v>
      </c>
      <c r="CR32" s="6">
        <v>0.42099999999999999</v>
      </c>
      <c r="CS32" s="6">
        <v>0.46600000000000003</v>
      </c>
      <c r="CT32" s="6">
        <v>0.65400000000000003</v>
      </c>
      <c r="CU32" s="6">
        <v>0.59799999999999998</v>
      </c>
      <c r="CV32" s="6">
        <v>0.61099999999999999</v>
      </c>
      <c r="CW32" s="144">
        <v>29.961517319999999</v>
      </c>
      <c r="CX32" s="144">
        <v>21.33040132</v>
      </c>
      <c r="CY32" s="144">
        <v>32.4628917</v>
      </c>
      <c r="CZ32" s="144">
        <v>16.245189660000001</v>
      </c>
      <c r="DA32" s="132">
        <v>36.614918591442603</v>
      </c>
      <c r="DB32" s="132">
        <v>18.477849299507799</v>
      </c>
      <c r="DC32" s="132">
        <v>35.403256342294597</v>
      </c>
      <c r="DD32" s="132">
        <v>9.5039757667550209</v>
      </c>
      <c r="DE32" s="139">
        <v>74.900000000000006</v>
      </c>
      <c r="DF32" s="139">
        <v>30.2</v>
      </c>
      <c r="DG32" s="139">
        <v>6</v>
      </c>
      <c r="DH32" s="139">
        <v>21</v>
      </c>
      <c r="DI32" s="139">
        <v>88.9</v>
      </c>
      <c r="DJ32" s="139">
        <v>42.4</v>
      </c>
      <c r="DK32" s="139">
        <v>16.100000000000001</v>
      </c>
      <c r="DL32" s="139">
        <v>28.7</v>
      </c>
      <c r="DM32" s="342">
        <v>11</v>
      </c>
      <c r="DN32" s="342">
        <v>12</v>
      </c>
      <c r="DO32" s="343">
        <v>3.4172103137620397E-2</v>
      </c>
      <c r="DP32" s="343">
        <v>2.48395777271786E-2</v>
      </c>
      <c r="DQ32" s="343">
        <v>1.0710808179162601</v>
      </c>
      <c r="DR32" s="343">
        <v>0.98119378577269001</v>
      </c>
      <c r="DS32" s="344">
        <v>83.057448880233693</v>
      </c>
      <c r="DT32" s="344">
        <v>88.470973017170905</v>
      </c>
      <c r="DU32" s="344">
        <v>3.1904318111214698</v>
      </c>
      <c r="DV32" s="344">
        <v>2.53156696336162</v>
      </c>
      <c r="DW32" s="344">
        <v>2.63791656139722</v>
      </c>
      <c r="DX32" s="344">
        <v>4.8930431819288298</v>
      </c>
      <c r="DY32" s="132">
        <v>44.761904761904802</v>
      </c>
      <c r="DZ32" s="132">
        <v>32.946635730858503</v>
      </c>
      <c r="EA32" s="132">
        <v>100</v>
      </c>
      <c r="EB32" s="132">
        <v>100</v>
      </c>
      <c r="EC32" s="132">
        <v>100</v>
      </c>
      <c r="ED32" s="132">
        <v>57.692307692307686</v>
      </c>
      <c r="EE32" s="132">
        <v>53.846153846153847</v>
      </c>
      <c r="EF32" s="132">
        <v>3.8461538461538463</v>
      </c>
      <c r="EG32" s="132">
        <v>100</v>
      </c>
      <c r="EH32" s="132">
        <v>80.769230769230774</v>
      </c>
      <c r="EI32" s="132">
        <v>0</v>
      </c>
      <c r="EJ32" s="132">
        <v>38.461538461538467</v>
      </c>
      <c r="EK32" s="132">
        <v>0</v>
      </c>
      <c r="EL32" s="132">
        <v>53.846153846153847</v>
      </c>
      <c r="EM32" s="145" t="s">
        <v>87</v>
      </c>
      <c r="EN32" s="145" t="s">
        <v>87</v>
      </c>
      <c r="EO32" s="145" t="s">
        <v>87</v>
      </c>
      <c r="EP32" s="145" t="s">
        <v>87</v>
      </c>
      <c r="EQ32" s="145" t="s">
        <v>87</v>
      </c>
      <c r="ER32" s="145" t="s">
        <v>87</v>
      </c>
      <c r="ES32" s="140">
        <v>53.3333333333333</v>
      </c>
      <c r="ET32" s="141" t="s">
        <v>87</v>
      </c>
      <c r="EU32" s="345" t="s">
        <v>87</v>
      </c>
      <c r="EV32" s="345" t="s">
        <v>87</v>
      </c>
      <c r="EW32" s="346">
        <v>79.7</v>
      </c>
      <c r="EX32" s="144">
        <v>45.569339829999997</v>
      </c>
      <c r="EY32" s="144">
        <v>23.017279569999999</v>
      </c>
      <c r="EZ32" s="144">
        <v>16.238369519999999</v>
      </c>
      <c r="FA32" s="144">
        <v>15.175011080000001</v>
      </c>
      <c r="FB32" s="132">
        <v>47.784319801673398</v>
      </c>
      <c r="FC32" s="132">
        <v>27.827703749612599</v>
      </c>
      <c r="FD32" s="132">
        <v>17.849395723582301</v>
      </c>
      <c r="FE32" s="132">
        <v>6.5075921908893699</v>
      </c>
      <c r="FF32" s="139">
        <v>97.7</v>
      </c>
      <c r="FG32" s="139">
        <v>79.7</v>
      </c>
      <c r="FH32" s="139">
        <v>20.399999999999999</v>
      </c>
      <c r="FI32" s="139">
        <v>71.2</v>
      </c>
      <c r="FJ32" s="139">
        <v>94</v>
      </c>
      <c r="FK32" s="139">
        <v>73.8</v>
      </c>
      <c r="FL32" s="139">
        <v>18.8</v>
      </c>
      <c r="FM32" s="139">
        <v>66.599999999999994</v>
      </c>
      <c r="FN32" s="380">
        <v>161</v>
      </c>
      <c r="FO32" s="380">
        <v>106</v>
      </c>
      <c r="FP32" s="365">
        <v>0.40549049238131202</v>
      </c>
      <c r="FQ32" s="365">
        <v>0.17209747860958199</v>
      </c>
      <c r="FR32" s="365">
        <v>4.1398817176652098</v>
      </c>
      <c r="FS32" s="365">
        <v>2.6257121624969</v>
      </c>
      <c r="FT32" s="132">
        <v>67.215222422216499</v>
      </c>
      <c r="FU32" s="132">
        <v>70.052018825860799</v>
      </c>
      <c r="FV32" s="132">
        <v>9.7947361793225003</v>
      </c>
      <c r="FW32" s="132">
        <v>6.5543162372347501</v>
      </c>
      <c r="FX32" s="132">
        <v>3.2096315433452101</v>
      </c>
      <c r="FY32" s="132">
        <v>6.1286208071661497</v>
      </c>
      <c r="FZ32" s="132">
        <v>40.952380952380899</v>
      </c>
      <c r="GA32" s="132">
        <v>31.902552204176299</v>
      </c>
      <c r="GB32" s="132">
        <v>100</v>
      </c>
      <c r="GC32" s="132">
        <v>100</v>
      </c>
      <c r="GD32" s="132">
        <v>100</v>
      </c>
      <c r="GE32" s="132">
        <v>88.461538461538453</v>
      </c>
      <c r="GF32" s="132">
        <v>73.076923076923066</v>
      </c>
      <c r="GG32" s="132">
        <v>15.384615384615385</v>
      </c>
      <c r="GH32" s="132">
        <v>80.769230769230774</v>
      </c>
      <c r="GI32" s="132">
        <v>85.714285714285708</v>
      </c>
      <c r="GJ32" s="132">
        <v>0</v>
      </c>
      <c r="GK32" s="132">
        <v>28.571428571428569</v>
      </c>
      <c r="GL32" s="132">
        <v>0</v>
      </c>
      <c r="GM32" s="132">
        <v>66.666666666666657</v>
      </c>
      <c r="GN32" s="132">
        <v>61.53846153846154</v>
      </c>
      <c r="GO32" s="132">
        <v>100</v>
      </c>
      <c r="GP32" s="132">
        <v>0</v>
      </c>
      <c r="GQ32" s="132">
        <v>18.75</v>
      </c>
      <c r="GR32" s="132">
        <v>37.5</v>
      </c>
      <c r="GS32" s="132">
        <v>93.75</v>
      </c>
      <c r="GT32" s="140">
        <v>54.0983606557377</v>
      </c>
      <c r="GU32" s="140">
        <v>45.9016393442623</v>
      </c>
      <c r="GV32" s="382" t="s">
        <v>87</v>
      </c>
      <c r="GW32" s="132">
        <v>72.900000000000006</v>
      </c>
      <c r="GX32" s="144">
        <v>55.30236635</v>
      </c>
      <c r="GY32" s="144">
        <v>15.31551271</v>
      </c>
      <c r="GZ32" s="144">
        <v>15.49079755</v>
      </c>
      <c r="HA32" s="144">
        <v>13.891323399999999</v>
      </c>
      <c r="HB32" s="146">
        <v>61.7834394904459</v>
      </c>
      <c r="HC32" s="146">
        <v>16.418966737438101</v>
      </c>
      <c r="HD32" s="146">
        <v>16.418966737438101</v>
      </c>
      <c r="HE32" s="146">
        <v>5.3786270346779901</v>
      </c>
      <c r="HF32" s="385">
        <v>96.5</v>
      </c>
      <c r="HG32" s="385">
        <v>52.6</v>
      </c>
      <c r="HH32" s="385">
        <v>9.1</v>
      </c>
      <c r="HI32" s="385">
        <v>59.3</v>
      </c>
      <c r="HJ32" s="385">
        <v>95.2</v>
      </c>
      <c r="HK32" s="385">
        <v>50.8</v>
      </c>
      <c r="HL32" s="385">
        <v>7.4</v>
      </c>
      <c r="HM32" s="385">
        <v>55.1</v>
      </c>
      <c r="HN32" s="147">
        <v>38</v>
      </c>
      <c r="HO32" s="147">
        <v>14</v>
      </c>
      <c r="HP32" s="387">
        <v>0.26709777184227201</v>
      </c>
      <c r="HQ32" s="387">
        <v>8.13433269420719E-2</v>
      </c>
      <c r="HR32" s="387">
        <v>2.6388888888888902</v>
      </c>
      <c r="HS32" s="387">
        <v>1.5712682379348999</v>
      </c>
      <c r="HT32" s="146">
        <v>82.5</v>
      </c>
      <c r="HU32" s="146">
        <v>86.644219977553306</v>
      </c>
      <c r="HV32" s="146">
        <v>10.1215997750756</v>
      </c>
      <c r="HW32" s="146">
        <v>5.1769217360990103</v>
      </c>
      <c r="HX32" s="146">
        <v>2.7818366294857602</v>
      </c>
      <c r="HY32" s="146">
        <v>3.9766590756203999</v>
      </c>
      <c r="HZ32" s="135">
        <v>41.496598639455797</v>
      </c>
      <c r="IA32" s="135">
        <v>28.7703016241299</v>
      </c>
      <c r="IB32" s="132">
        <v>100</v>
      </c>
      <c r="IC32" s="132">
        <v>7.6923076923076925</v>
      </c>
      <c r="ID32" s="132">
        <v>3.8461538461538463</v>
      </c>
      <c r="IE32" s="132">
        <v>57.692307692307686</v>
      </c>
      <c r="IF32" s="132">
        <v>61.53846153846154</v>
      </c>
      <c r="IG32" s="132">
        <v>7.6923076923076925</v>
      </c>
      <c r="IH32" s="132">
        <v>96.15384615384616</v>
      </c>
      <c r="II32" s="132">
        <v>56.000000000000007</v>
      </c>
      <c r="IJ32" s="132">
        <v>12</v>
      </c>
      <c r="IK32" s="132">
        <v>28.000000000000004</v>
      </c>
      <c r="IL32" s="132">
        <v>0</v>
      </c>
      <c r="IM32" s="132">
        <v>56.000000000000007</v>
      </c>
      <c r="IN32" s="132">
        <v>15.384615384615385</v>
      </c>
      <c r="IO32" s="132">
        <v>100</v>
      </c>
      <c r="IP32" s="132">
        <v>75</v>
      </c>
      <c r="IQ32" s="132">
        <v>0</v>
      </c>
      <c r="IR32" s="132">
        <v>100</v>
      </c>
      <c r="IS32" s="132">
        <v>100</v>
      </c>
      <c r="IT32" s="140">
        <v>54.0983606557377</v>
      </c>
      <c r="IU32" s="132">
        <v>45.9016393442623</v>
      </c>
      <c r="IV32" s="389" t="s">
        <v>87</v>
      </c>
      <c r="IW32" s="135">
        <v>77.8</v>
      </c>
      <c r="IX32" s="144">
        <v>50.308008209999997</v>
      </c>
      <c r="IY32" s="144" t="s">
        <v>87</v>
      </c>
      <c r="IZ32" s="144" t="s">
        <v>87</v>
      </c>
      <c r="JA32" s="144" t="s">
        <v>87</v>
      </c>
      <c r="JB32" s="132">
        <v>59.758897818599301</v>
      </c>
      <c r="JC32" s="132">
        <v>22.6176808266361</v>
      </c>
      <c r="JD32" s="132">
        <v>6.2571756601607396</v>
      </c>
      <c r="JE32" s="132">
        <v>11.308840413318</v>
      </c>
      <c r="JF32" s="144">
        <v>98.8</v>
      </c>
      <c r="JG32" s="144" t="s">
        <v>87</v>
      </c>
      <c r="JH32" s="144" t="s">
        <v>87</v>
      </c>
      <c r="JI32" s="144" t="s">
        <v>87</v>
      </c>
      <c r="JJ32" s="395">
        <v>145</v>
      </c>
      <c r="JK32" s="365">
        <v>0.33645813996658602</v>
      </c>
      <c r="JL32" s="365">
        <v>5.8303176517892998</v>
      </c>
      <c r="JM32" s="365">
        <v>93.767591475673498</v>
      </c>
      <c r="JN32" s="365">
        <v>5.7708372006682804</v>
      </c>
      <c r="JO32" s="132">
        <v>12.9516605841548</v>
      </c>
      <c r="JP32" s="132">
        <v>34.918793503480302</v>
      </c>
      <c r="JQ32" s="132">
        <v>100</v>
      </c>
      <c r="JR32" s="132">
        <v>92.307692307692307</v>
      </c>
      <c r="JS32" s="132">
        <v>42.307692307692307</v>
      </c>
      <c r="JT32" s="132">
        <v>61.53846153846154</v>
      </c>
      <c r="JU32" s="132">
        <v>76.923076923076934</v>
      </c>
      <c r="JV32" s="132">
        <v>19.230769230769234</v>
      </c>
      <c r="JW32" s="132">
        <v>80.769230769230774</v>
      </c>
      <c r="JX32" s="132">
        <v>71.428571428571431</v>
      </c>
      <c r="JY32" s="132">
        <v>9.5238095238095237</v>
      </c>
      <c r="JZ32" s="132">
        <v>33.333333333333329</v>
      </c>
      <c r="KA32" s="132">
        <v>0</v>
      </c>
      <c r="KB32" s="132">
        <v>52.380952380952387</v>
      </c>
      <c r="KC32" s="132">
        <v>84.615384615384613</v>
      </c>
      <c r="KD32" s="132">
        <v>86.36363636363636</v>
      </c>
      <c r="KE32" s="132">
        <v>22.727272727272727</v>
      </c>
      <c r="KF32" s="132">
        <v>22.727272727272727</v>
      </c>
      <c r="KG32" s="132">
        <v>95.454545454545453</v>
      </c>
      <c r="KH32" s="132">
        <v>90.909090909090907</v>
      </c>
      <c r="KI32" s="132">
        <v>54.6875</v>
      </c>
      <c r="KJ32" s="132">
        <v>46.875</v>
      </c>
      <c r="KK32" s="345" t="s">
        <v>87</v>
      </c>
      <c r="KL32" s="345" t="s">
        <v>87</v>
      </c>
      <c r="KM32" s="346">
        <v>67.599999999999994</v>
      </c>
    </row>
    <row r="33" spans="1:299" ht="18" customHeight="1">
      <c r="A33" s="74"/>
      <c r="B33" s="75" t="s">
        <v>87</v>
      </c>
      <c r="C33" s="75" t="s">
        <v>87</v>
      </c>
      <c r="D33" s="76" t="s">
        <v>113</v>
      </c>
      <c r="E33" s="77" t="s">
        <v>25</v>
      </c>
      <c r="F33" s="78" t="s">
        <v>87</v>
      </c>
      <c r="G33" s="78" t="s">
        <v>87</v>
      </c>
      <c r="H33" s="78" t="s">
        <v>87</v>
      </c>
      <c r="I33" s="78" t="s">
        <v>87</v>
      </c>
      <c r="J33" s="78" t="s">
        <v>87</v>
      </c>
      <c r="K33" s="78" t="s">
        <v>87</v>
      </c>
      <c r="L33" s="78" t="s">
        <v>87</v>
      </c>
      <c r="M33" s="79">
        <v>8837685</v>
      </c>
      <c r="N33" s="80">
        <v>92.435238799562597</v>
      </c>
      <c r="O33" s="80">
        <v>56.67471531244081</v>
      </c>
      <c r="P33" s="81">
        <v>27.531548661458988</v>
      </c>
      <c r="Q33" s="81">
        <v>15.051176575891322</v>
      </c>
      <c r="R33" s="80">
        <v>16.4163256276961</v>
      </c>
      <c r="S33" s="80">
        <v>7.19500055303617</v>
      </c>
      <c r="T33" s="82">
        <v>23.611326180732199</v>
      </c>
      <c r="U33" s="82">
        <v>471.07015410204002</v>
      </c>
      <c r="V33" s="81">
        <v>354.56130480241802</v>
      </c>
      <c r="W33" s="81">
        <v>60</v>
      </c>
      <c r="X33" s="80">
        <v>66.2</v>
      </c>
      <c r="Y33" s="134">
        <v>29.1131306800376</v>
      </c>
      <c r="Z33" s="134">
        <v>10.3980503655565</v>
      </c>
      <c r="AA33" s="382" t="s">
        <v>87</v>
      </c>
      <c r="AB33" s="382" t="s">
        <v>87</v>
      </c>
      <c r="AC33" s="406">
        <v>253.51909333825597</v>
      </c>
      <c r="AD33" s="406">
        <v>226.78010594676968</v>
      </c>
      <c r="AE33" s="134">
        <v>8761.7210928871937</v>
      </c>
      <c r="AF33" s="134">
        <v>7185.6494801000017</v>
      </c>
      <c r="AG33" s="134">
        <v>38.494243684856386</v>
      </c>
      <c r="AH33" s="134">
        <v>6.2</v>
      </c>
      <c r="AI33" s="134">
        <v>44</v>
      </c>
      <c r="AJ33" s="134">
        <v>1.4709734506264931</v>
      </c>
      <c r="AK33" s="132">
        <v>20.65020421071808</v>
      </c>
      <c r="AL33" s="134">
        <v>68.075010593837632</v>
      </c>
      <c r="AM33" s="132">
        <v>22.438974791775731</v>
      </c>
      <c r="AN33" s="132">
        <v>7.4569793005101959</v>
      </c>
      <c r="AO33" s="134">
        <v>113.23399999999999</v>
      </c>
      <c r="AP33" s="134">
        <v>121.236</v>
      </c>
      <c r="AQ33" s="132">
        <v>67.735905263309704</v>
      </c>
      <c r="AR33" s="132">
        <v>27.8266766487965</v>
      </c>
      <c r="AS33" s="140">
        <v>27.1</v>
      </c>
      <c r="AT33" s="140">
        <v>40.4</v>
      </c>
      <c r="AU33" s="132">
        <v>13.184794777421491</v>
      </c>
      <c r="AV33" s="132">
        <v>6.9219774834964056</v>
      </c>
      <c r="AW33" s="134">
        <v>103.94</v>
      </c>
      <c r="AX33" s="134">
        <v>101.203</v>
      </c>
      <c r="AY33" s="132">
        <v>79.153582603431602</v>
      </c>
      <c r="AZ33" s="132">
        <v>48.086228191726903</v>
      </c>
      <c r="BA33" s="139">
        <v>71</v>
      </c>
      <c r="BB33" s="139">
        <v>70.900000000000006</v>
      </c>
      <c r="BC33" s="135">
        <v>11.044348998015206</v>
      </c>
      <c r="BD33" s="135">
        <v>4.8642417422736299</v>
      </c>
      <c r="BE33" s="143">
        <v>110.751</v>
      </c>
      <c r="BF33" s="143">
        <v>106.158</v>
      </c>
      <c r="BG33" s="135">
        <v>73.4920957266892</v>
      </c>
      <c r="BH33" s="135">
        <v>26.4152706513315</v>
      </c>
      <c r="BI33" s="144">
        <v>65</v>
      </c>
      <c r="BJ33" s="144">
        <v>63</v>
      </c>
      <c r="BK33" s="132">
        <v>10.433498050000001</v>
      </c>
      <c r="BL33" s="132">
        <v>97.676023447352605</v>
      </c>
      <c r="BM33" s="134">
        <v>91.8</v>
      </c>
      <c r="BN33" s="6">
        <v>0.65800000000000003</v>
      </c>
      <c r="BO33" s="6">
        <v>0.35699999999999998</v>
      </c>
      <c r="BP33" s="6">
        <v>0.76400000000000001</v>
      </c>
      <c r="BQ33" s="6">
        <v>0.80800000000000005</v>
      </c>
      <c r="BR33" s="6">
        <v>8.4000000000000005E-2</v>
      </c>
      <c r="BS33" s="6">
        <v>0.28000000000000003</v>
      </c>
      <c r="BT33" s="6">
        <v>0.79700000000000004</v>
      </c>
      <c r="BU33" s="6">
        <v>0.67600000000000005</v>
      </c>
      <c r="BV33" s="6">
        <v>0.71599999999999997</v>
      </c>
      <c r="BW33" s="6">
        <v>0.82</v>
      </c>
      <c r="BX33" s="6">
        <v>0.64800000000000002</v>
      </c>
      <c r="BY33" s="6">
        <v>0.48499999999999999</v>
      </c>
      <c r="BZ33" s="6">
        <v>0.82599999999999996</v>
      </c>
      <c r="CA33" s="6">
        <v>0.78800000000000003</v>
      </c>
      <c r="CB33" s="6">
        <v>0.70099999999999996</v>
      </c>
      <c r="CC33" s="6">
        <v>0.59099999999999997</v>
      </c>
      <c r="CD33" s="6">
        <v>0.32100000000000001</v>
      </c>
      <c r="CE33" s="7">
        <v>7.9</v>
      </c>
      <c r="CF33" s="106">
        <v>0.77351772537282626</v>
      </c>
      <c r="CG33" s="6">
        <v>0.67100000000000004</v>
      </c>
      <c r="CH33" s="6">
        <v>0.40899999999999997</v>
      </c>
      <c r="CI33" s="6">
        <v>0.78600000000000003</v>
      </c>
      <c r="CJ33" s="6">
        <v>0.40100000000000002</v>
      </c>
      <c r="CK33" s="6">
        <v>0.746</v>
      </c>
      <c r="CL33" s="6">
        <v>0.26100000000000001</v>
      </c>
      <c r="CM33" s="6">
        <v>0.185</v>
      </c>
      <c r="CN33" s="6">
        <v>0.05</v>
      </c>
      <c r="CO33" s="6">
        <v>0.47699999999999998</v>
      </c>
      <c r="CP33" s="6">
        <v>0.35</v>
      </c>
      <c r="CQ33" s="6">
        <v>0.69</v>
      </c>
      <c r="CR33" s="6">
        <v>0.45400000000000001</v>
      </c>
      <c r="CS33" s="6">
        <v>0.44400000000000001</v>
      </c>
      <c r="CT33" s="6">
        <v>0.73699999999999999</v>
      </c>
      <c r="CU33" s="6">
        <v>0.64800000000000002</v>
      </c>
      <c r="CV33" s="6">
        <v>0.67500000000000004</v>
      </c>
      <c r="CW33" s="132">
        <v>25.179574250000002</v>
      </c>
      <c r="CX33" s="132">
        <v>26.27660964</v>
      </c>
      <c r="CY33" s="132">
        <v>38.801097040000002</v>
      </c>
      <c r="CZ33" s="132">
        <v>9.7427190810000006</v>
      </c>
      <c r="DA33" s="132">
        <v>31.799865681665501</v>
      </c>
      <c r="DB33" s="132">
        <v>20.6402507275576</v>
      </c>
      <c r="DC33" s="132">
        <v>38.616521155137697</v>
      </c>
      <c r="DD33" s="132">
        <v>8.9433624356391306</v>
      </c>
      <c r="DE33" s="140">
        <v>73.599999999999994</v>
      </c>
      <c r="DF33" s="140">
        <v>26.9</v>
      </c>
      <c r="DG33" s="140">
        <v>5.0999999999999996</v>
      </c>
      <c r="DH33" s="140">
        <v>12.8</v>
      </c>
      <c r="DI33" s="140">
        <v>88.2</v>
      </c>
      <c r="DJ33" s="140">
        <v>33.799999999999997</v>
      </c>
      <c r="DK33" s="140">
        <v>8.8000000000000007</v>
      </c>
      <c r="DL33" s="140">
        <v>17.3</v>
      </c>
      <c r="DM33" s="342">
        <v>194</v>
      </c>
      <c r="DN33" s="342">
        <v>125</v>
      </c>
      <c r="DO33" s="343">
        <v>0.139999422682793</v>
      </c>
      <c r="DP33" s="343">
        <v>5.5302148820294598E-2</v>
      </c>
      <c r="DQ33" s="343">
        <v>4.4710762848582597</v>
      </c>
      <c r="DR33" s="343">
        <v>2.31696014828545</v>
      </c>
      <c r="DS33" s="344">
        <v>86.632864715372193</v>
      </c>
      <c r="DT33" s="344">
        <v>88.822984244671005</v>
      </c>
      <c r="DU33" s="344">
        <v>3.1312242011373099</v>
      </c>
      <c r="DV33" s="344">
        <v>2.3868407430839098</v>
      </c>
      <c r="DW33" s="344">
        <v>3.3359269350805199</v>
      </c>
      <c r="DX33" s="344">
        <v>6.6189727144539896</v>
      </c>
      <c r="DY33" s="132">
        <v>42.298387096774199</v>
      </c>
      <c r="DZ33" s="132">
        <v>34.705882352941202</v>
      </c>
      <c r="EA33" s="132">
        <v>100</v>
      </c>
      <c r="EB33" s="132">
        <v>95.348837209302332</v>
      </c>
      <c r="EC33" s="132">
        <v>100</v>
      </c>
      <c r="ED33" s="132">
        <v>90.697674418604649</v>
      </c>
      <c r="EE33" s="132">
        <v>83.720930232558146</v>
      </c>
      <c r="EF33" s="132">
        <v>30.232558139534881</v>
      </c>
      <c r="EG33" s="132">
        <v>93.023255813953483</v>
      </c>
      <c r="EH33" s="132">
        <v>12.5</v>
      </c>
      <c r="EI33" s="132">
        <v>7.5</v>
      </c>
      <c r="EJ33" s="132">
        <v>27.500000000000004</v>
      </c>
      <c r="EK33" s="132">
        <v>5</v>
      </c>
      <c r="EL33" s="132">
        <v>95</v>
      </c>
      <c r="EM33" s="132">
        <v>69.767441860465112</v>
      </c>
      <c r="EN33" s="132">
        <v>76.666666666666671</v>
      </c>
      <c r="EO33" s="132">
        <v>20</v>
      </c>
      <c r="EP33" s="132">
        <v>33.333333333333329</v>
      </c>
      <c r="EQ33" s="132">
        <v>40</v>
      </c>
      <c r="ER33" s="132">
        <v>80</v>
      </c>
      <c r="ES33" s="140">
        <v>70</v>
      </c>
      <c r="ET33" s="139">
        <v>70</v>
      </c>
      <c r="EU33" s="345" t="s">
        <v>87</v>
      </c>
      <c r="EV33" s="345" t="s">
        <v>87</v>
      </c>
      <c r="EW33" s="346">
        <v>82.4</v>
      </c>
      <c r="EX33" s="132">
        <v>42.332648429999999</v>
      </c>
      <c r="EY33" s="132">
        <v>31.561587540000001</v>
      </c>
      <c r="EZ33" s="132">
        <v>18.946685410000001</v>
      </c>
      <c r="FA33" s="132">
        <v>7.1590786199999998</v>
      </c>
      <c r="FB33" s="132">
        <v>48.283902257041603</v>
      </c>
      <c r="FC33" s="132">
        <v>28.6047379220295</v>
      </c>
      <c r="FD33" s="132">
        <v>17.263570229434801</v>
      </c>
      <c r="FE33" s="132">
        <v>5.8291363551576199</v>
      </c>
      <c r="FF33" s="140">
        <v>95.1</v>
      </c>
      <c r="FG33" s="140">
        <v>75</v>
      </c>
      <c r="FH33" s="140">
        <v>16.600000000000001</v>
      </c>
      <c r="FI33" s="140">
        <v>52.5</v>
      </c>
      <c r="FJ33" s="140">
        <v>96.3</v>
      </c>
      <c r="FK33" s="140">
        <v>76.3</v>
      </c>
      <c r="FL33" s="140">
        <v>16.8</v>
      </c>
      <c r="FM33" s="140">
        <v>46.3</v>
      </c>
      <c r="FN33" s="380">
        <v>737</v>
      </c>
      <c r="FO33" s="380">
        <v>670</v>
      </c>
      <c r="FP33" s="365">
        <v>0.499102698676057</v>
      </c>
      <c r="FQ33" s="365">
        <v>0.26022247079294097</v>
      </c>
      <c r="FR33" s="365">
        <v>5.1134392562270197</v>
      </c>
      <c r="FS33" s="365">
        <v>3.9516366853435598</v>
      </c>
      <c r="FT33" s="132">
        <v>69.423437174772801</v>
      </c>
      <c r="FU33" s="132">
        <v>71.105868475375999</v>
      </c>
      <c r="FV33" s="132">
        <v>9.7606067788575501</v>
      </c>
      <c r="FW33" s="132">
        <v>6.5851820780512096</v>
      </c>
      <c r="FX33" s="132">
        <v>3.5465541943134098</v>
      </c>
      <c r="FY33" s="132">
        <v>7.5523360308818397</v>
      </c>
      <c r="FZ33" s="132">
        <v>39.193548387096797</v>
      </c>
      <c r="GA33" s="132">
        <v>32.006920415224897</v>
      </c>
      <c r="GB33" s="132">
        <v>100</v>
      </c>
      <c r="GC33" s="132">
        <v>97.674418604651152</v>
      </c>
      <c r="GD33" s="132">
        <v>100</v>
      </c>
      <c r="GE33" s="132">
        <v>93.023255813953483</v>
      </c>
      <c r="GF33" s="132">
        <v>88.372093023255815</v>
      </c>
      <c r="GG33" s="132">
        <v>41.860465116279073</v>
      </c>
      <c r="GH33" s="132">
        <v>95.348837209302332</v>
      </c>
      <c r="GI33" s="132">
        <v>26.829268292682929</v>
      </c>
      <c r="GJ33" s="132">
        <v>0</v>
      </c>
      <c r="GK33" s="132">
        <v>43.902439024390247</v>
      </c>
      <c r="GL33" s="132">
        <v>4.8780487804878048</v>
      </c>
      <c r="GM33" s="132">
        <v>95.121951219512198</v>
      </c>
      <c r="GN33" s="132">
        <v>97.674418604651152</v>
      </c>
      <c r="GO33" s="132">
        <v>85.714285714285708</v>
      </c>
      <c r="GP33" s="132">
        <v>0</v>
      </c>
      <c r="GQ33" s="132">
        <v>42.857142857142854</v>
      </c>
      <c r="GR33" s="132">
        <v>38.095238095238095</v>
      </c>
      <c r="GS33" s="132">
        <v>92.857142857142861</v>
      </c>
      <c r="GT33" s="140">
        <v>70.491803278688494</v>
      </c>
      <c r="GU33" s="140">
        <v>70.491803278688494</v>
      </c>
      <c r="GV33" s="382" t="s">
        <v>87</v>
      </c>
      <c r="GW33" s="132">
        <v>78</v>
      </c>
      <c r="GX33" s="144">
        <v>51.917808219999998</v>
      </c>
      <c r="GY33" s="144">
        <v>21.7544784</v>
      </c>
      <c r="GZ33" s="144">
        <v>19.23076923</v>
      </c>
      <c r="HA33" s="144">
        <v>7.0969441519999998</v>
      </c>
      <c r="HB33" s="146">
        <v>58.549887712544098</v>
      </c>
      <c r="HC33" s="146">
        <v>17.955298898513501</v>
      </c>
      <c r="HD33" s="146">
        <v>17.752112073574999</v>
      </c>
      <c r="HE33" s="146">
        <v>5.7427013153673396</v>
      </c>
      <c r="HF33" s="140">
        <v>95.8</v>
      </c>
      <c r="HG33" s="140">
        <v>50.6</v>
      </c>
      <c r="HH33" s="140">
        <v>7</v>
      </c>
      <c r="HI33" s="140">
        <v>38.5</v>
      </c>
      <c r="HJ33" s="140">
        <v>94</v>
      </c>
      <c r="HK33" s="140">
        <v>51.8</v>
      </c>
      <c r="HL33" s="140">
        <v>5.7</v>
      </c>
      <c r="HM33" s="140">
        <v>32.299999999999997</v>
      </c>
      <c r="HN33" s="147">
        <v>221</v>
      </c>
      <c r="HO33" s="147">
        <v>82</v>
      </c>
      <c r="HP33" s="387">
        <v>0.38970199259389898</v>
      </c>
      <c r="HQ33" s="387">
        <v>0.101011345298661</v>
      </c>
      <c r="HR33" s="387">
        <v>4.3426999410493199</v>
      </c>
      <c r="HS33" s="387">
        <v>1.5518546555639701</v>
      </c>
      <c r="HT33" s="146">
        <v>87.463155826291995</v>
      </c>
      <c r="HU33" s="146">
        <v>90.707797123391401</v>
      </c>
      <c r="HV33" s="146">
        <v>8.9737259742549806</v>
      </c>
      <c r="HW33" s="146">
        <v>6.5090725433917598</v>
      </c>
      <c r="HX33" s="146">
        <v>3.6441792214348401</v>
      </c>
      <c r="HY33" s="146">
        <v>5.8685985755099201</v>
      </c>
      <c r="HZ33" s="135">
        <v>38.225806451612897</v>
      </c>
      <c r="IA33" s="135">
        <v>27.577854671280299</v>
      </c>
      <c r="IB33" s="132">
        <v>100</v>
      </c>
      <c r="IC33" s="132">
        <v>11.627906976744185</v>
      </c>
      <c r="ID33" s="132">
        <v>6.9767441860465116</v>
      </c>
      <c r="IE33" s="132">
        <v>86.04651162790698</v>
      </c>
      <c r="IF33" s="132">
        <v>83.720930232558146</v>
      </c>
      <c r="IG33" s="132">
        <v>34.883720930232556</v>
      </c>
      <c r="IH33" s="132">
        <v>90.697674418604649</v>
      </c>
      <c r="II33" s="132">
        <v>5.1282051282051277</v>
      </c>
      <c r="IJ33" s="132">
        <v>30.76923076923077</v>
      </c>
      <c r="IK33" s="132">
        <v>23.076923076923077</v>
      </c>
      <c r="IL33" s="132">
        <v>2.5641025641025639</v>
      </c>
      <c r="IM33" s="132">
        <v>87.179487179487182</v>
      </c>
      <c r="IN33" s="132">
        <v>90.697674418604649</v>
      </c>
      <c r="IO33" s="132">
        <v>79.487179487179489</v>
      </c>
      <c r="IP33" s="132">
        <v>38.461538461538467</v>
      </c>
      <c r="IQ33" s="132">
        <v>20.512820512820511</v>
      </c>
      <c r="IR33" s="132">
        <v>48.717948717948715</v>
      </c>
      <c r="IS33" s="132">
        <v>84.615384615384613</v>
      </c>
      <c r="IT33" s="140">
        <v>70.491803278688494</v>
      </c>
      <c r="IU33" s="132">
        <v>70.491803278688494</v>
      </c>
      <c r="IV33" s="389" t="s">
        <v>87</v>
      </c>
      <c r="IW33" s="135">
        <v>78.8</v>
      </c>
      <c r="IX33" s="132">
        <v>59.070553439999998</v>
      </c>
      <c r="IY33" s="132">
        <v>28.20447824</v>
      </c>
      <c r="IZ33" s="132">
        <v>4.6810308410000001</v>
      </c>
      <c r="JA33" s="132">
        <v>8.0439374739999998</v>
      </c>
      <c r="JB33" s="132">
        <v>59.811931555418496</v>
      </c>
      <c r="JC33" s="132">
        <v>25.4971481424387</v>
      </c>
      <c r="JD33" s="132">
        <v>6.4282410975797699</v>
      </c>
      <c r="JE33" s="132">
        <v>8.2472637582858006</v>
      </c>
      <c r="JF33" s="132">
        <v>98.5</v>
      </c>
      <c r="JG33" s="132">
        <v>89</v>
      </c>
      <c r="JH33" s="132">
        <v>37.4</v>
      </c>
      <c r="JI33" s="132">
        <v>83.2</v>
      </c>
      <c r="JJ33" s="395">
        <v>726</v>
      </c>
      <c r="JK33" s="365">
        <v>0.44501109462921901</v>
      </c>
      <c r="JL33" s="365">
        <v>6.6228790366721402</v>
      </c>
      <c r="JM33" s="365">
        <v>94.864075898558696</v>
      </c>
      <c r="JN33" s="365">
        <v>6.7192997511370498</v>
      </c>
      <c r="JO33" s="132">
        <v>14.456836340849801</v>
      </c>
      <c r="JP33" s="132">
        <v>33.079584775086502</v>
      </c>
      <c r="JQ33" s="132">
        <v>100</v>
      </c>
      <c r="JR33" s="132">
        <v>72.093023255813947</v>
      </c>
      <c r="JS33" s="132">
        <v>44.186046511627907</v>
      </c>
      <c r="JT33" s="132">
        <v>81.395348837209298</v>
      </c>
      <c r="JU33" s="132">
        <v>95.348837209302332</v>
      </c>
      <c r="JV33" s="132">
        <v>55.813953488372093</v>
      </c>
      <c r="JW33" s="132">
        <v>90.697674418604649</v>
      </c>
      <c r="JX33" s="132">
        <v>5.1282051282051277</v>
      </c>
      <c r="JY33" s="132">
        <v>82.051282051282044</v>
      </c>
      <c r="JZ33" s="132">
        <v>20.512820512820511</v>
      </c>
      <c r="KA33" s="132">
        <v>2.5641025641025639</v>
      </c>
      <c r="KB33" s="132">
        <v>79.487179487179489</v>
      </c>
      <c r="KC33" s="132">
        <v>97.674418604651152</v>
      </c>
      <c r="KD33" s="132">
        <v>78.571428571428569</v>
      </c>
      <c r="KE33" s="132">
        <v>88.095238095238088</v>
      </c>
      <c r="KF33" s="132">
        <v>21.428571428571427</v>
      </c>
      <c r="KG33" s="132">
        <v>64.285714285714292</v>
      </c>
      <c r="KH33" s="132">
        <v>92.857142857142861</v>
      </c>
      <c r="KI33" s="132">
        <v>71.875</v>
      </c>
      <c r="KJ33" s="132">
        <v>71.875</v>
      </c>
      <c r="KK33" s="345" t="s">
        <v>87</v>
      </c>
      <c r="KL33" s="345" t="s">
        <v>87</v>
      </c>
      <c r="KM33" s="346">
        <v>80.8</v>
      </c>
    </row>
    <row r="34" spans="1:299" ht="18" customHeight="1">
      <c r="A34" s="74"/>
      <c r="B34" s="75" t="s">
        <v>87</v>
      </c>
      <c r="C34" s="75" t="s">
        <v>87</v>
      </c>
      <c r="D34" s="76" t="s">
        <v>114</v>
      </c>
      <c r="E34" s="77" t="s">
        <v>26</v>
      </c>
      <c r="F34" s="78" t="s">
        <v>87</v>
      </c>
      <c r="G34" s="78" t="s">
        <v>87</v>
      </c>
      <c r="H34" s="78" t="s">
        <v>87</v>
      </c>
      <c r="I34" s="78" t="s">
        <v>87</v>
      </c>
      <c r="J34" s="78" t="s">
        <v>87</v>
      </c>
      <c r="K34" s="78" t="s">
        <v>87</v>
      </c>
      <c r="L34" s="78" t="s">
        <v>87</v>
      </c>
      <c r="M34" s="79">
        <v>5465002</v>
      </c>
      <c r="N34" s="80">
        <v>86.763065127444904</v>
      </c>
      <c r="O34" s="80">
        <v>53.190153728122695</v>
      </c>
      <c r="P34" s="81">
        <v>32.161638470893955</v>
      </c>
      <c r="Q34" s="81">
        <v>14.846753835761147</v>
      </c>
      <c r="R34" s="80">
        <v>16.557354413338398</v>
      </c>
      <c r="S34" s="80">
        <v>8.6558044806517298</v>
      </c>
      <c r="T34" s="82">
        <v>25.213158893990101</v>
      </c>
      <c r="U34" s="82">
        <v>459.97854350580297</v>
      </c>
      <c r="V34" s="81">
        <v>348.59667069717898</v>
      </c>
      <c r="W34" s="85" t="s">
        <v>87</v>
      </c>
      <c r="X34" s="86" t="s">
        <v>87</v>
      </c>
      <c r="Y34" s="134">
        <v>25.7455268389662</v>
      </c>
      <c r="Z34" s="134">
        <v>6.6929133858267704</v>
      </c>
      <c r="AA34" s="382" t="s">
        <v>87</v>
      </c>
      <c r="AB34" s="382" t="s">
        <v>87</v>
      </c>
      <c r="AC34" s="406">
        <v>293.86308130623496</v>
      </c>
      <c r="AD34" s="406">
        <v>261.87648700541843</v>
      </c>
      <c r="AE34" s="134">
        <v>7782.0065829253199</v>
      </c>
      <c r="AF34" s="134">
        <v>6812.5667460627028</v>
      </c>
      <c r="AG34" s="134">
        <v>20.109782210509714</v>
      </c>
      <c r="AH34" s="134">
        <v>9.625</v>
      </c>
      <c r="AI34" s="134">
        <v>25</v>
      </c>
      <c r="AJ34" s="134">
        <v>1.4455621425207164</v>
      </c>
      <c r="AK34" s="132">
        <v>17.255254435405512</v>
      </c>
      <c r="AL34" s="134">
        <v>54.565579298964579</v>
      </c>
      <c r="AM34" s="132">
        <v>18.840070786169331</v>
      </c>
      <c r="AN34" s="132">
        <v>6.3834570041278216</v>
      </c>
      <c r="AO34" s="134">
        <v>105.218</v>
      </c>
      <c r="AP34" s="134">
        <v>102.6</v>
      </c>
      <c r="AQ34" s="132">
        <v>63.284722271514802</v>
      </c>
      <c r="AR34" s="132">
        <v>25.740951453067701</v>
      </c>
      <c r="AS34" s="141" t="s">
        <v>88</v>
      </c>
      <c r="AT34" s="141" t="s">
        <v>88</v>
      </c>
      <c r="AU34" s="132">
        <v>11.114359802095622</v>
      </c>
      <c r="AV34" s="132">
        <v>7.320493798533958</v>
      </c>
      <c r="AW34" s="134">
        <v>96.801000000000002</v>
      </c>
      <c r="AX34" s="134">
        <v>98.456000000000003</v>
      </c>
      <c r="AY34" s="132">
        <v>75.139768845512194</v>
      </c>
      <c r="AZ34" s="132">
        <v>44.675730447771798</v>
      </c>
      <c r="BA34" s="141" t="s">
        <v>88</v>
      </c>
      <c r="BB34" s="141" t="s">
        <v>88</v>
      </c>
      <c r="BC34" s="135">
        <v>11.909913261050837</v>
      </c>
      <c r="BD34" s="135">
        <v>4.1499300596602477</v>
      </c>
      <c r="BE34" s="143">
        <v>104.44799999999999</v>
      </c>
      <c r="BF34" s="143">
        <v>103.48399999999999</v>
      </c>
      <c r="BG34" s="135">
        <v>71.171487305900797</v>
      </c>
      <c r="BH34" s="135">
        <v>24.756161200462302</v>
      </c>
      <c r="BI34" s="145" t="s">
        <v>88</v>
      </c>
      <c r="BJ34" s="145" t="s">
        <v>88</v>
      </c>
      <c r="BK34" s="132">
        <v>9.0996944400000004</v>
      </c>
      <c r="BL34" s="132">
        <v>102.133918337566</v>
      </c>
      <c r="BM34" s="149" t="s">
        <v>88</v>
      </c>
      <c r="BN34" s="6">
        <v>0.72599999999999998</v>
      </c>
      <c r="BO34" s="6">
        <v>0.189</v>
      </c>
      <c r="BP34" s="6">
        <v>0.77300000000000002</v>
      </c>
      <c r="BQ34" s="6">
        <v>0.81599999999999995</v>
      </c>
      <c r="BR34" s="6">
        <v>0.04</v>
      </c>
      <c r="BS34" s="6">
        <v>0.26900000000000002</v>
      </c>
      <c r="BT34" s="6">
        <v>0.69299999999999995</v>
      </c>
      <c r="BU34" s="6">
        <v>0.55600000000000005</v>
      </c>
      <c r="BV34" s="6">
        <v>0.65200000000000002</v>
      </c>
      <c r="BW34" s="6">
        <v>0.70899999999999996</v>
      </c>
      <c r="BX34" s="6">
        <v>0.64600000000000002</v>
      </c>
      <c r="BY34" s="6">
        <v>0.38900000000000001</v>
      </c>
      <c r="BZ34" s="6">
        <v>0.75</v>
      </c>
      <c r="CA34" s="6">
        <v>0.95399999999999996</v>
      </c>
      <c r="CB34" s="6">
        <v>0.97499999999999998</v>
      </c>
      <c r="CC34" s="6">
        <v>0.64700000000000002</v>
      </c>
      <c r="CD34" s="6">
        <v>0.33200000000000002</v>
      </c>
      <c r="CE34" s="7">
        <v>7.8</v>
      </c>
      <c r="CF34" s="106">
        <v>0.63224201572781258</v>
      </c>
      <c r="CG34" s="6">
        <v>0.59299999999999997</v>
      </c>
      <c r="CH34" s="6">
        <v>0.35499999999999998</v>
      </c>
      <c r="CI34" s="6">
        <v>0.81499999999999995</v>
      </c>
      <c r="CJ34" s="6">
        <v>0.38900000000000001</v>
      </c>
      <c r="CK34" s="6">
        <v>0.69799999999999995</v>
      </c>
      <c r="CL34" s="6">
        <v>0.17799999999999999</v>
      </c>
      <c r="CM34" s="6">
        <v>0.23100000000000001</v>
      </c>
      <c r="CN34" s="6">
        <v>5.7000000000000002E-2</v>
      </c>
      <c r="CO34" s="6">
        <v>0.46500000000000002</v>
      </c>
      <c r="CP34" s="6">
        <v>0.314</v>
      </c>
      <c r="CQ34" s="6">
        <v>0.627</v>
      </c>
      <c r="CR34" s="6">
        <v>0.47599999999999998</v>
      </c>
      <c r="CS34" s="6">
        <v>0.47499999999999998</v>
      </c>
      <c r="CT34" s="6">
        <v>0.64400000000000002</v>
      </c>
      <c r="CU34" s="6">
        <v>0.432</v>
      </c>
      <c r="CV34" s="6">
        <v>0.67400000000000004</v>
      </c>
      <c r="CW34" s="145" t="s">
        <v>87</v>
      </c>
      <c r="CX34" s="145" t="s">
        <v>87</v>
      </c>
      <c r="CY34" s="145" t="s">
        <v>87</v>
      </c>
      <c r="CZ34" s="145" t="s">
        <v>87</v>
      </c>
      <c r="DA34" s="132">
        <v>33.971902937420197</v>
      </c>
      <c r="DB34" s="132">
        <v>18.7739463601533</v>
      </c>
      <c r="DC34" s="132">
        <v>36.854588578726499</v>
      </c>
      <c r="DD34" s="132">
        <v>10.3995621237001</v>
      </c>
      <c r="DE34" s="141" t="s">
        <v>87</v>
      </c>
      <c r="DF34" s="141" t="s">
        <v>87</v>
      </c>
      <c r="DG34" s="141" t="s">
        <v>87</v>
      </c>
      <c r="DH34" s="141" t="s">
        <v>87</v>
      </c>
      <c r="DI34" s="141" t="s">
        <v>87</v>
      </c>
      <c r="DJ34" s="141" t="s">
        <v>87</v>
      </c>
      <c r="DK34" s="141" t="s">
        <v>87</v>
      </c>
      <c r="DL34" s="141" t="s">
        <v>87</v>
      </c>
      <c r="DM34" s="342">
        <v>56</v>
      </c>
      <c r="DN34" s="342">
        <v>44</v>
      </c>
      <c r="DO34" s="343">
        <v>5.7994428392415198E-2</v>
      </c>
      <c r="DP34" s="343">
        <v>3.2095469432712603E-2</v>
      </c>
      <c r="DQ34" s="343">
        <v>3.02212628170534</v>
      </c>
      <c r="DR34" s="343">
        <v>2.0360944007403998</v>
      </c>
      <c r="DS34" s="344">
        <v>80.140313005936306</v>
      </c>
      <c r="DT34" s="344">
        <v>85.932438685793599</v>
      </c>
      <c r="DU34" s="344">
        <v>1.91899421091331</v>
      </c>
      <c r="DV34" s="344">
        <v>1.5763252146384501</v>
      </c>
      <c r="DW34" s="344">
        <v>3.4351106561471001</v>
      </c>
      <c r="DX34" s="344">
        <v>5.67575504342605</v>
      </c>
      <c r="DY34" s="132">
        <v>45.814977973568297</v>
      </c>
      <c r="DZ34" s="132">
        <v>34.535519125683102</v>
      </c>
      <c r="EA34" s="132">
        <v>100</v>
      </c>
      <c r="EB34" s="132">
        <v>39.024390243902438</v>
      </c>
      <c r="EC34" s="132">
        <v>100</v>
      </c>
      <c r="ED34" s="132">
        <v>100</v>
      </c>
      <c r="EE34" s="132">
        <v>80.487804878048792</v>
      </c>
      <c r="EF34" s="132">
        <v>34.146341463414636</v>
      </c>
      <c r="EG34" s="132">
        <v>97.560975609756099</v>
      </c>
      <c r="EH34" s="132">
        <v>60</v>
      </c>
      <c r="EI34" s="132">
        <v>22.5</v>
      </c>
      <c r="EJ34" s="132">
        <v>2.5</v>
      </c>
      <c r="EK34" s="132">
        <v>5</v>
      </c>
      <c r="EL34" s="132">
        <v>95</v>
      </c>
      <c r="EM34" s="132">
        <v>41.463414634146339</v>
      </c>
      <c r="EN34" s="132">
        <v>88.235294117647058</v>
      </c>
      <c r="EO34" s="132">
        <v>35.294117647058826</v>
      </c>
      <c r="EP34" s="132">
        <v>0</v>
      </c>
      <c r="EQ34" s="132">
        <v>35.294117647058826</v>
      </c>
      <c r="ER34" s="132">
        <v>82.35294117647058</v>
      </c>
      <c r="ES34" s="140">
        <v>33.3333333333333</v>
      </c>
      <c r="ET34" s="139">
        <v>33.3333333333333</v>
      </c>
      <c r="EU34" s="345" t="s">
        <v>87</v>
      </c>
      <c r="EV34" s="345" t="s">
        <v>87</v>
      </c>
      <c r="EW34" s="346">
        <v>71.7</v>
      </c>
      <c r="EX34" s="145" t="s">
        <v>87</v>
      </c>
      <c r="EY34" s="145" t="s">
        <v>87</v>
      </c>
      <c r="EZ34" s="145" t="s">
        <v>87</v>
      </c>
      <c r="FA34" s="145" t="s">
        <v>87</v>
      </c>
      <c r="FB34" s="132">
        <v>48.646050312449901</v>
      </c>
      <c r="FC34" s="132">
        <v>27.992308924851798</v>
      </c>
      <c r="FD34" s="132">
        <v>16.952411472520399</v>
      </c>
      <c r="FE34" s="132">
        <v>6.3771831437269704</v>
      </c>
      <c r="FF34" s="141" t="s">
        <v>87</v>
      </c>
      <c r="FG34" s="141" t="s">
        <v>87</v>
      </c>
      <c r="FH34" s="141" t="s">
        <v>87</v>
      </c>
      <c r="FI34" s="141" t="s">
        <v>87</v>
      </c>
      <c r="FJ34" s="141" t="s">
        <v>87</v>
      </c>
      <c r="FK34" s="141" t="s">
        <v>87</v>
      </c>
      <c r="FL34" s="141" t="s">
        <v>87</v>
      </c>
      <c r="FM34" s="141" t="s">
        <v>87</v>
      </c>
      <c r="FN34" s="380">
        <v>341</v>
      </c>
      <c r="FO34" s="380">
        <v>233</v>
      </c>
      <c r="FP34" s="365">
        <v>0.29184461200071898</v>
      </c>
      <c r="FQ34" s="365">
        <v>0.130230894345296</v>
      </c>
      <c r="FR34" s="365">
        <v>3.7708724980647998</v>
      </c>
      <c r="FS34" s="365">
        <v>2.5153837849508802</v>
      </c>
      <c r="FT34" s="132">
        <v>65.520291938515996</v>
      </c>
      <c r="FU34" s="132">
        <v>70.171650653136098</v>
      </c>
      <c r="FV34" s="132">
        <v>7.7394452384824097</v>
      </c>
      <c r="FW34" s="132">
        <v>5.1773767138217996</v>
      </c>
      <c r="FX34" s="132">
        <v>4.6432600513392499</v>
      </c>
      <c r="FY34" s="132">
        <v>8.4979474251535603</v>
      </c>
      <c r="FZ34" s="132">
        <v>43.423536815607299</v>
      </c>
      <c r="GA34" s="132">
        <v>33.169398907103798</v>
      </c>
      <c r="GB34" s="132">
        <v>100</v>
      </c>
      <c r="GC34" s="132">
        <v>56.09756097560976</v>
      </c>
      <c r="GD34" s="132">
        <v>100</v>
      </c>
      <c r="GE34" s="132">
        <v>100</v>
      </c>
      <c r="GF34" s="132">
        <v>90.243902439024396</v>
      </c>
      <c r="GG34" s="132">
        <v>51.219512195121951</v>
      </c>
      <c r="GH34" s="132">
        <v>100</v>
      </c>
      <c r="GI34" s="132">
        <v>70.731707317073173</v>
      </c>
      <c r="GJ34" s="132">
        <v>2.4390243902439024</v>
      </c>
      <c r="GK34" s="132">
        <v>2.4390243902439024</v>
      </c>
      <c r="GL34" s="132">
        <v>4.8780487804878048</v>
      </c>
      <c r="GM34" s="132">
        <v>95.121951219512198</v>
      </c>
      <c r="GN34" s="132">
        <v>48.780487804878049</v>
      </c>
      <c r="GO34" s="132">
        <v>95</v>
      </c>
      <c r="GP34" s="132">
        <v>5</v>
      </c>
      <c r="GQ34" s="132">
        <v>10</v>
      </c>
      <c r="GR34" s="132">
        <v>30</v>
      </c>
      <c r="GS34" s="132">
        <v>95</v>
      </c>
      <c r="GT34" s="140">
        <v>34.426229508196698</v>
      </c>
      <c r="GU34" s="140">
        <v>34.426229508196698</v>
      </c>
      <c r="GV34" s="382" t="s">
        <v>87</v>
      </c>
      <c r="GW34" s="132">
        <v>66.900000000000006</v>
      </c>
      <c r="GX34" s="145" t="s">
        <v>88</v>
      </c>
      <c r="GY34" s="145" t="s">
        <v>88</v>
      </c>
      <c r="GZ34" s="145" t="s">
        <v>88</v>
      </c>
      <c r="HA34" s="145" t="s">
        <v>88</v>
      </c>
      <c r="HB34" s="146">
        <v>59.866962305986704</v>
      </c>
      <c r="HC34" s="146">
        <v>17.7042469725397</v>
      </c>
      <c r="HD34" s="146">
        <v>16.493262834726199</v>
      </c>
      <c r="HE34" s="146">
        <v>5.9014156575132199</v>
      </c>
      <c r="HF34" s="141" t="s">
        <v>88</v>
      </c>
      <c r="HG34" s="141" t="s">
        <v>88</v>
      </c>
      <c r="HH34" s="141" t="s">
        <v>88</v>
      </c>
      <c r="HI34" s="141" t="s">
        <v>88</v>
      </c>
      <c r="HJ34" s="141" t="s">
        <v>88</v>
      </c>
      <c r="HK34" s="141" t="s">
        <v>88</v>
      </c>
      <c r="HL34" s="141" t="s">
        <v>88</v>
      </c>
      <c r="HM34" s="141" t="s">
        <v>88</v>
      </c>
      <c r="HN34" s="147">
        <v>100</v>
      </c>
      <c r="HO34" s="147">
        <v>30</v>
      </c>
      <c r="HP34" s="387">
        <v>0.22960003673600601</v>
      </c>
      <c r="HQ34" s="387">
        <v>6.3293809865395206E-2</v>
      </c>
      <c r="HR34" s="387">
        <v>3.6127167630057802</v>
      </c>
      <c r="HS34" s="387">
        <v>1.5384615384615401</v>
      </c>
      <c r="HT34" s="146">
        <v>78.070809248554895</v>
      </c>
      <c r="HU34" s="146">
        <v>85.589743589743605</v>
      </c>
      <c r="HV34" s="146">
        <v>6.3553290168526404</v>
      </c>
      <c r="HW34" s="146">
        <v>4.11409764125069</v>
      </c>
      <c r="HX34" s="146">
        <v>3.8079233930271998</v>
      </c>
      <c r="HY34" s="146">
        <v>4.7800035037391497</v>
      </c>
      <c r="HZ34" s="135">
        <v>39.836375078665803</v>
      </c>
      <c r="IA34" s="135">
        <v>27.103825136611999</v>
      </c>
      <c r="IB34" s="132">
        <v>100</v>
      </c>
      <c r="IC34" s="132">
        <v>2.4390243902439024</v>
      </c>
      <c r="ID34" s="132">
        <v>2.4390243902439024</v>
      </c>
      <c r="IE34" s="132">
        <v>97.560975609756099</v>
      </c>
      <c r="IF34" s="132">
        <v>80.487804878048792</v>
      </c>
      <c r="IG34" s="132">
        <v>29.268292682926827</v>
      </c>
      <c r="IH34" s="132">
        <v>100</v>
      </c>
      <c r="II34" s="132">
        <v>48.780487804878049</v>
      </c>
      <c r="IJ34" s="132">
        <v>70.731707317073173</v>
      </c>
      <c r="IK34" s="132">
        <v>0</v>
      </c>
      <c r="IL34" s="132">
        <v>4.8780487804878048</v>
      </c>
      <c r="IM34" s="132">
        <v>95.121951219512198</v>
      </c>
      <c r="IN34" s="132">
        <v>46.341463414634148</v>
      </c>
      <c r="IO34" s="132">
        <v>78.94736842105263</v>
      </c>
      <c r="IP34" s="132">
        <v>36.84210526315789</v>
      </c>
      <c r="IQ34" s="132">
        <v>5.2631578947368416</v>
      </c>
      <c r="IR34" s="132">
        <v>15.789473684210526</v>
      </c>
      <c r="IS34" s="132">
        <v>78.94736842105263</v>
      </c>
      <c r="IT34" s="140">
        <v>29.508196721311499</v>
      </c>
      <c r="IU34" s="132">
        <v>29.508196721311499</v>
      </c>
      <c r="IV34" s="389" t="s">
        <v>87</v>
      </c>
      <c r="IW34" s="135">
        <v>71.099999999999994</v>
      </c>
      <c r="IX34" s="145" t="s">
        <v>88</v>
      </c>
      <c r="IY34" s="145" t="s">
        <v>88</v>
      </c>
      <c r="IZ34" s="145" t="s">
        <v>88</v>
      </c>
      <c r="JA34" s="145" t="s">
        <v>88</v>
      </c>
      <c r="JB34" s="132">
        <v>53.559087767795397</v>
      </c>
      <c r="JC34" s="132">
        <v>21.815249942409601</v>
      </c>
      <c r="JD34" s="132">
        <v>5.8511863625892699</v>
      </c>
      <c r="JE34" s="132">
        <v>18.6592950932965</v>
      </c>
      <c r="JF34" s="145" t="s">
        <v>88</v>
      </c>
      <c r="JG34" s="145" t="s">
        <v>88</v>
      </c>
      <c r="JH34" s="145" t="s">
        <v>88</v>
      </c>
      <c r="JI34" s="145" t="s">
        <v>88</v>
      </c>
      <c r="JJ34" s="395">
        <v>301</v>
      </c>
      <c r="JK34" s="365">
        <v>0.29656633331691201</v>
      </c>
      <c r="JL34" s="365">
        <v>4.1597567716970696</v>
      </c>
      <c r="JM34" s="365">
        <v>83.112216694306298</v>
      </c>
      <c r="JN34" s="365">
        <v>7.1294152421301504</v>
      </c>
      <c r="JO34" s="132">
        <v>14.091458027279501</v>
      </c>
      <c r="JP34" s="132">
        <v>32.131147540983598</v>
      </c>
      <c r="JQ34" s="132">
        <v>100</v>
      </c>
      <c r="JR34" s="132">
        <v>80.487804878048792</v>
      </c>
      <c r="JS34" s="132">
        <v>48.780487804878049</v>
      </c>
      <c r="JT34" s="132">
        <v>63.414634146341463</v>
      </c>
      <c r="JU34" s="132">
        <v>95.121951219512198</v>
      </c>
      <c r="JV34" s="132">
        <v>63.414634146341463</v>
      </c>
      <c r="JW34" s="132">
        <v>82.926829268292678</v>
      </c>
      <c r="JX34" s="132">
        <v>26.47058823529412</v>
      </c>
      <c r="JY34" s="132">
        <v>41.17647058823529</v>
      </c>
      <c r="JZ34" s="132">
        <v>0</v>
      </c>
      <c r="KA34" s="132">
        <v>8.8235294117647065</v>
      </c>
      <c r="KB34" s="132">
        <v>73.529411764705884</v>
      </c>
      <c r="KC34" s="132">
        <v>85.365853658536579</v>
      </c>
      <c r="KD34" s="132">
        <v>85.714285714285708</v>
      </c>
      <c r="KE34" s="132">
        <v>60</v>
      </c>
      <c r="KF34" s="132">
        <v>11.428571428571429</v>
      </c>
      <c r="KG34" s="132">
        <v>37.142857142857146</v>
      </c>
      <c r="KH34" s="132">
        <v>77.142857142857153</v>
      </c>
      <c r="KI34" s="132">
        <v>32.8125</v>
      </c>
      <c r="KJ34" s="132">
        <v>32.8125</v>
      </c>
      <c r="KK34" s="345" t="s">
        <v>87</v>
      </c>
      <c r="KL34" s="345" t="s">
        <v>87</v>
      </c>
      <c r="KM34" s="346">
        <v>63.2</v>
      </c>
    </row>
    <row r="35" spans="1:299" ht="18" customHeight="1">
      <c r="A35" s="74"/>
      <c r="B35" s="75" t="s">
        <v>87</v>
      </c>
      <c r="C35" s="75" t="s">
        <v>87</v>
      </c>
      <c r="D35" s="76" t="s">
        <v>130</v>
      </c>
      <c r="E35" s="77" t="s">
        <v>131</v>
      </c>
      <c r="F35" s="78" t="s">
        <v>87</v>
      </c>
      <c r="G35" s="78" t="s">
        <v>87</v>
      </c>
      <c r="H35" s="78" t="s">
        <v>87</v>
      </c>
      <c r="I35" s="78" t="s">
        <v>87</v>
      </c>
      <c r="J35" s="78" t="s">
        <v>87</v>
      </c>
      <c r="K35" s="78" t="s">
        <v>87</v>
      </c>
      <c r="L35" s="78" t="s">
        <v>87</v>
      </c>
      <c r="M35" s="79">
        <v>1324473</v>
      </c>
      <c r="N35" s="80">
        <v>77.974337202429453</v>
      </c>
      <c r="O35" s="80">
        <v>52.592818743149287</v>
      </c>
      <c r="P35" s="81">
        <v>38.306240539150004</v>
      </c>
      <c r="Q35" s="81">
        <v>15.701114816034369</v>
      </c>
      <c r="R35" s="80">
        <v>15.8253751705321</v>
      </c>
      <c r="S35" s="80">
        <v>7.9058663028649399</v>
      </c>
      <c r="T35" s="82">
        <v>23.731241473396999</v>
      </c>
      <c r="U35" s="82">
        <v>470.872030430932</v>
      </c>
      <c r="V35" s="81">
        <v>356.65515422623002</v>
      </c>
      <c r="W35" s="83">
        <v>63.6</v>
      </c>
      <c r="X35" s="84">
        <v>65</v>
      </c>
      <c r="Y35" s="134">
        <v>24.385245901639301</v>
      </c>
      <c r="Z35" s="134">
        <v>6.9026548672566399</v>
      </c>
      <c r="AA35" s="382" t="s">
        <v>87</v>
      </c>
      <c r="AB35" s="382" t="s">
        <v>87</v>
      </c>
      <c r="AC35" s="406">
        <v>279.11705289387157</v>
      </c>
      <c r="AD35" s="406">
        <v>263.46132092632195</v>
      </c>
      <c r="AE35" s="134">
        <v>8631.1711268698873</v>
      </c>
      <c r="AF35" s="134">
        <v>6786.9296599070658</v>
      </c>
      <c r="AG35" s="134">
        <v>20.611971704972468</v>
      </c>
      <c r="AH35" s="134">
        <v>3</v>
      </c>
      <c r="AI35" s="134">
        <v>9</v>
      </c>
      <c r="AJ35" s="134">
        <v>1.283529373569714</v>
      </c>
      <c r="AK35" s="132">
        <v>12.684290279983058</v>
      </c>
      <c r="AL35" s="134">
        <v>56.772391736184879</v>
      </c>
      <c r="AM35" s="132">
        <v>17.916137903780527</v>
      </c>
      <c r="AN35" s="132">
        <v>6.0778593504762171</v>
      </c>
      <c r="AO35" s="134">
        <v>102.46899999999999</v>
      </c>
      <c r="AP35" s="134">
        <v>106.036</v>
      </c>
      <c r="AQ35" s="132">
        <v>63.212414673617502</v>
      </c>
      <c r="AR35" s="132">
        <v>27.542267906842099</v>
      </c>
      <c r="AS35" s="139">
        <v>32.5</v>
      </c>
      <c r="AT35" s="139">
        <v>40.1</v>
      </c>
      <c r="AU35" s="132">
        <v>10.005901782706774</v>
      </c>
      <c r="AV35" s="132">
        <v>6.8958615864292137</v>
      </c>
      <c r="AW35" s="134">
        <v>84.738</v>
      </c>
      <c r="AX35" s="134">
        <v>87.04</v>
      </c>
      <c r="AY35" s="132">
        <v>67.623203786897406</v>
      </c>
      <c r="AZ35" s="132">
        <v>39.206329764163399</v>
      </c>
      <c r="BA35" s="139">
        <v>76.7</v>
      </c>
      <c r="BB35" s="139">
        <v>66.7</v>
      </c>
      <c r="BC35" s="135">
        <v>10.16497386756126</v>
      </c>
      <c r="BD35" s="135">
        <v>4.1900312979341932</v>
      </c>
      <c r="BE35" s="143">
        <v>108.095</v>
      </c>
      <c r="BF35" s="143">
        <v>111.532</v>
      </c>
      <c r="BG35" s="135">
        <v>79.345873744569801</v>
      </c>
      <c r="BH35" s="135">
        <v>28.9773376877841</v>
      </c>
      <c r="BI35" s="144">
        <v>65</v>
      </c>
      <c r="BJ35" s="144">
        <v>66</v>
      </c>
      <c r="BK35" s="132">
        <v>9.2527365419999992</v>
      </c>
      <c r="BL35" s="132">
        <v>98.179285710799505</v>
      </c>
      <c r="BM35" s="148">
        <v>93.2</v>
      </c>
      <c r="BN35" s="65" t="s">
        <v>88</v>
      </c>
      <c r="BO35" s="65" t="s">
        <v>88</v>
      </c>
      <c r="BP35" s="65" t="s">
        <v>88</v>
      </c>
      <c r="BQ35" s="65" t="s">
        <v>88</v>
      </c>
      <c r="BR35" s="65" t="s">
        <v>88</v>
      </c>
      <c r="BS35" s="65" t="s">
        <v>88</v>
      </c>
      <c r="BT35" s="65" t="s">
        <v>88</v>
      </c>
      <c r="BU35" s="65" t="s">
        <v>88</v>
      </c>
      <c r="BV35" s="65" t="s">
        <v>88</v>
      </c>
      <c r="BW35" s="65" t="s">
        <v>88</v>
      </c>
      <c r="BX35" s="65" t="s">
        <v>88</v>
      </c>
      <c r="BY35" s="65" t="s">
        <v>88</v>
      </c>
      <c r="BZ35" s="65" t="s">
        <v>88</v>
      </c>
      <c r="CA35" s="65" t="s">
        <v>88</v>
      </c>
      <c r="CB35" s="65" t="s">
        <v>88</v>
      </c>
      <c r="CC35" s="65" t="s">
        <v>88</v>
      </c>
      <c r="CD35" s="65" t="s">
        <v>88</v>
      </c>
      <c r="CE35" s="66" t="s">
        <v>88</v>
      </c>
      <c r="CF35" s="107" t="s">
        <v>87</v>
      </c>
      <c r="CG35" s="65" t="s">
        <v>88</v>
      </c>
      <c r="CH35" s="65" t="s">
        <v>88</v>
      </c>
      <c r="CI35" s="65" t="s">
        <v>88</v>
      </c>
      <c r="CJ35" s="65" t="s">
        <v>88</v>
      </c>
      <c r="CK35" s="65" t="s">
        <v>88</v>
      </c>
      <c r="CL35" s="65" t="s">
        <v>88</v>
      </c>
      <c r="CM35" s="65" t="s">
        <v>88</v>
      </c>
      <c r="CN35" s="65" t="s">
        <v>88</v>
      </c>
      <c r="CO35" s="65" t="s">
        <v>88</v>
      </c>
      <c r="CP35" s="65" t="s">
        <v>88</v>
      </c>
      <c r="CQ35" s="65" t="s">
        <v>88</v>
      </c>
      <c r="CR35" s="65" t="s">
        <v>88</v>
      </c>
      <c r="CS35" s="65" t="s">
        <v>88</v>
      </c>
      <c r="CT35" s="65" t="s">
        <v>88</v>
      </c>
      <c r="CU35" s="65" t="s">
        <v>88</v>
      </c>
      <c r="CV35" s="65" t="s">
        <v>88</v>
      </c>
      <c r="CW35" s="144">
        <v>31.751054849999999</v>
      </c>
      <c r="CX35" s="144">
        <v>23.206751050000001</v>
      </c>
      <c r="CY35" s="144">
        <v>34.071729959999999</v>
      </c>
      <c r="CZ35" s="144">
        <v>10.970464140000001</v>
      </c>
      <c r="DA35" s="132">
        <v>35.788742182070898</v>
      </c>
      <c r="DB35" s="132">
        <v>17.6511466296039</v>
      </c>
      <c r="DC35" s="132">
        <v>37.595552466991002</v>
      </c>
      <c r="DD35" s="132">
        <v>8.9645587213342601</v>
      </c>
      <c r="DE35" s="139">
        <v>72.900000000000006</v>
      </c>
      <c r="DF35" s="139">
        <v>34.1</v>
      </c>
      <c r="DG35" s="139">
        <v>4.3</v>
      </c>
      <c r="DH35" s="139">
        <v>3.6</v>
      </c>
      <c r="DI35" s="139">
        <v>84.5</v>
      </c>
      <c r="DJ35" s="139">
        <v>32.700000000000003</v>
      </c>
      <c r="DK35" s="139">
        <v>7</v>
      </c>
      <c r="DL35" s="139">
        <v>13.4</v>
      </c>
      <c r="DM35" s="342">
        <v>10</v>
      </c>
      <c r="DN35" s="342">
        <v>8</v>
      </c>
      <c r="DO35" s="343">
        <v>5.7234432234432198E-2</v>
      </c>
      <c r="DP35" s="343">
        <v>3.4675566728793697E-2</v>
      </c>
      <c r="DQ35" s="343">
        <v>5.0761421319797</v>
      </c>
      <c r="DR35" s="343">
        <v>4.8192771084337398</v>
      </c>
      <c r="DS35" s="344">
        <v>85.279187817258901</v>
      </c>
      <c r="DT35" s="344">
        <v>93.3734939759036</v>
      </c>
      <c r="DU35" s="344">
        <v>1.1275183150183199</v>
      </c>
      <c r="DV35" s="344">
        <v>0.71951800962247003</v>
      </c>
      <c r="DW35" s="344">
        <v>2.9489272830833499</v>
      </c>
      <c r="DX35" s="344">
        <v>4.4285403401871504</v>
      </c>
      <c r="DY35" s="132">
        <v>45.707070707070699</v>
      </c>
      <c r="DZ35" s="132">
        <v>34.811529933481197</v>
      </c>
      <c r="EA35" s="132">
        <v>100</v>
      </c>
      <c r="EB35" s="132">
        <v>82.051282051282044</v>
      </c>
      <c r="EC35" s="132">
        <v>97.435897435897431</v>
      </c>
      <c r="ED35" s="132">
        <v>87.179487179487182</v>
      </c>
      <c r="EE35" s="132">
        <v>87.179487179487182</v>
      </c>
      <c r="EF35" s="132">
        <v>20.512820512820511</v>
      </c>
      <c r="EG35" s="132">
        <v>97.435897435897431</v>
      </c>
      <c r="EH35" s="132">
        <v>42.105263157894733</v>
      </c>
      <c r="EI35" s="132">
        <v>0</v>
      </c>
      <c r="EJ35" s="132">
        <v>15.789473684210526</v>
      </c>
      <c r="EK35" s="132">
        <v>0</v>
      </c>
      <c r="EL35" s="132">
        <v>68.421052631578945</v>
      </c>
      <c r="EM35" s="132">
        <v>23.076923076923077</v>
      </c>
      <c r="EN35" s="132">
        <v>100</v>
      </c>
      <c r="EO35" s="132">
        <v>11.111111111111111</v>
      </c>
      <c r="EP35" s="132">
        <v>0</v>
      </c>
      <c r="EQ35" s="132">
        <v>55.555555555555557</v>
      </c>
      <c r="ER35" s="132">
        <v>77.777777777777786</v>
      </c>
      <c r="ES35" s="140">
        <v>43.3333333333333</v>
      </c>
      <c r="ET35" s="139">
        <v>43.3333333333333</v>
      </c>
      <c r="EU35" s="345" t="s">
        <v>87</v>
      </c>
      <c r="EV35" s="345" t="s">
        <v>87</v>
      </c>
      <c r="EW35" s="346">
        <v>76.3</v>
      </c>
      <c r="EX35" s="144">
        <v>43.831168830000003</v>
      </c>
      <c r="EY35" s="144">
        <v>26.94805195</v>
      </c>
      <c r="EZ35" s="144">
        <v>16.883116879999999</v>
      </c>
      <c r="FA35" s="144">
        <v>12.33766234</v>
      </c>
      <c r="FB35" s="132">
        <v>47.905759162303703</v>
      </c>
      <c r="FC35" s="132">
        <v>27.8141361256545</v>
      </c>
      <c r="FD35" s="132">
        <v>16.8848167539267</v>
      </c>
      <c r="FE35" s="132">
        <v>6.9371727748691097</v>
      </c>
      <c r="FF35" s="139">
        <v>97.7</v>
      </c>
      <c r="FG35" s="139">
        <v>83.9</v>
      </c>
      <c r="FH35" s="139">
        <v>15.3</v>
      </c>
      <c r="FI35" s="139">
        <v>53.7</v>
      </c>
      <c r="FJ35" s="139">
        <v>93.2</v>
      </c>
      <c r="FK35" s="139">
        <v>67.5</v>
      </c>
      <c r="FL35" s="139">
        <v>24.6</v>
      </c>
      <c r="FM35" s="139">
        <v>42.2</v>
      </c>
      <c r="FN35" s="380">
        <v>124</v>
      </c>
      <c r="FO35" s="380">
        <v>110</v>
      </c>
      <c r="FP35" s="365">
        <v>0.365436755864671</v>
      </c>
      <c r="FQ35" s="365">
        <v>0.20731247644176401</v>
      </c>
      <c r="FR35" s="365">
        <v>4.7005307050796103</v>
      </c>
      <c r="FS35" s="365">
        <v>3.9215686274509798</v>
      </c>
      <c r="FT35" s="132">
        <v>74.905231235784697</v>
      </c>
      <c r="FU35" s="132">
        <v>75.757575757575793</v>
      </c>
      <c r="FV35" s="132">
        <v>7.7743722739596803</v>
      </c>
      <c r="FW35" s="132">
        <v>5.2864681492649801</v>
      </c>
      <c r="FX35" s="132">
        <v>5.1444845262958001</v>
      </c>
      <c r="FY35" s="132">
        <v>9.3239078700746205</v>
      </c>
      <c r="FZ35" s="132">
        <v>43.939393939393902</v>
      </c>
      <c r="GA35" s="132">
        <v>35.920177383591998</v>
      </c>
      <c r="GB35" s="132">
        <v>100</v>
      </c>
      <c r="GC35" s="132">
        <v>84.615384615384613</v>
      </c>
      <c r="GD35" s="132">
        <v>100</v>
      </c>
      <c r="GE35" s="132">
        <v>94.871794871794862</v>
      </c>
      <c r="GF35" s="132">
        <v>87.179487179487182</v>
      </c>
      <c r="GG35" s="132">
        <v>23.076923076923077</v>
      </c>
      <c r="GH35" s="132">
        <v>94.871794871794862</v>
      </c>
      <c r="GI35" s="132">
        <v>72.972972972972968</v>
      </c>
      <c r="GJ35" s="132">
        <v>0</v>
      </c>
      <c r="GK35" s="132">
        <v>24.324324324324326</v>
      </c>
      <c r="GL35" s="132">
        <v>0</v>
      </c>
      <c r="GM35" s="132">
        <v>70.270270270270274</v>
      </c>
      <c r="GN35" s="132">
        <v>64.102564102564102</v>
      </c>
      <c r="GO35" s="132">
        <v>100</v>
      </c>
      <c r="GP35" s="132">
        <v>0</v>
      </c>
      <c r="GQ35" s="132">
        <v>8</v>
      </c>
      <c r="GR35" s="132">
        <v>24</v>
      </c>
      <c r="GS35" s="132">
        <v>72</v>
      </c>
      <c r="GT35" s="140">
        <v>44.262295081967203</v>
      </c>
      <c r="GU35" s="140">
        <v>44.262295081967203</v>
      </c>
      <c r="GV35" s="382" t="s">
        <v>87</v>
      </c>
      <c r="GW35" s="132">
        <v>72.099999999999994</v>
      </c>
      <c r="GX35" s="144">
        <v>52.049180329999999</v>
      </c>
      <c r="GY35" s="144">
        <v>19.016393440000002</v>
      </c>
      <c r="GZ35" s="144">
        <v>18.770491799999999</v>
      </c>
      <c r="HA35" s="144">
        <v>10.163934429999999</v>
      </c>
      <c r="HB35" s="146">
        <v>63.921800947867297</v>
      </c>
      <c r="HC35" s="146">
        <v>17.594786729857798</v>
      </c>
      <c r="HD35" s="146">
        <v>13.684834123222799</v>
      </c>
      <c r="HE35" s="146">
        <v>4.7985781990521303</v>
      </c>
      <c r="HF35" s="385">
        <v>96.6</v>
      </c>
      <c r="HG35" s="385">
        <v>45.2</v>
      </c>
      <c r="HH35" s="385">
        <v>6.4</v>
      </c>
      <c r="HI35" s="385">
        <v>49.6</v>
      </c>
      <c r="HJ35" s="385">
        <v>97.4</v>
      </c>
      <c r="HK35" s="385">
        <v>49</v>
      </c>
      <c r="HL35" s="385">
        <v>8.6</v>
      </c>
      <c r="HM35" s="385">
        <v>39.299999999999997</v>
      </c>
      <c r="HN35" s="147">
        <v>51</v>
      </c>
      <c r="HO35" s="147">
        <v>28</v>
      </c>
      <c r="HP35" s="387">
        <v>0.37533117456579301</v>
      </c>
      <c r="HQ35" s="387">
        <v>0.17349278146105701</v>
      </c>
      <c r="HR35" s="387">
        <v>4.7752808988764004</v>
      </c>
      <c r="HS35" s="387">
        <v>3.04017372421281</v>
      </c>
      <c r="HT35" s="146">
        <v>86.797752808988804</v>
      </c>
      <c r="HU35" s="146">
        <v>92.073832790445195</v>
      </c>
      <c r="HV35" s="146">
        <v>7.8598763614954397</v>
      </c>
      <c r="HW35" s="146">
        <v>5.7066732759154801</v>
      </c>
      <c r="HX35" s="146">
        <v>4.7541310909368502</v>
      </c>
      <c r="HY35" s="146">
        <v>6.5846896750655697</v>
      </c>
      <c r="HZ35" s="135">
        <v>43.686868686868699</v>
      </c>
      <c r="IA35" s="135">
        <v>32.594235033259402</v>
      </c>
      <c r="IB35" s="132">
        <v>100</v>
      </c>
      <c r="IC35" s="132">
        <v>2.5641025641025639</v>
      </c>
      <c r="ID35" s="132">
        <v>15.384615384615385</v>
      </c>
      <c r="IE35" s="132">
        <v>82.051282051282044</v>
      </c>
      <c r="IF35" s="132">
        <v>87.179487179487182</v>
      </c>
      <c r="IG35" s="132">
        <v>23.076923076923077</v>
      </c>
      <c r="IH35" s="132">
        <v>97.435897435897431</v>
      </c>
      <c r="II35" s="132">
        <v>39.473684210526315</v>
      </c>
      <c r="IJ35" s="132">
        <v>21.052631578947366</v>
      </c>
      <c r="IK35" s="132">
        <v>18.421052631578945</v>
      </c>
      <c r="IL35" s="132">
        <v>0</v>
      </c>
      <c r="IM35" s="132">
        <v>65.789473684210535</v>
      </c>
      <c r="IN35" s="132">
        <v>89.743589743589752</v>
      </c>
      <c r="IO35" s="132">
        <v>74.285714285714292</v>
      </c>
      <c r="IP35" s="132">
        <v>17.142857142857142</v>
      </c>
      <c r="IQ35" s="132">
        <v>0</v>
      </c>
      <c r="IR35" s="132">
        <v>57.142857142857139</v>
      </c>
      <c r="IS35" s="132">
        <v>57.142857142857139</v>
      </c>
      <c r="IT35" s="140">
        <v>45.9016393442623</v>
      </c>
      <c r="IU35" s="132">
        <v>45.9016393442623</v>
      </c>
      <c r="IV35" s="389" t="s">
        <v>87</v>
      </c>
      <c r="IW35" s="135">
        <v>76.3</v>
      </c>
      <c r="IX35" s="144">
        <v>56.08628659</v>
      </c>
      <c r="IY35" s="144">
        <v>26.04006163</v>
      </c>
      <c r="IZ35" s="144">
        <v>5.8551617870000001</v>
      </c>
      <c r="JA35" s="144">
        <v>12.01848998</v>
      </c>
      <c r="JB35" s="132">
        <v>58.979206049149298</v>
      </c>
      <c r="JC35" s="132">
        <v>24.763705103969802</v>
      </c>
      <c r="JD35" s="132">
        <v>7.3724007561436702</v>
      </c>
      <c r="JE35" s="132">
        <v>8.8846880907372405</v>
      </c>
      <c r="JF35" s="144">
        <v>99.5</v>
      </c>
      <c r="JG35" s="144">
        <v>92.3</v>
      </c>
      <c r="JH35" s="144">
        <v>57.8</v>
      </c>
      <c r="JI35" s="144">
        <v>77.5</v>
      </c>
      <c r="JJ35" s="395">
        <v>125</v>
      </c>
      <c r="JK35" s="365">
        <v>0.413072932156902</v>
      </c>
      <c r="JL35" s="365">
        <v>6.0444874274661498</v>
      </c>
      <c r="JM35" s="365">
        <v>94.9709864603482</v>
      </c>
      <c r="JN35" s="365">
        <v>6.8338785896037804</v>
      </c>
      <c r="JO35" s="132">
        <v>16.1019031372632</v>
      </c>
      <c r="JP35" s="132">
        <v>35.4767184035477</v>
      </c>
      <c r="JQ35" s="132">
        <v>100</v>
      </c>
      <c r="JR35" s="132">
        <v>92.307692307692307</v>
      </c>
      <c r="JS35" s="132">
        <v>61.53846153846154</v>
      </c>
      <c r="JT35" s="132">
        <v>46.153846153846153</v>
      </c>
      <c r="JU35" s="132">
        <v>87.179487179487182</v>
      </c>
      <c r="JV35" s="132">
        <v>30.76923076923077</v>
      </c>
      <c r="JW35" s="132">
        <v>89.743589743589752</v>
      </c>
      <c r="JX35" s="132">
        <v>45.714285714285715</v>
      </c>
      <c r="JY35" s="132">
        <v>11.428571428571429</v>
      </c>
      <c r="JZ35" s="132">
        <v>22.857142857142858</v>
      </c>
      <c r="KA35" s="132">
        <v>0</v>
      </c>
      <c r="KB35" s="132">
        <v>65.714285714285708</v>
      </c>
      <c r="KC35" s="132">
        <v>84.615384615384613</v>
      </c>
      <c r="KD35" s="132">
        <v>90.909090909090907</v>
      </c>
      <c r="KE35" s="132">
        <v>24.242424242424242</v>
      </c>
      <c r="KF35" s="132">
        <v>9.0909090909090917</v>
      </c>
      <c r="KG35" s="132">
        <v>78.787878787878782</v>
      </c>
      <c r="KH35" s="132">
        <v>72.727272727272734</v>
      </c>
      <c r="KI35" s="132">
        <v>42.1875</v>
      </c>
      <c r="KJ35" s="132">
        <v>42.1875</v>
      </c>
      <c r="KK35" s="345" t="s">
        <v>87</v>
      </c>
      <c r="KL35" s="345" t="s">
        <v>87</v>
      </c>
      <c r="KM35" s="346">
        <v>70.8</v>
      </c>
    </row>
    <row r="36" spans="1:299" ht="18" customHeight="1">
      <c r="A36" s="74"/>
      <c r="B36" s="75" t="s">
        <v>87</v>
      </c>
      <c r="C36" s="75" t="s">
        <v>87</v>
      </c>
      <c r="D36" s="76" t="s">
        <v>132</v>
      </c>
      <c r="E36" s="77" t="s">
        <v>27</v>
      </c>
      <c r="F36" s="78" t="s">
        <v>87</v>
      </c>
      <c r="G36" s="78" t="s">
        <v>87</v>
      </c>
      <c r="H36" s="78" t="s">
        <v>87</v>
      </c>
      <c r="I36" s="78" t="s">
        <v>87</v>
      </c>
      <c r="J36" s="78" t="s">
        <v>87</v>
      </c>
      <c r="K36" s="78" t="s">
        <v>87</v>
      </c>
      <c r="L36" s="78" t="s">
        <v>87</v>
      </c>
      <c r="M36" s="79">
        <v>922584</v>
      </c>
      <c r="N36" s="80">
        <v>91.418596603807572</v>
      </c>
      <c r="O36" s="80">
        <v>55.873211995151138</v>
      </c>
      <c r="P36" s="81">
        <v>32.410842943259929</v>
      </c>
      <c r="Q36" s="81">
        <v>18.714035374870317</v>
      </c>
      <c r="R36" s="80">
        <v>13.180649684505701</v>
      </c>
      <c r="S36" s="80">
        <v>9.1454389654903796</v>
      </c>
      <c r="T36" s="82">
        <v>22.326088649996102</v>
      </c>
      <c r="U36" s="82">
        <v>474.44321730995802</v>
      </c>
      <c r="V36" s="81">
        <v>346.85206056279401</v>
      </c>
      <c r="W36" s="83">
        <v>61.3</v>
      </c>
      <c r="X36" s="84">
        <v>65.900000000000006</v>
      </c>
      <c r="Y36" s="134">
        <v>28.405797101449298</v>
      </c>
      <c r="Z36" s="134">
        <v>7.5566750629722899</v>
      </c>
      <c r="AA36" s="382" t="s">
        <v>87</v>
      </c>
      <c r="AB36" s="382" t="s">
        <v>87</v>
      </c>
      <c r="AC36" s="406">
        <v>280.44598841492501</v>
      </c>
      <c r="AD36" s="406">
        <v>232.38432588655581</v>
      </c>
      <c r="AE36" s="134">
        <v>6742.8523478429297</v>
      </c>
      <c r="AF36" s="134">
        <v>6061.7946352259305</v>
      </c>
      <c r="AG36" s="134">
        <v>83.786408608863795</v>
      </c>
      <c r="AH36" s="134">
        <v>2</v>
      </c>
      <c r="AI36" s="134">
        <v>9</v>
      </c>
      <c r="AJ36" s="134">
        <v>1.9510418563512915</v>
      </c>
      <c r="AK36" s="132">
        <v>19.185244920787699</v>
      </c>
      <c r="AL36" s="134">
        <v>62.489702834647034</v>
      </c>
      <c r="AM36" s="132">
        <v>21.999503230434279</v>
      </c>
      <c r="AN36" s="132">
        <v>7.3081535880218018</v>
      </c>
      <c r="AO36" s="134">
        <v>112.324</v>
      </c>
      <c r="AP36" s="134">
        <v>100.98399999999999</v>
      </c>
      <c r="AQ36" s="132">
        <v>71.038336879696004</v>
      </c>
      <c r="AR36" s="132">
        <v>26.9762412629671</v>
      </c>
      <c r="AS36" s="139">
        <v>27.3</v>
      </c>
      <c r="AT36" s="139">
        <v>44.6</v>
      </c>
      <c r="AU36" s="132">
        <v>13.538085971624355</v>
      </c>
      <c r="AV36" s="132">
        <v>8.2264289496071576</v>
      </c>
      <c r="AW36" s="134">
        <v>102.994</v>
      </c>
      <c r="AX36" s="134">
        <v>102.646</v>
      </c>
      <c r="AY36" s="132">
        <v>76.212961439532506</v>
      </c>
      <c r="AZ36" s="132">
        <v>44.373093214198001</v>
      </c>
      <c r="BA36" s="139">
        <v>72</v>
      </c>
      <c r="BB36" s="139">
        <v>71.5</v>
      </c>
      <c r="BC36" s="135">
        <v>10.738583505462216</v>
      </c>
      <c r="BD36" s="135">
        <v>4.1394919508703722</v>
      </c>
      <c r="BE36" s="143">
        <v>108.44199999999999</v>
      </c>
      <c r="BF36" s="143">
        <v>104.075</v>
      </c>
      <c r="BG36" s="135">
        <v>78.594168549142594</v>
      </c>
      <c r="BH36" s="135">
        <v>31.117894177415</v>
      </c>
      <c r="BI36" s="144">
        <v>68.599999999999994</v>
      </c>
      <c r="BJ36" s="144">
        <v>67.7</v>
      </c>
      <c r="BK36" s="132">
        <v>10.24945387</v>
      </c>
      <c r="BL36" s="132">
        <v>95.954519151201097</v>
      </c>
      <c r="BM36" s="148">
        <v>92</v>
      </c>
      <c r="BN36" s="6">
        <v>0.76900000000000002</v>
      </c>
      <c r="BO36" s="6">
        <v>0.36499999999999999</v>
      </c>
      <c r="BP36" s="6">
        <v>0.78600000000000003</v>
      </c>
      <c r="BQ36" s="6">
        <v>0.78600000000000003</v>
      </c>
      <c r="BR36" s="6">
        <v>7.0999999999999994E-2</v>
      </c>
      <c r="BS36" s="6">
        <v>0.28000000000000003</v>
      </c>
      <c r="BT36" s="6">
        <v>0.746</v>
      </c>
      <c r="BU36" s="6">
        <v>0.58099999999999996</v>
      </c>
      <c r="BV36" s="6">
        <v>0.70099999999999996</v>
      </c>
      <c r="BW36" s="6">
        <v>0.77600000000000002</v>
      </c>
      <c r="BX36" s="6">
        <v>0.72299999999999998</v>
      </c>
      <c r="BY36" s="6">
        <v>0.55300000000000005</v>
      </c>
      <c r="BZ36" s="6">
        <v>0.75900000000000001</v>
      </c>
      <c r="CA36" s="6">
        <v>0.91800000000000004</v>
      </c>
      <c r="CB36" s="6">
        <v>0.84099999999999997</v>
      </c>
      <c r="CC36" s="6">
        <v>0.60299999999999998</v>
      </c>
      <c r="CD36" s="6">
        <v>0.27500000000000002</v>
      </c>
      <c r="CE36" s="7">
        <v>8</v>
      </c>
      <c r="CF36" s="106">
        <v>0.7185430463576159</v>
      </c>
      <c r="CG36" s="6">
        <v>0.56200000000000006</v>
      </c>
      <c r="CH36" s="6">
        <v>0.41799999999999998</v>
      </c>
      <c r="CI36" s="6">
        <v>0.72899999999999998</v>
      </c>
      <c r="CJ36" s="6">
        <v>0.43</v>
      </c>
      <c r="CK36" s="6">
        <v>0.64600000000000002</v>
      </c>
      <c r="CL36" s="6">
        <v>0.30599999999999999</v>
      </c>
      <c r="CM36" s="6">
        <v>0.17399999999999999</v>
      </c>
      <c r="CN36" s="6">
        <v>1.9E-2</v>
      </c>
      <c r="CO36" s="6">
        <v>0.497</v>
      </c>
      <c r="CP36" s="6">
        <v>0.33</v>
      </c>
      <c r="CQ36" s="6">
        <v>0.76200000000000001</v>
      </c>
      <c r="CR36" s="6">
        <v>0.40200000000000002</v>
      </c>
      <c r="CS36" s="6">
        <v>0.67500000000000004</v>
      </c>
      <c r="CT36" s="6">
        <v>0.79200000000000004</v>
      </c>
      <c r="CU36" s="6">
        <v>0.63200000000000001</v>
      </c>
      <c r="CV36" s="6">
        <v>0.75800000000000001</v>
      </c>
      <c r="CW36" s="144">
        <v>27.13068182</v>
      </c>
      <c r="CX36" s="144">
        <v>28.45643939</v>
      </c>
      <c r="CY36" s="144">
        <v>36.410984849999998</v>
      </c>
      <c r="CZ36" s="144">
        <v>8.0018939390000003</v>
      </c>
      <c r="DA36" s="132">
        <v>29.9283154121864</v>
      </c>
      <c r="DB36" s="132">
        <v>21.415770609319001</v>
      </c>
      <c r="DC36" s="132">
        <v>39.426523297491002</v>
      </c>
      <c r="DD36" s="132">
        <v>9.2293906810035793</v>
      </c>
      <c r="DE36" s="139">
        <v>68.099999999999994</v>
      </c>
      <c r="DF36" s="139">
        <v>28.2</v>
      </c>
      <c r="DG36" s="139">
        <v>4.3</v>
      </c>
      <c r="DH36" s="139">
        <v>7.6</v>
      </c>
      <c r="DI36" s="139">
        <v>86.4</v>
      </c>
      <c r="DJ36" s="139">
        <v>40.700000000000003</v>
      </c>
      <c r="DK36" s="139">
        <v>9.6999999999999993</v>
      </c>
      <c r="DL36" s="139">
        <v>26</v>
      </c>
      <c r="DM36" s="342">
        <v>21</v>
      </c>
      <c r="DN36" s="342">
        <v>15</v>
      </c>
      <c r="DO36" s="343">
        <v>7.7812361049355294E-2</v>
      </c>
      <c r="DP36" s="343">
        <v>3.76553282289444E-2</v>
      </c>
      <c r="DQ36" s="343">
        <v>4.6666666666666696</v>
      </c>
      <c r="DR36" s="343">
        <v>3.1315240083507301</v>
      </c>
      <c r="DS36" s="344">
        <v>73.1111111111111</v>
      </c>
      <c r="DT36" s="344">
        <v>74.530271398747402</v>
      </c>
      <c r="DU36" s="344">
        <v>1.6674077367719</v>
      </c>
      <c r="DV36" s="344">
        <v>1.20246014811096</v>
      </c>
      <c r="DW36" s="344">
        <v>7.2553658588571297</v>
      </c>
      <c r="DX36" s="344">
        <v>11.1406061395293</v>
      </c>
      <c r="DY36" s="132">
        <v>44.604316546762597</v>
      </c>
      <c r="DZ36" s="132">
        <v>36.809815950920203</v>
      </c>
      <c r="EA36" s="132">
        <v>100</v>
      </c>
      <c r="EB36" s="132">
        <v>93.333333333333329</v>
      </c>
      <c r="EC36" s="132">
        <v>100</v>
      </c>
      <c r="ED36" s="132">
        <v>100</v>
      </c>
      <c r="EE36" s="132">
        <v>86.666666666666671</v>
      </c>
      <c r="EF36" s="132">
        <v>50</v>
      </c>
      <c r="EG36" s="132">
        <v>96.666666666666671</v>
      </c>
      <c r="EH36" s="132">
        <v>72.41379310344827</v>
      </c>
      <c r="EI36" s="132">
        <v>6.8965517241379306</v>
      </c>
      <c r="EJ36" s="132">
        <v>51.724137931034484</v>
      </c>
      <c r="EK36" s="132">
        <v>6.8965517241379306</v>
      </c>
      <c r="EL36" s="132">
        <v>96.551724137931032</v>
      </c>
      <c r="EM36" s="132">
        <v>70</v>
      </c>
      <c r="EN36" s="132">
        <v>95.238095238095227</v>
      </c>
      <c r="EO36" s="132">
        <v>38.095238095238095</v>
      </c>
      <c r="EP36" s="132">
        <v>28.571428571428569</v>
      </c>
      <c r="EQ36" s="132">
        <v>85.714285714285708</v>
      </c>
      <c r="ER36" s="132">
        <v>52.380952380952387</v>
      </c>
      <c r="ES36" s="140">
        <v>91.6666666666667</v>
      </c>
      <c r="ET36" s="139">
        <v>88.3333333333333</v>
      </c>
      <c r="EU36" s="345" t="s">
        <v>87</v>
      </c>
      <c r="EV36" s="345" t="s">
        <v>87</v>
      </c>
      <c r="EW36" s="346">
        <v>79.099999999999994</v>
      </c>
      <c r="EX36" s="144">
        <v>44.353518819999998</v>
      </c>
      <c r="EY36" s="144">
        <v>30.278232410000001</v>
      </c>
      <c r="EZ36" s="144">
        <v>18.780687400000001</v>
      </c>
      <c r="FA36" s="144">
        <v>6.5875613749999999</v>
      </c>
      <c r="FB36" s="132">
        <v>44.272948822095898</v>
      </c>
      <c r="FC36" s="132">
        <v>29.244516653127501</v>
      </c>
      <c r="FD36" s="132">
        <v>17.952883834281099</v>
      </c>
      <c r="FE36" s="132">
        <v>8.3671811535337106</v>
      </c>
      <c r="FF36" s="139">
        <v>96.4</v>
      </c>
      <c r="FG36" s="139">
        <v>75.599999999999994</v>
      </c>
      <c r="FH36" s="139">
        <v>17.7</v>
      </c>
      <c r="FI36" s="139">
        <v>44.3</v>
      </c>
      <c r="FJ36" s="139">
        <v>94.1</v>
      </c>
      <c r="FK36" s="139">
        <v>75.5</v>
      </c>
      <c r="FL36" s="139">
        <v>18.600000000000001</v>
      </c>
      <c r="FM36" s="139">
        <v>52</v>
      </c>
      <c r="FN36" s="380">
        <v>108</v>
      </c>
      <c r="FO36" s="380">
        <v>67</v>
      </c>
      <c r="FP36" s="365">
        <v>0.413223140495868</v>
      </c>
      <c r="FQ36" s="365">
        <v>0.174179795143763</v>
      </c>
      <c r="FR36" s="365">
        <v>4.0862656072644699</v>
      </c>
      <c r="FS36" s="365">
        <v>2.39799570508232</v>
      </c>
      <c r="FT36" s="132">
        <v>62.920923193340897</v>
      </c>
      <c r="FU36" s="132">
        <v>66.284896206156006</v>
      </c>
      <c r="FV36" s="132">
        <v>10.112488521579399</v>
      </c>
      <c r="FW36" s="132">
        <v>7.26355742733843</v>
      </c>
      <c r="FX36" s="132">
        <v>7.4029669416203099</v>
      </c>
      <c r="FY36" s="132">
        <v>11.518754664249199</v>
      </c>
      <c r="FZ36" s="132">
        <v>37.410071942446002</v>
      </c>
      <c r="GA36" s="132">
        <v>30.6748466257669</v>
      </c>
      <c r="GB36" s="132">
        <v>100</v>
      </c>
      <c r="GC36" s="132">
        <v>93.333333333333329</v>
      </c>
      <c r="GD36" s="132">
        <v>100</v>
      </c>
      <c r="GE36" s="132">
        <v>100</v>
      </c>
      <c r="GF36" s="132">
        <v>90</v>
      </c>
      <c r="GG36" s="132">
        <v>53.333333333333336</v>
      </c>
      <c r="GH36" s="132">
        <v>96.666666666666671</v>
      </c>
      <c r="GI36" s="132">
        <v>75.862068965517238</v>
      </c>
      <c r="GJ36" s="132">
        <v>0</v>
      </c>
      <c r="GK36" s="132">
        <v>51.724137931034484</v>
      </c>
      <c r="GL36" s="132">
        <v>6.8965517241379306</v>
      </c>
      <c r="GM36" s="132">
        <v>96.551724137931032</v>
      </c>
      <c r="GN36" s="132">
        <v>73.333333333333329</v>
      </c>
      <c r="GO36" s="132">
        <v>95.454545454545453</v>
      </c>
      <c r="GP36" s="132">
        <v>0</v>
      </c>
      <c r="GQ36" s="132">
        <v>31.818181818181817</v>
      </c>
      <c r="GR36" s="132">
        <v>77.272727272727266</v>
      </c>
      <c r="GS36" s="132">
        <v>59.090909090909093</v>
      </c>
      <c r="GT36" s="140">
        <v>90.163934426229503</v>
      </c>
      <c r="GU36" s="140">
        <v>86.885245901639294</v>
      </c>
      <c r="GV36" s="382" t="s">
        <v>87</v>
      </c>
      <c r="GW36" s="132">
        <v>80.900000000000006</v>
      </c>
      <c r="GX36" s="144">
        <v>55.085634390000003</v>
      </c>
      <c r="GY36" s="144">
        <v>22.57951765</v>
      </c>
      <c r="GZ36" s="144">
        <v>16.882209020000001</v>
      </c>
      <c r="HA36" s="144">
        <v>5.4526389369999997</v>
      </c>
      <c r="HB36" s="146">
        <v>58.966327329678897</v>
      </c>
      <c r="HC36" s="146">
        <v>17.306186374314802</v>
      </c>
      <c r="HD36" s="146">
        <v>16.836335160532499</v>
      </c>
      <c r="HE36" s="146">
        <v>6.8911511354737698</v>
      </c>
      <c r="HF36" s="385">
        <v>99</v>
      </c>
      <c r="HG36" s="385">
        <v>51.2</v>
      </c>
      <c r="HH36" s="385">
        <v>4.5999999999999996</v>
      </c>
      <c r="HI36" s="385">
        <v>25.6</v>
      </c>
      <c r="HJ36" s="385">
        <v>92.8</v>
      </c>
      <c r="HK36" s="385">
        <v>60.6</v>
      </c>
      <c r="HL36" s="385">
        <v>6.3</v>
      </c>
      <c r="HM36" s="385">
        <v>30</v>
      </c>
      <c r="HN36" s="147">
        <v>87</v>
      </c>
      <c r="HO36" s="147">
        <v>34</v>
      </c>
      <c r="HP36" s="387">
        <v>0.52507695093246398</v>
      </c>
      <c r="HQ36" s="387">
        <v>0.15805866765840701</v>
      </c>
      <c r="HR36" s="387">
        <v>4.2356377799415803</v>
      </c>
      <c r="HS36" s="387">
        <v>1.3860578883000401</v>
      </c>
      <c r="HT36" s="146">
        <v>89.094449853943502</v>
      </c>
      <c r="HU36" s="146">
        <v>93.151243375458606</v>
      </c>
      <c r="HV36" s="146">
        <v>12.3966443358078</v>
      </c>
      <c r="HW36" s="146">
        <v>11.403467993119801</v>
      </c>
      <c r="HX36" s="146">
        <v>10.9088699878493</v>
      </c>
      <c r="HY36" s="146">
        <v>14.104486475251599</v>
      </c>
      <c r="HZ36" s="135">
        <v>40.647482014388501</v>
      </c>
      <c r="IA36" s="135">
        <v>32.208588957055198</v>
      </c>
      <c r="IB36" s="132">
        <v>100</v>
      </c>
      <c r="IC36" s="132">
        <v>46.666666666666664</v>
      </c>
      <c r="ID36" s="132">
        <v>36.666666666666664</v>
      </c>
      <c r="IE36" s="132">
        <v>100</v>
      </c>
      <c r="IF36" s="132">
        <v>90</v>
      </c>
      <c r="IG36" s="132">
        <v>46.666666666666664</v>
      </c>
      <c r="IH36" s="132">
        <v>96.666666666666671</v>
      </c>
      <c r="II36" s="132">
        <v>58.620689655172406</v>
      </c>
      <c r="IJ36" s="132">
        <v>24.137931034482758</v>
      </c>
      <c r="IK36" s="132">
        <v>48.275862068965516</v>
      </c>
      <c r="IL36" s="132">
        <v>6.8965517241379306</v>
      </c>
      <c r="IM36" s="132">
        <v>96.551724137931032</v>
      </c>
      <c r="IN36" s="132">
        <v>83.333333333333343</v>
      </c>
      <c r="IO36" s="132">
        <v>92</v>
      </c>
      <c r="IP36" s="132">
        <v>8</v>
      </c>
      <c r="IQ36" s="132">
        <v>20</v>
      </c>
      <c r="IR36" s="132">
        <v>76</v>
      </c>
      <c r="IS36" s="132">
        <v>64</v>
      </c>
      <c r="IT36" s="140">
        <v>90.163934426229503</v>
      </c>
      <c r="IU36" s="132">
        <v>86.885245901639294</v>
      </c>
      <c r="IV36" s="389" t="s">
        <v>87</v>
      </c>
      <c r="IW36" s="135">
        <v>81.900000000000006</v>
      </c>
      <c r="IX36" s="144">
        <v>62.153602530000001</v>
      </c>
      <c r="IY36" s="144">
        <v>23.357086299999999</v>
      </c>
      <c r="IZ36" s="144">
        <v>5.7798891530000001</v>
      </c>
      <c r="JA36" s="144">
        <v>8.7094220109999991</v>
      </c>
      <c r="JB36" s="132">
        <v>61.281337047353801</v>
      </c>
      <c r="JC36" s="132">
        <v>22.423398328690801</v>
      </c>
      <c r="JD36" s="132">
        <v>5.1532033426183803</v>
      </c>
      <c r="JE36" s="132">
        <v>11.142061281337</v>
      </c>
      <c r="JF36" s="144">
        <v>98.2</v>
      </c>
      <c r="JG36" s="144">
        <v>88.7</v>
      </c>
      <c r="JH36" s="144">
        <v>39.799999999999997</v>
      </c>
      <c r="JI36" s="144">
        <v>90.2</v>
      </c>
      <c r="JJ36" s="395">
        <v>143</v>
      </c>
      <c r="JK36" s="365">
        <v>0.46321790677334701</v>
      </c>
      <c r="JL36" s="365">
        <v>6.4125560538116604</v>
      </c>
      <c r="JM36" s="365">
        <v>88.878923766816101</v>
      </c>
      <c r="JN36" s="365">
        <v>7.2236079168151299</v>
      </c>
      <c r="JO36" s="132">
        <v>19.693518118959901</v>
      </c>
      <c r="JP36" s="132">
        <v>31.595092024539898</v>
      </c>
      <c r="JQ36" s="132">
        <v>100</v>
      </c>
      <c r="JR36" s="132">
        <v>83.333333333333343</v>
      </c>
      <c r="JS36" s="132">
        <v>33.333333333333329</v>
      </c>
      <c r="JT36" s="132">
        <v>93.333333333333329</v>
      </c>
      <c r="JU36" s="132">
        <v>86.666666666666671</v>
      </c>
      <c r="JV36" s="132">
        <v>46.666666666666664</v>
      </c>
      <c r="JW36" s="132">
        <v>96.666666666666671</v>
      </c>
      <c r="JX36" s="132">
        <v>58.620689655172406</v>
      </c>
      <c r="JY36" s="132">
        <v>17.241379310344829</v>
      </c>
      <c r="JZ36" s="132">
        <v>44.827586206896555</v>
      </c>
      <c r="KA36" s="132">
        <v>10.344827586206897</v>
      </c>
      <c r="KB36" s="132">
        <v>93.103448275862064</v>
      </c>
      <c r="KC36" s="132">
        <v>96.666666666666671</v>
      </c>
      <c r="KD36" s="132">
        <v>93.103448275862064</v>
      </c>
      <c r="KE36" s="132">
        <v>27.586206896551722</v>
      </c>
      <c r="KF36" s="132">
        <v>34.482758620689658</v>
      </c>
      <c r="KG36" s="132">
        <v>93.103448275862064</v>
      </c>
      <c r="KH36" s="132">
        <v>62.068965517241381</v>
      </c>
      <c r="KI36" s="132">
        <v>85.9375</v>
      </c>
      <c r="KJ36" s="132">
        <v>82.8125</v>
      </c>
      <c r="KK36" s="345" t="s">
        <v>87</v>
      </c>
      <c r="KL36" s="345" t="s">
        <v>87</v>
      </c>
      <c r="KM36" s="346">
        <v>65.400000000000006</v>
      </c>
    </row>
    <row r="37" spans="1:299" ht="18" customHeight="1">
      <c r="A37" s="74"/>
      <c r="B37" s="75" t="s">
        <v>87</v>
      </c>
      <c r="C37" s="75" t="s">
        <v>87</v>
      </c>
      <c r="D37" s="76" t="s">
        <v>115</v>
      </c>
      <c r="E37" s="77" t="s">
        <v>28</v>
      </c>
      <c r="F37" s="78" t="s">
        <v>87</v>
      </c>
      <c r="G37" s="78" t="s">
        <v>87</v>
      </c>
      <c r="H37" s="78" t="s">
        <v>87</v>
      </c>
      <c r="I37" s="78" t="s">
        <v>87</v>
      </c>
      <c r="J37" s="78" t="s">
        <v>87</v>
      </c>
      <c r="K37" s="78" t="s">
        <v>87</v>
      </c>
      <c r="L37" s="78" t="s">
        <v>87</v>
      </c>
      <c r="M37" s="79">
        <v>553407</v>
      </c>
      <c r="N37" s="80">
        <v>90.260935336195132</v>
      </c>
      <c r="O37" s="80">
        <v>48.360943269412353</v>
      </c>
      <c r="P37" s="81">
        <v>42.323533211256034</v>
      </c>
      <c r="Q37" s="81">
        <v>40.613960995691549</v>
      </c>
      <c r="R37" s="80">
        <v>11.8211702827087</v>
      </c>
      <c r="S37" s="80">
        <v>10.5982905982906</v>
      </c>
      <c r="T37" s="82">
        <v>22.419460880999299</v>
      </c>
      <c r="U37" s="82">
        <v>502.83675781184797</v>
      </c>
      <c r="V37" s="81">
        <v>341.09485757605302</v>
      </c>
      <c r="W37" s="85" t="s">
        <v>87</v>
      </c>
      <c r="X37" s="86" t="s">
        <v>87</v>
      </c>
      <c r="Y37" s="134">
        <v>28.971962616822399</v>
      </c>
      <c r="Z37" s="134">
        <v>6.7796610169491496</v>
      </c>
      <c r="AA37" s="382" t="s">
        <v>87</v>
      </c>
      <c r="AB37" s="382" t="s">
        <v>87</v>
      </c>
      <c r="AC37" s="406">
        <v>288.8249313850369</v>
      </c>
      <c r="AD37" s="406">
        <v>278.01073609113166</v>
      </c>
      <c r="AE37" s="134">
        <v>6697.727957068354</v>
      </c>
      <c r="AF37" s="134">
        <v>5857.3808580096356</v>
      </c>
      <c r="AG37" s="134">
        <v>21.322462491439392</v>
      </c>
      <c r="AH37" s="134">
        <v>0</v>
      </c>
      <c r="AI37" s="134">
        <v>5</v>
      </c>
      <c r="AJ37" s="134">
        <v>1.4455906773857214</v>
      </c>
      <c r="AK37" s="132">
        <v>14.636605608530431</v>
      </c>
      <c r="AL37" s="134">
        <v>53.941764379561519</v>
      </c>
      <c r="AM37" s="132">
        <v>21.320708558403314</v>
      </c>
      <c r="AN37" s="132">
        <v>5.1457311539803969</v>
      </c>
      <c r="AO37" s="134">
        <v>110.91500000000001</v>
      </c>
      <c r="AP37" s="134">
        <v>93.894000000000005</v>
      </c>
      <c r="AQ37" s="132">
        <v>69.365564146092694</v>
      </c>
      <c r="AR37" s="132">
        <v>25.6000398763485</v>
      </c>
      <c r="AS37" s="140">
        <v>31.9</v>
      </c>
      <c r="AT37" s="140">
        <v>50.5</v>
      </c>
      <c r="AU37" s="132">
        <v>10.781282464778979</v>
      </c>
      <c r="AV37" s="132">
        <v>4.6462095884051822</v>
      </c>
      <c r="AW37" s="134">
        <v>101.892</v>
      </c>
      <c r="AX37" s="134">
        <v>97.515000000000001</v>
      </c>
      <c r="AY37" s="132">
        <v>71.963450586972499</v>
      </c>
      <c r="AZ37" s="132">
        <v>48.670032105810598</v>
      </c>
      <c r="BA37" s="139">
        <v>70.8</v>
      </c>
      <c r="BB37" s="139">
        <v>68.7</v>
      </c>
      <c r="BC37" s="135">
        <v>11.892438228854038</v>
      </c>
      <c r="BD37" s="135">
        <v>4.2654455418959989</v>
      </c>
      <c r="BE37" s="143">
        <v>102.69799999999999</v>
      </c>
      <c r="BF37" s="143">
        <v>112.458</v>
      </c>
      <c r="BG37" s="135">
        <v>86.0933690456759</v>
      </c>
      <c r="BH37" s="135">
        <v>29.504748469162099</v>
      </c>
      <c r="BI37" s="144">
        <v>66.599999999999994</v>
      </c>
      <c r="BJ37" s="144">
        <v>65.7</v>
      </c>
      <c r="BK37" s="132">
        <v>11.59189029</v>
      </c>
      <c r="BL37" s="132">
        <v>86.264286338675205</v>
      </c>
      <c r="BM37" s="134">
        <v>90.8</v>
      </c>
      <c r="BN37" s="6">
        <v>0.78100000000000003</v>
      </c>
      <c r="BO37" s="6">
        <v>0.3</v>
      </c>
      <c r="BP37" s="6">
        <v>0.70299999999999996</v>
      </c>
      <c r="BQ37" s="6">
        <v>0.72599999999999998</v>
      </c>
      <c r="BR37" s="6">
        <v>5.8000000000000003E-2</v>
      </c>
      <c r="BS37" s="6">
        <v>0.32800000000000001</v>
      </c>
      <c r="BT37" s="6">
        <v>0.67200000000000004</v>
      </c>
      <c r="BU37" s="6">
        <v>0.60699999999999998</v>
      </c>
      <c r="BV37" s="6">
        <v>0.62</v>
      </c>
      <c r="BW37" s="6">
        <v>0.70799999999999996</v>
      </c>
      <c r="BX37" s="6">
        <v>0.64</v>
      </c>
      <c r="BY37" s="6">
        <v>0.435</v>
      </c>
      <c r="BZ37" s="6">
        <v>0.71799999999999997</v>
      </c>
      <c r="CA37" s="6">
        <v>0.91200000000000003</v>
      </c>
      <c r="CB37" s="6">
        <v>0.91800000000000004</v>
      </c>
      <c r="CC37" s="6">
        <v>0.64400000000000002</v>
      </c>
      <c r="CD37" s="6">
        <v>0.27</v>
      </c>
      <c r="CE37" s="7">
        <v>7.7</v>
      </c>
      <c r="CF37" s="106">
        <v>0.66626984126984123</v>
      </c>
      <c r="CG37" s="6">
        <v>0.67</v>
      </c>
      <c r="CH37" s="6">
        <v>0.39400000000000002</v>
      </c>
      <c r="CI37" s="6">
        <v>0.76700000000000002</v>
      </c>
      <c r="CJ37" s="6">
        <v>0.45900000000000002</v>
      </c>
      <c r="CK37" s="6">
        <v>0.82</v>
      </c>
      <c r="CL37" s="6">
        <v>0.26500000000000001</v>
      </c>
      <c r="CM37" s="6">
        <v>0.113</v>
      </c>
      <c r="CN37" s="6">
        <v>5.5E-2</v>
      </c>
      <c r="CO37" s="6">
        <v>0.41499999999999998</v>
      </c>
      <c r="CP37" s="6">
        <v>0.28199999999999997</v>
      </c>
      <c r="CQ37" s="6">
        <v>0.67500000000000004</v>
      </c>
      <c r="CR37" s="6">
        <v>0.38300000000000001</v>
      </c>
      <c r="CS37" s="6">
        <v>0.629</v>
      </c>
      <c r="CT37" s="6">
        <v>0.73099999999999998</v>
      </c>
      <c r="CU37" s="6">
        <v>0.68600000000000005</v>
      </c>
      <c r="CV37" s="6">
        <v>0.7</v>
      </c>
      <c r="CW37" s="132">
        <v>30.917874399999999</v>
      </c>
      <c r="CX37" s="132">
        <v>25.051759830000002</v>
      </c>
      <c r="CY37" s="132">
        <v>34.230503800000001</v>
      </c>
      <c r="CZ37" s="132">
        <v>9.7998619740000006</v>
      </c>
      <c r="DA37" s="132">
        <v>38.2165605095541</v>
      </c>
      <c r="DB37" s="132">
        <v>16.878980891719699</v>
      </c>
      <c r="DC37" s="132">
        <v>34.713375796178298</v>
      </c>
      <c r="DD37" s="132">
        <v>10.1910828025478</v>
      </c>
      <c r="DE37" s="140">
        <v>80.2</v>
      </c>
      <c r="DF37" s="140">
        <v>27.2</v>
      </c>
      <c r="DG37" s="140">
        <v>1.9</v>
      </c>
      <c r="DH37" s="140">
        <v>37.6</v>
      </c>
      <c r="DI37" s="140">
        <v>90.9</v>
      </c>
      <c r="DJ37" s="140">
        <v>35.6</v>
      </c>
      <c r="DK37" s="140">
        <v>8.9</v>
      </c>
      <c r="DL37" s="140">
        <v>27.2</v>
      </c>
      <c r="DM37" s="342">
        <v>18</v>
      </c>
      <c r="DN37" s="342">
        <v>22</v>
      </c>
      <c r="DO37" s="343">
        <v>8.1209113467178004E-2</v>
      </c>
      <c r="DP37" s="343">
        <v>6.6958850742634496E-2</v>
      </c>
      <c r="DQ37" s="343">
        <v>1.92926045016077</v>
      </c>
      <c r="DR37" s="343">
        <v>2.1133525456291999</v>
      </c>
      <c r="DS37" s="344">
        <v>88.853161843515494</v>
      </c>
      <c r="DT37" s="344">
        <v>92.795389048991396</v>
      </c>
      <c r="DU37" s="344">
        <v>4.2093390480487303</v>
      </c>
      <c r="DV37" s="344">
        <v>3.1683710737764801</v>
      </c>
      <c r="DW37" s="344">
        <v>8.5671533508660591</v>
      </c>
      <c r="DX37" s="344">
        <v>13.645670347355701</v>
      </c>
      <c r="DY37" s="132">
        <v>56.140350877193001</v>
      </c>
      <c r="DZ37" s="132">
        <v>50.5102040816327</v>
      </c>
      <c r="EA37" s="132">
        <v>100</v>
      </c>
      <c r="EB37" s="132">
        <v>94.73684210526315</v>
      </c>
      <c r="EC37" s="132">
        <v>100</v>
      </c>
      <c r="ED37" s="132">
        <v>100</v>
      </c>
      <c r="EE37" s="132">
        <v>94.73684210526315</v>
      </c>
      <c r="EF37" s="132">
        <v>52.631578947368418</v>
      </c>
      <c r="EG37" s="132">
        <v>100</v>
      </c>
      <c r="EH37" s="132">
        <v>84.210526315789465</v>
      </c>
      <c r="EI37" s="132">
        <v>0</v>
      </c>
      <c r="EJ37" s="132">
        <v>42.105263157894733</v>
      </c>
      <c r="EK37" s="132">
        <v>10.526315789473683</v>
      </c>
      <c r="EL37" s="132">
        <v>78.94736842105263</v>
      </c>
      <c r="EM37" s="132">
        <v>68.421052631578945</v>
      </c>
      <c r="EN37" s="132">
        <v>69.230769230769226</v>
      </c>
      <c r="EO37" s="132">
        <v>0</v>
      </c>
      <c r="EP37" s="132">
        <v>23.076923076923077</v>
      </c>
      <c r="EQ37" s="132">
        <v>61.53846153846154</v>
      </c>
      <c r="ER37" s="132">
        <v>76.923076923076934</v>
      </c>
      <c r="ES37" s="140">
        <v>73.3333333333333</v>
      </c>
      <c r="ET37" s="139">
        <v>66.6666666666667</v>
      </c>
      <c r="EU37" s="345" t="s">
        <v>87</v>
      </c>
      <c r="EV37" s="345" t="s">
        <v>87</v>
      </c>
      <c r="EW37" s="346">
        <v>82.5</v>
      </c>
      <c r="EX37" s="132">
        <v>44.928400949999997</v>
      </c>
      <c r="EY37" s="132">
        <v>26.312649159999999</v>
      </c>
      <c r="EZ37" s="132">
        <v>18.019093080000001</v>
      </c>
      <c r="FA37" s="132">
        <v>10.7398568</v>
      </c>
      <c r="FB37" s="132">
        <v>45.583038869257997</v>
      </c>
      <c r="FC37" s="132">
        <v>28.7396937573616</v>
      </c>
      <c r="FD37" s="132">
        <v>18.256772673733799</v>
      </c>
      <c r="FE37" s="132">
        <v>7.3027090694935204</v>
      </c>
      <c r="FF37" s="140">
        <v>91.2</v>
      </c>
      <c r="FG37" s="140">
        <v>78.900000000000006</v>
      </c>
      <c r="FH37" s="140">
        <v>21.8</v>
      </c>
      <c r="FI37" s="140">
        <v>50.4</v>
      </c>
      <c r="FJ37" s="140">
        <v>94.2</v>
      </c>
      <c r="FK37" s="140">
        <v>73.400000000000006</v>
      </c>
      <c r="FL37" s="140">
        <v>11.4</v>
      </c>
      <c r="FM37" s="140">
        <v>43.4</v>
      </c>
      <c r="FN37" s="380">
        <v>91</v>
      </c>
      <c r="FO37" s="380">
        <v>73</v>
      </c>
      <c r="FP37" s="365">
        <v>0.40358346638282799</v>
      </c>
      <c r="FQ37" s="365">
        <v>0.21167396410241501</v>
      </c>
      <c r="FR37" s="365">
        <v>4.0825482279048897</v>
      </c>
      <c r="FS37" s="365">
        <v>2.9072082835523698</v>
      </c>
      <c r="FT37" s="132">
        <v>76.536563481381805</v>
      </c>
      <c r="FU37" s="132">
        <v>79.968140183193995</v>
      </c>
      <c r="FV37" s="132">
        <v>9.8855774348057501</v>
      </c>
      <c r="FW37" s="132">
        <v>7.2810044364543201</v>
      </c>
      <c r="FX37" s="132">
        <v>9.2926453251110903</v>
      </c>
      <c r="FY37" s="132">
        <v>15.881800706334699</v>
      </c>
      <c r="FZ37" s="132">
        <v>47.953216374268997</v>
      </c>
      <c r="GA37" s="132">
        <v>42.346938775510203</v>
      </c>
      <c r="GB37" s="132">
        <v>100</v>
      </c>
      <c r="GC37" s="132">
        <v>84.210526315789465</v>
      </c>
      <c r="GD37" s="132">
        <v>100</v>
      </c>
      <c r="GE37" s="132">
        <v>94.73684210526315</v>
      </c>
      <c r="GF37" s="132">
        <v>94.73684210526315</v>
      </c>
      <c r="GG37" s="132">
        <v>57.894736842105267</v>
      </c>
      <c r="GH37" s="132">
        <v>94.73684210526315</v>
      </c>
      <c r="GI37" s="132">
        <v>100</v>
      </c>
      <c r="GJ37" s="132">
        <v>5.5555555555555554</v>
      </c>
      <c r="GK37" s="132">
        <v>33.333333333333329</v>
      </c>
      <c r="GL37" s="132">
        <v>11.111111111111111</v>
      </c>
      <c r="GM37" s="132">
        <v>83.333333333333343</v>
      </c>
      <c r="GN37" s="132">
        <v>78.94736842105263</v>
      </c>
      <c r="GO37" s="132">
        <v>80</v>
      </c>
      <c r="GP37" s="132">
        <v>0</v>
      </c>
      <c r="GQ37" s="132">
        <v>20</v>
      </c>
      <c r="GR37" s="132">
        <v>40</v>
      </c>
      <c r="GS37" s="132">
        <v>66.666666666666657</v>
      </c>
      <c r="GT37" s="140">
        <v>75.409836065573799</v>
      </c>
      <c r="GU37" s="140">
        <v>67.213114754098399</v>
      </c>
      <c r="GV37" s="382" t="s">
        <v>87</v>
      </c>
      <c r="GW37" s="132">
        <v>85.2</v>
      </c>
      <c r="GX37" s="144">
        <v>52.385892120000001</v>
      </c>
      <c r="GY37" s="144">
        <v>19.502074690000001</v>
      </c>
      <c r="GZ37" s="144">
        <v>15.975103730000001</v>
      </c>
      <c r="HA37" s="144">
        <v>12.136929459999999</v>
      </c>
      <c r="HB37" s="146">
        <v>61.281708945260299</v>
      </c>
      <c r="HC37" s="146">
        <v>17.6234979973298</v>
      </c>
      <c r="HD37" s="146">
        <v>16.154873164219001</v>
      </c>
      <c r="HE37" s="146">
        <v>4.9399198931909201</v>
      </c>
      <c r="HF37" s="140">
        <v>97.1</v>
      </c>
      <c r="HG37" s="140">
        <v>46.4</v>
      </c>
      <c r="HH37" s="140">
        <v>5.7</v>
      </c>
      <c r="HI37" s="140">
        <v>50.9</v>
      </c>
      <c r="HJ37" s="140">
        <v>91.1</v>
      </c>
      <c r="HK37" s="140">
        <v>52</v>
      </c>
      <c r="HL37" s="140">
        <v>8.1999999999999993</v>
      </c>
      <c r="HM37" s="140">
        <v>48.3</v>
      </c>
      <c r="HN37" s="147">
        <v>107</v>
      </c>
      <c r="HO37" s="147">
        <v>40</v>
      </c>
      <c r="HP37" s="387">
        <v>0.53104372425430502</v>
      </c>
      <c r="HQ37" s="387">
        <v>0.14050370578523999</v>
      </c>
      <c r="HR37" s="387">
        <v>8.3463338533541407</v>
      </c>
      <c r="HS37" s="387">
        <v>3.125</v>
      </c>
      <c r="HT37" s="146">
        <v>92.433697347893897</v>
      </c>
      <c r="HU37" s="146">
        <v>95.234375</v>
      </c>
      <c r="HV37" s="146">
        <v>6.3625986401310204</v>
      </c>
      <c r="HW37" s="146">
        <v>4.4961185851276797</v>
      </c>
      <c r="HX37" s="146">
        <v>16.135567990737901</v>
      </c>
      <c r="HY37" s="146">
        <v>23.981744368084499</v>
      </c>
      <c r="HZ37" s="135">
        <v>50.877192982456101</v>
      </c>
      <c r="IA37" s="135">
        <v>40.3061224489796</v>
      </c>
      <c r="IB37" s="132">
        <v>100</v>
      </c>
      <c r="IC37" s="132">
        <v>0</v>
      </c>
      <c r="ID37" s="132">
        <v>5.2631578947368416</v>
      </c>
      <c r="IE37" s="132">
        <v>100</v>
      </c>
      <c r="IF37" s="132">
        <v>94.73684210526315</v>
      </c>
      <c r="IG37" s="132">
        <v>47.368421052631575</v>
      </c>
      <c r="IH37" s="132">
        <v>100</v>
      </c>
      <c r="II37" s="132">
        <v>31.578947368421051</v>
      </c>
      <c r="IJ37" s="132">
        <v>15.789473684210526</v>
      </c>
      <c r="IK37" s="132">
        <v>31.578947368421051</v>
      </c>
      <c r="IL37" s="132">
        <v>10.526315789473683</v>
      </c>
      <c r="IM37" s="132">
        <v>89.473684210526315</v>
      </c>
      <c r="IN37" s="132">
        <v>100</v>
      </c>
      <c r="IO37" s="132">
        <v>73.68421052631578</v>
      </c>
      <c r="IP37" s="132">
        <v>10.526315789473683</v>
      </c>
      <c r="IQ37" s="132">
        <v>5.2631578947368416</v>
      </c>
      <c r="IR37" s="132">
        <v>68.421052631578945</v>
      </c>
      <c r="IS37" s="132">
        <v>63.157894736842103</v>
      </c>
      <c r="IT37" s="140">
        <v>75.409836065573799</v>
      </c>
      <c r="IU37" s="132">
        <v>67.213114754098399</v>
      </c>
      <c r="IV37" s="389" t="s">
        <v>87</v>
      </c>
      <c r="IW37" s="135">
        <v>84.5</v>
      </c>
      <c r="IX37" s="132">
        <v>58.637469590000002</v>
      </c>
      <c r="IY37" s="132">
        <v>22.38442822</v>
      </c>
      <c r="IZ37" s="132">
        <v>5.4744525550000001</v>
      </c>
      <c r="JA37" s="132">
        <v>13.503649640000001</v>
      </c>
      <c r="JB37" s="132">
        <v>54.0983606557377</v>
      </c>
      <c r="JC37" s="132">
        <v>31.1475409836066</v>
      </c>
      <c r="JD37" s="132">
        <v>6.5573770491803298</v>
      </c>
      <c r="JE37" s="132">
        <v>8.1967213114754092</v>
      </c>
      <c r="JF37" s="132">
        <v>98.6</v>
      </c>
      <c r="JG37" s="132">
        <v>90.1</v>
      </c>
      <c r="JH37" s="132">
        <v>30.5</v>
      </c>
      <c r="JI37" s="132">
        <v>77.3</v>
      </c>
      <c r="JJ37" s="395">
        <v>52</v>
      </c>
      <c r="JK37" s="365">
        <v>0.27225130890052401</v>
      </c>
      <c r="JL37" s="365">
        <v>4.5694200351493803</v>
      </c>
      <c r="JM37" s="365">
        <v>95.430579964850594</v>
      </c>
      <c r="JN37" s="365">
        <v>5.9581151832460701</v>
      </c>
      <c r="JO37" s="132">
        <v>23.882546919064101</v>
      </c>
      <c r="JP37" s="132">
        <v>37.755102040816297</v>
      </c>
      <c r="JQ37" s="132">
        <v>100</v>
      </c>
      <c r="JR37" s="132">
        <v>100</v>
      </c>
      <c r="JS37" s="132">
        <v>42.105263157894733</v>
      </c>
      <c r="JT37" s="132">
        <v>94.73684210526315</v>
      </c>
      <c r="JU37" s="132">
        <v>89.473684210526315</v>
      </c>
      <c r="JV37" s="132">
        <v>52.631578947368418</v>
      </c>
      <c r="JW37" s="132">
        <v>94.73684210526315</v>
      </c>
      <c r="JX37" s="132">
        <v>22.222222222222221</v>
      </c>
      <c r="JY37" s="132">
        <v>0</v>
      </c>
      <c r="JZ37" s="132">
        <v>33.333333333333329</v>
      </c>
      <c r="KA37" s="132">
        <v>11.111111111111111</v>
      </c>
      <c r="KB37" s="132">
        <v>100</v>
      </c>
      <c r="KC37" s="132">
        <v>94.73684210526315</v>
      </c>
      <c r="KD37" s="132">
        <v>88.888888888888886</v>
      </c>
      <c r="KE37" s="132">
        <v>0</v>
      </c>
      <c r="KF37" s="132">
        <v>27.777777777777779</v>
      </c>
      <c r="KG37" s="132">
        <v>88.888888888888886</v>
      </c>
      <c r="KH37" s="132">
        <v>66.666666666666657</v>
      </c>
      <c r="KI37" s="132">
        <v>76.5625</v>
      </c>
      <c r="KJ37" s="132">
        <v>70.3125</v>
      </c>
      <c r="KK37" s="345" t="s">
        <v>87</v>
      </c>
      <c r="KL37" s="345" t="s">
        <v>87</v>
      </c>
      <c r="KM37" s="346">
        <v>89.3</v>
      </c>
    </row>
    <row r="38" spans="1:299" ht="18" customHeight="1">
      <c r="A38" s="74"/>
      <c r="B38" s="75" t="s">
        <v>87</v>
      </c>
      <c r="C38" s="75" t="s">
        <v>87</v>
      </c>
      <c r="D38" s="76" t="s">
        <v>116</v>
      </c>
      <c r="E38" s="77" t="s">
        <v>29</v>
      </c>
      <c r="F38" s="78" t="s">
        <v>87</v>
      </c>
      <c r="G38" s="78" t="s">
        <v>87</v>
      </c>
      <c r="H38" s="78" t="s">
        <v>87</v>
      </c>
      <c r="I38" s="78" t="s">
        <v>87</v>
      </c>
      <c r="J38" s="78" t="s">
        <v>87</v>
      </c>
      <c r="K38" s="78" t="s">
        <v>87</v>
      </c>
      <c r="L38" s="78" t="s">
        <v>87</v>
      </c>
      <c r="M38" s="79">
        <v>671126</v>
      </c>
      <c r="N38" s="80">
        <v>83.358297106182675</v>
      </c>
      <c r="O38" s="80">
        <v>50.322066980683779</v>
      </c>
      <c r="P38" s="81">
        <v>24.964086271231999</v>
      </c>
      <c r="Q38" s="81">
        <v>16.699834201051399</v>
      </c>
      <c r="R38" s="80">
        <v>10.175077239958799</v>
      </c>
      <c r="S38" s="80">
        <v>11.9052523171988</v>
      </c>
      <c r="T38" s="82">
        <v>22.080329557157601</v>
      </c>
      <c r="U38" s="82">
        <v>471.42295801206001</v>
      </c>
      <c r="V38" s="81">
        <v>330.86925927155602</v>
      </c>
      <c r="W38" s="81">
        <v>62.1</v>
      </c>
      <c r="X38" s="80">
        <v>65.2</v>
      </c>
      <c r="Y38" s="134">
        <v>28.063241106719399</v>
      </c>
      <c r="Z38" s="134">
        <v>5.3003533568904597</v>
      </c>
      <c r="AA38" s="382" t="s">
        <v>87</v>
      </c>
      <c r="AB38" s="382" t="s">
        <v>87</v>
      </c>
      <c r="AC38" s="406">
        <v>313.8260837659268</v>
      </c>
      <c r="AD38" s="406">
        <v>277.19408543842889</v>
      </c>
      <c r="AE38" s="134">
        <v>6820.2728534688194</v>
      </c>
      <c r="AF38" s="134">
        <v>6548.593231053399</v>
      </c>
      <c r="AG38" s="134">
        <v>15.496344948638557</v>
      </c>
      <c r="AH38" s="134">
        <v>2</v>
      </c>
      <c r="AI38" s="134">
        <v>16</v>
      </c>
      <c r="AJ38" s="134">
        <v>1.0430232176968259</v>
      </c>
      <c r="AK38" s="132">
        <v>18.327407968101369</v>
      </c>
      <c r="AL38" s="134">
        <v>56.24428199771728</v>
      </c>
      <c r="AM38" s="132">
        <v>18.626790351279922</v>
      </c>
      <c r="AN38" s="132">
        <v>5.4957662285038369</v>
      </c>
      <c r="AO38" s="134">
        <v>94.308999999999997</v>
      </c>
      <c r="AP38" s="134">
        <v>79.519000000000005</v>
      </c>
      <c r="AQ38" s="132">
        <v>62.422964097857303</v>
      </c>
      <c r="AR38" s="132">
        <v>23.937568377334301</v>
      </c>
      <c r="AS38" s="140">
        <v>32.700000000000003</v>
      </c>
      <c r="AT38" s="140">
        <v>59</v>
      </c>
      <c r="AU38" s="132">
        <v>11.360994585977695</v>
      </c>
      <c r="AV38" s="132">
        <v>7.7149906262143189</v>
      </c>
      <c r="AW38" s="134">
        <v>94.783000000000001</v>
      </c>
      <c r="AX38" s="134">
        <v>94.409000000000006</v>
      </c>
      <c r="AY38" s="132">
        <v>69.5185169035163</v>
      </c>
      <c r="AZ38" s="132">
        <v>39.716153622218002</v>
      </c>
      <c r="BA38" s="139">
        <v>68.400000000000006</v>
      </c>
      <c r="BB38" s="139">
        <v>68.2</v>
      </c>
      <c r="BC38" s="135">
        <v>8.3093224880731675</v>
      </c>
      <c r="BD38" s="135">
        <v>4.5535251591325752</v>
      </c>
      <c r="BE38" s="143">
        <v>104.929</v>
      </c>
      <c r="BF38" s="143">
        <v>104.995</v>
      </c>
      <c r="BG38" s="135">
        <v>83.124242204061005</v>
      </c>
      <c r="BH38" s="135">
        <v>31.5266535977747</v>
      </c>
      <c r="BI38" s="144">
        <v>67.7</v>
      </c>
      <c r="BJ38" s="144">
        <v>61.4</v>
      </c>
      <c r="BK38" s="132">
        <v>12.253443040000001</v>
      </c>
      <c r="BL38" s="132">
        <v>93.2250465123374</v>
      </c>
      <c r="BM38" s="134">
        <v>94.8</v>
      </c>
      <c r="BN38" s="6">
        <v>0.77100000000000002</v>
      </c>
      <c r="BO38" s="6">
        <v>0.35799999999999998</v>
      </c>
      <c r="BP38" s="6">
        <v>0.73699999999999999</v>
      </c>
      <c r="BQ38" s="6">
        <v>0.77800000000000002</v>
      </c>
      <c r="BR38" s="6">
        <v>5.8000000000000003E-2</v>
      </c>
      <c r="BS38" s="6">
        <v>0.222</v>
      </c>
      <c r="BT38" s="6">
        <v>0.76300000000000001</v>
      </c>
      <c r="BU38" s="6">
        <v>0.64600000000000002</v>
      </c>
      <c r="BV38" s="6">
        <v>0.64400000000000002</v>
      </c>
      <c r="BW38" s="6">
        <v>0.751</v>
      </c>
      <c r="BX38" s="6">
        <v>0.66900000000000004</v>
      </c>
      <c r="BY38" s="6">
        <v>0.49299999999999999</v>
      </c>
      <c r="BZ38" s="6">
        <v>0.72399999999999998</v>
      </c>
      <c r="CA38" s="6">
        <v>0.80300000000000005</v>
      </c>
      <c r="CB38" s="6">
        <v>0.77700000000000002</v>
      </c>
      <c r="CC38" s="6">
        <v>0.63700000000000001</v>
      </c>
      <c r="CD38" s="6">
        <v>0.29899999999999999</v>
      </c>
      <c r="CE38" s="7">
        <v>7.8</v>
      </c>
      <c r="CF38" s="106">
        <v>0.67770243318707624</v>
      </c>
      <c r="CG38" s="6">
        <v>0.61299999999999999</v>
      </c>
      <c r="CH38" s="6">
        <v>0.373</v>
      </c>
      <c r="CI38" s="6">
        <v>0.76600000000000001</v>
      </c>
      <c r="CJ38" s="6">
        <v>0.53700000000000003</v>
      </c>
      <c r="CK38" s="6">
        <v>0.75900000000000001</v>
      </c>
      <c r="CL38" s="6">
        <v>0.28199999999999997</v>
      </c>
      <c r="CM38" s="6">
        <v>0.14699999999999999</v>
      </c>
      <c r="CN38" s="6">
        <v>3.6999999999999998E-2</v>
      </c>
      <c r="CO38" s="6">
        <v>0.43</v>
      </c>
      <c r="CP38" s="6">
        <v>0.312</v>
      </c>
      <c r="CQ38" s="6">
        <v>0.77200000000000002</v>
      </c>
      <c r="CR38" s="6">
        <v>0.41199999999999998</v>
      </c>
      <c r="CS38" s="6">
        <v>0.51100000000000001</v>
      </c>
      <c r="CT38" s="6">
        <v>0.77300000000000002</v>
      </c>
      <c r="CU38" s="6">
        <v>0.68600000000000005</v>
      </c>
      <c r="CV38" s="6">
        <v>0.76100000000000001</v>
      </c>
      <c r="CW38" s="132">
        <v>31.945348079999999</v>
      </c>
      <c r="CX38" s="132">
        <v>26.80546519</v>
      </c>
      <c r="CY38" s="132">
        <v>36.629798309999998</v>
      </c>
      <c r="CZ38" s="132">
        <v>4.6193884189999999</v>
      </c>
      <c r="DA38" s="132">
        <v>36.0264900662252</v>
      </c>
      <c r="DB38" s="132">
        <v>17.0860927152318</v>
      </c>
      <c r="DC38" s="132">
        <v>38.410596026490097</v>
      </c>
      <c r="DD38" s="132">
        <v>8.4768211920529808</v>
      </c>
      <c r="DE38" s="140">
        <v>80.099999999999994</v>
      </c>
      <c r="DF38" s="140">
        <v>26.8</v>
      </c>
      <c r="DG38" s="140">
        <v>6.8</v>
      </c>
      <c r="DH38" s="140">
        <v>22.3</v>
      </c>
      <c r="DI38" s="140">
        <v>96.6</v>
      </c>
      <c r="DJ38" s="140">
        <v>44.7</v>
      </c>
      <c r="DK38" s="140">
        <v>13.8</v>
      </c>
      <c r="DL38" s="140">
        <v>43.4</v>
      </c>
      <c r="DM38" s="342">
        <v>10</v>
      </c>
      <c r="DN38" s="342">
        <v>9</v>
      </c>
      <c r="DO38" s="343">
        <v>8.2041184674706696E-2</v>
      </c>
      <c r="DP38" s="343">
        <v>4.3900297546461201E-2</v>
      </c>
      <c r="DQ38" s="343">
        <v>2.0876826722338202</v>
      </c>
      <c r="DR38" s="343">
        <v>1.4354066985645899</v>
      </c>
      <c r="DS38" s="344">
        <v>85.803757828810006</v>
      </c>
      <c r="DT38" s="344">
        <v>87.719298245613999</v>
      </c>
      <c r="DU38" s="344">
        <v>3.9297727459184499</v>
      </c>
      <c r="DV38" s="344">
        <v>3.0583873957367902</v>
      </c>
      <c r="DW38" s="344">
        <v>3.1395576728829702</v>
      </c>
      <c r="DX38" s="344">
        <v>6.0757526115678502</v>
      </c>
      <c r="DY38" s="132">
        <v>56.585365853658502</v>
      </c>
      <c r="DZ38" s="132">
        <v>47.881355932203398</v>
      </c>
      <c r="EA38" s="132">
        <v>100</v>
      </c>
      <c r="EB38" s="132">
        <v>94.73684210526315</v>
      </c>
      <c r="EC38" s="132">
        <v>100</v>
      </c>
      <c r="ED38" s="132">
        <v>47.368421052631575</v>
      </c>
      <c r="EE38" s="132">
        <v>73.68421052631578</v>
      </c>
      <c r="EF38" s="132">
        <v>10.526315789473683</v>
      </c>
      <c r="EG38" s="132">
        <v>100</v>
      </c>
      <c r="EH38" s="132">
        <v>94.73684210526315</v>
      </c>
      <c r="EI38" s="132">
        <v>47.368421052631575</v>
      </c>
      <c r="EJ38" s="132">
        <v>21.052631578947366</v>
      </c>
      <c r="EK38" s="132">
        <v>0</v>
      </c>
      <c r="EL38" s="132">
        <v>36.84210526315789</v>
      </c>
      <c r="EM38" s="132">
        <v>31.578947368421051</v>
      </c>
      <c r="EN38" s="132">
        <v>66.666666666666657</v>
      </c>
      <c r="EO38" s="132">
        <v>66.666666666666657</v>
      </c>
      <c r="EP38" s="132">
        <v>16.666666666666664</v>
      </c>
      <c r="EQ38" s="132">
        <v>0</v>
      </c>
      <c r="ER38" s="132">
        <v>16.666666666666664</v>
      </c>
      <c r="ES38" s="140">
        <v>71.6666666666667</v>
      </c>
      <c r="ET38" s="139">
        <v>53.3333333333333</v>
      </c>
      <c r="EU38" s="345" t="s">
        <v>87</v>
      </c>
      <c r="EV38" s="345" t="s">
        <v>87</v>
      </c>
      <c r="EW38" s="346">
        <v>80.8</v>
      </c>
      <c r="EX38" s="132">
        <v>38.758029980000003</v>
      </c>
      <c r="EY38" s="132">
        <v>30.781584580000001</v>
      </c>
      <c r="EZ38" s="132">
        <v>24.197002139999999</v>
      </c>
      <c r="FA38" s="132">
        <v>6.2633832979999999</v>
      </c>
      <c r="FB38" s="132">
        <v>41.214057507987199</v>
      </c>
      <c r="FC38" s="132">
        <v>33.226837060702898</v>
      </c>
      <c r="FD38" s="132">
        <v>18.956336528221499</v>
      </c>
      <c r="FE38" s="132">
        <v>6.60276890308839</v>
      </c>
      <c r="FF38" s="140">
        <v>94.6</v>
      </c>
      <c r="FG38" s="140">
        <v>78.599999999999994</v>
      </c>
      <c r="FH38" s="140">
        <v>18.8</v>
      </c>
      <c r="FI38" s="140">
        <v>46</v>
      </c>
      <c r="FJ38" s="140">
        <v>98.9</v>
      </c>
      <c r="FK38" s="140">
        <v>73.8</v>
      </c>
      <c r="FL38" s="140">
        <v>18.2</v>
      </c>
      <c r="FM38" s="140">
        <v>39.6</v>
      </c>
      <c r="FN38" s="380">
        <v>70</v>
      </c>
      <c r="FO38" s="380">
        <v>47</v>
      </c>
      <c r="FP38" s="365">
        <v>0.36207520819324501</v>
      </c>
      <c r="FQ38" s="365">
        <v>0.15421971387321201</v>
      </c>
      <c r="FR38" s="365">
        <v>3.8738240177089098</v>
      </c>
      <c r="FS38" s="365">
        <v>2.3290386521308202</v>
      </c>
      <c r="FT38" s="132">
        <v>69.064748201438803</v>
      </c>
      <c r="FU38" s="132">
        <v>72.893954410307202</v>
      </c>
      <c r="FV38" s="132">
        <v>9.3467128743599002</v>
      </c>
      <c r="FW38" s="132">
        <v>6.62160388502428</v>
      </c>
      <c r="FX38" s="132">
        <v>5.5094902835778097</v>
      </c>
      <c r="FY38" s="132">
        <v>10.273309814618701</v>
      </c>
      <c r="FZ38" s="132">
        <v>49.268292682926798</v>
      </c>
      <c r="GA38" s="132">
        <v>40.254237288135599</v>
      </c>
      <c r="GB38" s="132">
        <v>100</v>
      </c>
      <c r="GC38" s="132">
        <v>94.73684210526315</v>
      </c>
      <c r="GD38" s="132">
        <v>100</v>
      </c>
      <c r="GE38" s="132">
        <v>52.631578947368418</v>
      </c>
      <c r="GF38" s="132">
        <v>84.210526315789465</v>
      </c>
      <c r="GG38" s="132">
        <v>42.105263157894733</v>
      </c>
      <c r="GH38" s="132">
        <v>94.73684210526315</v>
      </c>
      <c r="GI38" s="132">
        <v>100</v>
      </c>
      <c r="GJ38" s="132">
        <v>16.666666666666664</v>
      </c>
      <c r="GK38" s="132">
        <v>22.222222222222221</v>
      </c>
      <c r="GL38" s="132">
        <v>0</v>
      </c>
      <c r="GM38" s="132">
        <v>50</v>
      </c>
      <c r="GN38" s="132">
        <v>36.84210526315789</v>
      </c>
      <c r="GO38" s="132">
        <v>100</v>
      </c>
      <c r="GP38" s="132">
        <v>14.285714285714285</v>
      </c>
      <c r="GQ38" s="132">
        <v>0</v>
      </c>
      <c r="GR38" s="132">
        <v>14.285714285714285</v>
      </c>
      <c r="GS38" s="132">
        <v>42.857142857142854</v>
      </c>
      <c r="GT38" s="140">
        <v>72.131147540983605</v>
      </c>
      <c r="GU38" s="140">
        <v>54.0983606557377</v>
      </c>
      <c r="GV38" s="382" t="s">
        <v>87</v>
      </c>
      <c r="GW38" s="132">
        <v>74.3</v>
      </c>
      <c r="GX38" s="144">
        <v>55.218855220000002</v>
      </c>
      <c r="GY38" s="144">
        <v>20.454545450000001</v>
      </c>
      <c r="GZ38" s="144">
        <v>19.48653199</v>
      </c>
      <c r="HA38" s="144">
        <v>4.8400673400000001</v>
      </c>
      <c r="HB38" s="146">
        <v>61.099796334012197</v>
      </c>
      <c r="HC38" s="146">
        <v>13.951120162932799</v>
      </c>
      <c r="HD38" s="146">
        <v>18.3299389002037</v>
      </c>
      <c r="HE38" s="146">
        <v>6.6191446028513203</v>
      </c>
      <c r="HF38" s="140">
        <v>94.7</v>
      </c>
      <c r="HG38" s="140">
        <v>49.2</v>
      </c>
      <c r="HH38" s="140">
        <v>8.1</v>
      </c>
      <c r="HI38" s="140">
        <v>31.6</v>
      </c>
      <c r="HJ38" s="140">
        <v>91</v>
      </c>
      <c r="HK38" s="140">
        <v>56.5</v>
      </c>
      <c r="HL38" s="140">
        <v>8.6</v>
      </c>
      <c r="HM38" s="140">
        <v>24.4</v>
      </c>
      <c r="HN38" s="147">
        <v>23</v>
      </c>
      <c r="HO38" s="147">
        <v>15</v>
      </c>
      <c r="HP38" s="387">
        <v>0.42263873575891198</v>
      </c>
      <c r="HQ38" s="387">
        <v>0.189346124715981</v>
      </c>
      <c r="HR38" s="387">
        <v>4.43159922928709</v>
      </c>
      <c r="HS38" s="387">
        <v>2.9239766081871301</v>
      </c>
      <c r="HT38" s="146">
        <v>83.429672447013502</v>
      </c>
      <c r="HU38" s="146">
        <v>91.812865497076004</v>
      </c>
      <c r="HV38" s="146">
        <v>9.5369349503858896</v>
      </c>
      <c r="HW38" s="146">
        <v>6.4756374652865398</v>
      </c>
      <c r="HX38" s="146">
        <v>3.99370784482368</v>
      </c>
      <c r="HY38" s="146">
        <v>6.8363122286175901</v>
      </c>
      <c r="HZ38" s="135">
        <v>47.804878048780502</v>
      </c>
      <c r="IA38" s="135">
        <v>34.745762711864401</v>
      </c>
      <c r="IB38" s="132">
        <v>100</v>
      </c>
      <c r="IC38" s="132">
        <v>0</v>
      </c>
      <c r="ID38" s="132">
        <v>15.789473684210526</v>
      </c>
      <c r="IE38" s="132">
        <v>73.68421052631578</v>
      </c>
      <c r="IF38" s="132">
        <v>52.631578947368418</v>
      </c>
      <c r="IG38" s="132">
        <v>5.2631578947368416</v>
      </c>
      <c r="IH38" s="132">
        <v>100</v>
      </c>
      <c r="II38" s="132">
        <v>89.473684210526315</v>
      </c>
      <c r="IJ38" s="132">
        <v>42.105263157894733</v>
      </c>
      <c r="IK38" s="132">
        <v>5.2631578947368416</v>
      </c>
      <c r="IL38" s="132">
        <v>0</v>
      </c>
      <c r="IM38" s="132">
        <v>52.631578947368418</v>
      </c>
      <c r="IN38" s="132">
        <v>36.84210526315789</v>
      </c>
      <c r="IO38" s="132">
        <v>71.428571428571431</v>
      </c>
      <c r="IP38" s="132">
        <v>42.857142857142854</v>
      </c>
      <c r="IQ38" s="132">
        <v>0</v>
      </c>
      <c r="IR38" s="132">
        <v>42.857142857142854</v>
      </c>
      <c r="IS38" s="132">
        <v>28.571428571428569</v>
      </c>
      <c r="IT38" s="140">
        <v>70.491803278688494</v>
      </c>
      <c r="IU38" s="132">
        <v>52.459016393442603</v>
      </c>
      <c r="IV38" s="389" t="s">
        <v>87</v>
      </c>
      <c r="IW38" s="135">
        <v>69</v>
      </c>
      <c r="IX38" s="132">
        <v>59.195979899999998</v>
      </c>
      <c r="IY38" s="132">
        <v>30.552763819999999</v>
      </c>
      <c r="IZ38" s="132">
        <v>5.125628141</v>
      </c>
      <c r="JA38" s="132">
        <v>5.125628141</v>
      </c>
      <c r="JB38" s="132">
        <v>56.225680933852097</v>
      </c>
      <c r="JC38" s="132">
        <v>27.431906614786001</v>
      </c>
      <c r="JD38" s="132">
        <v>5.8365758754863801</v>
      </c>
      <c r="JE38" s="132">
        <v>10.505836575875501</v>
      </c>
      <c r="JF38" s="132">
        <v>99.9</v>
      </c>
      <c r="JG38" s="132">
        <v>92.8</v>
      </c>
      <c r="JH38" s="132">
        <v>41</v>
      </c>
      <c r="JI38" s="132">
        <v>88</v>
      </c>
      <c r="JJ38" s="395">
        <v>80</v>
      </c>
      <c r="JK38" s="365">
        <v>0.50295485980133303</v>
      </c>
      <c r="JL38" s="365">
        <v>8.8300220750551901</v>
      </c>
      <c r="JM38" s="365">
        <v>94.922737306843302</v>
      </c>
      <c r="JN38" s="365">
        <v>5.6959637872500899</v>
      </c>
      <c r="JO38" s="132">
        <v>18.576087287799801</v>
      </c>
      <c r="JP38" s="132">
        <v>31.355932203389798</v>
      </c>
      <c r="JQ38" s="132">
        <v>100</v>
      </c>
      <c r="JR38" s="132">
        <v>84.210526315789465</v>
      </c>
      <c r="JS38" s="132">
        <v>63.157894736842103</v>
      </c>
      <c r="JT38" s="132">
        <v>47.368421052631575</v>
      </c>
      <c r="JU38" s="132">
        <v>78.94736842105263</v>
      </c>
      <c r="JV38" s="132">
        <v>26.315789473684209</v>
      </c>
      <c r="JW38" s="132">
        <v>100</v>
      </c>
      <c r="JX38" s="132">
        <v>15.789473684210526</v>
      </c>
      <c r="JY38" s="132">
        <v>26.315789473684209</v>
      </c>
      <c r="JZ38" s="132">
        <v>5.2631578947368416</v>
      </c>
      <c r="KA38" s="132">
        <v>0</v>
      </c>
      <c r="KB38" s="132">
        <v>73.68421052631578</v>
      </c>
      <c r="KC38" s="132">
        <v>68.421052631578945</v>
      </c>
      <c r="KD38" s="132">
        <v>76.923076923076934</v>
      </c>
      <c r="KE38" s="132">
        <v>30.76923076923077</v>
      </c>
      <c r="KF38" s="132">
        <v>15.384615384615385</v>
      </c>
      <c r="KG38" s="132">
        <v>46.153846153846153</v>
      </c>
      <c r="KH38" s="132">
        <v>46.153846153846153</v>
      </c>
      <c r="KI38" s="132">
        <v>70.3125</v>
      </c>
      <c r="KJ38" s="132">
        <v>53.125</v>
      </c>
      <c r="KK38" s="345" t="s">
        <v>87</v>
      </c>
      <c r="KL38" s="345" t="s">
        <v>87</v>
      </c>
      <c r="KM38" s="346">
        <v>79.2</v>
      </c>
    </row>
    <row r="39" spans="1:299" ht="18" customHeight="1">
      <c r="A39" s="74"/>
      <c r="B39" s="75" t="s">
        <v>87</v>
      </c>
      <c r="C39" s="75" t="s">
        <v>87</v>
      </c>
      <c r="D39" s="76" t="s">
        <v>117</v>
      </c>
      <c r="E39" s="77" t="s">
        <v>30</v>
      </c>
      <c r="F39" s="78" t="s">
        <v>87</v>
      </c>
      <c r="G39" s="78" t="s">
        <v>87</v>
      </c>
      <c r="H39" s="78" t="s">
        <v>87</v>
      </c>
      <c r="I39" s="78" t="s">
        <v>87</v>
      </c>
      <c r="J39" s="78" t="s">
        <v>87</v>
      </c>
      <c r="K39" s="78" t="s">
        <v>87</v>
      </c>
      <c r="L39" s="78" t="s">
        <v>87</v>
      </c>
      <c r="M39" s="79">
        <v>1888432</v>
      </c>
      <c r="N39" s="80">
        <v>81.543958339113445</v>
      </c>
      <c r="O39" s="80">
        <v>48.881453703139279</v>
      </c>
      <c r="P39" s="81">
        <v>29.233208709041104</v>
      </c>
      <c r="Q39" s="81">
        <v>14.250859770181803</v>
      </c>
      <c r="R39" s="80">
        <v>11.2969376594969</v>
      </c>
      <c r="S39" s="80">
        <v>8.5353627415238797</v>
      </c>
      <c r="T39" s="82">
        <v>19.832300401020799</v>
      </c>
      <c r="U39" s="82">
        <v>448.54560292896099</v>
      </c>
      <c r="V39" s="81">
        <v>334.18170722705503</v>
      </c>
      <c r="W39" s="85" t="s">
        <v>87</v>
      </c>
      <c r="X39" s="86" t="s">
        <v>87</v>
      </c>
      <c r="Y39" s="134">
        <v>28.530259365994201</v>
      </c>
      <c r="Z39" s="134">
        <v>7.27513227513227</v>
      </c>
      <c r="AA39" s="382" t="s">
        <v>87</v>
      </c>
      <c r="AB39" s="382" t="s">
        <v>87</v>
      </c>
      <c r="AC39" s="406">
        <v>278.88359219410557</v>
      </c>
      <c r="AD39" s="406">
        <v>253.26022420126245</v>
      </c>
      <c r="AE39" s="134">
        <v>8135.9174103395808</v>
      </c>
      <c r="AF39" s="134">
        <v>6041.6819255291439</v>
      </c>
      <c r="AG39" s="134">
        <v>42.469096054292663</v>
      </c>
      <c r="AH39" s="134">
        <v>4</v>
      </c>
      <c r="AI39" s="134">
        <v>22</v>
      </c>
      <c r="AJ39" s="134">
        <v>2.3299753446245353</v>
      </c>
      <c r="AK39" s="132">
        <v>16.468689367687055</v>
      </c>
      <c r="AL39" s="134">
        <v>37.802526116905455</v>
      </c>
      <c r="AM39" s="132">
        <v>20.148010248185884</v>
      </c>
      <c r="AN39" s="132">
        <v>4.8855011237382904</v>
      </c>
      <c r="AO39" s="134">
        <v>98.356999999999999</v>
      </c>
      <c r="AP39" s="134">
        <v>86.698999999999998</v>
      </c>
      <c r="AQ39" s="132">
        <v>61.426471726212498</v>
      </c>
      <c r="AR39" s="132">
        <v>22.2566709824493</v>
      </c>
      <c r="AS39" s="141" t="s">
        <v>88</v>
      </c>
      <c r="AT39" s="141" t="s">
        <v>88</v>
      </c>
      <c r="AU39" s="132">
        <v>10.557162589101123</v>
      </c>
      <c r="AV39" s="132">
        <v>5.9900800606608779</v>
      </c>
      <c r="AW39" s="134">
        <v>78.959999999999994</v>
      </c>
      <c r="AX39" s="134">
        <v>81.180999999999997</v>
      </c>
      <c r="AY39" s="132">
        <v>66.238319642842995</v>
      </c>
      <c r="AZ39" s="132">
        <v>44.834841254448101</v>
      </c>
      <c r="BA39" s="141" t="s">
        <v>88</v>
      </c>
      <c r="BB39" s="141" t="s">
        <v>88</v>
      </c>
      <c r="BC39" s="135">
        <v>10.564323336588693</v>
      </c>
      <c r="BD39" s="135">
        <v>4.2518027460418679</v>
      </c>
      <c r="BE39" s="143">
        <v>87.36</v>
      </c>
      <c r="BF39" s="143">
        <v>93.638000000000005</v>
      </c>
      <c r="BG39" s="135">
        <v>68.930289089222597</v>
      </c>
      <c r="BH39" s="135">
        <v>26.046945390223499</v>
      </c>
      <c r="BI39" s="145" t="s">
        <v>88</v>
      </c>
      <c r="BJ39" s="145" t="s">
        <v>88</v>
      </c>
      <c r="BK39" s="132">
        <v>9.7449909530000003</v>
      </c>
      <c r="BL39" s="132">
        <v>94.017587381591994</v>
      </c>
      <c r="BM39" s="149" t="s">
        <v>88</v>
      </c>
      <c r="BN39" s="6">
        <v>0.80300000000000005</v>
      </c>
      <c r="BO39" s="6">
        <v>0.39400000000000002</v>
      </c>
      <c r="BP39" s="6">
        <v>0.80300000000000005</v>
      </c>
      <c r="BQ39" s="6">
        <v>0.79200000000000004</v>
      </c>
      <c r="BR39" s="6">
        <v>6.6000000000000003E-2</v>
      </c>
      <c r="BS39" s="6">
        <v>0.307</v>
      </c>
      <c r="BT39" s="6">
        <v>0.78800000000000003</v>
      </c>
      <c r="BU39" s="6">
        <v>0.69499999999999995</v>
      </c>
      <c r="BV39" s="6">
        <v>0.67100000000000004</v>
      </c>
      <c r="BW39" s="6">
        <v>0.79</v>
      </c>
      <c r="BX39" s="6">
        <v>0.73699999999999999</v>
      </c>
      <c r="BY39" s="6">
        <v>0.505</v>
      </c>
      <c r="BZ39" s="6">
        <v>0.85199999999999998</v>
      </c>
      <c r="CA39" s="6">
        <v>0.90500000000000003</v>
      </c>
      <c r="CB39" s="6">
        <v>0.90600000000000003</v>
      </c>
      <c r="CC39" s="6">
        <v>0.64400000000000002</v>
      </c>
      <c r="CD39" s="6">
        <v>0.35899999999999999</v>
      </c>
      <c r="CE39" s="7">
        <v>8.1999999999999993</v>
      </c>
      <c r="CF39" s="106">
        <v>0.69179975429975427</v>
      </c>
      <c r="CG39" s="6">
        <v>0.57299999999999995</v>
      </c>
      <c r="CH39" s="6">
        <v>0.36499999999999999</v>
      </c>
      <c r="CI39" s="6">
        <v>0.79200000000000004</v>
      </c>
      <c r="CJ39" s="6">
        <v>0.56999999999999995</v>
      </c>
      <c r="CK39" s="6">
        <v>0.71799999999999997</v>
      </c>
      <c r="CL39" s="6">
        <v>0.34499999999999997</v>
      </c>
      <c r="CM39" s="6">
        <v>0.182</v>
      </c>
      <c r="CN39" s="6">
        <v>5.6000000000000001E-2</v>
      </c>
      <c r="CO39" s="6">
        <v>0.47899999999999998</v>
      </c>
      <c r="CP39" s="6">
        <v>0.32400000000000001</v>
      </c>
      <c r="CQ39" s="6">
        <v>0.623</v>
      </c>
      <c r="CR39" s="6">
        <v>0.38800000000000001</v>
      </c>
      <c r="CS39" s="6">
        <v>0.625</v>
      </c>
      <c r="CT39" s="6">
        <v>0.73099999999999998</v>
      </c>
      <c r="CU39" s="6">
        <v>0.67400000000000004</v>
      </c>
      <c r="CV39" s="6">
        <v>0.79800000000000004</v>
      </c>
      <c r="CW39" s="145" t="s">
        <v>87</v>
      </c>
      <c r="CX39" s="145" t="s">
        <v>87</v>
      </c>
      <c r="CY39" s="145" t="s">
        <v>87</v>
      </c>
      <c r="CZ39" s="145" t="s">
        <v>87</v>
      </c>
      <c r="DA39" s="132">
        <v>36.9015599784831</v>
      </c>
      <c r="DB39" s="132">
        <v>18.558364712210899</v>
      </c>
      <c r="DC39" s="132">
        <v>34.373318988703602</v>
      </c>
      <c r="DD39" s="132">
        <v>10.1667563206025</v>
      </c>
      <c r="DE39" s="141" t="s">
        <v>87</v>
      </c>
      <c r="DF39" s="141" t="s">
        <v>87</v>
      </c>
      <c r="DG39" s="141" t="s">
        <v>87</v>
      </c>
      <c r="DH39" s="141" t="s">
        <v>87</v>
      </c>
      <c r="DI39" s="141" t="s">
        <v>87</v>
      </c>
      <c r="DJ39" s="141" t="s">
        <v>87</v>
      </c>
      <c r="DK39" s="141" t="s">
        <v>87</v>
      </c>
      <c r="DL39" s="141" t="s">
        <v>87</v>
      </c>
      <c r="DM39" s="342">
        <v>30</v>
      </c>
      <c r="DN39" s="342">
        <v>9</v>
      </c>
      <c r="DO39" s="343">
        <v>5.4964181674941798E-2</v>
      </c>
      <c r="DP39" s="343">
        <v>9.4891665348726898E-3</v>
      </c>
      <c r="DQ39" s="343">
        <v>3.76411543287327</v>
      </c>
      <c r="DR39" s="343">
        <v>0.88235294117647101</v>
      </c>
      <c r="DS39" s="344">
        <v>80.803011292346298</v>
      </c>
      <c r="DT39" s="344">
        <v>84.509803921568604</v>
      </c>
      <c r="DU39" s="344">
        <v>1.4602150931642901</v>
      </c>
      <c r="DV39" s="344">
        <v>1.07543887395224</v>
      </c>
      <c r="DW39" s="344">
        <v>4.5865739520168702</v>
      </c>
      <c r="DX39" s="344">
        <v>10.2607085398378</v>
      </c>
      <c r="DY39" s="132">
        <v>55.639097744360903</v>
      </c>
      <c r="DZ39" s="132">
        <v>51.190476190476197</v>
      </c>
      <c r="EA39" s="132">
        <v>100</v>
      </c>
      <c r="EB39" s="132">
        <v>88.888888888888886</v>
      </c>
      <c r="EC39" s="132">
        <v>100</v>
      </c>
      <c r="ED39" s="132">
        <v>77.777777777777786</v>
      </c>
      <c r="EE39" s="132">
        <v>77.777777777777786</v>
      </c>
      <c r="EF39" s="132">
        <v>22.222222222222221</v>
      </c>
      <c r="EG39" s="132">
        <v>100</v>
      </c>
      <c r="EH39" s="132">
        <v>88.888888888888886</v>
      </c>
      <c r="EI39" s="132">
        <v>7.4074074074074066</v>
      </c>
      <c r="EJ39" s="132">
        <v>7.4074074074074066</v>
      </c>
      <c r="EK39" s="132">
        <v>7.4074074074074066</v>
      </c>
      <c r="EL39" s="132">
        <v>81.481481481481481</v>
      </c>
      <c r="EM39" s="132">
        <v>44.444444444444443</v>
      </c>
      <c r="EN39" s="132">
        <v>83.333333333333343</v>
      </c>
      <c r="EO39" s="132">
        <v>41.666666666666671</v>
      </c>
      <c r="EP39" s="132">
        <v>8.3333333333333321</v>
      </c>
      <c r="EQ39" s="132">
        <v>16.666666666666664</v>
      </c>
      <c r="ER39" s="132">
        <v>91.666666666666657</v>
      </c>
      <c r="ES39" s="140">
        <v>58.3333333333333</v>
      </c>
      <c r="ET39" s="139">
        <v>50</v>
      </c>
      <c r="EU39" s="345" t="s">
        <v>87</v>
      </c>
      <c r="EV39" s="345" t="s">
        <v>87</v>
      </c>
      <c r="EW39" s="346">
        <v>80.5</v>
      </c>
      <c r="EX39" s="145" t="s">
        <v>87</v>
      </c>
      <c r="EY39" s="145" t="s">
        <v>87</v>
      </c>
      <c r="EZ39" s="145" t="s">
        <v>87</v>
      </c>
      <c r="FA39" s="145" t="s">
        <v>87</v>
      </c>
      <c r="FB39" s="132">
        <v>51.994621246077998</v>
      </c>
      <c r="FC39" s="132">
        <v>25.190497534737801</v>
      </c>
      <c r="FD39" s="132">
        <v>15.732855221873599</v>
      </c>
      <c r="FE39" s="132">
        <v>6.9475571492604198</v>
      </c>
      <c r="FF39" s="141" t="s">
        <v>87</v>
      </c>
      <c r="FG39" s="141" t="s">
        <v>87</v>
      </c>
      <c r="FH39" s="141" t="s">
        <v>87</v>
      </c>
      <c r="FI39" s="141" t="s">
        <v>87</v>
      </c>
      <c r="FJ39" s="141" t="s">
        <v>87</v>
      </c>
      <c r="FK39" s="141" t="s">
        <v>87</v>
      </c>
      <c r="FL39" s="141" t="s">
        <v>87</v>
      </c>
      <c r="FM39" s="141" t="s">
        <v>87</v>
      </c>
      <c r="FN39" s="380">
        <v>115</v>
      </c>
      <c r="FO39" s="380">
        <v>93</v>
      </c>
      <c r="FP39" s="365">
        <v>0.25746076521817002</v>
      </c>
      <c r="FQ39" s="365">
        <v>0.122746350605813</v>
      </c>
      <c r="FR39" s="365">
        <v>2.7764365041043</v>
      </c>
      <c r="FS39" s="365">
        <v>1.8708509354254701</v>
      </c>
      <c r="FT39" s="132">
        <v>70.497344278126505</v>
      </c>
      <c r="FU39" s="132">
        <v>70.9716354858177</v>
      </c>
      <c r="FV39" s="132">
        <v>9.2730651263796506</v>
      </c>
      <c r="FW39" s="132">
        <v>6.5609904178655301</v>
      </c>
      <c r="FX39" s="132">
        <v>4.1543694731264598</v>
      </c>
      <c r="FY39" s="132">
        <v>9.1679893751417207</v>
      </c>
      <c r="FZ39" s="132">
        <v>47.368421052631597</v>
      </c>
      <c r="GA39" s="132">
        <v>42.687074829932001</v>
      </c>
      <c r="GB39" s="132">
        <v>100</v>
      </c>
      <c r="GC39" s="132">
        <v>88.888888888888886</v>
      </c>
      <c r="GD39" s="132">
        <v>100</v>
      </c>
      <c r="GE39" s="132">
        <v>96.296296296296291</v>
      </c>
      <c r="GF39" s="132">
        <v>81.481481481481481</v>
      </c>
      <c r="GG39" s="132">
        <v>18.518518518518519</v>
      </c>
      <c r="GH39" s="132">
        <v>100</v>
      </c>
      <c r="GI39" s="132">
        <v>88.888888888888886</v>
      </c>
      <c r="GJ39" s="132">
        <v>0</v>
      </c>
      <c r="GK39" s="132">
        <v>7.4074074074074066</v>
      </c>
      <c r="GL39" s="132">
        <v>7.4074074074074066</v>
      </c>
      <c r="GM39" s="132">
        <v>81.481481481481481</v>
      </c>
      <c r="GN39" s="132">
        <v>59.259259259259252</v>
      </c>
      <c r="GO39" s="132">
        <v>93.75</v>
      </c>
      <c r="GP39" s="132">
        <v>0</v>
      </c>
      <c r="GQ39" s="132">
        <v>0</v>
      </c>
      <c r="GR39" s="132">
        <v>25</v>
      </c>
      <c r="GS39" s="132">
        <v>81.25</v>
      </c>
      <c r="GT39" s="140">
        <v>57.377049180327901</v>
      </c>
      <c r="GU39" s="140">
        <v>49.180327868852501</v>
      </c>
      <c r="GV39" s="382" t="s">
        <v>87</v>
      </c>
      <c r="GW39" s="132">
        <v>72.400000000000006</v>
      </c>
      <c r="GX39" s="145" t="s">
        <v>88</v>
      </c>
      <c r="GY39" s="145" t="s">
        <v>88</v>
      </c>
      <c r="GZ39" s="145" t="s">
        <v>88</v>
      </c>
      <c r="HA39" s="145" t="s">
        <v>88</v>
      </c>
      <c r="HB39" s="146">
        <v>61.821705426356601</v>
      </c>
      <c r="HC39" s="146">
        <v>15.794573643410899</v>
      </c>
      <c r="HD39" s="146">
        <v>15.5523255813953</v>
      </c>
      <c r="HE39" s="146">
        <v>6.8313953488372103</v>
      </c>
      <c r="HF39" s="141" t="s">
        <v>88</v>
      </c>
      <c r="HG39" s="141" t="s">
        <v>88</v>
      </c>
      <c r="HH39" s="141" t="s">
        <v>88</v>
      </c>
      <c r="HI39" s="141" t="s">
        <v>88</v>
      </c>
      <c r="HJ39" s="141" t="s">
        <v>88</v>
      </c>
      <c r="HK39" s="141" t="s">
        <v>88</v>
      </c>
      <c r="HL39" s="141" t="s">
        <v>88</v>
      </c>
      <c r="HM39" s="141" t="s">
        <v>88</v>
      </c>
      <c r="HN39" s="147">
        <v>69</v>
      </c>
      <c r="HO39" s="147">
        <v>20</v>
      </c>
      <c r="HP39" s="387">
        <v>0.38191177284551903</v>
      </c>
      <c r="HQ39" s="387">
        <v>8.0363241853176406E-2</v>
      </c>
      <c r="HR39" s="387">
        <v>3.9746543778801802</v>
      </c>
      <c r="HS39" s="387">
        <v>1.15273775216138</v>
      </c>
      <c r="HT39" s="146">
        <v>82.430875576036897</v>
      </c>
      <c r="HU39" s="146">
        <v>84.438040345821307</v>
      </c>
      <c r="HV39" s="146">
        <v>9.6086788066640807</v>
      </c>
      <c r="HW39" s="146">
        <v>6.97151123076305</v>
      </c>
      <c r="HX39" s="146">
        <v>4.9875322630036303</v>
      </c>
      <c r="HY39" s="146">
        <v>8.6163373834606691</v>
      </c>
      <c r="HZ39" s="135">
        <v>47.368421052631597</v>
      </c>
      <c r="IA39" s="135">
        <v>39.455782312925201</v>
      </c>
      <c r="IB39" s="132">
        <v>100</v>
      </c>
      <c r="IC39" s="132">
        <v>18.518518518518519</v>
      </c>
      <c r="ID39" s="132">
        <v>14.814814814814813</v>
      </c>
      <c r="IE39" s="132">
        <v>96.296296296296291</v>
      </c>
      <c r="IF39" s="132">
        <v>74.074074074074076</v>
      </c>
      <c r="IG39" s="132">
        <v>25.925925925925924</v>
      </c>
      <c r="IH39" s="132">
        <v>96.296296296296291</v>
      </c>
      <c r="II39" s="132">
        <v>76.923076923076934</v>
      </c>
      <c r="IJ39" s="132">
        <v>11.538461538461538</v>
      </c>
      <c r="IK39" s="132">
        <v>7.6923076923076925</v>
      </c>
      <c r="IL39" s="132">
        <v>7.6923076923076925</v>
      </c>
      <c r="IM39" s="132">
        <v>84.615384615384613</v>
      </c>
      <c r="IN39" s="132">
        <v>88.888888888888886</v>
      </c>
      <c r="IO39" s="132">
        <v>87.5</v>
      </c>
      <c r="IP39" s="132">
        <v>41.666666666666671</v>
      </c>
      <c r="IQ39" s="132">
        <v>4.1666666666666661</v>
      </c>
      <c r="IR39" s="132">
        <v>45.833333333333329</v>
      </c>
      <c r="IS39" s="132">
        <v>62.5</v>
      </c>
      <c r="IT39" s="140">
        <v>57.377049180327901</v>
      </c>
      <c r="IU39" s="132">
        <v>49.180327868852501</v>
      </c>
      <c r="IV39" s="389" t="s">
        <v>87</v>
      </c>
      <c r="IW39" s="135">
        <v>79</v>
      </c>
      <c r="IX39" s="145" t="s">
        <v>88</v>
      </c>
      <c r="IY39" s="145" t="s">
        <v>88</v>
      </c>
      <c r="IZ39" s="145" t="s">
        <v>88</v>
      </c>
      <c r="JA39" s="145" t="s">
        <v>88</v>
      </c>
      <c r="JB39" s="132">
        <v>63.886820551005201</v>
      </c>
      <c r="JC39" s="132">
        <v>24.944154877140701</v>
      </c>
      <c r="JD39" s="132">
        <v>4.9143708116157896</v>
      </c>
      <c r="JE39" s="132">
        <v>6.2546537602382699</v>
      </c>
      <c r="JF39" s="145" t="s">
        <v>88</v>
      </c>
      <c r="JG39" s="145" t="s">
        <v>88</v>
      </c>
      <c r="JH39" s="145" t="s">
        <v>88</v>
      </c>
      <c r="JI39" s="145" t="s">
        <v>88</v>
      </c>
      <c r="JJ39" s="395">
        <v>148</v>
      </c>
      <c r="JK39" s="365">
        <v>0.24444627962672399</v>
      </c>
      <c r="JL39" s="365">
        <v>4.38908659549229</v>
      </c>
      <c r="JM39" s="365">
        <v>93.772241992882599</v>
      </c>
      <c r="JN39" s="365">
        <v>5.5694111817656298</v>
      </c>
      <c r="JO39" s="132">
        <v>18.6153671730751</v>
      </c>
      <c r="JP39" s="132">
        <v>39.625850340136097</v>
      </c>
      <c r="JQ39" s="132">
        <v>100</v>
      </c>
      <c r="JR39" s="132">
        <v>81.481481481481481</v>
      </c>
      <c r="JS39" s="132">
        <v>3.7037037037037033</v>
      </c>
      <c r="JT39" s="132">
        <v>81.481481481481481</v>
      </c>
      <c r="JU39" s="132">
        <v>77.777777777777786</v>
      </c>
      <c r="JV39" s="132">
        <v>44.444444444444443</v>
      </c>
      <c r="JW39" s="132">
        <v>100</v>
      </c>
      <c r="JX39" s="132">
        <v>59.259259259259252</v>
      </c>
      <c r="JY39" s="132">
        <v>74.074074074074076</v>
      </c>
      <c r="JZ39" s="132">
        <v>3.7037037037037033</v>
      </c>
      <c r="KA39" s="132">
        <v>0</v>
      </c>
      <c r="KB39" s="132">
        <v>70.370370370370367</v>
      </c>
      <c r="KC39" s="132">
        <v>81.481481481481481</v>
      </c>
      <c r="KD39" s="132">
        <v>81.818181818181827</v>
      </c>
      <c r="KE39" s="132">
        <v>81.818181818181827</v>
      </c>
      <c r="KF39" s="132">
        <v>4.5454545454545459</v>
      </c>
      <c r="KG39" s="132">
        <v>50</v>
      </c>
      <c r="KH39" s="132">
        <v>81.818181818181827</v>
      </c>
      <c r="KI39" s="132">
        <v>59.375</v>
      </c>
      <c r="KJ39" s="132">
        <v>53.125</v>
      </c>
      <c r="KK39" s="345" t="s">
        <v>87</v>
      </c>
      <c r="KL39" s="345" t="s">
        <v>87</v>
      </c>
      <c r="KM39" s="346">
        <v>78.400000000000006</v>
      </c>
    </row>
    <row r="40" spans="1:299" ht="18" customHeight="1">
      <c r="A40" s="74"/>
      <c r="B40" s="75" t="s">
        <v>87</v>
      </c>
      <c r="C40" s="75" t="s">
        <v>87</v>
      </c>
      <c r="D40" s="76" t="s">
        <v>118</v>
      </c>
      <c r="E40" s="77" t="s">
        <v>31</v>
      </c>
      <c r="F40" s="78" t="s">
        <v>87</v>
      </c>
      <c r="G40" s="78" t="s">
        <v>87</v>
      </c>
      <c r="H40" s="78" t="s">
        <v>87</v>
      </c>
      <c r="I40" s="78" t="s">
        <v>87</v>
      </c>
      <c r="J40" s="78" t="s">
        <v>87</v>
      </c>
      <c r="K40" s="78" t="s">
        <v>87</v>
      </c>
      <c r="L40" s="78" t="s">
        <v>87</v>
      </c>
      <c r="M40" s="79">
        <v>2799702</v>
      </c>
      <c r="N40" s="80">
        <v>82.296835091241164</v>
      </c>
      <c r="O40" s="80">
        <v>50.793534336010588</v>
      </c>
      <c r="P40" s="81">
        <v>29.618319552306893</v>
      </c>
      <c r="Q40" s="81">
        <v>9.6539816515838588</v>
      </c>
      <c r="R40" s="80">
        <v>12.4019592150335</v>
      </c>
      <c r="S40" s="80">
        <v>8.8772929538688103</v>
      </c>
      <c r="T40" s="82">
        <v>21.2792521689023</v>
      </c>
      <c r="U40" s="82">
        <v>454.16429068644499</v>
      </c>
      <c r="V40" s="81">
        <v>344.09821510666598</v>
      </c>
      <c r="W40" s="81">
        <v>66.2</v>
      </c>
      <c r="X40" s="80">
        <v>71</v>
      </c>
      <c r="Y40" s="134">
        <v>28.448275862069</v>
      </c>
      <c r="Z40" s="134">
        <v>7.2502210433244896</v>
      </c>
      <c r="AA40" s="382" t="s">
        <v>87</v>
      </c>
      <c r="AB40" s="382" t="s">
        <v>87</v>
      </c>
      <c r="AC40" s="406">
        <v>276.65734954517296</v>
      </c>
      <c r="AD40" s="406">
        <v>269.92555181099368</v>
      </c>
      <c r="AE40" s="134">
        <v>7828.6339452144748</v>
      </c>
      <c r="AF40" s="134">
        <v>7357.3354889451393</v>
      </c>
      <c r="AG40" s="134">
        <v>15.144468947052221</v>
      </c>
      <c r="AH40" s="134">
        <v>2</v>
      </c>
      <c r="AI40" s="134">
        <v>25</v>
      </c>
      <c r="AJ40" s="134">
        <v>1.7859043569637054</v>
      </c>
      <c r="AK40" s="132">
        <v>20.573618192221886</v>
      </c>
      <c r="AL40" s="134">
        <v>53.379252506159581</v>
      </c>
      <c r="AM40" s="132">
        <v>19.189239289704062</v>
      </c>
      <c r="AN40" s="132">
        <v>5.4444960305985077</v>
      </c>
      <c r="AO40" s="134">
        <v>97.206000000000003</v>
      </c>
      <c r="AP40" s="134">
        <v>94.451999999999998</v>
      </c>
      <c r="AQ40" s="132">
        <v>64.140345532881994</v>
      </c>
      <c r="AR40" s="132">
        <v>24.4613290404439</v>
      </c>
      <c r="AS40" s="140">
        <v>33.6</v>
      </c>
      <c r="AT40" s="140">
        <v>53.5</v>
      </c>
      <c r="AU40" s="132">
        <v>13.405331734117212</v>
      </c>
      <c r="AV40" s="132">
        <v>5.9586635544159794</v>
      </c>
      <c r="AW40" s="134">
        <v>86.831000000000003</v>
      </c>
      <c r="AX40" s="134">
        <v>90.912000000000006</v>
      </c>
      <c r="AY40" s="132">
        <v>69.766693630166102</v>
      </c>
      <c r="AZ40" s="132">
        <v>44.220903136762097</v>
      </c>
      <c r="BA40" s="139">
        <v>76.099999999999994</v>
      </c>
      <c r="BB40" s="139">
        <v>74.099999999999994</v>
      </c>
      <c r="BC40" s="135">
        <v>9.0989239428219193</v>
      </c>
      <c r="BD40" s="135">
        <v>3.3910166905293013</v>
      </c>
      <c r="BE40" s="143">
        <v>91.813000000000002</v>
      </c>
      <c r="BF40" s="143">
        <v>97.956999999999994</v>
      </c>
      <c r="BG40" s="135">
        <v>73.637590001631807</v>
      </c>
      <c r="BH40" s="135">
        <v>27.588206575498599</v>
      </c>
      <c r="BI40" s="144">
        <v>70.3</v>
      </c>
      <c r="BJ40" s="144">
        <v>65.2</v>
      </c>
      <c r="BK40" s="132">
        <v>9.7221154740000006</v>
      </c>
      <c r="BL40" s="132">
        <v>91.784855789010194</v>
      </c>
      <c r="BM40" s="134">
        <v>93.4</v>
      </c>
      <c r="BN40" s="6">
        <v>0.78800000000000003</v>
      </c>
      <c r="BO40" s="6">
        <v>0.214</v>
      </c>
      <c r="BP40" s="6">
        <v>0.64800000000000002</v>
      </c>
      <c r="BQ40" s="6">
        <v>0.70199999999999996</v>
      </c>
      <c r="BR40" s="6">
        <v>2.8000000000000001E-2</v>
      </c>
      <c r="BS40" s="6">
        <v>0.29099999999999998</v>
      </c>
      <c r="BT40" s="6">
        <v>0.73499999999999999</v>
      </c>
      <c r="BU40" s="6">
        <v>0.59099999999999997</v>
      </c>
      <c r="BV40" s="6">
        <v>0.63800000000000001</v>
      </c>
      <c r="BW40" s="6">
        <v>0.73099999999999998</v>
      </c>
      <c r="BX40" s="6">
        <v>0.627</v>
      </c>
      <c r="BY40" s="6">
        <v>0.40799999999999997</v>
      </c>
      <c r="BZ40" s="6">
        <v>0.73299999999999998</v>
      </c>
      <c r="CA40" s="6">
        <v>0.78500000000000003</v>
      </c>
      <c r="CB40" s="6">
        <v>0.86899999999999999</v>
      </c>
      <c r="CC40" s="6">
        <v>0.73699999999999999</v>
      </c>
      <c r="CD40" s="6">
        <v>0.20399999999999999</v>
      </c>
      <c r="CE40" s="7">
        <v>8</v>
      </c>
      <c r="CF40" s="106">
        <v>0.69141724893106682</v>
      </c>
      <c r="CG40" s="6">
        <v>0.45700000000000002</v>
      </c>
      <c r="CH40" s="6">
        <v>0.41499999999999998</v>
      </c>
      <c r="CI40" s="6">
        <v>0.71</v>
      </c>
      <c r="CJ40" s="6">
        <v>0.45900000000000002</v>
      </c>
      <c r="CK40" s="6">
        <v>0.70599999999999996</v>
      </c>
      <c r="CL40" s="6">
        <v>0.29799999999999999</v>
      </c>
      <c r="CM40" s="6">
        <v>0.14000000000000001</v>
      </c>
      <c r="CN40" s="6">
        <v>3.1E-2</v>
      </c>
      <c r="CO40" s="6">
        <v>0.439</v>
      </c>
      <c r="CP40" s="6">
        <v>0.26500000000000001</v>
      </c>
      <c r="CQ40" s="6">
        <v>0.67800000000000005</v>
      </c>
      <c r="CR40" s="6">
        <v>0.40899999999999997</v>
      </c>
      <c r="CS40" s="6">
        <v>0.53600000000000003</v>
      </c>
      <c r="CT40" s="6">
        <v>0.71099999999999997</v>
      </c>
      <c r="CU40" s="6">
        <v>0.629</v>
      </c>
      <c r="CV40" s="6">
        <v>0.70399999999999996</v>
      </c>
      <c r="CW40" s="132">
        <v>31.019120099999999</v>
      </c>
      <c r="CX40" s="132">
        <v>24.55912382</v>
      </c>
      <c r="CY40" s="132">
        <v>37.794690920000001</v>
      </c>
      <c r="CZ40" s="132">
        <v>6.6270651569999997</v>
      </c>
      <c r="DA40" s="132">
        <v>38.303988501616999</v>
      </c>
      <c r="DB40" s="132">
        <v>19.6550485088035</v>
      </c>
      <c r="DC40" s="132">
        <v>35.573122529644301</v>
      </c>
      <c r="DD40" s="132">
        <v>6.4678404599353199</v>
      </c>
      <c r="DE40" s="140">
        <v>82.2</v>
      </c>
      <c r="DF40" s="140">
        <v>32.299999999999997</v>
      </c>
      <c r="DG40" s="140">
        <v>6.9</v>
      </c>
      <c r="DH40" s="140">
        <v>16.5</v>
      </c>
      <c r="DI40" s="140">
        <v>96.5</v>
      </c>
      <c r="DJ40" s="140">
        <v>42.7</v>
      </c>
      <c r="DK40" s="140">
        <v>8.9</v>
      </c>
      <c r="DL40" s="140">
        <v>27.4</v>
      </c>
      <c r="DM40" s="342">
        <v>37</v>
      </c>
      <c r="DN40" s="342">
        <v>24</v>
      </c>
      <c r="DO40" s="343">
        <v>6.1182306738321597E-2</v>
      </c>
      <c r="DP40" s="343">
        <v>2.6029521815992999E-2</v>
      </c>
      <c r="DQ40" s="343">
        <v>1.95560253699789</v>
      </c>
      <c r="DR40" s="343">
        <v>1.2048192771084301</v>
      </c>
      <c r="DS40" s="344">
        <v>73.995771670190294</v>
      </c>
      <c r="DT40" s="344">
        <v>76.305220883534105</v>
      </c>
      <c r="DU40" s="344">
        <v>3.1285655229433602</v>
      </c>
      <c r="DV40" s="344">
        <v>2.1604503107274202</v>
      </c>
      <c r="DW40" s="344">
        <v>4.1188123777521399</v>
      </c>
      <c r="DX40" s="344">
        <v>8.1560589399604098</v>
      </c>
      <c r="DY40" s="132">
        <v>47.5186104218362</v>
      </c>
      <c r="DZ40" s="132">
        <v>37.957824639289697</v>
      </c>
      <c r="EA40" s="132">
        <v>100</v>
      </c>
      <c r="EB40" s="132">
        <v>86.956521739130437</v>
      </c>
      <c r="EC40" s="132">
        <v>100</v>
      </c>
      <c r="ED40" s="132">
        <v>100</v>
      </c>
      <c r="EE40" s="132">
        <v>82.608695652173907</v>
      </c>
      <c r="EF40" s="132">
        <v>47.826086956521742</v>
      </c>
      <c r="EG40" s="132">
        <v>100</v>
      </c>
      <c r="EH40" s="132">
        <v>56.521739130434781</v>
      </c>
      <c r="EI40" s="132">
        <v>21.739130434782609</v>
      </c>
      <c r="EJ40" s="132">
        <v>0</v>
      </c>
      <c r="EK40" s="132">
        <v>4.3478260869565215</v>
      </c>
      <c r="EL40" s="132">
        <v>82.608695652173907</v>
      </c>
      <c r="EM40" s="132">
        <v>65.217391304347828</v>
      </c>
      <c r="EN40" s="132">
        <v>73.333333333333329</v>
      </c>
      <c r="EO40" s="132">
        <v>40</v>
      </c>
      <c r="EP40" s="132">
        <v>0</v>
      </c>
      <c r="EQ40" s="132">
        <v>66.666666666666657</v>
      </c>
      <c r="ER40" s="132">
        <v>60</v>
      </c>
      <c r="ES40" s="140">
        <v>60</v>
      </c>
      <c r="ET40" s="139">
        <v>60</v>
      </c>
      <c r="EU40" s="345" t="s">
        <v>87</v>
      </c>
      <c r="EV40" s="345" t="s">
        <v>87</v>
      </c>
      <c r="EW40" s="346">
        <v>78.099999999999994</v>
      </c>
      <c r="EX40" s="132">
        <v>44.263651410000001</v>
      </c>
      <c r="EY40" s="132">
        <v>31.963596249999998</v>
      </c>
      <c r="EZ40" s="132">
        <v>18.38113624</v>
      </c>
      <c r="FA40" s="132">
        <v>5.3916161059999999</v>
      </c>
      <c r="FB40" s="132">
        <v>48.724872487248703</v>
      </c>
      <c r="FC40" s="132">
        <v>28.712871287128699</v>
      </c>
      <c r="FD40" s="132">
        <v>18.871887188718901</v>
      </c>
      <c r="FE40" s="132">
        <v>3.6903690369036899</v>
      </c>
      <c r="FF40" s="140">
        <v>98.8</v>
      </c>
      <c r="FG40" s="140">
        <v>79.400000000000006</v>
      </c>
      <c r="FH40" s="140">
        <v>19.5</v>
      </c>
      <c r="FI40" s="140">
        <v>51.2</v>
      </c>
      <c r="FJ40" s="140">
        <v>98.7</v>
      </c>
      <c r="FK40" s="140">
        <v>78.3</v>
      </c>
      <c r="FL40" s="140">
        <v>20.3</v>
      </c>
      <c r="FM40" s="140">
        <v>44.4</v>
      </c>
      <c r="FN40" s="380">
        <v>122</v>
      </c>
      <c r="FO40" s="380">
        <v>95</v>
      </c>
      <c r="FP40" s="365">
        <v>0.19919342988228</v>
      </c>
      <c r="FQ40" s="365">
        <v>9.8345721443508199E-2</v>
      </c>
      <c r="FR40" s="365">
        <v>1.97379064876234</v>
      </c>
      <c r="FS40" s="365">
        <v>1.4475087612372399</v>
      </c>
      <c r="FT40" s="132">
        <v>70.312247209189493</v>
      </c>
      <c r="FU40" s="132">
        <v>72.923967697699197</v>
      </c>
      <c r="FV40" s="132">
        <v>10.091922869691601</v>
      </c>
      <c r="FW40" s="132">
        <v>6.7941365245657304</v>
      </c>
      <c r="FX40" s="132">
        <v>4.3127968876501903</v>
      </c>
      <c r="FY40" s="132">
        <v>8.9692544534858101</v>
      </c>
      <c r="FZ40" s="132">
        <v>43.052109181141397</v>
      </c>
      <c r="GA40" s="132">
        <v>34.961154273029997</v>
      </c>
      <c r="GB40" s="132">
        <v>100</v>
      </c>
      <c r="GC40" s="132">
        <v>82.608695652173907</v>
      </c>
      <c r="GD40" s="132">
        <v>100</v>
      </c>
      <c r="GE40" s="132">
        <v>95.652173913043484</v>
      </c>
      <c r="GF40" s="132">
        <v>91.304347826086953</v>
      </c>
      <c r="GG40" s="132">
        <v>60.869565217391312</v>
      </c>
      <c r="GH40" s="132">
        <v>100</v>
      </c>
      <c r="GI40" s="132">
        <v>65.217391304347828</v>
      </c>
      <c r="GJ40" s="132">
        <v>8.695652173913043</v>
      </c>
      <c r="GK40" s="132">
        <v>4.3478260869565215</v>
      </c>
      <c r="GL40" s="132">
        <v>4.3478260869565215</v>
      </c>
      <c r="GM40" s="132">
        <v>82.608695652173907</v>
      </c>
      <c r="GN40" s="132">
        <v>82.608695652173907</v>
      </c>
      <c r="GO40" s="132">
        <v>78.94736842105263</v>
      </c>
      <c r="GP40" s="132">
        <v>5.2631578947368416</v>
      </c>
      <c r="GQ40" s="132">
        <v>5.2631578947368416</v>
      </c>
      <c r="GR40" s="132">
        <v>52.631578947368418</v>
      </c>
      <c r="GS40" s="132">
        <v>57.894736842105267</v>
      </c>
      <c r="GT40" s="140">
        <v>60.655737704918003</v>
      </c>
      <c r="GU40" s="140">
        <v>60.655737704918003</v>
      </c>
      <c r="GV40" s="382" t="s">
        <v>87</v>
      </c>
      <c r="GW40" s="132">
        <v>76.8</v>
      </c>
      <c r="GX40" s="144">
        <v>53.616151289999998</v>
      </c>
      <c r="GY40" s="144">
        <v>20.02300026</v>
      </c>
      <c r="GZ40" s="144">
        <v>18.09353437</v>
      </c>
      <c r="HA40" s="144">
        <v>8.2673140810000003</v>
      </c>
      <c r="HB40" s="146">
        <v>63.124199743918098</v>
      </c>
      <c r="HC40" s="146">
        <v>16.069142125480202</v>
      </c>
      <c r="HD40" s="146">
        <v>16.3892445582586</v>
      </c>
      <c r="HE40" s="146">
        <v>4.4174135723431496</v>
      </c>
      <c r="HF40" s="140">
        <v>98.5</v>
      </c>
      <c r="HG40" s="140">
        <v>55.8</v>
      </c>
      <c r="HH40" s="140">
        <v>9.6</v>
      </c>
      <c r="HI40" s="140">
        <v>43.5</v>
      </c>
      <c r="HJ40" s="140">
        <v>97.4</v>
      </c>
      <c r="HK40" s="140">
        <v>50.3</v>
      </c>
      <c r="HL40" s="140">
        <v>8.1</v>
      </c>
      <c r="HM40" s="140">
        <v>38.9</v>
      </c>
      <c r="HN40" s="147">
        <v>113</v>
      </c>
      <c r="HO40" s="147">
        <v>64</v>
      </c>
      <c r="HP40" s="387">
        <v>0.31002222283190201</v>
      </c>
      <c r="HQ40" s="387">
        <v>0.13343619039676399</v>
      </c>
      <c r="HR40" s="387">
        <v>3.3630952380952399</v>
      </c>
      <c r="HS40" s="387">
        <v>2.1978021978022002</v>
      </c>
      <c r="HT40" s="146">
        <v>86.279761904761898</v>
      </c>
      <c r="HU40" s="146">
        <v>89.560439560439605</v>
      </c>
      <c r="HV40" s="146">
        <v>9.2183599001344305</v>
      </c>
      <c r="HW40" s="146">
        <v>6.0713466630527702</v>
      </c>
      <c r="HX40" s="146">
        <v>6.24996418769088</v>
      </c>
      <c r="HY40" s="146">
        <v>9.6693214012805608</v>
      </c>
      <c r="HZ40" s="135">
        <v>44.913151364764303</v>
      </c>
      <c r="IA40" s="135">
        <v>32.963374028856798</v>
      </c>
      <c r="IB40" s="132">
        <v>100</v>
      </c>
      <c r="IC40" s="132">
        <v>4.3478260869565215</v>
      </c>
      <c r="ID40" s="132">
        <v>4.3478260869565215</v>
      </c>
      <c r="IE40" s="132">
        <v>95.652173913043484</v>
      </c>
      <c r="IF40" s="132">
        <v>82.608695652173907</v>
      </c>
      <c r="IG40" s="132">
        <v>47.826086956521742</v>
      </c>
      <c r="IH40" s="132">
        <v>100</v>
      </c>
      <c r="II40" s="132">
        <v>56.521739130434781</v>
      </c>
      <c r="IJ40" s="132">
        <v>13.043478260869565</v>
      </c>
      <c r="IK40" s="132">
        <v>0</v>
      </c>
      <c r="IL40" s="132">
        <v>4.3478260869565215</v>
      </c>
      <c r="IM40" s="132">
        <v>82.608695652173907</v>
      </c>
      <c r="IN40" s="132">
        <v>78.260869565217391</v>
      </c>
      <c r="IO40" s="132">
        <v>77.777777777777786</v>
      </c>
      <c r="IP40" s="132">
        <v>5.5555555555555554</v>
      </c>
      <c r="IQ40" s="132">
        <v>0</v>
      </c>
      <c r="IR40" s="132">
        <v>66.666666666666657</v>
      </c>
      <c r="IS40" s="132">
        <v>61.111111111111114</v>
      </c>
      <c r="IT40" s="140">
        <v>60.655737704918003</v>
      </c>
      <c r="IU40" s="132">
        <v>60.655737704918003</v>
      </c>
      <c r="IV40" s="389" t="s">
        <v>87</v>
      </c>
      <c r="IW40" s="135">
        <v>78.400000000000006</v>
      </c>
      <c r="IX40" s="132">
        <v>58.382903720000002</v>
      </c>
      <c r="IY40" s="132">
        <v>27.91363737</v>
      </c>
      <c r="IZ40" s="132">
        <v>5.1553205550000003</v>
      </c>
      <c r="JA40" s="132">
        <v>8.5481383560000008</v>
      </c>
      <c r="JB40" s="132">
        <v>60.030549898167003</v>
      </c>
      <c r="JC40" s="132">
        <v>25.814663951120199</v>
      </c>
      <c r="JD40" s="132">
        <v>7.1792260692464396</v>
      </c>
      <c r="JE40" s="132">
        <v>6.9755600814663996</v>
      </c>
      <c r="JF40" s="132">
        <v>99.5</v>
      </c>
      <c r="JG40" s="132">
        <v>92.5</v>
      </c>
      <c r="JH40" s="132">
        <v>41.5</v>
      </c>
      <c r="JI40" s="132">
        <v>81.3</v>
      </c>
      <c r="JJ40" s="395">
        <v>123</v>
      </c>
      <c r="JK40" s="365">
        <v>0.20725563212967801</v>
      </c>
      <c r="JL40" s="365">
        <v>3.3315276273022798</v>
      </c>
      <c r="JM40" s="365">
        <v>89.517876489707504</v>
      </c>
      <c r="JN40" s="365">
        <v>6.2210389741688701</v>
      </c>
      <c r="JO40" s="132">
        <v>13.5905570835071</v>
      </c>
      <c r="JP40" s="132">
        <v>35.405105438401797</v>
      </c>
      <c r="JQ40" s="132">
        <v>100</v>
      </c>
      <c r="JR40" s="132">
        <v>82.608695652173907</v>
      </c>
      <c r="JS40" s="132">
        <v>21.739130434782609</v>
      </c>
      <c r="JT40" s="132">
        <v>100</v>
      </c>
      <c r="JU40" s="132">
        <v>86.956521739130437</v>
      </c>
      <c r="JV40" s="132">
        <v>56.521739130434781</v>
      </c>
      <c r="JW40" s="132">
        <v>100</v>
      </c>
      <c r="JX40" s="132">
        <v>52.173913043478258</v>
      </c>
      <c r="JY40" s="132">
        <v>26.086956521739129</v>
      </c>
      <c r="JZ40" s="132">
        <v>0</v>
      </c>
      <c r="KA40" s="132">
        <v>4.3478260869565215</v>
      </c>
      <c r="KB40" s="132">
        <v>82.608695652173907</v>
      </c>
      <c r="KC40" s="132">
        <v>95.652173913043484</v>
      </c>
      <c r="KD40" s="132">
        <v>81.818181818181827</v>
      </c>
      <c r="KE40" s="132">
        <v>27.27272727272727</v>
      </c>
      <c r="KF40" s="132">
        <v>4.5454545454545459</v>
      </c>
      <c r="KG40" s="132">
        <v>81.818181818181827</v>
      </c>
      <c r="KH40" s="132">
        <v>77.272727272727266</v>
      </c>
      <c r="KI40" s="132">
        <v>57.8125</v>
      </c>
      <c r="KJ40" s="132">
        <v>57.8125</v>
      </c>
      <c r="KK40" s="345" t="s">
        <v>87</v>
      </c>
      <c r="KL40" s="345" t="s">
        <v>87</v>
      </c>
      <c r="KM40" s="346">
        <v>84</v>
      </c>
    </row>
    <row r="41" spans="1:299" ht="18" customHeight="1">
      <c r="A41" s="74"/>
      <c r="B41" s="75" t="s">
        <v>87</v>
      </c>
      <c r="C41" s="75" t="s">
        <v>87</v>
      </c>
      <c r="D41" s="76" t="s">
        <v>133</v>
      </c>
      <c r="E41" s="77" t="s">
        <v>32</v>
      </c>
      <c r="F41" s="78" t="s">
        <v>87</v>
      </c>
      <c r="G41" s="78" t="s">
        <v>87</v>
      </c>
      <c r="H41" s="78" t="s">
        <v>87</v>
      </c>
      <c r="I41" s="78" t="s">
        <v>87</v>
      </c>
      <c r="J41" s="78" t="s">
        <v>87</v>
      </c>
      <c r="K41" s="78" t="s">
        <v>87</v>
      </c>
      <c r="L41" s="78" t="s">
        <v>87</v>
      </c>
      <c r="M41" s="79">
        <v>1342059</v>
      </c>
      <c r="N41" s="80">
        <v>87.52397524481556</v>
      </c>
      <c r="O41" s="80">
        <v>54.628522784301694</v>
      </c>
      <c r="P41" s="81">
        <v>30.587033496025096</v>
      </c>
      <c r="Q41" s="81">
        <v>18.107257913151617</v>
      </c>
      <c r="R41" s="80">
        <v>10.6650594832556</v>
      </c>
      <c r="S41" s="80">
        <v>8.1756721345841399</v>
      </c>
      <c r="T41" s="82">
        <v>18.840731617839701</v>
      </c>
      <c r="U41" s="82">
        <v>446.06480369730298</v>
      </c>
      <c r="V41" s="81">
        <v>327.63082455333603</v>
      </c>
      <c r="W41" s="83">
        <v>62.7</v>
      </c>
      <c r="X41" s="84">
        <v>67.3</v>
      </c>
      <c r="Y41" s="134">
        <v>28.063241106719399</v>
      </c>
      <c r="Z41" s="134">
        <v>6.8965517241379297</v>
      </c>
      <c r="AA41" s="382" t="s">
        <v>87</v>
      </c>
      <c r="AB41" s="382" t="s">
        <v>87</v>
      </c>
      <c r="AC41" s="406">
        <v>270.02521901035942</v>
      </c>
      <c r="AD41" s="406">
        <v>247.50986014365736</v>
      </c>
      <c r="AE41" s="134">
        <v>7817.4046811722783</v>
      </c>
      <c r="AF41" s="134">
        <v>6968.9490373035624</v>
      </c>
      <c r="AG41" s="134">
        <v>15.796622950257774</v>
      </c>
      <c r="AH41" s="134">
        <v>1</v>
      </c>
      <c r="AI41" s="134">
        <v>9</v>
      </c>
      <c r="AJ41" s="134">
        <v>1.4157350757306497</v>
      </c>
      <c r="AK41" s="132">
        <v>10.804293998997064</v>
      </c>
      <c r="AL41" s="134">
        <v>44.850859761009012</v>
      </c>
      <c r="AM41" s="132">
        <v>18.935924447273305</v>
      </c>
      <c r="AN41" s="132">
        <v>5.9464503904988497</v>
      </c>
      <c r="AO41" s="134">
        <v>99.353999999999999</v>
      </c>
      <c r="AP41" s="134">
        <v>96.953999999999994</v>
      </c>
      <c r="AQ41" s="132">
        <v>62.619156743152502</v>
      </c>
      <c r="AR41" s="132">
        <v>23.819221677511798</v>
      </c>
      <c r="AS41" s="139">
        <v>30.1</v>
      </c>
      <c r="AT41" s="139">
        <v>43.5</v>
      </c>
      <c r="AU41" s="132">
        <v>13.84892111693776</v>
      </c>
      <c r="AV41" s="132">
        <v>7.9157701614447307</v>
      </c>
      <c r="AW41" s="134">
        <v>99.748999999999995</v>
      </c>
      <c r="AX41" s="134">
        <v>94.623000000000005</v>
      </c>
      <c r="AY41" s="132">
        <v>71.4700961445903</v>
      </c>
      <c r="AZ41" s="132">
        <v>42.989033196956299</v>
      </c>
      <c r="BA41" s="139">
        <v>72.3</v>
      </c>
      <c r="BB41" s="139">
        <v>71.099999999999994</v>
      </c>
      <c r="BC41" s="135">
        <v>12.193137676564705</v>
      </c>
      <c r="BD41" s="135">
        <v>4.1026637272539128</v>
      </c>
      <c r="BE41" s="143">
        <v>102.035</v>
      </c>
      <c r="BF41" s="143">
        <v>101.129</v>
      </c>
      <c r="BG41" s="135">
        <v>68.809223771732803</v>
      </c>
      <c r="BH41" s="135">
        <v>22.149113142340799</v>
      </c>
      <c r="BI41" s="144">
        <v>67.5</v>
      </c>
      <c r="BJ41" s="144">
        <v>67</v>
      </c>
      <c r="BK41" s="132">
        <v>12.434443229999999</v>
      </c>
      <c r="BL41" s="132">
        <v>91.723246345178296</v>
      </c>
      <c r="BM41" s="148">
        <v>93.1</v>
      </c>
      <c r="BN41" s="6">
        <v>0.72399999999999998</v>
      </c>
      <c r="BO41" s="6">
        <v>0.35199999999999998</v>
      </c>
      <c r="BP41" s="6">
        <v>0.74199999999999999</v>
      </c>
      <c r="BQ41" s="6">
        <v>0.81799999999999995</v>
      </c>
      <c r="BR41" s="6">
        <v>8.0000000000000002E-3</v>
      </c>
      <c r="BS41" s="6">
        <v>0.187</v>
      </c>
      <c r="BT41" s="6">
        <v>0.77100000000000002</v>
      </c>
      <c r="BU41" s="6">
        <v>0.66200000000000003</v>
      </c>
      <c r="BV41" s="6">
        <v>0.70799999999999996</v>
      </c>
      <c r="BW41" s="6">
        <v>0.745</v>
      </c>
      <c r="BX41" s="6">
        <v>0.70199999999999996</v>
      </c>
      <c r="BY41" s="6">
        <v>0.47899999999999998</v>
      </c>
      <c r="BZ41" s="6">
        <v>0.79400000000000004</v>
      </c>
      <c r="CA41" s="6">
        <v>0.875</v>
      </c>
      <c r="CB41" s="6">
        <v>0.89</v>
      </c>
      <c r="CC41" s="6">
        <v>0.64200000000000002</v>
      </c>
      <c r="CD41" s="6">
        <v>0.183</v>
      </c>
      <c r="CE41" s="7">
        <v>8.1</v>
      </c>
      <c r="CF41" s="106">
        <v>0.75125961283479181</v>
      </c>
      <c r="CG41" s="6">
        <v>0.61599999999999999</v>
      </c>
      <c r="CH41" s="6">
        <v>0.36299999999999999</v>
      </c>
      <c r="CI41" s="6">
        <v>0.81599999999999995</v>
      </c>
      <c r="CJ41" s="6">
        <v>0.48099999999999998</v>
      </c>
      <c r="CK41" s="6">
        <v>0.61799999999999999</v>
      </c>
      <c r="CL41" s="6">
        <v>0.217</v>
      </c>
      <c r="CM41" s="6">
        <v>0.16500000000000001</v>
      </c>
      <c r="CN41" s="6">
        <v>9.2999999999999999E-2</v>
      </c>
      <c r="CO41" s="6">
        <v>0.48699999999999999</v>
      </c>
      <c r="CP41" s="6">
        <v>0.40600000000000003</v>
      </c>
      <c r="CQ41" s="6">
        <v>0.78100000000000003</v>
      </c>
      <c r="CR41" s="6">
        <v>0.55200000000000005</v>
      </c>
      <c r="CS41" s="6">
        <v>0.64900000000000002</v>
      </c>
      <c r="CT41" s="6">
        <v>0.80300000000000005</v>
      </c>
      <c r="CU41" s="6">
        <v>0.72799999999999998</v>
      </c>
      <c r="CV41" s="6">
        <v>0.749</v>
      </c>
      <c r="CW41" s="144">
        <v>28.821774789999999</v>
      </c>
      <c r="CX41" s="144">
        <v>25.876211779999998</v>
      </c>
      <c r="CY41" s="144">
        <v>37.658463830000002</v>
      </c>
      <c r="CZ41" s="144">
        <v>7.6435495900000001</v>
      </c>
      <c r="DA41" s="132">
        <v>36.257309941520496</v>
      </c>
      <c r="DB41" s="132">
        <v>18.908382066276801</v>
      </c>
      <c r="DC41" s="132">
        <v>35.542560103963602</v>
      </c>
      <c r="DD41" s="132">
        <v>9.2917478882391205</v>
      </c>
      <c r="DE41" s="139">
        <v>77.8</v>
      </c>
      <c r="DF41" s="139">
        <v>26.8</v>
      </c>
      <c r="DG41" s="139">
        <v>4.9000000000000004</v>
      </c>
      <c r="DH41" s="139">
        <v>16.2</v>
      </c>
      <c r="DI41" s="139">
        <v>90.4</v>
      </c>
      <c r="DJ41" s="139">
        <v>32.6</v>
      </c>
      <c r="DK41" s="139">
        <v>6.3</v>
      </c>
      <c r="DL41" s="139">
        <v>15.8</v>
      </c>
      <c r="DM41" s="342">
        <v>18</v>
      </c>
      <c r="DN41" s="342">
        <v>23</v>
      </c>
      <c r="DO41" s="343">
        <v>7.4629959782743893E-2</v>
      </c>
      <c r="DP41" s="343">
        <v>5.6992764396867901E-2</v>
      </c>
      <c r="DQ41" s="343">
        <v>3.0201342281879202</v>
      </c>
      <c r="DR41" s="343">
        <v>2.8535980148883402</v>
      </c>
      <c r="DS41" s="344">
        <v>92.114093959731505</v>
      </c>
      <c r="DT41" s="344">
        <v>93.672456575682403</v>
      </c>
      <c r="DU41" s="344">
        <v>2.4710808905841901</v>
      </c>
      <c r="DV41" s="344">
        <v>1.9972247001685</v>
      </c>
      <c r="DW41" s="344">
        <v>2.9991879728919599</v>
      </c>
      <c r="DX41" s="344">
        <v>6.0271170784811803</v>
      </c>
      <c r="DY41" s="132">
        <v>46.135265700483103</v>
      </c>
      <c r="DZ41" s="132">
        <v>36.400817995910003</v>
      </c>
      <c r="EA41" s="132">
        <v>100</v>
      </c>
      <c r="EB41" s="132">
        <v>94.73684210526315</v>
      </c>
      <c r="EC41" s="132">
        <v>100</v>
      </c>
      <c r="ED41" s="132">
        <v>94.73684210526315</v>
      </c>
      <c r="EE41" s="132">
        <v>89.473684210526315</v>
      </c>
      <c r="EF41" s="132">
        <v>26.315789473684209</v>
      </c>
      <c r="EG41" s="132">
        <v>100</v>
      </c>
      <c r="EH41" s="132">
        <v>78.94736842105263</v>
      </c>
      <c r="EI41" s="132">
        <v>0</v>
      </c>
      <c r="EJ41" s="132">
        <v>5.2631578947368416</v>
      </c>
      <c r="EK41" s="132">
        <v>5.2631578947368416</v>
      </c>
      <c r="EL41" s="132">
        <v>84.210526315789465</v>
      </c>
      <c r="EM41" s="132">
        <v>52.631578947368418</v>
      </c>
      <c r="EN41" s="132">
        <v>70</v>
      </c>
      <c r="EO41" s="132">
        <v>10</v>
      </c>
      <c r="EP41" s="132">
        <v>0</v>
      </c>
      <c r="EQ41" s="132">
        <v>20</v>
      </c>
      <c r="ER41" s="132">
        <v>50</v>
      </c>
      <c r="ES41" s="140">
        <v>78.3333333333333</v>
      </c>
      <c r="ET41" s="139">
        <v>76.6666666666667</v>
      </c>
      <c r="EU41" s="345" t="s">
        <v>87</v>
      </c>
      <c r="EV41" s="345" t="s">
        <v>87</v>
      </c>
      <c r="EW41" s="346">
        <v>65.5</v>
      </c>
      <c r="EX41" s="144">
        <v>44.163312249999997</v>
      </c>
      <c r="EY41" s="144">
        <v>30.736055199999999</v>
      </c>
      <c r="EZ41" s="144">
        <v>19.580218519999999</v>
      </c>
      <c r="FA41" s="144">
        <v>5.5204140309999996</v>
      </c>
      <c r="FB41" s="132">
        <v>44.397905759162299</v>
      </c>
      <c r="FC41" s="132">
        <v>29.319371727748699</v>
      </c>
      <c r="FD41" s="132">
        <v>18.848167539266999</v>
      </c>
      <c r="FE41" s="132">
        <v>7.3821989528795804</v>
      </c>
      <c r="FF41" s="139">
        <v>95.9</v>
      </c>
      <c r="FG41" s="139">
        <v>76.900000000000006</v>
      </c>
      <c r="FH41" s="139">
        <v>18.8</v>
      </c>
      <c r="FI41" s="139">
        <v>42.6</v>
      </c>
      <c r="FJ41" s="139">
        <v>96.1</v>
      </c>
      <c r="FK41" s="139">
        <v>74.2</v>
      </c>
      <c r="FL41" s="139">
        <v>18.7</v>
      </c>
      <c r="FM41" s="139">
        <v>46.1</v>
      </c>
      <c r="FN41" s="380">
        <v>104</v>
      </c>
      <c r="FO41" s="380">
        <v>99</v>
      </c>
      <c r="FP41" s="365">
        <v>0.43950471199763302</v>
      </c>
      <c r="FQ41" s="365">
        <v>0.25398291387670302</v>
      </c>
      <c r="FR41" s="365">
        <v>4.5714285714285703</v>
      </c>
      <c r="FS41" s="365">
        <v>3.7728658536585402</v>
      </c>
      <c r="FT41" s="132">
        <v>73.3626373626374</v>
      </c>
      <c r="FU41" s="132">
        <v>77.362804878048806</v>
      </c>
      <c r="FV41" s="132">
        <v>9.6141655749482293</v>
      </c>
      <c r="FW41" s="132">
        <v>6.7318299597218996</v>
      </c>
      <c r="FX41" s="132">
        <v>3.193846807671</v>
      </c>
      <c r="FY41" s="132">
        <v>6.6297188225074004</v>
      </c>
      <c r="FZ41" s="132">
        <v>38.1642512077295</v>
      </c>
      <c r="GA41" s="132">
        <v>28.629856850715701</v>
      </c>
      <c r="GB41" s="132">
        <v>100</v>
      </c>
      <c r="GC41" s="132">
        <v>100</v>
      </c>
      <c r="GD41" s="132">
        <v>100</v>
      </c>
      <c r="GE41" s="132">
        <v>94.73684210526315</v>
      </c>
      <c r="GF41" s="132">
        <v>89.473684210526315</v>
      </c>
      <c r="GG41" s="132">
        <v>31.578947368421051</v>
      </c>
      <c r="GH41" s="132">
        <v>100</v>
      </c>
      <c r="GI41" s="132">
        <v>84.210526315789465</v>
      </c>
      <c r="GJ41" s="132">
        <v>0</v>
      </c>
      <c r="GK41" s="132">
        <v>5.2631578947368416</v>
      </c>
      <c r="GL41" s="132">
        <v>5.2631578947368416</v>
      </c>
      <c r="GM41" s="132">
        <v>89.473684210526315</v>
      </c>
      <c r="GN41" s="132">
        <v>78.94736842105263</v>
      </c>
      <c r="GO41" s="132">
        <v>86.666666666666671</v>
      </c>
      <c r="GP41" s="132">
        <v>0</v>
      </c>
      <c r="GQ41" s="132">
        <v>0</v>
      </c>
      <c r="GR41" s="132">
        <v>13.333333333333334</v>
      </c>
      <c r="GS41" s="132">
        <v>60</v>
      </c>
      <c r="GT41" s="140">
        <v>78.688524590163894</v>
      </c>
      <c r="GU41" s="140">
        <v>77.049180327868896</v>
      </c>
      <c r="GV41" s="382" t="s">
        <v>87</v>
      </c>
      <c r="GW41" s="132">
        <v>55.4</v>
      </c>
      <c r="GX41" s="144">
        <v>54.424891610000003</v>
      </c>
      <c r="GY41" s="144">
        <v>21.474113750000001</v>
      </c>
      <c r="GZ41" s="144">
        <v>19.025758740000001</v>
      </c>
      <c r="HA41" s="144">
        <v>5.0752359089999999</v>
      </c>
      <c r="HB41" s="146">
        <v>56.940874035989701</v>
      </c>
      <c r="HC41" s="146">
        <v>16.8380462724936</v>
      </c>
      <c r="HD41" s="146">
        <v>19.858611825192799</v>
      </c>
      <c r="HE41" s="146">
        <v>6.36246786632391</v>
      </c>
      <c r="HF41" s="385">
        <v>95.8</v>
      </c>
      <c r="HG41" s="385">
        <v>53.4</v>
      </c>
      <c r="HH41" s="385">
        <v>6.3</v>
      </c>
      <c r="HI41" s="385">
        <v>36</v>
      </c>
      <c r="HJ41" s="385">
        <v>96.9</v>
      </c>
      <c r="HK41" s="385">
        <v>56.2</v>
      </c>
      <c r="HL41" s="385">
        <v>6.4</v>
      </c>
      <c r="HM41" s="385">
        <v>39.200000000000003</v>
      </c>
      <c r="HN41" s="147">
        <v>56</v>
      </c>
      <c r="HO41" s="147">
        <v>23</v>
      </c>
      <c r="HP41" s="387">
        <v>0.483759502418798</v>
      </c>
      <c r="HQ41" s="387">
        <v>0.141712877387554</v>
      </c>
      <c r="HR41" s="387">
        <v>4.3887147335423196</v>
      </c>
      <c r="HS41" s="387">
        <v>1.7267267267267301</v>
      </c>
      <c r="HT41" s="146">
        <v>93.573667711598702</v>
      </c>
      <c r="HU41" s="146">
        <v>96.696696696696705</v>
      </c>
      <c r="HV41" s="146">
        <v>11.022805805114</v>
      </c>
      <c r="HW41" s="146">
        <v>8.2070240295748604</v>
      </c>
      <c r="HX41" s="146">
        <v>3.9331802338458699</v>
      </c>
      <c r="HY41" s="146">
        <v>6.56437654297335</v>
      </c>
      <c r="HZ41" s="135">
        <v>39.855072463768103</v>
      </c>
      <c r="IA41" s="135">
        <v>28.629856850715701</v>
      </c>
      <c r="IB41" s="132">
        <v>100</v>
      </c>
      <c r="IC41" s="132">
        <v>42.105263157894733</v>
      </c>
      <c r="ID41" s="132">
        <v>21.052631578947366</v>
      </c>
      <c r="IE41" s="132">
        <v>100</v>
      </c>
      <c r="IF41" s="132">
        <v>84.210526315789465</v>
      </c>
      <c r="IG41" s="132">
        <v>31.578947368421051</v>
      </c>
      <c r="IH41" s="132">
        <v>100</v>
      </c>
      <c r="II41" s="132">
        <v>42.105263157894733</v>
      </c>
      <c r="IJ41" s="132">
        <v>10.526315789473683</v>
      </c>
      <c r="IK41" s="132">
        <v>5.2631578947368416</v>
      </c>
      <c r="IL41" s="132">
        <v>0</v>
      </c>
      <c r="IM41" s="132">
        <v>89.473684210526315</v>
      </c>
      <c r="IN41" s="132">
        <v>78.94736842105263</v>
      </c>
      <c r="IO41" s="132">
        <v>73.333333333333329</v>
      </c>
      <c r="IP41" s="132">
        <v>0</v>
      </c>
      <c r="IQ41" s="132">
        <v>0</v>
      </c>
      <c r="IR41" s="132">
        <v>20</v>
      </c>
      <c r="IS41" s="132">
        <v>53.333333333333336</v>
      </c>
      <c r="IT41" s="140">
        <v>78.688524590163894</v>
      </c>
      <c r="IU41" s="132">
        <v>77.049180327868896</v>
      </c>
      <c r="IV41" s="389" t="s">
        <v>87</v>
      </c>
      <c r="IW41" s="135">
        <v>58.9</v>
      </c>
      <c r="IX41" s="144">
        <v>56.747230610000003</v>
      </c>
      <c r="IY41" s="144">
        <v>27.593152060000001</v>
      </c>
      <c r="IZ41" s="144">
        <v>5.6394763340000003</v>
      </c>
      <c r="JA41" s="144">
        <v>10.02014099</v>
      </c>
      <c r="JB41" s="132">
        <v>57.1287128712871</v>
      </c>
      <c r="JC41" s="132">
        <v>25.148514851485199</v>
      </c>
      <c r="JD41" s="132">
        <v>7.5247524752475199</v>
      </c>
      <c r="JE41" s="132">
        <v>10.1980198019802</v>
      </c>
      <c r="JF41" s="144">
        <v>100</v>
      </c>
      <c r="JG41" s="144">
        <v>89.8</v>
      </c>
      <c r="JH41" s="144">
        <v>39.1</v>
      </c>
      <c r="JI41" s="144">
        <v>85.6</v>
      </c>
      <c r="JJ41" s="395">
        <v>155</v>
      </c>
      <c r="JK41" s="365">
        <v>0.60973211124660698</v>
      </c>
      <c r="JL41" s="365">
        <v>5.9137733689431498</v>
      </c>
      <c r="JM41" s="365">
        <v>91.301030141167502</v>
      </c>
      <c r="JN41" s="365">
        <v>10.3103733134023</v>
      </c>
      <c r="JO41" s="132">
        <v>13.8796336005454</v>
      </c>
      <c r="JP41" s="132">
        <v>26.789366053169701</v>
      </c>
      <c r="JQ41" s="132">
        <v>100</v>
      </c>
      <c r="JR41" s="132">
        <v>100</v>
      </c>
      <c r="JS41" s="132">
        <v>68.421052631578945</v>
      </c>
      <c r="JT41" s="132">
        <v>78.94736842105263</v>
      </c>
      <c r="JU41" s="132">
        <v>89.473684210526315</v>
      </c>
      <c r="JV41" s="132">
        <v>57.894736842105267</v>
      </c>
      <c r="JW41" s="132">
        <v>89.473684210526315</v>
      </c>
      <c r="JX41" s="132">
        <v>29.411764705882355</v>
      </c>
      <c r="JY41" s="132">
        <v>0</v>
      </c>
      <c r="JZ41" s="132">
        <v>0</v>
      </c>
      <c r="KA41" s="132">
        <v>5.8823529411764701</v>
      </c>
      <c r="KB41" s="132">
        <v>76.470588235294116</v>
      </c>
      <c r="KC41" s="132">
        <v>100</v>
      </c>
      <c r="KD41" s="132">
        <v>73.68421052631578</v>
      </c>
      <c r="KE41" s="132">
        <v>36.84210526315789</v>
      </c>
      <c r="KF41" s="132">
        <v>5.2631578947368416</v>
      </c>
      <c r="KG41" s="132">
        <v>63.157894736842103</v>
      </c>
      <c r="KH41" s="132">
        <v>94.73684210526315</v>
      </c>
      <c r="KI41" s="132">
        <v>79.6875</v>
      </c>
      <c r="KJ41" s="132">
        <v>78.125</v>
      </c>
      <c r="KK41" s="345" t="s">
        <v>87</v>
      </c>
      <c r="KL41" s="345" t="s">
        <v>87</v>
      </c>
      <c r="KM41" s="346">
        <v>58.1</v>
      </c>
    </row>
    <row r="42" spans="1:299" ht="18" customHeight="1">
      <c r="A42" s="74"/>
      <c r="B42" s="75" t="s">
        <v>87</v>
      </c>
      <c r="C42" s="75" t="s">
        <v>87</v>
      </c>
      <c r="D42" s="76" t="s">
        <v>134</v>
      </c>
      <c r="E42" s="77" t="s">
        <v>33</v>
      </c>
      <c r="F42" s="78" t="s">
        <v>87</v>
      </c>
      <c r="G42" s="78" t="s">
        <v>87</v>
      </c>
      <c r="H42" s="78" t="s">
        <v>87</v>
      </c>
      <c r="I42" s="78" t="s">
        <v>87</v>
      </c>
      <c r="J42" s="78" t="s">
        <v>87</v>
      </c>
      <c r="K42" s="78" t="s">
        <v>87</v>
      </c>
      <c r="L42" s="78" t="s">
        <v>87</v>
      </c>
      <c r="M42" s="79">
        <v>719559</v>
      </c>
      <c r="N42" s="80">
        <v>85.660241427273689</v>
      </c>
      <c r="O42" s="80">
        <v>56.859221592761223</v>
      </c>
      <c r="P42" s="81">
        <v>25.142643289199256</v>
      </c>
      <c r="Q42" s="81">
        <v>6.196674294055649</v>
      </c>
      <c r="R42" s="80">
        <v>9.9446968200671506</v>
      </c>
      <c r="S42" s="80">
        <v>6.50799920995457</v>
      </c>
      <c r="T42" s="82">
        <v>16.452696030021698</v>
      </c>
      <c r="U42" s="82">
        <v>419.58135187014301</v>
      </c>
      <c r="V42" s="81">
        <v>316.24345749927198</v>
      </c>
      <c r="W42" s="81">
        <v>61</v>
      </c>
      <c r="X42" s="80">
        <v>68.8</v>
      </c>
      <c r="Y42" s="134">
        <v>27.037037037036999</v>
      </c>
      <c r="Z42" s="134">
        <v>7.64119601328904</v>
      </c>
      <c r="AA42" s="382" t="s">
        <v>87</v>
      </c>
      <c r="AB42" s="382" t="s">
        <v>87</v>
      </c>
      <c r="AC42" s="406">
        <v>312.6246193554914</v>
      </c>
      <c r="AD42" s="406">
        <v>308.99794004265556</v>
      </c>
      <c r="AE42" s="134">
        <v>6790.6003880034559</v>
      </c>
      <c r="AF42" s="134">
        <v>6312.5131698399364</v>
      </c>
      <c r="AG42" s="134">
        <v>19.039439434431365</v>
      </c>
      <c r="AH42" s="134">
        <v>0</v>
      </c>
      <c r="AI42" s="134">
        <v>7</v>
      </c>
      <c r="AJ42" s="134">
        <v>5.8369084397526816</v>
      </c>
      <c r="AK42" s="132">
        <v>20.568153549604688</v>
      </c>
      <c r="AL42" s="134">
        <v>51.134097412442898</v>
      </c>
      <c r="AM42" s="132">
        <v>21.217743735604184</v>
      </c>
      <c r="AN42" s="132">
        <v>3.5897054041841381</v>
      </c>
      <c r="AO42" s="134">
        <v>100.17100000000001</v>
      </c>
      <c r="AP42" s="134">
        <v>88.856999999999999</v>
      </c>
      <c r="AQ42" s="132">
        <v>62.073261835419999</v>
      </c>
      <c r="AR42" s="132">
        <v>24.1275270094429</v>
      </c>
      <c r="AS42" s="140">
        <v>30.7</v>
      </c>
      <c r="AT42" s="140">
        <v>53.5</v>
      </c>
      <c r="AU42" s="132">
        <v>11.491742978282115</v>
      </c>
      <c r="AV42" s="132">
        <v>7.5083358595364258</v>
      </c>
      <c r="AW42" s="134">
        <v>94.668999999999997</v>
      </c>
      <c r="AX42" s="134">
        <v>88.891000000000005</v>
      </c>
      <c r="AY42" s="132">
        <v>72.441893052664099</v>
      </c>
      <c r="AZ42" s="132">
        <v>41.540032600986798</v>
      </c>
      <c r="BA42" s="139">
        <v>73.2</v>
      </c>
      <c r="BB42" s="139">
        <v>69.599999999999994</v>
      </c>
      <c r="BC42" s="135">
        <v>10.711820630041764</v>
      </c>
      <c r="BD42" s="135">
        <v>3.0667263696311258</v>
      </c>
      <c r="BE42" s="143">
        <v>95.796000000000006</v>
      </c>
      <c r="BF42" s="143">
        <v>88.658000000000001</v>
      </c>
      <c r="BG42" s="135">
        <v>50.857420762290097</v>
      </c>
      <c r="BH42" s="135">
        <v>18.824938256992599</v>
      </c>
      <c r="BI42" s="144">
        <v>66.2</v>
      </c>
      <c r="BJ42" s="144">
        <v>59.6</v>
      </c>
      <c r="BK42" s="132">
        <v>11.142916230000001</v>
      </c>
      <c r="BL42" s="132">
        <v>92.105680160131598</v>
      </c>
      <c r="BM42" s="134">
        <v>95.3</v>
      </c>
      <c r="BN42" s="6">
        <v>0.88400000000000001</v>
      </c>
      <c r="BO42" s="6">
        <v>0.307</v>
      </c>
      <c r="BP42" s="6">
        <v>0.7</v>
      </c>
      <c r="BQ42" s="6">
        <v>0.76</v>
      </c>
      <c r="BR42" s="6">
        <v>8.9999999999999993E-3</v>
      </c>
      <c r="BS42" s="6">
        <v>0.27700000000000002</v>
      </c>
      <c r="BT42" s="6">
        <v>0.77300000000000002</v>
      </c>
      <c r="BU42" s="6">
        <v>0.59699999999999998</v>
      </c>
      <c r="BV42" s="6">
        <v>0.64</v>
      </c>
      <c r="BW42" s="6">
        <v>0.73099999999999998</v>
      </c>
      <c r="BX42" s="6">
        <v>0.65400000000000003</v>
      </c>
      <c r="BY42" s="6">
        <v>0.45200000000000001</v>
      </c>
      <c r="BZ42" s="6">
        <v>0.73099999999999998</v>
      </c>
      <c r="CA42" s="6">
        <v>0.59199999999999997</v>
      </c>
      <c r="CB42" s="6">
        <v>0.59599999999999997</v>
      </c>
      <c r="CC42" s="6">
        <v>0.71199999999999997</v>
      </c>
      <c r="CD42" s="6">
        <v>0.42</v>
      </c>
      <c r="CE42" s="7">
        <v>7.9</v>
      </c>
      <c r="CF42" s="106">
        <v>0.68668706962509563</v>
      </c>
      <c r="CG42" s="6">
        <v>0.70199999999999996</v>
      </c>
      <c r="CH42" s="6">
        <v>0.23499999999999999</v>
      </c>
      <c r="CI42" s="6">
        <v>0.71299999999999997</v>
      </c>
      <c r="CJ42" s="6">
        <v>0.47199999999999998</v>
      </c>
      <c r="CK42" s="6">
        <v>0.77700000000000002</v>
      </c>
      <c r="CL42" s="6">
        <v>0.23200000000000001</v>
      </c>
      <c r="CM42" s="6">
        <v>0.20300000000000001</v>
      </c>
      <c r="CN42" s="6">
        <v>5.7000000000000002E-2</v>
      </c>
      <c r="CO42" s="6">
        <v>0.44500000000000001</v>
      </c>
      <c r="CP42" s="6">
        <v>0.26200000000000001</v>
      </c>
      <c r="CQ42" s="6">
        <v>0.83499999999999996</v>
      </c>
      <c r="CR42" s="6">
        <v>0.36699999999999999</v>
      </c>
      <c r="CS42" s="6">
        <v>0.55100000000000005</v>
      </c>
      <c r="CT42" s="6">
        <v>0.71399999999999997</v>
      </c>
      <c r="CU42" s="6">
        <v>0.56200000000000006</v>
      </c>
      <c r="CV42" s="6">
        <v>0.74099999999999999</v>
      </c>
      <c r="CW42" s="132">
        <v>31.197771589999999</v>
      </c>
      <c r="CX42" s="132">
        <v>25.417827299999999</v>
      </c>
      <c r="CY42" s="132">
        <v>38.370473539999999</v>
      </c>
      <c r="CZ42" s="132">
        <v>5.0139275769999996</v>
      </c>
      <c r="DA42" s="132">
        <v>30.878552971576202</v>
      </c>
      <c r="DB42" s="132">
        <v>21.9638242894057</v>
      </c>
      <c r="DC42" s="132">
        <v>36.950904392764897</v>
      </c>
      <c r="DD42" s="132">
        <v>10.206718346253201</v>
      </c>
      <c r="DE42" s="140">
        <v>77</v>
      </c>
      <c r="DF42" s="140">
        <v>23.9</v>
      </c>
      <c r="DG42" s="140">
        <v>6.1</v>
      </c>
      <c r="DH42" s="140">
        <v>21.4</v>
      </c>
      <c r="DI42" s="140">
        <v>91.1</v>
      </c>
      <c r="DJ42" s="140">
        <v>36.6</v>
      </c>
      <c r="DK42" s="140">
        <v>16.5</v>
      </c>
      <c r="DL42" s="140">
        <v>33.299999999999997</v>
      </c>
      <c r="DM42" s="342">
        <v>10</v>
      </c>
      <c r="DN42" s="342">
        <v>6</v>
      </c>
      <c r="DO42" s="343">
        <v>8.4217618325753696E-2</v>
      </c>
      <c r="DP42" s="343">
        <v>3.6547481269415899E-2</v>
      </c>
      <c r="DQ42" s="343">
        <v>3.0487804878048799</v>
      </c>
      <c r="DR42" s="343">
        <v>1.3015184381778699</v>
      </c>
      <c r="DS42" s="344">
        <v>84.756097560975604</v>
      </c>
      <c r="DT42" s="344">
        <v>71.149674620390499</v>
      </c>
      <c r="DU42" s="344">
        <v>2.7623378810847199</v>
      </c>
      <c r="DV42" s="344">
        <v>2.8080648108667798</v>
      </c>
      <c r="DW42" s="344">
        <v>3.1854648419065601</v>
      </c>
      <c r="DX42" s="344">
        <v>4.8438078053909503</v>
      </c>
      <c r="DY42" s="132">
        <v>44.976076555023901</v>
      </c>
      <c r="DZ42" s="132">
        <v>36.099585062240699</v>
      </c>
      <c r="EA42" s="132">
        <v>100</v>
      </c>
      <c r="EB42" s="132">
        <v>91.666666666666657</v>
      </c>
      <c r="EC42" s="132">
        <v>100</v>
      </c>
      <c r="ED42" s="132">
        <v>100</v>
      </c>
      <c r="EE42" s="132">
        <v>87.5</v>
      </c>
      <c r="EF42" s="132">
        <v>70.833333333333343</v>
      </c>
      <c r="EG42" s="132">
        <v>100</v>
      </c>
      <c r="EH42" s="132">
        <v>91.666666666666657</v>
      </c>
      <c r="EI42" s="132">
        <v>8.3333333333333321</v>
      </c>
      <c r="EJ42" s="132">
        <v>12.5</v>
      </c>
      <c r="EK42" s="132">
        <v>4.1666666666666661</v>
      </c>
      <c r="EL42" s="132">
        <v>95.833333333333343</v>
      </c>
      <c r="EM42" s="132">
        <v>20.833333333333336</v>
      </c>
      <c r="EN42" s="132">
        <v>80</v>
      </c>
      <c r="EO42" s="132">
        <v>20</v>
      </c>
      <c r="EP42" s="132">
        <v>0</v>
      </c>
      <c r="EQ42" s="132">
        <v>40</v>
      </c>
      <c r="ER42" s="132">
        <v>60</v>
      </c>
      <c r="ES42" s="140">
        <v>71.6666666666667</v>
      </c>
      <c r="ET42" s="139">
        <v>71.6666666666667</v>
      </c>
      <c r="EU42" s="345" t="s">
        <v>87</v>
      </c>
      <c r="EV42" s="345" t="s">
        <v>87</v>
      </c>
      <c r="EW42" s="346">
        <v>73.099999999999994</v>
      </c>
      <c r="EX42" s="132">
        <v>46.48910412</v>
      </c>
      <c r="EY42" s="132">
        <v>28.026634380000001</v>
      </c>
      <c r="EZ42" s="132">
        <v>19.370460049999998</v>
      </c>
      <c r="FA42" s="132">
        <v>6.1138014529999998</v>
      </c>
      <c r="FB42" s="132">
        <v>47.871235721703002</v>
      </c>
      <c r="FC42" s="132">
        <v>26.583592938733101</v>
      </c>
      <c r="FD42" s="132">
        <v>19.3146417445483</v>
      </c>
      <c r="FE42" s="132">
        <v>6.2305295950155797</v>
      </c>
      <c r="FF42" s="140">
        <v>95.9</v>
      </c>
      <c r="FG42" s="140">
        <v>74</v>
      </c>
      <c r="FH42" s="140">
        <v>18.600000000000001</v>
      </c>
      <c r="FI42" s="140">
        <v>59.9</v>
      </c>
      <c r="FJ42" s="140">
        <v>92.3</v>
      </c>
      <c r="FK42" s="140">
        <v>75.2</v>
      </c>
      <c r="FL42" s="140">
        <v>16.399999999999999</v>
      </c>
      <c r="FM42" s="140">
        <v>53.8</v>
      </c>
      <c r="FN42" s="380">
        <v>31</v>
      </c>
      <c r="FO42" s="380">
        <v>31</v>
      </c>
      <c r="FP42" s="365">
        <v>0.24536963748614801</v>
      </c>
      <c r="FQ42" s="365">
        <v>0.17084596307522701</v>
      </c>
      <c r="FR42" s="365">
        <v>2.3220973782771499</v>
      </c>
      <c r="FS42" s="365">
        <v>2.2382671480144398</v>
      </c>
      <c r="FT42" s="132">
        <v>75.730337078651701</v>
      </c>
      <c r="FU42" s="132">
        <v>81.083032490974702</v>
      </c>
      <c r="FV42" s="132">
        <v>10.566724711097001</v>
      </c>
      <c r="FW42" s="132">
        <v>7.6329567373932203</v>
      </c>
      <c r="FX42" s="132">
        <v>3.5016517225106201</v>
      </c>
      <c r="FY42" s="132">
        <v>5.9647050424149599</v>
      </c>
      <c r="FZ42" s="132">
        <v>38.277511961722503</v>
      </c>
      <c r="GA42" s="132">
        <v>29.460580912863101</v>
      </c>
      <c r="GB42" s="132">
        <v>100</v>
      </c>
      <c r="GC42" s="132">
        <v>87.5</v>
      </c>
      <c r="GD42" s="132">
        <v>100</v>
      </c>
      <c r="GE42" s="132">
        <v>95.833333333333343</v>
      </c>
      <c r="GF42" s="132">
        <v>87.5</v>
      </c>
      <c r="GG42" s="132">
        <v>66.666666666666657</v>
      </c>
      <c r="GH42" s="132">
        <v>87.5</v>
      </c>
      <c r="GI42" s="132">
        <v>95.238095238095227</v>
      </c>
      <c r="GJ42" s="132">
        <v>4.7619047619047619</v>
      </c>
      <c r="GK42" s="132">
        <v>4.7619047619047619</v>
      </c>
      <c r="GL42" s="132">
        <v>4.7619047619047619</v>
      </c>
      <c r="GM42" s="132">
        <v>95.238095238095227</v>
      </c>
      <c r="GN42" s="132">
        <v>66.666666666666657</v>
      </c>
      <c r="GO42" s="132">
        <v>100</v>
      </c>
      <c r="GP42" s="132">
        <v>6.25</v>
      </c>
      <c r="GQ42" s="132">
        <v>6.25</v>
      </c>
      <c r="GR42" s="132">
        <v>25</v>
      </c>
      <c r="GS42" s="132">
        <v>87.5</v>
      </c>
      <c r="GT42" s="140">
        <v>72.131147540983605</v>
      </c>
      <c r="GU42" s="140">
        <v>72.131147540983605</v>
      </c>
      <c r="GV42" s="382" t="s">
        <v>87</v>
      </c>
      <c r="GW42" s="132">
        <v>75.099999999999994</v>
      </c>
      <c r="GX42" s="144">
        <v>50.852618759999999</v>
      </c>
      <c r="GY42" s="144">
        <v>24.421437269999998</v>
      </c>
      <c r="GZ42" s="144">
        <v>19.244823390000001</v>
      </c>
      <c r="HA42" s="144">
        <v>5.4811205850000002</v>
      </c>
      <c r="HB42" s="146">
        <v>55.455904334828098</v>
      </c>
      <c r="HC42" s="146">
        <v>20.029895366218199</v>
      </c>
      <c r="HD42" s="146">
        <v>17.339312406577001</v>
      </c>
      <c r="HE42" s="146">
        <v>7.1748878923766801</v>
      </c>
      <c r="HF42" s="140">
        <v>98.5</v>
      </c>
      <c r="HG42" s="140">
        <v>47</v>
      </c>
      <c r="HH42" s="140">
        <v>8.1999999999999993</v>
      </c>
      <c r="HI42" s="140">
        <v>42.4</v>
      </c>
      <c r="HJ42" s="140">
        <v>89</v>
      </c>
      <c r="HK42" s="140">
        <v>52.7</v>
      </c>
      <c r="HL42" s="140">
        <v>3.3</v>
      </c>
      <c r="HM42" s="140">
        <v>27.4</v>
      </c>
      <c r="HN42" s="147">
        <v>19</v>
      </c>
      <c r="HO42" s="147">
        <v>8</v>
      </c>
      <c r="HP42" s="387">
        <v>0.24274945700779399</v>
      </c>
      <c r="HQ42" s="387">
        <v>8.2203041512536004E-2</v>
      </c>
      <c r="HR42" s="387">
        <v>2.0652173913043499</v>
      </c>
      <c r="HS42" s="387">
        <v>1.07238605898123</v>
      </c>
      <c r="HT42" s="146">
        <v>85.434782608695599</v>
      </c>
      <c r="HU42" s="146">
        <v>92.091152815013402</v>
      </c>
      <c r="HV42" s="146">
        <v>11.754184234061601</v>
      </c>
      <c r="HW42" s="146">
        <v>7.66543362104398</v>
      </c>
      <c r="HX42" s="146">
        <v>4.64991441564624</v>
      </c>
      <c r="HY42" s="146">
        <v>6.3690041158595196</v>
      </c>
      <c r="HZ42" s="135">
        <v>38.755980861243998</v>
      </c>
      <c r="IA42" s="135">
        <v>29.875518672199199</v>
      </c>
      <c r="IB42" s="132">
        <v>100</v>
      </c>
      <c r="IC42" s="132">
        <v>20.833333333333336</v>
      </c>
      <c r="ID42" s="132">
        <v>16.666666666666664</v>
      </c>
      <c r="IE42" s="132">
        <v>100</v>
      </c>
      <c r="IF42" s="132">
        <v>87.5</v>
      </c>
      <c r="IG42" s="132">
        <v>70.833333333333343</v>
      </c>
      <c r="IH42" s="132">
        <v>100</v>
      </c>
      <c r="II42" s="132">
        <v>75</v>
      </c>
      <c r="IJ42" s="132">
        <v>33.333333333333329</v>
      </c>
      <c r="IK42" s="132">
        <v>4.1666666666666661</v>
      </c>
      <c r="IL42" s="132">
        <v>4.1666666666666661</v>
      </c>
      <c r="IM42" s="132">
        <v>95.833333333333343</v>
      </c>
      <c r="IN42" s="132">
        <v>100</v>
      </c>
      <c r="IO42" s="132">
        <v>95.833333333333343</v>
      </c>
      <c r="IP42" s="132">
        <v>16.666666666666664</v>
      </c>
      <c r="IQ42" s="132">
        <v>0</v>
      </c>
      <c r="IR42" s="132">
        <v>95.833333333333343</v>
      </c>
      <c r="IS42" s="132">
        <v>79.166666666666657</v>
      </c>
      <c r="IT42" s="140">
        <v>73.770491803278702</v>
      </c>
      <c r="IU42" s="132">
        <v>73.770491803278702</v>
      </c>
      <c r="IV42" s="389" t="s">
        <v>87</v>
      </c>
      <c r="IW42" s="135">
        <v>81.599999999999994</v>
      </c>
      <c r="IX42" s="132">
        <v>57.023255810000002</v>
      </c>
      <c r="IY42" s="132">
        <v>26.79069767</v>
      </c>
      <c r="IZ42" s="132">
        <v>3.0697674419999998</v>
      </c>
      <c r="JA42" s="132">
        <v>13.116279069999999</v>
      </c>
      <c r="JB42" s="132">
        <v>63.2326820603908</v>
      </c>
      <c r="JC42" s="132">
        <v>22.024866785079901</v>
      </c>
      <c r="JD42" s="132">
        <v>5.5062166962699797</v>
      </c>
      <c r="JE42" s="132">
        <v>9.2362344582593305</v>
      </c>
      <c r="JF42" s="132">
        <v>99.4</v>
      </c>
      <c r="JG42" s="132">
        <v>89.8</v>
      </c>
      <c r="JH42" s="132">
        <v>44.8</v>
      </c>
      <c r="JI42" s="132">
        <v>91.6</v>
      </c>
      <c r="JJ42" s="395">
        <v>53</v>
      </c>
      <c r="JK42" s="365">
        <v>0.36142935079105298</v>
      </c>
      <c r="JL42" s="365">
        <v>4.74060822898032</v>
      </c>
      <c r="JM42" s="365">
        <v>93.381037567084107</v>
      </c>
      <c r="JN42" s="365">
        <v>7.6241134751772996</v>
      </c>
      <c r="JO42" s="132">
        <v>13.3157659031758</v>
      </c>
      <c r="JP42" s="132">
        <v>33.609958506224103</v>
      </c>
      <c r="JQ42" s="132">
        <v>100</v>
      </c>
      <c r="JR42" s="132">
        <v>95.833333333333343</v>
      </c>
      <c r="JS42" s="132">
        <v>70.833333333333343</v>
      </c>
      <c r="JT42" s="132">
        <v>79.166666666666657</v>
      </c>
      <c r="JU42" s="132">
        <v>95.833333333333343</v>
      </c>
      <c r="JV42" s="132">
        <v>83.333333333333343</v>
      </c>
      <c r="JW42" s="132">
        <v>95.833333333333343</v>
      </c>
      <c r="JX42" s="132">
        <v>47.826086956521742</v>
      </c>
      <c r="JY42" s="132">
        <v>4.3478260869565215</v>
      </c>
      <c r="JZ42" s="132">
        <v>8.695652173913043</v>
      </c>
      <c r="KA42" s="132">
        <v>0</v>
      </c>
      <c r="KB42" s="132">
        <v>82.608695652173907</v>
      </c>
      <c r="KC42" s="132">
        <v>100</v>
      </c>
      <c r="KD42" s="132">
        <v>100</v>
      </c>
      <c r="KE42" s="132">
        <v>100</v>
      </c>
      <c r="KF42" s="132">
        <v>8.3333333333333321</v>
      </c>
      <c r="KG42" s="132">
        <v>100</v>
      </c>
      <c r="KH42" s="132">
        <v>79.166666666666657</v>
      </c>
      <c r="KI42" s="132">
        <v>75</v>
      </c>
      <c r="KJ42" s="132">
        <v>75</v>
      </c>
      <c r="KK42" s="345" t="s">
        <v>87</v>
      </c>
      <c r="KL42" s="345" t="s">
        <v>87</v>
      </c>
      <c r="KM42" s="346">
        <v>70.599999999999994</v>
      </c>
    </row>
    <row r="43" spans="1:299" ht="18" customHeight="1">
      <c r="A43" s="74"/>
      <c r="B43" s="75" t="s">
        <v>87</v>
      </c>
      <c r="C43" s="75" t="s">
        <v>87</v>
      </c>
      <c r="D43" s="76" t="s">
        <v>135</v>
      </c>
      <c r="E43" s="77" t="s">
        <v>34</v>
      </c>
      <c r="F43" s="78" t="s">
        <v>87</v>
      </c>
      <c r="G43" s="78" t="s">
        <v>87</v>
      </c>
      <c r="H43" s="78" t="s">
        <v>87</v>
      </c>
      <c r="I43" s="78" t="s">
        <v>87</v>
      </c>
      <c r="J43" s="78" t="s">
        <v>87</v>
      </c>
      <c r="K43" s="78" t="s">
        <v>87</v>
      </c>
      <c r="L43" s="78" t="s">
        <v>87</v>
      </c>
      <c r="M43" s="79">
        <v>950244</v>
      </c>
      <c r="N43" s="80">
        <v>85.772536913706489</v>
      </c>
      <c r="O43" s="80">
        <v>61.208610841065315</v>
      </c>
      <c r="P43" s="81">
        <v>18.946543696898171</v>
      </c>
      <c r="Q43" s="81">
        <v>-3.3998343949821561</v>
      </c>
      <c r="R43" s="80">
        <v>13.895291405992801</v>
      </c>
      <c r="S43" s="80">
        <v>11.656239710240399</v>
      </c>
      <c r="T43" s="82">
        <v>25.5515311162331</v>
      </c>
      <c r="U43" s="82">
        <v>475.24314548691399</v>
      </c>
      <c r="V43" s="81">
        <v>344.822203855407</v>
      </c>
      <c r="W43" s="85" t="s">
        <v>87</v>
      </c>
      <c r="X43" s="86" t="s">
        <v>87</v>
      </c>
      <c r="Y43" s="134">
        <v>27.272727272727298</v>
      </c>
      <c r="Z43" s="134">
        <v>7.0175438596491198</v>
      </c>
      <c r="AA43" s="382" t="s">
        <v>87</v>
      </c>
      <c r="AB43" s="382" t="s">
        <v>87</v>
      </c>
      <c r="AC43" s="406">
        <v>284.94608915617755</v>
      </c>
      <c r="AD43" s="406">
        <v>260.86415099738571</v>
      </c>
      <c r="AE43" s="134">
        <v>7695.5704122643583</v>
      </c>
      <c r="AF43" s="134">
        <v>6260.056478677694</v>
      </c>
      <c r="AG43" s="134">
        <v>12.628335459103136</v>
      </c>
      <c r="AH43" s="134">
        <v>1</v>
      </c>
      <c r="AI43" s="134">
        <v>9</v>
      </c>
      <c r="AJ43" s="134">
        <v>1.4733058035620326</v>
      </c>
      <c r="AK43" s="132">
        <v>13.891169005013449</v>
      </c>
      <c r="AL43" s="134">
        <v>36.965242611371394</v>
      </c>
      <c r="AM43" s="132">
        <v>21.284161992741566</v>
      </c>
      <c r="AN43" s="132">
        <v>6.6456264098327749</v>
      </c>
      <c r="AO43" s="134">
        <v>100.36</v>
      </c>
      <c r="AP43" s="134">
        <v>94.647000000000006</v>
      </c>
      <c r="AQ43" s="132">
        <v>66.214077508570298</v>
      </c>
      <c r="AR43" s="132">
        <v>28.6841369948982</v>
      </c>
      <c r="AS43" s="141" t="s">
        <v>88</v>
      </c>
      <c r="AT43" s="141" t="s">
        <v>88</v>
      </c>
      <c r="AU43" s="132">
        <v>11.394554680523417</v>
      </c>
      <c r="AV43" s="132">
        <v>7.6559779230817337</v>
      </c>
      <c r="AW43" s="134">
        <v>81.298000000000002</v>
      </c>
      <c r="AX43" s="134">
        <v>84.23</v>
      </c>
      <c r="AY43" s="132">
        <v>62.135336796493903</v>
      </c>
      <c r="AZ43" s="132">
        <v>40.758534543201201</v>
      </c>
      <c r="BA43" s="141" t="s">
        <v>88</v>
      </c>
      <c r="BB43" s="141" t="s">
        <v>88</v>
      </c>
      <c r="BC43" s="135">
        <v>10.727668096547795</v>
      </c>
      <c r="BD43" s="135">
        <v>4.2594640383328306</v>
      </c>
      <c r="BE43" s="143">
        <v>100.47799999999999</v>
      </c>
      <c r="BF43" s="143">
        <v>99.962999999999994</v>
      </c>
      <c r="BG43" s="135">
        <v>69.045245064768594</v>
      </c>
      <c r="BH43" s="135">
        <v>27.5394772491439</v>
      </c>
      <c r="BI43" s="145" t="s">
        <v>88</v>
      </c>
      <c r="BJ43" s="145" t="s">
        <v>88</v>
      </c>
      <c r="BK43" s="132">
        <v>11.286182330000001</v>
      </c>
      <c r="BL43" s="132">
        <v>86.684340889765593</v>
      </c>
      <c r="BM43" s="149" t="s">
        <v>88</v>
      </c>
      <c r="BN43" s="6">
        <v>0.73199999999999998</v>
      </c>
      <c r="BO43" s="6">
        <v>0.26800000000000002</v>
      </c>
      <c r="BP43" s="6">
        <v>0.71699999999999997</v>
      </c>
      <c r="BQ43" s="6">
        <v>0.755</v>
      </c>
      <c r="BR43" s="6">
        <v>5.8000000000000003E-2</v>
      </c>
      <c r="BS43" s="6">
        <v>0.30399999999999999</v>
      </c>
      <c r="BT43" s="6">
        <v>0.70499999999999996</v>
      </c>
      <c r="BU43" s="6">
        <v>0.58499999999999996</v>
      </c>
      <c r="BV43" s="6">
        <v>0.63600000000000001</v>
      </c>
      <c r="BW43" s="6">
        <v>0.72799999999999998</v>
      </c>
      <c r="BX43" s="6">
        <v>0.72799999999999998</v>
      </c>
      <c r="BY43" s="6">
        <v>0.41899999999999998</v>
      </c>
      <c r="BZ43" s="6">
        <v>0.77200000000000002</v>
      </c>
      <c r="CA43" s="6">
        <v>0.747</v>
      </c>
      <c r="CB43" s="6">
        <v>0.77900000000000003</v>
      </c>
      <c r="CC43" s="6">
        <v>0.61899999999999999</v>
      </c>
      <c r="CD43" s="6">
        <v>0.32300000000000001</v>
      </c>
      <c r="CE43" s="7">
        <v>7.9</v>
      </c>
      <c r="CF43" s="106">
        <v>0.74056202100482549</v>
      </c>
      <c r="CG43" s="6">
        <v>0.69699999999999995</v>
      </c>
      <c r="CH43" s="6">
        <v>0.36</v>
      </c>
      <c r="CI43" s="6">
        <v>0.68600000000000005</v>
      </c>
      <c r="CJ43" s="6">
        <v>0.435</v>
      </c>
      <c r="CK43" s="6">
        <v>0.57099999999999995</v>
      </c>
      <c r="CL43" s="6">
        <v>0.21</v>
      </c>
      <c r="CM43" s="6">
        <v>0.155</v>
      </c>
      <c r="CN43" s="6">
        <v>5.5E-2</v>
      </c>
      <c r="CO43" s="6">
        <v>0.35899999999999999</v>
      </c>
      <c r="CP43" s="6">
        <v>0.21099999999999999</v>
      </c>
      <c r="CQ43" s="6">
        <v>0.623</v>
      </c>
      <c r="CR43" s="6">
        <v>0.38100000000000001</v>
      </c>
      <c r="CS43" s="6">
        <v>0.53200000000000003</v>
      </c>
      <c r="CT43" s="6">
        <v>0.65700000000000003</v>
      </c>
      <c r="CU43" s="6">
        <v>0.59199999999999997</v>
      </c>
      <c r="CV43" s="6">
        <v>0.61299999999999999</v>
      </c>
      <c r="CW43" s="145" t="s">
        <v>87</v>
      </c>
      <c r="CX43" s="145" t="s">
        <v>87</v>
      </c>
      <c r="CY43" s="145" t="s">
        <v>87</v>
      </c>
      <c r="CZ43" s="145" t="s">
        <v>87</v>
      </c>
      <c r="DA43" s="132">
        <v>37.523452157598499</v>
      </c>
      <c r="DB43" s="132">
        <v>21.4821763602251</v>
      </c>
      <c r="DC43" s="132">
        <v>32.645403377110704</v>
      </c>
      <c r="DD43" s="132">
        <v>8.3489681050656692</v>
      </c>
      <c r="DE43" s="141" t="s">
        <v>87</v>
      </c>
      <c r="DF43" s="141" t="s">
        <v>87</v>
      </c>
      <c r="DG43" s="141" t="s">
        <v>87</v>
      </c>
      <c r="DH43" s="141" t="s">
        <v>87</v>
      </c>
      <c r="DI43" s="141" t="s">
        <v>87</v>
      </c>
      <c r="DJ43" s="141" t="s">
        <v>87</v>
      </c>
      <c r="DK43" s="141" t="s">
        <v>87</v>
      </c>
      <c r="DL43" s="141" t="s">
        <v>87</v>
      </c>
      <c r="DM43" s="342">
        <v>39</v>
      </c>
      <c r="DN43" s="342">
        <v>29</v>
      </c>
      <c r="DO43" s="343">
        <v>0.118764845605701</v>
      </c>
      <c r="DP43" s="343">
        <v>5.6942017318227303E-2</v>
      </c>
      <c r="DQ43" s="343">
        <v>9.4890510948905096</v>
      </c>
      <c r="DR43" s="343">
        <v>5.1971326164874503</v>
      </c>
      <c r="DS43" s="344">
        <v>91.240875912408796</v>
      </c>
      <c r="DT43" s="344">
        <v>93.548387096774206</v>
      </c>
      <c r="DU43" s="344">
        <v>1.251598757537</v>
      </c>
      <c r="DV43" s="344">
        <v>1.09564295391624</v>
      </c>
      <c r="DW43" s="344">
        <v>5.56618279429778</v>
      </c>
      <c r="DX43" s="344">
        <v>10.8322365400508</v>
      </c>
      <c r="DY43" s="132">
        <v>55.477031802120102</v>
      </c>
      <c r="DZ43" s="132">
        <v>48.136645962732899</v>
      </c>
      <c r="EA43" s="132">
        <v>100</v>
      </c>
      <c r="EB43" s="132">
        <v>88.235294117647058</v>
      </c>
      <c r="EC43" s="132">
        <v>100</v>
      </c>
      <c r="ED43" s="132">
        <v>88.235294117647058</v>
      </c>
      <c r="EE43" s="132">
        <v>100</v>
      </c>
      <c r="EF43" s="132">
        <v>52.941176470588239</v>
      </c>
      <c r="EG43" s="132">
        <v>100</v>
      </c>
      <c r="EH43" s="132">
        <v>94.117647058823522</v>
      </c>
      <c r="EI43" s="132">
        <v>5.8823529411764701</v>
      </c>
      <c r="EJ43" s="132">
        <v>5.8823529411764701</v>
      </c>
      <c r="EK43" s="132">
        <v>29.411764705882355</v>
      </c>
      <c r="EL43" s="132">
        <v>94.117647058823522</v>
      </c>
      <c r="EM43" s="132">
        <v>11.76470588235294</v>
      </c>
      <c r="EN43" s="132">
        <v>50</v>
      </c>
      <c r="EO43" s="132">
        <v>0</v>
      </c>
      <c r="EP43" s="132">
        <v>0</v>
      </c>
      <c r="EQ43" s="132">
        <v>100</v>
      </c>
      <c r="ER43" s="132">
        <v>100</v>
      </c>
      <c r="ES43" s="140">
        <v>76.6666666666667</v>
      </c>
      <c r="ET43" s="139">
        <v>76.6666666666667</v>
      </c>
      <c r="EU43" s="345" t="s">
        <v>87</v>
      </c>
      <c r="EV43" s="345" t="s">
        <v>87</v>
      </c>
      <c r="EW43" s="346">
        <v>67.8</v>
      </c>
      <c r="EX43" s="145" t="s">
        <v>87</v>
      </c>
      <c r="EY43" s="145" t="s">
        <v>87</v>
      </c>
      <c r="EZ43" s="145" t="s">
        <v>87</v>
      </c>
      <c r="FA43" s="145" t="s">
        <v>87</v>
      </c>
      <c r="FB43" s="132">
        <v>47.740112994350298</v>
      </c>
      <c r="FC43" s="132">
        <v>26.4595103578154</v>
      </c>
      <c r="FD43" s="132">
        <v>18.832391713747601</v>
      </c>
      <c r="FE43" s="132">
        <v>6.7796610169491496</v>
      </c>
      <c r="FF43" s="141" t="s">
        <v>87</v>
      </c>
      <c r="FG43" s="141" t="s">
        <v>87</v>
      </c>
      <c r="FH43" s="141" t="s">
        <v>87</v>
      </c>
      <c r="FI43" s="141" t="s">
        <v>87</v>
      </c>
      <c r="FJ43" s="141" t="s">
        <v>87</v>
      </c>
      <c r="FK43" s="141" t="s">
        <v>87</v>
      </c>
      <c r="FL43" s="141" t="s">
        <v>87</v>
      </c>
      <c r="FM43" s="141" t="s">
        <v>87</v>
      </c>
      <c r="FN43" s="380">
        <v>103</v>
      </c>
      <c r="FO43" s="380">
        <v>100</v>
      </c>
      <c r="FP43" s="365">
        <v>0.29006730687994597</v>
      </c>
      <c r="FQ43" s="365">
        <v>0.18894662257912101</v>
      </c>
      <c r="FR43" s="365">
        <v>3.06821566875186</v>
      </c>
      <c r="FS43" s="365">
        <v>2.7329871549603699</v>
      </c>
      <c r="FT43" s="132">
        <v>75.215966636878207</v>
      </c>
      <c r="FU43" s="132">
        <v>75.457775348455897</v>
      </c>
      <c r="FV43" s="132">
        <v>9.4539412543298909</v>
      </c>
      <c r="FW43" s="132">
        <v>6.9135569201700502</v>
      </c>
      <c r="FX43" s="132">
        <v>6.9125120533736402</v>
      </c>
      <c r="FY43" s="132">
        <v>12.8309509962964</v>
      </c>
      <c r="FZ43" s="132">
        <v>48.056537102473499</v>
      </c>
      <c r="GA43" s="132">
        <v>41.304347826087003</v>
      </c>
      <c r="GB43" s="132">
        <v>100</v>
      </c>
      <c r="GC43" s="132">
        <v>88.235294117647058</v>
      </c>
      <c r="GD43" s="132">
        <v>100</v>
      </c>
      <c r="GE43" s="132">
        <v>94.117647058823522</v>
      </c>
      <c r="GF43" s="132">
        <v>100</v>
      </c>
      <c r="GG43" s="132">
        <v>41.17647058823529</v>
      </c>
      <c r="GH43" s="132">
        <v>88.235294117647058</v>
      </c>
      <c r="GI43" s="132">
        <v>86.666666666666671</v>
      </c>
      <c r="GJ43" s="132">
        <v>0</v>
      </c>
      <c r="GK43" s="132">
        <v>0</v>
      </c>
      <c r="GL43" s="132">
        <v>33.333333333333329</v>
      </c>
      <c r="GM43" s="132">
        <v>86.666666666666671</v>
      </c>
      <c r="GN43" s="132">
        <v>47.058823529411761</v>
      </c>
      <c r="GO43" s="132">
        <v>87.5</v>
      </c>
      <c r="GP43" s="132">
        <v>0</v>
      </c>
      <c r="GQ43" s="132">
        <v>0</v>
      </c>
      <c r="GR43" s="132">
        <v>50</v>
      </c>
      <c r="GS43" s="132">
        <v>100</v>
      </c>
      <c r="GT43" s="140">
        <v>75.409836065573799</v>
      </c>
      <c r="GU43" s="140">
        <v>75.409836065573799</v>
      </c>
      <c r="GV43" s="382" t="s">
        <v>87</v>
      </c>
      <c r="GW43" s="132">
        <v>60.4</v>
      </c>
      <c r="GX43" s="145" t="s">
        <v>88</v>
      </c>
      <c r="GY43" s="145" t="s">
        <v>88</v>
      </c>
      <c r="GZ43" s="145" t="s">
        <v>88</v>
      </c>
      <c r="HA43" s="145" t="s">
        <v>88</v>
      </c>
      <c r="HB43" s="146">
        <v>61.849192100538602</v>
      </c>
      <c r="HC43" s="146">
        <v>17.863554757630201</v>
      </c>
      <c r="HD43" s="146">
        <v>14.5421903052065</v>
      </c>
      <c r="HE43" s="146">
        <v>5.5655296229802502</v>
      </c>
      <c r="HF43" s="386" t="s">
        <v>88</v>
      </c>
      <c r="HG43" s="386" t="s">
        <v>88</v>
      </c>
      <c r="HH43" s="386" t="s">
        <v>88</v>
      </c>
      <c r="HI43" s="386" t="s">
        <v>88</v>
      </c>
      <c r="HJ43" s="386" t="s">
        <v>88</v>
      </c>
      <c r="HK43" s="386" t="s">
        <v>88</v>
      </c>
      <c r="HL43" s="386" t="s">
        <v>88</v>
      </c>
      <c r="HM43" s="386" t="s">
        <v>88</v>
      </c>
      <c r="HN43" s="147">
        <v>47</v>
      </c>
      <c r="HO43" s="147">
        <v>17</v>
      </c>
      <c r="HP43" s="387">
        <v>0.31892515437334601</v>
      </c>
      <c r="HQ43" s="387">
        <v>8.6730268863833504E-2</v>
      </c>
      <c r="HR43" s="387">
        <v>3.5714285714285698</v>
      </c>
      <c r="HS43" s="387">
        <v>1.54125113327289</v>
      </c>
      <c r="HT43" s="146">
        <v>88.905775075987805</v>
      </c>
      <c r="HU43" s="146">
        <v>93.744333635539405</v>
      </c>
      <c r="HV43" s="146">
        <v>8.9299043224536891</v>
      </c>
      <c r="HW43" s="146">
        <v>5.6272639151063704</v>
      </c>
      <c r="HX43" s="146">
        <v>6.7875544986127601</v>
      </c>
      <c r="HY43" s="146">
        <v>10.581972974467099</v>
      </c>
      <c r="HZ43" s="135">
        <v>46.996466431095399</v>
      </c>
      <c r="IA43" s="135">
        <v>36.956521739130402</v>
      </c>
      <c r="IB43" s="132">
        <v>100</v>
      </c>
      <c r="IC43" s="132">
        <v>0</v>
      </c>
      <c r="ID43" s="132">
        <v>11.76470588235294</v>
      </c>
      <c r="IE43" s="132">
        <v>76.470588235294116</v>
      </c>
      <c r="IF43" s="132">
        <v>100</v>
      </c>
      <c r="IG43" s="132">
        <v>58.82352941176471</v>
      </c>
      <c r="IH43" s="132">
        <v>94.117647058823522</v>
      </c>
      <c r="II43" s="132">
        <v>50</v>
      </c>
      <c r="IJ43" s="132">
        <v>18.75</v>
      </c>
      <c r="IK43" s="132">
        <v>0</v>
      </c>
      <c r="IL43" s="132">
        <v>31.25</v>
      </c>
      <c r="IM43" s="132">
        <v>100</v>
      </c>
      <c r="IN43" s="132">
        <v>64.705882352941174</v>
      </c>
      <c r="IO43" s="132">
        <v>81.818181818181827</v>
      </c>
      <c r="IP43" s="132">
        <v>0</v>
      </c>
      <c r="IQ43" s="132">
        <v>0</v>
      </c>
      <c r="IR43" s="132">
        <v>36.363636363636367</v>
      </c>
      <c r="IS43" s="132">
        <v>90.909090909090907</v>
      </c>
      <c r="IT43" s="140">
        <v>75.409836065573799</v>
      </c>
      <c r="IU43" s="132">
        <v>75.409836065573799</v>
      </c>
      <c r="IV43" s="389" t="s">
        <v>87</v>
      </c>
      <c r="IW43" s="135">
        <v>66.599999999999994</v>
      </c>
      <c r="IX43" s="145" t="s">
        <v>88</v>
      </c>
      <c r="IY43" s="145" t="s">
        <v>88</v>
      </c>
      <c r="IZ43" s="145" t="s">
        <v>88</v>
      </c>
      <c r="JA43" s="145" t="s">
        <v>88</v>
      </c>
      <c r="JB43" s="132">
        <v>60.956790123456798</v>
      </c>
      <c r="JC43" s="132">
        <v>20.061728395061699</v>
      </c>
      <c r="JD43" s="132">
        <v>6.6358024691358004</v>
      </c>
      <c r="JE43" s="132">
        <v>12.3456790123457</v>
      </c>
      <c r="JF43" s="145" t="s">
        <v>88</v>
      </c>
      <c r="JG43" s="145" t="s">
        <v>88</v>
      </c>
      <c r="JH43" s="145" t="s">
        <v>88</v>
      </c>
      <c r="JI43" s="145" t="s">
        <v>88</v>
      </c>
      <c r="JJ43" s="395">
        <v>141</v>
      </c>
      <c r="JK43" s="365">
        <v>0.44625902012912999</v>
      </c>
      <c r="JL43" s="365">
        <v>9.2459016393442592</v>
      </c>
      <c r="JM43" s="365">
        <v>95.213114754098399</v>
      </c>
      <c r="JN43" s="365">
        <v>4.8265603240916599</v>
      </c>
      <c r="JO43" s="132">
        <v>22.4204952404273</v>
      </c>
      <c r="JP43" s="132">
        <v>41.614906832298097</v>
      </c>
      <c r="JQ43" s="132">
        <v>100</v>
      </c>
      <c r="JR43" s="132">
        <v>70.588235294117652</v>
      </c>
      <c r="JS43" s="132">
        <v>76.470588235294116</v>
      </c>
      <c r="JT43" s="132">
        <v>76.470588235294116</v>
      </c>
      <c r="JU43" s="132">
        <v>100</v>
      </c>
      <c r="JV43" s="132">
        <v>88.235294117647058</v>
      </c>
      <c r="JW43" s="132">
        <v>100</v>
      </c>
      <c r="JX43" s="132">
        <v>47.058823529411761</v>
      </c>
      <c r="JY43" s="132">
        <v>47.058823529411761</v>
      </c>
      <c r="JZ43" s="132">
        <v>0</v>
      </c>
      <c r="KA43" s="132">
        <v>29.411764705882355</v>
      </c>
      <c r="KB43" s="132">
        <v>100</v>
      </c>
      <c r="KC43" s="132">
        <v>88.235294117647058</v>
      </c>
      <c r="KD43" s="132">
        <v>80</v>
      </c>
      <c r="KE43" s="132">
        <v>60</v>
      </c>
      <c r="KF43" s="132">
        <v>6.666666666666667</v>
      </c>
      <c r="KG43" s="132">
        <v>66.666666666666657</v>
      </c>
      <c r="KH43" s="132">
        <v>93.333333333333329</v>
      </c>
      <c r="KI43" s="132">
        <v>71.875</v>
      </c>
      <c r="KJ43" s="132">
        <v>71.875</v>
      </c>
      <c r="KK43" s="345" t="s">
        <v>87</v>
      </c>
      <c r="KL43" s="345" t="s">
        <v>87</v>
      </c>
      <c r="KM43" s="346">
        <v>54.3</v>
      </c>
    </row>
    <row r="44" spans="1:299" ht="18" customHeight="1">
      <c r="A44" s="74"/>
      <c r="B44" s="75" t="s">
        <v>87</v>
      </c>
      <c r="C44" s="75" t="s">
        <v>87</v>
      </c>
      <c r="D44" s="76" t="s">
        <v>136</v>
      </c>
      <c r="E44" s="77" t="s">
        <v>35</v>
      </c>
      <c r="F44" s="78" t="s">
        <v>87</v>
      </c>
      <c r="G44" s="78" t="s">
        <v>87</v>
      </c>
      <c r="H44" s="78" t="s">
        <v>87</v>
      </c>
      <c r="I44" s="78" t="s">
        <v>87</v>
      </c>
      <c r="J44" s="78" t="s">
        <v>87</v>
      </c>
      <c r="K44" s="78" t="s">
        <v>87</v>
      </c>
      <c r="L44" s="78" t="s">
        <v>87</v>
      </c>
      <c r="M44" s="79">
        <v>1334841</v>
      </c>
      <c r="N44" s="80">
        <v>87.015611009239009</v>
      </c>
      <c r="O44" s="80">
        <v>57.685495844964663</v>
      </c>
      <c r="P44" s="81">
        <v>34.103039829956735</v>
      </c>
      <c r="Q44" s="81">
        <v>3.1866384003628068</v>
      </c>
      <c r="R44" s="80">
        <v>13.1010338602921</v>
      </c>
      <c r="S44" s="80">
        <v>7.5542913407362802</v>
      </c>
      <c r="T44" s="82">
        <v>20.655325201028401</v>
      </c>
      <c r="U44" s="82">
        <v>479.484215288813</v>
      </c>
      <c r="V44" s="81">
        <v>351.22465134224501</v>
      </c>
      <c r="W44" s="81">
        <v>62.9</v>
      </c>
      <c r="X44" s="80">
        <v>69.3</v>
      </c>
      <c r="Y44" s="134">
        <v>26.8839103869654</v>
      </c>
      <c r="Z44" s="134">
        <v>6.5180102915951998</v>
      </c>
      <c r="AA44" s="382" t="s">
        <v>87</v>
      </c>
      <c r="AB44" s="382" t="s">
        <v>87</v>
      </c>
      <c r="AC44" s="406">
        <v>273.16064808414632</v>
      </c>
      <c r="AD44" s="406">
        <v>262.10806417719095</v>
      </c>
      <c r="AE44" s="134">
        <v>7845.3600606422178</v>
      </c>
      <c r="AF44" s="134">
        <v>6945.3930551453059</v>
      </c>
      <c r="AG44" s="134">
        <v>16.930855435216628</v>
      </c>
      <c r="AH44" s="134">
        <v>1</v>
      </c>
      <c r="AI44" s="134">
        <v>15</v>
      </c>
      <c r="AJ44" s="134">
        <v>2.0227128174816325</v>
      </c>
      <c r="AK44" s="132">
        <v>15.432549644489493</v>
      </c>
      <c r="AL44" s="134">
        <v>51.1296851085635</v>
      </c>
      <c r="AM44" s="132">
        <v>17.287222248819162</v>
      </c>
      <c r="AN44" s="132">
        <v>4.9405159170511626</v>
      </c>
      <c r="AO44" s="134">
        <v>98.144999999999996</v>
      </c>
      <c r="AP44" s="134">
        <v>91.481999999999999</v>
      </c>
      <c r="AQ44" s="132">
        <v>68.224664024297695</v>
      </c>
      <c r="AR44" s="132">
        <v>27.782974492366201</v>
      </c>
      <c r="AS44" s="140">
        <v>33.700000000000003</v>
      </c>
      <c r="AT44" s="140">
        <v>55.8</v>
      </c>
      <c r="AU44" s="132">
        <v>12.241917350903906</v>
      </c>
      <c r="AV44" s="132">
        <v>8.8010624188648734</v>
      </c>
      <c r="AW44" s="134">
        <v>88.84</v>
      </c>
      <c r="AX44" s="134">
        <v>84.649000000000001</v>
      </c>
      <c r="AY44" s="132">
        <v>75.886975628494596</v>
      </c>
      <c r="AZ44" s="132">
        <v>40.637364421608403</v>
      </c>
      <c r="BA44" s="139">
        <v>70.099999999999994</v>
      </c>
      <c r="BB44" s="139">
        <v>73.400000000000006</v>
      </c>
      <c r="BC44" s="135">
        <v>12.434667048269862</v>
      </c>
      <c r="BD44" s="135">
        <v>3.548923788284656</v>
      </c>
      <c r="BE44" s="143">
        <v>101.251</v>
      </c>
      <c r="BF44" s="143">
        <v>101.976</v>
      </c>
      <c r="BG44" s="135">
        <v>72.126977058635802</v>
      </c>
      <c r="BH44" s="135">
        <v>25.2745657308833</v>
      </c>
      <c r="BI44" s="144">
        <v>70.5</v>
      </c>
      <c r="BJ44" s="144">
        <v>68.099999999999994</v>
      </c>
      <c r="BK44" s="132">
        <v>12.385904419999999</v>
      </c>
      <c r="BL44" s="132">
        <v>93.142641547077901</v>
      </c>
      <c r="BM44" s="134">
        <v>91.2</v>
      </c>
      <c r="BN44" s="6">
        <v>0.79600000000000004</v>
      </c>
      <c r="BO44" s="6">
        <v>0.39900000000000002</v>
      </c>
      <c r="BP44" s="6">
        <v>0.82199999999999995</v>
      </c>
      <c r="BQ44" s="6">
        <v>0.86399999999999999</v>
      </c>
      <c r="BR44" s="6">
        <v>4.7E-2</v>
      </c>
      <c r="BS44" s="6">
        <v>0.20100000000000001</v>
      </c>
      <c r="BT44" s="6">
        <v>0.81</v>
      </c>
      <c r="BU44" s="6">
        <v>0.627</v>
      </c>
      <c r="BV44" s="6">
        <v>0.79400000000000004</v>
      </c>
      <c r="BW44" s="6">
        <v>0.86299999999999999</v>
      </c>
      <c r="BX44" s="6">
        <v>0.77900000000000003</v>
      </c>
      <c r="BY44" s="6">
        <v>0.59199999999999997</v>
      </c>
      <c r="BZ44" s="6">
        <v>0.89500000000000002</v>
      </c>
      <c r="CA44" s="6">
        <v>0.83499999999999996</v>
      </c>
      <c r="CB44" s="6">
        <v>0.82199999999999995</v>
      </c>
      <c r="CC44" s="6">
        <v>0.67300000000000004</v>
      </c>
      <c r="CD44" s="6">
        <v>0.34699999999999998</v>
      </c>
      <c r="CE44" s="7">
        <v>8.5</v>
      </c>
      <c r="CF44" s="106">
        <v>0.7735272988505747</v>
      </c>
      <c r="CG44" s="6">
        <v>0.627</v>
      </c>
      <c r="CH44" s="6">
        <v>0.40100000000000002</v>
      </c>
      <c r="CI44" s="6">
        <v>0.83499999999999996</v>
      </c>
      <c r="CJ44" s="6">
        <v>0.56399999999999995</v>
      </c>
      <c r="CK44" s="6">
        <v>0.63</v>
      </c>
      <c r="CL44" s="6">
        <v>0.32800000000000001</v>
      </c>
      <c r="CM44" s="6">
        <v>0.157</v>
      </c>
      <c r="CN44" s="6">
        <v>6.3E-2</v>
      </c>
      <c r="CO44" s="6">
        <v>0.49199999999999999</v>
      </c>
      <c r="CP44" s="6">
        <v>0.38600000000000001</v>
      </c>
      <c r="CQ44" s="6">
        <v>0.77200000000000002</v>
      </c>
      <c r="CR44" s="6">
        <v>0.46500000000000002</v>
      </c>
      <c r="CS44" s="6">
        <v>0.56599999999999995</v>
      </c>
      <c r="CT44" s="6">
        <v>0.72399999999999998</v>
      </c>
      <c r="CU44" s="6">
        <v>0.61</v>
      </c>
      <c r="CV44" s="6">
        <v>0.77400000000000002</v>
      </c>
      <c r="CW44" s="132">
        <v>33.051781120000001</v>
      </c>
      <c r="CX44" s="132">
        <v>26.698494310000001</v>
      </c>
      <c r="CY44" s="132">
        <v>34.924715390000003</v>
      </c>
      <c r="CZ44" s="132">
        <v>5.3250091810000004</v>
      </c>
      <c r="DA44" s="132">
        <v>38.742783835792203</v>
      </c>
      <c r="DB44" s="132">
        <v>18.986529826812099</v>
      </c>
      <c r="DC44" s="132">
        <v>31.7511225144323</v>
      </c>
      <c r="DD44" s="132">
        <v>10.5195638229634</v>
      </c>
      <c r="DE44" s="140">
        <v>77.7</v>
      </c>
      <c r="DF44" s="140">
        <v>32.1</v>
      </c>
      <c r="DG44" s="140">
        <v>5.2</v>
      </c>
      <c r="DH44" s="140">
        <v>21.3</v>
      </c>
      <c r="DI44" s="140">
        <v>93.8</v>
      </c>
      <c r="DJ44" s="140">
        <v>42.3</v>
      </c>
      <c r="DK44" s="140">
        <v>5.9</v>
      </c>
      <c r="DL44" s="140">
        <v>38.4</v>
      </c>
      <c r="DM44" s="342">
        <v>22</v>
      </c>
      <c r="DN44" s="342">
        <v>16</v>
      </c>
      <c r="DO44" s="343">
        <v>8.9532801562754394E-2</v>
      </c>
      <c r="DP44" s="343">
        <v>4.4040737682356203E-2</v>
      </c>
      <c r="DQ44" s="343">
        <v>4.6413502109704599</v>
      </c>
      <c r="DR44" s="343">
        <v>2.5931928687196102</v>
      </c>
      <c r="DS44" s="344">
        <v>82.489451476793207</v>
      </c>
      <c r="DT44" s="344">
        <v>90.761750405186405</v>
      </c>
      <c r="DU44" s="344">
        <v>1.92902490639753</v>
      </c>
      <c r="DV44" s="344">
        <v>1.69832094687586</v>
      </c>
      <c r="DW44" s="344">
        <v>3.9693704461180399</v>
      </c>
      <c r="DX44" s="344">
        <v>6.6247014032722999</v>
      </c>
      <c r="DY44" s="132">
        <v>47.474747474747502</v>
      </c>
      <c r="DZ44" s="132">
        <v>37.843551797040199</v>
      </c>
      <c r="EA44" s="132">
        <v>100</v>
      </c>
      <c r="EB44" s="132">
        <v>90</v>
      </c>
      <c r="EC44" s="132">
        <v>100</v>
      </c>
      <c r="ED44" s="132">
        <v>100</v>
      </c>
      <c r="EE44" s="132">
        <v>70</v>
      </c>
      <c r="EF44" s="132">
        <v>25</v>
      </c>
      <c r="EG44" s="132">
        <v>100</v>
      </c>
      <c r="EH44" s="132">
        <v>50</v>
      </c>
      <c r="EI44" s="132">
        <v>100</v>
      </c>
      <c r="EJ44" s="132">
        <v>20</v>
      </c>
      <c r="EK44" s="132">
        <v>10</v>
      </c>
      <c r="EL44" s="132">
        <v>95</v>
      </c>
      <c r="EM44" s="132">
        <v>20</v>
      </c>
      <c r="EN44" s="132">
        <v>75</v>
      </c>
      <c r="EO44" s="132">
        <v>100</v>
      </c>
      <c r="EP44" s="132">
        <v>0</v>
      </c>
      <c r="EQ44" s="132">
        <v>75</v>
      </c>
      <c r="ER44" s="132">
        <v>25</v>
      </c>
      <c r="ES44" s="140">
        <v>80</v>
      </c>
      <c r="ET44" s="139">
        <v>36.6666666666667</v>
      </c>
      <c r="EU44" s="345" t="s">
        <v>87</v>
      </c>
      <c r="EV44" s="345" t="s">
        <v>87</v>
      </c>
      <c r="EW44" s="346">
        <v>77.400000000000006</v>
      </c>
      <c r="EX44" s="132">
        <v>41.543026709999999</v>
      </c>
      <c r="EY44" s="132">
        <v>28.25585229</v>
      </c>
      <c r="EZ44" s="132">
        <v>22.0903396</v>
      </c>
      <c r="FA44" s="132">
        <v>8.1107814050000009</v>
      </c>
      <c r="FB44" s="132">
        <v>44.4115907746895</v>
      </c>
      <c r="FC44" s="132">
        <v>27.084565345949098</v>
      </c>
      <c r="FD44" s="132">
        <v>19.0419869899468</v>
      </c>
      <c r="FE44" s="132">
        <v>9.4618568894145501</v>
      </c>
      <c r="FF44" s="140">
        <v>94.8</v>
      </c>
      <c r="FG44" s="140">
        <v>78.2</v>
      </c>
      <c r="FH44" s="140">
        <v>18.3</v>
      </c>
      <c r="FI44" s="140">
        <v>58.9</v>
      </c>
      <c r="FJ44" s="140">
        <v>98.8</v>
      </c>
      <c r="FK44" s="140">
        <v>79.5</v>
      </c>
      <c r="FL44" s="140">
        <v>22.7</v>
      </c>
      <c r="FM44" s="140">
        <v>57.4</v>
      </c>
      <c r="FN44" s="380">
        <v>56</v>
      </c>
      <c r="FO44" s="380">
        <v>49</v>
      </c>
      <c r="FP44" s="365">
        <v>0.19581788936289299</v>
      </c>
      <c r="FQ44" s="365">
        <v>0.113494232640015</v>
      </c>
      <c r="FR44" s="365">
        <v>2.6910139356078799</v>
      </c>
      <c r="FS44" s="365">
        <v>2.3300047551117502</v>
      </c>
      <c r="FT44" s="132">
        <v>76.357520422873606</v>
      </c>
      <c r="FU44" s="132">
        <v>81.835473133618606</v>
      </c>
      <c r="FV44" s="132">
        <v>7.2767326386460596</v>
      </c>
      <c r="FW44" s="132">
        <v>4.8709871682030803</v>
      </c>
      <c r="FX44" s="132">
        <v>4.9062220457067802</v>
      </c>
      <c r="FY44" s="132">
        <v>8.5106683273996193</v>
      </c>
      <c r="FZ44" s="132">
        <v>41.414141414141397</v>
      </c>
      <c r="GA44" s="132">
        <v>32.980972515856202</v>
      </c>
      <c r="GB44" s="132">
        <v>100</v>
      </c>
      <c r="GC44" s="132">
        <v>95</v>
      </c>
      <c r="GD44" s="132">
        <v>100</v>
      </c>
      <c r="GE44" s="132">
        <v>100</v>
      </c>
      <c r="GF44" s="132">
        <v>80</v>
      </c>
      <c r="GG44" s="132">
        <v>40</v>
      </c>
      <c r="GH44" s="132">
        <v>100</v>
      </c>
      <c r="GI44" s="132">
        <v>75</v>
      </c>
      <c r="GJ44" s="132">
        <v>0</v>
      </c>
      <c r="GK44" s="132">
        <v>20</v>
      </c>
      <c r="GL44" s="132">
        <v>5</v>
      </c>
      <c r="GM44" s="132">
        <v>95</v>
      </c>
      <c r="GN44" s="132">
        <v>25</v>
      </c>
      <c r="GO44" s="132">
        <v>80</v>
      </c>
      <c r="GP44" s="132">
        <v>0</v>
      </c>
      <c r="GQ44" s="132">
        <v>0</v>
      </c>
      <c r="GR44" s="132">
        <v>80</v>
      </c>
      <c r="GS44" s="132">
        <v>40</v>
      </c>
      <c r="GT44" s="140">
        <v>80.327868852459005</v>
      </c>
      <c r="GU44" s="140">
        <v>36.065573770491802</v>
      </c>
      <c r="GV44" s="382" t="s">
        <v>87</v>
      </c>
      <c r="GW44" s="132">
        <v>75.099999999999994</v>
      </c>
      <c r="GX44" s="144">
        <v>54.609544470000003</v>
      </c>
      <c r="GY44" s="144">
        <v>21.041214750000002</v>
      </c>
      <c r="GZ44" s="144">
        <v>19.387201739999998</v>
      </c>
      <c r="HA44" s="144">
        <v>4.9620390460000001</v>
      </c>
      <c r="HB44" s="146">
        <v>54.562617998741302</v>
      </c>
      <c r="HC44" s="146">
        <v>18.061674008810598</v>
      </c>
      <c r="HD44" s="146">
        <v>17.054751415984899</v>
      </c>
      <c r="HE44" s="146">
        <v>10.3209565764632</v>
      </c>
      <c r="HF44" s="140">
        <v>97.2</v>
      </c>
      <c r="HG44" s="140">
        <v>58.7</v>
      </c>
      <c r="HH44" s="140">
        <v>10.1</v>
      </c>
      <c r="HI44" s="140">
        <v>49.5</v>
      </c>
      <c r="HJ44" s="140">
        <v>96.6</v>
      </c>
      <c r="HK44" s="140">
        <v>60.7</v>
      </c>
      <c r="HL44" s="140">
        <v>3.7</v>
      </c>
      <c r="HM44" s="140">
        <v>37.799999999999997</v>
      </c>
      <c r="HN44" s="147">
        <v>39</v>
      </c>
      <c r="HO44" s="147">
        <v>12</v>
      </c>
      <c r="HP44" s="387">
        <v>0.221502811381837</v>
      </c>
      <c r="HQ44" s="387">
        <v>5.5276613386153202E-2</v>
      </c>
      <c r="HR44" s="387">
        <v>2.7406886858749102</v>
      </c>
      <c r="HS44" s="387">
        <v>0.97959183673469397</v>
      </c>
      <c r="HT44" s="146">
        <v>85.382993675333793</v>
      </c>
      <c r="HU44" s="146">
        <v>93.306122448979593</v>
      </c>
      <c r="HV44" s="146">
        <v>8.0820128358039405</v>
      </c>
      <c r="HW44" s="146">
        <v>5.6428209498364703</v>
      </c>
      <c r="HX44" s="146">
        <v>5.8900782890751904</v>
      </c>
      <c r="HY44" s="146">
        <v>8.03978406536854</v>
      </c>
      <c r="HZ44" s="135">
        <v>41.414141414141397</v>
      </c>
      <c r="IA44" s="135">
        <v>31.501057082452402</v>
      </c>
      <c r="IB44" s="132">
        <v>100</v>
      </c>
      <c r="IC44" s="132">
        <v>5</v>
      </c>
      <c r="ID44" s="132">
        <v>0</v>
      </c>
      <c r="IE44" s="132">
        <v>100</v>
      </c>
      <c r="IF44" s="132">
        <v>80</v>
      </c>
      <c r="IG44" s="132">
        <v>25</v>
      </c>
      <c r="IH44" s="132">
        <v>100</v>
      </c>
      <c r="II44" s="132">
        <v>40</v>
      </c>
      <c r="IJ44" s="132">
        <v>5</v>
      </c>
      <c r="IK44" s="132">
        <v>20</v>
      </c>
      <c r="IL44" s="132">
        <v>5</v>
      </c>
      <c r="IM44" s="132">
        <v>95</v>
      </c>
      <c r="IN44" s="132">
        <v>25</v>
      </c>
      <c r="IO44" s="132">
        <v>80</v>
      </c>
      <c r="IP44" s="132">
        <v>0</v>
      </c>
      <c r="IQ44" s="132">
        <v>0</v>
      </c>
      <c r="IR44" s="132">
        <v>80</v>
      </c>
      <c r="IS44" s="132">
        <v>40</v>
      </c>
      <c r="IT44" s="140">
        <v>78.688524590163894</v>
      </c>
      <c r="IU44" s="132">
        <v>36.065573770491802</v>
      </c>
      <c r="IV44" s="389" t="s">
        <v>87</v>
      </c>
      <c r="IW44" s="135">
        <v>74.8</v>
      </c>
      <c r="IX44" s="132">
        <v>56.546826449999998</v>
      </c>
      <c r="IY44" s="132">
        <v>29.915668</v>
      </c>
      <c r="IZ44" s="132">
        <v>6.879715934</v>
      </c>
      <c r="JA44" s="132">
        <v>6.6577896140000004</v>
      </c>
      <c r="JB44" s="132">
        <v>57.6887232059646</v>
      </c>
      <c r="JC44" s="132">
        <v>23.485554520037301</v>
      </c>
      <c r="JD44" s="132">
        <v>6.80335507921715</v>
      </c>
      <c r="JE44" s="132">
        <v>12.022367194780999</v>
      </c>
      <c r="JF44" s="132">
        <v>99.5</v>
      </c>
      <c r="JG44" s="132">
        <v>89.8</v>
      </c>
      <c r="JH44" s="132">
        <v>40.6</v>
      </c>
      <c r="JI44" s="132">
        <v>71</v>
      </c>
      <c r="JJ44" s="395">
        <v>91</v>
      </c>
      <c r="JK44" s="365">
        <v>0.256222547584187</v>
      </c>
      <c r="JL44" s="365">
        <v>7.5144508670520196</v>
      </c>
      <c r="JM44" s="365">
        <v>93.228736581337699</v>
      </c>
      <c r="JN44" s="365">
        <v>3.40973082554342</v>
      </c>
      <c r="JO44" s="132">
        <v>14.9518893189701</v>
      </c>
      <c r="JP44" s="132">
        <v>34.883720930232599</v>
      </c>
      <c r="JQ44" s="132">
        <v>100</v>
      </c>
      <c r="JR44" s="132">
        <v>40</v>
      </c>
      <c r="JS44" s="132">
        <v>30</v>
      </c>
      <c r="JT44" s="132">
        <v>100</v>
      </c>
      <c r="JU44" s="132">
        <v>80</v>
      </c>
      <c r="JV44" s="132">
        <v>50</v>
      </c>
      <c r="JW44" s="132">
        <v>100</v>
      </c>
      <c r="JX44" s="132">
        <v>30</v>
      </c>
      <c r="JY44" s="132">
        <v>90</v>
      </c>
      <c r="JZ44" s="132">
        <v>20</v>
      </c>
      <c r="KA44" s="132">
        <v>10</v>
      </c>
      <c r="KB44" s="132">
        <v>90</v>
      </c>
      <c r="KC44" s="132">
        <v>55.000000000000007</v>
      </c>
      <c r="KD44" s="132">
        <v>63.636363636363633</v>
      </c>
      <c r="KE44" s="132">
        <v>36.363636363636367</v>
      </c>
      <c r="KF44" s="132">
        <v>36.363636363636367</v>
      </c>
      <c r="KG44" s="132">
        <v>54.54545454545454</v>
      </c>
      <c r="KH44" s="132">
        <v>45.454545454545453</v>
      </c>
      <c r="KI44" s="132">
        <v>81.25</v>
      </c>
      <c r="KJ44" s="132">
        <v>35.9375</v>
      </c>
      <c r="KK44" s="345" t="s">
        <v>87</v>
      </c>
      <c r="KL44" s="345" t="s">
        <v>87</v>
      </c>
      <c r="KM44" s="346">
        <v>80.8</v>
      </c>
    </row>
    <row r="45" spans="1:299" ht="18" customHeight="1">
      <c r="A45" s="74"/>
      <c r="B45" s="75" t="s">
        <v>87</v>
      </c>
      <c r="C45" s="75" t="s">
        <v>87</v>
      </c>
      <c r="D45" s="76" t="s">
        <v>137</v>
      </c>
      <c r="E45" s="77" t="s">
        <v>36</v>
      </c>
      <c r="F45" s="78" t="s">
        <v>87</v>
      </c>
      <c r="G45" s="78" t="s">
        <v>87</v>
      </c>
      <c r="H45" s="78" t="s">
        <v>87</v>
      </c>
      <c r="I45" s="78" t="s">
        <v>87</v>
      </c>
      <c r="J45" s="78" t="s">
        <v>87</v>
      </c>
      <c r="K45" s="78" t="s">
        <v>87</v>
      </c>
      <c r="L45" s="78" t="s">
        <v>87</v>
      </c>
      <c r="M45" s="79">
        <v>691527</v>
      </c>
      <c r="N45" s="80">
        <v>93.38824492555166</v>
      </c>
      <c r="O45" s="80">
        <v>54.349214461137549</v>
      </c>
      <c r="P45" s="81">
        <v>30.216519474098728</v>
      </c>
      <c r="Q45" s="81">
        <v>8.9250079213765439</v>
      </c>
      <c r="R45" s="80">
        <v>10.8752544344286</v>
      </c>
      <c r="S45" s="80">
        <v>3.8092468740913099</v>
      </c>
      <c r="T45" s="82">
        <v>14.6845013085199</v>
      </c>
      <c r="U45" s="82">
        <v>448.73323750695101</v>
      </c>
      <c r="V45" s="81">
        <v>318.79146919034702</v>
      </c>
      <c r="W45" s="81">
        <v>59.5</v>
      </c>
      <c r="X45" s="80">
        <v>65.400000000000006</v>
      </c>
      <c r="Y45" s="134">
        <v>29.007633587786302</v>
      </c>
      <c r="Z45" s="134">
        <v>9.4155844155844193</v>
      </c>
      <c r="AA45" s="382" t="s">
        <v>87</v>
      </c>
      <c r="AB45" s="382" t="s">
        <v>87</v>
      </c>
      <c r="AC45" s="406">
        <v>310.40434693957559</v>
      </c>
      <c r="AD45" s="406">
        <v>296.22661344022379</v>
      </c>
      <c r="AE45" s="134">
        <v>5647.170934529342</v>
      </c>
      <c r="AF45" s="134">
        <v>5839.6653773885491</v>
      </c>
      <c r="AG45" s="134">
        <v>18.220546703165603</v>
      </c>
      <c r="AH45" s="134">
        <v>0</v>
      </c>
      <c r="AI45" s="134">
        <v>3</v>
      </c>
      <c r="AJ45" s="134">
        <v>2.7475427568265594</v>
      </c>
      <c r="AK45" s="132">
        <v>5.6396930271703054</v>
      </c>
      <c r="AL45" s="134">
        <v>38.195182545294685</v>
      </c>
      <c r="AM45" s="132">
        <v>18.510594626451034</v>
      </c>
      <c r="AN45" s="132">
        <v>6.200081694595851</v>
      </c>
      <c r="AO45" s="134">
        <v>94.528999999999996</v>
      </c>
      <c r="AP45" s="134">
        <v>100.485</v>
      </c>
      <c r="AQ45" s="132">
        <v>60.333341408021901</v>
      </c>
      <c r="AR45" s="132">
        <v>23.139015729421899</v>
      </c>
      <c r="AS45" s="140">
        <v>27</v>
      </c>
      <c r="AT45" s="140">
        <v>43.3</v>
      </c>
      <c r="AU45" s="132">
        <v>14.244104913475921</v>
      </c>
      <c r="AV45" s="132">
        <v>4.5997572754738423</v>
      </c>
      <c r="AW45" s="134">
        <v>91.766999999999996</v>
      </c>
      <c r="AX45" s="134">
        <v>79.703000000000003</v>
      </c>
      <c r="AY45" s="132">
        <v>65.702897389880306</v>
      </c>
      <c r="AZ45" s="132">
        <v>40.085586984154098</v>
      </c>
      <c r="BA45" s="139">
        <v>70.400000000000006</v>
      </c>
      <c r="BB45" s="139">
        <v>69.3</v>
      </c>
      <c r="BC45" s="135">
        <v>10.521046286366648</v>
      </c>
      <c r="BD45" s="135">
        <v>4.3181605410248256</v>
      </c>
      <c r="BE45" s="143">
        <v>98.006</v>
      </c>
      <c r="BF45" s="143">
        <v>95.254000000000005</v>
      </c>
      <c r="BG45" s="135">
        <v>66.621418542325301</v>
      </c>
      <c r="BH45" s="135">
        <v>23.0067045865705</v>
      </c>
      <c r="BI45" s="144">
        <v>70.7</v>
      </c>
      <c r="BJ45" s="144">
        <v>63</v>
      </c>
      <c r="BK45" s="132">
        <v>12.61739202</v>
      </c>
      <c r="BL45" s="132">
        <v>91.306713881758995</v>
      </c>
      <c r="BM45" s="134">
        <v>90.9</v>
      </c>
      <c r="BN45" s="6">
        <v>0.66700000000000004</v>
      </c>
      <c r="BO45" s="6">
        <v>0.35399999999999998</v>
      </c>
      <c r="BP45" s="6">
        <v>0.77400000000000002</v>
      </c>
      <c r="BQ45" s="6">
        <v>0.82599999999999996</v>
      </c>
      <c r="BR45" s="6">
        <v>1.7999999999999999E-2</v>
      </c>
      <c r="BS45" s="6">
        <v>0.23200000000000001</v>
      </c>
      <c r="BT45" s="6">
        <v>0.78</v>
      </c>
      <c r="BU45" s="6">
        <v>0.63600000000000001</v>
      </c>
      <c r="BV45" s="6">
        <v>0.68400000000000005</v>
      </c>
      <c r="BW45" s="6">
        <v>0.75600000000000001</v>
      </c>
      <c r="BX45" s="6">
        <v>0.68700000000000006</v>
      </c>
      <c r="BY45" s="6">
        <v>0.59699999999999998</v>
      </c>
      <c r="BZ45" s="6">
        <v>0.80300000000000005</v>
      </c>
      <c r="CA45" s="6">
        <v>0.74199999999999999</v>
      </c>
      <c r="CB45" s="6">
        <v>0.79800000000000004</v>
      </c>
      <c r="CC45" s="6">
        <v>0.57299999999999995</v>
      </c>
      <c r="CD45" s="6">
        <v>0.22800000000000001</v>
      </c>
      <c r="CE45" s="7">
        <v>7.9</v>
      </c>
      <c r="CF45" s="106">
        <v>0.68939771030363362</v>
      </c>
      <c r="CG45" s="6">
        <v>0.52300000000000002</v>
      </c>
      <c r="CH45" s="6">
        <v>0.28599999999999998</v>
      </c>
      <c r="CI45" s="6">
        <v>0.77700000000000002</v>
      </c>
      <c r="CJ45" s="6">
        <v>0.49199999999999999</v>
      </c>
      <c r="CK45" s="6">
        <v>0.66700000000000004</v>
      </c>
      <c r="CL45" s="6">
        <v>0.27900000000000003</v>
      </c>
      <c r="CM45" s="6">
        <v>0.16200000000000001</v>
      </c>
      <c r="CN45" s="6">
        <v>4.5999999999999999E-2</v>
      </c>
      <c r="CO45" s="6">
        <v>0.51800000000000002</v>
      </c>
      <c r="CP45" s="6">
        <v>0.40899999999999997</v>
      </c>
      <c r="CQ45" s="6">
        <v>0.68500000000000005</v>
      </c>
      <c r="CR45" s="6">
        <v>0.434</v>
      </c>
      <c r="CS45" s="6">
        <v>0.56399999999999995</v>
      </c>
      <c r="CT45" s="6">
        <v>0.72399999999999998</v>
      </c>
      <c r="CU45" s="6">
        <v>0.59799999999999998</v>
      </c>
      <c r="CV45" s="6">
        <v>0.71699999999999997</v>
      </c>
      <c r="CW45" s="132">
        <v>22.73413897</v>
      </c>
      <c r="CX45" s="132">
        <v>23.867069489999999</v>
      </c>
      <c r="CY45" s="132">
        <v>34.441087609999997</v>
      </c>
      <c r="CZ45" s="132">
        <v>18.957703930000001</v>
      </c>
      <c r="DA45" s="132">
        <v>31.860776439089701</v>
      </c>
      <c r="DB45" s="132">
        <v>18.206157965194102</v>
      </c>
      <c r="DC45" s="132">
        <v>39.491298527443099</v>
      </c>
      <c r="DD45" s="132">
        <v>10.4417670682731</v>
      </c>
      <c r="DE45" s="140">
        <v>70.2</v>
      </c>
      <c r="DF45" s="140">
        <v>29.5</v>
      </c>
      <c r="DG45" s="140">
        <v>4.4000000000000004</v>
      </c>
      <c r="DH45" s="140">
        <v>23.6</v>
      </c>
      <c r="DI45" s="140">
        <v>91.9</v>
      </c>
      <c r="DJ45" s="140">
        <v>27.1</v>
      </c>
      <c r="DK45" s="140">
        <v>8.6</v>
      </c>
      <c r="DL45" s="140">
        <v>37.799999999999997</v>
      </c>
      <c r="DM45" s="342">
        <v>13</v>
      </c>
      <c r="DN45" s="342">
        <v>7</v>
      </c>
      <c r="DO45" s="343">
        <v>5.3410024650780603E-2</v>
      </c>
      <c r="DP45" s="343">
        <v>1.9593573307955001E-2</v>
      </c>
      <c r="DQ45" s="343">
        <v>19.402985074626901</v>
      </c>
      <c r="DR45" s="343">
        <v>11.6666666666667</v>
      </c>
      <c r="DS45" s="344">
        <v>89.552238805970106</v>
      </c>
      <c r="DT45" s="344">
        <v>90</v>
      </c>
      <c r="DU45" s="344">
        <v>0.27526705012325398</v>
      </c>
      <c r="DV45" s="344">
        <v>0.16794491406818601</v>
      </c>
      <c r="DW45" s="344">
        <v>6.8383920304885502</v>
      </c>
      <c r="DX45" s="344">
        <v>9.7509871309927991</v>
      </c>
      <c r="DY45" s="132">
        <v>52.380952380952401</v>
      </c>
      <c r="DZ45" s="132">
        <v>48.015873015872998</v>
      </c>
      <c r="EA45" s="132">
        <v>100</v>
      </c>
      <c r="EB45" s="132">
        <v>90</v>
      </c>
      <c r="EC45" s="132">
        <v>100</v>
      </c>
      <c r="ED45" s="132">
        <v>86.666666666666671</v>
      </c>
      <c r="EE45" s="132">
        <v>93.333333333333329</v>
      </c>
      <c r="EF45" s="132">
        <v>63.333333333333329</v>
      </c>
      <c r="EG45" s="132">
        <v>100</v>
      </c>
      <c r="EH45" s="132">
        <v>86.666666666666671</v>
      </c>
      <c r="EI45" s="132">
        <v>100</v>
      </c>
      <c r="EJ45" s="132">
        <v>70</v>
      </c>
      <c r="EK45" s="132">
        <v>30</v>
      </c>
      <c r="EL45" s="132">
        <v>73.333333333333329</v>
      </c>
      <c r="EM45" s="132">
        <v>16.666666666666664</v>
      </c>
      <c r="EN45" s="132">
        <v>60</v>
      </c>
      <c r="EO45" s="132">
        <v>100</v>
      </c>
      <c r="EP45" s="132">
        <v>40</v>
      </c>
      <c r="EQ45" s="132">
        <v>20</v>
      </c>
      <c r="ER45" s="132">
        <v>20</v>
      </c>
      <c r="ES45" s="140">
        <v>41.6666666666667</v>
      </c>
      <c r="ET45" s="139">
        <v>41.6666666666667</v>
      </c>
      <c r="EU45" s="345" t="s">
        <v>87</v>
      </c>
      <c r="EV45" s="345" t="s">
        <v>87</v>
      </c>
      <c r="EW45" s="346">
        <v>71.099999999999994</v>
      </c>
      <c r="EX45" s="132">
        <v>43.077873920000002</v>
      </c>
      <c r="EY45" s="132">
        <v>25.525339930000001</v>
      </c>
      <c r="EZ45" s="132">
        <v>18.170580959999999</v>
      </c>
      <c r="FA45" s="132">
        <v>13.22620519</v>
      </c>
      <c r="FB45" s="132">
        <v>44.704570791527303</v>
      </c>
      <c r="FC45" s="132">
        <v>30.100334448160499</v>
      </c>
      <c r="FD45" s="132">
        <v>18.617614269788199</v>
      </c>
      <c r="FE45" s="132">
        <v>6.5774804905239703</v>
      </c>
      <c r="FF45" s="140">
        <v>97</v>
      </c>
      <c r="FG45" s="140">
        <v>68.3</v>
      </c>
      <c r="FH45" s="140">
        <v>17</v>
      </c>
      <c r="FI45" s="140">
        <v>50.9</v>
      </c>
      <c r="FJ45" s="140">
        <v>94.9</v>
      </c>
      <c r="FK45" s="140">
        <v>73</v>
      </c>
      <c r="FL45" s="140">
        <v>20.100000000000001</v>
      </c>
      <c r="FM45" s="140">
        <v>53.6</v>
      </c>
      <c r="FN45" s="380">
        <v>44</v>
      </c>
      <c r="FO45" s="380">
        <v>44</v>
      </c>
      <c r="FP45" s="365">
        <v>0.24919295463555499</v>
      </c>
      <c r="FQ45" s="365">
        <v>0.15411558669001801</v>
      </c>
      <c r="FR45" s="365">
        <v>3.9927404718693298</v>
      </c>
      <c r="FS45" s="365">
        <v>3.69127516778524</v>
      </c>
      <c r="FT45" s="132">
        <v>80.490018148820297</v>
      </c>
      <c r="FU45" s="132">
        <v>84.563758389261693</v>
      </c>
      <c r="FV45" s="132">
        <v>6.2411508183723203</v>
      </c>
      <c r="FW45" s="132">
        <v>4.1751313485113801</v>
      </c>
      <c r="FX45" s="132">
        <v>5.8398088555007899</v>
      </c>
      <c r="FY45" s="132">
        <v>9.7046559390364493</v>
      </c>
      <c r="FZ45" s="132">
        <v>41.904761904761898</v>
      </c>
      <c r="GA45" s="132">
        <v>38.095238095238102</v>
      </c>
      <c r="GB45" s="132">
        <v>100</v>
      </c>
      <c r="GC45" s="132">
        <v>90</v>
      </c>
      <c r="GD45" s="132">
        <v>100</v>
      </c>
      <c r="GE45" s="132">
        <v>90</v>
      </c>
      <c r="GF45" s="132">
        <v>93.333333333333329</v>
      </c>
      <c r="GG45" s="132">
        <v>60</v>
      </c>
      <c r="GH45" s="132">
        <v>100</v>
      </c>
      <c r="GI45" s="132">
        <v>96.666666666666671</v>
      </c>
      <c r="GJ45" s="132">
        <v>3.3333333333333335</v>
      </c>
      <c r="GK45" s="132">
        <v>43.333333333333336</v>
      </c>
      <c r="GL45" s="132">
        <v>30</v>
      </c>
      <c r="GM45" s="132">
        <v>73.333333333333329</v>
      </c>
      <c r="GN45" s="132">
        <v>16.666666666666664</v>
      </c>
      <c r="GO45" s="132">
        <v>100</v>
      </c>
      <c r="GP45" s="132">
        <v>0</v>
      </c>
      <c r="GQ45" s="132">
        <v>60</v>
      </c>
      <c r="GR45" s="132">
        <v>20</v>
      </c>
      <c r="GS45" s="132">
        <v>20</v>
      </c>
      <c r="GT45" s="140">
        <v>44.262295081967203</v>
      </c>
      <c r="GU45" s="140">
        <v>44.262295081967203</v>
      </c>
      <c r="GV45" s="382" t="s">
        <v>87</v>
      </c>
      <c r="GW45" s="132">
        <v>71.5</v>
      </c>
      <c r="GX45" s="144">
        <v>51.414027150000003</v>
      </c>
      <c r="GY45" s="144">
        <v>19.739819000000001</v>
      </c>
      <c r="GZ45" s="144">
        <v>15.554298640000001</v>
      </c>
      <c r="HA45" s="144">
        <v>13.291855200000001</v>
      </c>
      <c r="HB45" s="146">
        <v>56.25</v>
      </c>
      <c r="HC45" s="146">
        <v>18.75</v>
      </c>
      <c r="HD45" s="146">
        <v>18.875</v>
      </c>
      <c r="HE45" s="146">
        <v>6.125</v>
      </c>
      <c r="HF45" s="140">
        <v>98.3</v>
      </c>
      <c r="HG45" s="140">
        <v>50.9</v>
      </c>
      <c r="HH45" s="140">
        <v>4.5</v>
      </c>
      <c r="HI45" s="140">
        <v>59.6</v>
      </c>
      <c r="HJ45" s="140">
        <v>92.9</v>
      </c>
      <c r="HK45" s="140">
        <v>44.2</v>
      </c>
      <c r="HL45" s="140">
        <v>5.7</v>
      </c>
      <c r="HM45" s="140">
        <v>46.6</v>
      </c>
      <c r="HN45" s="147">
        <v>27</v>
      </c>
      <c r="HO45" s="147">
        <v>8</v>
      </c>
      <c r="HP45" s="387">
        <v>0.25837320574162698</v>
      </c>
      <c r="HQ45" s="387">
        <v>5.54054989957753E-2</v>
      </c>
      <c r="HR45" s="387">
        <v>2.9735682819383298</v>
      </c>
      <c r="HS45" s="387">
        <v>1.22699386503067</v>
      </c>
      <c r="HT45" s="146">
        <v>90.308370044052893</v>
      </c>
      <c r="HU45" s="146">
        <v>95.092024539877301</v>
      </c>
      <c r="HV45" s="146">
        <v>8.6889952153109995</v>
      </c>
      <c r="HW45" s="146">
        <v>4.5155481681556902</v>
      </c>
      <c r="HX45" s="146">
        <v>6.7178188644648698</v>
      </c>
      <c r="HY45" s="146">
        <v>9.5334518804798094</v>
      </c>
      <c r="HZ45" s="135">
        <v>45.238095238095198</v>
      </c>
      <c r="IA45" s="135">
        <v>38.492063492063501</v>
      </c>
      <c r="IB45" s="132">
        <v>100</v>
      </c>
      <c r="IC45" s="132">
        <v>10</v>
      </c>
      <c r="ID45" s="132">
        <v>10</v>
      </c>
      <c r="IE45" s="132">
        <v>93.333333333333329</v>
      </c>
      <c r="IF45" s="132">
        <v>90</v>
      </c>
      <c r="IG45" s="132">
        <v>53.333333333333336</v>
      </c>
      <c r="IH45" s="132">
        <v>96.666666666666671</v>
      </c>
      <c r="II45" s="132">
        <v>68.965517241379317</v>
      </c>
      <c r="IJ45" s="132">
        <v>24.137931034482758</v>
      </c>
      <c r="IK45" s="132">
        <v>37.931034482758619</v>
      </c>
      <c r="IL45" s="132">
        <v>27.586206896551722</v>
      </c>
      <c r="IM45" s="132">
        <v>86.206896551724128</v>
      </c>
      <c r="IN45" s="132">
        <v>76.666666666666671</v>
      </c>
      <c r="IO45" s="132">
        <v>82.608695652173907</v>
      </c>
      <c r="IP45" s="132">
        <v>4.3478260869565215</v>
      </c>
      <c r="IQ45" s="132">
        <v>8.695652173913043</v>
      </c>
      <c r="IR45" s="132">
        <v>86.956521739130437</v>
      </c>
      <c r="IS45" s="132">
        <v>47.826086956521742</v>
      </c>
      <c r="IT45" s="140">
        <v>42.622950819672099</v>
      </c>
      <c r="IU45" s="132">
        <v>42.622950819672099</v>
      </c>
      <c r="IV45" s="389" t="s">
        <v>87</v>
      </c>
      <c r="IW45" s="135">
        <v>72.8</v>
      </c>
      <c r="IX45" s="132">
        <v>54.873646209999997</v>
      </c>
      <c r="IY45" s="132">
        <v>21.3898917</v>
      </c>
      <c r="IZ45" s="132">
        <v>4.5126353789999998</v>
      </c>
      <c r="JA45" s="132">
        <v>19.223826710000001</v>
      </c>
      <c r="JB45" s="132">
        <v>60.261194029850699</v>
      </c>
      <c r="JC45" s="132">
        <v>25.932835820895502</v>
      </c>
      <c r="JD45" s="132">
        <v>7.08955223880597</v>
      </c>
      <c r="JE45" s="132">
        <v>6.7164179104477597</v>
      </c>
      <c r="JF45" s="132">
        <v>98</v>
      </c>
      <c r="JG45" s="132">
        <v>90.5</v>
      </c>
      <c r="JH45" s="132">
        <v>39.1</v>
      </c>
      <c r="JI45" s="132">
        <v>82.6</v>
      </c>
      <c r="JJ45" s="395">
        <v>56</v>
      </c>
      <c r="JK45" s="365">
        <v>0.31360250882007101</v>
      </c>
      <c r="JL45" s="365">
        <v>7.4666666666666703</v>
      </c>
      <c r="JM45" s="365">
        <v>95.6</v>
      </c>
      <c r="JN45" s="365">
        <v>4.2000336002688003</v>
      </c>
      <c r="JO45" s="132">
        <v>16.046497154434999</v>
      </c>
      <c r="JP45" s="132">
        <v>38.8888888888889</v>
      </c>
      <c r="JQ45" s="132">
        <v>100</v>
      </c>
      <c r="JR45" s="132">
        <v>96.666666666666671</v>
      </c>
      <c r="JS45" s="132">
        <v>80</v>
      </c>
      <c r="JT45" s="132">
        <v>30</v>
      </c>
      <c r="JU45" s="132">
        <v>83.333333333333343</v>
      </c>
      <c r="JV45" s="132">
        <v>50</v>
      </c>
      <c r="JW45" s="132">
        <v>93.333333333333329</v>
      </c>
      <c r="JX45" s="132">
        <v>39.285714285714285</v>
      </c>
      <c r="JY45" s="132">
        <v>0</v>
      </c>
      <c r="JZ45" s="132">
        <v>39.285714285714285</v>
      </c>
      <c r="KA45" s="132">
        <v>25</v>
      </c>
      <c r="KB45" s="132">
        <v>50</v>
      </c>
      <c r="KC45" s="132">
        <v>66.666666666666657</v>
      </c>
      <c r="KD45" s="132">
        <v>85</v>
      </c>
      <c r="KE45" s="132">
        <v>10</v>
      </c>
      <c r="KF45" s="132">
        <v>45</v>
      </c>
      <c r="KG45" s="132">
        <v>90</v>
      </c>
      <c r="KH45" s="132">
        <v>65</v>
      </c>
      <c r="KI45" s="132">
        <v>42.1875</v>
      </c>
      <c r="KJ45" s="132">
        <v>42.1875</v>
      </c>
      <c r="KK45" s="345" t="s">
        <v>87</v>
      </c>
      <c r="KL45" s="345" t="s">
        <v>87</v>
      </c>
      <c r="KM45" s="346">
        <v>64.599999999999994</v>
      </c>
    </row>
    <row r="46" spans="1:299" ht="18" customHeight="1">
      <c r="A46" s="74"/>
      <c r="B46" s="75" t="s">
        <v>87</v>
      </c>
      <c r="C46" s="75" t="s">
        <v>87</v>
      </c>
      <c r="D46" s="76" t="s">
        <v>138</v>
      </c>
      <c r="E46" s="77" t="s">
        <v>37</v>
      </c>
      <c r="F46" s="78" t="s">
        <v>87</v>
      </c>
      <c r="G46" s="78" t="s">
        <v>87</v>
      </c>
      <c r="H46" s="78" t="s">
        <v>87</v>
      </c>
      <c r="I46" s="78" t="s">
        <v>87</v>
      </c>
      <c r="J46" s="78" t="s">
        <v>87</v>
      </c>
      <c r="K46" s="78" t="s">
        <v>87</v>
      </c>
      <c r="L46" s="78" t="s">
        <v>87</v>
      </c>
      <c r="M46" s="79">
        <v>5135214</v>
      </c>
      <c r="N46" s="80">
        <v>93.619698730920746</v>
      </c>
      <c r="O46" s="80">
        <v>57.335591216192562</v>
      </c>
      <c r="P46" s="81">
        <v>24.117456278057816</v>
      </c>
      <c r="Q46" s="81">
        <v>10.350236626026929</v>
      </c>
      <c r="R46" s="80">
        <v>10.7340246584965</v>
      </c>
      <c r="S46" s="80">
        <v>6.03338324183441</v>
      </c>
      <c r="T46" s="82">
        <v>16.767407900330898</v>
      </c>
      <c r="U46" s="82">
        <v>467.18217916402801</v>
      </c>
      <c r="V46" s="81">
        <v>351.02938087020198</v>
      </c>
      <c r="W46" s="85" t="s">
        <v>87</v>
      </c>
      <c r="X46" s="86" t="s">
        <v>87</v>
      </c>
      <c r="Y46" s="134">
        <v>31.887201735357898</v>
      </c>
      <c r="Z46" s="134">
        <v>9.3056211620217297</v>
      </c>
      <c r="AA46" s="382" t="s">
        <v>87</v>
      </c>
      <c r="AB46" s="382" t="s">
        <v>87</v>
      </c>
      <c r="AC46" s="406">
        <v>320.1811686674385</v>
      </c>
      <c r="AD46" s="406">
        <v>276.24569503433196</v>
      </c>
      <c r="AE46" s="134">
        <v>7473.6520767457005</v>
      </c>
      <c r="AF46" s="134">
        <v>7155.3951345235182</v>
      </c>
      <c r="AG46" s="134">
        <v>17.603940166855754</v>
      </c>
      <c r="AH46" s="134">
        <v>5</v>
      </c>
      <c r="AI46" s="134">
        <v>43</v>
      </c>
      <c r="AJ46" s="134">
        <v>1.9668118991730432</v>
      </c>
      <c r="AK46" s="132">
        <v>15.481341186560094</v>
      </c>
      <c r="AL46" s="134">
        <v>51.356379695179207</v>
      </c>
      <c r="AM46" s="132">
        <v>22.760749376205442</v>
      </c>
      <c r="AN46" s="132">
        <v>6.2380980069999792</v>
      </c>
      <c r="AO46" s="134">
        <v>103.96599999999999</v>
      </c>
      <c r="AP46" s="134">
        <v>113.738</v>
      </c>
      <c r="AQ46" s="132">
        <v>67.150924708723295</v>
      </c>
      <c r="AR46" s="132">
        <v>28.263903222974498</v>
      </c>
      <c r="AS46" s="141" t="s">
        <v>88</v>
      </c>
      <c r="AT46" s="141" t="s">
        <v>88</v>
      </c>
      <c r="AU46" s="132">
        <v>13.55134886519706</v>
      </c>
      <c r="AV46" s="132">
        <v>7.2045414756841595</v>
      </c>
      <c r="AW46" s="134">
        <v>103.601</v>
      </c>
      <c r="AX46" s="134">
        <v>105.708</v>
      </c>
      <c r="AY46" s="132">
        <v>76.526007153254298</v>
      </c>
      <c r="AZ46" s="132">
        <v>45.020099468541801</v>
      </c>
      <c r="BA46" s="141" t="s">
        <v>88</v>
      </c>
      <c r="BB46" s="141" t="s">
        <v>88</v>
      </c>
      <c r="BC46" s="135">
        <v>10.058073631858147</v>
      </c>
      <c r="BD46" s="135">
        <v>4.6718777306488057</v>
      </c>
      <c r="BE46" s="143">
        <v>97.370999999999995</v>
      </c>
      <c r="BF46" s="143">
        <v>99.156999999999996</v>
      </c>
      <c r="BG46" s="135">
        <v>66.348916967209902</v>
      </c>
      <c r="BH46" s="135">
        <v>24.003067774737399</v>
      </c>
      <c r="BI46" s="145" t="s">
        <v>88</v>
      </c>
      <c r="BJ46" s="145" t="s">
        <v>88</v>
      </c>
      <c r="BK46" s="132">
        <v>11.24613257</v>
      </c>
      <c r="BL46" s="132">
        <v>100.855639111936</v>
      </c>
      <c r="BM46" s="149" t="s">
        <v>88</v>
      </c>
      <c r="BN46" s="6">
        <v>0.82799999999999996</v>
      </c>
      <c r="BO46" s="6">
        <v>0.432</v>
      </c>
      <c r="BP46" s="6">
        <v>0.81899999999999995</v>
      </c>
      <c r="BQ46" s="6">
        <v>0.83699999999999997</v>
      </c>
      <c r="BR46" s="6">
        <v>2.8000000000000001E-2</v>
      </c>
      <c r="BS46" s="6">
        <v>0.35299999999999998</v>
      </c>
      <c r="BT46" s="6">
        <v>0.80900000000000005</v>
      </c>
      <c r="BU46" s="6">
        <v>0.67</v>
      </c>
      <c r="BV46" s="6">
        <v>0.72199999999999998</v>
      </c>
      <c r="BW46" s="6">
        <v>0.76800000000000002</v>
      </c>
      <c r="BX46" s="6">
        <v>0.71499999999999997</v>
      </c>
      <c r="BY46" s="6">
        <v>0.59699999999999998</v>
      </c>
      <c r="BZ46" s="6">
        <v>0.85699999999999998</v>
      </c>
      <c r="CA46" s="6">
        <v>0.79600000000000004</v>
      </c>
      <c r="CB46" s="6">
        <v>0.83399999999999996</v>
      </c>
      <c r="CC46" s="6">
        <v>0.66400000000000003</v>
      </c>
      <c r="CD46" s="6">
        <v>0.29299999999999998</v>
      </c>
      <c r="CE46" s="7">
        <v>8.1</v>
      </c>
      <c r="CF46" s="106">
        <v>0.7641286191536748</v>
      </c>
      <c r="CG46" s="6">
        <v>0.76300000000000001</v>
      </c>
      <c r="CH46" s="6">
        <v>0.53300000000000003</v>
      </c>
      <c r="CI46" s="6">
        <v>0.73199999999999998</v>
      </c>
      <c r="CJ46" s="6">
        <v>0.54800000000000004</v>
      </c>
      <c r="CK46" s="6">
        <v>0.63400000000000001</v>
      </c>
      <c r="CL46" s="6">
        <v>0.26500000000000001</v>
      </c>
      <c r="CM46" s="6">
        <v>0.17899999999999999</v>
      </c>
      <c r="CN46" s="6">
        <v>3.2000000000000001E-2</v>
      </c>
      <c r="CO46" s="6">
        <v>0.47799999999999998</v>
      </c>
      <c r="CP46" s="6">
        <v>0.372</v>
      </c>
      <c r="CQ46" s="6">
        <v>0.73499999999999999</v>
      </c>
      <c r="CR46" s="6">
        <v>0.42399999999999999</v>
      </c>
      <c r="CS46" s="6">
        <v>0.51800000000000002</v>
      </c>
      <c r="CT46" s="6">
        <v>0.73699999999999999</v>
      </c>
      <c r="CU46" s="6">
        <v>0.66500000000000004</v>
      </c>
      <c r="CV46" s="6">
        <v>0.65400000000000003</v>
      </c>
      <c r="CW46" s="145" t="s">
        <v>87</v>
      </c>
      <c r="CX46" s="145" t="s">
        <v>87</v>
      </c>
      <c r="CY46" s="145" t="s">
        <v>87</v>
      </c>
      <c r="CZ46" s="145" t="s">
        <v>87</v>
      </c>
      <c r="DA46" s="132">
        <v>35.356865787432099</v>
      </c>
      <c r="DB46" s="132">
        <v>18.6578743211792</v>
      </c>
      <c r="DC46" s="132">
        <v>35.1823118696664</v>
      </c>
      <c r="DD46" s="132">
        <v>10.802948021722299</v>
      </c>
      <c r="DE46" s="141" t="s">
        <v>87</v>
      </c>
      <c r="DF46" s="141" t="s">
        <v>87</v>
      </c>
      <c r="DG46" s="141" t="s">
        <v>87</v>
      </c>
      <c r="DH46" s="141" t="s">
        <v>87</v>
      </c>
      <c r="DI46" s="141" t="s">
        <v>87</v>
      </c>
      <c r="DJ46" s="141" t="s">
        <v>87</v>
      </c>
      <c r="DK46" s="141" t="s">
        <v>87</v>
      </c>
      <c r="DL46" s="141" t="s">
        <v>87</v>
      </c>
      <c r="DM46" s="342">
        <v>41</v>
      </c>
      <c r="DN46" s="342">
        <v>37</v>
      </c>
      <c r="DO46" s="343">
        <v>6.7671282618383496E-2</v>
      </c>
      <c r="DP46" s="343">
        <v>3.9830344263353898E-2</v>
      </c>
      <c r="DQ46" s="343">
        <v>2.8832630098452898</v>
      </c>
      <c r="DR46" s="343">
        <v>2.1828908554572299</v>
      </c>
      <c r="DS46" s="344">
        <v>80.872011251758096</v>
      </c>
      <c r="DT46" s="344">
        <v>89.970501474926294</v>
      </c>
      <c r="DU46" s="344">
        <v>2.34703814349613</v>
      </c>
      <c r="DV46" s="344">
        <v>1.8246603655779701</v>
      </c>
      <c r="DW46" s="344">
        <v>3.0254060655030299</v>
      </c>
      <c r="DX46" s="344">
        <v>5.1878257215855603</v>
      </c>
      <c r="DY46" s="132">
        <v>44.686840253342702</v>
      </c>
      <c r="DZ46" s="132">
        <v>35.379061371841203</v>
      </c>
      <c r="EA46" s="132">
        <v>100</v>
      </c>
      <c r="EB46" s="132">
        <v>75</v>
      </c>
      <c r="EC46" s="132">
        <v>100</v>
      </c>
      <c r="ED46" s="132">
        <v>100</v>
      </c>
      <c r="EE46" s="132">
        <v>56.666666666666664</v>
      </c>
      <c r="EF46" s="132">
        <v>28.333333333333332</v>
      </c>
      <c r="EG46" s="132">
        <v>96.666666666666671</v>
      </c>
      <c r="EH46" s="132">
        <v>25.862068965517242</v>
      </c>
      <c r="EI46" s="132">
        <v>10.344827586206897</v>
      </c>
      <c r="EJ46" s="132">
        <v>3.4482758620689653</v>
      </c>
      <c r="EK46" s="132">
        <v>0</v>
      </c>
      <c r="EL46" s="132">
        <v>98.275862068965509</v>
      </c>
      <c r="EM46" s="132">
        <v>26.666666666666668</v>
      </c>
      <c r="EN46" s="132">
        <v>62.5</v>
      </c>
      <c r="EO46" s="132">
        <v>25</v>
      </c>
      <c r="EP46" s="132">
        <v>0</v>
      </c>
      <c r="EQ46" s="132">
        <v>37.5</v>
      </c>
      <c r="ER46" s="132">
        <v>68.75</v>
      </c>
      <c r="ES46" s="140">
        <v>61.6666666666667</v>
      </c>
      <c r="ET46" s="139">
        <v>58.3333333333333</v>
      </c>
      <c r="EU46" s="345" t="s">
        <v>87</v>
      </c>
      <c r="EV46" s="345" t="s">
        <v>87</v>
      </c>
      <c r="EW46" s="346">
        <v>62.6</v>
      </c>
      <c r="EX46" s="145" t="s">
        <v>87</v>
      </c>
      <c r="EY46" s="145" t="s">
        <v>87</v>
      </c>
      <c r="EZ46" s="145" t="s">
        <v>87</v>
      </c>
      <c r="FA46" s="145" t="s">
        <v>87</v>
      </c>
      <c r="FB46" s="132">
        <v>44.063926940639298</v>
      </c>
      <c r="FC46" s="132">
        <v>28.5551206784084</v>
      </c>
      <c r="FD46" s="132">
        <v>19.471624266144801</v>
      </c>
      <c r="FE46" s="132">
        <v>7.90932811480757</v>
      </c>
      <c r="FF46" s="141" t="s">
        <v>87</v>
      </c>
      <c r="FG46" s="141" t="s">
        <v>87</v>
      </c>
      <c r="FH46" s="141" t="s">
        <v>87</v>
      </c>
      <c r="FI46" s="141" t="s">
        <v>87</v>
      </c>
      <c r="FJ46" s="141" t="s">
        <v>87</v>
      </c>
      <c r="FK46" s="141" t="s">
        <v>87</v>
      </c>
      <c r="FL46" s="141" t="s">
        <v>87</v>
      </c>
      <c r="FM46" s="141" t="s">
        <v>87</v>
      </c>
      <c r="FN46" s="380">
        <v>232</v>
      </c>
      <c r="FO46" s="380">
        <v>234</v>
      </c>
      <c r="FP46" s="365">
        <v>0.33154698106466601</v>
      </c>
      <c r="FQ46" s="365">
        <v>0.20124012074407199</v>
      </c>
      <c r="FR46" s="365">
        <v>3.8795986622073602</v>
      </c>
      <c r="FS46" s="365">
        <v>3.25814536340852</v>
      </c>
      <c r="FT46" s="132">
        <v>71.354515050167194</v>
      </c>
      <c r="FU46" s="132">
        <v>76.691729323308294</v>
      </c>
      <c r="FV46" s="132">
        <v>8.5459092533047496</v>
      </c>
      <c r="FW46" s="132">
        <v>6.17652370591422</v>
      </c>
      <c r="FX46" s="132">
        <v>3.3962491290034</v>
      </c>
      <c r="FY46" s="132">
        <v>6.6758705352604704</v>
      </c>
      <c r="FZ46" s="132">
        <v>39.901477832512299</v>
      </c>
      <c r="GA46" s="132">
        <v>30.866425992779799</v>
      </c>
      <c r="GB46" s="132">
        <v>98.333333333333329</v>
      </c>
      <c r="GC46" s="132">
        <v>77.966101694915253</v>
      </c>
      <c r="GD46" s="132">
        <v>100</v>
      </c>
      <c r="GE46" s="132">
        <v>100</v>
      </c>
      <c r="GF46" s="132">
        <v>55.932203389830505</v>
      </c>
      <c r="GG46" s="132">
        <v>27.118644067796609</v>
      </c>
      <c r="GH46" s="132">
        <v>98.333333333333329</v>
      </c>
      <c r="GI46" s="132">
        <v>42.372881355932201</v>
      </c>
      <c r="GJ46" s="132">
        <v>3.3898305084745761</v>
      </c>
      <c r="GK46" s="132">
        <v>6.7796610169491522</v>
      </c>
      <c r="GL46" s="132">
        <v>0</v>
      </c>
      <c r="GM46" s="132">
        <v>100</v>
      </c>
      <c r="GN46" s="132">
        <v>46.666666666666664</v>
      </c>
      <c r="GO46" s="132">
        <v>71.428571428571431</v>
      </c>
      <c r="GP46" s="132">
        <v>3.5714285714285712</v>
      </c>
      <c r="GQ46" s="132">
        <v>7.1428571428571423</v>
      </c>
      <c r="GR46" s="132">
        <v>50</v>
      </c>
      <c r="GS46" s="132">
        <v>78.571428571428569</v>
      </c>
      <c r="GT46" s="140">
        <v>62.2950819672131</v>
      </c>
      <c r="GU46" s="140">
        <v>59.016393442622899</v>
      </c>
      <c r="GV46" s="382" t="s">
        <v>87</v>
      </c>
      <c r="GW46" s="132">
        <v>54.5</v>
      </c>
      <c r="GX46" s="145" t="s">
        <v>88</v>
      </c>
      <c r="GY46" s="145" t="s">
        <v>88</v>
      </c>
      <c r="GZ46" s="145" t="s">
        <v>88</v>
      </c>
      <c r="HA46" s="145" t="s">
        <v>88</v>
      </c>
      <c r="HB46" s="146">
        <v>60.369908561928497</v>
      </c>
      <c r="HC46" s="146">
        <v>16.853699085619301</v>
      </c>
      <c r="HD46" s="146">
        <v>15.814630091438101</v>
      </c>
      <c r="HE46" s="146">
        <v>6.9617622610141296</v>
      </c>
      <c r="HF46" s="386" t="s">
        <v>88</v>
      </c>
      <c r="HG46" s="386" t="s">
        <v>88</v>
      </c>
      <c r="HH46" s="386" t="s">
        <v>88</v>
      </c>
      <c r="HI46" s="386" t="s">
        <v>88</v>
      </c>
      <c r="HJ46" s="386" t="s">
        <v>88</v>
      </c>
      <c r="HK46" s="386" t="s">
        <v>88</v>
      </c>
      <c r="HL46" s="386" t="s">
        <v>88</v>
      </c>
      <c r="HM46" s="386" t="s">
        <v>88</v>
      </c>
      <c r="HN46" s="147">
        <v>175</v>
      </c>
      <c r="HO46" s="147">
        <v>89</v>
      </c>
      <c r="HP46" s="387">
        <v>0.37621463582423298</v>
      </c>
      <c r="HQ46" s="387">
        <v>0.133291398960627</v>
      </c>
      <c r="HR46" s="387">
        <v>4.4348707551951296</v>
      </c>
      <c r="HS46" s="387">
        <v>2.5414049114791499</v>
      </c>
      <c r="HT46" s="146">
        <v>86.796756208819104</v>
      </c>
      <c r="HU46" s="146">
        <v>91.319246145060006</v>
      </c>
      <c r="HV46" s="146">
        <v>8.4831025883566902</v>
      </c>
      <c r="HW46" s="146">
        <v>5.2447919006754402</v>
      </c>
      <c r="HX46" s="146">
        <v>5.1925002275416396</v>
      </c>
      <c r="HY46" s="146">
        <v>8.1410017207491503</v>
      </c>
      <c r="HZ46" s="135">
        <v>42.364532019704399</v>
      </c>
      <c r="IA46" s="135">
        <v>32.310469314079398</v>
      </c>
      <c r="IB46" s="132">
        <v>98.333333333333329</v>
      </c>
      <c r="IC46" s="132">
        <v>3.3898305084745761</v>
      </c>
      <c r="ID46" s="132">
        <v>1.6949152542372881</v>
      </c>
      <c r="IE46" s="132">
        <v>100</v>
      </c>
      <c r="IF46" s="132">
        <v>62.711864406779661</v>
      </c>
      <c r="IG46" s="132">
        <v>25.423728813559322</v>
      </c>
      <c r="IH46" s="132">
        <v>98.333333333333329</v>
      </c>
      <c r="II46" s="132">
        <v>28.8135593220339</v>
      </c>
      <c r="IJ46" s="132">
        <v>32.20338983050847</v>
      </c>
      <c r="IK46" s="132">
        <v>3.3898305084745761</v>
      </c>
      <c r="IL46" s="132">
        <v>0</v>
      </c>
      <c r="IM46" s="132">
        <v>100</v>
      </c>
      <c r="IN46" s="132">
        <v>35</v>
      </c>
      <c r="IO46" s="132">
        <v>66.666666666666657</v>
      </c>
      <c r="IP46" s="132">
        <v>23.809523809523807</v>
      </c>
      <c r="IQ46" s="132">
        <v>0</v>
      </c>
      <c r="IR46" s="132">
        <v>42.857142857142854</v>
      </c>
      <c r="IS46" s="132">
        <v>80.952380952380949</v>
      </c>
      <c r="IT46" s="140">
        <v>62.2950819672131</v>
      </c>
      <c r="IU46" s="132">
        <v>59.016393442622899</v>
      </c>
      <c r="IV46" s="389" t="s">
        <v>87</v>
      </c>
      <c r="IW46" s="135">
        <v>58.6</v>
      </c>
      <c r="IX46" s="145" t="s">
        <v>88</v>
      </c>
      <c r="IY46" s="145" t="s">
        <v>88</v>
      </c>
      <c r="IZ46" s="145" t="s">
        <v>88</v>
      </c>
      <c r="JA46" s="145" t="s">
        <v>88</v>
      </c>
      <c r="JB46" s="132">
        <v>58.681429290387499</v>
      </c>
      <c r="JC46" s="132">
        <v>25.465525918470099</v>
      </c>
      <c r="JD46" s="132">
        <v>6.5425264217413197</v>
      </c>
      <c r="JE46" s="132">
        <v>9.3105183694011107</v>
      </c>
      <c r="JF46" s="145" t="s">
        <v>88</v>
      </c>
      <c r="JG46" s="145" t="s">
        <v>88</v>
      </c>
      <c r="JH46" s="145" t="s">
        <v>88</v>
      </c>
      <c r="JI46" s="145" t="s">
        <v>88</v>
      </c>
      <c r="JJ46" s="395">
        <v>394</v>
      </c>
      <c r="JK46" s="365">
        <v>0.40480006575432498</v>
      </c>
      <c r="JL46" s="365">
        <v>5.72757668265736</v>
      </c>
      <c r="JM46" s="365">
        <v>91.902892862334596</v>
      </c>
      <c r="JN46" s="365">
        <v>7.0675625693502697</v>
      </c>
      <c r="JO46" s="132">
        <v>13.500189756259999</v>
      </c>
      <c r="JP46" s="132">
        <v>34.957882069795403</v>
      </c>
      <c r="JQ46" s="132">
        <v>98.333333333333329</v>
      </c>
      <c r="JR46" s="132">
        <v>71.186440677966104</v>
      </c>
      <c r="JS46" s="132">
        <v>40.677966101694921</v>
      </c>
      <c r="JT46" s="132">
        <v>94.915254237288138</v>
      </c>
      <c r="JU46" s="132">
        <v>54.237288135593218</v>
      </c>
      <c r="JV46" s="132">
        <v>28.8135593220339</v>
      </c>
      <c r="JW46" s="132">
        <v>98.333333333333329</v>
      </c>
      <c r="JX46" s="132">
        <v>25.423728813559322</v>
      </c>
      <c r="JY46" s="132">
        <v>37.288135593220339</v>
      </c>
      <c r="JZ46" s="132">
        <v>1.6949152542372881</v>
      </c>
      <c r="KA46" s="132">
        <v>0</v>
      </c>
      <c r="KB46" s="132">
        <v>100</v>
      </c>
      <c r="KC46" s="132">
        <v>83.333333333333343</v>
      </c>
      <c r="KD46" s="132">
        <v>74</v>
      </c>
      <c r="KE46" s="132">
        <v>12</v>
      </c>
      <c r="KF46" s="132">
        <v>44</v>
      </c>
      <c r="KG46" s="132">
        <v>74</v>
      </c>
      <c r="KH46" s="132">
        <v>68</v>
      </c>
      <c r="KI46" s="132">
        <v>59.375</v>
      </c>
      <c r="KJ46" s="132">
        <v>56.25</v>
      </c>
      <c r="KK46" s="345" t="s">
        <v>87</v>
      </c>
      <c r="KL46" s="345" t="s">
        <v>87</v>
      </c>
      <c r="KM46" s="346">
        <v>56.4</v>
      </c>
    </row>
    <row r="47" spans="1:299" ht="18" customHeight="1">
      <c r="A47" s="74"/>
      <c r="B47" s="75" t="s">
        <v>87</v>
      </c>
      <c r="C47" s="75" t="s">
        <v>87</v>
      </c>
      <c r="D47" s="76" t="s">
        <v>139</v>
      </c>
      <c r="E47" s="77" t="s">
        <v>38</v>
      </c>
      <c r="F47" s="78" t="s">
        <v>87</v>
      </c>
      <c r="G47" s="78" t="s">
        <v>87</v>
      </c>
      <c r="H47" s="78" t="s">
        <v>87</v>
      </c>
      <c r="I47" s="78" t="s">
        <v>87</v>
      </c>
      <c r="J47" s="78" t="s">
        <v>87</v>
      </c>
      <c r="K47" s="78" t="s">
        <v>87</v>
      </c>
      <c r="L47" s="78" t="s">
        <v>87</v>
      </c>
      <c r="M47" s="79">
        <v>811442</v>
      </c>
      <c r="N47" s="80">
        <v>91.769595528269434</v>
      </c>
      <c r="O47" s="80">
        <v>52.360453992873389</v>
      </c>
      <c r="P47" s="81">
        <v>27.130856607143738</v>
      </c>
      <c r="Q47" s="81">
        <v>21.358886675521909</v>
      </c>
      <c r="R47" s="80">
        <v>9.1903280826728206</v>
      </c>
      <c r="S47" s="80">
        <v>7.5850306009832504</v>
      </c>
      <c r="T47" s="82">
        <v>16.775358683656101</v>
      </c>
      <c r="U47" s="82">
        <v>472.868507980532</v>
      </c>
      <c r="V47" s="81">
        <v>345.37404999209798</v>
      </c>
      <c r="W47" s="83">
        <v>63.1</v>
      </c>
      <c r="X47" s="84">
        <v>66.5</v>
      </c>
      <c r="Y47" s="134">
        <v>36.054421768707499</v>
      </c>
      <c r="Z47" s="134">
        <v>8.3832335329341294</v>
      </c>
      <c r="AA47" s="382" t="s">
        <v>87</v>
      </c>
      <c r="AB47" s="382" t="s">
        <v>87</v>
      </c>
      <c r="AC47" s="406">
        <v>289.16265399715911</v>
      </c>
      <c r="AD47" s="406">
        <v>252.34295952288704</v>
      </c>
      <c r="AE47" s="134">
        <v>7282.8681116174685</v>
      </c>
      <c r="AF47" s="134">
        <v>6634.6783386229354</v>
      </c>
      <c r="AG47" s="134">
        <v>22.305968880092479</v>
      </c>
      <c r="AH47" s="134">
        <v>1</v>
      </c>
      <c r="AI47" s="134">
        <v>6</v>
      </c>
      <c r="AJ47" s="134">
        <v>2.3415105454240721</v>
      </c>
      <c r="AK47" s="132">
        <v>16.144099023713338</v>
      </c>
      <c r="AL47" s="134">
        <v>47.699034558230899</v>
      </c>
      <c r="AM47" s="132">
        <v>20.744937015280421</v>
      </c>
      <c r="AN47" s="132">
        <v>6.2685702256318381</v>
      </c>
      <c r="AO47" s="134">
        <v>98.864999999999995</v>
      </c>
      <c r="AP47" s="134">
        <v>92.216999999999999</v>
      </c>
      <c r="AQ47" s="132">
        <v>68.520502011334301</v>
      </c>
      <c r="AR47" s="132">
        <v>23.057678341193</v>
      </c>
      <c r="AS47" s="139">
        <v>29.2</v>
      </c>
      <c r="AT47" s="139">
        <v>42.9</v>
      </c>
      <c r="AU47" s="132">
        <v>13.89222070269596</v>
      </c>
      <c r="AV47" s="132">
        <v>7.1951380269283733</v>
      </c>
      <c r="AW47" s="134">
        <v>94.960999999999999</v>
      </c>
      <c r="AX47" s="134">
        <v>100.386</v>
      </c>
      <c r="AY47" s="132">
        <v>74.344205582028806</v>
      </c>
      <c r="AZ47" s="132">
        <v>41.791277536091798</v>
      </c>
      <c r="BA47" s="139">
        <v>73.900000000000006</v>
      </c>
      <c r="BB47" s="139">
        <v>72.099999999999994</v>
      </c>
      <c r="BC47" s="135">
        <v>9.9189692051592626</v>
      </c>
      <c r="BD47" s="135">
        <v>4.6230831065092532</v>
      </c>
      <c r="BE47" s="143">
        <v>107.78700000000001</v>
      </c>
      <c r="BF47" s="143">
        <v>100.798</v>
      </c>
      <c r="BG47" s="135">
        <v>74.763623935143102</v>
      </c>
      <c r="BH47" s="135">
        <v>28.038195203587101</v>
      </c>
      <c r="BI47" s="144">
        <v>69.400000000000006</v>
      </c>
      <c r="BJ47" s="144">
        <v>66.599999999999994</v>
      </c>
      <c r="BK47" s="132">
        <v>9.7842462569999995</v>
      </c>
      <c r="BL47" s="132">
        <v>97.846041877803998</v>
      </c>
      <c r="BM47" s="148">
        <v>89.9</v>
      </c>
      <c r="BN47" s="6">
        <v>0.76700000000000002</v>
      </c>
      <c r="BO47" s="6">
        <v>0.39</v>
      </c>
      <c r="BP47" s="6">
        <v>0.76500000000000001</v>
      </c>
      <c r="BQ47" s="6">
        <v>0.78600000000000003</v>
      </c>
      <c r="BR47" s="6">
        <v>7.0000000000000007E-2</v>
      </c>
      <c r="BS47" s="6">
        <v>0.27200000000000002</v>
      </c>
      <c r="BT47" s="6">
        <v>0.746</v>
      </c>
      <c r="BU47" s="6">
        <v>0.59099999999999997</v>
      </c>
      <c r="BV47" s="6">
        <v>0.73899999999999999</v>
      </c>
      <c r="BW47" s="6">
        <v>0.79</v>
      </c>
      <c r="BX47" s="6">
        <v>0.71199999999999997</v>
      </c>
      <c r="BY47" s="6">
        <v>0.65800000000000003</v>
      </c>
      <c r="BZ47" s="6">
        <v>0.79500000000000004</v>
      </c>
      <c r="CA47" s="6">
        <v>0.59299999999999997</v>
      </c>
      <c r="CB47" s="6">
        <v>0.56799999999999995</v>
      </c>
      <c r="CC47" s="6">
        <v>0.78200000000000003</v>
      </c>
      <c r="CD47" s="6">
        <v>0.36599999999999999</v>
      </c>
      <c r="CE47" s="7">
        <v>8.1</v>
      </c>
      <c r="CF47" s="106">
        <v>0.70966206568300805</v>
      </c>
      <c r="CG47" s="6">
        <v>0.64200000000000002</v>
      </c>
      <c r="CH47" s="6">
        <v>0.53500000000000003</v>
      </c>
      <c r="CI47" s="6">
        <v>0.78</v>
      </c>
      <c r="CJ47" s="6">
        <v>0.50600000000000001</v>
      </c>
      <c r="CK47" s="6">
        <v>0.67900000000000005</v>
      </c>
      <c r="CL47" s="6">
        <v>0.33500000000000002</v>
      </c>
      <c r="CM47" s="6">
        <v>0.14399999999999999</v>
      </c>
      <c r="CN47" s="6">
        <v>3.9E-2</v>
      </c>
      <c r="CO47" s="6">
        <v>0.53900000000000003</v>
      </c>
      <c r="CP47" s="6">
        <v>0.443</v>
      </c>
      <c r="CQ47" s="6">
        <v>0.75700000000000001</v>
      </c>
      <c r="CR47" s="6">
        <v>0.51200000000000001</v>
      </c>
      <c r="CS47" s="6">
        <v>0.60499999999999998</v>
      </c>
      <c r="CT47" s="6">
        <v>0.73699999999999999</v>
      </c>
      <c r="CU47" s="6">
        <v>0.59599999999999997</v>
      </c>
      <c r="CV47" s="6">
        <v>0.65500000000000003</v>
      </c>
      <c r="CW47" s="144">
        <v>26.195732159999999</v>
      </c>
      <c r="CX47" s="144">
        <v>25.9749816</v>
      </c>
      <c r="CY47" s="144">
        <v>41.059602650000002</v>
      </c>
      <c r="CZ47" s="144">
        <v>6.7696835909999997</v>
      </c>
      <c r="DA47" s="132">
        <v>35.075493612079001</v>
      </c>
      <c r="DB47" s="132">
        <v>17.421602787456401</v>
      </c>
      <c r="DC47" s="132">
        <v>34.378629500580701</v>
      </c>
      <c r="DD47" s="132">
        <v>13.1242740998839</v>
      </c>
      <c r="DE47" s="139">
        <v>71</v>
      </c>
      <c r="DF47" s="139">
        <v>33.6</v>
      </c>
      <c r="DG47" s="139">
        <v>4.2</v>
      </c>
      <c r="DH47" s="139">
        <v>14.6</v>
      </c>
      <c r="DI47" s="139">
        <v>94.2</v>
      </c>
      <c r="DJ47" s="139">
        <v>32.799999999999997</v>
      </c>
      <c r="DK47" s="139">
        <v>8.1999999999999993</v>
      </c>
      <c r="DL47" s="139">
        <v>27.5</v>
      </c>
      <c r="DM47" s="342">
        <v>25</v>
      </c>
      <c r="DN47" s="342">
        <v>13</v>
      </c>
      <c r="DO47" s="343">
        <v>0.12518778167250899</v>
      </c>
      <c r="DP47" s="343">
        <v>4.6123824729466002E-2</v>
      </c>
      <c r="DQ47" s="343">
        <v>6.3938618925831197</v>
      </c>
      <c r="DR47" s="343">
        <v>3.1941031941031901</v>
      </c>
      <c r="DS47" s="344">
        <v>87.212276214833807</v>
      </c>
      <c r="DT47" s="344">
        <v>92.874692874692897</v>
      </c>
      <c r="DU47" s="344">
        <v>1.95793690535804</v>
      </c>
      <c r="DV47" s="344">
        <v>1.44403051268405</v>
      </c>
      <c r="DW47" s="344">
        <v>6.2353169656001999</v>
      </c>
      <c r="DX47" s="344">
        <v>9.8715271336847792</v>
      </c>
      <c r="DY47" s="132">
        <v>49.7797356828194</v>
      </c>
      <c r="DZ47" s="132">
        <v>44.360902255639097</v>
      </c>
      <c r="EA47" s="132">
        <v>100</v>
      </c>
      <c r="EB47" s="132">
        <v>95</v>
      </c>
      <c r="EC47" s="132">
        <v>100</v>
      </c>
      <c r="ED47" s="132">
        <v>90</v>
      </c>
      <c r="EE47" s="132">
        <v>95</v>
      </c>
      <c r="EF47" s="132">
        <v>70</v>
      </c>
      <c r="EG47" s="132">
        <v>100</v>
      </c>
      <c r="EH47" s="132">
        <v>80</v>
      </c>
      <c r="EI47" s="132">
        <v>0</v>
      </c>
      <c r="EJ47" s="132">
        <v>30</v>
      </c>
      <c r="EK47" s="132">
        <v>0</v>
      </c>
      <c r="EL47" s="132">
        <v>100</v>
      </c>
      <c r="EM47" s="132">
        <v>25</v>
      </c>
      <c r="EN47" s="132">
        <v>100</v>
      </c>
      <c r="EO47" s="132">
        <v>20</v>
      </c>
      <c r="EP47" s="132">
        <v>20</v>
      </c>
      <c r="EQ47" s="132">
        <v>80</v>
      </c>
      <c r="ER47" s="132">
        <v>60</v>
      </c>
      <c r="ES47" s="140">
        <v>83.3333333333333</v>
      </c>
      <c r="ET47" s="139">
        <v>83.3333333333333</v>
      </c>
      <c r="EU47" s="345" t="s">
        <v>87</v>
      </c>
      <c r="EV47" s="345" t="s">
        <v>87</v>
      </c>
      <c r="EW47" s="346">
        <v>71</v>
      </c>
      <c r="EX47" s="144">
        <v>42.076830729999998</v>
      </c>
      <c r="EY47" s="144">
        <v>32.53301321</v>
      </c>
      <c r="EZ47" s="144">
        <v>19.087635049999999</v>
      </c>
      <c r="FA47" s="144">
        <v>6.3025210080000003</v>
      </c>
      <c r="FB47" s="132">
        <v>43.153918791312599</v>
      </c>
      <c r="FC47" s="132">
        <v>32.200188857412698</v>
      </c>
      <c r="FD47" s="132">
        <v>18.319169027384302</v>
      </c>
      <c r="FE47" s="132">
        <v>6.3267233238904597</v>
      </c>
      <c r="FF47" s="139">
        <v>96.3</v>
      </c>
      <c r="FG47" s="139">
        <v>77.5</v>
      </c>
      <c r="FH47" s="139">
        <v>19.100000000000001</v>
      </c>
      <c r="FI47" s="139">
        <v>54.6</v>
      </c>
      <c r="FJ47" s="139">
        <v>96</v>
      </c>
      <c r="FK47" s="139">
        <v>80.8</v>
      </c>
      <c r="FL47" s="139">
        <v>12.8</v>
      </c>
      <c r="FM47" s="139">
        <v>56.7</v>
      </c>
      <c r="FN47" s="380">
        <v>54</v>
      </c>
      <c r="FO47" s="380">
        <v>42</v>
      </c>
      <c r="FP47" s="365">
        <v>0.28359855049629701</v>
      </c>
      <c r="FQ47" s="365">
        <v>0.14707427250761601</v>
      </c>
      <c r="FR47" s="365">
        <v>3.0218242865137102</v>
      </c>
      <c r="FS47" s="365">
        <v>2.1772939346811802</v>
      </c>
      <c r="FT47" s="132">
        <v>74.986010072747604</v>
      </c>
      <c r="FU47" s="132">
        <v>81.544841886988095</v>
      </c>
      <c r="FV47" s="132">
        <v>9.3850112914237709</v>
      </c>
      <c r="FW47" s="132">
        <v>6.7549112301712402</v>
      </c>
      <c r="FX47" s="132">
        <v>6.0930305403288996</v>
      </c>
      <c r="FY47" s="132">
        <v>10.4843969721449</v>
      </c>
      <c r="FZ47" s="132">
        <v>42.731277533039602</v>
      </c>
      <c r="GA47" s="132">
        <v>36.466165413533801</v>
      </c>
      <c r="GB47" s="132">
        <v>100</v>
      </c>
      <c r="GC47" s="132">
        <v>95</v>
      </c>
      <c r="GD47" s="132">
        <v>100</v>
      </c>
      <c r="GE47" s="132">
        <v>90</v>
      </c>
      <c r="GF47" s="132">
        <v>95</v>
      </c>
      <c r="GG47" s="132">
        <v>75</v>
      </c>
      <c r="GH47" s="132">
        <v>100</v>
      </c>
      <c r="GI47" s="132">
        <v>90</v>
      </c>
      <c r="GJ47" s="132">
        <v>0</v>
      </c>
      <c r="GK47" s="132">
        <v>30</v>
      </c>
      <c r="GL47" s="132">
        <v>5</v>
      </c>
      <c r="GM47" s="132">
        <v>100</v>
      </c>
      <c r="GN47" s="132">
        <v>20</v>
      </c>
      <c r="GO47" s="132">
        <v>100</v>
      </c>
      <c r="GP47" s="132">
        <v>0</v>
      </c>
      <c r="GQ47" s="132">
        <v>25</v>
      </c>
      <c r="GR47" s="132">
        <v>50</v>
      </c>
      <c r="GS47" s="132">
        <v>50</v>
      </c>
      <c r="GT47" s="140">
        <v>83.606557377049199</v>
      </c>
      <c r="GU47" s="140">
        <v>83.606557377049199</v>
      </c>
      <c r="GV47" s="382" t="s">
        <v>87</v>
      </c>
      <c r="GW47" s="132">
        <v>61.5</v>
      </c>
      <c r="GX47" s="144">
        <v>55.467590299999998</v>
      </c>
      <c r="GY47" s="144">
        <v>21.523998020000001</v>
      </c>
      <c r="GZ47" s="144">
        <v>18.109846610000002</v>
      </c>
      <c r="HA47" s="144">
        <v>4.8985650669999998</v>
      </c>
      <c r="HB47" s="146">
        <v>59.663865546218503</v>
      </c>
      <c r="HC47" s="146">
        <v>17.436974789916</v>
      </c>
      <c r="HD47" s="146">
        <v>14.705882352941201</v>
      </c>
      <c r="HE47" s="146">
        <v>8.1932773109243708</v>
      </c>
      <c r="HF47" s="385">
        <v>95.1</v>
      </c>
      <c r="HG47" s="385">
        <v>59.3</v>
      </c>
      <c r="HH47" s="385">
        <v>8.6999999999999993</v>
      </c>
      <c r="HI47" s="385">
        <v>40.5</v>
      </c>
      <c r="HJ47" s="385">
        <v>94.5</v>
      </c>
      <c r="HK47" s="385">
        <v>58.6</v>
      </c>
      <c r="HL47" s="385">
        <v>5.2</v>
      </c>
      <c r="HM47" s="385">
        <v>20.100000000000001</v>
      </c>
      <c r="HN47" s="147">
        <v>19</v>
      </c>
      <c r="HO47" s="147">
        <v>10</v>
      </c>
      <c r="HP47" s="387">
        <v>0.17895827446547999</v>
      </c>
      <c r="HQ47" s="387">
        <v>7.6575541771957994E-2</v>
      </c>
      <c r="HR47" s="387">
        <v>1.6464471403812799</v>
      </c>
      <c r="HS47" s="387">
        <v>0.99403578528826997</v>
      </c>
      <c r="HT47" s="146">
        <v>84.662045060658599</v>
      </c>
      <c r="HU47" s="146">
        <v>91.848906560636195</v>
      </c>
      <c r="HV47" s="146">
        <v>10.8693604596402</v>
      </c>
      <c r="HW47" s="146">
        <v>7.7034995022589801</v>
      </c>
      <c r="HX47" s="146">
        <v>7.3477740814114298</v>
      </c>
      <c r="HY47" s="146">
        <v>9.4145236087689703</v>
      </c>
      <c r="HZ47" s="135">
        <v>44.933920704845796</v>
      </c>
      <c r="IA47" s="135">
        <v>37.593984962405997</v>
      </c>
      <c r="IB47" s="132">
        <v>100</v>
      </c>
      <c r="IC47" s="132">
        <v>0</v>
      </c>
      <c r="ID47" s="132">
        <v>0</v>
      </c>
      <c r="IE47" s="132">
        <v>80</v>
      </c>
      <c r="IF47" s="132">
        <v>95</v>
      </c>
      <c r="IG47" s="132">
        <v>70</v>
      </c>
      <c r="IH47" s="132">
        <v>100</v>
      </c>
      <c r="II47" s="132">
        <v>75</v>
      </c>
      <c r="IJ47" s="132">
        <v>55.000000000000007</v>
      </c>
      <c r="IK47" s="132">
        <v>30</v>
      </c>
      <c r="IL47" s="132">
        <v>5</v>
      </c>
      <c r="IM47" s="132">
        <v>100</v>
      </c>
      <c r="IN47" s="132">
        <v>70</v>
      </c>
      <c r="IO47" s="132">
        <v>78.571428571428569</v>
      </c>
      <c r="IP47" s="132">
        <v>35.714285714285715</v>
      </c>
      <c r="IQ47" s="132">
        <v>0</v>
      </c>
      <c r="IR47" s="132">
        <v>78.571428571428569</v>
      </c>
      <c r="IS47" s="132">
        <v>57.142857142857139</v>
      </c>
      <c r="IT47" s="140">
        <v>83.606557377049199</v>
      </c>
      <c r="IU47" s="132">
        <v>83.606557377049199</v>
      </c>
      <c r="IV47" s="389" t="s">
        <v>87</v>
      </c>
      <c r="IW47" s="135">
        <v>61</v>
      </c>
      <c r="IX47" s="144">
        <v>51.07421875</v>
      </c>
      <c r="IY47" s="144">
        <v>25.68359375</v>
      </c>
      <c r="IZ47" s="144">
        <v>6.73828125</v>
      </c>
      <c r="JA47" s="144">
        <v>16.50390625</v>
      </c>
      <c r="JB47" s="132">
        <v>59.313725490196099</v>
      </c>
      <c r="JC47" s="132">
        <v>23.692810457516298</v>
      </c>
      <c r="JD47" s="132">
        <v>6.6993464052287601</v>
      </c>
      <c r="JE47" s="132">
        <v>10.294117647058799</v>
      </c>
      <c r="JF47" s="144">
        <v>99.4</v>
      </c>
      <c r="JG47" s="144">
        <v>84.3</v>
      </c>
      <c r="JH47" s="144">
        <v>34.6</v>
      </c>
      <c r="JI47" s="144">
        <v>90.2</v>
      </c>
      <c r="JJ47" s="395">
        <v>71</v>
      </c>
      <c r="JK47" s="365">
        <v>0.27057926829268297</v>
      </c>
      <c r="JL47" s="365">
        <v>4.5954692556634296</v>
      </c>
      <c r="JM47" s="365">
        <v>95.016181229773494</v>
      </c>
      <c r="JN47" s="365">
        <v>5.8879573170731696</v>
      </c>
      <c r="JO47" s="132">
        <v>19.15339229508</v>
      </c>
      <c r="JP47" s="132">
        <v>36.090225563909797</v>
      </c>
      <c r="JQ47" s="132">
        <v>100</v>
      </c>
      <c r="JR47" s="132">
        <v>95</v>
      </c>
      <c r="JS47" s="132">
        <v>40</v>
      </c>
      <c r="JT47" s="132">
        <v>70</v>
      </c>
      <c r="JU47" s="132">
        <v>90</v>
      </c>
      <c r="JV47" s="132">
        <v>75</v>
      </c>
      <c r="JW47" s="132">
        <v>95</v>
      </c>
      <c r="JX47" s="132">
        <v>5.2631578947368416</v>
      </c>
      <c r="JY47" s="132">
        <v>5.2631578947368416</v>
      </c>
      <c r="JZ47" s="132">
        <v>21.052631578947366</v>
      </c>
      <c r="KA47" s="132">
        <v>0</v>
      </c>
      <c r="KB47" s="132">
        <v>100</v>
      </c>
      <c r="KC47" s="132">
        <v>60</v>
      </c>
      <c r="KD47" s="132">
        <v>91.666666666666657</v>
      </c>
      <c r="KE47" s="132">
        <v>0</v>
      </c>
      <c r="KF47" s="132">
        <v>25</v>
      </c>
      <c r="KG47" s="132">
        <v>58.333333333333336</v>
      </c>
      <c r="KH47" s="132">
        <v>58.333333333333336</v>
      </c>
      <c r="KI47" s="132">
        <v>82.8125</v>
      </c>
      <c r="KJ47" s="132">
        <v>82.8125</v>
      </c>
      <c r="KK47" s="345" t="s">
        <v>87</v>
      </c>
      <c r="KL47" s="345" t="s">
        <v>87</v>
      </c>
      <c r="KM47" s="346">
        <v>44.7</v>
      </c>
    </row>
    <row r="48" spans="1:299" ht="18" customHeight="1">
      <c r="A48" s="74"/>
      <c r="B48" s="75" t="s">
        <v>87</v>
      </c>
      <c r="C48" s="75" t="s">
        <v>87</v>
      </c>
      <c r="D48" s="76" t="s">
        <v>140</v>
      </c>
      <c r="E48" s="77" t="s">
        <v>39</v>
      </c>
      <c r="F48" s="78" t="s">
        <v>87</v>
      </c>
      <c r="G48" s="78" t="s">
        <v>87</v>
      </c>
      <c r="H48" s="78" t="s">
        <v>87</v>
      </c>
      <c r="I48" s="78" t="s">
        <v>87</v>
      </c>
      <c r="J48" s="78" t="s">
        <v>87</v>
      </c>
      <c r="K48" s="78" t="s">
        <v>87</v>
      </c>
      <c r="L48" s="78" t="s">
        <v>87</v>
      </c>
      <c r="M48" s="79">
        <v>1312317</v>
      </c>
      <c r="N48" s="80">
        <v>92.432987524489761</v>
      </c>
      <c r="O48" s="80">
        <v>63.046542217616242</v>
      </c>
      <c r="P48" s="81">
        <v>22.401693594534219</v>
      </c>
      <c r="Q48" s="81">
        <v>6.8836336882740587</v>
      </c>
      <c r="R48" s="80">
        <v>10.2884397002044</v>
      </c>
      <c r="S48" s="80">
        <v>6.8873495344083597</v>
      </c>
      <c r="T48" s="82">
        <v>17.1757892346128</v>
      </c>
      <c r="U48" s="82">
        <v>492.379061991816</v>
      </c>
      <c r="V48" s="81">
        <v>352.67180408918699</v>
      </c>
      <c r="W48" s="81">
        <v>66.900000000000006</v>
      </c>
      <c r="X48" s="80">
        <v>69.400000000000006</v>
      </c>
      <c r="Y48" s="134">
        <v>31.752577319587601</v>
      </c>
      <c r="Z48" s="134">
        <v>8.2892416225749592</v>
      </c>
      <c r="AA48" s="382" t="s">
        <v>87</v>
      </c>
      <c r="AB48" s="382" t="s">
        <v>87</v>
      </c>
      <c r="AC48" s="406">
        <v>269.11627571428903</v>
      </c>
      <c r="AD48" s="406">
        <v>248.62610079668607</v>
      </c>
      <c r="AE48" s="134">
        <v>7060.5061575874624</v>
      </c>
      <c r="AF48" s="134">
        <v>6929.1908907300867</v>
      </c>
      <c r="AG48" s="134">
        <v>59.284456423257488</v>
      </c>
      <c r="AH48" s="134">
        <v>2</v>
      </c>
      <c r="AI48" s="134">
        <v>10</v>
      </c>
      <c r="AJ48" s="134">
        <v>2.5908374272374739</v>
      </c>
      <c r="AK48" s="132">
        <v>21.793514829115221</v>
      </c>
      <c r="AL48" s="134">
        <v>45.37242145000026</v>
      </c>
      <c r="AM48" s="132">
        <v>20.599250647086155</v>
      </c>
      <c r="AN48" s="132">
        <v>6.1003499484362722</v>
      </c>
      <c r="AO48" s="134">
        <v>110.54</v>
      </c>
      <c r="AP48" s="134">
        <v>108.08499999999999</v>
      </c>
      <c r="AQ48" s="132">
        <v>69.278426123763694</v>
      </c>
      <c r="AR48" s="132">
        <v>30.115002139793301</v>
      </c>
      <c r="AS48" s="140">
        <v>32.799999999999997</v>
      </c>
      <c r="AT48" s="140">
        <v>52.8</v>
      </c>
      <c r="AU48" s="132">
        <v>15.981784866429951</v>
      </c>
      <c r="AV48" s="132">
        <v>9.9900422832999496</v>
      </c>
      <c r="AW48" s="134">
        <v>101.622</v>
      </c>
      <c r="AX48" s="134">
        <v>102.694</v>
      </c>
      <c r="AY48" s="132">
        <v>88.336706341654306</v>
      </c>
      <c r="AZ48" s="132">
        <v>49.484834463553199</v>
      </c>
      <c r="BA48" s="139">
        <v>78.3</v>
      </c>
      <c r="BB48" s="139">
        <v>75.8</v>
      </c>
      <c r="BC48" s="135">
        <v>9.3327375615614745</v>
      </c>
      <c r="BD48" s="135">
        <v>4.7395203208372401</v>
      </c>
      <c r="BE48" s="143">
        <v>89.352999999999994</v>
      </c>
      <c r="BF48" s="143">
        <v>92.738</v>
      </c>
      <c r="BG48" s="135">
        <v>68.786075214834298</v>
      </c>
      <c r="BH48" s="135">
        <v>24.264711167526201</v>
      </c>
      <c r="BI48" s="144">
        <v>69.900000000000006</v>
      </c>
      <c r="BJ48" s="144">
        <v>66</v>
      </c>
      <c r="BK48" s="132">
        <v>11.85876474</v>
      </c>
      <c r="BL48" s="132">
        <v>94.969492530021398</v>
      </c>
      <c r="BM48" s="134">
        <v>94.1</v>
      </c>
      <c r="BN48" s="6">
        <v>0.85099999999999998</v>
      </c>
      <c r="BO48" s="6">
        <v>0.36199999999999999</v>
      </c>
      <c r="BP48" s="6">
        <v>0.71</v>
      </c>
      <c r="BQ48" s="6">
        <v>0.81299999999999994</v>
      </c>
      <c r="BR48" s="6">
        <v>7.3999999999999996E-2</v>
      </c>
      <c r="BS48" s="6">
        <v>0.28299999999999997</v>
      </c>
      <c r="BT48" s="6">
        <v>0.76900000000000002</v>
      </c>
      <c r="BU48" s="6">
        <v>0.66100000000000003</v>
      </c>
      <c r="BV48" s="6">
        <v>0.75</v>
      </c>
      <c r="BW48" s="6">
        <v>0.749</v>
      </c>
      <c r="BX48" s="6">
        <v>0.72899999999999998</v>
      </c>
      <c r="BY48" s="6">
        <v>0.53700000000000003</v>
      </c>
      <c r="BZ48" s="6">
        <v>0.77500000000000002</v>
      </c>
      <c r="CA48" s="6">
        <v>0.65100000000000002</v>
      </c>
      <c r="CB48" s="6">
        <v>0.754</v>
      </c>
      <c r="CC48" s="6">
        <v>0.69599999999999995</v>
      </c>
      <c r="CD48" s="6">
        <v>0.20200000000000001</v>
      </c>
      <c r="CE48" s="7">
        <v>8.1999999999999993</v>
      </c>
      <c r="CF48" s="106">
        <v>0.74515897681090126</v>
      </c>
      <c r="CG48" s="6">
        <v>0.73499999999999999</v>
      </c>
      <c r="CH48" s="6">
        <v>0.34499999999999997</v>
      </c>
      <c r="CI48" s="6">
        <v>0.73699999999999999</v>
      </c>
      <c r="CJ48" s="6">
        <v>0.438</v>
      </c>
      <c r="CK48" s="6">
        <v>0.58099999999999996</v>
      </c>
      <c r="CL48" s="6">
        <v>0.19</v>
      </c>
      <c r="CM48" s="6">
        <v>0.14199999999999999</v>
      </c>
      <c r="CN48" s="6">
        <v>7.3999999999999996E-2</v>
      </c>
      <c r="CO48" s="6">
        <v>0.48</v>
      </c>
      <c r="CP48" s="6">
        <v>0.36499999999999999</v>
      </c>
      <c r="CQ48" s="6">
        <v>0.71199999999999997</v>
      </c>
      <c r="CR48" s="6">
        <v>0.48799999999999999</v>
      </c>
      <c r="CS48" s="6">
        <v>0.56000000000000005</v>
      </c>
      <c r="CT48" s="6">
        <v>0.69899999999999995</v>
      </c>
      <c r="CU48" s="6">
        <v>0.60299999999999998</v>
      </c>
      <c r="CV48" s="6">
        <v>0.57799999999999996</v>
      </c>
      <c r="CW48" s="132">
        <v>25.92242195</v>
      </c>
      <c r="CX48" s="132">
        <v>26.080100909999999</v>
      </c>
      <c r="CY48" s="132">
        <v>37.559129609999999</v>
      </c>
      <c r="CZ48" s="132">
        <v>10.438347520000001</v>
      </c>
      <c r="DA48" s="132">
        <v>37.134146341463399</v>
      </c>
      <c r="DB48" s="132">
        <v>16.524390243902399</v>
      </c>
      <c r="DC48" s="132">
        <v>31.890243902439</v>
      </c>
      <c r="DD48" s="132">
        <v>14.451219512195101</v>
      </c>
      <c r="DE48" s="140">
        <v>80.5</v>
      </c>
      <c r="DF48" s="140">
        <v>38.299999999999997</v>
      </c>
      <c r="DG48" s="140">
        <v>6.3</v>
      </c>
      <c r="DH48" s="140">
        <v>7.2</v>
      </c>
      <c r="DI48" s="140">
        <v>96.3</v>
      </c>
      <c r="DJ48" s="140">
        <v>54.8</v>
      </c>
      <c r="DK48" s="140">
        <v>16.5</v>
      </c>
      <c r="DL48" s="140">
        <v>11.6</v>
      </c>
      <c r="DM48" s="342">
        <v>56</v>
      </c>
      <c r="DN48" s="342">
        <v>36</v>
      </c>
      <c r="DO48" s="343">
        <v>0.13757861635220101</v>
      </c>
      <c r="DP48" s="343">
        <v>5.7136508641896899E-2</v>
      </c>
      <c r="DQ48" s="343">
        <v>4.4692737430167604</v>
      </c>
      <c r="DR48" s="343">
        <v>2.38095238095238</v>
      </c>
      <c r="DS48" s="344">
        <v>78.132482043096601</v>
      </c>
      <c r="DT48" s="344">
        <v>79.232804232804199</v>
      </c>
      <c r="DU48" s="344">
        <v>3.0783215408804998</v>
      </c>
      <c r="DV48" s="344">
        <v>2.3997333629596702</v>
      </c>
      <c r="DW48" s="344">
        <v>6.8660585440474398</v>
      </c>
      <c r="DX48" s="344">
        <v>10.630541556561701</v>
      </c>
      <c r="DY48" s="132">
        <v>44.274809160305303</v>
      </c>
      <c r="DZ48" s="132">
        <v>39.957264957264996</v>
      </c>
      <c r="EA48" s="132">
        <v>100</v>
      </c>
      <c r="EB48" s="132">
        <v>85.714285714285708</v>
      </c>
      <c r="EC48" s="132">
        <v>100</v>
      </c>
      <c r="ED48" s="132">
        <v>95.238095238095227</v>
      </c>
      <c r="EE48" s="132">
        <v>80.952380952380949</v>
      </c>
      <c r="EF48" s="132">
        <v>42.857142857142854</v>
      </c>
      <c r="EG48" s="132">
        <v>100</v>
      </c>
      <c r="EH48" s="132">
        <v>80.952380952380949</v>
      </c>
      <c r="EI48" s="132">
        <v>4.7619047619047619</v>
      </c>
      <c r="EJ48" s="132">
        <v>33.333333333333329</v>
      </c>
      <c r="EK48" s="132">
        <v>0</v>
      </c>
      <c r="EL48" s="132">
        <v>90.476190476190482</v>
      </c>
      <c r="EM48" s="132">
        <v>66.666666666666657</v>
      </c>
      <c r="EN48" s="132">
        <v>78.571428571428569</v>
      </c>
      <c r="EO48" s="132">
        <v>14.285714285714285</v>
      </c>
      <c r="EP48" s="132">
        <v>14.285714285714285</v>
      </c>
      <c r="EQ48" s="132">
        <v>14.285714285714285</v>
      </c>
      <c r="ER48" s="132">
        <v>57.142857142857139</v>
      </c>
      <c r="ES48" s="140">
        <v>55</v>
      </c>
      <c r="ET48" s="139">
        <v>55</v>
      </c>
      <c r="EU48" s="345" t="s">
        <v>87</v>
      </c>
      <c r="EV48" s="345" t="s">
        <v>87</v>
      </c>
      <c r="EW48" s="346">
        <v>64.900000000000006</v>
      </c>
      <c r="EX48" s="132">
        <v>46.876501679999997</v>
      </c>
      <c r="EY48" s="132">
        <v>29.144642000000001</v>
      </c>
      <c r="EZ48" s="132">
        <v>18.59682845</v>
      </c>
      <c r="FA48" s="132">
        <v>5.382027871</v>
      </c>
      <c r="FB48" s="132">
        <v>47.434607645875303</v>
      </c>
      <c r="FC48" s="132">
        <v>25</v>
      </c>
      <c r="FD48" s="132">
        <v>17.203219315895399</v>
      </c>
      <c r="FE48" s="132">
        <v>10.3118712273642</v>
      </c>
      <c r="FF48" s="140">
        <v>98.3</v>
      </c>
      <c r="FG48" s="140">
        <v>77.900000000000006</v>
      </c>
      <c r="FH48" s="140">
        <v>19.8</v>
      </c>
      <c r="FI48" s="140">
        <v>48.7</v>
      </c>
      <c r="FJ48" s="140">
        <v>99.8</v>
      </c>
      <c r="FK48" s="140">
        <v>78.3</v>
      </c>
      <c r="FL48" s="140">
        <v>19.7</v>
      </c>
      <c r="FM48" s="140">
        <v>35.200000000000003</v>
      </c>
      <c r="FN48" s="380">
        <v>132</v>
      </c>
      <c r="FO48" s="380">
        <v>111</v>
      </c>
      <c r="FP48" s="365">
        <v>0.43000944717724898</v>
      </c>
      <c r="FQ48" s="365">
        <v>0.225238935898216</v>
      </c>
      <c r="FR48" s="365">
        <v>3.6646307606885098</v>
      </c>
      <c r="FS48" s="365">
        <v>2.8215556685307601</v>
      </c>
      <c r="FT48" s="132">
        <v>68.6007773459189</v>
      </c>
      <c r="FU48" s="132">
        <v>69.217081850533802</v>
      </c>
      <c r="FV48" s="132">
        <v>11.734045672215499</v>
      </c>
      <c r="FW48" s="132">
        <v>7.98279255696922</v>
      </c>
      <c r="FX48" s="132">
        <v>5.6064836270332004</v>
      </c>
      <c r="FY48" s="132">
        <v>9.2754942721688902</v>
      </c>
      <c r="FZ48" s="132">
        <v>38.422391857506398</v>
      </c>
      <c r="GA48" s="132">
        <v>33.119658119658098</v>
      </c>
      <c r="GB48" s="132">
        <v>100</v>
      </c>
      <c r="GC48" s="132">
        <v>95.238095238095227</v>
      </c>
      <c r="GD48" s="132">
        <v>100</v>
      </c>
      <c r="GE48" s="132">
        <v>100</v>
      </c>
      <c r="GF48" s="132">
        <v>80.952380952380949</v>
      </c>
      <c r="GG48" s="132">
        <v>52.380952380952387</v>
      </c>
      <c r="GH48" s="132">
        <v>95.238095238095227</v>
      </c>
      <c r="GI48" s="132">
        <v>80</v>
      </c>
      <c r="GJ48" s="132">
        <v>0</v>
      </c>
      <c r="GK48" s="132">
        <v>25</v>
      </c>
      <c r="GL48" s="132">
        <v>0</v>
      </c>
      <c r="GM48" s="132">
        <v>95</v>
      </c>
      <c r="GN48" s="132">
        <v>76.19047619047619</v>
      </c>
      <c r="GO48" s="132">
        <v>75</v>
      </c>
      <c r="GP48" s="132">
        <v>6.25</v>
      </c>
      <c r="GQ48" s="132">
        <v>12.5</v>
      </c>
      <c r="GR48" s="132">
        <v>12.5</v>
      </c>
      <c r="GS48" s="132">
        <v>62.5</v>
      </c>
      <c r="GT48" s="140">
        <v>44.262295081967203</v>
      </c>
      <c r="GU48" s="140">
        <v>44.262295081967203</v>
      </c>
      <c r="GV48" s="382" t="s">
        <v>87</v>
      </c>
      <c r="GW48" s="132">
        <v>64.2</v>
      </c>
      <c r="GX48" s="144">
        <v>54.166666669999998</v>
      </c>
      <c r="GY48" s="144">
        <v>19.555555559999998</v>
      </c>
      <c r="GZ48" s="144">
        <v>17.75</v>
      </c>
      <c r="HA48" s="144">
        <v>8.5277777780000008</v>
      </c>
      <c r="HB48" s="146">
        <v>61.316319677636002</v>
      </c>
      <c r="HC48" s="146">
        <v>16.856950973807901</v>
      </c>
      <c r="HD48" s="146">
        <v>13.7676292813969</v>
      </c>
      <c r="HE48" s="146">
        <v>8.0591000671591697</v>
      </c>
      <c r="HF48" s="140">
        <v>96.4</v>
      </c>
      <c r="HG48" s="140">
        <v>59.8</v>
      </c>
      <c r="HH48" s="140">
        <v>6.8</v>
      </c>
      <c r="HI48" s="140">
        <v>27.5</v>
      </c>
      <c r="HJ48" s="140">
        <v>96.3</v>
      </c>
      <c r="HK48" s="140">
        <v>51.9</v>
      </c>
      <c r="HL48" s="140">
        <v>3.9</v>
      </c>
      <c r="HM48" s="140">
        <v>27.2</v>
      </c>
      <c r="HN48" s="147">
        <v>102</v>
      </c>
      <c r="HO48" s="147">
        <v>37</v>
      </c>
      <c r="HP48" s="387">
        <v>0.46739678321037398</v>
      </c>
      <c r="HQ48" s="387">
        <v>0.12269531768139</v>
      </c>
      <c r="HR48" s="387">
        <v>7.7331311599696697</v>
      </c>
      <c r="HS48" s="387">
        <v>2.8928850664581698</v>
      </c>
      <c r="HT48" s="146">
        <v>87.945413191811994</v>
      </c>
      <c r="HU48" s="146">
        <v>90.383111806098498</v>
      </c>
      <c r="HV48" s="146">
        <v>6.0440819319066996</v>
      </c>
      <c r="HW48" s="146">
        <v>4.2412786841756196</v>
      </c>
      <c r="HX48" s="146">
        <v>8.4713172843439892</v>
      </c>
      <c r="HY48" s="146">
        <v>11.9909281192304</v>
      </c>
      <c r="HZ48" s="135">
        <v>40.458015267175597</v>
      </c>
      <c r="IA48" s="135">
        <v>32.692307692307701</v>
      </c>
      <c r="IB48" s="132">
        <v>100</v>
      </c>
      <c r="IC48" s="132">
        <v>4.7619047619047619</v>
      </c>
      <c r="ID48" s="132">
        <v>14.285714285714285</v>
      </c>
      <c r="IE48" s="132">
        <v>95.238095238095227</v>
      </c>
      <c r="IF48" s="132">
        <v>85.714285714285708</v>
      </c>
      <c r="IG48" s="132">
        <v>42.857142857142854</v>
      </c>
      <c r="IH48" s="132">
        <v>100</v>
      </c>
      <c r="II48" s="132">
        <v>71.428571428571431</v>
      </c>
      <c r="IJ48" s="132">
        <v>76.19047619047619</v>
      </c>
      <c r="IK48" s="132">
        <v>19.047619047619047</v>
      </c>
      <c r="IL48" s="132">
        <v>0</v>
      </c>
      <c r="IM48" s="132">
        <v>85.714285714285708</v>
      </c>
      <c r="IN48" s="132">
        <v>80.952380952380949</v>
      </c>
      <c r="IO48" s="132">
        <v>64.705882352941174</v>
      </c>
      <c r="IP48" s="132">
        <v>64.705882352941174</v>
      </c>
      <c r="IQ48" s="132">
        <v>11.76470588235294</v>
      </c>
      <c r="IR48" s="132">
        <v>29.411764705882355</v>
      </c>
      <c r="IS48" s="132">
        <v>52.941176470588239</v>
      </c>
      <c r="IT48" s="140">
        <v>55.737704918032797</v>
      </c>
      <c r="IU48" s="132">
        <v>55.737704918032797</v>
      </c>
      <c r="IV48" s="389" t="s">
        <v>87</v>
      </c>
      <c r="IW48" s="135">
        <v>61.7</v>
      </c>
      <c r="IX48" s="132">
        <v>62.04345816</v>
      </c>
      <c r="IY48" s="132">
        <v>30.097087380000001</v>
      </c>
      <c r="IZ48" s="132">
        <v>5.871474804</v>
      </c>
      <c r="JA48" s="132">
        <v>1.987979658</v>
      </c>
      <c r="JB48" s="132">
        <v>60.538979788257897</v>
      </c>
      <c r="JC48" s="132">
        <v>22.136669874879701</v>
      </c>
      <c r="JD48" s="132">
        <v>6.7372473532242498</v>
      </c>
      <c r="JE48" s="132">
        <v>10.587102983638101</v>
      </c>
      <c r="JF48" s="132">
        <v>99.8</v>
      </c>
      <c r="JG48" s="132">
        <v>91.1</v>
      </c>
      <c r="JH48" s="132">
        <v>45.1</v>
      </c>
      <c r="JI48" s="132">
        <v>61.6</v>
      </c>
      <c r="JJ48" s="395">
        <v>107</v>
      </c>
      <c r="JK48" s="365">
        <v>0.33155676747645002</v>
      </c>
      <c r="JL48" s="365">
        <v>5.2297165200390996</v>
      </c>
      <c r="JM48" s="365">
        <v>83.577712609970703</v>
      </c>
      <c r="JN48" s="365">
        <v>6.3398611799702502</v>
      </c>
      <c r="JO48" s="132">
        <v>15.687662268378601</v>
      </c>
      <c r="JP48" s="132">
        <v>29.4871794871795</v>
      </c>
      <c r="JQ48" s="132">
        <v>95.238095238095227</v>
      </c>
      <c r="JR48" s="132">
        <v>50</v>
      </c>
      <c r="JS48" s="132">
        <v>40</v>
      </c>
      <c r="JT48" s="132">
        <v>80</v>
      </c>
      <c r="JU48" s="132">
        <v>85</v>
      </c>
      <c r="JV48" s="132">
        <v>45</v>
      </c>
      <c r="JW48" s="132">
        <v>90.476190476190482</v>
      </c>
      <c r="JX48" s="132">
        <v>68.421052631578945</v>
      </c>
      <c r="JY48" s="132">
        <v>78.94736842105263</v>
      </c>
      <c r="JZ48" s="132">
        <v>21.052631578947366</v>
      </c>
      <c r="KA48" s="132">
        <v>5.2631578947368416</v>
      </c>
      <c r="KB48" s="132">
        <v>94.73684210526315</v>
      </c>
      <c r="KC48" s="132">
        <v>90.476190476190482</v>
      </c>
      <c r="KD48" s="132">
        <v>73.68421052631578</v>
      </c>
      <c r="KE48" s="132">
        <v>63.157894736842103</v>
      </c>
      <c r="KF48" s="132">
        <v>26.315789473684209</v>
      </c>
      <c r="KG48" s="132">
        <v>36.84210526315789</v>
      </c>
      <c r="KH48" s="132">
        <v>73.68421052631578</v>
      </c>
      <c r="KI48" s="132">
        <v>42.1875</v>
      </c>
      <c r="KJ48" s="132">
        <v>42.1875</v>
      </c>
      <c r="KK48" s="345" t="s">
        <v>87</v>
      </c>
      <c r="KL48" s="345" t="s">
        <v>87</v>
      </c>
      <c r="KM48" s="346">
        <v>70.900000000000006</v>
      </c>
    </row>
    <row r="49" spans="1:299" ht="18" customHeight="1">
      <c r="A49" s="74"/>
      <c r="B49" s="75" t="s">
        <v>87</v>
      </c>
      <c r="C49" s="75" t="s">
        <v>87</v>
      </c>
      <c r="D49" s="76" t="s">
        <v>141</v>
      </c>
      <c r="E49" s="77" t="s">
        <v>40</v>
      </c>
      <c r="F49" s="78" t="s">
        <v>87</v>
      </c>
      <c r="G49" s="78" t="s">
        <v>87</v>
      </c>
      <c r="H49" s="78" t="s">
        <v>87</v>
      </c>
      <c r="I49" s="78" t="s">
        <v>87</v>
      </c>
      <c r="J49" s="78" t="s">
        <v>87</v>
      </c>
      <c r="K49" s="78" t="s">
        <v>87</v>
      </c>
      <c r="L49" s="78" t="s">
        <v>87</v>
      </c>
      <c r="M49" s="79">
        <v>1738301</v>
      </c>
      <c r="N49" s="80">
        <v>79.7205385531947</v>
      </c>
      <c r="O49" s="80">
        <v>53.071243430684163</v>
      </c>
      <c r="P49" s="81">
        <v>25.758429157002222</v>
      </c>
      <c r="Q49" s="81">
        <v>15.246855144602595</v>
      </c>
      <c r="R49" s="80">
        <v>9.5062298107983398</v>
      </c>
      <c r="S49" s="80">
        <v>7.9049377018920204</v>
      </c>
      <c r="T49" s="82">
        <v>17.411167512690401</v>
      </c>
      <c r="U49" s="82">
        <v>430.76212615365603</v>
      </c>
      <c r="V49" s="81">
        <v>338.15451996220702</v>
      </c>
      <c r="W49" s="81">
        <v>64</v>
      </c>
      <c r="X49" s="80">
        <v>67.7</v>
      </c>
      <c r="Y49" s="148">
        <v>30.6962025316456</v>
      </c>
      <c r="Z49" s="148">
        <v>8.1081081081081106</v>
      </c>
      <c r="AA49" s="382" t="s">
        <v>87</v>
      </c>
      <c r="AB49" s="382" t="s">
        <v>87</v>
      </c>
      <c r="AC49" s="382" t="s">
        <v>87</v>
      </c>
      <c r="AD49" s="382" t="s">
        <v>87</v>
      </c>
      <c r="AE49" s="382" t="s">
        <v>87</v>
      </c>
      <c r="AF49" s="382" t="s">
        <v>87</v>
      </c>
      <c r="AG49" s="134">
        <v>36.587449469338168</v>
      </c>
      <c r="AH49" s="134">
        <v>1</v>
      </c>
      <c r="AI49" s="134">
        <v>9</v>
      </c>
      <c r="AJ49" s="134">
        <v>2.646262068537037</v>
      </c>
      <c r="AK49" s="132">
        <v>13.058728033867553</v>
      </c>
      <c r="AL49" s="134">
        <v>53.915000911809869</v>
      </c>
      <c r="AM49" s="132">
        <v>18.412608609571322</v>
      </c>
      <c r="AN49" s="132">
        <v>5.8023691811534697</v>
      </c>
      <c r="AO49" s="134">
        <v>92.481999999999999</v>
      </c>
      <c r="AP49" s="134">
        <v>94.051000000000002</v>
      </c>
      <c r="AQ49" s="132">
        <v>57.519750601931797</v>
      </c>
      <c r="AR49" s="132">
        <v>23.654322626302999</v>
      </c>
      <c r="AS49" s="140">
        <v>31.5</v>
      </c>
      <c r="AT49" s="140">
        <v>52.2</v>
      </c>
      <c r="AU49" s="132">
        <v>10.595263081551789</v>
      </c>
      <c r="AV49" s="132">
        <v>6.274957760543697</v>
      </c>
      <c r="AW49" s="134">
        <v>79.113</v>
      </c>
      <c r="AX49" s="134">
        <v>82.905000000000001</v>
      </c>
      <c r="AY49" s="132">
        <v>62.736157505140802</v>
      </c>
      <c r="AZ49" s="132">
        <v>40.421808863761299</v>
      </c>
      <c r="BA49" s="139">
        <v>72.3</v>
      </c>
      <c r="BB49" s="139">
        <v>66.8</v>
      </c>
      <c r="BC49" s="135">
        <v>8.0708603466957403</v>
      </c>
      <c r="BD49" s="135">
        <v>3.6196523619625687</v>
      </c>
      <c r="BE49" s="143">
        <v>70.12</v>
      </c>
      <c r="BF49" s="143">
        <v>68.284000000000006</v>
      </c>
      <c r="BG49" s="135">
        <v>49.292565372438503</v>
      </c>
      <c r="BH49" s="135">
        <v>18.8715016401196</v>
      </c>
      <c r="BI49" s="144">
        <v>70.400000000000006</v>
      </c>
      <c r="BJ49" s="144">
        <v>69.599999999999994</v>
      </c>
      <c r="BK49" s="132">
        <v>11.42176789</v>
      </c>
      <c r="BL49" s="132">
        <v>99.108694786863197</v>
      </c>
      <c r="BM49" s="134">
        <v>92.8</v>
      </c>
      <c r="BN49" s="6">
        <v>0.74299999999999999</v>
      </c>
      <c r="BO49" s="6">
        <v>0.42899999999999999</v>
      </c>
      <c r="BP49" s="6">
        <v>0.75800000000000001</v>
      </c>
      <c r="BQ49" s="6">
        <v>0.81299999999999994</v>
      </c>
      <c r="BR49" s="6">
        <v>9.0999999999999998E-2</v>
      </c>
      <c r="BS49" s="6">
        <v>0.27800000000000002</v>
      </c>
      <c r="BT49" s="6">
        <v>0.74399999999999999</v>
      </c>
      <c r="BU49" s="6">
        <v>0.61599999999999999</v>
      </c>
      <c r="BV49" s="6">
        <v>0.76100000000000001</v>
      </c>
      <c r="BW49" s="6">
        <v>0.76900000000000002</v>
      </c>
      <c r="BX49" s="6">
        <v>0.754</v>
      </c>
      <c r="BY49" s="6">
        <v>0.51900000000000002</v>
      </c>
      <c r="BZ49" s="6">
        <v>0.76200000000000001</v>
      </c>
      <c r="CA49" s="6">
        <v>0.72</v>
      </c>
      <c r="CB49" s="6">
        <v>0.63200000000000001</v>
      </c>
      <c r="CC49" s="6">
        <v>0.63200000000000001</v>
      </c>
      <c r="CD49" s="6">
        <v>0.23699999999999999</v>
      </c>
      <c r="CE49" s="7">
        <v>8.1</v>
      </c>
      <c r="CF49" s="106">
        <v>0.72328244274809161</v>
      </c>
      <c r="CG49" s="6">
        <v>0.72499999999999998</v>
      </c>
      <c r="CH49" s="6">
        <v>0.224</v>
      </c>
      <c r="CI49" s="6">
        <v>0.84899999999999998</v>
      </c>
      <c r="CJ49" s="6">
        <v>0.56499999999999995</v>
      </c>
      <c r="CK49" s="6">
        <v>0.67900000000000005</v>
      </c>
      <c r="CL49" s="6">
        <v>0.25900000000000001</v>
      </c>
      <c r="CM49" s="6">
        <v>0.114</v>
      </c>
      <c r="CN49" s="6">
        <v>6.0000000000000001E-3</v>
      </c>
      <c r="CO49" s="6">
        <v>0.49399999999999999</v>
      </c>
      <c r="CP49" s="6">
        <v>0.36599999999999999</v>
      </c>
      <c r="CQ49" s="6">
        <v>0.80500000000000005</v>
      </c>
      <c r="CR49" s="6">
        <v>0.432</v>
      </c>
      <c r="CS49" s="6">
        <v>0.623</v>
      </c>
      <c r="CT49" s="6">
        <v>0.77900000000000003</v>
      </c>
      <c r="CU49" s="6">
        <v>0.65500000000000003</v>
      </c>
      <c r="CV49" s="6">
        <v>0.78600000000000003</v>
      </c>
      <c r="CW49" s="132">
        <v>33.025885150000001</v>
      </c>
      <c r="CX49" s="132">
        <v>25.23058614</v>
      </c>
      <c r="CY49" s="132">
        <v>36.715263309999997</v>
      </c>
      <c r="CZ49" s="132">
        <v>5.0282653970000002</v>
      </c>
      <c r="DA49" s="132">
        <v>35.332933413317299</v>
      </c>
      <c r="DB49" s="132">
        <v>17.6964607078584</v>
      </c>
      <c r="DC49" s="132">
        <v>36.592681463707301</v>
      </c>
      <c r="DD49" s="132">
        <v>10.377924415117</v>
      </c>
      <c r="DE49" s="140">
        <v>82.1</v>
      </c>
      <c r="DF49" s="140">
        <v>22.5</v>
      </c>
      <c r="DG49" s="140">
        <v>4.3</v>
      </c>
      <c r="DH49" s="140">
        <v>20.5</v>
      </c>
      <c r="DI49" s="140">
        <v>95.4</v>
      </c>
      <c r="DJ49" s="140">
        <v>26.8</v>
      </c>
      <c r="DK49" s="140">
        <v>8</v>
      </c>
      <c r="DL49" s="140">
        <v>34.1</v>
      </c>
      <c r="DM49" s="342">
        <v>35</v>
      </c>
      <c r="DN49" s="342">
        <v>17</v>
      </c>
      <c r="DO49" s="343">
        <v>6.1359373082519597E-2</v>
      </c>
      <c r="DP49" s="343">
        <v>2.19185146982981E-2</v>
      </c>
      <c r="DQ49" s="343">
        <v>5.4602184087363499</v>
      </c>
      <c r="DR49" s="343">
        <v>2.67295597484277</v>
      </c>
      <c r="DS49" s="344">
        <v>78.3151326053042</v>
      </c>
      <c r="DT49" s="344">
        <v>81.918238993710702</v>
      </c>
      <c r="DU49" s="344">
        <v>1.1237530898827199</v>
      </c>
      <c r="DV49" s="344">
        <v>0.82001031459515195</v>
      </c>
      <c r="DW49" s="344">
        <v>7.3979085068090598</v>
      </c>
      <c r="DX49" s="344">
        <v>10.7520919589405</v>
      </c>
      <c r="DY49" s="144">
        <v>54.728370221327999</v>
      </c>
      <c r="DZ49" s="144">
        <v>47.1283783783784</v>
      </c>
      <c r="EA49" s="144">
        <v>100</v>
      </c>
      <c r="EB49" s="144">
        <v>80</v>
      </c>
      <c r="EC49" s="144">
        <v>100</v>
      </c>
      <c r="ED49" s="144">
        <v>100</v>
      </c>
      <c r="EE49" s="144">
        <v>86.666666666666671</v>
      </c>
      <c r="EF49" s="144">
        <v>35.555555555555557</v>
      </c>
      <c r="EG49" s="144">
        <v>100</v>
      </c>
      <c r="EH49" s="144">
        <v>100</v>
      </c>
      <c r="EI49" s="144">
        <v>11.111111111111111</v>
      </c>
      <c r="EJ49" s="144">
        <v>6.666666666666667</v>
      </c>
      <c r="EK49" s="144">
        <v>8.8888888888888893</v>
      </c>
      <c r="EL49" s="144">
        <v>91.111111111111114</v>
      </c>
      <c r="EM49" s="144">
        <v>37.777777777777779</v>
      </c>
      <c r="EN49" s="144">
        <v>82.35294117647058</v>
      </c>
      <c r="EO49" s="144">
        <v>52.941176470588239</v>
      </c>
      <c r="EP49" s="144">
        <v>5.8823529411764701</v>
      </c>
      <c r="EQ49" s="144">
        <v>76.470588235294116</v>
      </c>
      <c r="ER49" s="144">
        <v>29.411764705882355</v>
      </c>
      <c r="ES49" s="139">
        <v>60</v>
      </c>
      <c r="ET49" s="139">
        <v>58.3333333333333</v>
      </c>
      <c r="EU49" s="345" t="s">
        <v>87</v>
      </c>
      <c r="EV49" s="345" t="s">
        <v>87</v>
      </c>
      <c r="EW49" s="346">
        <v>74.599999999999994</v>
      </c>
      <c r="EX49" s="132">
        <v>42.573273720000003</v>
      </c>
      <c r="EY49" s="132">
        <v>30.476900149999999</v>
      </c>
      <c r="EZ49" s="132">
        <v>21.063089919999999</v>
      </c>
      <c r="FA49" s="132">
        <v>5.886736215</v>
      </c>
      <c r="FB49" s="132">
        <v>43.945205479452099</v>
      </c>
      <c r="FC49" s="132">
        <v>29.205479452054799</v>
      </c>
      <c r="FD49" s="132">
        <v>19.342465753424701</v>
      </c>
      <c r="FE49" s="132">
        <v>7.4520547945205502</v>
      </c>
      <c r="FF49" s="140">
        <v>95.4</v>
      </c>
      <c r="FG49" s="140">
        <v>76.8</v>
      </c>
      <c r="FH49" s="140">
        <v>18.399999999999999</v>
      </c>
      <c r="FI49" s="140">
        <v>58.6</v>
      </c>
      <c r="FJ49" s="140">
        <v>94.5</v>
      </c>
      <c r="FK49" s="140">
        <v>72.900000000000006</v>
      </c>
      <c r="FL49" s="140">
        <v>13.9</v>
      </c>
      <c r="FM49" s="140">
        <v>46.4</v>
      </c>
      <c r="FN49" s="380">
        <v>99</v>
      </c>
      <c r="FO49" s="380">
        <v>81</v>
      </c>
      <c r="FP49" s="365">
        <v>0.19423190111830499</v>
      </c>
      <c r="FQ49" s="365">
        <v>0.110307635739674</v>
      </c>
      <c r="FR49" s="365">
        <v>2.31038506417736</v>
      </c>
      <c r="FS49" s="365">
        <v>1.82926829268293</v>
      </c>
      <c r="FT49" s="132">
        <v>76.8728121353559</v>
      </c>
      <c r="FU49" s="132">
        <v>81.549232158988303</v>
      </c>
      <c r="FV49" s="132">
        <v>8.4069060231508708</v>
      </c>
      <c r="FW49" s="132">
        <v>6.0301507537688401</v>
      </c>
      <c r="FX49" s="132">
        <v>7.5352315214265202</v>
      </c>
      <c r="FY49" s="132">
        <v>11.741575563787</v>
      </c>
      <c r="FZ49" s="345">
        <v>49.295774647887299</v>
      </c>
      <c r="GA49" s="345">
        <v>40.540540540540498</v>
      </c>
      <c r="GB49" s="144">
        <v>100</v>
      </c>
      <c r="GC49" s="144">
        <v>73.333333333333329</v>
      </c>
      <c r="GD49" s="144">
        <v>100</v>
      </c>
      <c r="GE49" s="144">
        <v>100</v>
      </c>
      <c r="GF49" s="144">
        <v>88.888888888888886</v>
      </c>
      <c r="GG49" s="144">
        <v>42.222222222222221</v>
      </c>
      <c r="GH49" s="144">
        <v>100</v>
      </c>
      <c r="GI49" s="144">
        <v>100</v>
      </c>
      <c r="GJ49" s="144">
        <v>44.444444444444443</v>
      </c>
      <c r="GK49" s="144">
        <v>0</v>
      </c>
      <c r="GL49" s="144">
        <v>13.333333333333334</v>
      </c>
      <c r="GM49" s="144">
        <v>91.111111111111114</v>
      </c>
      <c r="GN49" s="144">
        <v>51.111111111111107</v>
      </c>
      <c r="GO49" s="144">
        <v>86.956521739130437</v>
      </c>
      <c r="GP49" s="144">
        <v>43.478260869565219</v>
      </c>
      <c r="GQ49" s="144">
        <v>4.3478260869565215</v>
      </c>
      <c r="GR49" s="144">
        <v>73.91304347826086</v>
      </c>
      <c r="GS49" s="144">
        <v>52.173913043478258</v>
      </c>
      <c r="GT49" s="139">
        <v>62.2950819672131</v>
      </c>
      <c r="GU49" s="139">
        <v>60.655737704918003</v>
      </c>
      <c r="GV49" s="382" t="s">
        <v>87</v>
      </c>
      <c r="GW49" s="132">
        <v>84.1</v>
      </c>
      <c r="GX49" s="144">
        <v>60.736196319999998</v>
      </c>
      <c r="GY49" s="144">
        <v>18.65588399</v>
      </c>
      <c r="GZ49" s="144">
        <v>16.257668710000001</v>
      </c>
      <c r="HA49" s="144">
        <v>4.3502509759999999</v>
      </c>
      <c r="HB49" s="146">
        <v>63.636363636363598</v>
      </c>
      <c r="HC49" s="146">
        <v>15.6482861400894</v>
      </c>
      <c r="HD49" s="146">
        <v>15.424739195231</v>
      </c>
      <c r="HE49" s="146">
        <v>5.2906110283159498</v>
      </c>
      <c r="HF49" s="140">
        <v>95.5</v>
      </c>
      <c r="HG49" s="140">
        <v>51</v>
      </c>
      <c r="HH49" s="140">
        <v>7.5</v>
      </c>
      <c r="HI49" s="140">
        <v>42.6</v>
      </c>
      <c r="HJ49" s="140">
        <v>96</v>
      </c>
      <c r="HK49" s="140">
        <v>43</v>
      </c>
      <c r="HL49" s="140">
        <v>4.7</v>
      </c>
      <c r="HM49" s="140">
        <v>39.700000000000003</v>
      </c>
      <c r="HN49" s="147">
        <v>30</v>
      </c>
      <c r="HO49" s="147">
        <v>15</v>
      </c>
      <c r="HP49" s="387">
        <v>0.103594737387341</v>
      </c>
      <c r="HQ49" s="387">
        <v>4.9792531120331898E-2</v>
      </c>
      <c r="HR49" s="387">
        <v>1.98412698412698</v>
      </c>
      <c r="HS49" s="387">
        <v>1.55763239875389</v>
      </c>
      <c r="HT49" s="146">
        <v>79.1666666666667</v>
      </c>
      <c r="HU49" s="146">
        <v>86.292834890965693</v>
      </c>
      <c r="HV49" s="146">
        <v>5.2211747643219697</v>
      </c>
      <c r="HW49" s="146">
        <v>3.1966804979253101</v>
      </c>
      <c r="HX49" s="146">
        <v>8.4165660799476498</v>
      </c>
      <c r="HY49" s="146">
        <v>9.3172292763497495</v>
      </c>
      <c r="HZ49" s="390">
        <v>50.503018108651901</v>
      </c>
      <c r="IA49" s="390">
        <v>38.851351351351298</v>
      </c>
      <c r="IB49" s="144">
        <v>100</v>
      </c>
      <c r="IC49" s="144">
        <v>0</v>
      </c>
      <c r="ID49" s="144">
        <v>0</v>
      </c>
      <c r="IE49" s="144">
        <v>100</v>
      </c>
      <c r="IF49" s="144">
        <v>84.444444444444443</v>
      </c>
      <c r="IG49" s="144">
        <v>24.444444444444443</v>
      </c>
      <c r="IH49" s="144">
        <v>100</v>
      </c>
      <c r="II49" s="144">
        <v>97.777777777777771</v>
      </c>
      <c r="IJ49" s="144">
        <v>6.666666666666667</v>
      </c>
      <c r="IK49" s="144">
        <v>0</v>
      </c>
      <c r="IL49" s="144">
        <v>8.8888888888888893</v>
      </c>
      <c r="IM49" s="144">
        <v>91.111111111111114</v>
      </c>
      <c r="IN49" s="144">
        <v>42.222222222222221</v>
      </c>
      <c r="IO49" s="144">
        <v>78.94736842105263</v>
      </c>
      <c r="IP49" s="144">
        <v>26.315789473684209</v>
      </c>
      <c r="IQ49" s="144">
        <v>0</v>
      </c>
      <c r="IR49" s="144">
        <v>73.68421052631578</v>
      </c>
      <c r="IS49" s="144">
        <v>36.84210526315789</v>
      </c>
      <c r="IT49" s="139">
        <v>62.2950819672131</v>
      </c>
      <c r="IU49" s="144">
        <v>60.655737704918003</v>
      </c>
      <c r="IV49" s="389" t="s">
        <v>87</v>
      </c>
      <c r="IW49" s="135">
        <v>81.599999999999994</v>
      </c>
      <c r="IX49" s="132">
        <v>55.24608928</v>
      </c>
      <c r="IY49" s="132">
        <v>28.424265550000001</v>
      </c>
      <c r="IZ49" s="132">
        <v>5.2651659669999997</v>
      </c>
      <c r="JA49" s="132">
        <v>11.06447921</v>
      </c>
      <c r="JB49" s="132">
        <v>57.451564828614003</v>
      </c>
      <c r="JC49" s="132">
        <v>24.739195230998501</v>
      </c>
      <c r="JD49" s="132">
        <v>5.8122205663189304</v>
      </c>
      <c r="JE49" s="132">
        <v>11.9970193740686</v>
      </c>
      <c r="JF49" s="132">
        <v>99.3</v>
      </c>
      <c r="JG49" s="132">
        <v>88.9</v>
      </c>
      <c r="JH49" s="132">
        <v>43.8</v>
      </c>
      <c r="JI49" s="132">
        <v>88.7</v>
      </c>
      <c r="JJ49" s="395">
        <v>163</v>
      </c>
      <c r="JK49" s="365">
        <v>0.26050406737945703</v>
      </c>
      <c r="JL49" s="365">
        <v>5.5329260013577697</v>
      </c>
      <c r="JM49" s="365">
        <v>91.785471826204997</v>
      </c>
      <c r="JN49" s="365">
        <v>4.70825142637963</v>
      </c>
      <c r="JO49" s="132">
        <v>20.217787172003501</v>
      </c>
      <c r="JP49" s="345">
        <v>41.891891891891902</v>
      </c>
      <c r="JQ49" s="144">
        <v>100</v>
      </c>
      <c r="JR49" s="144">
        <v>22.222222222222221</v>
      </c>
      <c r="JS49" s="144">
        <v>4.4444444444444446</v>
      </c>
      <c r="JT49" s="144">
        <v>100</v>
      </c>
      <c r="JU49" s="144">
        <v>84.444444444444443</v>
      </c>
      <c r="JV49" s="144">
        <v>46.666666666666664</v>
      </c>
      <c r="JW49" s="144">
        <v>100</v>
      </c>
      <c r="JX49" s="144">
        <v>97.777777777777771</v>
      </c>
      <c r="JY49" s="144">
        <v>97.777777777777771</v>
      </c>
      <c r="JZ49" s="144">
        <v>0</v>
      </c>
      <c r="KA49" s="144">
        <v>8.8888888888888893</v>
      </c>
      <c r="KB49" s="144">
        <v>91.111111111111114</v>
      </c>
      <c r="KC49" s="144">
        <v>80</v>
      </c>
      <c r="KD49" s="144">
        <v>91.666666666666657</v>
      </c>
      <c r="KE49" s="144">
        <v>83.333333333333343</v>
      </c>
      <c r="KF49" s="144">
        <v>22.222222222222221</v>
      </c>
      <c r="KG49" s="144">
        <v>72.222222222222214</v>
      </c>
      <c r="KH49" s="144">
        <v>55.555555555555557</v>
      </c>
      <c r="KI49" s="144">
        <v>64.0625</v>
      </c>
      <c r="KJ49" s="144">
        <v>62.5</v>
      </c>
      <c r="KK49" s="345" t="s">
        <v>87</v>
      </c>
      <c r="KL49" s="345" t="s">
        <v>87</v>
      </c>
      <c r="KM49" s="346">
        <v>71.099999999999994</v>
      </c>
    </row>
    <row r="50" spans="1:299" ht="18" customHeight="1">
      <c r="A50" s="74"/>
      <c r="B50" s="75" t="s">
        <v>87</v>
      </c>
      <c r="C50" s="75" t="s">
        <v>87</v>
      </c>
      <c r="D50" s="76" t="s">
        <v>142</v>
      </c>
      <c r="E50" s="77" t="s">
        <v>41</v>
      </c>
      <c r="F50" s="78" t="s">
        <v>87</v>
      </c>
      <c r="G50" s="78" t="s">
        <v>87</v>
      </c>
      <c r="H50" s="78" t="s">
        <v>87</v>
      </c>
      <c r="I50" s="78" t="s">
        <v>87</v>
      </c>
      <c r="J50" s="78" t="s">
        <v>87</v>
      </c>
      <c r="K50" s="78" t="s">
        <v>87</v>
      </c>
      <c r="L50" s="78" t="s">
        <v>87</v>
      </c>
      <c r="M50" s="79">
        <v>1123852</v>
      </c>
      <c r="N50" s="80">
        <v>81.232422571660095</v>
      </c>
      <c r="O50" s="80">
        <v>47.099714548415214</v>
      </c>
      <c r="P50" s="81">
        <v>29.565479494537122</v>
      </c>
      <c r="Q50" s="81">
        <v>13.555010026700048</v>
      </c>
      <c r="R50" s="80">
        <v>7.8144245244286301</v>
      </c>
      <c r="S50" s="80">
        <v>11.694265772546901</v>
      </c>
      <c r="T50" s="82">
        <v>19.508690296975502</v>
      </c>
      <c r="U50" s="82">
        <v>422.07931202800501</v>
      </c>
      <c r="V50" s="81">
        <v>339.05355687920098</v>
      </c>
      <c r="W50" s="83">
        <v>61.9</v>
      </c>
      <c r="X50" s="84">
        <v>69.2</v>
      </c>
      <c r="Y50" s="134">
        <v>29.683698296837001</v>
      </c>
      <c r="Z50" s="134">
        <v>7.2649572649572702</v>
      </c>
      <c r="AA50" s="382" t="s">
        <v>87</v>
      </c>
      <c r="AB50" s="382" t="s">
        <v>87</v>
      </c>
      <c r="AC50" s="406">
        <v>299.80748101171059</v>
      </c>
      <c r="AD50" s="406">
        <v>262.83786989211274</v>
      </c>
      <c r="AE50" s="134">
        <v>7599.4883636383347</v>
      </c>
      <c r="AF50" s="134">
        <v>6953.5302588492541</v>
      </c>
      <c r="AG50" s="134">
        <v>21.177165676619342</v>
      </c>
      <c r="AH50" s="134">
        <v>1</v>
      </c>
      <c r="AI50" s="134">
        <v>6</v>
      </c>
      <c r="AJ50" s="134">
        <v>2.9363296946573039</v>
      </c>
      <c r="AK50" s="132">
        <v>17.706957855660711</v>
      </c>
      <c r="AL50" s="134">
        <v>57.39590266334001</v>
      </c>
      <c r="AM50" s="132">
        <v>20.042020887999779</v>
      </c>
      <c r="AN50" s="132">
        <v>5.1265902129109948</v>
      </c>
      <c r="AO50" s="134">
        <v>93.168000000000006</v>
      </c>
      <c r="AP50" s="134">
        <v>94.597999999999999</v>
      </c>
      <c r="AQ50" s="132">
        <v>56.881693289452599</v>
      </c>
      <c r="AR50" s="132">
        <v>25.3639584933895</v>
      </c>
      <c r="AS50" s="139">
        <v>37.299999999999997</v>
      </c>
      <c r="AT50" s="139">
        <v>55.1</v>
      </c>
      <c r="AU50" s="132">
        <v>7.9395963200811117</v>
      </c>
      <c r="AV50" s="132">
        <v>6.1881371051839098</v>
      </c>
      <c r="AW50" s="134">
        <v>81.084000000000003</v>
      </c>
      <c r="AX50" s="134">
        <v>82.164000000000001</v>
      </c>
      <c r="AY50" s="132">
        <v>63.357037777759402</v>
      </c>
      <c r="AZ50" s="132">
        <v>34.278155888025601</v>
      </c>
      <c r="BA50" s="139">
        <v>70.400000000000006</v>
      </c>
      <c r="BB50" s="139">
        <v>71.900000000000006</v>
      </c>
      <c r="BC50" s="135">
        <v>8.25055221240215</v>
      </c>
      <c r="BD50" s="135">
        <v>3.8629305830204275</v>
      </c>
      <c r="BE50" s="143">
        <v>80.325000000000003</v>
      </c>
      <c r="BF50" s="143">
        <v>80.046999999999997</v>
      </c>
      <c r="BG50" s="135">
        <v>58.445377296181803</v>
      </c>
      <c r="BH50" s="135">
        <v>22.275236751529999</v>
      </c>
      <c r="BI50" s="144">
        <v>66.2</v>
      </c>
      <c r="BJ50" s="144">
        <v>68.099999999999994</v>
      </c>
      <c r="BK50" s="132">
        <v>10.10435635</v>
      </c>
      <c r="BL50" s="132">
        <v>89.965575449323694</v>
      </c>
      <c r="BM50" s="148">
        <v>94.6</v>
      </c>
      <c r="BN50" s="6">
        <v>0.79500000000000004</v>
      </c>
      <c r="BO50" s="6">
        <v>0.32100000000000001</v>
      </c>
      <c r="BP50" s="6">
        <v>0.80300000000000005</v>
      </c>
      <c r="BQ50" s="6">
        <v>0.78700000000000003</v>
      </c>
      <c r="BR50" s="6">
        <v>2.1999999999999999E-2</v>
      </c>
      <c r="BS50" s="6">
        <v>0.33200000000000002</v>
      </c>
      <c r="BT50" s="6">
        <v>0.86399999999999999</v>
      </c>
      <c r="BU50" s="6">
        <v>0.70799999999999996</v>
      </c>
      <c r="BV50" s="6">
        <v>0.69299999999999995</v>
      </c>
      <c r="BW50" s="6">
        <v>0.80300000000000005</v>
      </c>
      <c r="BX50" s="6">
        <v>0.72599999999999998</v>
      </c>
      <c r="BY50" s="6">
        <v>0.53900000000000003</v>
      </c>
      <c r="BZ50" s="6">
        <v>0.79900000000000004</v>
      </c>
      <c r="CA50" s="6">
        <v>0.95799999999999996</v>
      </c>
      <c r="CB50" s="6">
        <v>0.95599999999999996</v>
      </c>
      <c r="CC50" s="6">
        <v>0.70199999999999996</v>
      </c>
      <c r="CD50" s="6">
        <v>0.28399999999999997</v>
      </c>
      <c r="CE50" s="7">
        <v>8.1999999999999993</v>
      </c>
      <c r="CF50" s="106">
        <v>0.75094991364421415</v>
      </c>
      <c r="CG50" s="6">
        <v>0.61699999999999999</v>
      </c>
      <c r="CH50" s="6">
        <v>0.34599999999999997</v>
      </c>
      <c r="CI50" s="6">
        <v>0.74399999999999999</v>
      </c>
      <c r="CJ50" s="6">
        <v>0.55300000000000005</v>
      </c>
      <c r="CK50" s="6">
        <v>0.64100000000000001</v>
      </c>
      <c r="CL50" s="6">
        <v>0.32800000000000001</v>
      </c>
      <c r="CM50" s="6">
        <v>0.113</v>
      </c>
      <c r="CN50" s="6">
        <v>8.3000000000000004E-2</v>
      </c>
      <c r="CO50" s="6">
        <v>0.497</v>
      </c>
      <c r="CP50" s="6">
        <v>0.42499999999999999</v>
      </c>
      <c r="CQ50" s="6">
        <v>0.70799999999999996</v>
      </c>
      <c r="CR50" s="6">
        <v>0.47099999999999997</v>
      </c>
      <c r="CS50" s="6">
        <v>0.53400000000000003</v>
      </c>
      <c r="CT50" s="6">
        <v>0.67400000000000004</v>
      </c>
      <c r="CU50" s="6">
        <v>0.52</v>
      </c>
      <c r="CV50" s="6">
        <v>0.67600000000000005</v>
      </c>
      <c r="CW50" s="144">
        <v>35.882352939999997</v>
      </c>
      <c r="CX50" s="144">
        <v>23.529411759999999</v>
      </c>
      <c r="CY50" s="144">
        <v>36.705882350000003</v>
      </c>
      <c r="CZ50" s="144">
        <v>3.8823529410000002</v>
      </c>
      <c r="DA50" s="132">
        <v>38.488271068636003</v>
      </c>
      <c r="DB50" s="132">
        <v>18.8531711555169</v>
      </c>
      <c r="DC50" s="132">
        <v>32.145960034752399</v>
      </c>
      <c r="DD50" s="132">
        <v>10.5125977410947</v>
      </c>
      <c r="DE50" s="139">
        <v>80.400000000000006</v>
      </c>
      <c r="DF50" s="139">
        <v>34.6</v>
      </c>
      <c r="DG50" s="139">
        <v>6.8</v>
      </c>
      <c r="DH50" s="139">
        <v>17</v>
      </c>
      <c r="DI50" s="139">
        <v>96.1</v>
      </c>
      <c r="DJ50" s="139">
        <v>37.799999999999997</v>
      </c>
      <c r="DK50" s="139">
        <v>8.9</v>
      </c>
      <c r="DL50" s="139">
        <v>18</v>
      </c>
      <c r="DM50" s="342">
        <v>24</v>
      </c>
      <c r="DN50" s="342">
        <v>20</v>
      </c>
      <c r="DO50" s="343">
        <v>6.4665624831599905E-2</v>
      </c>
      <c r="DP50" s="343">
        <v>3.3766102209991398E-2</v>
      </c>
      <c r="DQ50" s="343">
        <v>3.0769230769230802</v>
      </c>
      <c r="DR50" s="343">
        <v>2.0491803278688501</v>
      </c>
      <c r="DS50" s="344">
        <v>82.820512820512803</v>
      </c>
      <c r="DT50" s="344">
        <v>86.065573770491795</v>
      </c>
      <c r="DU50" s="344">
        <v>2.1016328070269998</v>
      </c>
      <c r="DV50" s="344">
        <v>1.6477857878475799</v>
      </c>
      <c r="DW50" s="344">
        <v>5.9642433829527404</v>
      </c>
      <c r="DX50" s="344">
        <v>11.2925006235862</v>
      </c>
      <c r="DY50" s="132">
        <v>51.1111111111111</v>
      </c>
      <c r="DZ50" s="132">
        <v>44.986449864498603</v>
      </c>
      <c r="EA50" s="132">
        <v>100</v>
      </c>
      <c r="EB50" s="132">
        <v>61.111111111111114</v>
      </c>
      <c r="EC50" s="132">
        <v>100</v>
      </c>
      <c r="ED50" s="132">
        <v>94.444444444444443</v>
      </c>
      <c r="EE50" s="132">
        <v>72.222222222222214</v>
      </c>
      <c r="EF50" s="132">
        <v>55.555555555555557</v>
      </c>
      <c r="EG50" s="132">
        <v>100</v>
      </c>
      <c r="EH50" s="132">
        <v>88.888888888888886</v>
      </c>
      <c r="EI50" s="132">
        <v>16.666666666666664</v>
      </c>
      <c r="EJ50" s="132">
        <v>16.666666666666664</v>
      </c>
      <c r="EK50" s="132">
        <v>33.333333333333329</v>
      </c>
      <c r="EL50" s="132">
        <v>100</v>
      </c>
      <c r="EM50" s="132">
        <v>72.222222222222214</v>
      </c>
      <c r="EN50" s="132">
        <v>92.307692307692307</v>
      </c>
      <c r="EO50" s="132">
        <v>53.846153846153847</v>
      </c>
      <c r="EP50" s="132">
        <v>15.384615384615385</v>
      </c>
      <c r="EQ50" s="132">
        <v>61.53846153846154</v>
      </c>
      <c r="ER50" s="132">
        <v>69.230769230769226</v>
      </c>
      <c r="ES50" s="139">
        <v>6.6666666666666696</v>
      </c>
      <c r="ET50" s="139">
        <v>6.6666666666666696</v>
      </c>
      <c r="EU50" s="345" t="s">
        <v>87</v>
      </c>
      <c r="EV50" s="345" t="s">
        <v>87</v>
      </c>
      <c r="EW50" s="346">
        <v>72.599999999999994</v>
      </c>
      <c r="EX50" s="144">
        <v>42.576687120000003</v>
      </c>
      <c r="EY50" s="144">
        <v>29.44785276</v>
      </c>
      <c r="EZ50" s="144">
        <v>20.981595089999999</v>
      </c>
      <c r="FA50" s="144">
        <v>6.9938650310000003</v>
      </c>
      <c r="FB50" s="132">
        <v>48.367029548989102</v>
      </c>
      <c r="FC50" s="132">
        <v>25.272161741835099</v>
      </c>
      <c r="FD50" s="132">
        <v>17.418351477449502</v>
      </c>
      <c r="FE50" s="132">
        <v>8.0093312597200601</v>
      </c>
      <c r="FF50" s="139">
        <v>92</v>
      </c>
      <c r="FG50" s="139">
        <v>80.5</v>
      </c>
      <c r="FH50" s="139">
        <v>19.7</v>
      </c>
      <c r="FI50" s="139">
        <v>47.1</v>
      </c>
      <c r="FJ50" s="139">
        <v>93.7</v>
      </c>
      <c r="FK50" s="139">
        <v>76.2</v>
      </c>
      <c r="FL50" s="139">
        <v>23.9</v>
      </c>
      <c r="FM50" s="139">
        <v>50.4</v>
      </c>
      <c r="FN50" s="380">
        <v>74</v>
      </c>
      <c r="FO50" s="380">
        <v>58</v>
      </c>
      <c r="FP50" s="365">
        <v>0.28762437810945302</v>
      </c>
      <c r="FQ50" s="365">
        <v>0.13688607774185199</v>
      </c>
      <c r="FR50" s="365">
        <v>3.50544765513974</v>
      </c>
      <c r="FS50" s="365">
        <v>2.4441635061104101</v>
      </c>
      <c r="FT50" s="132">
        <v>76.930364756039793</v>
      </c>
      <c r="FU50" s="132">
        <v>79.182469447956194</v>
      </c>
      <c r="FV50" s="132">
        <v>8.2050684079601997</v>
      </c>
      <c r="FW50" s="132">
        <v>5.6005286634726597</v>
      </c>
      <c r="FX50" s="132">
        <v>4.4540288162099104</v>
      </c>
      <c r="FY50" s="132">
        <v>9.04336466108869</v>
      </c>
      <c r="FZ50" s="132">
        <v>44.126984126984098</v>
      </c>
      <c r="GA50" s="132">
        <v>36.856368563685599</v>
      </c>
      <c r="GB50" s="132">
        <v>100</v>
      </c>
      <c r="GC50" s="132">
        <v>66.666666666666657</v>
      </c>
      <c r="GD50" s="132">
        <v>100</v>
      </c>
      <c r="GE50" s="132">
        <v>100</v>
      </c>
      <c r="GF50" s="132">
        <v>94.444444444444443</v>
      </c>
      <c r="GG50" s="132">
        <v>72.222222222222214</v>
      </c>
      <c r="GH50" s="132">
        <v>100</v>
      </c>
      <c r="GI50" s="132">
        <v>94.444444444444443</v>
      </c>
      <c r="GJ50" s="132">
        <v>11.111111111111111</v>
      </c>
      <c r="GK50" s="132">
        <v>11.111111111111111</v>
      </c>
      <c r="GL50" s="132">
        <v>33.333333333333329</v>
      </c>
      <c r="GM50" s="132">
        <v>100</v>
      </c>
      <c r="GN50" s="132">
        <v>72.222222222222214</v>
      </c>
      <c r="GO50" s="132">
        <v>100</v>
      </c>
      <c r="GP50" s="132">
        <v>7.6923076923076925</v>
      </c>
      <c r="GQ50" s="132">
        <v>23.076923076923077</v>
      </c>
      <c r="GR50" s="132">
        <v>61.53846153846154</v>
      </c>
      <c r="GS50" s="132">
        <v>61.53846153846154</v>
      </c>
      <c r="GT50" s="139">
        <v>6.5573770491803298</v>
      </c>
      <c r="GU50" s="139">
        <v>6.5573770491803298</v>
      </c>
      <c r="GV50" s="382" t="s">
        <v>87</v>
      </c>
      <c r="GW50" s="132">
        <v>54.6</v>
      </c>
      <c r="GX50" s="144">
        <v>55.187165780000001</v>
      </c>
      <c r="GY50" s="144">
        <v>19.786096260000001</v>
      </c>
      <c r="GZ50" s="144">
        <v>17.433155079999999</v>
      </c>
      <c r="HA50" s="144">
        <v>7.5935828880000003</v>
      </c>
      <c r="HB50" s="146">
        <v>58.781362007168497</v>
      </c>
      <c r="HC50" s="146">
        <v>20.0716845878136</v>
      </c>
      <c r="HD50" s="146">
        <v>13.709677419354801</v>
      </c>
      <c r="HE50" s="146">
        <v>6.9892473118279597</v>
      </c>
      <c r="HF50" s="385">
        <v>92.9</v>
      </c>
      <c r="HG50" s="385">
        <v>50.2</v>
      </c>
      <c r="HH50" s="385">
        <v>6.9</v>
      </c>
      <c r="HI50" s="385">
        <v>50.5</v>
      </c>
      <c r="HJ50" s="385">
        <v>95</v>
      </c>
      <c r="HK50" s="385">
        <v>49.3</v>
      </c>
      <c r="HL50" s="385">
        <v>12</v>
      </c>
      <c r="HM50" s="385">
        <v>34.299999999999997</v>
      </c>
      <c r="HN50" s="147">
        <v>23</v>
      </c>
      <c r="HO50" s="147">
        <v>12</v>
      </c>
      <c r="HP50" s="387">
        <v>0.14993481095176001</v>
      </c>
      <c r="HQ50" s="387">
        <v>5.7968214095937401E-2</v>
      </c>
      <c r="HR50" s="387">
        <v>2.00873362445415</v>
      </c>
      <c r="HS50" s="387">
        <v>1.0109519797809601</v>
      </c>
      <c r="HT50" s="146">
        <v>85.502183406113502</v>
      </c>
      <c r="HU50" s="146">
        <v>91.069924178601497</v>
      </c>
      <c r="HV50" s="146">
        <v>7.4641460234680599</v>
      </c>
      <c r="HW50" s="146">
        <v>5.73402251098981</v>
      </c>
      <c r="HX50" s="146">
        <v>5.8751848403527003</v>
      </c>
      <c r="HY50" s="146">
        <v>8.6970650830264198</v>
      </c>
      <c r="HZ50" s="135">
        <v>46.349206349206298</v>
      </c>
      <c r="IA50" s="135">
        <v>37.6693766937669</v>
      </c>
      <c r="IB50" s="132">
        <v>100</v>
      </c>
      <c r="IC50" s="132">
        <v>0</v>
      </c>
      <c r="ID50" s="132">
        <v>5.5555555555555554</v>
      </c>
      <c r="IE50" s="132">
        <v>100</v>
      </c>
      <c r="IF50" s="132">
        <v>72.222222222222214</v>
      </c>
      <c r="IG50" s="132">
        <v>44.444444444444443</v>
      </c>
      <c r="IH50" s="132">
        <v>100</v>
      </c>
      <c r="II50" s="132">
        <v>88.888888888888886</v>
      </c>
      <c r="IJ50" s="132">
        <v>55.555555555555557</v>
      </c>
      <c r="IK50" s="132">
        <v>0</v>
      </c>
      <c r="IL50" s="132">
        <v>33.333333333333329</v>
      </c>
      <c r="IM50" s="132">
        <v>94.444444444444443</v>
      </c>
      <c r="IN50" s="132">
        <v>50</v>
      </c>
      <c r="IO50" s="132">
        <v>66.666666666666657</v>
      </c>
      <c r="IP50" s="132">
        <v>66.666666666666657</v>
      </c>
      <c r="IQ50" s="132">
        <v>0</v>
      </c>
      <c r="IR50" s="132">
        <v>77.777777777777786</v>
      </c>
      <c r="IS50" s="132">
        <v>77.777777777777786</v>
      </c>
      <c r="IT50" s="139">
        <v>6.5573770491803298</v>
      </c>
      <c r="IU50" s="144">
        <v>6.5573770491803298</v>
      </c>
      <c r="IV50" s="389" t="s">
        <v>87</v>
      </c>
      <c r="IW50" s="135">
        <v>57.9</v>
      </c>
      <c r="IX50" s="144">
        <v>68.863261940000001</v>
      </c>
      <c r="IY50" s="144">
        <v>21.087314660000001</v>
      </c>
      <c r="IZ50" s="144">
        <v>2.6359143330000001</v>
      </c>
      <c r="JA50" s="144">
        <v>7.4135090610000001</v>
      </c>
      <c r="JB50" s="132">
        <v>60.705596107056003</v>
      </c>
      <c r="JC50" s="132">
        <v>24.695863746958601</v>
      </c>
      <c r="JD50" s="132">
        <v>5.3527980535279802</v>
      </c>
      <c r="JE50" s="132">
        <v>9.2457420924574194</v>
      </c>
      <c r="JF50" s="144">
        <v>99.4</v>
      </c>
      <c r="JG50" s="144">
        <v>89.1</v>
      </c>
      <c r="JH50" s="144">
        <v>47.6</v>
      </c>
      <c r="JI50" s="144">
        <v>74</v>
      </c>
      <c r="JJ50" s="395">
        <v>92</v>
      </c>
      <c r="JK50" s="365">
        <v>0.24823938911524199</v>
      </c>
      <c r="JL50" s="365">
        <v>2.96678490809416</v>
      </c>
      <c r="JM50" s="365">
        <v>91.035149951628497</v>
      </c>
      <c r="JN50" s="365">
        <v>8.3672863657213803</v>
      </c>
      <c r="JO50" s="132">
        <v>17.745518927722699</v>
      </c>
      <c r="JP50" s="132">
        <v>40.650406504065003</v>
      </c>
      <c r="JQ50" s="132">
        <v>100</v>
      </c>
      <c r="JR50" s="132">
        <v>27.777777777777779</v>
      </c>
      <c r="JS50" s="132">
        <v>27.777777777777779</v>
      </c>
      <c r="JT50" s="132">
        <v>94.444444444444443</v>
      </c>
      <c r="JU50" s="132">
        <v>72.222222222222214</v>
      </c>
      <c r="JV50" s="132">
        <v>55.555555555555557</v>
      </c>
      <c r="JW50" s="132">
        <v>100</v>
      </c>
      <c r="JX50" s="132">
        <v>16.666666666666664</v>
      </c>
      <c r="JY50" s="132">
        <v>94.444444444444443</v>
      </c>
      <c r="JZ50" s="132">
        <v>0</v>
      </c>
      <c r="KA50" s="132">
        <v>33.333333333333329</v>
      </c>
      <c r="KB50" s="132">
        <v>94.444444444444443</v>
      </c>
      <c r="KC50" s="132">
        <v>88.888888888888886</v>
      </c>
      <c r="KD50" s="132">
        <v>75</v>
      </c>
      <c r="KE50" s="132">
        <v>75</v>
      </c>
      <c r="KF50" s="132">
        <v>18.75</v>
      </c>
      <c r="KG50" s="132">
        <v>75</v>
      </c>
      <c r="KH50" s="132">
        <v>62.5</v>
      </c>
      <c r="KI50" s="148">
        <v>6.25</v>
      </c>
      <c r="KJ50" s="148">
        <v>6.25</v>
      </c>
      <c r="KK50" s="345" t="s">
        <v>87</v>
      </c>
      <c r="KL50" s="345" t="s">
        <v>87</v>
      </c>
      <c r="KM50" s="346">
        <v>45.7</v>
      </c>
    </row>
    <row r="51" spans="1:299" ht="18" customHeight="1">
      <c r="A51" s="74"/>
      <c r="B51" s="75" t="s">
        <v>87</v>
      </c>
      <c r="C51" s="75" t="s">
        <v>87</v>
      </c>
      <c r="D51" s="76" t="s">
        <v>143</v>
      </c>
      <c r="E51" s="77" t="s">
        <v>42</v>
      </c>
      <c r="F51" s="78" t="s">
        <v>87</v>
      </c>
      <c r="G51" s="78" t="s">
        <v>87</v>
      </c>
      <c r="H51" s="78" t="s">
        <v>87</v>
      </c>
      <c r="I51" s="78" t="s">
        <v>87</v>
      </c>
      <c r="J51" s="78" t="s">
        <v>87</v>
      </c>
      <c r="K51" s="78" t="s">
        <v>87</v>
      </c>
      <c r="L51" s="78" t="s">
        <v>87</v>
      </c>
      <c r="M51" s="79">
        <v>1069576</v>
      </c>
      <c r="N51" s="80">
        <v>92.868415233437119</v>
      </c>
      <c r="O51" s="80">
        <v>58.273228328200538</v>
      </c>
      <c r="P51" s="81">
        <v>13.622364993268409</v>
      </c>
      <c r="Q51" s="81">
        <v>5.6190781560232343</v>
      </c>
      <c r="R51" s="80">
        <v>8.8337684943429107</v>
      </c>
      <c r="S51" s="80">
        <v>11.524514070205999</v>
      </c>
      <c r="T51" s="82">
        <v>20.358282564548901</v>
      </c>
      <c r="U51" s="82">
        <v>418.69403491419899</v>
      </c>
      <c r="V51" s="81">
        <v>338.67201842754099</v>
      </c>
      <c r="W51" s="85" t="s">
        <v>87</v>
      </c>
      <c r="X51" s="86" t="s">
        <v>87</v>
      </c>
      <c r="Y51" s="134">
        <v>30.867346938775501</v>
      </c>
      <c r="Z51" s="134">
        <v>8.4821428571428594</v>
      </c>
      <c r="AA51" s="382" t="s">
        <v>87</v>
      </c>
      <c r="AB51" s="382" t="s">
        <v>87</v>
      </c>
      <c r="AC51" s="406">
        <v>291.66902982116153</v>
      </c>
      <c r="AD51" s="406">
        <v>277.78634178147735</v>
      </c>
      <c r="AE51" s="134">
        <v>7021.7344586280788</v>
      </c>
      <c r="AF51" s="134">
        <v>5938.6957304981106</v>
      </c>
      <c r="AG51" s="134">
        <v>15.333178754945886</v>
      </c>
      <c r="AH51" s="134">
        <v>0</v>
      </c>
      <c r="AI51" s="134">
        <v>5</v>
      </c>
      <c r="AJ51" s="134">
        <v>2.4308698026133717</v>
      </c>
      <c r="AK51" s="132">
        <v>10.377944157310935</v>
      </c>
      <c r="AL51" s="134">
        <v>54.85818679551523</v>
      </c>
      <c r="AM51" s="132">
        <v>20.611030328951383</v>
      </c>
      <c r="AN51" s="132">
        <v>6.0720882162315171</v>
      </c>
      <c r="AO51" s="134">
        <v>93.497</v>
      </c>
      <c r="AP51" s="134">
        <v>92.26</v>
      </c>
      <c r="AQ51" s="132">
        <v>59.095876626687897</v>
      </c>
      <c r="AR51" s="132">
        <v>26.359277386286799</v>
      </c>
      <c r="AS51" s="141" t="s">
        <v>88</v>
      </c>
      <c r="AT51" s="141" t="s">
        <v>88</v>
      </c>
      <c r="AU51" s="132">
        <v>15.978642650520165</v>
      </c>
      <c r="AV51" s="132">
        <v>7.5879294658934588</v>
      </c>
      <c r="AW51" s="134">
        <v>89.406999999999996</v>
      </c>
      <c r="AX51" s="134">
        <v>91.322999999999993</v>
      </c>
      <c r="AY51" s="132">
        <v>69.831443762483403</v>
      </c>
      <c r="AZ51" s="132">
        <v>44.833633047191597</v>
      </c>
      <c r="BA51" s="141" t="s">
        <v>88</v>
      </c>
      <c r="BB51" s="141" t="s">
        <v>88</v>
      </c>
      <c r="BC51" s="135">
        <v>9.6594234403794381</v>
      </c>
      <c r="BD51" s="135">
        <v>2.7303840267320392</v>
      </c>
      <c r="BE51" s="143">
        <v>82.460999999999999</v>
      </c>
      <c r="BF51" s="143">
        <v>88.430999999999997</v>
      </c>
      <c r="BG51" s="135">
        <v>55.014508037611797</v>
      </c>
      <c r="BH51" s="135">
        <v>19.262314370772401</v>
      </c>
      <c r="BI51" s="145" t="s">
        <v>88</v>
      </c>
      <c r="BJ51" s="145" t="s">
        <v>88</v>
      </c>
      <c r="BK51" s="132">
        <v>11.13024832</v>
      </c>
      <c r="BL51" s="132">
        <v>97.359405320641102</v>
      </c>
      <c r="BM51" s="149" t="s">
        <v>88</v>
      </c>
      <c r="BN51" s="6">
        <v>0.82299999999999995</v>
      </c>
      <c r="BO51" s="6">
        <v>0.40699999999999997</v>
      </c>
      <c r="BP51" s="6">
        <v>0.79300000000000004</v>
      </c>
      <c r="BQ51" s="6">
        <v>0.78800000000000003</v>
      </c>
      <c r="BR51" s="6">
        <v>5.1999999999999998E-2</v>
      </c>
      <c r="BS51" s="6">
        <v>0.26</v>
      </c>
      <c r="BT51" s="6">
        <v>0.71899999999999997</v>
      </c>
      <c r="BU51" s="6">
        <v>0.67600000000000005</v>
      </c>
      <c r="BV51" s="6">
        <v>0.70799999999999996</v>
      </c>
      <c r="BW51" s="6">
        <v>0.8</v>
      </c>
      <c r="BX51" s="6">
        <v>0.69</v>
      </c>
      <c r="BY51" s="6">
        <v>0.60699999999999998</v>
      </c>
      <c r="BZ51" s="6">
        <v>0.80300000000000005</v>
      </c>
      <c r="CA51" s="6">
        <v>0.95</v>
      </c>
      <c r="CB51" s="6">
        <v>0.79800000000000004</v>
      </c>
      <c r="CC51" s="6">
        <v>0.79400000000000004</v>
      </c>
      <c r="CD51" s="6">
        <v>0.308</v>
      </c>
      <c r="CE51" s="7">
        <v>7.9</v>
      </c>
      <c r="CF51" s="106">
        <v>0.66877880184331795</v>
      </c>
      <c r="CG51" s="6">
        <v>0.64100000000000001</v>
      </c>
      <c r="CH51" s="6">
        <v>0.216</v>
      </c>
      <c r="CI51" s="6">
        <v>0.71799999999999997</v>
      </c>
      <c r="CJ51" s="6">
        <v>0.439</v>
      </c>
      <c r="CK51" s="6">
        <v>0.69499999999999995</v>
      </c>
      <c r="CL51" s="6">
        <v>0.28699999999999998</v>
      </c>
      <c r="CM51" s="6">
        <v>0.13800000000000001</v>
      </c>
      <c r="CN51" s="6">
        <v>4.5999999999999999E-2</v>
      </c>
      <c r="CO51" s="6">
        <v>0.40400000000000003</v>
      </c>
      <c r="CP51" s="6">
        <v>0.311</v>
      </c>
      <c r="CQ51" s="6">
        <v>0.76</v>
      </c>
      <c r="CR51" s="6">
        <v>0.36499999999999999</v>
      </c>
      <c r="CS51" s="6">
        <v>0.52</v>
      </c>
      <c r="CT51" s="6">
        <v>0.72799999999999998</v>
      </c>
      <c r="CU51" s="6">
        <v>0.65800000000000003</v>
      </c>
      <c r="CV51" s="6">
        <v>0.64600000000000002</v>
      </c>
      <c r="CW51" s="145" t="s">
        <v>87</v>
      </c>
      <c r="CX51" s="145" t="s">
        <v>87</v>
      </c>
      <c r="CY51" s="145" t="s">
        <v>87</v>
      </c>
      <c r="CZ51" s="145" t="s">
        <v>87</v>
      </c>
      <c r="DA51" s="132">
        <v>31.132075471698101</v>
      </c>
      <c r="DB51" s="132">
        <v>17.264150943396199</v>
      </c>
      <c r="DC51" s="132">
        <v>32.641509433962298</v>
      </c>
      <c r="DD51" s="132">
        <v>18.962264150943401</v>
      </c>
      <c r="DE51" s="141" t="s">
        <v>87</v>
      </c>
      <c r="DF51" s="141" t="s">
        <v>87</v>
      </c>
      <c r="DG51" s="141" t="s">
        <v>87</v>
      </c>
      <c r="DH51" s="141" t="s">
        <v>87</v>
      </c>
      <c r="DI51" s="141" t="s">
        <v>87</v>
      </c>
      <c r="DJ51" s="141" t="s">
        <v>87</v>
      </c>
      <c r="DK51" s="141" t="s">
        <v>87</v>
      </c>
      <c r="DL51" s="141" t="s">
        <v>87</v>
      </c>
      <c r="DM51" s="342">
        <v>16</v>
      </c>
      <c r="DN51" s="342">
        <v>13</v>
      </c>
      <c r="DO51" s="343">
        <v>7.9479409865381698E-2</v>
      </c>
      <c r="DP51" s="343">
        <v>4.2883061190829602E-2</v>
      </c>
      <c r="DQ51" s="343">
        <v>4.1343669250646</v>
      </c>
      <c r="DR51" s="343">
        <v>3.0805687203791501</v>
      </c>
      <c r="DS51" s="344">
        <v>74.935400516795895</v>
      </c>
      <c r="DT51" s="344">
        <v>80.805687203791507</v>
      </c>
      <c r="DU51" s="344">
        <v>1.9224082261189199</v>
      </c>
      <c r="DV51" s="344">
        <v>1.3920501401946199</v>
      </c>
      <c r="DW51" s="344">
        <v>3.5397395197011199</v>
      </c>
      <c r="DX51" s="344">
        <v>5.9006169677261298</v>
      </c>
      <c r="DY51" s="132">
        <v>51.132686084142399</v>
      </c>
      <c r="DZ51" s="132">
        <v>44.7887323943662</v>
      </c>
      <c r="EA51" s="132">
        <v>100</v>
      </c>
      <c r="EB51" s="132">
        <v>84.615384615384613</v>
      </c>
      <c r="EC51" s="132">
        <v>100</v>
      </c>
      <c r="ED51" s="132">
        <v>69.230769230769226</v>
      </c>
      <c r="EE51" s="132">
        <v>88.461538461538453</v>
      </c>
      <c r="EF51" s="132">
        <v>42.307692307692307</v>
      </c>
      <c r="EG51" s="132">
        <v>100</v>
      </c>
      <c r="EH51" s="132">
        <v>61.53846153846154</v>
      </c>
      <c r="EI51" s="132">
        <v>84.615384615384613</v>
      </c>
      <c r="EJ51" s="132">
        <v>38.461538461538467</v>
      </c>
      <c r="EK51" s="132">
        <v>7.6923076923076925</v>
      </c>
      <c r="EL51" s="132">
        <v>73.076923076923066</v>
      </c>
      <c r="EM51" s="132">
        <v>7.6923076923076925</v>
      </c>
      <c r="EN51" s="132">
        <v>50</v>
      </c>
      <c r="EO51" s="132">
        <v>100</v>
      </c>
      <c r="EP51" s="132">
        <v>0</v>
      </c>
      <c r="EQ51" s="132">
        <v>0</v>
      </c>
      <c r="ER51" s="132">
        <v>50</v>
      </c>
      <c r="ES51" s="140">
        <v>46.6666666666667</v>
      </c>
      <c r="ET51" s="141" t="s">
        <v>87</v>
      </c>
      <c r="EU51" s="345" t="s">
        <v>87</v>
      </c>
      <c r="EV51" s="345" t="s">
        <v>87</v>
      </c>
      <c r="EW51" s="346">
        <v>54.9</v>
      </c>
      <c r="EX51" s="145" t="s">
        <v>87</v>
      </c>
      <c r="EY51" s="145" t="s">
        <v>87</v>
      </c>
      <c r="EZ51" s="145" t="s">
        <v>87</v>
      </c>
      <c r="FA51" s="145" t="s">
        <v>87</v>
      </c>
      <c r="FB51" s="132">
        <v>45.926517571885</v>
      </c>
      <c r="FC51" s="132">
        <v>26.038338658147001</v>
      </c>
      <c r="FD51" s="132">
        <v>16.773162939297102</v>
      </c>
      <c r="FE51" s="132">
        <v>11.182108626198101</v>
      </c>
      <c r="FF51" s="141" t="s">
        <v>87</v>
      </c>
      <c r="FG51" s="141" t="s">
        <v>87</v>
      </c>
      <c r="FH51" s="141" t="s">
        <v>87</v>
      </c>
      <c r="FI51" s="141" t="s">
        <v>87</v>
      </c>
      <c r="FJ51" s="141" t="s">
        <v>87</v>
      </c>
      <c r="FK51" s="141" t="s">
        <v>87</v>
      </c>
      <c r="FL51" s="141" t="s">
        <v>87</v>
      </c>
      <c r="FM51" s="141" t="s">
        <v>87</v>
      </c>
      <c r="FN51" s="380">
        <v>91</v>
      </c>
      <c r="FO51" s="380">
        <v>53</v>
      </c>
      <c r="FP51" s="365">
        <v>0.31598319386089802</v>
      </c>
      <c r="FQ51" s="365">
        <v>0.13106159895150701</v>
      </c>
      <c r="FR51" s="365">
        <v>3.38667659099367</v>
      </c>
      <c r="FS51" s="365">
        <v>2.11323763955343</v>
      </c>
      <c r="FT51" s="132">
        <v>76.144398957945697</v>
      </c>
      <c r="FU51" s="132">
        <v>78.389154704944204</v>
      </c>
      <c r="FV51" s="132">
        <v>9.3301850758706895</v>
      </c>
      <c r="FW51" s="132">
        <v>6.2019337767996197</v>
      </c>
      <c r="FX51" s="132">
        <v>6.7166678459397602</v>
      </c>
      <c r="FY51" s="132">
        <v>10.066997496503101</v>
      </c>
      <c r="FZ51" s="132">
        <v>43.365695792880302</v>
      </c>
      <c r="GA51" s="132">
        <v>34.366197183098599</v>
      </c>
      <c r="GB51" s="132">
        <v>100</v>
      </c>
      <c r="GC51" s="132">
        <v>92.307692307692307</v>
      </c>
      <c r="GD51" s="132">
        <v>100</v>
      </c>
      <c r="GE51" s="132">
        <v>96.15384615384616</v>
      </c>
      <c r="GF51" s="132">
        <v>92.307692307692307</v>
      </c>
      <c r="GG51" s="132">
        <v>61.53846153846154</v>
      </c>
      <c r="GH51" s="132">
        <v>100</v>
      </c>
      <c r="GI51" s="132">
        <v>88.461538461538453</v>
      </c>
      <c r="GJ51" s="132">
        <v>38.461538461538467</v>
      </c>
      <c r="GK51" s="132">
        <v>7.6923076923076925</v>
      </c>
      <c r="GL51" s="132">
        <v>15.384615384615385</v>
      </c>
      <c r="GM51" s="132">
        <v>73.076923076923066</v>
      </c>
      <c r="GN51" s="132">
        <v>42.307692307692307</v>
      </c>
      <c r="GO51" s="132">
        <v>90.909090909090907</v>
      </c>
      <c r="GP51" s="132">
        <v>9.0909090909090917</v>
      </c>
      <c r="GQ51" s="132">
        <v>0</v>
      </c>
      <c r="GR51" s="132">
        <v>36.363636363636367</v>
      </c>
      <c r="GS51" s="132">
        <v>36.363636363636367</v>
      </c>
      <c r="GT51" s="140">
        <v>47.540983606557397</v>
      </c>
      <c r="GU51" s="140">
        <v>37.7049180327869</v>
      </c>
      <c r="GV51" s="382" t="s">
        <v>87</v>
      </c>
      <c r="GW51" s="132">
        <v>28.8</v>
      </c>
      <c r="GX51" s="145" t="s">
        <v>88</v>
      </c>
      <c r="GY51" s="145" t="s">
        <v>88</v>
      </c>
      <c r="GZ51" s="145" t="s">
        <v>88</v>
      </c>
      <c r="HA51" s="145" t="s">
        <v>88</v>
      </c>
      <c r="HB51" s="146">
        <v>55.981941309255099</v>
      </c>
      <c r="HC51" s="146">
        <v>18.848758465011301</v>
      </c>
      <c r="HD51" s="146">
        <v>17.155756207674902</v>
      </c>
      <c r="HE51" s="146">
        <v>7.9006772009029396</v>
      </c>
      <c r="HF51" s="386" t="s">
        <v>88</v>
      </c>
      <c r="HG51" s="386" t="s">
        <v>88</v>
      </c>
      <c r="HH51" s="386" t="s">
        <v>88</v>
      </c>
      <c r="HI51" s="386" t="s">
        <v>88</v>
      </c>
      <c r="HJ51" s="386" t="s">
        <v>88</v>
      </c>
      <c r="HK51" s="386" t="s">
        <v>88</v>
      </c>
      <c r="HL51" s="386" t="s">
        <v>88</v>
      </c>
      <c r="HM51" s="386" t="s">
        <v>88</v>
      </c>
      <c r="HN51" s="147">
        <v>23</v>
      </c>
      <c r="HO51" s="147">
        <v>7</v>
      </c>
      <c r="HP51" s="387">
        <v>0.27125840311357502</v>
      </c>
      <c r="HQ51" s="387">
        <v>7.6737557553168204E-2</v>
      </c>
      <c r="HR51" s="387">
        <v>3.9182282793867098</v>
      </c>
      <c r="HS51" s="387">
        <v>1.6949152542372901</v>
      </c>
      <c r="HT51" s="146">
        <v>85.519591141396901</v>
      </c>
      <c r="HU51" s="146">
        <v>93.462469733656206</v>
      </c>
      <c r="HV51" s="146">
        <v>6.9229862012029697</v>
      </c>
      <c r="HW51" s="146">
        <v>4.5275158956369204</v>
      </c>
      <c r="HX51" s="146">
        <v>4.3815753458307301</v>
      </c>
      <c r="HY51" s="146">
        <v>5.2661374284226996</v>
      </c>
      <c r="HZ51" s="135">
        <v>44.336569579288003</v>
      </c>
      <c r="IA51" s="135">
        <v>33.239436619718298</v>
      </c>
      <c r="IB51" s="132">
        <v>100</v>
      </c>
      <c r="IC51" s="132">
        <v>19.230769230769234</v>
      </c>
      <c r="ID51" s="132">
        <v>19.230769230769234</v>
      </c>
      <c r="IE51" s="132">
        <v>92.307692307692307</v>
      </c>
      <c r="IF51" s="132">
        <v>84.615384615384613</v>
      </c>
      <c r="IG51" s="132">
        <v>46.153846153846153</v>
      </c>
      <c r="IH51" s="132">
        <v>96.15384615384616</v>
      </c>
      <c r="II51" s="132">
        <v>56.000000000000007</v>
      </c>
      <c r="IJ51" s="132">
        <v>40</v>
      </c>
      <c r="IK51" s="132">
        <v>4</v>
      </c>
      <c r="IL51" s="132">
        <v>8</v>
      </c>
      <c r="IM51" s="132">
        <v>80</v>
      </c>
      <c r="IN51" s="132">
        <v>53.846153846153847</v>
      </c>
      <c r="IO51" s="132">
        <v>78.571428571428569</v>
      </c>
      <c r="IP51" s="132">
        <v>28.571428571428569</v>
      </c>
      <c r="IQ51" s="132">
        <v>0</v>
      </c>
      <c r="IR51" s="132">
        <v>50</v>
      </c>
      <c r="IS51" s="132">
        <v>50</v>
      </c>
      <c r="IT51" s="140">
        <v>47.540983606557397</v>
      </c>
      <c r="IU51" s="132">
        <v>37.7049180327869</v>
      </c>
      <c r="IV51" s="389" t="s">
        <v>87</v>
      </c>
      <c r="IW51" s="135">
        <v>27.7</v>
      </c>
      <c r="IX51" s="145" t="s">
        <v>88</v>
      </c>
      <c r="IY51" s="145" t="s">
        <v>88</v>
      </c>
      <c r="IZ51" s="145" t="s">
        <v>88</v>
      </c>
      <c r="JA51" s="145" t="s">
        <v>88</v>
      </c>
      <c r="JB51" s="132">
        <v>60</v>
      </c>
      <c r="JC51" s="132">
        <v>22.193548387096801</v>
      </c>
      <c r="JD51" s="132">
        <v>5.4193548387096797</v>
      </c>
      <c r="JE51" s="132">
        <v>12.258064516129</v>
      </c>
      <c r="JF51" s="145" t="s">
        <v>88</v>
      </c>
      <c r="JG51" s="145" t="s">
        <v>88</v>
      </c>
      <c r="JH51" s="145" t="s">
        <v>88</v>
      </c>
      <c r="JI51" s="145" t="s">
        <v>88</v>
      </c>
      <c r="JJ51" s="395">
        <v>102</v>
      </c>
      <c r="JK51" s="365">
        <v>0.492682219968121</v>
      </c>
      <c r="JL51" s="365">
        <v>13.2295719844358</v>
      </c>
      <c r="JM51" s="365">
        <v>71.076523994811893</v>
      </c>
      <c r="JN51" s="365">
        <v>3.7240979568178498</v>
      </c>
      <c r="JO51" s="132">
        <v>13.568329428115799</v>
      </c>
      <c r="JP51" s="132">
        <v>37.746478873239397</v>
      </c>
      <c r="JQ51" s="132">
        <v>100</v>
      </c>
      <c r="JR51" s="132">
        <v>42.307692307692307</v>
      </c>
      <c r="JS51" s="132">
        <v>23.076923076923077</v>
      </c>
      <c r="JT51" s="132">
        <v>34.615384615384613</v>
      </c>
      <c r="JU51" s="132">
        <v>88.461538461538453</v>
      </c>
      <c r="JV51" s="132">
        <v>46.153846153846153</v>
      </c>
      <c r="JW51" s="132">
        <v>100</v>
      </c>
      <c r="JX51" s="132">
        <v>30.76923076923077</v>
      </c>
      <c r="JY51" s="132">
        <v>100</v>
      </c>
      <c r="JZ51" s="132">
        <v>0</v>
      </c>
      <c r="KA51" s="132">
        <v>15.384615384615385</v>
      </c>
      <c r="KB51" s="132">
        <v>69.230769230769226</v>
      </c>
      <c r="KC51" s="132">
        <v>76.923076923076934</v>
      </c>
      <c r="KD51" s="132">
        <v>90</v>
      </c>
      <c r="KE51" s="132">
        <v>85</v>
      </c>
      <c r="KF51" s="132">
        <v>15</v>
      </c>
      <c r="KG51" s="132">
        <v>75</v>
      </c>
      <c r="KH51" s="132">
        <v>50</v>
      </c>
      <c r="KI51" s="132">
        <v>45.3125</v>
      </c>
      <c r="KJ51" s="132">
        <v>35.9375</v>
      </c>
      <c r="KK51" s="345" t="s">
        <v>87</v>
      </c>
      <c r="KL51" s="345" t="s">
        <v>87</v>
      </c>
      <c r="KM51" s="346">
        <v>35.299999999999997</v>
      </c>
    </row>
    <row r="52" spans="1:299" ht="18" customHeight="1">
      <c r="A52" s="74"/>
      <c r="B52" s="75" t="s">
        <v>87</v>
      </c>
      <c r="C52" s="75" t="s">
        <v>87</v>
      </c>
      <c r="D52" s="76" t="s">
        <v>144</v>
      </c>
      <c r="E52" s="77" t="s">
        <v>43</v>
      </c>
      <c r="F52" s="78" t="s">
        <v>87</v>
      </c>
      <c r="G52" s="78" t="s">
        <v>87</v>
      </c>
      <c r="H52" s="78" t="s">
        <v>87</v>
      </c>
      <c r="I52" s="78" t="s">
        <v>87</v>
      </c>
      <c r="J52" s="78" t="s">
        <v>87</v>
      </c>
      <c r="K52" s="78" t="s">
        <v>87</v>
      </c>
      <c r="L52" s="78" t="s">
        <v>87</v>
      </c>
      <c r="M52" s="79">
        <v>1588256</v>
      </c>
      <c r="N52" s="80">
        <v>92.098415044773233</v>
      </c>
      <c r="O52" s="80">
        <v>51.206571629544918</v>
      </c>
      <c r="P52" s="81">
        <v>16.111638748628916</v>
      </c>
      <c r="Q52" s="81">
        <v>22.976788574274725</v>
      </c>
      <c r="R52" s="80">
        <v>9.6134469176513697</v>
      </c>
      <c r="S52" s="80">
        <v>7.8547219932215802</v>
      </c>
      <c r="T52" s="82">
        <v>17.468168910873</v>
      </c>
      <c r="U52" s="82">
        <v>435.51066917609899</v>
      </c>
      <c r="V52" s="81">
        <v>335.94653197986599</v>
      </c>
      <c r="W52" s="83">
        <v>64.900000000000006</v>
      </c>
      <c r="X52" s="84">
        <v>70.7</v>
      </c>
      <c r="Y52" s="134">
        <v>31.428571428571399</v>
      </c>
      <c r="Z52" s="134">
        <v>7.7941176470588198</v>
      </c>
      <c r="AA52" s="382" t="s">
        <v>87</v>
      </c>
      <c r="AB52" s="382" t="s">
        <v>87</v>
      </c>
      <c r="AC52" s="406">
        <v>279.3654068149653</v>
      </c>
      <c r="AD52" s="406">
        <v>254.31758921675157</v>
      </c>
      <c r="AE52" s="134">
        <v>7296.4758852044943</v>
      </c>
      <c r="AF52" s="134">
        <v>6700.3362429419185</v>
      </c>
      <c r="AG52" s="134">
        <v>27.073721112969192</v>
      </c>
      <c r="AH52" s="134">
        <v>0</v>
      </c>
      <c r="AI52" s="134">
        <v>23</v>
      </c>
      <c r="AJ52" s="134">
        <v>3.5888421010214979</v>
      </c>
      <c r="AK52" s="132">
        <v>17.629399794491565</v>
      </c>
      <c r="AL52" s="134">
        <v>52.225837648338803</v>
      </c>
      <c r="AM52" s="132">
        <v>20.399210585001839</v>
      </c>
      <c r="AN52" s="132">
        <v>4.880790113533819</v>
      </c>
      <c r="AO52" s="134">
        <v>95.001999999999995</v>
      </c>
      <c r="AP52" s="134">
        <v>96.724000000000004</v>
      </c>
      <c r="AQ52" s="132">
        <v>60.445627513683199</v>
      </c>
      <c r="AR52" s="132">
        <v>26.504110878538501</v>
      </c>
      <c r="AS52" s="139">
        <v>36.700000000000003</v>
      </c>
      <c r="AT52" s="139">
        <v>52.7</v>
      </c>
      <c r="AU52" s="132">
        <v>13.52462889225488</v>
      </c>
      <c r="AV52" s="132">
        <v>6.0172806044428295</v>
      </c>
      <c r="AW52" s="134">
        <v>91.344999999999999</v>
      </c>
      <c r="AX52" s="134">
        <v>89.744</v>
      </c>
      <c r="AY52" s="132">
        <v>75.280097709028794</v>
      </c>
      <c r="AZ52" s="132">
        <v>38.433796119670298</v>
      </c>
      <c r="BA52" s="139">
        <v>75.7</v>
      </c>
      <c r="BB52" s="139">
        <v>73.8</v>
      </c>
      <c r="BC52" s="135">
        <v>7.2612741264096989</v>
      </c>
      <c r="BD52" s="135">
        <v>4.6382382846476222</v>
      </c>
      <c r="BE52" s="143">
        <v>70.152000000000001</v>
      </c>
      <c r="BF52" s="143">
        <v>69.424000000000007</v>
      </c>
      <c r="BG52" s="135">
        <v>50.750639554343998</v>
      </c>
      <c r="BH52" s="135">
        <v>18.4529235534972</v>
      </c>
      <c r="BI52" s="144">
        <v>77.099999999999994</v>
      </c>
      <c r="BJ52" s="144">
        <v>76</v>
      </c>
      <c r="BK52" s="132">
        <v>9.4287236130000007</v>
      </c>
      <c r="BL52" s="132">
        <v>93.904258510412802</v>
      </c>
      <c r="BM52" s="148">
        <v>93.1</v>
      </c>
      <c r="BN52" s="6">
        <v>0.80100000000000005</v>
      </c>
      <c r="BO52" s="6">
        <v>0.40100000000000002</v>
      </c>
      <c r="BP52" s="6">
        <v>0.76700000000000002</v>
      </c>
      <c r="BQ52" s="6">
        <v>0.82</v>
      </c>
      <c r="BR52" s="6">
        <v>5.2999999999999999E-2</v>
      </c>
      <c r="BS52" s="6">
        <v>0.29499999999999998</v>
      </c>
      <c r="BT52" s="6">
        <v>0.80200000000000005</v>
      </c>
      <c r="BU52" s="6">
        <v>0.65900000000000003</v>
      </c>
      <c r="BV52" s="6">
        <v>0.65900000000000003</v>
      </c>
      <c r="BW52" s="6">
        <v>0.72699999999999998</v>
      </c>
      <c r="BX52" s="6">
        <v>0.70399999999999996</v>
      </c>
      <c r="BY52" s="6">
        <v>0.56899999999999995</v>
      </c>
      <c r="BZ52" s="6">
        <v>0.79900000000000004</v>
      </c>
      <c r="CA52" s="6">
        <v>0.81699999999999995</v>
      </c>
      <c r="CB52" s="6">
        <v>0.74</v>
      </c>
      <c r="CC52" s="6">
        <v>0.72899999999999998</v>
      </c>
      <c r="CD52" s="6">
        <v>0.29399999999999998</v>
      </c>
      <c r="CE52" s="5">
        <v>8.4</v>
      </c>
      <c r="CF52" s="6">
        <v>0.75981205085682701</v>
      </c>
      <c r="CG52" s="6">
        <v>0.55900000000000005</v>
      </c>
      <c r="CH52" s="6">
        <v>0.30499999999999999</v>
      </c>
      <c r="CI52" s="6">
        <v>0.77700000000000002</v>
      </c>
      <c r="CJ52" s="6">
        <v>0.54400000000000004</v>
      </c>
      <c r="CK52" s="6">
        <v>0.60899999999999999</v>
      </c>
      <c r="CL52" s="6">
        <v>0.24099999999999999</v>
      </c>
      <c r="CM52" s="6">
        <v>0.16</v>
      </c>
      <c r="CN52" s="6">
        <v>9.8000000000000004E-2</v>
      </c>
      <c r="CO52" s="6">
        <v>0.45300000000000001</v>
      </c>
      <c r="CP52" s="6">
        <v>0.35399999999999998</v>
      </c>
      <c r="CQ52" s="6">
        <v>0.66600000000000004</v>
      </c>
      <c r="CR52" s="6">
        <v>0.371</v>
      </c>
      <c r="CS52" s="6">
        <v>0.58799999999999997</v>
      </c>
      <c r="CT52" s="6">
        <v>0.73599999999999999</v>
      </c>
      <c r="CU52" s="6">
        <v>0.63700000000000001</v>
      </c>
      <c r="CV52" s="6">
        <v>0.70799999999999996</v>
      </c>
      <c r="CW52" s="144">
        <v>30.631704410000001</v>
      </c>
      <c r="CX52" s="144">
        <v>24.274930470000001</v>
      </c>
      <c r="CY52" s="144">
        <v>35.121175999999998</v>
      </c>
      <c r="CZ52" s="144">
        <v>9.9721891140000007</v>
      </c>
      <c r="DA52" s="132">
        <v>32.768019382192598</v>
      </c>
      <c r="DB52" s="132">
        <v>17.686250757116898</v>
      </c>
      <c r="DC52" s="132">
        <v>31.7383403997577</v>
      </c>
      <c r="DD52" s="132">
        <v>17.8073894609328</v>
      </c>
      <c r="DE52" s="139">
        <v>82.9</v>
      </c>
      <c r="DF52" s="139">
        <v>34.700000000000003</v>
      </c>
      <c r="DG52" s="139">
        <v>6.4</v>
      </c>
      <c r="DH52" s="139">
        <v>32.5</v>
      </c>
      <c r="DI52" s="139">
        <v>91</v>
      </c>
      <c r="DJ52" s="139">
        <v>44.8</v>
      </c>
      <c r="DK52" s="139">
        <v>13.4</v>
      </c>
      <c r="DL52" s="139">
        <v>42.4</v>
      </c>
      <c r="DM52" s="342">
        <v>64</v>
      </c>
      <c r="DN52" s="342">
        <v>42</v>
      </c>
      <c r="DO52" s="343">
        <v>0.124892670361408</v>
      </c>
      <c r="DP52" s="343">
        <v>5.8870526891215698E-2</v>
      </c>
      <c r="DQ52" s="343">
        <v>5.84474885844749</v>
      </c>
      <c r="DR52" s="343">
        <v>2.6923076923076898</v>
      </c>
      <c r="DS52" s="344">
        <v>93.150684931506802</v>
      </c>
      <c r="DT52" s="344">
        <v>94.102564102564102</v>
      </c>
      <c r="DU52" s="344">
        <v>2.1368355319647199</v>
      </c>
      <c r="DV52" s="344">
        <v>2.1866195702451501</v>
      </c>
      <c r="DW52" s="344">
        <v>6.3798177643626</v>
      </c>
      <c r="DX52" s="344">
        <v>9.9035612757739706</v>
      </c>
      <c r="DY52" s="132">
        <v>56.144067796610202</v>
      </c>
      <c r="DZ52" s="132">
        <v>51.465201465201503</v>
      </c>
      <c r="EA52" s="132">
        <v>100</v>
      </c>
      <c r="EB52" s="132">
        <v>86.04651162790698</v>
      </c>
      <c r="EC52" s="132">
        <v>100</v>
      </c>
      <c r="ED52" s="132">
        <v>51.162790697674424</v>
      </c>
      <c r="EE52" s="132">
        <v>86.04651162790698</v>
      </c>
      <c r="EF52" s="132">
        <v>23.255813953488371</v>
      </c>
      <c r="EG52" s="132">
        <v>100</v>
      </c>
      <c r="EH52" s="132">
        <v>97.674418604651152</v>
      </c>
      <c r="EI52" s="132">
        <v>41.860465116279073</v>
      </c>
      <c r="EJ52" s="132">
        <v>4.6511627906976747</v>
      </c>
      <c r="EK52" s="132">
        <v>13.953488372093023</v>
      </c>
      <c r="EL52" s="132">
        <v>76.744186046511629</v>
      </c>
      <c r="EM52" s="132">
        <v>6.9767441860465116</v>
      </c>
      <c r="EN52" s="132">
        <v>100</v>
      </c>
      <c r="EO52" s="132">
        <v>66.666666666666657</v>
      </c>
      <c r="EP52" s="132">
        <v>33.333333333333329</v>
      </c>
      <c r="EQ52" s="132">
        <v>0</v>
      </c>
      <c r="ER52" s="132">
        <v>33.333333333333329</v>
      </c>
      <c r="ES52" s="140">
        <v>81.6666666666667</v>
      </c>
      <c r="ET52" s="139">
        <v>75</v>
      </c>
      <c r="EU52" s="345" t="s">
        <v>87</v>
      </c>
      <c r="EV52" s="345" t="s">
        <v>87</v>
      </c>
      <c r="EW52" s="346">
        <v>65.7</v>
      </c>
      <c r="EX52" s="144">
        <v>41.455490580000003</v>
      </c>
      <c r="EY52" s="144">
        <v>28.622482130000002</v>
      </c>
      <c r="EZ52" s="144">
        <v>18.193632229999999</v>
      </c>
      <c r="FA52" s="144">
        <v>11.72839506</v>
      </c>
      <c r="FB52" s="132">
        <v>42.643124665596602</v>
      </c>
      <c r="FC52" s="132">
        <v>27.287319422150901</v>
      </c>
      <c r="FD52" s="132">
        <v>18.833600856072799</v>
      </c>
      <c r="FE52" s="132">
        <v>11.182450508293201</v>
      </c>
      <c r="FF52" s="139">
        <v>100</v>
      </c>
      <c r="FG52" s="139">
        <v>76</v>
      </c>
      <c r="FH52" s="139">
        <v>20.100000000000001</v>
      </c>
      <c r="FI52" s="139">
        <v>68.7</v>
      </c>
      <c r="FJ52" s="139">
        <v>99.7</v>
      </c>
      <c r="FK52" s="139">
        <v>76.900000000000006</v>
      </c>
      <c r="FL52" s="139">
        <v>17</v>
      </c>
      <c r="FM52" s="139">
        <v>55.8</v>
      </c>
      <c r="FN52" s="380">
        <v>117</v>
      </c>
      <c r="FO52" s="380">
        <v>99</v>
      </c>
      <c r="FP52" s="365">
        <v>0.25952132732959199</v>
      </c>
      <c r="FQ52" s="365">
        <v>0.15324128536932699</v>
      </c>
      <c r="FR52" s="365">
        <v>3.0108080288214101</v>
      </c>
      <c r="FS52" s="365">
        <v>2.6308796173265998</v>
      </c>
      <c r="FT52" s="132">
        <v>80.262480699948497</v>
      </c>
      <c r="FU52" s="132">
        <v>84.507042253521107</v>
      </c>
      <c r="FV52" s="132">
        <v>8.6196570769469592</v>
      </c>
      <c r="FW52" s="132">
        <v>5.82471673580583</v>
      </c>
      <c r="FX52" s="132">
        <v>6.3445646062563004</v>
      </c>
      <c r="FY52" s="132">
        <v>10.5917349622313</v>
      </c>
      <c r="FZ52" s="132">
        <v>45.9745762711864</v>
      </c>
      <c r="GA52" s="132">
        <v>37.912087912087898</v>
      </c>
      <c r="GB52" s="132">
        <v>100</v>
      </c>
      <c r="GC52" s="132">
        <v>81.395348837209298</v>
      </c>
      <c r="GD52" s="132">
        <v>100</v>
      </c>
      <c r="GE52" s="132">
        <v>79.069767441860463</v>
      </c>
      <c r="GF52" s="132">
        <v>88.372093023255815</v>
      </c>
      <c r="GG52" s="132">
        <v>48.837209302325576</v>
      </c>
      <c r="GH52" s="132">
        <v>97.674418604651152</v>
      </c>
      <c r="GI52" s="132">
        <v>97.61904761904762</v>
      </c>
      <c r="GJ52" s="132">
        <v>21.428571428571427</v>
      </c>
      <c r="GK52" s="132">
        <v>9.5238095238095237</v>
      </c>
      <c r="GL52" s="132">
        <v>9.5238095238095237</v>
      </c>
      <c r="GM52" s="132">
        <v>92.857142857142861</v>
      </c>
      <c r="GN52" s="132">
        <v>32.558139534883722</v>
      </c>
      <c r="GO52" s="132">
        <v>100</v>
      </c>
      <c r="GP52" s="132">
        <v>7.1428571428571423</v>
      </c>
      <c r="GQ52" s="132">
        <v>28.571428571428569</v>
      </c>
      <c r="GR52" s="132">
        <v>7.1428571428571423</v>
      </c>
      <c r="GS52" s="132">
        <v>85.714285714285708</v>
      </c>
      <c r="GT52" s="140">
        <v>81.967213114754102</v>
      </c>
      <c r="GU52" s="140">
        <v>75.409836065573799</v>
      </c>
      <c r="GV52" s="382" t="s">
        <v>87</v>
      </c>
      <c r="GW52" s="132">
        <v>63.2</v>
      </c>
      <c r="GX52" s="144">
        <v>58.634111820000001</v>
      </c>
      <c r="GY52" s="144">
        <v>20.24062279</v>
      </c>
      <c r="GZ52" s="144">
        <v>15.00353857</v>
      </c>
      <c r="HA52" s="144">
        <v>6.1217268220000003</v>
      </c>
      <c r="HB52" s="146">
        <v>54.967426710097698</v>
      </c>
      <c r="HC52" s="146">
        <v>18.078175895765501</v>
      </c>
      <c r="HD52" s="146">
        <v>17.019543973941399</v>
      </c>
      <c r="HE52" s="146">
        <v>9.9348534201954397</v>
      </c>
      <c r="HF52" s="385">
        <v>99.7</v>
      </c>
      <c r="HG52" s="385">
        <v>55.8</v>
      </c>
      <c r="HH52" s="385">
        <v>13.4</v>
      </c>
      <c r="HI52" s="385">
        <v>53.1</v>
      </c>
      <c r="HJ52" s="385">
        <v>100</v>
      </c>
      <c r="HK52" s="385">
        <v>57.7</v>
      </c>
      <c r="HL52" s="385">
        <v>9.6</v>
      </c>
      <c r="HM52" s="385">
        <v>49.9</v>
      </c>
      <c r="HN52" s="147">
        <v>68</v>
      </c>
      <c r="HO52" s="147">
        <v>24</v>
      </c>
      <c r="HP52" s="387">
        <v>0.249330840024933</v>
      </c>
      <c r="HQ52" s="387">
        <v>8.0960734043988694E-2</v>
      </c>
      <c r="HR52" s="387">
        <v>1.78994472229534</v>
      </c>
      <c r="HS52" s="387">
        <v>1.0801080108010801</v>
      </c>
      <c r="HT52" s="146">
        <v>90.260594893393005</v>
      </c>
      <c r="HU52" s="146">
        <v>93.969396939693993</v>
      </c>
      <c r="HV52" s="146">
        <v>13.929527371393</v>
      </c>
      <c r="HW52" s="146">
        <v>7.49561462690595</v>
      </c>
      <c r="HX52" s="146">
        <v>7.2065614821401001</v>
      </c>
      <c r="HY52" s="146">
        <v>8.6115612245782192</v>
      </c>
      <c r="HZ52" s="135">
        <v>46.186440677966097</v>
      </c>
      <c r="IA52" s="135">
        <v>35.714285714285701</v>
      </c>
      <c r="IB52" s="132">
        <v>100</v>
      </c>
      <c r="IC52" s="132">
        <v>2.3255813953488373</v>
      </c>
      <c r="ID52" s="132">
        <v>2.3255813953488373</v>
      </c>
      <c r="IE52" s="132">
        <v>88.372093023255815</v>
      </c>
      <c r="IF52" s="132">
        <v>90.697674418604649</v>
      </c>
      <c r="IG52" s="132">
        <v>32.558139534883722</v>
      </c>
      <c r="IH52" s="132">
        <v>100</v>
      </c>
      <c r="II52" s="132">
        <v>97.674418604651152</v>
      </c>
      <c r="IJ52" s="132">
        <v>27.906976744186046</v>
      </c>
      <c r="IK52" s="132">
        <v>4.6511627906976747</v>
      </c>
      <c r="IL52" s="132">
        <v>11.627906976744185</v>
      </c>
      <c r="IM52" s="132">
        <v>90.697674418604649</v>
      </c>
      <c r="IN52" s="132">
        <v>4.6511627906976747</v>
      </c>
      <c r="IO52" s="132">
        <v>100</v>
      </c>
      <c r="IP52" s="132">
        <v>0</v>
      </c>
      <c r="IQ52" s="132">
        <v>0</v>
      </c>
      <c r="IR52" s="132">
        <v>0</v>
      </c>
      <c r="IS52" s="132">
        <v>0</v>
      </c>
      <c r="IT52" s="140">
        <v>81.967213114754102</v>
      </c>
      <c r="IU52" s="132">
        <v>75.409836065573799</v>
      </c>
      <c r="IV52" s="389" t="s">
        <v>87</v>
      </c>
      <c r="IW52" s="135">
        <v>67.7</v>
      </c>
      <c r="IX52" s="144">
        <v>57.062146890000001</v>
      </c>
      <c r="IY52" s="144">
        <v>27.636534839999999</v>
      </c>
      <c r="IZ52" s="144">
        <v>4.9905838039999999</v>
      </c>
      <c r="JA52" s="144">
        <v>10.310734460000001</v>
      </c>
      <c r="JB52" s="132">
        <v>55.954465849386999</v>
      </c>
      <c r="JC52" s="132">
        <v>24.8686514886165</v>
      </c>
      <c r="JD52" s="132">
        <v>6.4798598949211899</v>
      </c>
      <c r="JE52" s="132">
        <v>12.6970227670753</v>
      </c>
      <c r="JF52" s="144">
        <v>99.4</v>
      </c>
      <c r="JG52" s="144">
        <v>90.7</v>
      </c>
      <c r="JH52" s="144">
        <v>36.799999999999997</v>
      </c>
      <c r="JI52" s="144">
        <v>86.3</v>
      </c>
      <c r="JJ52" s="395">
        <v>189</v>
      </c>
      <c r="JK52" s="365">
        <v>0.29176121891353701</v>
      </c>
      <c r="JL52" s="365">
        <v>7.5873143315937401</v>
      </c>
      <c r="JM52" s="365">
        <v>95.182657567242103</v>
      </c>
      <c r="JN52" s="365">
        <v>3.8453819910773599</v>
      </c>
      <c r="JO52" s="132">
        <v>21.339154265702</v>
      </c>
      <c r="JP52" s="132">
        <v>39.926739926739899</v>
      </c>
      <c r="JQ52" s="132">
        <v>97.674418604651152</v>
      </c>
      <c r="JR52" s="132">
        <v>73.80952380952381</v>
      </c>
      <c r="JS52" s="132">
        <v>19.047619047619047</v>
      </c>
      <c r="JT52" s="132">
        <v>9.5238095238095237</v>
      </c>
      <c r="JU52" s="132">
        <v>85.714285714285708</v>
      </c>
      <c r="JV52" s="132">
        <v>50</v>
      </c>
      <c r="JW52" s="132">
        <v>97.674418604651152</v>
      </c>
      <c r="JX52" s="132">
        <v>88.095238095238088</v>
      </c>
      <c r="JY52" s="132">
        <v>50</v>
      </c>
      <c r="JZ52" s="132">
        <v>4.7619047619047619</v>
      </c>
      <c r="KA52" s="132">
        <v>16.666666666666664</v>
      </c>
      <c r="KB52" s="132">
        <v>92.857142857142861</v>
      </c>
      <c r="KC52" s="132">
        <v>62.790697674418603</v>
      </c>
      <c r="KD52" s="132">
        <v>81.481481481481481</v>
      </c>
      <c r="KE52" s="132">
        <v>33.333333333333329</v>
      </c>
      <c r="KF52" s="132">
        <v>51.851851851851848</v>
      </c>
      <c r="KG52" s="132">
        <v>51.851851851851848</v>
      </c>
      <c r="KH52" s="132">
        <v>59.259259259259252</v>
      </c>
      <c r="KI52" s="132">
        <v>82.8125</v>
      </c>
      <c r="KJ52" s="132">
        <v>76.5625</v>
      </c>
      <c r="KK52" s="345" t="s">
        <v>87</v>
      </c>
      <c r="KL52" s="345" t="s">
        <v>87</v>
      </c>
      <c r="KM52" s="346">
        <v>73.400000000000006</v>
      </c>
    </row>
    <row r="53" spans="1:299">
      <c r="A53" s="74"/>
      <c r="B53" s="75" t="s">
        <v>87</v>
      </c>
      <c r="C53" s="75" t="s">
        <v>87</v>
      </c>
      <c r="D53" s="76" t="s">
        <v>145</v>
      </c>
      <c r="E53" s="77" t="s">
        <v>44</v>
      </c>
      <c r="F53" s="78" t="s">
        <v>87</v>
      </c>
      <c r="G53" s="78" t="s">
        <v>87</v>
      </c>
      <c r="H53" s="78" t="s">
        <v>87</v>
      </c>
      <c r="I53" s="78" t="s">
        <v>87</v>
      </c>
      <c r="J53" s="78" t="s">
        <v>87</v>
      </c>
      <c r="K53" s="78" t="s">
        <v>87</v>
      </c>
      <c r="L53" s="78" t="s">
        <v>87</v>
      </c>
      <c r="M53" s="79">
        <v>1467480</v>
      </c>
      <c r="N53" s="80">
        <v>88.352508047254972</v>
      </c>
      <c r="O53" s="80">
        <v>55.951266791259947</v>
      </c>
      <c r="P53" s="81">
        <v>9.2402574529956158</v>
      </c>
      <c r="Q53" s="81">
        <v>4.9344713910415487</v>
      </c>
      <c r="R53" s="80">
        <v>12.5269805739867</v>
      </c>
      <c r="S53" s="80">
        <v>7.2747621712367101</v>
      </c>
      <c r="T53" s="82">
        <v>19.8017427452234</v>
      </c>
      <c r="U53" s="82">
        <v>386.23898971005002</v>
      </c>
      <c r="V53" s="81">
        <v>328.98745543966601</v>
      </c>
      <c r="W53" s="81">
        <v>57.5</v>
      </c>
      <c r="X53" s="80">
        <v>69.599999999999994</v>
      </c>
      <c r="Y53" s="134">
        <v>30</v>
      </c>
      <c r="Z53" s="134">
        <v>10.1289134438306</v>
      </c>
      <c r="AA53" s="382" t="s">
        <v>87</v>
      </c>
      <c r="AB53" s="382" t="s">
        <v>87</v>
      </c>
      <c r="AC53" s="406">
        <v>272.50880147288325</v>
      </c>
      <c r="AD53" s="406">
        <v>268.04697223163458</v>
      </c>
      <c r="AE53" s="134">
        <v>6849.8348606024401</v>
      </c>
      <c r="AF53" s="134">
        <v>6051.6973638237741</v>
      </c>
      <c r="AG53" s="134">
        <v>13.833237931692425</v>
      </c>
      <c r="AH53" s="134">
        <v>2</v>
      </c>
      <c r="AI53" s="134">
        <v>7</v>
      </c>
      <c r="AJ53" s="134">
        <v>1.1584484967427155</v>
      </c>
      <c r="AK53" s="132">
        <v>6.4055387466950151</v>
      </c>
      <c r="AL53" s="134">
        <v>35.172881402131544</v>
      </c>
      <c r="AM53" s="132">
        <v>17.179787519739634</v>
      </c>
      <c r="AN53" s="132">
        <v>4.3773607728132324</v>
      </c>
      <c r="AO53" s="134">
        <v>95.123000000000005</v>
      </c>
      <c r="AP53" s="134">
        <v>95.234999999999999</v>
      </c>
      <c r="AQ53" s="132">
        <v>52.039478288828697</v>
      </c>
      <c r="AR53" s="132">
        <v>20.588836790452898</v>
      </c>
      <c r="AS53" s="140">
        <v>21.4</v>
      </c>
      <c r="AT53" s="140">
        <v>41.5</v>
      </c>
      <c r="AU53" s="132">
        <v>16.34945719974268</v>
      </c>
      <c r="AV53" s="132">
        <v>9.6330541042951534</v>
      </c>
      <c r="AW53" s="134">
        <v>111.21899999999999</v>
      </c>
      <c r="AX53" s="134">
        <v>91.353999999999999</v>
      </c>
      <c r="AY53" s="132">
        <v>87.325532130785305</v>
      </c>
      <c r="AZ53" s="132">
        <v>43.517769581829299</v>
      </c>
      <c r="BA53" s="139">
        <v>70.2</v>
      </c>
      <c r="BB53" s="139">
        <v>69.5</v>
      </c>
      <c r="BC53" s="135">
        <v>7.2133664715719155</v>
      </c>
      <c r="BD53" s="135">
        <v>4.3466505447554571</v>
      </c>
      <c r="BE53" s="143">
        <v>56.140999999999998</v>
      </c>
      <c r="BF53" s="143">
        <v>54.094000000000001</v>
      </c>
      <c r="BG53" s="135">
        <v>32.064708267582901</v>
      </c>
      <c r="BH53" s="135">
        <v>10.0580097577805</v>
      </c>
      <c r="BI53" s="144">
        <v>63.9</v>
      </c>
      <c r="BJ53" s="144">
        <v>65.400000000000006</v>
      </c>
      <c r="BK53" s="132">
        <v>11.8907814</v>
      </c>
      <c r="BL53" s="132">
        <v>104.47201106166099</v>
      </c>
      <c r="BM53" s="134">
        <v>91.9</v>
      </c>
      <c r="BN53" s="9">
        <v>0.79900000000000004</v>
      </c>
      <c r="BO53" s="9">
        <v>0.28399999999999997</v>
      </c>
      <c r="BP53" s="9">
        <v>0.71399999999999997</v>
      </c>
      <c r="BQ53" s="9">
        <v>0.79300000000000004</v>
      </c>
      <c r="BR53" s="9">
        <v>0.04</v>
      </c>
      <c r="BS53" s="9">
        <v>0.371</v>
      </c>
      <c r="BT53" s="9">
        <v>0.83299999999999996</v>
      </c>
      <c r="BU53" s="9">
        <v>0.70499999999999996</v>
      </c>
      <c r="BV53" s="9">
        <v>0.70599999999999996</v>
      </c>
      <c r="BW53" s="9">
        <v>0.80100000000000005</v>
      </c>
      <c r="BX53" s="9">
        <v>0.77300000000000002</v>
      </c>
      <c r="BY53" s="9">
        <v>0.53700000000000003</v>
      </c>
      <c r="BZ53" s="9">
        <v>0.85399999999999998</v>
      </c>
      <c r="CA53" s="9">
        <v>0.80900000000000005</v>
      </c>
      <c r="CB53" s="9">
        <v>0.85699999999999998</v>
      </c>
      <c r="CC53" s="9">
        <v>0.72</v>
      </c>
      <c r="CD53" s="9">
        <v>0.316</v>
      </c>
      <c r="CE53" s="8">
        <v>8.4</v>
      </c>
      <c r="CF53" s="9">
        <v>0.79691075514874143</v>
      </c>
      <c r="CG53" s="9">
        <v>0.74399999999999999</v>
      </c>
      <c r="CH53" s="9">
        <v>0.27200000000000002</v>
      </c>
      <c r="CI53" s="9">
        <v>0.78500000000000003</v>
      </c>
      <c r="CJ53" s="9">
        <v>0.52600000000000002</v>
      </c>
      <c r="CK53" s="9">
        <v>0.74</v>
      </c>
      <c r="CL53" s="9">
        <v>0.43</v>
      </c>
      <c r="CM53" s="9">
        <v>0.125</v>
      </c>
      <c r="CN53" s="9">
        <v>3.9E-2</v>
      </c>
      <c r="CO53" s="9">
        <v>0.48199999999999998</v>
      </c>
      <c r="CP53" s="9">
        <v>0.371</v>
      </c>
      <c r="CQ53" s="9">
        <v>0.78300000000000003</v>
      </c>
      <c r="CR53" s="9">
        <v>0.435</v>
      </c>
      <c r="CS53" s="9">
        <v>0.64400000000000002</v>
      </c>
      <c r="CT53" s="9">
        <v>0.82499999999999996</v>
      </c>
      <c r="CU53" s="9">
        <v>0.60699999999999998</v>
      </c>
      <c r="CV53" s="9">
        <v>0.70399999999999996</v>
      </c>
      <c r="CW53" s="132">
        <v>24.353577869999999</v>
      </c>
      <c r="CX53" s="132">
        <v>22.669873719999998</v>
      </c>
      <c r="CY53" s="132">
        <v>41.912206859999998</v>
      </c>
      <c r="CZ53" s="132">
        <v>11.06434155</v>
      </c>
      <c r="DA53" s="132">
        <v>30.3571428571429</v>
      </c>
      <c r="DB53" s="132">
        <v>19.5378151260504</v>
      </c>
      <c r="DC53" s="132">
        <v>42.121848739495803</v>
      </c>
      <c r="DD53" s="132">
        <v>7.98319327731092</v>
      </c>
      <c r="DE53" s="140">
        <v>70.8</v>
      </c>
      <c r="DF53" s="140">
        <v>18.3</v>
      </c>
      <c r="DG53" s="140">
        <v>2.7</v>
      </c>
      <c r="DH53" s="140">
        <v>9.9</v>
      </c>
      <c r="DI53" s="140">
        <v>87.4</v>
      </c>
      <c r="DJ53" s="140">
        <v>31.8</v>
      </c>
      <c r="DK53" s="140">
        <v>5.4</v>
      </c>
      <c r="DL53" s="140">
        <v>33.4</v>
      </c>
      <c r="DM53" s="342">
        <v>16</v>
      </c>
      <c r="DN53" s="342">
        <v>2</v>
      </c>
      <c r="DO53" s="343">
        <v>3.7639973652018398E-2</v>
      </c>
      <c r="DP53" s="343">
        <v>3.7100933088467201E-3</v>
      </c>
      <c r="DQ53" s="343">
        <v>2.1592442645074201</v>
      </c>
      <c r="DR53" s="343">
        <v>0.25806451612903197</v>
      </c>
      <c r="DS53" s="344">
        <v>55.735492577597803</v>
      </c>
      <c r="DT53" s="344">
        <v>62.838709677419402</v>
      </c>
      <c r="DU53" s="344">
        <v>1.7432012797591001</v>
      </c>
      <c r="DV53" s="344">
        <v>1.4376611571780999</v>
      </c>
      <c r="DW53" s="344">
        <v>7.6902786437101298</v>
      </c>
      <c r="DX53" s="344">
        <v>10.442789494256299</v>
      </c>
      <c r="DY53" s="132">
        <v>45.454545454545503</v>
      </c>
      <c r="DZ53" s="132">
        <v>41.162227602905602</v>
      </c>
      <c r="EA53" s="132">
        <v>100</v>
      </c>
      <c r="EB53" s="132">
        <v>51.219512195121951</v>
      </c>
      <c r="EC53" s="132">
        <v>97.560975609756099</v>
      </c>
      <c r="ED53" s="132">
        <v>95.121951219512198</v>
      </c>
      <c r="EE53" s="132">
        <v>68.292682926829272</v>
      </c>
      <c r="EF53" s="132">
        <v>26.829268292682929</v>
      </c>
      <c r="EG53" s="132">
        <v>100</v>
      </c>
      <c r="EH53" s="132">
        <v>90.243902439024396</v>
      </c>
      <c r="EI53" s="132">
        <v>2.4390243902439024</v>
      </c>
      <c r="EJ53" s="132">
        <v>21.951219512195124</v>
      </c>
      <c r="EK53" s="132">
        <v>2.4390243902439024</v>
      </c>
      <c r="EL53" s="132">
        <v>85.365853658536579</v>
      </c>
      <c r="EM53" s="132">
        <v>51.219512195121951</v>
      </c>
      <c r="EN53" s="132">
        <v>95.238095238095227</v>
      </c>
      <c r="EO53" s="132">
        <v>14.285714285714285</v>
      </c>
      <c r="EP53" s="132">
        <v>9.5238095238095237</v>
      </c>
      <c r="EQ53" s="132">
        <v>85.714285714285708</v>
      </c>
      <c r="ER53" s="132">
        <v>57.142857142857139</v>
      </c>
      <c r="ES53" s="140">
        <v>78.3333333333333</v>
      </c>
      <c r="ET53" s="139">
        <v>78.3333333333333</v>
      </c>
      <c r="EU53" s="345" t="s">
        <v>87</v>
      </c>
      <c r="EV53" s="345" t="s">
        <v>87</v>
      </c>
      <c r="EW53" s="346">
        <v>88.9</v>
      </c>
      <c r="EX53" s="132">
        <v>42.214532869999999</v>
      </c>
      <c r="EY53" s="132">
        <v>31.718569779999999</v>
      </c>
      <c r="EZ53" s="132">
        <v>18.762014610000001</v>
      </c>
      <c r="FA53" s="132">
        <v>7.3048827369999998</v>
      </c>
      <c r="FB53" s="132">
        <v>45.239749826268202</v>
      </c>
      <c r="FC53" s="132">
        <v>31.341209173036798</v>
      </c>
      <c r="FD53" s="132">
        <v>19.457956914524001</v>
      </c>
      <c r="FE53" s="132">
        <v>3.96108408617095</v>
      </c>
      <c r="FF53" s="140">
        <v>96</v>
      </c>
      <c r="FG53" s="140">
        <v>75.2</v>
      </c>
      <c r="FH53" s="140">
        <v>14.8</v>
      </c>
      <c r="FI53" s="140">
        <v>50.5</v>
      </c>
      <c r="FJ53" s="140">
        <v>94.4</v>
      </c>
      <c r="FK53" s="140">
        <v>73.099999999999994</v>
      </c>
      <c r="FL53" s="140">
        <v>14.6</v>
      </c>
      <c r="FM53" s="140">
        <v>28.9</v>
      </c>
      <c r="FN53" s="380">
        <v>77</v>
      </c>
      <c r="FO53" s="380">
        <v>39</v>
      </c>
      <c r="FP53" s="365">
        <v>0.227628817217016</v>
      </c>
      <c r="FQ53" s="365">
        <v>8.3319090753717295E-2</v>
      </c>
      <c r="FR53" s="365">
        <v>2.57697456492637</v>
      </c>
      <c r="FS53" s="365">
        <v>1.4460511679643999</v>
      </c>
      <c r="FT53" s="132">
        <v>54.685408299866097</v>
      </c>
      <c r="FU53" s="132">
        <v>60.326288468668899</v>
      </c>
      <c r="FV53" s="132">
        <v>8.8331805953823892</v>
      </c>
      <c r="FW53" s="132">
        <v>5.7618355836609103</v>
      </c>
      <c r="FX53" s="132">
        <v>6.3107627588947404</v>
      </c>
      <c r="FY53" s="132">
        <v>9.4874074279053193</v>
      </c>
      <c r="FZ53" s="132">
        <v>38.181818181818201</v>
      </c>
      <c r="GA53" s="132">
        <v>34.8668280871671</v>
      </c>
      <c r="GB53" s="132">
        <v>100</v>
      </c>
      <c r="GC53" s="132">
        <v>48.780487804878049</v>
      </c>
      <c r="GD53" s="132">
        <v>97.560975609756099</v>
      </c>
      <c r="GE53" s="132">
        <v>100</v>
      </c>
      <c r="GF53" s="132">
        <v>68.292682926829272</v>
      </c>
      <c r="GG53" s="132">
        <v>29.268292682926827</v>
      </c>
      <c r="GH53" s="132">
        <v>100</v>
      </c>
      <c r="GI53" s="132">
        <v>92.682926829268297</v>
      </c>
      <c r="GJ53" s="132">
        <v>7.3170731707317067</v>
      </c>
      <c r="GK53" s="132">
        <v>31.707317073170731</v>
      </c>
      <c r="GL53" s="132">
        <v>4.8780487804878048</v>
      </c>
      <c r="GM53" s="132">
        <v>80.487804878048792</v>
      </c>
      <c r="GN53" s="132">
        <v>56.09756097560976</v>
      </c>
      <c r="GO53" s="132">
        <v>95.652173913043484</v>
      </c>
      <c r="GP53" s="132">
        <v>0</v>
      </c>
      <c r="GQ53" s="132">
        <v>21.739130434782609</v>
      </c>
      <c r="GR53" s="132">
        <v>78.260869565217391</v>
      </c>
      <c r="GS53" s="132">
        <v>56.521739130434781</v>
      </c>
      <c r="GT53" s="140">
        <v>78.688524590163894</v>
      </c>
      <c r="GU53" s="140">
        <v>78.688524590163894</v>
      </c>
      <c r="GV53" s="382" t="s">
        <v>87</v>
      </c>
      <c r="GW53" s="132">
        <v>95.2</v>
      </c>
      <c r="GX53" s="144">
        <v>53.348382239999999</v>
      </c>
      <c r="GY53" s="144">
        <v>20.993227990000001</v>
      </c>
      <c r="GZ53" s="144">
        <v>19.488337099999999</v>
      </c>
      <c r="HA53" s="144">
        <v>6.1700526709999997</v>
      </c>
      <c r="HB53" s="146">
        <v>49.436090225563902</v>
      </c>
      <c r="HC53" s="146">
        <v>20.300751879699199</v>
      </c>
      <c r="HD53" s="146">
        <v>24.6240601503759</v>
      </c>
      <c r="HE53" s="146">
        <v>5.6390977443608996</v>
      </c>
      <c r="HF53" s="140">
        <v>94.9</v>
      </c>
      <c r="HG53" s="140">
        <v>47</v>
      </c>
      <c r="HH53" s="140">
        <v>6.1</v>
      </c>
      <c r="HI53" s="140">
        <v>23</v>
      </c>
      <c r="HJ53" s="140">
        <v>93.7</v>
      </c>
      <c r="HK53" s="140">
        <v>58</v>
      </c>
      <c r="HL53" s="140">
        <v>5</v>
      </c>
      <c r="HM53" s="140">
        <v>36.1</v>
      </c>
      <c r="HN53" s="147">
        <v>19</v>
      </c>
      <c r="HO53" s="147">
        <v>10</v>
      </c>
      <c r="HP53" s="387">
        <v>8.7276067983463504E-2</v>
      </c>
      <c r="HQ53" s="387">
        <v>3.8918077446974099E-2</v>
      </c>
      <c r="HR53" s="387">
        <v>1.33708655876144</v>
      </c>
      <c r="HS53" s="387">
        <v>0.77160493827160503</v>
      </c>
      <c r="HT53" s="146">
        <v>62.561576354679801</v>
      </c>
      <c r="HU53" s="146">
        <v>65.817901234567898</v>
      </c>
      <c r="HV53" s="146">
        <v>6.5273311897106101</v>
      </c>
      <c r="HW53" s="146">
        <v>5.0437828371278499</v>
      </c>
      <c r="HX53" s="146">
        <v>8.5415652043606904</v>
      </c>
      <c r="HY53" s="146">
        <v>11.772964624946701</v>
      </c>
      <c r="HZ53" s="135">
        <v>40</v>
      </c>
      <c r="IA53" s="135">
        <v>35.593220338983102</v>
      </c>
      <c r="IB53" s="132">
        <v>97.560975609756099</v>
      </c>
      <c r="IC53" s="132">
        <v>7.5</v>
      </c>
      <c r="ID53" s="132">
        <v>7.5</v>
      </c>
      <c r="IE53" s="132">
        <v>92.5</v>
      </c>
      <c r="IF53" s="132">
        <v>67.5</v>
      </c>
      <c r="IG53" s="132">
        <v>22.5</v>
      </c>
      <c r="IH53" s="132">
        <v>92.682926829268297</v>
      </c>
      <c r="II53" s="132">
        <v>76.31578947368422</v>
      </c>
      <c r="IJ53" s="132">
        <v>7.8947368421052628</v>
      </c>
      <c r="IK53" s="132">
        <v>26.315789473684209</v>
      </c>
      <c r="IL53" s="132">
        <v>2.6315789473684208</v>
      </c>
      <c r="IM53" s="132">
        <v>84.210526315789465</v>
      </c>
      <c r="IN53" s="132">
        <v>56.09756097560976</v>
      </c>
      <c r="IO53" s="132">
        <v>86.956521739130437</v>
      </c>
      <c r="IP53" s="132">
        <v>4.3478260869565215</v>
      </c>
      <c r="IQ53" s="132">
        <v>8.695652173913043</v>
      </c>
      <c r="IR53" s="132">
        <v>82.608695652173907</v>
      </c>
      <c r="IS53" s="132">
        <v>56.521739130434781</v>
      </c>
      <c r="IT53" s="140">
        <v>78.688524590163894</v>
      </c>
      <c r="IU53" s="132">
        <v>78.688524590163894</v>
      </c>
      <c r="IV53" s="389" t="s">
        <v>87</v>
      </c>
      <c r="IW53" s="135">
        <v>91.9</v>
      </c>
      <c r="IX53" s="132">
        <v>58.537946429999998</v>
      </c>
      <c r="IY53" s="132">
        <v>20.368303569999998</v>
      </c>
      <c r="IZ53" s="132">
        <v>5.0223214289999998</v>
      </c>
      <c r="JA53" s="132">
        <v>16.071428569999998</v>
      </c>
      <c r="JB53" s="132">
        <v>66.030150753768893</v>
      </c>
      <c r="JC53" s="132">
        <v>19.597989949748701</v>
      </c>
      <c r="JD53" s="132">
        <v>6.5326633165829104</v>
      </c>
      <c r="JE53" s="132">
        <v>7.8391959798995003</v>
      </c>
      <c r="JF53" s="132">
        <v>99.4</v>
      </c>
      <c r="JG53" s="132">
        <v>88.1</v>
      </c>
      <c r="JH53" s="132">
        <v>35.1</v>
      </c>
      <c r="JI53" s="132">
        <v>84.1</v>
      </c>
      <c r="JJ53" s="395">
        <v>122</v>
      </c>
      <c r="JK53" s="365">
        <v>0.37879963982985099</v>
      </c>
      <c r="JL53" s="365">
        <v>5.1520270270270299</v>
      </c>
      <c r="JM53" s="365">
        <v>78.927364864864899</v>
      </c>
      <c r="JN53" s="365">
        <v>7.3524389107957902</v>
      </c>
      <c r="JO53" s="132">
        <v>15.480369810563699</v>
      </c>
      <c r="JP53" s="132">
        <v>42.857142857142897</v>
      </c>
      <c r="JQ53" s="132">
        <v>100</v>
      </c>
      <c r="JR53" s="132">
        <v>63.414634146341463</v>
      </c>
      <c r="JS53" s="132">
        <v>36.585365853658537</v>
      </c>
      <c r="JT53" s="132">
        <v>68.292682926829272</v>
      </c>
      <c r="JU53" s="132">
        <v>78.048780487804876</v>
      </c>
      <c r="JV53" s="132">
        <v>29.268292682926827</v>
      </c>
      <c r="JW53" s="132">
        <v>85.365853658536579</v>
      </c>
      <c r="JX53" s="132">
        <v>20</v>
      </c>
      <c r="JY53" s="132">
        <v>28.571428571428569</v>
      </c>
      <c r="JZ53" s="132">
        <v>17.142857142857142</v>
      </c>
      <c r="KA53" s="132">
        <v>5.7142857142857144</v>
      </c>
      <c r="KB53" s="132">
        <v>45.714285714285715</v>
      </c>
      <c r="KC53" s="132">
        <v>80.487804878048792</v>
      </c>
      <c r="KD53" s="132">
        <v>93.939393939393938</v>
      </c>
      <c r="KE53" s="132">
        <v>48.484848484848484</v>
      </c>
      <c r="KF53" s="132">
        <v>21.212121212121211</v>
      </c>
      <c r="KG53" s="132">
        <v>90.909090909090907</v>
      </c>
      <c r="KH53" s="132">
        <v>51.515151515151516</v>
      </c>
      <c r="KI53" s="132">
        <v>79.6875</v>
      </c>
      <c r="KJ53" s="132">
        <v>79.6875</v>
      </c>
      <c r="KK53" s="345" t="s">
        <v>87</v>
      </c>
      <c r="KL53" s="345" t="s">
        <v>87</v>
      </c>
      <c r="KM53" s="346">
        <v>62.4</v>
      </c>
    </row>
    <row r="54" spans="1:299">
      <c r="AG54" s="88"/>
      <c r="AM54" s="138"/>
      <c r="AN54" s="138"/>
      <c r="AO54" s="138"/>
      <c r="AP54" s="138"/>
      <c r="AQ54" s="138"/>
      <c r="AR54" s="138"/>
      <c r="AS54" s="138"/>
      <c r="AT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U54" s="138"/>
      <c r="EV54" s="138"/>
      <c r="EW54" s="138"/>
    </row>
    <row r="232" spans="2:2">
      <c r="B232" s="16" t="s">
        <v>522</v>
      </c>
    </row>
  </sheetData>
  <autoFilter ref="A6:AI53" xr:uid="{00000000-0009-0000-0000-000004000000}"/>
  <mergeCells count="268">
    <mergeCell ref="G5:G6"/>
    <mergeCell ref="H5:H6"/>
    <mergeCell ref="I5:I6"/>
    <mergeCell ref="J5:J6"/>
    <mergeCell ref="K5:K6"/>
    <mergeCell ref="L5:L6"/>
    <mergeCell ref="A5:A6"/>
    <mergeCell ref="B5:B6"/>
    <mergeCell ref="C5:C6"/>
    <mergeCell ref="D5:D6"/>
    <mergeCell ref="E5:E6"/>
    <mergeCell ref="F5:F6"/>
    <mergeCell ref="S5:S6"/>
    <mergeCell ref="T5:T6"/>
    <mergeCell ref="U5:U6"/>
    <mergeCell ref="V5:V6"/>
    <mergeCell ref="W5:W6"/>
    <mergeCell ref="X5:X6"/>
    <mergeCell ref="M5:M6"/>
    <mergeCell ref="N5:N6"/>
    <mergeCell ref="O5:O6"/>
    <mergeCell ref="P5:P6"/>
    <mergeCell ref="Q5:Q6"/>
    <mergeCell ref="R5:R6"/>
    <mergeCell ref="AE5:AE6"/>
    <mergeCell ref="AF5:AF6"/>
    <mergeCell ref="AH5:AI5"/>
    <mergeCell ref="AJ5:AJ6"/>
    <mergeCell ref="AK5:AK6"/>
    <mergeCell ref="AL5:AL6"/>
    <mergeCell ref="Y5:Y6"/>
    <mergeCell ref="Z5:Z6"/>
    <mergeCell ref="AA5:AA6"/>
    <mergeCell ref="AB5:AB6"/>
    <mergeCell ref="AC5:AC6"/>
    <mergeCell ref="AD5:AD6"/>
    <mergeCell ref="DD5:DD6"/>
    <mergeCell ref="DE5:DE6"/>
    <mergeCell ref="DF5:DF6"/>
    <mergeCell ref="DG5:DG6"/>
    <mergeCell ref="DH5:DH6"/>
    <mergeCell ref="DI5:DI6"/>
    <mergeCell ref="CW4:CZ4"/>
    <mergeCell ref="DA4:DD4"/>
    <mergeCell ref="DE4:DL4"/>
    <mergeCell ref="CW5:CW6"/>
    <mergeCell ref="CX5:CX6"/>
    <mergeCell ref="CY5:CY6"/>
    <mergeCell ref="CZ5:CZ6"/>
    <mergeCell ref="DA5:DA6"/>
    <mergeCell ref="DB5:DB6"/>
    <mergeCell ref="DC5:DC6"/>
    <mergeCell ref="DJ5:DJ6"/>
    <mergeCell ref="DK5:DK6"/>
    <mergeCell ref="DL5:DL6"/>
    <mergeCell ref="DM4:DX4"/>
    <mergeCell ref="DY4:DZ4"/>
    <mergeCell ref="EA4:EF4"/>
    <mergeCell ref="DT5:DT6"/>
    <mergeCell ref="DU5:DU6"/>
    <mergeCell ref="DV5:DV6"/>
    <mergeCell ref="DW5:DW6"/>
    <mergeCell ref="EG4:EL4"/>
    <mergeCell ref="EM4:ER4"/>
    <mergeCell ref="EF5:EF6"/>
    <mergeCell ref="EG5:EG6"/>
    <mergeCell ref="EH5:EH6"/>
    <mergeCell ref="EI5:EI6"/>
    <mergeCell ref="DX5:DX6"/>
    <mergeCell ref="DY5:DY6"/>
    <mergeCell ref="DZ5:DZ6"/>
    <mergeCell ref="EA5:EA6"/>
    <mergeCell ref="EB5:EB6"/>
    <mergeCell ref="EC5:EC6"/>
    <mergeCell ref="DM5:DM6"/>
    <mergeCell ref="DN5:DN6"/>
    <mergeCell ref="DO5:DO6"/>
    <mergeCell ref="DP5:DP6"/>
    <mergeCell ref="DQ5:DQ6"/>
    <mergeCell ref="EP5:EP6"/>
    <mergeCell ref="EQ5:EQ6"/>
    <mergeCell ref="ER5:ER6"/>
    <mergeCell ref="ES5:ES6"/>
    <mergeCell ref="FD5:FD6"/>
    <mergeCell ref="FE5:FE6"/>
    <mergeCell ref="FF5:FF6"/>
    <mergeCell ref="FG5:FG6"/>
    <mergeCell ref="DR5:DR6"/>
    <mergeCell ref="DS5:DS6"/>
    <mergeCell ref="ED5:ED6"/>
    <mergeCell ref="EE5:EE6"/>
    <mergeCell ref="ET5:ET6"/>
    <mergeCell ref="EU5:EU6"/>
    <mergeCell ref="EJ5:EJ6"/>
    <mergeCell ref="EK5:EK6"/>
    <mergeCell ref="EL5:EL6"/>
    <mergeCell ref="EM5:EM6"/>
    <mergeCell ref="EN5:EN6"/>
    <mergeCell ref="EO5:EO6"/>
    <mergeCell ref="FH5:FH6"/>
    <mergeCell ref="EV5:EV6"/>
    <mergeCell ref="EW5:EW6"/>
    <mergeCell ref="EX4:FA4"/>
    <mergeCell ref="FB4:FE4"/>
    <mergeCell ref="FF4:FM4"/>
    <mergeCell ref="EX5:EX6"/>
    <mergeCell ref="EY5:EY6"/>
    <mergeCell ref="EZ5:EZ6"/>
    <mergeCell ref="FA5:FA6"/>
    <mergeCell ref="FB5:FB6"/>
    <mergeCell ref="FI5:FI6"/>
    <mergeCell ref="FJ5:FJ6"/>
    <mergeCell ref="FK5:FK6"/>
    <mergeCell ref="FL5:FL6"/>
    <mergeCell ref="FM5:FM6"/>
    <mergeCell ref="EU4:EV4"/>
    <mergeCell ref="FC5:FC6"/>
    <mergeCell ref="GP5:GP6"/>
    <mergeCell ref="GQ5:GQ6"/>
    <mergeCell ref="GR5:GR6"/>
    <mergeCell ref="GS5:GS6"/>
    <mergeCell ref="GT5:GT6"/>
    <mergeCell ref="FN4:FY4"/>
    <mergeCell ref="FS5:FS6"/>
    <mergeCell ref="FT5:FT6"/>
    <mergeCell ref="FU5:FU6"/>
    <mergeCell ref="FV5:FV6"/>
    <mergeCell ref="FZ4:GA4"/>
    <mergeCell ref="GB4:GG4"/>
    <mergeCell ref="GH4:GM4"/>
    <mergeCell ref="GN4:GS4"/>
    <mergeCell ref="GI5:GI6"/>
    <mergeCell ref="GJ5:GJ6"/>
    <mergeCell ref="GK5:GK6"/>
    <mergeCell ref="GL5:GL6"/>
    <mergeCell ref="GM5:GM6"/>
    <mergeCell ref="GN5:GN6"/>
    <mergeCell ref="GG5:GG6"/>
    <mergeCell ref="GH5:GH6"/>
    <mergeCell ref="FW5:FW6"/>
    <mergeCell ref="FX5:FX6"/>
    <mergeCell ref="FY5:FY6"/>
    <mergeCell ref="FZ5:FZ6"/>
    <mergeCell ref="GA5:GA6"/>
    <mergeCell ref="GB5:GB6"/>
    <mergeCell ref="GO5:GO6"/>
    <mergeCell ref="FN5:FN6"/>
    <mergeCell ref="FO5:FO6"/>
    <mergeCell ref="FP5:FP6"/>
    <mergeCell ref="FQ5:FQ6"/>
    <mergeCell ref="FR5:FR6"/>
    <mergeCell ref="GC5:GC6"/>
    <mergeCell ref="GD5:GD6"/>
    <mergeCell ref="GE5:GE6"/>
    <mergeCell ref="GF5:GF6"/>
    <mergeCell ref="HC5:HC6"/>
    <mergeCell ref="HD5:HD6"/>
    <mergeCell ref="HE5:HE6"/>
    <mergeCell ref="HF5:HF6"/>
    <mergeCell ref="HG5:HG6"/>
    <mergeCell ref="HH5:HH6"/>
    <mergeCell ref="GU5:GU6"/>
    <mergeCell ref="GW5:GW6"/>
    <mergeCell ref="GX4:HA4"/>
    <mergeCell ref="HB4:HE4"/>
    <mergeCell ref="HF4:HM4"/>
    <mergeCell ref="GX5:GX6"/>
    <mergeCell ref="GY5:GY6"/>
    <mergeCell ref="GZ5:GZ6"/>
    <mergeCell ref="HA5:HA6"/>
    <mergeCell ref="HB5:HB6"/>
    <mergeCell ref="HI5:HI6"/>
    <mergeCell ref="HJ5:HJ6"/>
    <mergeCell ref="HK5:HK6"/>
    <mergeCell ref="HL5:HL6"/>
    <mergeCell ref="HM5:HM6"/>
    <mergeCell ref="GV4:GV6"/>
    <mergeCell ref="IP5:IP6"/>
    <mergeCell ref="IQ5:IQ6"/>
    <mergeCell ref="IR5:IR6"/>
    <mergeCell ref="IS5:IS6"/>
    <mergeCell ref="IT5:IT6"/>
    <mergeCell ref="HN4:HY4"/>
    <mergeCell ref="HS5:HS6"/>
    <mergeCell ref="HT5:HT6"/>
    <mergeCell ref="HU5:HU6"/>
    <mergeCell ref="HV5:HV6"/>
    <mergeCell ref="HZ4:IA4"/>
    <mergeCell ref="IB4:IG4"/>
    <mergeCell ref="IH4:IM4"/>
    <mergeCell ref="IN4:IS4"/>
    <mergeCell ref="II5:II6"/>
    <mergeCell ref="IJ5:IJ6"/>
    <mergeCell ref="IK5:IK6"/>
    <mergeCell ref="IL5:IL6"/>
    <mergeCell ref="IM5:IM6"/>
    <mergeCell ref="IN5:IN6"/>
    <mergeCell ref="IG5:IG6"/>
    <mergeCell ref="IH5:IH6"/>
    <mergeCell ref="HW5:HW6"/>
    <mergeCell ref="HX5:HX6"/>
    <mergeCell ref="HY5:HY6"/>
    <mergeCell ref="HZ5:HZ6"/>
    <mergeCell ref="IA5:IA6"/>
    <mergeCell ref="IB5:IB6"/>
    <mergeCell ref="IO5:IO6"/>
    <mergeCell ref="HN5:HN6"/>
    <mergeCell ref="HO5:HO6"/>
    <mergeCell ref="HP5:HP6"/>
    <mergeCell ref="HQ5:HQ6"/>
    <mergeCell ref="HR5:HR6"/>
    <mergeCell ref="IC5:IC6"/>
    <mergeCell ref="ID5:ID6"/>
    <mergeCell ref="IE5:IE6"/>
    <mergeCell ref="IF5:IF6"/>
    <mergeCell ref="JC5:JC6"/>
    <mergeCell ref="JD5:JD6"/>
    <mergeCell ref="JE5:JE6"/>
    <mergeCell ref="JF5:JF6"/>
    <mergeCell ref="JG5:JG6"/>
    <mergeCell ref="JH5:JH6"/>
    <mergeCell ref="IU5:IU6"/>
    <mergeCell ref="IW5:IW6"/>
    <mergeCell ref="IX4:JA4"/>
    <mergeCell ref="JB4:JE4"/>
    <mergeCell ref="JF4:JI4"/>
    <mergeCell ref="IX5:IX6"/>
    <mergeCell ref="IY5:IY6"/>
    <mergeCell ref="IZ5:IZ6"/>
    <mergeCell ref="JA5:JA6"/>
    <mergeCell ref="JB5:JB6"/>
    <mergeCell ref="JI5:JI6"/>
    <mergeCell ref="IV4:IV6"/>
    <mergeCell ref="JJ4:JO4"/>
    <mergeCell ref="JQ4:JV4"/>
    <mergeCell ref="JW4:KB4"/>
    <mergeCell ref="KC4:KH4"/>
    <mergeCell ref="KK4:KL4"/>
    <mergeCell ref="JJ5:JJ6"/>
    <mergeCell ref="JK5:JK6"/>
    <mergeCell ref="JL5:JL6"/>
    <mergeCell ref="JM5:JM6"/>
    <mergeCell ref="JT5:JT6"/>
    <mergeCell ref="JU5:JU6"/>
    <mergeCell ref="JV5:JV6"/>
    <mergeCell ref="JW5:JW6"/>
    <mergeCell ref="JX5:JX6"/>
    <mergeCell ref="JY5:JY6"/>
    <mergeCell ref="JN5:JN6"/>
    <mergeCell ref="JO5:JO6"/>
    <mergeCell ref="JP5:JP6"/>
    <mergeCell ref="JQ5:JQ6"/>
    <mergeCell ref="JR5:JR6"/>
    <mergeCell ref="JS5:JS6"/>
    <mergeCell ref="KL5:KL6"/>
    <mergeCell ref="KM5:KM6"/>
    <mergeCell ref="KF5:KF6"/>
    <mergeCell ref="KG5:KG6"/>
    <mergeCell ref="KH5:KH6"/>
    <mergeCell ref="KI5:KI6"/>
    <mergeCell ref="KJ5:KJ6"/>
    <mergeCell ref="KK5:KK6"/>
    <mergeCell ref="JZ5:JZ6"/>
    <mergeCell ref="KA5:KA6"/>
    <mergeCell ref="KB5:KB6"/>
    <mergeCell ref="KC5:KC6"/>
    <mergeCell ref="KD5:KD6"/>
    <mergeCell ref="KE5:KE6"/>
  </mergeCells>
  <phoneticPr fontId="7"/>
  <conditionalFormatting sqref="ES7:ET49 ES51:ET53">
    <cfRule type="cellIs" dxfId="4" priority="5" operator="equal">
      <formula>"NA"</formula>
    </cfRule>
  </conditionalFormatting>
  <conditionalFormatting sqref="GT7:GU49 GT51:GU53">
    <cfRule type="cellIs" dxfId="3" priority="4" operator="equal">
      <formula>"NA"</formula>
    </cfRule>
  </conditionalFormatting>
  <conditionalFormatting sqref="IT7:IU49 IT51:IU53">
    <cfRule type="cellIs" dxfId="2" priority="3" operator="equal">
      <formula>"NA"</formula>
    </cfRule>
  </conditionalFormatting>
  <conditionalFormatting sqref="IU50">
    <cfRule type="cellIs" dxfId="1" priority="2" operator="equal">
      <formula>"NA"</formula>
    </cfRule>
  </conditionalFormatting>
  <conditionalFormatting sqref="KI7:KJ49 KI51:KJ53">
    <cfRule type="cellIs" dxfId="0" priority="1" operator="equal">
      <formula>"NA"</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0730-ED43-4841-B4D7-4FEF20822D84}">
  <dimension ref="A1:JD342"/>
  <sheetViews>
    <sheetView zoomScale="80" zoomScaleNormal="80" workbookViewId="0">
      <pane xSplit="5" ySplit="6" topLeftCell="IR7" activePane="bottomRight" state="frozen"/>
      <selection activeCell="D243" sqref="D243"/>
      <selection pane="topRight" activeCell="D243" sqref="D243"/>
      <selection pane="bottomLeft" activeCell="D243" sqref="D243"/>
      <selection pane="bottomRight" activeCell="IZ5" sqref="IZ5:IZ6"/>
    </sheetView>
  </sheetViews>
  <sheetFormatPr defaultColWidth="9" defaultRowHeight="18.75"/>
  <cols>
    <col min="1" max="1" width="10.625" style="213" customWidth="1"/>
    <col min="2" max="6" width="20.625" style="213" customWidth="1"/>
    <col min="7" max="48" width="20.625" style="298" customWidth="1"/>
    <col min="49" max="217" width="20.625" style="213" customWidth="1"/>
    <col min="218" max="220" width="20.625" style="133" customWidth="1"/>
    <col min="221" max="232" width="23.625" style="133" customWidth="1"/>
    <col min="233" max="258" width="20.625" style="133" customWidth="1"/>
    <col min="259" max="264" width="23.625" style="133" customWidth="1"/>
    <col min="265" max="16384" width="9" style="213"/>
  </cols>
  <sheetData>
    <row r="1" spans="1:264">
      <c r="A1" s="267" t="s">
        <v>79</v>
      </c>
      <c r="B1" s="267" t="s">
        <v>1537</v>
      </c>
      <c r="C1" s="267" t="s">
        <v>1537</v>
      </c>
      <c r="D1" s="267" t="s">
        <v>1537</v>
      </c>
      <c r="E1" s="267" t="s">
        <v>1537</v>
      </c>
      <c r="F1" s="267" t="s">
        <v>1537</v>
      </c>
      <c r="G1" s="267" t="s">
        <v>1537</v>
      </c>
      <c r="H1" s="267" t="s">
        <v>1537</v>
      </c>
      <c r="I1" s="267" t="s">
        <v>1537</v>
      </c>
      <c r="J1" s="267" t="s">
        <v>1537</v>
      </c>
      <c r="K1" s="267" t="s">
        <v>1537</v>
      </c>
      <c r="L1" s="267" t="s">
        <v>1537</v>
      </c>
      <c r="M1" s="267" t="s">
        <v>1537</v>
      </c>
      <c r="N1" s="267" t="s">
        <v>1537</v>
      </c>
      <c r="O1" s="267" t="s">
        <v>1537</v>
      </c>
      <c r="P1" s="267" t="s">
        <v>1537</v>
      </c>
      <c r="Q1" s="267" t="s">
        <v>1537</v>
      </c>
      <c r="R1" s="267" t="s">
        <v>1537</v>
      </c>
      <c r="S1" s="267" t="s">
        <v>1537</v>
      </c>
      <c r="T1" s="267" t="s">
        <v>1537</v>
      </c>
      <c r="U1" s="267" t="s">
        <v>1537</v>
      </c>
      <c r="V1" s="267" t="s">
        <v>1537</v>
      </c>
      <c r="W1" s="267" t="s">
        <v>1537</v>
      </c>
      <c r="X1" s="267" t="s">
        <v>1537</v>
      </c>
      <c r="Y1" s="267" t="s">
        <v>1537</v>
      </c>
      <c r="Z1" s="267" t="s">
        <v>1537</v>
      </c>
      <c r="AA1" s="267" t="s">
        <v>1537</v>
      </c>
      <c r="AB1" s="267" t="s">
        <v>1537</v>
      </c>
      <c r="AC1" s="267" t="s">
        <v>1537</v>
      </c>
      <c r="AD1" s="267" t="s">
        <v>1537</v>
      </c>
      <c r="AE1" s="267" t="s">
        <v>1537</v>
      </c>
      <c r="AF1" s="267" t="s">
        <v>1537</v>
      </c>
      <c r="AG1" s="267" t="s">
        <v>1537</v>
      </c>
      <c r="AH1" s="267" t="s">
        <v>1537</v>
      </c>
      <c r="AI1" s="267" t="s">
        <v>1537</v>
      </c>
      <c r="AJ1" s="267" t="s">
        <v>1537</v>
      </c>
      <c r="AK1" s="267" t="s">
        <v>1537</v>
      </c>
      <c r="AL1" s="267" t="s">
        <v>1537</v>
      </c>
      <c r="AM1" s="267" t="s">
        <v>1537</v>
      </c>
      <c r="AN1" s="267" t="s">
        <v>1537</v>
      </c>
      <c r="AO1" s="267" t="s">
        <v>1537</v>
      </c>
      <c r="AP1" s="267" t="s">
        <v>1537</v>
      </c>
      <c r="AQ1" s="267" t="s">
        <v>1537</v>
      </c>
      <c r="AR1" s="267" t="s">
        <v>1537</v>
      </c>
      <c r="AS1" s="267" t="s">
        <v>1537</v>
      </c>
      <c r="AT1" s="267" t="s">
        <v>1537</v>
      </c>
      <c r="AU1" s="267" t="s">
        <v>1537</v>
      </c>
      <c r="AV1" s="267" t="s">
        <v>1537</v>
      </c>
      <c r="AW1" s="267" t="s">
        <v>1537</v>
      </c>
      <c r="AX1" s="267" t="s">
        <v>1537</v>
      </c>
      <c r="AY1" s="267" t="s">
        <v>1537</v>
      </c>
      <c r="AZ1" s="267" t="s">
        <v>1537</v>
      </c>
      <c r="BA1" s="267" t="s">
        <v>1537</v>
      </c>
      <c r="BB1" s="267" t="s">
        <v>1537</v>
      </c>
      <c r="BC1" s="267" t="s">
        <v>1537</v>
      </c>
      <c r="BD1" s="267" t="s">
        <v>1537</v>
      </c>
      <c r="BE1" s="267" t="s">
        <v>1537</v>
      </c>
      <c r="BF1" s="267" t="s">
        <v>1537</v>
      </c>
      <c r="BG1" s="267" t="s">
        <v>1537</v>
      </c>
      <c r="BH1" s="267" t="s">
        <v>1537</v>
      </c>
      <c r="BI1" s="267" t="s">
        <v>1537</v>
      </c>
      <c r="BJ1" s="267" t="s">
        <v>1537</v>
      </c>
      <c r="BK1" s="267" t="s">
        <v>1537</v>
      </c>
      <c r="BL1" s="267" t="s">
        <v>1537</v>
      </c>
      <c r="BM1" s="267" t="s">
        <v>1537</v>
      </c>
      <c r="BN1" s="267" t="s">
        <v>1537</v>
      </c>
      <c r="BO1" s="267" t="s">
        <v>1537</v>
      </c>
      <c r="BP1" s="267" t="s">
        <v>1537</v>
      </c>
      <c r="BQ1" s="267" t="s">
        <v>1537</v>
      </c>
      <c r="BR1" s="267" t="s">
        <v>1537</v>
      </c>
      <c r="BS1" s="267" t="s">
        <v>1537</v>
      </c>
      <c r="BT1" s="267" t="s">
        <v>1537</v>
      </c>
      <c r="BU1" s="267" t="s">
        <v>1537</v>
      </c>
      <c r="BV1" s="267" t="s">
        <v>1537</v>
      </c>
      <c r="BW1" s="267" t="s">
        <v>1537</v>
      </c>
      <c r="BX1" s="267" t="s">
        <v>1537</v>
      </c>
      <c r="BY1" s="267" t="s">
        <v>1537</v>
      </c>
      <c r="BZ1" s="267" t="s">
        <v>1537</v>
      </c>
      <c r="CA1" s="267" t="s">
        <v>1537</v>
      </c>
      <c r="CB1" s="267" t="s">
        <v>1537</v>
      </c>
      <c r="CC1" s="267" t="s">
        <v>1537</v>
      </c>
      <c r="CD1" s="267" t="s">
        <v>1537</v>
      </c>
      <c r="CE1" s="267" t="s">
        <v>1537</v>
      </c>
      <c r="CF1" s="267" t="s">
        <v>1537</v>
      </c>
      <c r="CG1" s="267" t="s">
        <v>1537</v>
      </c>
      <c r="CH1" s="267" t="s">
        <v>1537</v>
      </c>
      <c r="CI1" s="267" t="s">
        <v>1537</v>
      </c>
      <c r="CJ1" s="267" t="s">
        <v>1537</v>
      </c>
      <c r="CK1" s="267" t="s">
        <v>1537</v>
      </c>
      <c r="CL1" s="267" t="s">
        <v>1537</v>
      </c>
      <c r="CM1" s="267" t="s">
        <v>1537</v>
      </c>
      <c r="CN1" s="267" t="s">
        <v>1537</v>
      </c>
      <c r="CO1" s="267" t="s">
        <v>1537</v>
      </c>
      <c r="CP1" s="267" t="s">
        <v>1537</v>
      </c>
      <c r="CQ1" s="267" t="s">
        <v>1537</v>
      </c>
      <c r="CR1" s="267" t="s">
        <v>1537</v>
      </c>
      <c r="CS1" s="267" t="s">
        <v>1537</v>
      </c>
      <c r="CT1" s="267" t="s">
        <v>1537</v>
      </c>
      <c r="CU1" s="267" t="s">
        <v>1537</v>
      </c>
      <c r="CV1" s="267" t="s">
        <v>1537</v>
      </c>
      <c r="CW1" s="267" t="s">
        <v>1537</v>
      </c>
      <c r="CX1" s="267" t="s">
        <v>1537</v>
      </c>
      <c r="CY1" s="267" t="s">
        <v>1537</v>
      </c>
      <c r="CZ1" s="267" t="s">
        <v>1537</v>
      </c>
      <c r="DA1" s="267" t="s">
        <v>1537</v>
      </c>
      <c r="DB1" s="267" t="s">
        <v>1537</v>
      </c>
      <c r="DC1" s="267" t="s">
        <v>1537</v>
      </c>
      <c r="DD1" s="267" t="s">
        <v>1537</v>
      </c>
      <c r="DE1" s="267" t="s">
        <v>1537</v>
      </c>
      <c r="DF1" s="267" t="s">
        <v>1537</v>
      </c>
      <c r="DG1" s="267" t="s">
        <v>1537</v>
      </c>
      <c r="DH1" s="267" t="s">
        <v>1537</v>
      </c>
      <c r="DI1" s="267" t="s">
        <v>1537</v>
      </c>
      <c r="DJ1" s="267" t="s">
        <v>1537</v>
      </c>
      <c r="DK1" s="267" t="s">
        <v>1537</v>
      </c>
      <c r="DL1" s="267" t="s">
        <v>1537</v>
      </c>
      <c r="DM1" s="267" t="s">
        <v>1537</v>
      </c>
      <c r="DN1" s="267" t="s">
        <v>1537</v>
      </c>
      <c r="DO1" s="267" t="s">
        <v>1537</v>
      </c>
      <c r="DP1" s="267" t="s">
        <v>1537</v>
      </c>
      <c r="DQ1" s="267" t="s">
        <v>1537</v>
      </c>
      <c r="DR1" s="267" t="s">
        <v>1537</v>
      </c>
      <c r="DS1" s="267" t="s">
        <v>1537</v>
      </c>
      <c r="DT1" s="267" t="s">
        <v>1537</v>
      </c>
      <c r="DU1" s="267" t="s">
        <v>1537</v>
      </c>
      <c r="DV1" s="267" t="s">
        <v>1537</v>
      </c>
      <c r="DW1" s="267" t="s">
        <v>1537</v>
      </c>
      <c r="DX1" s="267" t="s">
        <v>1537</v>
      </c>
      <c r="DY1" s="267" t="s">
        <v>1537</v>
      </c>
      <c r="DZ1" s="267" t="s">
        <v>1537</v>
      </c>
      <c r="EA1" s="267" t="s">
        <v>1537</v>
      </c>
      <c r="EB1" s="267" t="s">
        <v>1537</v>
      </c>
      <c r="EC1" s="267" t="s">
        <v>1537</v>
      </c>
      <c r="ED1" s="267" t="s">
        <v>1537</v>
      </c>
      <c r="EE1" s="267" t="s">
        <v>1537</v>
      </c>
      <c r="EF1" s="267" t="s">
        <v>1537</v>
      </c>
      <c r="EG1" s="267" t="s">
        <v>1537</v>
      </c>
      <c r="EH1" s="267" t="s">
        <v>1537</v>
      </c>
      <c r="EI1" s="267" t="s">
        <v>1537</v>
      </c>
      <c r="EJ1" s="267" t="s">
        <v>1537</v>
      </c>
      <c r="EK1" s="267" t="s">
        <v>1537</v>
      </c>
      <c r="EL1" s="267" t="s">
        <v>1537</v>
      </c>
      <c r="EM1" s="267" t="s">
        <v>1537</v>
      </c>
      <c r="EN1" s="267" t="s">
        <v>1537</v>
      </c>
      <c r="EO1" s="267" t="s">
        <v>1537</v>
      </c>
      <c r="EP1" s="267" t="s">
        <v>1537</v>
      </c>
      <c r="EQ1" s="267" t="s">
        <v>1537</v>
      </c>
      <c r="ER1" s="267" t="s">
        <v>1537</v>
      </c>
      <c r="ES1" s="267" t="s">
        <v>1537</v>
      </c>
      <c r="ET1" s="267" t="s">
        <v>1537</v>
      </c>
      <c r="EU1" s="267" t="s">
        <v>1537</v>
      </c>
      <c r="EV1" s="267" t="s">
        <v>1537</v>
      </c>
      <c r="EW1" s="267" t="s">
        <v>1537</v>
      </c>
      <c r="EX1" s="267" t="s">
        <v>1537</v>
      </c>
      <c r="EY1" s="267" t="s">
        <v>1537</v>
      </c>
      <c r="EZ1" s="267" t="s">
        <v>1537</v>
      </c>
      <c r="FA1" s="267" t="s">
        <v>1537</v>
      </c>
      <c r="FB1" s="267" t="s">
        <v>1537</v>
      </c>
      <c r="FC1" s="267" t="s">
        <v>1537</v>
      </c>
      <c r="FD1" s="267" t="s">
        <v>1537</v>
      </c>
      <c r="FE1" s="267" t="s">
        <v>1537</v>
      </c>
      <c r="FF1" s="267" t="s">
        <v>1537</v>
      </c>
      <c r="FG1" s="267" t="s">
        <v>1537</v>
      </c>
      <c r="FH1" s="267" t="s">
        <v>1537</v>
      </c>
      <c r="FI1" s="267" t="s">
        <v>1537</v>
      </c>
      <c r="FJ1" s="267" t="s">
        <v>1537</v>
      </c>
      <c r="FK1" s="267" t="s">
        <v>1537</v>
      </c>
      <c r="FL1" s="267" t="s">
        <v>1537</v>
      </c>
      <c r="FM1" s="267" t="s">
        <v>1537</v>
      </c>
      <c r="FN1" s="267" t="s">
        <v>1537</v>
      </c>
      <c r="FO1" s="267" t="s">
        <v>1537</v>
      </c>
      <c r="FP1" s="267" t="s">
        <v>1537</v>
      </c>
      <c r="FQ1" s="267" t="s">
        <v>1537</v>
      </c>
      <c r="FR1" s="267" t="s">
        <v>1537</v>
      </c>
      <c r="FS1" s="267" t="s">
        <v>1537</v>
      </c>
      <c r="FT1" s="267" t="s">
        <v>1537</v>
      </c>
      <c r="FU1" s="267" t="s">
        <v>1537</v>
      </c>
      <c r="FV1" s="267" t="s">
        <v>1537</v>
      </c>
      <c r="FW1" s="267" t="s">
        <v>1537</v>
      </c>
      <c r="FX1" s="267" t="s">
        <v>1537</v>
      </c>
      <c r="FY1" s="267" t="s">
        <v>1537</v>
      </c>
      <c r="FZ1" s="267" t="s">
        <v>1537</v>
      </c>
      <c r="GA1" s="267" t="s">
        <v>1537</v>
      </c>
      <c r="GB1" s="267" t="s">
        <v>1537</v>
      </c>
      <c r="GC1" s="267" t="s">
        <v>1537</v>
      </c>
      <c r="GD1" s="267" t="s">
        <v>1537</v>
      </c>
      <c r="GE1" s="267" t="s">
        <v>1537</v>
      </c>
      <c r="GF1" s="267" t="s">
        <v>1537</v>
      </c>
      <c r="GG1" s="267" t="s">
        <v>1537</v>
      </c>
      <c r="GH1" s="267" t="s">
        <v>1537</v>
      </c>
      <c r="GI1" s="267" t="s">
        <v>1537</v>
      </c>
      <c r="GJ1" s="267" t="s">
        <v>1537</v>
      </c>
      <c r="GK1" s="267" t="s">
        <v>1537</v>
      </c>
      <c r="GL1" s="267" t="s">
        <v>1537</v>
      </c>
      <c r="GM1" s="267" t="s">
        <v>1537</v>
      </c>
      <c r="GN1" s="267" t="s">
        <v>1537</v>
      </c>
      <c r="GO1" s="267" t="s">
        <v>1537</v>
      </c>
      <c r="GP1" s="267" t="s">
        <v>1537</v>
      </c>
      <c r="GQ1" s="267" t="s">
        <v>1537</v>
      </c>
      <c r="GR1" s="267" t="s">
        <v>1537</v>
      </c>
      <c r="GS1" s="267" t="s">
        <v>1537</v>
      </c>
      <c r="GT1" s="267" t="s">
        <v>1537</v>
      </c>
      <c r="GU1" s="267" t="s">
        <v>1537</v>
      </c>
      <c r="GV1" s="267" t="s">
        <v>1537</v>
      </c>
      <c r="GW1" s="267" t="s">
        <v>1537</v>
      </c>
      <c r="GX1" s="267" t="s">
        <v>1537</v>
      </c>
      <c r="GY1" s="267" t="s">
        <v>1537</v>
      </c>
      <c r="GZ1" s="267" t="s">
        <v>1537</v>
      </c>
      <c r="HA1" s="267" t="s">
        <v>1537</v>
      </c>
      <c r="HB1" s="267" t="s">
        <v>1537</v>
      </c>
      <c r="HC1" s="267" t="s">
        <v>1537</v>
      </c>
      <c r="HD1" s="267" t="s">
        <v>1537</v>
      </c>
      <c r="HE1" s="267" t="s">
        <v>1537</v>
      </c>
      <c r="HF1" s="267" t="s">
        <v>1537</v>
      </c>
      <c r="HG1" s="267" t="s">
        <v>1537</v>
      </c>
      <c r="HH1" s="267" t="s">
        <v>1537</v>
      </c>
      <c r="HI1" s="267" t="s">
        <v>1537</v>
      </c>
      <c r="HJ1" s="128" t="s">
        <v>2403</v>
      </c>
      <c r="HK1" s="128" t="s">
        <v>2403</v>
      </c>
      <c r="HL1" s="128" t="s">
        <v>2403</v>
      </c>
      <c r="HM1" s="128" t="s">
        <v>2417</v>
      </c>
      <c r="HN1" s="128" t="s">
        <v>2417</v>
      </c>
      <c r="HO1" s="128" t="s">
        <v>2417</v>
      </c>
      <c r="HP1" s="128" t="s">
        <v>2417</v>
      </c>
      <c r="HQ1" s="128" t="s">
        <v>2417</v>
      </c>
      <c r="HR1" s="128" t="s">
        <v>2417</v>
      </c>
      <c r="HS1" s="128" t="s">
        <v>2417</v>
      </c>
      <c r="HT1" s="128" t="s">
        <v>2417</v>
      </c>
      <c r="HU1" s="128" t="s">
        <v>2417</v>
      </c>
      <c r="HV1" s="128" t="s">
        <v>2417</v>
      </c>
      <c r="HW1" s="128" t="s">
        <v>2417</v>
      </c>
      <c r="HX1" s="128" t="s">
        <v>2417</v>
      </c>
      <c r="HY1" s="128" t="s">
        <v>2759</v>
      </c>
      <c r="HZ1" s="128" t="s">
        <v>2759</v>
      </c>
      <c r="IA1" s="128" t="s">
        <v>2760</v>
      </c>
      <c r="IB1" s="128" t="s">
        <v>2760</v>
      </c>
      <c r="IC1" s="128" t="s">
        <v>2760</v>
      </c>
      <c r="ID1" s="128" t="s">
        <v>2760</v>
      </c>
      <c r="IE1" s="128" t="s">
        <v>2760</v>
      </c>
      <c r="IF1" s="128" t="s">
        <v>2760</v>
      </c>
      <c r="IG1" s="128" t="s">
        <v>2760</v>
      </c>
      <c r="IH1" s="128" t="s">
        <v>2760</v>
      </c>
      <c r="II1" s="128" t="s">
        <v>2760</v>
      </c>
      <c r="IJ1" s="128" t="s">
        <v>2760</v>
      </c>
      <c r="IK1" s="128" t="s">
        <v>2760</v>
      </c>
      <c r="IL1" s="128" t="s">
        <v>2760</v>
      </c>
      <c r="IM1" s="128" t="s">
        <v>2834</v>
      </c>
      <c r="IN1" s="128" t="s">
        <v>2834</v>
      </c>
      <c r="IO1" s="128" t="s">
        <v>2834</v>
      </c>
      <c r="IP1" s="128" t="s">
        <v>2834</v>
      </c>
      <c r="IQ1" s="128" t="s">
        <v>2834</v>
      </c>
      <c r="IR1" s="128" t="s">
        <v>2834</v>
      </c>
      <c r="IS1" s="128" t="s">
        <v>2834</v>
      </c>
      <c r="IT1" s="128" t="s">
        <v>2834</v>
      </c>
      <c r="IU1" s="128" t="s">
        <v>2834</v>
      </c>
      <c r="IV1" s="128" t="s">
        <v>2834</v>
      </c>
      <c r="IW1" s="128" t="s">
        <v>2834</v>
      </c>
      <c r="IX1" s="128" t="s">
        <v>2834</v>
      </c>
      <c r="IY1" s="128" t="s">
        <v>2904</v>
      </c>
      <c r="IZ1" s="128" t="s">
        <v>2904</v>
      </c>
      <c r="JA1" s="128" t="s">
        <v>2904</v>
      </c>
      <c r="JB1" s="128" t="s">
        <v>2904</v>
      </c>
      <c r="JC1" s="128" t="s">
        <v>2904</v>
      </c>
      <c r="JD1" s="128" t="s">
        <v>2904</v>
      </c>
    </row>
    <row r="2" spans="1:264">
      <c r="A2" s="268" t="s">
        <v>80</v>
      </c>
      <c r="B2" s="268">
        <v>0</v>
      </c>
      <c r="C2" s="268">
        <v>0</v>
      </c>
      <c r="D2" s="268">
        <v>0</v>
      </c>
      <c r="E2" s="268">
        <v>0</v>
      </c>
      <c r="F2" s="268">
        <v>0</v>
      </c>
      <c r="G2" s="268">
        <v>0</v>
      </c>
      <c r="H2" s="268">
        <v>0</v>
      </c>
      <c r="I2" s="268">
        <v>0</v>
      </c>
      <c r="J2" s="268">
        <v>0</v>
      </c>
      <c r="K2" s="268">
        <v>0</v>
      </c>
      <c r="L2" s="268">
        <v>0</v>
      </c>
      <c r="M2" s="268">
        <v>0</v>
      </c>
      <c r="N2" s="268">
        <v>1</v>
      </c>
      <c r="O2" s="268">
        <v>1</v>
      </c>
      <c r="P2" s="268">
        <v>1</v>
      </c>
      <c r="Q2" s="268">
        <v>1</v>
      </c>
      <c r="R2" s="268">
        <v>1</v>
      </c>
      <c r="S2" s="268">
        <v>1</v>
      </c>
      <c r="T2" s="268">
        <v>1</v>
      </c>
      <c r="U2" s="268">
        <v>1</v>
      </c>
      <c r="V2" s="268">
        <v>1</v>
      </c>
      <c r="W2" s="268">
        <v>1</v>
      </c>
      <c r="X2" s="268">
        <v>1</v>
      </c>
      <c r="Y2" s="268">
        <v>2</v>
      </c>
      <c r="Z2" s="268">
        <v>2</v>
      </c>
      <c r="AA2" s="268">
        <v>3</v>
      </c>
      <c r="AB2" s="268">
        <v>3</v>
      </c>
      <c r="AC2" s="268">
        <v>4</v>
      </c>
      <c r="AD2" s="268">
        <v>4</v>
      </c>
      <c r="AE2" s="268">
        <v>4</v>
      </c>
      <c r="AF2" s="268">
        <v>4</v>
      </c>
      <c r="AG2" s="268">
        <v>4</v>
      </c>
      <c r="AH2" s="268">
        <v>4</v>
      </c>
      <c r="AI2" s="268">
        <v>4</v>
      </c>
      <c r="AJ2" s="268">
        <v>4</v>
      </c>
      <c r="AK2" s="268">
        <v>5</v>
      </c>
      <c r="AL2" s="268">
        <v>5</v>
      </c>
      <c r="AM2" s="268">
        <v>5</v>
      </c>
      <c r="AN2" s="268">
        <v>5</v>
      </c>
      <c r="AO2" s="268">
        <v>5</v>
      </c>
      <c r="AP2" s="268">
        <v>5</v>
      </c>
      <c r="AQ2" s="268">
        <v>5</v>
      </c>
      <c r="AR2" s="268">
        <v>5</v>
      </c>
      <c r="AS2" s="268">
        <v>6</v>
      </c>
      <c r="AT2" s="268">
        <v>6</v>
      </c>
      <c r="AU2" s="268">
        <v>6</v>
      </c>
      <c r="AV2" s="268">
        <v>6</v>
      </c>
      <c r="AW2" s="268">
        <v>6</v>
      </c>
      <c r="AX2" s="268">
        <v>6</v>
      </c>
      <c r="AY2" s="268">
        <v>6</v>
      </c>
      <c r="AZ2" s="268">
        <v>6</v>
      </c>
      <c r="BA2" s="268">
        <v>6</v>
      </c>
      <c r="BB2" s="268">
        <v>7</v>
      </c>
      <c r="BC2" s="268">
        <v>7</v>
      </c>
      <c r="BD2" s="268">
        <v>7</v>
      </c>
      <c r="BE2" s="268">
        <v>7</v>
      </c>
      <c r="BF2" s="268">
        <v>7</v>
      </c>
      <c r="BG2" s="268">
        <v>8</v>
      </c>
      <c r="BH2" s="268">
        <v>8</v>
      </c>
      <c r="BI2" s="268">
        <v>8</v>
      </c>
      <c r="BJ2" s="268">
        <v>8</v>
      </c>
      <c r="BK2" s="268">
        <v>8</v>
      </c>
      <c r="BL2" s="268">
        <v>8</v>
      </c>
      <c r="BM2" s="268">
        <v>8</v>
      </c>
      <c r="BN2" s="268">
        <v>8</v>
      </c>
      <c r="BO2" s="268">
        <v>8</v>
      </c>
      <c r="BP2" s="268">
        <v>8</v>
      </c>
      <c r="BQ2" s="268">
        <v>8</v>
      </c>
      <c r="BR2" s="268">
        <v>8</v>
      </c>
      <c r="BS2" s="268">
        <v>8</v>
      </c>
      <c r="BT2" s="268">
        <v>8</v>
      </c>
      <c r="BU2" s="268">
        <v>8</v>
      </c>
      <c r="BV2" s="268">
        <v>8</v>
      </c>
      <c r="BW2" s="268">
        <v>8</v>
      </c>
      <c r="BX2" s="268">
        <v>8</v>
      </c>
      <c r="BY2" s="268">
        <v>8</v>
      </c>
      <c r="BZ2" s="268">
        <v>8</v>
      </c>
      <c r="CA2" s="268">
        <v>8</v>
      </c>
      <c r="CB2" s="268">
        <v>8</v>
      </c>
      <c r="CC2" s="268">
        <v>8</v>
      </c>
      <c r="CD2" s="268">
        <v>8</v>
      </c>
      <c r="CE2" s="268">
        <v>8</v>
      </c>
      <c r="CF2" s="268">
        <v>8</v>
      </c>
      <c r="CG2" s="268">
        <v>8</v>
      </c>
      <c r="CH2" s="268">
        <v>8</v>
      </c>
      <c r="CI2" s="268">
        <v>8</v>
      </c>
      <c r="CJ2" s="268">
        <v>8</v>
      </c>
      <c r="CK2" s="268">
        <v>8</v>
      </c>
      <c r="CL2" s="268">
        <v>8</v>
      </c>
      <c r="CM2" s="268">
        <v>8</v>
      </c>
      <c r="CN2" s="268">
        <v>8</v>
      </c>
      <c r="CO2" s="268">
        <v>8</v>
      </c>
      <c r="CP2" s="268">
        <v>8</v>
      </c>
      <c r="CQ2" s="268">
        <v>8</v>
      </c>
      <c r="CR2" s="268">
        <v>8</v>
      </c>
      <c r="CS2" s="268">
        <v>8</v>
      </c>
      <c r="CT2" s="268">
        <v>8</v>
      </c>
      <c r="CU2" s="268">
        <v>8</v>
      </c>
      <c r="CV2" s="268">
        <v>8</v>
      </c>
      <c r="CW2" s="268">
        <v>8</v>
      </c>
      <c r="CX2" s="268">
        <v>8</v>
      </c>
      <c r="CY2" s="268">
        <v>8</v>
      </c>
      <c r="CZ2" s="268">
        <v>8</v>
      </c>
      <c r="DA2" s="268">
        <v>8</v>
      </c>
      <c r="DB2" s="268">
        <v>8</v>
      </c>
      <c r="DC2" s="268">
        <v>8</v>
      </c>
      <c r="DD2" s="268">
        <v>8</v>
      </c>
      <c r="DE2" s="268">
        <v>8</v>
      </c>
      <c r="DF2" s="268">
        <v>8</v>
      </c>
      <c r="DG2" s="268">
        <v>8</v>
      </c>
      <c r="DH2" s="268">
        <v>8</v>
      </c>
      <c r="DI2" s="268">
        <v>8</v>
      </c>
      <c r="DJ2" s="268">
        <v>8</v>
      </c>
      <c r="DK2" s="268">
        <v>8</v>
      </c>
      <c r="DL2" s="268">
        <v>8</v>
      </c>
      <c r="DM2" s="268">
        <v>8</v>
      </c>
      <c r="DN2" s="268">
        <v>8</v>
      </c>
      <c r="DO2" s="268">
        <v>8</v>
      </c>
      <c r="DP2" s="268">
        <v>8</v>
      </c>
      <c r="DQ2" s="268">
        <v>8</v>
      </c>
      <c r="DR2" s="268">
        <v>8</v>
      </c>
      <c r="DS2" s="268">
        <v>8</v>
      </c>
      <c r="DT2" s="268">
        <v>8</v>
      </c>
      <c r="DU2" s="268">
        <v>8</v>
      </c>
      <c r="DV2" s="268">
        <v>8</v>
      </c>
      <c r="DW2" s="268">
        <v>8</v>
      </c>
      <c r="DX2" s="268">
        <v>8</v>
      </c>
      <c r="DY2" s="268">
        <v>8</v>
      </c>
      <c r="DZ2" s="268">
        <v>8</v>
      </c>
      <c r="EA2" s="268">
        <v>8</v>
      </c>
      <c r="EB2" s="268">
        <v>8</v>
      </c>
      <c r="EC2" s="268">
        <v>8</v>
      </c>
      <c r="ED2" s="268">
        <v>8</v>
      </c>
      <c r="EE2" s="268">
        <v>8</v>
      </c>
      <c r="EF2" s="268">
        <v>8</v>
      </c>
      <c r="EG2" s="268">
        <v>8</v>
      </c>
      <c r="EH2" s="268">
        <v>8</v>
      </c>
      <c r="EI2" s="268">
        <v>8</v>
      </c>
      <c r="EJ2" s="268">
        <v>8</v>
      </c>
      <c r="EK2" s="268">
        <v>8</v>
      </c>
      <c r="EL2" s="268">
        <v>8</v>
      </c>
      <c r="EM2" s="268">
        <v>8</v>
      </c>
      <c r="EN2" s="268">
        <v>8</v>
      </c>
      <c r="EO2" s="268">
        <v>8</v>
      </c>
      <c r="EP2" s="268">
        <v>8</v>
      </c>
      <c r="EQ2" s="268">
        <v>8</v>
      </c>
      <c r="ER2" s="268">
        <v>8</v>
      </c>
      <c r="ES2" s="268">
        <v>8</v>
      </c>
      <c r="ET2" s="268">
        <v>8</v>
      </c>
      <c r="EU2" s="268">
        <v>8</v>
      </c>
      <c r="EV2" s="268">
        <v>8</v>
      </c>
      <c r="EW2" s="268">
        <v>8</v>
      </c>
      <c r="EX2" s="268">
        <v>8</v>
      </c>
      <c r="EY2" s="268">
        <v>8</v>
      </c>
      <c r="EZ2" s="268">
        <v>8</v>
      </c>
      <c r="FA2" s="268">
        <v>8</v>
      </c>
      <c r="FB2" s="268">
        <v>8</v>
      </c>
      <c r="FC2" s="268">
        <v>8</v>
      </c>
      <c r="FD2" s="268">
        <v>8</v>
      </c>
      <c r="FE2" s="268">
        <v>8</v>
      </c>
      <c r="FF2" s="268">
        <v>8</v>
      </c>
      <c r="FG2" s="268">
        <v>8</v>
      </c>
      <c r="FH2" s="268">
        <v>8</v>
      </c>
      <c r="FI2" s="268">
        <v>8</v>
      </c>
      <c r="FJ2" s="268">
        <v>8</v>
      </c>
      <c r="FK2" s="268">
        <v>8</v>
      </c>
      <c r="FL2" s="268">
        <v>8</v>
      </c>
      <c r="FM2" s="268">
        <v>8</v>
      </c>
      <c r="FN2" s="268">
        <v>8</v>
      </c>
      <c r="FO2" s="268">
        <v>8</v>
      </c>
      <c r="FP2" s="268">
        <v>8</v>
      </c>
      <c r="FQ2" s="268">
        <v>8</v>
      </c>
      <c r="FR2" s="268">
        <v>8</v>
      </c>
      <c r="FS2" s="268">
        <v>8</v>
      </c>
      <c r="FT2" s="268">
        <v>8</v>
      </c>
      <c r="FU2" s="268">
        <v>8</v>
      </c>
      <c r="FV2" s="268">
        <v>8</v>
      </c>
      <c r="FW2" s="268">
        <v>8</v>
      </c>
      <c r="FX2" s="268">
        <v>8</v>
      </c>
      <c r="FY2" s="268">
        <v>8</v>
      </c>
      <c r="FZ2" s="268">
        <v>8</v>
      </c>
      <c r="GA2" s="268">
        <v>8</v>
      </c>
      <c r="GB2" s="268">
        <v>8</v>
      </c>
      <c r="GC2" s="268">
        <v>8</v>
      </c>
      <c r="GD2" s="268">
        <v>8</v>
      </c>
      <c r="GE2" s="268">
        <v>8</v>
      </c>
      <c r="GF2" s="268">
        <v>8</v>
      </c>
      <c r="GG2" s="268">
        <v>8</v>
      </c>
      <c r="GH2" s="268">
        <v>8</v>
      </c>
      <c r="GI2" s="268">
        <v>8</v>
      </c>
      <c r="GJ2" s="268">
        <v>8</v>
      </c>
      <c r="GK2" s="268">
        <v>8</v>
      </c>
      <c r="GL2" s="268">
        <v>8</v>
      </c>
      <c r="GM2" s="268">
        <v>8</v>
      </c>
      <c r="GN2" s="268">
        <v>8</v>
      </c>
      <c r="GO2" s="268">
        <v>8</v>
      </c>
      <c r="GP2" s="268">
        <v>8</v>
      </c>
      <c r="GQ2" s="268">
        <v>8</v>
      </c>
      <c r="GR2" s="268">
        <v>8</v>
      </c>
      <c r="GS2" s="268">
        <v>8</v>
      </c>
      <c r="GT2" s="268">
        <v>8</v>
      </c>
      <c r="GU2" s="268">
        <v>8</v>
      </c>
      <c r="GV2" s="268">
        <v>8</v>
      </c>
      <c r="GW2" s="268">
        <v>8</v>
      </c>
      <c r="GX2" s="268">
        <v>8</v>
      </c>
      <c r="GY2" s="268">
        <v>8</v>
      </c>
      <c r="GZ2" s="268">
        <v>8</v>
      </c>
      <c r="HA2" s="268">
        <v>8</v>
      </c>
      <c r="HB2" s="268">
        <v>8</v>
      </c>
      <c r="HC2" s="268">
        <v>8</v>
      </c>
      <c r="HD2" s="268">
        <v>8</v>
      </c>
      <c r="HE2" s="268">
        <v>8</v>
      </c>
      <c r="HF2" s="268">
        <v>8</v>
      </c>
      <c r="HG2" s="268">
        <v>8</v>
      </c>
      <c r="HH2" s="268">
        <v>8</v>
      </c>
      <c r="HI2" s="268">
        <v>8</v>
      </c>
      <c r="HJ2" s="303"/>
      <c r="HK2" s="303"/>
      <c r="HL2" s="303"/>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8"/>
      <c r="IN2" s="128"/>
      <c r="IO2" s="128"/>
      <c r="IP2" s="128"/>
      <c r="IQ2" s="128"/>
      <c r="IR2" s="128"/>
      <c r="IS2" s="128"/>
      <c r="IT2" s="128"/>
      <c r="IU2" s="128"/>
      <c r="IV2" s="128"/>
      <c r="IW2" s="128"/>
      <c r="IX2" s="128"/>
      <c r="IY2" s="129"/>
      <c r="IZ2" s="129"/>
      <c r="JA2" s="129"/>
      <c r="JB2" s="129"/>
      <c r="JC2" s="129"/>
      <c r="JD2" s="129"/>
    </row>
    <row r="3" spans="1:264">
      <c r="A3" s="269" t="s">
        <v>81</v>
      </c>
      <c r="B3" s="270">
        <v>1</v>
      </c>
      <c r="C3" s="270">
        <v>2</v>
      </c>
      <c r="D3" s="270">
        <v>3</v>
      </c>
      <c r="E3" s="270">
        <v>4</v>
      </c>
      <c r="F3" s="270">
        <v>5</v>
      </c>
      <c r="G3" s="270">
        <v>6</v>
      </c>
      <c r="H3" s="270">
        <v>7</v>
      </c>
      <c r="I3" s="270">
        <v>8</v>
      </c>
      <c r="J3" s="270">
        <v>9</v>
      </c>
      <c r="K3" s="270">
        <v>10</v>
      </c>
      <c r="L3" s="270">
        <v>11</v>
      </c>
      <c r="M3" s="270">
        <v>12</v>
      </c>
      <c r="N3" s="270" t="s">
        <v>927</v>
      </c>
      <c r="O3" s="270" t="s">
        <v>929</v>
      </c>
      <c r="P3" s="270" t="s">
        <v>2058</v>
      </c>
      <c r="Q3" s="270" t="s">
        <v>2059</v>
      </c>
      <c r="R3" s="270" t="s">
        <v>931</v>
      </c>
      <c r="S3" s="270" t="s">
        <v>933</v>
      </c>
      <c r="T3" s="270" t="s">
        <v>2060</v>
      </c>
      <c r="U3" s="270" t="s">
        <v>2061</v>
      </c>
      <c r="V3" s="270" t="s">
        <v>1531</v>
      </c>
      <c r="W3" s="270" t="s">
        <v>1533</v>
      </c>
      <c r="X3" s="270" t="s">
        <v>1535</v>
      </c>
      <c r="Y3" s="270" t="s">
        <v>2062</v>
      </c>
      <c r="Z3" s="270" t="s">
        <v>2063</v>
      </c>
      <c r="AA3" s="270" t="s">
        <v>940</v>
      </c>
      <c r="AB3" s="270" t="s">
        <v>2970</v>
      </c>
      <c r="AC3" s="270" t="s">
        <v>3031</v>
      </c>
      <c r="AD3" s="270" t="s">
        <v>3032</v>
      </c>
      <c r="AE3" s="270" t="s">
        <v>3033</v>
      </c>
      <c r="AF3" s="270" t="s">
        <v>3034</v>
      </c>
      <c r="AG3" s="270" t="s">
        <v>3035</v>
      </c>
      <c r="AH3" s="270" t="s">
        <v>3036</v>
      </c>
      <c r="AI3" s="270" t="s">
        <v>3037</v>
      </c>
      <c r="AJ3" s="270" t="s">
        <v>3038</v>
      </c>
      <c r="AK3" s="270" t="s">
        <v>2064</v>
      </c>
      <c r="AL3" s="270" t="s">
        <v>2065</v>
      </c>
      <c r="AM3" s="270" t="s">
        <v>2066</v>
      </c>
      <c r="AN3" s="270" t="s">
        <v>2067</v>
      </c>
      <c r="AO3" s="270" t="s">
        <v>2068</v>
      </c>
      <c r="AP3" s="270" t="s">
        <v>2069</v>
      </c>
      <c r="AQ3" s="270" t="s">
        <v>2070</v>
      </c>
      <c r="AR3" s="270" t="s">
        <v>2071</v>
      </c>
      <c r="AS3" s="270" t="s">
        <v>2072</v>
      </c>
      <c r="AT3" s="270" t="s">
        <v>2073</v>
      </c>
      <c r="AU3" s="270" t="s">
        <v>2074</v>
      </c>
      <c r="AV3" s="270" t="s">
        <v>2075</v>
      </c>
      <c r="AW3" s="270" t="s">
        <v>2076</v>
      </c>
      <c r="AX3" s="270" t="s">
        <v>2077</v>
      </c>
      <c r="AY3" s="270" t="s">
        <v>2078</v>
      </c>
      <c r="AZ3" s="270" t="s">
        <v>2079</v>
      </c>
      <c r="BA3" s="270" t="s">
        <v>2080</v>
      </c>
      <c r="BB3" s="270" t="s">
        <v>2081</v>
      </c>
      <c r="BC3" s="270" t="s">
        <v>2082</v>
      </c>
      <c r="BD3" s="270" t="s">
        <v>2083</v>
      </c>
      <c r="BE3" s="270" t="s">
        <v>2084</v>
      </c>
      <c r="BF3" s="270" t="s">
        <v>2085</v>
      </c>
      <c r="BG3" s="270" t="s">
        <v>2086</v>
      </c>
      <c r="BH3" s="270" t="s">
        <v>2087</v>
      </c>
      <c r="BI3" s="270" t="s">
        <v>2088</v>
      </c>
      <c r="BJ3" s="270" t="s">
        <v>2089</v>
      </c>
      <c r="BK3" s="270" t="s">
        <v>2090</v>
      </c>
      <c r="BL3" s="270" t="s">
        <v>2091</v>
      </c>
      <c r="BM3" s="270" t="s">
        <v>2092</v>
      </c>
      <c r="BN3" s="270" t="s">
        <v>2093</v>
      </c>
      <c r="BO3" s="270" t="s">
        <v>2094</v>
      </c>
      <c r="BP3" s="270" t="s">
        <v>2095</v>
      </c>
      <c r="BQ3" s="270" t="s">
        <v>2096</v>
      </c>
      <c r="BR3" s="270" t="s">
        <v>2097</v>
      </c>
      <c r="BS3" s="270" t="s">
        <v>2098</v>
      </c>
      <c r="BT3" s="270" t="s">
        <v>2099</v>
      </c>
      <c r="BU3" s="270" t="s">
        <v>2100</v>
      </c>
      <c r="BV3" s="270" t="s">
        <v>2101</v>
      </c>
      <c r="BW3" s="270" t="s">
        <v>2102</v>
      </c>
      <c r="BX3" s="270" t="s">
        <v>2103</v>
      </c>
      <c r="BY3" s="270" t="s">
        <v>2104</v>
      </c>
      <c r="BZ3" s="270" t="s">
        <v>2105</v>
      </c>
      <c r="CA3" s="270" t="s">
        <v>2106</v>
      </c>
      <c r="CB3" s="270" t="s">
        <v>2107</v>
      </c>
      <c r="CC3" s="270" t="s">
        <v>2108</v>
      </c>
      <c r="CD3" s="270" t="s">
        <v>2109</v>
      </c>
      <c r="CE3" s="270" t="s">
        <v>2110</v>
      </c>
      <c r="CF3" s="270" t="s">
        <v>2111</v>
      </c>
      <c r="CG3" s="270" t="s">
        <v>2112</v>
      </c>
      <c r="CH3" s="270" t="s">
        <v>2113</v>
      </c>
      <c r="CI3" s="270" t="s">
        <v>2114</v>
      </c>
      <c r="CJ3" s="270" t="s">
        <v>2115</v>
      </c>
      <c r="CK3" s="270" t="s">
        <v>2116</v>
      </c>
      <c r="CL3" s="270" t="s">
        <v>2117</v>
      </c>
      <c r="CM3" s="270" t="s">
        <v>2118</v>
      </c>
      <c r="CN3" s="270" t="s">
        <v>2119</v>
      </c>
      <c r="CO3" s="270" t="s">
        <v>2120</v>
      </c>
      <c r="CP3" s="270" t="s">
        <v>2121</v>
      </c>
      <c r="CQ3" s="270" t="s">
        <v>2122</v>
      </c>
      <c r="CR3" s="270" t="s">
        <v>2123</v>
      </c>
      <c r="CS3" s="270" t="s">
        <v>2124</v>
      </c>
      <c r="CT3" s="270" t="s">
        <v>2125</v>
      </c>
      <c r="CU3" s="270" t="s">
        <v>2126</v>
      </c>
      <c r="CV3" s="270" t="s">
        <v>2127</v>
      </c>
      <c r="CW3" s="270" t="s">
        <v>2128</v>
      </c>
      <c r="CX3" s="270" t="s">
        <v>2129</v>
      </c>
      <c r="CY3" s="270" t="s">
        <v>2130</v>
      </c>
      <c r="CZ3" s="270" t="s">
        <v>2131</v>
      </c>
      <c r="DA3" s="270" t="s">
        <v>2132</v>
      </c>
      <c r="DB3" s="270" t="s">
        <v>2133</v>
      </c>
      <c r="DC3" s="270" t="s">
        <v>2134</v>
      </c>
      <c r="DD3" s="270" t="s">
        <v>2135</v>
      </c>
      <c r="DE3" s="270" t="s">
        <v>2136</v>
      </c>
      <c r="DF3" s="270" t="s">
        <v>2137</v>
      </c>
      <c r="DG3" s="270" t="s">
        <v>2138</v>
      </c>
      <c r="DH3" s="270" t="s">
        <v>2139</v>
      </c>
      <c r="DI3" s="270" t="s">
        <v>2140</v>
      </c>
      <c r="DJ3" s="270" t="s">
        <v>2141</v>
      </c>
      <c r="DK3" s="270" t="s">
        <v>2142</v>
      </c>
      <c r="DL3" s="270" t="s">
        <v>2143</v>
      </c>
      <c r="DM3" s="270" t="s">
        <v>2144</v>
      </c>
      <c r="DN3" s="270" t="s">
        <v>2145</v>
      </c>
      <c r="DO3" s="270" t="s">
        <v>2146</v>
      </c>
      <c r="DP3" s="270" t="s">
        <v>2147</v>
      </c>
      <c r="DQ3" s="270" t="s">
        <v>2148</v>
      </c>
      <c r="DR3" s="270" t="s">
        <v>2149</v>
      </c>
      <c r="DS3" s="270" t="s">
        <v>2150</v>
      </c>
      <c r="DT3" s="270" t="s">
        <v>2151</v>
      </c>
      <c r="DU3" s="270" t="s">
        <v>2152</v>
      </c>
      <c r="DV3" s="270" t="s">
        <v>2153</v>
      </c>
      <c r="DW3" s="270" t="s">
        <v>2154</v>
      </c>
      <c r="DX3" s="270" t="s">
        <v>2155</v>
      </c>
      <c r="DY3" s="270" t="s">
        <v>2156</v>
      </c>
      <c r="DZ3" s="270" t="s">
        <v>2157</v>
      </c>
      <c r="EA3" s="270" t="s">
        <v>2158</v>
      </c>
      <c r="EB3" s="270" t="s">
        <v>2159</v>
      </c>
      <c r="EC3" s="270" t="s">
        <v>2160</v>
      </c>
      <c r="ED3" s="270" t="s">
        <v>2161</v>
      </c>
      <c r="EE3" s="270" t="s">
        <v>2162</v>
      </c>
      <c r="EF3" s="270" t="s">
        <v>2163</v>
      </c>
      <c r="EG3" s="270" t="s">
        <v>2164</v>
      </c>
      <c r="EH3" s="270" t="s">
        <v>2165</v>
      </c>
      <c r="EI3" s="270" t="s">
        <v>2166</v>
      </c>
      <c r="EJ3" s="270" t="s">
        <v>2167</v>
      </c>
      <c r="EK3" s="270" t="s">
        <v>2168</v>
      </c>
      <c r="EL3" s="270" t="s">
        <v>2169</v>
      </c>
      <c r="EM3" s="270" t="s">
        <v>2170</v>
      </c>
      <c r="EN3" s="270" t="s">
        <v>2171</v>
      </c>
      <c r="EO3" s="270" t="s">
        <v>2172</v>
      </c>
      <c r="EP3" s="270" t="s">
        <v>2173</v>
      </c>
      <c r="EQ3" s="270" t="s">
        <v>2174</v>
      </c>
      <c r="ER3" s="270" t="s">
        <v>2175</v>
      </c>
      <c r="ES3" s="270" t="s">
        <v>2176</v>
      </c>
      <c r="ET3" s="270" t="s">
        <v>2177</v>
      </c>
      <c r="EU3" s="270" t="s">
        <v>2178</v>
      </c>
      <c r="EV3" s="270" t="s">
        <v>2179</v>
      </c>
      <c r="EW3" s="270" t="s">
        <v>2180</v>
      </c>
      <c r="EX3" s="270" t="s">
        <v>2181</v>
      </c>
      <c r="EY3" s="270" t="s">
        <v>2182</v>
      </c>
      <c r="EZ3" s="270" t="s">
        <v>2183</v>
      </c>
      <c r="FA3" s="270" t="s">
        <v>2184</v>
      </c>
      <c r="FB3" s="270" t="s">
        <v>2185</v>
      </c>
      <c r="FC3" s="270" t="s">
        <v>2186</v>
      </c>
      <c r="FD3" s="270" t="s">
        <v>2187</v>
      </c>
      <c r="FE3" s="270" t="s">
        <v>2188</v>
      </c>
      <c r="FF3" s="270" t="s">
        <v>2189</v>
      </c>
      <c r="FG3" s="270" t="s">
        <v>2190</v>
      </c>
      <c r="FH3" s="270" t="s">
        <v>2191</v>
      </c>
      <c r="FI3" s="270" t="s">
        <v>2192</v>
      </c>
      <c r="FJ3" s="270" t="s">
        <v>2193</v>
      </c>
      <c r="FK3" s="270" t="s">
        <v>2194</v>
      </c>
      <c r="FL3" s="270" t="s">
        <v>2195</v>
      </c>
      <c r="FM3" s="270" t="s">
        <v>2196</v>
      </c>
      <c r="FN3" s="270" t="s">
        <v>2197</v>
      </c>
      <c r="FO3" s="270" t="s">
        <v>2198</v>
      </c>
      <c r="FP3" s="270" t="s">
        <v>2199</v>
      </c>
      <c r="FQ3" s="270" t="s">
        <v>2200</v>
      </c>
      <c r="FR3" s="270" t="s">
        <v>2201</v>
      </c>
      <c r="FS3" s="270" t="s">
        <v>2202</v>
      </c>
      <c r="FT3" s="270" t="s">
        <v>2203</v>
      </c>
      <c r="FU3" s="270" t="s">
        <v>2204</v>
      </c>
      <c r="FV3" s="270" t="s">
        <v>2205</v>
      </c>
      <c r="FW3" s="270" t="s">
        <v>2206</v>
      </c>
      <c r="FX3" s="270" t="s">
        <v>2207</v>
      </c>
      <c r="FY3" s="270" t="s">
        <v>2208</v>
      </c>
      <c r="FZ3" s="270" t="s">
        <v>2209</v>
      </c>
      <c r="GA3" s="270" t="s">
        <v>2210</v>
      </c>
      <c r="GB3" s="270" t="s">
        <v>2211</v>
      </c>
      <c r="GC3" s="270" t="s">
        <v>2212</v>
      </c>
      <c r="GD3" s="270" t="s">
        <v>2213</v>
      </c>
      <c r="GE3" s="270" t="s">
        <v>2214</v>
      </c>
      <c r="GF3" s="270" t="s">
        <v>2215</v>
      </c>
      <c r="GG3" s="270" t="s">
        <v>2216</v>
      </c>
      <c r="GH3" s="270" t="s">
        <v>2217</v>
      </c>
      <c r="GI3" s="270" t="s">
        <v>2218</v>
      </c>
      <c r="GJ3" s="270" t="s">
        <v>2219</v>
      </c>
      <c r="GK3" s="270" t="s">
        <v>2220</v>
      </c>
      <c r="GL3" s="270" t="s">
        <v>2221</v>
      </c>
      <c r="GM3" s="270" t="s">
        <v>2222</v>
      </c>
      <c r="GN3" s="270" t="s">
        <v>2223</v>
      </c>
      <c r="GO3" s="270" t="s">
        <v>2224</v>
      </c>
      <c r="GP3" s="270" t="s">
        <v>2225</v>
      </c>
      <c r="GQ3" s="270" t="s">
        <v>2226</v>
      </c>
      <c r="GR3" s="270" t="s">
        <v>2227</v>
      </c>
      <c r="GS3" s="270" t="s">
        <v>2228</v>
      </c>
      <c r="GT3" s="270" t="s">
        <v>2229</v>
      </c>
      <c r="GU3" s="270" t="s">
        <v>2230</v>
      </c>
      <c r="GV3" s="270" t="s">
        <v>2231</v>
      </c>
      <c r="GW3" s="270" t="s">
        <v>2232</v>
      </c>
      <c r="GX3" s="270" t="s">
        <v>2233</v>
      </c>
      <c r="GY3" s="270" t="s">
        <v>2234</v>
      </c>
      <c r="GZ3" s="270" t="s">
        <v>2235</v>
      </c>
      <c r="HA3" s="270" t="s">
        <v>2236</v>
      </c>
      <c r="HB3" s="270" t="s">
        <v>2237</v>
      </c>
      <c r="HC3" s="270" t="s">
        <v>2238</v>
      </c>
      <c r="HD3" s="270" t="s">
        <v>2239</v>
      </c>
      <c r="HE3" s="270" t="s">
        <v>2240</v>
      </c>
      <c r="HF3" s="270" t="s">
        <v>3039</v>
      </c>
      <c r="HG3" s="270" t="s">
        <v>3040</v>
      </c>
      <c r="HH3" s="270" t="s">
        <v>3041</v>
      </c>
      <c r="HI3" s="270" t="s">
        <v>3042</v>
      </c>
      <c r="HJ3" s="130" t="s">
        <v>2967</v>
      </c>
      <c r="HK3" s="130" t="s">
        <v>2968</v>
      </c>
      <c r="HL3" s="130" t="s">
        <v>2969</v>
      </c>
      <c r="HM3" s="1" t="s">
        <v>958</v>
      </c>
      <c r="HN3" s="1" t="s">
        <v>960</v>
      </c>
      <c r="HO3" s="1" t="s">
        <v>2499</v>
      </c>
      <c r="HP3" s="1" t="s">
        <v>2500</v>
      </c>
      <c r="HQ3" s="1" t="s">
        <v>2501</v>
      </c>
      <c r="HR3" s="1" t="s">
        <v>2502</v>
      </c>
      <c r="HS3" s="1" t="s">
        <v>2503</v>
      </c>
      <c r="HT3" s="1" t="s">
        <v>2504</v>
      </c>
      <c r="HU3" s="1" t="s">
        <v>2505</v>
      </c>
      <c r="HV3" s="1" t="s">
        <v>2506</v>
      </c>
      <c r="HW3" s="1" t="s">
        <v>2507</v>
      </c>
      <c r="HX3" s="1" t="s">
        <v>2508</v>
      </c>
      <c r="HY3" s="130" t="s">
        <v>979</v>
      </c>
      <c r="HZ3" s="130" t="s">
        <v>981</v>
      </c>
      <c r="IA3" s="130" t="s">
        <v>2724</v>
      </c>
      <c r="IB3" s="130" t="s">
        <v>2725</v>
      </c>
      <c r="IC3" s="130" t="s">
        <v>2726</v>
      </c>
      <c r="ID3" s="130" t="s">
        <v>2727</v>
      </c>
      <c r="IE3" s="130" t="s">
        <v>2728</v>
      </c>
      <c r="IF3" s="130" t="s">
        <v>2729</v>
      </c>
      <c r="IG3" s="130" t="s">
        <v>2730</v>
      </c>
      <c r="IH3" s="130" t="s">
        <v>2731</v>
      </c>
      <c r="II3" s="130" t="s">
        <v>2732</v>
      </c>
      <c r="IJ3" s="130" t="s">
        <v>2733</v>
      </c>
      <c r="IK3" s="130" t="s">
        <v>2734</v>
      </c>
      <c r="IL3" s="130" t="s">
        <v>2735</v>
      </c>
      <c r="IM3" s="130" t="s">
        <v>993</v>
      </c>
      <c r="IN3" s="130" t="s">
        <v>995</v>
      </c>
      <c r="IO3" s="130" t="s">
        <v>2802</v>
      </c>
      <c r="IP3" s="130" t="s">
        <v>2803</v>
      </c>
      <c r="IQ3" s="130" t="s">
        <v>2804</v>
      </c>
      <c r="IR3" s="130" t="s">
        <v>2805</v>
      </c>
      <c r="IS3" s="130" t="s">
        <v>2806</v>
      </c>
      <c r="IT3" s="130" t="s">
        <v>2807</v>
      </c>
      <c r="IU3" s="130" t="s">
        <v>2808</v>
      </c>
      <c r="IV3" s="130" t="s">
        <v>2809</v>
      </c>
      <c r="IW3" s="130" t="s">
        <v>2810</v>
      </c>
      <c r="IX3" s="130" t="s">
        <v>2811</v>
      </c>
      <c r="IY3" s="130" t="s">
        <v>2874</v>
      </c>
      <c r="IZ3" s="130" t="s">
        <v>2875</v>
      </c>
      <c r="JA3" s="130" t="s">
        <v>2876</v>
      </c>
      <c r="JB3" s="130" t="s">
        <v>2877</v>
      </c>
      <c r="JC3" s="130" t="s">
        <v>2878</v>
      </c>
      <c r="JD3" s="130" t="s">
        <v>2879</v>
      </c>
    </row>
    <row r="4" spans="1:264">
      <c r="A4" s="267" t="s">
        <v>82</v>
      </c>
      <c r="B4" s="271" t="s">
        <v>485</v>
      </c>
      <c r="C4" s="271" t="s">
        <v>485</v>
      </c>
      <c r="D4" s="271" t="s">
        <v>485</v>
      </c>
      <c r="E4" s="267" t="s">
        <v>485</v>
      </c>
      <c r="F4" s="271" t="s">
        <v>485</v>
      </c>
      <c r="G4" s="271" t="s">
        <v>485</v>
      </c>
      <c r="H4" s="271" t="s">
        <v>485</v>
      </c>
      <c r="I4" s="271" t="s">
        <v>485</v>
      </c>
      <c r="J4" s="271" t="s">
        <v>485</v>
      </c>
      <c r="K4" s="271" t="s">
        <v>485</v>
      </c>
      <c r="L4" s="271" t="s">
        <v>485</v>
      </c>
      <c r="M4" s="267" t="s">
        <v>485</v>
      </c>
      <c r="N4" s="267" t="s">
        <v>486</v>
      </c>
      <c r="O4" s="267" t="s">
        <v>486</v>
      </c>
      <c r="P4" s="267" t="s">
        <v>486</v>
      </c>
      <c r="Q4" s="267" t="s">
        <v>486</v>
      </c>
      <c r="R4" s="267" t="s">
        <v>486</v>
      </c>
      <c r="S4" s="267" t="s">
        <v>486</v>
      </c>
      <c r="T4" s="267" t="s">
        <v>486</v>
      </c>
      <c r="U4" s="267" t="s">
        <v>486</v>
      </c>
      <c r="V4" s="267" t="s">
        <v>486</v>
      </c>
      <c r="W4" s="267" t="s">
        <v>486</v>
      </c>
      <c r="X4" s="267" t="s">
        <v>486</v>
      </c>
      <c r="Y4" s="267" t="s">
        <v>487</v>
      </c>
      <c r="Z4" s="267" t="s">
        <v>487</v>
      </c>
      <c r="AA4" s="267" t="s">
        <v>488</v>
      </c>
      <c r="AB4" s="267" t="s">
        <v>488</v>
      </c>
      <c r="AC4" s="267" t="s">
        <v>1538</v>
      </c>
      <c r="AD4" s="267" t="s">
        <v>1538</v>
      </c>
      <c r="AE4" s="267" t="s">
        <v>1538</v>
      </c>
      <c r="AF4" s="267" t="s">
        <v>1538</v>
      </c>
      <c r="AG4" s="267" t="s">
        <v>1538</v>
      </c>
      <c r="AH4" s="267" t="s">
        <v>1538</v>
      </c>
      <c r="AI4" s="267" t="s">
        <v>1538</v>
      </c>
      <c r="AJ4" s="267" t="s">
        <v>1538</v>
      </c>
      <c r="AK4" s="267" t="s">
        <v>1539</v>
      </c>
      <c r="AL4" s="267" t="s">
        <v>1539</v>
      </c>
      <c r="AM4" s="267" t="s">
        <v>1539</v>
      </c>
      <c r="AN4" s="267" t="s">
        <v>1539</v>
      </c>
      <c r="AO4" s="267" t="s">
        <v>1539</v>
      </c>
      <c r="AP4" s="267" t="s">
        <v>1539</v>
      </c>
      <c r="AQ4" s="267" t="s">
        <v>1539</v>
      </c>
      <c r="AR4" s="267" t="s">
        <v>1539</v>
      </c>
      <c r="AS4" s="267" t="s">
        <v>489</v>
      </c>
      <c r="AT4" s="267" t="s">
        <v>489</v>
      </c>
      <c r="AU4" s="267" t="s">
        <v>489</v>
      </c>
      <c r="AV4" s="267" t="s">
        <v>489</v>
      </c>
      <c r="AW4" s="267" t="s">
        <v>489</v>
      </c>
      <c r="AX4" s="267" t="s">
        <v>489</v>
      </c>
      <c r="AY4" s="267" t="s">
        <v>489</v>
      </c>
      <c r="AZ4" s="267" t="s">
        <v>489</v>
      </c>
      <c r="BA4" s="267" t="s">
        <v>489</v>
      </c>
      <c r="BB4" s="267" t="s">
        <v>1540</v>
      </c>
      <c r="BC4" s="267" t="s">
        <v>1540</v>
      </c>
      <c r="BD4" s="267" t="s">
        <v>1540</v>
      </c>
      <c r="BE4" s="267" t="s">
        <v>1540</v>
      </c>
      <c r="BF4" s="267" t="s">
        <v>1540</v>
      </c>
      <c r="BG4" s="267" t="s">
        <v>490</v>
      </c>
      <c r="BH4" s="267" t="s">
        <v>490</v>
      </c>
      <c r="BI4" s="267" t="s">
        <v>490</v>
      </c>
      <c r="BJ4" s="267" t="s">
        <v>490</v>
      </c>
      <c r="BK4" s="267" t="s">
        <v>490</v>
      </c>
      <c r="BL4" s="267" t="s">
        <v>490</v>
      </c>
      <c r="BM4" s="267" t="s">
        <v>490</v>
      </c>
      <c r="BN4" s="267" t="s">
        <v>490</v>
      </c>
      <c r="BO4" s="267" t="s">
        <v>490</v>
      </c>
      <c r="BP4" s="267" t="s">
        <v>490</v>
      </c>
      <c r="BQ4" s="267" t="s">
        <v>490</v>
      </c>
      <c r="BR4" s="267" t="s">
        <v>490</v>
      </c>
      <c r="BS4" s="267" t="s">
        <v>490</v>
      </c>
      <c r="BT4" s="267" t="s">
        <v>490</v>
      </c>
      <c r="BU4" s="267" t="s">
        <v>490</v>
      </c>
      <c r="BV4" s="267" t="s">
        <v>490</v>
      </c>
      <c r="BW4" s="267" t="s">
        <v>490</v>
      </c>
      <c r="BX4" s="267" t="s">
        <v>490</v>
      </c>
      <c r="BY4" s="267" t="s">
        <v>490</v>
      </c>
      <c r="BZ4" s="267" t="s">
        <v>490</v>
      </c>
      <c r="CA4" s="267" t="s">
        <v>490</v>
      </c>
      <c r="CB4" s="267" t="s">
        <v>490</v>
      </c>
      <c r="CC4" s="267" t="s">
        <v>490</v>
      </c>
      <c r="CD4" s="267" t="s">
        <v>490</v>
      </c>
      <c r="CE4" s="267" t="s">
        <v>490</v>
      </c>
      <c r="CF4" s="267" t="s">
        <v>490</v>
      </c>
      <c r="CG4" s="267" t="s">
        <v>490</v>
      </c>
      <c r="CH4" s="267" t="s">
        <v>490</v>
      </c>
      <c r="CI4" s="267" t="s">
        <v>490</v>
      </c>
      <c r="CJ4" s="267" t="s">
        <v>490</v>
      </c>
      <c r="CK4" s="267" t="s">
        <v>490</v>
      </c>
      <c r="CL4" s="267" t="s">
        <v>490</v>
      </c>
      <c r="CM4" s="267" t="s">
        <v>490</v>
      </c>
      <c r="CN4" s="267" t="s">
        <v>490</v>
      </c>
      <c r="CO4" s="267" t="s">
        <v>490</v>
      </c>
      <c r="CP4" s="267" t="s">
        <v>490</v>
      </c>
      <c r="CQ4" s="267" t="s">
        <v>490</v>
      </c>
      <c r="CR4" s="267" t="s">
        <v>490</v>
      </c>
      <c r="CS4" s="267" t="s">
        <v>490</v>
      </c>
      <c r="CT4" s="267" t="s">
        <v>490</v>
      </c>
      <c r="CU4" s="267" t="s">
        <v>490</v>
      </c>
      <c r="CV4" s="267" t="s">
        <v>490</v>
      </c>
      <c r="CW4" s="267" t="s">
        <v>490</v>
      </c>
      <c r="CX4" s="267" t="s">
        <v>490</v>
      </c>
      <c r="CY4" s="267" t="s">
        <v>490</v>
      </c>
      <c r="CZ4" s="267" t="s">
        <v>490</v>
      </c>
      <c r="DA4" s="267" t="s">
        <v>490</v>
      </c>
      <c r="DB4" s="267" t="s">
        <v>490</v>
      </c>
      <c r="DC4" s="267" t="s">
        <v>490</v>
      </c>
      <c r="DD4" s="267" t="s">
        <v>490</v>
      </c>
      <c r="DE4" s="267" t="s">
        <v>490</v>
      </c>
      <c r="DF4" s="267" t="s">
        <v>490</v>
      </c>
      <c r="DG4" s="267" t="s">
        <v>490</v>
      </c>
      <c r="DH4" s="267" t="s">
        <v>490</v>
      </c>
      <c r="DI4" s="267" t="s">
        <v>490</v>
      </c>
      <c r="DJ4" s="267" t="s">
        <v>490</v>
      </c>
      <c r="DK4" s="267" t="s">
        <v>490</v>
      </c>
      <c r="DL4" s="267" t="s">
        <v>490</v>
      </c>
      <c r="DM4" s="267" t="s">
        <v>490</v>
      </c>
      <c r="DN4" s="267" t="s">
        <v>490</v>
      </c>
      <c r="DO4" s="267" t="s">
        <v>490</v>
      </c>
      <c r="DP4" s="267" t="s">
        <v>490</v>
      </c>
      <c r="DQ4" s="267" t="s">
        <v>490</v>
      </c>
      <c r="DR4" s="267" t="s">
        <v>490</v>
      </c>
      <c r="DS4" s="267" t="s">
        <v>490</v>
      </c>
      <c r="DT4" s="267" t="s">
        <v>490</v>
      </c>
      <c r="DU4" s="267" t="s">
        <v>490</v>
      </c>
      <c r="DV4" s="267" t="s">
        <v>490</v>
      </c>
      <c r="DW4" s="267" t="s">
        <v>490</v>
      </c>
      <c r="DX4" s="267" t="s">
        <v>490</v>
      </c>
      <c r="DY4" s="267" t="s">
        <v>490</v>
      </c>
      <c r="DZ4" s="267" t="s">
        <v>490</v>
      </c>
      <c r="EA4" s="267" t="s">
        <v>490</v>
      </c>
      <c r="EB4" s="267" t="s">
        <v>490</v>
      </c>
      <c r="EC4" s="267" t="s">
        <v>490</v>
      </c>
      <c r="ED4" s="267" t="s">
        <v>490</v>
      </c>
      <c r="EE4" s="267" t="s">
        <v>490</v>
      </c>
      <c r="EF4" s="267" t="s">
        <v>490</v>
      </c>
      <c r="EG4" s="267" t="s">
        <v>490</v>
      </c>
      <c r="EH4" s="267" t="s">
        <v>490</v>
      </c>
      <c r="EI4" s="267" t="s">
        <v>490</v>
      </c>
      <c r="EJ4" s="267" t="s">
        <v>490</v>
      </c>
      <c r="EK4" s="267" t="s">
        <v>490</v>
      </c>
      <c r="EL4" s="267" t="s">
        <v>490</v>
      </c>
      <c r="EM4" s="267" t="s">
        <v>490</v>
      </c>
      <c r="EN4" s="267" t="s">
        <v>490</v>
      </c>
      <c r="EO4" s="267" t="s">
        <v>490</v>
      </c>
      <c r="EP4" s="267" t="s">
        <v>490</v>
      </c>
      <c r="EQ4" s="267" t="s">
        <v>490</v>
      </c>
      <c r="ER4" s="267" t="s">
        <v>490</v>
      </c>
      <c r="ES4" s="267" t="s">
        <v>490</v>
      </c>
      <c r="ET4" s="267" t="s">
        <v>490</v>
      </c>
      <c r="EU4" s="267" t="s">
        <v>490</v>
      </c>
      <c r="EV4" s="267" t="s">
        <v>490</v>
      </c>
      <c r="EW4" s="267" t="s">
        <v>490</v>
      </c>
      <c r="EX4" s="267" t="s">
        <v>490</v>
      </c>
      <c r="EY4" s="267" t="s">
        <v>490</v>
      </c>
      <c r="EZ4" s="267" t="s">
        <v>490</v>
      </c>
      <c r="FA4" s="267" t="s">
        <v>490</v>
      </c>
      <c r="FB4" s="267" t="s">
        <v>490</v>
      </c>
      <c r="FC4" s="267" t="s">
        <v>490</v>
      </c>
      <c r="FD4" s="267" t="s">
        <v>490</v>
      </c>
      <c r="FE4" s="267" t="s">
        <v>490</v>
      </c>
      <c r="FF4" s="267" t="s">
        <v>490</v>
      </c>
      <c r="FG4" s="267" t="s">
        <v>490</v>
      </c>
      <c r="FH4" s="267" t="s">
        <v>490</v>
      </c>
      <c r="FI4" s="267" t="s">
        <v>490</v>
      </c>
      <c r="FJ4" s="267" t="s">
        <v>490</v>
      </c>
      <c r="FK4" s="267" t="s">
        <v>490</v>
      </c>
      <c r="FL4" s="267" t="s">
        <v>490</v>
      </c>
      <c r="FM4" s="267" t="s">
        <v>490</v>
      </c>
      <c r="FN4" s="267" t="s">
        <v>490</v>
      </c>
      <c r="FO4" s="267" t="s">
        <v>490</v>
      </c>
      <c r="FP4" s="267" t="s">
        <v>490</v>
      </c>
      <c r="FQ4" s="267" t="s">
        <v>490</v>
      </c>
      <c r="FR4" s="267" t="s">
        <v>490</v>
      </c>
      <c r="FS4" s="267" t="s">
        <v>490</v>
      </c>
      <c r="FT4" s="267" t="s">
        <v>490</v>
      </c>
      <c r="FU4" s="267" t="s">
        <v>490</v>
      </c>
      <c r="FV4" s="267" t="s">
        <v>490</v>
      </c>
      <c r="FW4" s="267" t="s">
        <v>490</v>
      </c>
      <c r="FX4" s="267" t="s">
        <v>490</v>
      </c>
      <c r="FY4" s="267" t="s">
        <v>490</v>
      </c>
      <c r="FZ4" s="267" t="s">
        <v>490</v>
      </c>
      <c r="GA4" s="267" t="s">
        <v>490</v>
      </c>
      <c r="GB4" s="267" t="s">
        <v>490</v>
      </c>
      <c r="GC4" s="267" t="s">
        <v>490</v>
      </c>
      <c r="GD4" s="267" t="s">
        <v>490</v>
      </c>
      <c r="GE4" s="267" t="s">
        <v>490</v>
      </c>
      <c r="GF4" s="267" t="s">
        <v>490</v>
      </c>
      <c r="GG4" s="267" t="s">
        <v>490</v>
      </c>
      <c r="GH4" s="267" t="s">
        <v>490</v>
      </c>
      <c r="GI4" s="267" t="s">
        <v>490</v>
      </c>
      <c r="GJ4" s="267" t="s">
        <v>490</v>
      </c>
      <c r="GK4" s="267" t="s">
        <v>490</v>
      </c>
      <c r="GL4" s="267" t="s">
        <v>490</v>
      </c>
      <c r="GM4" s="267" t="s">
        <v>490</v>
      </c>
      <c r="GN4" s="267" t="s">
        <v>490</v>
      </c>
      <c r="GO4" s="267" t="s">
        <v>490</v>
      </c>
      <c r="GP4" s="267" t="s">
        <v>490</v>
      </c>
      <c r="GQ4" s="267" t="s">
        <v>490</v>
      </c>
      <c r="GR4" s="267" t="s">
        <v>490</v>
      </c>
      <c r="GS4" s="267" t="s">
        <v>490</v>
      </c>
      <c r="GT4" s="267" t="s">
        <v>490</v>
      </c>
      <c r="GU4" s="267" t="s">
        <v>490</v>
      </c>
      <c r="GV4" s="267" t="s">
        <v>490</v>
      </c>
      <c r="GW4" s="267" t="s">
        <v>490</v>
      </c>
      <c r="GX4" s="267" t="s">
        <v>490</v>
      </c>
      <c r="GY4" s="267" t="s">
        <v>490</v>
      </c>
      <c r="GZ4" s="267" t="s">
        <v>490</v>
      </c>
      <c r="HA4" s="267" t="s">
        <v>490</v>
      </c>
      <c r="HB4" s="267" t="s">
        <v>490</v>
      </c>
      <c r="HC4" s="267" t="s">
        <v>490</v>
      </c>
      <c r="HD4" s="267" t="s">
        <v>490</v>
      </c>
      <c r="HE4" s="267" t="s">
        <v>490</v>
      </c>
      <c r="HF4" s="267" t="s">
        <v>490</v>
      </c>
      <c r="HG4" s="267" t="s">
        <v>490</v>
      </c>
      <c r="HH4" s="267" t="s">
        <v>490</v>
      </c>
      <c r="HI4" s="267" t="s">
        <v>490</v>
      </c>
      <c r="HJ4" s="128"/>
      <c r="HK4" s="128"/>
      <c r="HL4" s="128"/>
      <c r="HM4" s="509" t="s">
        <v>956</v>
      </c>
      <c r="HN4" s="509" t="s">
        <v>957</v>
      </c>
      <c r="HO4" s="341"/>
      <c r="HP4" s="341"/>
      <c r="HQ4" s="341"/>
      <c r="HR4" s="341"/>
      <c r="HS4" s="341"/>
      <c r="HT4" s="341"/>
      <c r="HU4" s="341"/>
      <c r="HV4" s="341"/>
      <c r="HW4" s="341"/>
      <c r="HX4" s="341"/>
      <c r="HY4" s="514" t="s">
        <v>956</v>
      </c>
      <c r="HZ4" s="514" t="s">
        <v>957</v>
      </c>
      <c r="IA4" s="517" t="s">
        <v>2690</v>
      </c>
      <c r="IB4" s="518"/>
      <c r="IC4" s="518"/>
      <c r="ID4" s="518"/>
      <c r="IE4" s="518"/>
      <c r="IF4" s="518"/>
      <c r="IG4" s="518"/>
      <c r="IH4" s="518"/>
      <c r="II4" s="518"/>
      <c r="IJ4" s="518"/>
      <c r="IK4" s="518"/>
      <c r="IL4" s="519"/>
      <c r="IM4" s="536" t="s">
        <v>956</v>
      </c>
      <c r="IN4" s="536" t="s">
        <v>957</v>
      </c>
      <c r="IO4" s="180"/>
      <c r="IP4" s="180"/>
      <c r="IQ4" s="180"/>
      <c r="IR4" s="180"/>
      <c r="IS4" s="180"/>
      <c r="IT4" s="180"/>
      <c r="IU4" s="180"/>
      <c r="IV4" s="180"/>
      <c r="IW4" s="180"/>
      <c r="IX4" s="180"/>
      <c r="IY4" s="507" t="s">
        <v>2461</v>
      </c>
      <c r="IZ4" s="512"/>
      <c r="JA4" s="512"/>
      <c r="JB4" s="512"/>
      <c r="JC4" s="512"/>
      <c r="JD4" s="508"/>
    </row>
    <row r="5" spans="1:264" s="273" customFormat="1" ht="20.100000000000001" customHeight="1">
      <c r="A5" s="548" t="s">
        <v>83</v>
      </c>
      <c r="B5" s="549" t="s">
        <v>491</v>
      </c>
      <c r="C5" s="549" t="s">
        <v>492</v>
      </c>
      <c r="D5" s="549" t="s">
        <v>84</v>
      </c>
      <c r="E5" s="548" t="s">
        <v>85</v>
      </c>
      <c r="F5" s="549" t="s">
        <v>493</v>
      </c>
      <c r="G5" s="549" t="s">
        <v>494</v>
      </c>
      <c r="H5" s="549" t="s">
        <v>495</v>
      </c>
      <c r="I5" s="549" t="s">
        <v>496</v>
      </c>
      <c r="J5" s="549" t="s">
        <v>497</v>
      </c>
      <c r="K5" s="549" t="s">
        <v>498</v>
      </c>
      <c r="L5" s="549" t="s">
        <v>499</v>
      </c>
      <c r="M5" s="548" t="s">
        <v>500</v>
      </c>
      <c r="N5" s="543" t="s">
        <v>501</v>
      </c>
      <c r="O5" s="543" t="s">
        <v>502</v>
      </c>
      <c r="P5" s="543" t="s">
        <v>1541</v>
      </c>
      <c r="Q5" s="543" t="s">
        <v>1542</v>
      </c>
      <c r="R5" s="543" t="s">
        <v>503</v>
      </c>
      <c r="S5" s="543" t="s">
        <v>504</v>
      </c>
      <c r="T5" s="543" t="s">
        <v>1543</v>
      </c>
      <c r="U5" s="543" t="s">
        <v>1544</v>
      </c>
      <c r="V5" s="543" t="s">
        <v>505</v>
      </c>
      <c r="W5" s="543" t="s">
        <v>506</v>
      </c>
      <c r="X5" s="543" t="s">
        <v>507</v>
      </c>
      <c r="Y5" s="545" t="s">
        <v>508</v>
      </c>
      <c r="Z5" s="543" t="s">
        <v>509</v>
      </c>
      <c r="AA5" s="543" t="s">
        <v>510</v>
      </c>
      <c r="AB5" s="543" t="s">
        <v>153</v>
      </c>
      <c r="AC5" s="538" t="s">
        <v>1545</v>
      </c>
      <c r="AD5" s="539"/>
      <c r="AE5" s="539"/>
      <c r="AF5" s="540"/>
      <c r="AG5" s="547" t="s">
        <v>3043</v>
      </c>
      <c r="AH5" s="539"/>
      <c r="AI5" s="539"/>
      <c r="AJ5" s="540"/>
      <c r="AK5" s="538" t="s">
        <v>1546</v>
      </c>
      <c r="AL5" s="539"/>
      <c r="AM5" s="539"/>
      <c r="AN5" s="539"/>
      <c r="AO5" s="539"/>
      <c r="AP5" s="539"/>
      <c r="AQ5" s="539"/>
      <c r="AR5" s="540"/>
      <c r="AS5" s="543" t="s">
        <v>511</v>
      </c>
      <c r="AT5" s="543" t="s">
        <v>512</v>
      </c>
      <c r="AU5" s="272" t="s">
        <v>1547</v>
      </c>
      <c r="AV5" s="543" t="s">
        <v>513</v>
      </c>
      <c r="AW5" s="543" t="s">
        <v>514</v>
      </c>
      <c r="AX5" s="543" t="s">
        <v>515</v>
      </c>
      <c r="AY5" s="543" t="s">
        <v>516</v>
      </c>
      <c r="AZ5" s="543" t="s">
        <v>517</v>
      </c>
      <c r="BA5" s="543" t="s">
        <v>518</v>
      </c>
      <c r="BB5" s="538" t="s">
        <v>1548</v>
      </c>
      <c r="BC5" s="540"/>
      <c r="BD5" s="538" t="s">
        <v>1549</v>
      </c>
      <c r="BE5" s="539"/>
      <c r="BF5" s="540"/>
      <c r="BG5" s="538" t="s">
        <v>1550</v>
      </c>
      <c r="BH5" s="539"/>
      <c r="BI5" s="539"/>
      <c r="BJ5" s="539"/>
      <c r="BK5" s="539"/>
      <c r="BL5" s="539"/>
      <c r="BM5" s="539"/>
      <c r="BN5" s="539"/>
      <c r="BO5" s="539"/>
      <c r="BP5" s="539"/>
      <c r="BQ5" s="539"/>
      <c r="BR5" s="539"/>
      <c r="BS5" s="539"/>
      <c r="BT5" s="539"/>
      <c r="BU5" s="539"/>
      <c r="BV5" s="539"/>
      <c r="BW5" s="539"/>
      <c r="BX5" s="540"/>
      <c r="BY5" s="538" t="s">
        <v>1551</v>
      </c>
      <c r="BZ5" s="539"/>
      <c r="CA5" s="539"/>
      <c r="CB5" s="539"/>
      <c r="CC5" s="539"/>
      <c r="CD5" s="539"/>
      <c r="CE5" s="539"/>
      <c r="CF5" s="539"/>
      <c r="CG5" s="539"/>
      <c r="CH5" s="540"/>
      <c r="CI5" s="538" t="s">
        <v>1552</v>
      </c>
      <c r="CJ5" s="539"/>
      <c r="CK5" s="539"/>
      <c r="CL5" s="539"/>
      <c r="CM5" s="539"/>
      <c r="CN5" s="540"/>
      <c r="CO5" s="539" t="s">
        <v>1553</v>
      </c>
      <c r="CP5" s="540"/>
      <c r="CQ5" s="538" t="s">
        <v>1552</v>
      </c>
      <c r="CR5" s="539"/>
      <c r="CS5" s="539"/>
      <c r="CT5" s="540"/>
      <c r="CU5" s="538" t="s">
        <v>1551</v>
      </c>
      <c r="CV5" s="539"/>
      <c r="CW5" s="539"/>
      <c r="CX5" s="539"/>
      <c r="CY5" s="539"/>
      <c r="CZ5" s="539"/>
      <c r="DA5" s="539"/>
      <c r="DB5" s="540"/>
      <c r="DC5" s="538" t="s">
        <v>1554</v>
      </c>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43" t="s">
        <v>1555</v>
      </c>
      <c r="FL5" s="543" t="s">
        <v>1556</v>
      </c>
      <c r="FM5" s="543" t="s">
        <v>1557</v>
      </c>
      <c r="FN5" s="543" t="s">
        <v>1558</v>
      </c>
      <c r="FO5" s="543" t="s">
        <v>1559</v>
      </c>
      <c r="FP5" s="543" t="s">
        <v>1560</v>
      </c>
      <c r="FQ5" s="538" t="s">
        <v>1550</v>
      </c>
      <c r="FR5" s="539"/>
      <c r="FS5" s="539"/>
      <c r="FT5" s="540"/>
      <c r="FU5" s="538" t="s">
        <v>1551</v>
      </c>
      <c r="FV5" s="540"/>
      <c r="FW5" s="538" t="s">
        <v>1561</v>
      </c>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40"/>
      <c r="HJ5" s="541" t="s">
        <v>2404</v>
      </c>
      <c r="HK5" s="541" t="s">
        <v>2405</v>
      </c>
      <c r="HL5" s="541" t="s">
        <v>2406</v>
      </c>
      <c r="HM5" s="537"/>
      <c r="HN5" s="537"/>
      <c r="HO5" s="511" t="s">
        <v>2469</v>
      </c>
      <c r="HP5" s="511" t="s">
        <v>2470</v>
      </c>
      <c r="HQ5" s="511" t="s">
        <v>2471</v>
      </c>
      <c r="HR5" s="511" t="s">
        <v>2472</v>
      </c>
      <c r="HS5" s="511" t="s">
        <v>2473</v>
      </c>
      <c r="HT5" s="511" t="s">
        <v>2474</v>
      </c>
      <c r="HU5" s="511" t="s">
        <v>2475</v>
      </c>
      <c r="HV5" s="511" t="s">
        <v>2476</v>
      </c>
      <c r="HW5" s="511" t="s">
        <v>2477</v>
      </c>
      <c r="HX5" s="511" t="s">
        <v>2478</v>
      </c>
      <c r="HY5" s="515"/>
      <c r="HZ5" s="515"/>
      <c r="IA5" s="509" t="s">
        <v>2693</v>
      </c>
      <c r="IB5" s="509" t="s">
        <v>2694</v>
      </c>
      <c r="IC5" s="509" t="s">
        <v>2695</v>
      </c>
      <c r="ID5" s="509" t="s">
        <v>2696</v>
      </c>
      <c r="IE5" s="509" t="s">
        <v>2697</v>
      </c>
      <c r="IF5" s="509" t="s">
        <v>2698</v>
      </c>
      <c r="IG5" s="509" t="s">
        <v>2699</v>
      </c>
      <c r="IH5" s="509" t="s">
        <v>2700</v>
      </c>
      <c r="II5" s="509" t="s">
        <v>2701</v>
      </c>
      <c r="IJ5" s="509" t="s">
        <v>2702</v>
      </c>
      <c r="IK5" s="509" t="s">
        <v>2703</v>
      </c>
      <c r="IL5" s="509" t="s">
        <v>2704</v>
      </c>
      <c r="IM5" s="536"/>
      <c r="IN5" s="536"/>
      <c r="IO5" s="511" t="s">
        <v>2695</v>
      </c>
      <c r="IP5" s="511" t="s">
        <v>2696</v>
      </c>
      <c r="IQ5" s="511" t="s">
        <v>2697</v>
      </c>
      <c r="IR5" s="511" t="s">
        <v>2698</v>
      </c>
      <c r="IS5" s="511" t="s">
        <v>2699</v>
      </c>
      <c r="IT5" s="511" t="s">
        <v>2700</v>
      </c>
      <c r="IU5" s="511" t="s">
        <v>2701</v>
      </c>
      <c r="IV5" s="511" t="s">
        <v>2702</v>
      </c>
      <c r="IW5" s="511" t="s">
        <v>2784</v>
      </c>
      <c r="IX5" s="511" t="s">
        <v>2704</v>
      </c>
      <c r="IY5" s="513" t="s">
        <v>2853</v>
      </c>
      <c r="IZ5" s="513" t="s">
        <v>2696</v>
      </c>
      <c r="JA5" s="513" t="s">
        <v>2854</v>
      </c>
      <c r="JB5" s="513" t="s">
        <v>2855</v>
      </c>
      <c r="JC5" s="513" t="s">
        <v>2856</v>
      </c>
      <c r="JD5" s="511" t="s">
        <v>2857</v>
      </c>
    </row>
    <row r="6" spans="1:264" s="273" customFormat="1" ht="60" customHeight="1">
      <c r="A6" s="548"/>
      <c r="B6" s="549"/>
      <c r="C6" s="549"/>
      <c r="D6" s="549"/>
      <c r="E6" s="548"/>
      <c r="F6" s="549"/>
      <c r="G6" s="549"/>
      <c r="H6" s="549"/>
      <c r="I6" s="549"/>
      <c r="J6" s="549"/>
      <c r="K6" s="549"/>
      <c r="L6" s="549"/>
      <c r="M6" s="548"/>
      <c r="N6" s="544"/>
      <c r="O6" s="544"/>
      <c r="P6" s="544"/>
      <c r="Q6" s="544"/>
      <c r="R6" s="544"/>
      <c r="S6" s="544"/>
      <c r="T6" s="544"/>
      <c r="U6" s="544"/>
      <c r="V6" s="544"/>
      <c r="W6" s="544"/>
      <c r="X6" s="544"/>
      <c r="Y6" s="546"/>
      <c r="Z6" s="544"/>
      <c r="AA6" s="544"/>
      <c r="AB6" s="544"/>
      <c r="AC6" s="274" t="s">
        <v>1562</v>
      </c>
      <c r="AD6" s="274" t="s">
        <v>1563</v>
      </c>
      <c r="AE6" s="274" t="s">
        <v>1564</v>
      </c>
      <c r="AF6" s="274" t="s">
        <v>1565</v>
      </c>
      <c r="AG6" s="274" t="s">
        <v>1562</v>
      </c>
      <c r="AH6" s="274" t="s">
        <v>1563</v>
      </c>
      <c r="AI6" s="274" t="s">
        <v>1564</v>
      </c>
      <c r="AJ6" s="274" t="s">
        <v>1565</v>
      </c>
      <c r="AK6" s="274" t="s">
        <v>1566</v>
      </c>
      <c r="AL6" s="274" t="s">
        <v>1567</v>
      </c>
      <c r="AM6" s="274" t="s">
        <v>1568</v>
      </c>
      <c r="AN6" s="274" t="s">
        <v>1569</v>
      </c>
      <c r="AO6" s="274" t="s">
        <v>1570</v>
      </c>
      <c r="AP6" s="274" t="s">
        <v>1571</v>
      </c>
      <c r="AQ6" s="274" t="s">
        <v>1572</v>
      </c>
      <c r="AR6" s="274" t="s">
        <v>1573</v>
      </c>
      <c r="AS6" s="544"/>
      <c r="AT6" s="544"/>
      <c r="AU6" s="274" t="s">
        <v>511</v>
      </c>
      <c r="AV6" s="544"/>
      <c r="AW6" s="544"/>
      <c r="AX6" s="544"/>
      <c r="AY6" s="544"/>
      <c r="AZ6" s="544"/>
      <c r="BA6" s="544"/>
      <c r="BB6" s="274" t="s">
        <v>1574</v>
      </c>
      <c r="BC6" s="274" t="s">
        <v>1575</v>
      </c>
      <c r="BD6" s="274" t="s">
        <v>1576</v>
      </c>
      <c r="BE6" s="274" t="s">
        <v>1577</v>
      </c>
      <c r="BF6" s="274" t="s">
        <v>1578</v>
      </c>
      <c r="BG6" s="274" t="s">
        <v>1579</v>
      </c>
      <c r="BH6" s="274" t="s">
        <v>1580</v>
      </c>
      <c r="BI6" s="274" t="s">
        <v>1581</v>
      </c>
      <c r="BJ6" s="274" t="s">
        <v>1582</v>
      </c>
      <c r="BK6" s="274" t="s">
        <v>1583</v>
      </c>
      <c r="BL6" s="274" t="s">
        <v>1584</v>
      </c>
      <c r="BM6" s="274" t="s">
        <v>1585</v>
      </c>
      <c r="BN6" s="274" t="s">
        <v>1586</v>
      </c>
      <c r="BO6" s="274" t="s">
        <v>1587</v>
      </c>
      <c r="BP6" s="274" t="s">
        <v>1588</v>
      </c>
      <c r="BQ6" s="274" t="s">
        <v>1589</v>
      </c>
      <c r="BR6" s="274" t="s">
        <v>1590</v>
      </c>
      <c r="BS6" s="274" t="s">
        <v>1591</v>
      </c>
      <c r="BT6" s="274" t="s">
        <v>1592</v>
      </c>
      <c r="BU6" s="274" t="s">
        <v>1593</v>
      </c>
      <c r="BV6" s="274" t="s">
        <v>1594</v>
      </c>
      <c r="BW6" s="274" t="s">
        <v>1595</v>
      </c>
      <c r="BX6" s="274" t="s">
        <v>1596</v>
      </c>
      <c r="BY6" s="275" t="s">
        <v>1597</v>
      </c>
      <c r="BZ6" s="275" t="s">
        <v>1598</v>
      </c>
      <c r="CA6" s="275" t="s">
        <v>1599</v>
      </c>
      <c r="CB6" s="275" t="s">
        <v>1600</v>
      </c>
      <c r="CC6" s="275" t="s">
        <v>1601</v>
      </c>
      <c r="CD6" s="275" t="s">
        <v>1602</v>
      </c>
      <c r="CE6" s="275" t="s">
        <v>1603</v>
      </c>
      <c r="CF6" s="275" t="s">
        <v>519</v>
      </c>
      <c r="CG6" s="275" t="s">
        <v>1604</v>
      </c>
      <c r="CH6" s="275" t="s">
        <v>1605</v>
      </c>
      <c r="CI6" s="275" t="s">
        <v>1606</v>
      </c>
      <c r="CJ6" s="275" t="s">
        <v>1607</v>
      </c>
      <c r="CK6" s="276" t="s">
        <v>1608</v>
      </c>
      <c r="CL6" s="275" t="s">
        <v>1609</v>
      </c>
      <c r="CM6" s="275" t="s">
        <v>1604</v>
      </c>
      <c r="CN6" s="275" t="s">
        <v>1605</v>
      </c>
      <c r="CO6" s="274" t="s">
        <v>1579</v>
      </c>
      <c r="CP6" s="277" t="s">
        <v>1580</v>
      </c>
      <c r="CQ6" s="274" t="s">
        <v>1579</v>
      </c>
      <c r="CR6" s="274" t="s">
        <v>1580</v>
      </c>
      <c r="CS6" s="274" t="s">
        <v>1610</v>
      </c>
      <c r="CT6" s="277" t="s">
        <v>1611</v>
      </c>
      <c r="CU6" s="274" t="s">
        <v>1612</v>
      </c>
      <c r="CV6" s="274" t="s">
        <v>1613</v>
      </c>
      <c r="CW6" s="274" t="s">
        <v>1614</v>
      </c>
      <c r="CX6" s="274" t="s">
        <v>1615</v>
      </c>
      <c r="CY6" s="274" t="s">
        <v>1616</v>
      </c>
      <c r="CZ6" s="274" t="s">
        <v>1617</v>
      </c>
      <c r="DA6" s="274" t="s">
        <v>1618</v>
      </c>
      <c r="DB6" s="277" t="s">
        <v>1619</v>
      </c>
      <c r="DC6" s="277" t="s">
        <v>1620</v>
      </c>
      <c r="DD6" s="274" t="s">
        <v>1621</v>
      </c>
      <c r="DE6" s="274" t="s">
        <v>1622</v>
      </c>
      <c r="DF6" s="274" t="s">
        <v>1623</v>
      </c>
      <c r="DG6" s="274" t="s">
        <v>1624</v>
      </c>
      <c r="DH6" s="274" t="s">
        <v>1625</v>
      </c>
      <c r="DI6" s="274" t="s">
        <v>1626</v>
      </c>
      <c r="DJ6" s="274" t="s">
        <v>1627</v>
      </c>
      <c r="DK6" s="274" t="s">
        <v>1628</v>
      </c>
      <c r="DL6" s="274" t="s">
        <v>1629</v>
      </c>
      <c r="DM6" s="274" t="s">
        <v>1630</v>
      </c>
      <c r="DN6" s="274" t="s">
        <v>1631</v>
      </c>
      <c r="DO6" s="274" t="s">
        <v>1632</v>
      </c>
      <c r="DP6" s="274" t="s">
        <v>1633</v>
      </c>
      <c r="DQ6" s="274" t="s">
        <v>1634</v>
      </c>
      <c r="DR6" s="274" t="s">
        <v>1635</v>
      </c>
      <c r="DS6" s="274" t="s">
        <v>1636</v>
      </c>
      <c r="DT6" s="274" t="s">
        <v>1637</v>
      </c>
      <c r="DU6" s="274" t="s">
        <v>1638</v>
      </c>
      <c r="DV6" s="274" t="s">
        <v>1639</v>
      </c>
      <c r="DW6" s="274" t="s">
        <v>1640</v>
      </c>
      <c r="DX6" s="274" t="s">
        <v>1641</v>
      </c>
      <c r="DY6" s="274" t="s">
        <v>1642</v>
      </c>
      <c r="DZ6" s="274" t="s">
        <v>1643</v>
      </c>
      <c r="EA6" s="274" t="s">
        <v>1644</v>
      </c>
      <c r="EB6" s="274" t="s">
        <v>1645</v>
      </c>
      <c r="EC6" s="274" t="s">
        <v>1646</v>
      </c>
      <c r="ED6" s="274" t="s">
        <v>1647</v>
      </c>
      <c r="EE6" s="274" t="s">
        <v>1648</v>
      </c>
      <c r="EF6" s="274" t="s">
        <v>1649</v>
      </c>
      <c r="EG6" s="274" t="s">
        <v>1650</v>
      </c>
      <c r="EH6" s="274" t="s">
        <v>1651</v>
      </c>
      <c r="EI6" s="274" t="s">
        <v>1652</v>
      </c>
      <c r="EJ6" s="274" t="s">
        <v>1653</v>
      </c>
      <c r="EK6" s="274" t="s">
        <v>1654</v>
      </c>
      <c r="EL6" s="274" t="s">
        <v>1655</v>
      </c>
      <c r="EM6" s="274" t="s">
        <v>1656</v>
      </c>
      <c r="EN6" s="274" t="s">
        <v>1657</v>
      </c>
      <c r="EO6" s="274" t="s">
        <v>1658</v>
      </c>
      <c r="EP6" s="274" t="s">
        <v>1659</v>
      </c>
      <c r="EQ6" s="274" t="s">
        <v>1660</v>
      </c>
      <c r="ER6" s="274" t="s">
        <v>1661</v>
      </c>
      <c r="ES6" s="274" t="s">
        <v>1662</v>
      </c>
      <c r="ET6" s="274" t="s">
        <v>1663</v>
      </c>
      <c r="EU6" s="274" t="s">
        <v>1664</v>
      </c>
      <c r="EV6" s="274" t="s">
        <v>1665</v>
      </c>
      <c r="EW6" s="274" t="s">
        <v>1666</v>
      </c>
      <c r="EX6" s="274" t="s">
        <v>1667</v>
      </c>
      <c r="EY6" s="274" t="s">
        <v>1668</v>
      </c>
      <c r="EZ6" s="274" t="s">
        <v>1669</v>
      </c>
      <c r="FA6" s="274" t="s">
        <v>1670</v>
      </c>
      <c r="FB6" s="274" t="s">
        <v>1671</v>
      </c>
      <c r="FC6" s="274" t="s">
        <v>1672</v>
      </c>
      <c r="FD6" s="274" t="s">
        <v>1673</v>
      </c>
      <c r="FE6" s="274" t="s">
        <v>1674</v>
      </c>
      <c r="FF6" s="274" t="s">
        <v>1675</v>
      </c>
      <c r="FG6" s="274" t="s">
        <v>1676</v>
      </c>
      <c r="FH6" s="274" t="s">
        <v>1677</v>
      </c>
      <c r="FI6" s="274" t="s">
        <v>1678</v>
      </c>
      <c r="FJ6" s="274" t="s">
        <v>1679</v>
      </c>
      <c r="FK6" s="544"/>
      <c r="FL6" s="544"/>
      <c r="FM6" s="544"/>
      <c r="FN6" s="544"/>
      <c r="FO6" s="544"/>
      <c r="FP6" s="544"/>
      <c r="FQ6" s="274" t="s">
        <v>1680</v>
      </c>
      <c r="FR6" s="274" t="s">
        <v>1681</v>
      </c>
      <c r="FS6" s="274" t="s">
        <v>1682</v>
      </c>
      <c r="FT6" s="277" t="s">
        <v>1683</v>
      </c>
      <c r="FU6" s="277" t="s">
        <v>1684</v>
      </c>
      <c r="FV6" s="274" t="s">
        <v>1685</v>
      </c>
      <c r="FW6" s="274" t="s">
        <v>1686</v>
      </c>
      <c r="FX6" s="274" t="s">
        <v>1687</v>
      </c>
      <c r="FY6" s="274" t="s">
        <v>1688</v>
      </c>
      <c r="FZ6" s="274" t="s">
        <v>1689</v>
      </c>
      <c r="GA6" s="274" t="s">
        <v>1690</v>
      </c>
      <c r="GB6" s="274" t="s">
        <v>1691</v>
      </c>
      <c r="GC6" s="274" t="s">
        <v>1692</v>
      </c>
      <c r="GD6" s="274" t="s">
        <v>1693</v>
      </c>
      <c r="GE6" s="274" t="s">
        <v>1694</v>
      </c>
      <c r="GF6" s="274" t="s">
        <v>1695</v>
      </c>
      <c r="GG6" s="274" t="s">
        <v>1696</v>
      </c>
      <c r="GH6" s="274" t="s">
        <v>1697</v>
      </c>
      <c r="GI6" s="274" t="s">
        <v>1698</v>
      </c>
      <c r="GJ6" s="274" t="s">
        <v>1699</v>
      </c>
      <c r="GK6" s="274" t="s">
        <v>1700</v>
      </c>
      <c r="GL6" s="274" t="s">
        <v>1701</v>
      </c>
      <c r="GM6" s="274" t="s">
        <v>1702</v>
      </c>
      <c r="GN6" s="274" t="s">
        <v>1703</v>
      </c>
      <c r="GO6" s="274" t="s">
        <v>1704</v>
      </c>
      <c r="GP6" s="274" t="s">
        <v>1705</v>
      </c>
      <c r="GQ6" s="274" t="s">
        <v>1706</v>
      </c>
      <c r="GR6" s="274" t="s">
        <v>1707</v>
      </c>
      <c r="GS6" s="274" t="s">
        <v>520</v>
      </c>
      <c r="GT6" s="274" t="s">
        <v>1708</v>
      </c>
      <c r="GU6" s="274" t="s">
        <v>1709</v>
      </c>
      <c r="GV6" s="274" t="s">
        <v>1710</v>
      </c>
      <c r="GW6" s="274" t="s">
        <v>1711</v>
      </c>
      <c r="GX6" s="274" t="s">
        <v>1712</v>
      </c>
      <c r="GY6" s="274" t="s">
        <v>521</v>
      </c>
      <c r="GZ6" s="274" t="s">
        <v>1713</v>
      </c>
      <c r="HA6" s="274" t="s">
        <v>1714</v>
      </c>
      <c r="HB6" s="274" t="s">
        <v>1715</v>
      </c>
      <c r="HC6" s="274" t="s">
        <v>1716</v>
      </c>
      <c r="HD6" s="274" t="s">
        <v>1717</v>
      </c>
      <c r="HE6" s="274" t="s">
        <v>1718</v>
      </c>
      <c r="HF6" s="274" t="s">
        <v>1719</v>
      </c>
      <c r="HG6" s="274" t="s">
        <v>1720</v>
      </c>
      <c r="HH6" s="274" t="s">
        <v>1721</v>
      </c>
      <c r="HI6" s="274" t="s">
        <v>1722</v>
      </c>
      <c r="HJ6" s="542"/>
      <c r="HK6" s="542"/>
      <c r="HL6" s="542"/>
      <c r="HM6" s="510"/>
      <c r="HN6" s="510"/>
      <c r="HO6" s="511"/>
      <c r="HP6" s="511"/>
      <c r="HQ6" s="511"/>
      <c r="HR6" s="511"/>
      <c r="HS6" s="511"/>
      <c r="HT6" s="511"/>
      <c r="HU6" s="511"/>
      <c r="HV6" s="511"/>
      <c r="HW6" s="511"/>
      <c r="HX6" s="511"/>
      <c r="HY6" s="516"/>
      <c r="HZ6" s="516"/>
      <c r="IA6" s="510"/>
      <c r="IB6" s="510"/>
      <c r="IC6" s="510"/>
      <c r="ID6" s="510"/>
      <c r="IE6" s="510"/>
      <c r="IF6" s="510"/>
      <c r="IG6" s="510"/>
      <c r="IH6" s="510"/>
      <c r="II6" s="510"/>
      <c r="IJ6" s="510"/>
      <c r="IK6" s="510"/>
      <c r="IL6" s="510"/>
      <c r="IM6" s="536"/>
      <c r="IN6" s="536"/>
      <c r="IO6" s="511"/>
      <c r="IP6" s="511"/>
      <c r="IQ6" s="511"/>
      <c r="IR6" s="511"/>
      <c r="IS6" s="511"/>
      <c r="IT6" s="511"/>
      <c r="IU6" s="511"/>
      <c r="IV6" s="511"/>
      <c r="IW6" s="511"/>
      <c r="IX6" s="511"/>
      <c r="IY6" s="513"/>
      <c r="IZ6" s="513"/>
      <c r="JA6" s="513"/>
      <c r="JB6" s="513"/>
      <c r="JC6" s="513"/>
      <c r="JD6" s="511"/>
    </row>
    <row r="7" spans="1:264">
      <c r="A7" s="278"/>
      <c r="B7" s="279" t="s">
        <v>87</v>
      </c>
      <c r="C7" s="279" t="s">
        <v>87</v>
      </c>
      <c r="D7" s="280" t="s">
        <v>1723</v>
      </c>
      <c r="E7" s="281" t="s">
        <v>1133</v>
      </c>
      <c r="F7" s="280" t="s">
        <v>119</v>
      </c>
      <c r="G7" s="281" t="s">
        <v>0</v>
      </c>
      <c r="H7" s="282" t="s">
        <v>87</v>
      </c>
      <c r="I7" s="282" t="s">
        <v>87</v>
      </c>
      <c r="J7" s="282" t="s">
        <v>87</v>
      </c>
      <c r="K7" s="282" t="s">
        <v>87</v>
      </c>
      <c r="L7" s="282" t="s">
        <v>87</v>
      </c>
      <c r="M7" s="283">
        <v>359223</v>
      </c>
      <c r="N7" s="282" t="s">
        <v>87</v>
      </c>
      <c r="O7" s="282" t="s">
        <v>87</v>
      </c>
      <c r="P7" s="282" t="s">
        <v>87</v>
      </c>
      <c r="Q7" s="282" t="s">
        <v>87</v>
      </c>
      <c r="R7" s="132">
        <v>119.1657508398182</v>
      </c>
      <c r="S7" s="132">
        <v>116.81935288761869</v>
      </c>
      <c r="T7" s="395">
        <v>719.40471907689607</v>
      </c>
      <c r="U7" s="395">
        <v>493.69868627098958</v>
      </c>
      <c r="V7" s="132">
        <v>8.9469103568320296</v>
      </c>
      <c r="W7" s="132">
        <v>6.8059181897301997</v>
      </c>
      <c r="X7" s="132">
        <v>15.752828546562201</v>
      </c>
      <c r="Y7" s="282" t="s">
        <v>87</v>
      </c>
      <c r="Z7" s="282" t="s">
        <v>87</v>
      </c>
      <c r="AA7" s="282" t="s">
        <v>87</v>
      </c>
      <c r="AB7" s="282" t="s">
        <v>87</v>
      </c>
      <c r="AC7" s="282" t="s">
        <v>87</v>
      </c>
      <c r="AD7" s="282" t="s">
        <v>87</v>
      </c>
      <c r="AE7" s="282" t="s">
        <v>87</v>
      </c>
      <c r="AF7" s="282" t="s">
        <v>87</v>
      </c>
      <c r="AG7" s="282" t="s">
        <v>87</v>
      </c>
      <c r="AH7" s="282" t="s">
        <v>87</v>
      </c>
      <c r="AI7" s="282" t="s">
        <v>87</v>
      </c>
      <c r="AJ7" s="282" t="s">
        <v>87</v>
      </c>
      <c r="AK7" s="282" t="s">
        <v>87</v>
      </c>
      <c r="AL7" s="282" t="s">
        <v>87</v>
      </c>
      <c r="AM7" s="282" t="s">
        <v>87</v>
      </c>
      <c r="AN7" s="282" t="s">
        <v>87</v>
      </c>
      <c r="AO7" s="282" t="s">
        <v>87</v>
      </c>
      <c r="AP7" s="282" t="s">
        <v>87</v>
      </c>
      <c r="AQ7" s="282" t="s">
        <v>87</v>
      </c>
      <c r="AR7" s="282" t="s">
        <v>87</v>
      </c>
      <c r="AS7" s="282" t="s">
        <v>87</v>
      </c>
      <c r="AT7" s="282" t="s">
        <v>87</v>
      </c>
      <c r="AU7" s="282" t="s">
        <v>87</v>
      </c>
      <c r="AV7" s="282" t="s">
        <v>87</v>
      </c>
      <c r="AW7" s="286" t="s">
        <v>87</v>
      </c>
      <c r="AX7" s="286" t="s">
        <v>87</v>
      </c>
      <c r="AY7" s="286" t="s">
        <v>87</v>
      </c>
      <c r="AZ7" s="286" t="s">
        <v>87</v>
      </c>
      <c r="BA7" s="286" t="s">
        <v>87</v>
      </c>
      <c r="BB7" s="395">
        <v>18</v>
      </c>
      <c r="BC7" s="395">
        <v>13</v>
      </c>
      <c r="BD7" s="407" t="s">
        <v>88</v>
      </c>
      <c r="BE7" s="407" t="s">
        <v>88</v>
      </c>
      <c r="BF7" s="407" t="s">
        <v>88</v>
      </c>
      <c r="BG7" s="395">
        <v>0</v>
      </c>
      <c r="BH7" s="132">
        <v>0</v>
      </c>
      <c r="BI7" s="395">
        <v>17</v>
      </c>
      <c r="BJ7" s="132">
        <v>13.466093169522269</v>
      </c>
      <c r="BK7" s="395">
        <v>0</v>
      </c>
      <c r="BL7" s="132">
        <v>0</v>
      </c>
      <c r="BM7" s="395">
        <v>0</v>
      </c>
      <c r="BN7" s="134">
        <v>0</v>
      </c>
      <c r="BO7" s="380">
        <v>0</v>
      </c>
      <c r="BP7" s="134">
        <v>0</v>
      </c>
      <c r="BQ7" s="395">
        <v>0</v>
      </c>
      <c r="BR7" s="134">
        <v>0</v>
      </c>
      <c r="BS7" s="395">
        <v>0</v>
      </c>
      <c r="BT7" s="134">
        <v>0</v>
      </c>
      <c r="BU7" s="395">
        <v>0</v>
      </c>
      <c r="BV7" s="134">
        <v>0</v>
      </c>
      <c r="BW7" s="395">
        <v>0</v>
      </c>
      <c r="BX7" s="134">
        <v>0</v>
      </c>
      <c r="BY7" s="338">
        <v>0</v>
      </c>
      <c r="BZ7" s="148">
        <v>0</v>
      </c>
      <c r="CA7" s="395">
        <v>21</v>
      </c>
      <c r="CB7" s="134">
        <v>16.6345856799981</v>
      </c>
      <c r="CC7" s="395">
        <v>0</v>
      </c>
      <c r="CD7" s="134">
        <v>0</v>
      </c>
      <c r="CE7" s="395">
        <v>0</v>
      </c>
      <c r="CF7" s="134">
        <v>0</v>
      </c>
      <c r="CG7" s="395">
        <v>101</v>
      </c>
      <c r="CH7" s="134">
        <v>80.004435889514667</v>
      </c>
      <c r="CI7" s="395">
        <v>484</v>
      </c>
      <c r="CJ7" s="134">
        <v>383.3875937675752</v>
      </c>
      <c r="CK7" s="395">
        <v>134</v>
      </c>
      <c r="CL7" s="134">
        <v>106.14449910094025</v>
      </c>
      <c r="CM7" s="395">
        <v>313</v>
      </c>
      <c r="CN7" s="408">
        <v>247.93453894473356</v>
      </c>
      <c r="CO7" s="395">
        <v>4</v>
      </c>
      <c r="CP7" s="134">
        <v>3.1684925104758284</v>
      </c>
      <c r="CQ7" s="338">
        <v>3</v>
      </c>
      <c r="CR7" s="148">
        <v>2.376369382856871</v>
      </c>
      <c r="CS7" s="338">
        <v>4</v>
      </c>
      <c r="CT7" s="148">
        <v>3.1684925104758284</v>
      </c>
      <c r="CU7" s="395">
        <v>0</v>
      </c>
      <c r="CV7" s="134">
        <v>0</v>
      </c>
      <c r="CW7" s="395">
        <v>0</v>
      </c>
      <c r="CX7" s="134">
        <v>0</v>
      </c>
      <c r="CY7" s="395">
        <v>0</v>
      </c>
      <c r="CZ7" s="134">
        <v>0</v>
      </c>
      <c r="DA7" s="338">
        <v>0</v>
      </c>
      <c r="DB7" s="148">
        <v>0</v>
      </c>
      <c r="DC7" s="395">
        <v>0</v>
      </c>
      <c r="DD7" s="395">
        <v>0</v>
      </c>
      <c r="DE7" s="395">
        <v>0</v>
      </c>
      <c r="DF7" s="395">
        <v>0</v>
      </c>
      <c r="DG7" s="395">
        <v>0</v>
      </c>
      <c r="DH7" s="395">
        <v>0</v>
      </c>
      <c r="DI7" s="395">
        <v>0</v>
      </c>
      <c r="DJ7" s="395">
        <v>0</v>
      </c>
      <c r="DK7" s="395">
        <v>0</v>
      </c>
      <c r="DL7" s="395">
        <v>0</v>
      </c>
      <c r="DM7" s="395">
        <v>0</v>
      </c>
      <c r="DN7" s="395">
        <v>0</v>
      </c>
      <c r="DO7" s="395">
        <v>0</v>
      </c>
      <c r="DP7" s="395">
        <v>0</v>
      </c>
      <c r="DQ7" s="395">
        <v>0</v>
      </c>
      <c r="DR7" s="395">
        <v>0</v>
      </c>
      <c r="DS7" s="395">
        <v>0</v>
      </c>
      <c r="DT7" s="395">
        <v>0</v>
      </c>
      <c r="DU7" s="395">
        <v>0</v>
      </c>
      <c r="DV7" s="395">
        <v>0</v>
      </c>
      <c r="DW7" s="395">
        <v>0</v>
      </c>
      <c r="DX7" s="395">
        <v>0</v>
      </c>
      <c r="DY7" s="395">
        <v>0</v>
      </c>
      <c r="DZ7" s="395">
        <v>0</v>
      </c>
      <c r="EA7" s="395">
        <v>0</v>
      </c>
      <c r="EB7" s="134">
        <v>0</v>
      </c>
      <c r="EC7" s="395">
        <v>0</v>
      </c>
      <c r="ED7" s="339" t="s">
        <v>88</v>
      </c>
      <c r="EE7" s="339" t="s">
        <v>88</v>
      </c>
      <c r="EF7" s="339" t="s">
        <v>88</v>
      </c>
      <c r="EG7" s="338">
        <v>0</v>
      </c>
      <c r="EH7" s="338">
        <v>0</v>
      </c>
      <c r="EI7" s="338">
        <v>0</v>
      </c>
      <c r="EJ7" s="395">
        <v>0</v>
      </c>
      <c r="EK7" s="338">
        <v>0</v>
      </c>
      <c r="EL7" s="338">
        <v>0</v>
      </c>
      <c r="EM7" s="338">
        <v>0</v>
      </c>
      <c r="EN7" s="338">
        <v>0</v>
      </c>
      <c r="EO7" s="338">
        <v>0</v>
      </c>
      <c r="EP7" s="338">
        <v>0</v>
      </c>
      <c r="EQ7" s="338">
        <v>0</v>
      </c>
      <c r="ER7" s="338">
        <v>0</v>
      </c>
      <c r="ES7" s="338">
        <v>0</v>
      </c>
      <c r="ET7" s="338">
        <v>0</v>
      </c>
      <c r="EU7" s="338">
        <v>0</v>
      </c>
      <c r="EV7" s="338">
        <v>0</v>
      </c>
      <c r="EW7" s="338">
        <v>0</v>
      </c>
      <c r="EX7" s="338">
        <v>0</v>
      </c>
      <c r="EY7" s="338">
        <v>0</v>
      </c>
      <c r="EZ7" s="338">
        <v>0</v>
      </c>
      <c r="FA7" s="339" t="s">
        <v>88</v>
      </c>
      <c r="FB7" s="339" t="s">
        <v>88</v>
      </c>
      <c r="FC7" s="339" t="s">
        <v>88</v>
      </c>
      <c r="FD7" s="339" t="s">
        <v>88</v>
      </c>
      <c r="FE7" s="339" t="s">
        <v>88</v>
      </c>
      <c r="FF7" s="339" t="s">
        <v>88</v>
      </c>
      <c r="FG7" s="339" t="s">
        <v>88</v>
      </c>
      <c r="FH7" s="339" t="s">
        <v>88</v>
      </c>
      <c r="FI7" s="339" t="s">
        <v>88</v>
      </c>
      <c r="FJ7" s="339" t="s">
        <v>88</v>
      </c>
      <c r="FK7" s="380">
        <v>9</v>
      </c>
      <c r="FL7" s="134">
        <v>2.5054075045306119</v>
      </c>
      <c r="FM7" s="380">
        <v>6</v>
      </c>
      <c r="FN7" s="134">
        <v>1.6702716696870745</v>
      </c>
      <c r="FO7" s="383">
        <v>0</v>
      </c>
      <c r="FP7" s="148">
        <v>0</v>
      </c>
      <c r="FQ7" s="380">
        <v>0</v>
      </c>
      <c r="FR7" s="134">
        <v>0</v>
      </c>
      <c r="FS7" s="380">
        <v>0</v>
      </c>
      <c r="FT7" s="134">
        <v>0</v>
      </c>
      <c r="FU7" s="380">
        <v>0</v>
      </c>
      <c r="FV7" s="134">
        <v>0</v>
      </c>
      <c r="FW7" s="409">
        <v>0</v>
      </c>
      <c r="FX7" s="409">
        <v>0</v>
      </c>
      <c r="FY7" s="409">
        <v>0</v>
      </c>
      <c r="FZ7" s="409">
        <v>0</v>
      </c>
      <c r="GA7" s="409">
        <v>0</v>
      </c>
      <c r="GB7" s="395">
        <v>0</v>
      </c>
      <c r="GC7" s="395">
        <v>0</v>
      </c>
      <c r="GD7" s="395">
        <v>0</v>
      </c>
      <c r="GE7" s="395">
        <v>0</v>
      </c>
      <c r="GF7" s="395">
        <v>0</v>
      </c>
      <c r="GG7" s="134">
        <v>0</v>
      </c>
      <c r="GH7" s="134">
        <v>0</v>
      </c>
      <c r="GI7" s="134">
        <v>0</v>
      </c>
      <c r="GJ7" s="134">
        <v>0</v>
      </c>
      <c r="GK7" s="134">
        <v>0</v>
      </c>
      <c r="GL7" s="134">
        <v>0</v>
      </c>
      <c r="GM7" s="134">
        <v>0</v>
      </c>
      <c r="GN7" s="134">
        <v>0</v>
      </c>
      <c r="GO7" s="134">
        <v>0</v>
      </c>
      <c r="GP7" s="134">
        <v>0</v>
      </c>
      <c r="GQ7" s="134">
        <v>0</v>
      </c>
      <c r="GR7" s="134">
        <v>0</v>
      </c>
      <c r="GS7" s="134">
        <v>0</v>
      </c>
      <c r="GT7" s="134">
        <v>0</v>
      </c>
      <c r="GU7" s="134">
        <v>0</v>
      </c>
      <c r="GV7" s="134">
        <v>0</v>
      </c>
      <c r="GW7" s="134">
        <v>0</v>
      </c>
      <c r="GX7" s="134">
        <v>0</v>
      </c>
      <c r="GY7" s="134">
        <v>0</v>
      </c>
      <c r="GZ7" s="134">
        <v>0</v>
      </c>
      <c r="HA7" s="134">
        <v>0</v>
      </c>
      <c r="HB7" s="134">
        <v>0</v>
      </c>
      <c r="HC7" s="134">
        <v>0</v>
      </c>
      <c r="HD7" s="134">
        <v>0</v>
      </c>
      <c r="HE7" s="134">
        <v>0</v>
      </c>
      <c r="HF7" s="134">
        <v>0</v>
      </c>
      <c r="HG7" s="134">
        <v>0</v>
      </c>
      <c r="HH7" s="134">
        <v>0</v>
      </c>
      <c r="HI7" s="134">
        <v>0</v>
      </c>
      <c r="HJ7" s="134">
        <v>0.83513583484353726</v>
      </c>
      <c r="HK7" s="134">
        <v>6.9594652903628109</v>
      </c>
      <c r="HL7" s="132">
        <v>46.029903430459626</v>
      </c>
      <c r="HM7" s="144">
        <v>122.10222158149</v>
      </c>
      <c r="HN7" s="144">
        <v>121.963544182706</v>
      </c>
      <c r="HO7" s="365">
        <v>9.2908021059151399E-2</v>
      </c>
      <c r="HP7" s="365">
        <v>5.4746523595751703E-2</v>
      </c>
      <c r="HQ7" s="365">
        <v>7.3170731707317103</v>
      </c>
      <c r="HR7" s="365">
        <v>5.81395348837209</v>
      </c>
      <c r="HS7" s="132">
        <v>76.829268292682897</v>
      </c>
      <c r="HT7" s="132">
        <v>84.883720930232599</v>
      </c>
      <c r="HU7" s="132">
        <v>1.26974295447507</v>
      </c>
      <c r="HV7" s="132">
        <v>0.94164020584692898</v>
      </c>
      <c r="HW7" s="132">
        <v>3.8906400256437701</v>
      </c>
      <c r="HX7" s="132">
        <v>5.0450601200009597</v>
      </c>
      <c r="HY7" s="144">
        <v>124.96864779566157</v>
      </c>
      <c r="HZ7" s="144">
        <v>130.45432558561001</v>
      </c>
      <c r="IA7" s="383">
        <v>13</v>
      </c>
      <c r="IB7" s="383">
        <v>10</v>
      </c>
      <c r="IC7" s="366">
        <v>0.27443529660122401</v>
      </c>
      <c r="ID7" s="366">
        <v>0.14643432420559399</v>
      </c>
      <c r="IE7" s="366">
        <v>2.4299065420560702</v>
      </c>
      <c r="IF7" s="366">
        <v>1.9880715705765399</v>
      </c>
      <c r="IG7" s="144">
        <v>65.233644859813097</v>
      </c>
      <c r="IH7" s="144">
        <v>66.003976143141202</v>
      </c>
      <c r="II7" s="144">
        <v>11.294067975511901</v>
      </c>
      <c r="IJ7" s="144">
        <v>7.3656465075413697</v>
      </c>
      <c r="IK7" s="144">
        <v>3.5353670263917101</v>
      </c>
      <c r="IL7" s="144">
        <v>5.2135873592618296</v>
      </c>
      <c r="IM7" s="146">
        <v>110.41412046012557</v>
      </c>
      <c r="IN7" s="135">
        <v>110.66874082336528</v>
      </c>
      <c r="IO7" s="366">
        <v>0.20942408376963401</v>
      </c>
      <c r="IP7" s="366">
        <v>3.0084235860409099E-2</v>
      </c>
      <c r="IQ7" s="366">
        <v>3</v>
      </c>
      <c r="IR7" s="366">
        <v>0.64935064935064901</v>
      </c>
      <c r="IS7" s="144">
        <v>63</v>
      </c>
      <c r="IT7" s="144">
        <v>67.532467532467507</v>
      </c>
      <c r="IU7" s="144">
        <v>6.9808027923211204</v>
      </c>
      <c r="IV7" s="144">
        <v>4.6329723225030097</v>
      </c>
      <c r="IW7" s="144">
        <v>3.97911809831231</v>
      </c>
      <c r="IX7" s="144">
        <v>4.6645356311455499</v>
      </c>
      <c r="IY7" s="338">
        <v>34</v>
      </c>
      <c r="IZ7" s="366">
        <v>0.58945908460471597</v>
      </c>
      <c r="JA7" s="366">
        <v>10.5919003115265</v>
      </c>
      <c r="JB7" s="366">
        <v>75.077881619937699</v>
      </c>
      <c r="JC7" s="366">
        <v>5.5651872399445201</v>
      </c>
      <c r="JD7" s="144">
        <v>5.7359022781058</v>
      </c>
    </row>
    <row r="8" spans="1:264" ht="18" customHeight="1">
      <c r="A8" s="278"/>
      <c r="B8" s="279" t="s">
        <v>87</v>
      </c>
      <c r="C8" s="279" t="s">
        <v>87</v>
      </c>
      <c r="D8" s="280" t="s">
        <v>1724</v>
      </c>
      <c r="E8" s="281" t="s">
        <v>1227</v>
      </c>
      <c r="F8" s="280" t="s">
        <v>119</v>
      </c>
      <c r="G8" s="281" t="s">
        <v>0</v>
      </c>
      <c r="H8" s="282" t="s">
        <v>87</v>
      </c>
      <c r="I8" s="282" t="s">
        <v>87</v>
      </c>
      <c r="J8" s="282" t="s">
        <v>87</v>
      </c>
      <c r="K8" s="282" t="s">
        <v>87</v>
      </c>
      <c r="L8" s="282" t="s">
        <v>87</v>
      </c>
      <c r="M8" s="283">
        <v>21139</v>
      </c>
      <c r="N8" s="282" t="s">
        <v>87</v>
      </c>
      <c r="O8" s="282" t="s">
        <v>87</v>
      </c>
      <c r="P8" s="282" t="s">
        <v>87</v>
      </c>
      <c r="Q8" s="282" t="s">
        <v>87</v>
      </c>
      <c r="R8" s="132">
        <v>113.32381055265452</v>
      </c>
      <c r="S8" s="132">
        <v>112.60392520444805</v>
      </c>
      <c r="T8" s="395">
        <v>39.386925954677167</v>
      </c>
      <c r="U8" s="395">
        <v>27.759009688408611</v>
      </c>
      <c r="V8" s="132">
        <v>7.25</v>
      </c>
      <c r="W8" s="132">
        <v>9</v>
      </c>
      <c r="X8" s="132">
        <v>16.25</v>
      </c>
      <c r="Y8" s="282" t="s">
        <v>87</v>
      </c>
      <c r="Z8" s="282" t="s">
        <v>87</v>
      </c>
      <c r="AA8" s="282" t="s">
        <v>87</v>
      </c>
      <c r="AB8" s="282" t="s">
        <v>87</v>
      </c>
      <c r="AC8" s="282" t="s">
        <v>87</v>
      </c>
      <c r="AD8" s="282" t="s">
        <v>87</v>
      </c>
      <c r="AE8" s="282" t="s">
        <v>87</v>
      </c>
      <c r="AF8" s="282" t="s">
        <v>87</v>
      </c>
      <c r="AG8" s="282" t="s">
        <v>87</v>
      </c>
      <c r="AH8" s="282" t="s">
        <v>87</v>
      </c>
      <c r="AI8" s="282" t="s">
        <v>87</v>
      </c>
      <c r="AJ8" s="282" t="s">
        <v>87</v>
      </c>
      <c r="AK8" s="282" t="s">
        <v>87</v>
      </c>
      <c r="AL8" s="282" t="s">
        <v>87</v>
      </c>
      <c r="AM8" s="282" t="s">
        <v>87</v>
      </c>
      <c r="AN8" s="282" t="s">
        <v>87</v>
      </c>
      <c r="AO8" s="282" t="s">
        <v>87</v>
      </c>
      <c r="AP8" s="282" t="s">
        <v>87</v>
      </c>
      <c r="AQ8" s="282" t="s">
        <v>87</v>
      </c>
      <c r="AR8" s="282" t="s">
        <v>87</v>
      </c>
      <c r="AS8" s="282" t="s">
        <v>87</v>
      </c>
      <c r="AT8" s="282" t="s">
        <v>87</v>
      </c>
      <c r="AU8" s="282" t="s">
        <v>87</v>
      </c>
      <c r="AV8" s="282" t="s">
        <v>87</v>
      </c>
      <c r="AW8" s="286" t="s">
        <v>87</v>
      </c>
      <c r="AX8" s="286" t="s">
        <v>87</v>
      </c>
      <c r="AY8" s="286" t="s">
        <v>87</v>
      </c>
      <c r="AZ8" s="286" t="s">
        <v>87</v>
      </c>
      <c r="BA8" s="286" t="s">
        <v>87</v>
      </c>
      <c r="BB8" s="395">
        <v>19</v>
      </c>
      <c r="BC8" s="395">
        <v>34</v>
      </c>
      <c r="BD8" s="407" t="s">
        <v>88</v>
      </c>
      <c r="BE8" s="407" t="s">
        <v>88</v>
      </c>
      <c r="BF8" s="407" t="s">
        <v>88</v>
      </c>
      <c r="BG8" s="395">
        <v>47</v>
      </c>
      <c r="BH8" s="132">
        <v>38.216974841846771</v>
      </c>
      <c r="BI8" s="395">
        <v>190</v>
      </c>
      <c r="BJ8" s="132">
        <v>154.49415361597633</v>
      </c>
      <c r="BK8" s="395">
        <v>0</v>
      </c>
      <c r="BL8" s="132">
        <v>0</v>
      </c>
      <c r="BM8" s="395">
        <v>0</v>
      </c>
      <c r="BN8" s="134">
        <v>0</v>
      </c>
      <c r="BO8" s="380">
        <v>73</v>
      </c>
      <c r="BP8" s="134">
        <v>59.358280073506698</v>
      </c>
      <c r="BQ8" s="395">
        <v>0</v>
      </c>
      <c r="BR8" s="134">
        <v>0</v>
      </c>
      <c r="BS8" s="395">
        <v>0</v>
      </c>
      <c r="BT8" s="134">
        <v>0</v>
      </c>
      <c r="BU8" s="395">
        <v>0</v>
      </c>
      <c r="BV8" s="134">
        <v>0</v>
      </c>
      <c r="BW8" s="395">
        <v>0</v>
      </c>
      <c r="BX8" s="134">
        <v>0</v>
      </c>
      <c r="BY8" s="338">
        <v>0</v>
      </c>
      <c r="BZ8" s="148">
        <v>0</v>
      </c>
      <c r="CA8" s="395">
        <v>323</v>
      </c>
      <c r="CB8" s="134">
        <v>262.64006114715971</v>
      </c>
      <c r="CC8" s="395">
        <v>359</v>
      </c>
      <c r="CD8" s="134">
        <v>291.91263762176578</v>
      </c>
      <c r="CE8" s="395">
        <v>21</v>
      </c>
      <c r="CF8" s="134">
        <v>17.075669610186857</v>
      </c>
      <c r="CG8" s="395">
        <v>255</v>
      </c>
      <c r="CH8" s="134">
        <v>207.3474166951261</v>
      </c>
      <c r="CI8" s="395">
        <v>430</v>
      </c>
      <c r="CJ8" s="134">
        <v>349.64466344668324</v>
      </c>
      <c r="CK8" s="395">
        <v>78</v>
      </c>
      <c r="CL8" s="134">
        <v>63.423915694979755</v>
      </c>
      <c r="CM8" s="395">
        <v>0</v>
      </c>
      <c r="CN8" s="408">
        <v>0</v>
      </c>
      <c r="CO8" s="395">
        <v>58</v>
      </c>
      <c r="CP8" s="134">
        <v>47.161373209087508</v>
      </c>
      <c r="CQ8" s="338">
        <v>0</v>
      </c>
      <c r="CR8" s="148">
        <v>0</v>
      </c>
      <c r="CS8" s="338">
        <v>0</v>
      </c>
      <c r="CT8" s="148">
        <v>0</v>
      </c>
      <c r="CU8" s="395">
        <v>13</v>
      </c>
      <c r="CV8" s="134">
        <v>10.57065261582996</v>
      </c>
      <c r="CW8" s="395">
        <v>13</v>
      </c>
      <c r="CX8" s="134">
        <v>10.57065261582996</v>
      </c>
      <c r="CY8" s="395">
        <v>13</v>
      </c>
      <c r="CZ8" s="134">
        <v>10.57065261582996</v>
      </c>
      <c r="DA8" s="338">
        <v>0</v>
      </c>
      <c r="DB8" s="148">
        <v>0</v>
      </c>
      <c r="DC8" s="395">
        <v>0</v>
      </c>
      <c r="DD8" s="395">
        <v>0</v>
      </c>
      <c r="DE8" s="395">
        <v>292</v>
      </c>
      <c r="DF8" s="395">
        <v>6242</v>
      </c>
      <c r="DG8" s="395">
        <v>0</v>
      </c>
      <c r="DH8" s="395">
        <v>579</v>
      </c>
      <c r="DI8" s="395">
        <v>0</v>
      </c>
      <c r="DJ8" s="395">
        <v>4</v>
      </c>
      <c r="DK8" s="395">
        <v>1</v>
      </c>
      <c r="DL8" s="395">
        <v>0</v>
      </c>
      <c r="DM8" s="395">
        <v>0</v>
      </c>
      <c r="DN8" s="395">
        <v>0</v>
      </c>
      <c r="DO8" s="395">
        <v>20</v>
      </c>
      <c r="DP8" s="395">
        <v>23</v>
      </c>
      <c r="DQ8" s="395">
        <v>19</v>
      </c>
      <c r="DR8" s="395">
        <v>0</v>
      </c>
      <c r="DS8" s="395">
        <v>40</v>
      </c>
      <c r="DT8" s="395">
        <v>336</v>
      </c>
      <c r="DU8" s="395">
        <v>15159</v>
      </c>
      <c r="DV8" s="395">
        <v>2777</v>
      </c>
      <c r="DW8" s="395">
        <v>2748</v>
      </c>
      <c r="DX8" s="395">
        <v>207</v>
      </c>
      <c r="DY8" s="395">
        <v>0</v>
      </c>
      <c r="DZ8" s="395">
        <v>0</v>
      </c>
      <c r="EA8" s="395">
        <v>1485</v>
      </c>
      <c r="EB8" s="134">
        <v>20.157458938509599</v>
      </c>
      <c r="EC8" s="395">
        <v>96</v>
      </c>
      <c r="ED8" s="339" t="s">
        <v>88</v>
      </c>
      <c r="EE8" s="339" t="s">
        <v>88</v>
      </c>
      <c r="EF8" s="339" t="s">
        <v>88</v>
      </c>
      <c r="EG8" s="338">
        <v>241</v>
      </c>
      <c r="EH8" s="338">
        <v>265</v>
      </c>
      <c r="EI8" s="338">
        <v>181</v>
      </c>
      <c r="EJ8" s="395">
        <v>0</v>
      </c>
      <c r="EK8" s="338">
        <v>412</v>
      </c>
      <c r="EL8" s="338">
        <v>9</v>
      </c>
      <c r="EM8" s="338">
        <v>27</v>
      </c>
      <c r="EN8" s="338">
        <v>5</v>
      </c>
      <c r="EO8" s="338">
        <v>64</v>
      </c>
      <c r="EP8" s="338">
        <v>11</v>
      </c>
      <c r="EQ8" s="338">
        <v>67</v>
      </c>
      <c r="ER8" s="338">
        <v>0</v>
      </c>
      <c r="ES8" s="338">
        <v>0</v>
      </c>
      <c r="ET8" s="338">
        <v>1</v>
      </c>
      <c r="EU8" s="338">
        <v>0</v>
      </c>
      <c r="EV8" s="338">
        <v>172</v>
      </c>
      <c r="EW8" s="338">
        <v>0</v>
      </c>
      <c r="EX8" s="338">
        <v>0</v>
      </c>
      <c r="EY8" s="338">
        <v>0</v>
      </c>
      <c r="EZ8" s="338">
        <v>0</v>
      </c>
      <c r="FA8" s="339" t="s">
        <v>88</v>
      </c>
      <c r="FB8" s="339" t="s">
        <v>88</v>
      </c>
      <c r="FC8" s="339" t="s">
        <v>88</v>
      </c>
      <c r="FD8" s="339" t="s">
        <v>88</v>
      </c>
      <c r="FE8" s="339" t="s">
        <v>88</v>
      </c>
      <c r="FF8" s="339" t="s">
        <v>88</v>
      </c>
      <c r="FG8" s="339" t="s">
        <v>88</v>
      </c>
      <c r="FH8" s="339" t="s">
        <v>88</v>
      </c>
      <c r="FI8" s="339" t="s">
        <v>88</v>
      </c>
      <c r="FJ8" s="339" t="s">
        <v>88</v>
      </c>
      <c r="FK8" s="380">
        <v>0</v>
      </c>
      <c r="FL8" s="134">
        <v>0</v>
      </c>
      <c r="FM8" s="380">
        <v>0</v>
      </c>
      <c r="FN8" s="134">
        <v>0</v>
      </c>
      <c r="FO8" s="380">
        <v>0</v>
      </c>
      <c r="FP8" s="134">
        <v>0</v>
      </c>
      <c r="FQ8" s="380">
        <v>0</v>
      </c>
      <c r="FR8" s="134">
        <v>0</v>
      </c>
      <c r="FS8" s="380">
        <v>0</v>
      </c>
      <c r="FT8" s="134">
        <v>0</v>
      </c>
      <c r="FU8" s="380">
        <v>18</v>
      </c>
      <c r="FV8" s="134">
        <v>14.63628823730302</v>
      </c>
      <c r="FW8" s="409">
        <v>1</v>
      </c>
      <c r="FX8" s="409">
        <v>0</v>
      </c>
      <c r="FY8" s="409">
        <v>1</v>
      </c>
      <c r="FZ8" s="409">
        <v>0</v>
      </c>
      <c r="GA8" s="409">
        <v>0</v>
      </c>
      <c r="GB8" s="395">
        <v>3714</v>
      </c>
      <c r="GC8" s="395">
        <v>0</v>
      </c>
      <c r="GD8" s="395">
        <v>0</v>
      </c>
      <c r="GE8" s="395">
        <v>0</v>
      </c>
      <c r="GF8" s="395">
        <v>0</v>
      </c>
      <c r="GG8" s="134">
        <v>77.400000000000006</v>
      </c>
      <c r="GH8" s="134">
        <v>318.89999999999998</v>
      </c>
      <c r="GI8" s="134">
        <v>15</v>
      </c>
      <c r="GJ8" s="134">
        <v>0.23</v>
      </c>
      <c r="GK8" s="134">
        <v>1</v>
      </c>
      <c r="GL8" s="134">
        <v>1.05</v>
      </c>
      <c r="GM8" s="134">
        <v>5</v>
      </c>
      <c r="GN8" s="134">
        <v>7</v>
      </c>
      <c r="GO8" s="134">
        <v>0</v>
      </c>
      <c r="GP8" s="134">
        <v>5.13</v>
      </c>
      <c r="GQ8" s="134">
        <v>0</v>
      </c>
      <c r="GR8" s="134">
        <v>1</v>
      </c>
      <c r="GS8" s="134">
        <v>0</v>
      </c>
      <c r="GT8" s="134">
        <v>13</v>
      </c>
      <c r="GU8" s="134">
        <v>0</v>
      </c>
      <c r="GV8" s="134">
        <v>1</v>
      </c>
      <c r="GW8" s="134">
        <v>0</v>
      </c>
      <c r="GX8" s="134">
        <v>0</v>
      </c>
      <c r="GY8" s="134">
        <v>1</v>
      </c>
      <c r="GZ8" s="134">
        <v>1</v>
      </c>
      <c r="HA8" s="134">
        <v>1</v>
      </c>
      <c r="HB8" s="134">
        <v>0</v>
      </c>
      <c r="HC8" s="134">
        <v>1</v>
      </c>
      <c r="HD8" s="134">
        <v>0</v>
      </c>
      <c r="HE8" s="134">
        <v>1</v>
      </c>
      <c r="HF8" s="134">
        <v>0</v>
      </c>
      <c r="HG8" s="134">
        <v>1</v>
      </c>
      <c r="HH8" s="134">
        <v>0</v>
      </c>
      <c r="HI8" s="134">
        <v>1.4</v>
      </c>
      <c r="HJ8" s="134">
        <v>0</v>
      </c>
      <c r="HK8" s="134">
        <v>0</v>
      </c>
      <c r="HL8" s="132">
        <v>33.114149202895121</v>
      </c>
      <c r="HM8" s="144">
        <v>127.043991915399</v>
      </c>
      <c r="HN8" s="144">
        <v>122.709815037585</v>
      </c>
      <c r="HO8" s="366">
        <v>0</v>
      </c>
      <c r="HP8" s="365">
        <v>0</v>
      </c>
      <c r="HQ8" s="366">
        <v>0</v>
      </c>
      <c r="HR8" s="365">
        <v>0</v>
      </c>
      <c r="HS8" s="132">
        <v>75</v>
      </c>
      <c r="HT8" s="132">
        <v>100</v>
      </c>
      <c r="HU8" s="132">
        <v>1.53550863723608</v>
      </c>
      <c r="HV8" s="132">
        <v>1.35869565217391</v>
      </c>
      <c r="HW8" s="132">
        <v>5.06706408345753</v>
      </c>
      <c r="HX8" s="132">
        <v>7.1100415663968501</v>
      </c>
      <c r="HY8" s="144">
        <v>112.64145642397023</v>
      </c>
      <c r="HZ8" s="144">
        <v>120.934019881696</v>
      </c>
      <c r="IA8" s="383">
        <v>5</v>
      </c>
      <c r="IB8" s="383">
        <v>3</v>
      </c>
      <c r="IC8" s="366">
        <v>0.77639751552795</v>
      </c>
      <c r="ID8" s="366">
        <v>0.34482758620689702</v>
      </c>
      <c r="IE8" s="366">
        <v>7.1428571428571397</v>
      </c>
      <c r="IF8" s="366">
        <v>5.4545454545454497</v>
      </c>
      <c r="IG8" s="144">
        <v>77.142857142857196</v>
      </c>
      <c r="IH8" s="144">
        <v>70.909090909090907</v>
      </c>
      <c r="II8" s="144">
        <v>10.869565217391299</v>
      </c>
      <c r="IJ8" s="144">
        <v>6.3218390804597702</v>
      </c>
      <c r="IK8" s="144">
        <v>6.9193101979987199</v>
      </c>
      <c r="IL8" s="144">
        <v>9.6477794793261893</v>
      </c>
      <c r="IM8" s="146">
        <v>99.581422202706406</v>
      </c>
      <c r="IN8" s="135">
        <v>109.04178979073585</v>
      </c>
      <c r="IO8" s="366">
        <v>0.16611295681063101</v>
      </c>
      <c r="IP8" s="366">
        <v>0.15060240963855401</v>
      </c>
      <c r="IQ8" s="366">
        <v>3.4482758620689702</v>
      </c>
      <c r="IR8" s="366">
        <v>3.5714285714285698</v>
      </c>
      <c r="IS8" s="144">
        <v>82.758620689655203</v>
      </c>
      <c r="IT8" s="144">
        <v>85.714285714285694</v>
      </c>
      <c r="IU8" s="144">
        <v>4.8172757475083099</v>
      </c>
      <c r="IV8" s="144">
        <v>4.2168674698795199</v>
      </c>
      <c r="IW8" s="144">
        <v>10.494203782794401</v>
      </c>
      <c r="IX8" s="144">
        <v>13.1761861589604</v>
      </c>
      <c r="IY8" s="338">
        <v>2</v>
      </c>
      <c r="IZ8" s="366">
        <v>0.25806451612903197</v>
      </c>
      <c r="JA8" s="366">
        <v>8</v>
      </c>
      <c r="JB8" s="366">
        <v>68</v>
      </c>
      <c r="JC8" s="366">
        <v>3.2258064516128999</v>
      </c>
      <c r="JD8" s="144">
        <v>11.332312404287901</v>
      </c>
    </row>
    <row r="9" spans="1:264" ht="18" customHeight="1">
      <c r="A9" s="278"/>
      <c r="B9" s="279" t="s">
        <v>87</v>
      </c>
      <c r="C9" s="279" t="s">
        <v>87</v>
      </c>
      <c r="D9" s="280" t="s">
        <v>1725</v>
      </c>
      <c r="E9" s="281" t="s">
        <v>1228</v>
      </c>
      <c r="F9" s="280" t="s">
        <v>119</v>
      </c>
      <c r="G9" s="281" t="s">
        <v>0</v>
      </c>
      <c r="H9" s="282" t="s">
        <v>87</v>
      </c>
      <c r="I9" s="282" t="s">
        <v>87</v>
      </c>
      <c r="J9" s="282" t="s">
        <v>87</v>
      </c>
      <c r="K9" s="282" t="s">
        <v>87</v>
      </c>
      <c r="L9" s="282" t="s">
        <v>87</v>
      </c>
      <c r="M9" s="283">
        <v>33405</v>
      </c>
      <c r="N9" s="282" t="s">
        <v>87</v>
      </c>
      <c r="O9" s="282" t="s">
        <v>87</v>
      </c>
      <c r="P9" s="282" t="s">
        <v>87</v>
      </c>
      <c r="Q9" s="282" t="s">
        <v>87</v>
      </c>
      <c r="R9" s="132">
        <v>113.98881038298477</v>
      </c>
      <c r="S9" s="132">
        <v>108.08911887915001</v>
      </c>
      <c r="T9" s="395">
        <v>64.060314300885523</v>
      </c>
      <c r="U9" s="338">
        <v>24.546698315930144</v>
      </c>
      <c r="V9" s="132">
        <v>5.0505050505050502</v>
      </c>
      <c r="W9" s="132">
        <v>2.6936026936026898</v>
      </c>
      <c r="X9" s="132">
        <v>7.7441077441077404</v>
      </c>
      <c r="Y9" s="282" t="s">
        <v>87</v>
      </c>
      <c r="Z9" s="282" t="s">
        <v>87</v>
      </c>
      <c r="AA9" s="282" t="s">
        <v>87</v>
      </c>
      <c r="AB9" s="282" t="s">
        <v>87</v>
      </c>
      <c r="AC9" s="282" t="s">
        <v>87</v>
      </c>
      <c r="AD9" s="282" t="s">
        <v>87</v>
      </c>
      <c r="AE9" s="282" t="s">
        <v>87</v>
      </c>
      <c r="AF9" s="282" t="s">
        <v>87</v>
      </c>
      <c r="AG9" s="282" t="s">
        <v>87</v>
      </c>
      <c r="AH9" s="282" t="s">
        <v>87</v>
      </c>
      <c r="AI9" s="282" t="s">
        <v>87</v>
      </c>
      <c r="AJ9" s="282" t="s">
        <v>87</v>
      </c>
      <c r="AK9" s="282" t="s">
        <v>87</v>
      </c>
      <c r="AL9" s="282" t="s">
        <v>87</v>
      </c>
      <c r="AM9" s="282" t="s">
        <v>87</v>
      </c>
      <c r="AN9" s="282" t="s">
        <v>87</v>
      </c>
      <c r="AO9" s="282" t="s">
        <v>87</v>
      </c>
      <c r="AP9" s="282" t="s">
        <v>87</v>
      </c>
      <c r="AQ9" s="282" t="s">
        <v>87</v>
      </c>
      <c r="AR9" s="282" t="s">
        <v>87</v>
      </c>
      <c r="AS9" s="282" t="s">
        <v>87</v>
      </c>
      <c r="AT9" s="282" t="s">
        <v>87</v>
      </c>
      <c r="AU9" s="282" t="s">
        <v>87</v>
      </c>
      <c r="AV9" s="282" t="s">
        <v>87</v>
      </c>
      <c r="AW9" s="286" t="s">
        <v>87</v>
      </c>
      <c r="AX9" s="286" t="s">
        <v>87</v>
      </c>
      <c r="AY9" s="286" t="s">
        <v>87</v>
      </c>
      <c r="AZ9" s="286" t="s">
        <v>87</v>
      </c>
      <c r="BA9" s="286" t="s">
        <v>87</v>
      </c>
      <c r="BB9" s="395">
        <v>9</v>
      </c>
      <c r="BC9" s="395">
        <v>15</v>
      </c>
      <c r="BD9" s="407" t="s">
        <v>88</v>
      </c>
      <c r="BE9" s="407" t="s">
        <v>88</v>
      </c>
      <c r="BF9" s="407" t="s">
        <v>88</v>
      </c>
      <c r="BG9" s="395">
        <v>10</v>
      </c>
      <c r="BH9" s="132">
        <v>13.95887714792222</v>
      </c>
      <c r="BI9" s="395">
        <v>52</v>
      </c>
      <c r="BJ9" s="132">
        <v>72.586161169195549</v>
      </c>
      <c r="BK9" s="395">
        <v>0</v>
      </c>
      <c r="BL9" s="132">
        <v>0</v>
      </c>
      <c r="BM9" s="395">
        <v>0</v>
      </c>
      <c r="BN9" s="134">
        <v>0</v>
      </c>
      <c r="BO9" s="380">
        <v>12</v>
      </c>
      <c r="BP9" s="134">
        <v>16.750652577506663</v>
      </c>
      <c r="BQ9" s="395">
        <v>0</v>
      </c>
      <c r="BR9" s="134">
        <v>0</v>
      </c>
      <c r="BS9" s="395">
        <v>0</v>
      </c>
      <c r="BT9" s="134">
        <v>0</v>
      </c>
      <c r="BU9" s="395">
        <v>0</v>
      </c>
      <c r="BV9" s="134">
        <v>0</v>
      </c>
      <c r="BW9" s="395">
        <v>10</v>
      </c>
      <c r="BX9" s="134">
        <v>13.95887714792222</v>
      </c>
      <c r="BY9" s="338">
        <v>0</v>
      </c>
      <c r="BZ9" s="148">
        <v>0</v>
      </c>
      <c r="CA9" s="395">
        <v>33</v>
      </c>
      <c r="CB9" s="134">
        <v>46.064294588143326</v>
      </c>
      <c r="CC9" s="395">
        <v>477</v>
      </c>
      <c r="CD9" s="134">
        <v>665.83843995588995</v>
      </c>
      <c r="CE9" s="395">
        <v>20</v>
      </c>
      <c r="CF9" s="134">
        <v>27.917754295844439</v>
      </c>
      <c r="CG9" s="395">
        <v>224</v>
      </c>
      <c r="CH9" s="134">
        <v>312.67884811345778</v>
      </c>
      <c r="CI9" s="395">
        <v>239</v>
      </c>
      <c r="CJ9" s="134">
        <v>333.61716383534105</v>
      </c>
      <c r="CK9" s="395">
        <v>64</v>
      </c>
      <c r="CL9" s="134">
        <v>89.336813746702205</v>
      </c>
      <c r="CM9" s="395">
        <v>0</v>
      </c>
      <c r="CN9" s="408">
        <v>0</v>
      </c>
      <c r="CO9" s="395">
        <v>17</v>
      </c>
      <c r="CP9" s="134">
        <v>23.730091151467775</v>
      </c>
      <c r="CQ9" s="395">
        <v>1</v>
      </c>
      <c r="CR9" s="134">
        <v>1.395887714792222</v>
      </c>
      <c r="CS9" s="338">
        <v>0</v>
      </c>
      <c r="CT9" s="148">
        <v>0</v>
      </c>
      <c r="CU9" s="395">
        <v>0</v>
      </c>
      <c r="CV9" s="134">
        <v>0</v>
      </c>
      <c r="CW9" s="395">
        <v>0</v>
      </c>
      <c r="CX9" s="134">
        <v>0</v>
      </c>
      <c r="CY9" s="395">
        <v>0</v>
      </c>
      <c r="CZ9" s="134">
        <v>0</v>
      </c>
      <c r="DA9" s="338">
        <v>0</v>
      </c>
      <c r="DB9" s="148">
        <v>0</v>
      </c>
      <c r="DC9" s="395">
        <v>0</v>
      </c>
      <c r="DD9" s="395">
        <v>0</v>
      </c>
      <c r="DE9" s="395">
        <v>0</v>
      </c>
      <c r="DF9" s="395">
        <v>0</v>
      </c>
      <c r="DG9" s="395">
        <v>0</v>
      </c>
      <c r="DH9" s="395">
        <v>0</v>
      </c>
      <c r="DI9" s="395">
        <v>0</v>
      </c>
      <c r="DJ9" s="395">
        <v>0</v>
      </c>
      <c r="DK9" s="395">
        <v>0</v>
      </c>
      <c r="DL9" s="395">
        <v>0</v>
      </c>
      <c r="DM9" s="395">
        <v>0</v>
      </c>
      <c r="DN9" s="395">
        <v>0</v>
      </c>
      <c r="DO9" s="395">
        <v>0</v>
      </c>
      <c r="DP9" s="395">
        <v>0</v>
      </c>
      <c r="DQ9" s="395">
        <v>0</v>
      </c>
      <c r="DR9" s="395">
        <v>0</v>
      </c>
      <c r="DS9" s="395">
        <v>0</v>
      </c>
      <c r="DT9" s="395">
        <v>0</v>
      </c>
      <c r="DU9" s="395">
        <v>0</v>
      </c>
      <c r="DV9" s="395">
        <v>0</v>
      </c>
      <c r="DW9" s="395">
        <v>0</v>
      </c>
      <c r="DX9" s="395">
        <v>0</v>
      </c>
      <c r="DY9" s="395">
        <v>0</v>
      </c>
      <c r="DZ9" s="395">
        <v>0</v>
      </c>
      <c r="EA9" s="395">
        <v>0</v>
      </c>
      <c r="EB9" s="134">
        <v>0</v>
      </c>
      <c r="EC9" s="395">
        <v>0</v>
      </c>
      <c r="ED9" s="339" t="s">
        <v>88</v>
      </c>
      <c r="EE9" s="339" t="s">
        <v>88</v>
      </c>
      <c r="EF9" s="339" t="s">
        <v>88</v>
      </c>
      <c r="EG9" s="338">
        <v>0</v>
      </c>
      <c r="EH9" s="338">
        <v>0</v>
      </c>
      <c r="EI9" s="338">
        <v>0</v>
      </c>
      <c r="EJ9" s="395">
        <v>0</v>
      </c>
      <c r="EK9" s="338">
        <v>0</v>
      </c>
      <c r="EL9" s="338">
        <v>0</v>
      </c>
      <c r="EM9" s="338">
        <v>0</v>
      </c>
      <c r="EN9" s="338">
        <v>0</v>
      </c>
      <c r="EO9" s="338">
        <v>0</v>
      </c>
      <c r="EP9" s="338">
        <v>0</v>
      </c>
      <c r="EQ9" s="338">
        <v>0</v>
      </c>
      <c r="ER9" s="338">
        <v>0</v>
      </c>
      <c r="ES9" s="338">
        <v>0</v>
      </c>
      <c r="ET9" s="338">
        <v>0</v>
      </c>
      <c r="EU9" s="338">
        <v>0</v>
      </c>
      <c r="EV9" s="338">
        <v>0</v>
      </c>
      <c r="EW9" s="338">
        <v>0</v>
      </c>
      <c r="EX9" s="338">
        <v>0</v>
      </c>
      <c r="EY9" s="338">
        <v>0</v>
      </c>
      <c r="EZ9" s="338">
        <v>0</v>
      </c>
      <c r="FA9" s="339" t="s">
        <v>88</v>
      </c>
      <c r="FB9" s="339" t="s">
        <v>88</v>
      </c>
      <c r="FC9" s="339" t="s">
        <v>88</v>
      </c>
      <c r="FD9" s="339" t="s">
        <v>88</v>
      </c>
      <c r="FE9" s="339" t="s">
        <v>88</v>
      </c>
      <c r="FF9" s="339" t="s">
        <v>88</v>
      </c>
      <c r="FG9" s="339" t="s">
        <v>88</v>
      </c>
      <c r="FH9" s="339" t="s">
        <v>88</v>
      </c>
      <c r="FI9" s="339" t="s">
        <v>88</v>
      </c>
      <c r="FJ9" s="339" t="s">
        <v>88</v>
      </c>
      <c r="FK9" s="380">
        <v>0</v>
      </c>
      <c r="FL9" s="134">
        <v>0</v>
      </c>
      <c r="FM9" s="380">
        <v>0</v>
      </c>
      <c r="FN9" s="134">
        <v>0</v>
      </c>
      <c r="FO9" s="380">
        <v>0</v>
      </c>
      <c r="FP9" s="134">
        <v>0</v>
      </c>
      <c r="FQ9" s="380">
        <v>0</v>
      </c>
      <c r="FR9" s="134">
        <v>0</v>
      </c>
      <c r="FS9" s="380">
        <v>0</v>
      </c>
      <c r="FT9" s="134">
        <v>0</v>
      </c>
      <c r="FU9" s="380">
        <v>20</v>
      </c>
      <c r="FV9" s="134">
        <v>27.917754295844439</v>
      </c>
      <c r="FW9" s="409">
        <v>0</v>
      </c>
      <c r="FX9" s="409">
        <v>0</v>
      </c>
      <c r="FY9" s="409">
        <v>0</v>
      </c>
      <c r="FZ9" s="409">
        <v>0</v>
      </c>
      <c r="GA9" s="409">
        <v>0</v>
      </c>
      <c r="GB9" s="395">
        <v>0</v>
      </c>
      <c r="GC9" s="395">
        <v>0</v>
      </c>
      <c r="GD9" s="395">
        <v>0</v>
      </c>
      <c r="GE9" s="395">
        <v>0</v>
      </c>
      <c r="GF9" s="395">
        <v>0</v>
      </c>
      <c r="GG9" s="134">
        <v>0</v>
      </c>
      <c r="GH9" s="134">
        <v>0</v>
      </c>
      <c r="GI9" s="134">
        <v>0</v>
      </c>
      <c r="GJ9" s="134">
        <v>0</v>
      </c>
      <c r="GK9" s="134">
        <v>0</v>
      </c>
      <c r="GL9" s="134">
        <v>0</v>
      </c>
      <c r="GM9" s="134">
        <v>0</v>
      </c>
      <c r="GN9" s="134">
        <v>0</v>
      </c>
      <c r="GO9" s="134">
        <v>0</v>
      </c>
      <c r="GP9" s="134">
        <v>0</v>
      </c>
      <c r="GQ9" s="134">
        <v>0</v>
      </c>
      <c r="GR9" s="134">
        <v>0</v>
      </c>
      <c r="GS9" s="134">
        <v>0</v>
      </c>
      <c r="GT9" s="134">
        <v>0</v>
      </c>
      <c r="GU9" s="134">
        <v>0</v>
      </c>
      <c r="GV9" s="134">
        <v>0</v>
      </c>
      <c r="GW9" s="134">
        <v>0</v>
      </c>
      <c r="GX9" s="134">
        <v>0</v>
      </c>
      <c r="GY9" s="134">
        <v>0</v>
      </c>
      <c r="GZ9" s="134">
        <v>0</v>
      </c>
      <c r="HA9" s="134">
        <v>0</v>
      </c>
      <c r="HB9" s="134">
        <v>0</v>
      </c>
      <c r="HC9" s="134">
        <v>0</v>
      </c>
      <c r="HD9" s="134">
        <v>0</v>
      </c>
      <c r="HE9" s="134">
        <v>0</v>
      </c>
      <c r="HF9" s="134">
        <v>0</v>
      </c>
      <c r="HG9" s="134">
        <v>0</v>
      </c>
      <c r="HH9" s="134">
        <v>0</v>
      </c>
      <c r="HI9" s="134">
        <v>0</v>
      </c>
      <c r="HJ9" s="134">
        <v>0</v>
      </c>
      <c r="HK9" s="134">
        <v>0</v>
      </c>
      <c r="HL9" s="132">
        <v>13.471037269869779</v>
      </c>
      <c r="HM9" s="144">
        <v>125.810331597242</v>
      </c>
      <c r="HN9" s="144">
        <v>111.89800811918001</v>
      </c>
      <c r="HO9" s="366">
        <v>0</v>
      </c>
      <c r="HP9" s="366">
        <v>0</v>
      </c>
      <c r="HQ9" s="366">
        <v>0</v>
      </c>
      <c r="HR9" s="366">
        <v>0</v>
      </c>
      <c r="HS9" s="132">
        <v>47.058823529411796</v>
      </c>
      <c r="HT9" s="132">
        <v>40.740740740740698</v>
      </c>
      <c r="HU9" s="132">
        <v>3.125</v>
      </c>
      <c r="HV9" s="132">
        <v>2.1360759493670902</v>
      </c>
      <c r="HW9" s="132">
        <v>8.8588381399199694</v>
      </c>
      <c r="HX9" s="132">
        <v>10.844892812105901</v>
      </c>
      <c r="HY9" s="144">
        <v>107.43915840044016</v>
      </c>
      <c r="HZ9" s="144">
        <v>123.703736087762</v>
      </c>
      <c r="IA9" s="383">
        <v>6</v>
      </c>
      <c r="IB9" s="383">
        <v>0</v>
      </c>
      <c r="IC9" s="366">
        <v>0.62176165803108796</v>
      </c>
      <c r="ID9" s="366">
        <v>0</v>
      </c>
      <c r="IE9" s="366">
        <v>8.5714285714285694</v>
      </c>
      <c r="IF9" s="366">
        <v>0</v>
      </c>
      <c r="IG9" s="144">
        <v>71.428571428571402</v>
      </c>
      <c r="IH9" s="144">
        <v>79.347826086956502</v>
      </c>
      <c r="II9" s="144">
        <v>7.2538860103626899</v>
      </c>
      <c r="IJ9" s="144">
        <v>7.31319554848967</v>
      </c>
      <c r="IK9" s="144">
        <v>7.6031461294328704</v>
      </c>
      <c r="IL9" s="144">
        <v>9.6959506795572405</v>
      </c>
      <c r="IM9" s="146">
        <v>105.87636668771488</v>
      </c>
      <c r="IN9" s="135">
        <v>100.92538017514529</v>
      </c>
      <c r="IO9" s="366">
        <v>0.13071895424836599</v>
      </c>
      <c r="IP9" s="366">
        <v>0.111607142857143</v>
      </c>
      <c r="IQ9" s="366">
        <v>2.32558139534884</v>
      </c>
      <c r="IR9" s="366">
        <v>3.3333333333333299</v>
      </c>
      <c r="IS9" s="144">
        <v>79.069767441860506</v>
      </c>
      <c r="IT9" s="144">
        <v>80</v>
      </c>
      <c r="IU9" s="144">
        <v>5.6209150326797399</v>
      </c>
      <c r="IV9" s="144">
        <v>3.34821428571429</v>
      </c>
      <c r="IW9" s="144">
        <v>9.6540627514078796</v>
      </c>
      <c r="IX9" s="144">
        <v>11.756756756756801</v>
      </c>
      <c r="IY9" s="338">
        <v>2</v>
      </c>
      <c r="IZ9" s="366">
        <v>0.1998001998002</v>
      </c>
      <c r="JA9" s="366">
        <v>8</v>
      </c>
      <c r="JB9" s="366">
        <v>92</v>
      </c>
      <c r="JC9" s="366">
        <v>2.4975024975025</v>
      </c>
      <c r="JD9" s="144">
        <v>10.326467703516901</v>
      </c>
    </row>
    <row r="10" spans="1:264" ht="18" customHeight="1">
      <c r="A10" s="278"/>
      <c r="B10" s="279" t="s">
        <v>87</v>
      </c>
      <c r="C10" s="279" t="s">
        <v>87</v>
      </c>
      <c r="D10" s="280" t="s">
        <v>1726</v>
      </c>
      <c r="E10" s="281" t="s">
        <v>1229</v>
      </c>
      <c r="F10" s="280" t="s">
        <v>119</v>
      </c>
      <c r="G10" s="281" t="s">
        <v>0</v>
      </c>
      <c r="H10" s="282" t="s">
        <v>87</v>
      </c>
      <c r="I10" s="282" t="s">
        <v>87</v>
      </c>
      <c r="J10" s="282" t="s">
        <v>87</v>
      </c>
      <c r="K10" s="282" t="s">
        <v>87</v>
      </c>
      <c r="L10" s="282" t="s">
        <v>87</v>
      </c>
      <c r="M10" s="283">
        <v>2396732</v>
      </c>
      <c r="N10" s="282" t="s">
        <v>87</v>
      </c>
      <c r="O10" s="282" t="s">
        <v>87</v>
      </c>
      <c r="P10" s="282" t="s">
        <v>87</v>
      </c>
      <c r="Q10" s="282" t="s">
        <v>87</v>
      </c>
      <c r="R10" s="132">
        <v>107.07109985784359</v>
      </c>
      <c r="S10" s="132">
        <v>111.1178304177224</v>
      </c>
      <c r="T10" s="395">
        <v>1336.3429143198773</v>
      </c>
      <c r="U10" s="395">
        <v>1516.0246186957793</v>
      </c>
      <c r="V10" s="132">
        <v>11.475273468369201</v>
      </c>
      <c r="W10" s="132">
        <v>3.6933826893482502</v>
      </c>
      <c r="X10" s="132">
        <v>15.1686561577174</v>
      </c>
      <c r="Y10" s="282" t="s">
        <v>87</v>
      </c>
      <c r="Z10" s="282" t="s">
        <v>87</v>
      </c>
      <c r="AA10" s="282" t="s">
        <v>87</v>
      </c>
      <c r="AB10" s="282" t="s">
        <v>87</v>
      </c>
      <c r="AC10" s="282" t="s">
        <v>87</v>
      </c>
      <c r="AD10" s="282" t="s">
        <v>87</v>
      </c>
      <c r="AE10" s="282" t="s">
        <v>87</v>
      </c>
      <c r="AF10" s="282" t="s">
        <v>87</v>
      </c>
      <c r="AG10" s="282" t="s">
        <v>87</v>
      </c>
      <c r="AH10" s="282" t="s">
        <v>87</v>
      </c>
      <c r="AI10" s="282" t="s">
        <v>87</v>
      </c>
      <c r="AJ10" s="282" t="s">
        <v>87</v>
      </c>
      <c r="AK10" s="282" t="s">
        <v>87</v>
      </c>
      <c r="AL10" s="282" t="s">
        <v>87</v>
      </c>
      <c r="AM10" s="282" t="s">
        <v>87</v>
      </c>
      <c r="AN10" s="282" t="s">
        <v>87</v>
      </c>
      <c r="AO10" s="282" t="s">
        <v>87</v>
      </c>
      <c r="AP10" s="282" t="s">
        <v>87</v>
      </c>
      <c r="AQ10" s="282" t="s">
        <v>87</v>
      </c>
      <c r="AR10" s="282" t="s">
        <v>87</v>
      </c>
      <c r="AS10" s="282" t="s">
        <v>87</v>
      </c>
      <c r="AT10" s="282" t="s">
        <v>87</v>
      </c>
      <c r="AU10" s="282" t="s">
        <v>87</v>
      </c>
      <c r="AV10" s="282" t="s">
        <v>87</v>
      </c>
      <c r="AW10" s="286" t="s">
        <v>87</v>
      </c>
      <c r="AX10" s="286" t="s">
        <v>87</v>
      </c>
      <c r="AY10" s="286" t="s">
        <v>87</v>
      </c>
      <c r="AZ10" s="286" t="s">
        <v>87</v>
      </c>
      <c r="BA10" s="286" t="s">
        <v>87</v>
      </c>
      <c r="BB10" s="395">
        <v>17</v>
      </c>
      <c r="BC10" s="395">
        <v>22</v>
      </c>
      <c r="BD10" s="407" t="s">
        <v>88</v>
      </c>
      <c r="BE10" s="407" t="s">
        <v>88</v>
      </c>
      <c r="BF10" s="407" t="s">
        <v>88</v>
      </c>
      <c r="BG10" s="395">
        <v>0</v>
      </c>
      <c r="BH10" s="132">
        <v>0</v>
      </c>
      <c r="BI10" s="395">
        <v>155</v>
      </c>
      <c r="BJ10" s="132">
        <v>104.95310965907169</v>
      </c>
      <c r="BK10" s="395">
        <v>0</v>
      </c>
      <c r="BL10" s="132">
        <v>0</v>
      </c>
      <c r="BM10" s="395">
        <v>0</v>
      </c>
      <c r="BN10" s="134">
        <v>0</v>
      </c>
      <c r="BO10" s="380">
        <v>49</v>
      </c>
      <c r="BP10" s="134">
        <v>33.178724988996855</v>
      </c>
      <c r="BQ10" s="395">
        <v>0</v>
      </c>
      <c r="BR10" s="134">
        <v>0</v>
      </c>
      <c r="BS10" s="395">
        <v>0</v>
      </c>
      <c r="BT10" s="134">
        <v>0</v>
      </c>
      <c r="BU10" s="395">
        <v>0</v>
      </c>
      <c r="BV10" s="134">
        <v>0</v>
      </c>
      <c r="BW10" s="395">
        <v>13</v>
      </c>
      <c r="BX10" s="134">
        <v>8.8025188746318168</v>
      </c>
      <c r="BY10" s="338">
        <v>0</v>
      </c>
      <c r="BZ10" s="148">
        <v>0</v>
      </c>
      <c r="CA10" s="395">
        <v>160</v>
      </c>
      <c r="CB10" s="134">
        <v>108.33869384162236</v>
      </c>
      <c r="CC10" s="338">
        <v>0</v>
      </c>
      <c r="CD10" s="148">
        <v>0</v>
      </c>
      <c r="CE10" s="338">
        <v>19</v>
      </c>
      <c r="CF10" s="148">
        <v>12.865219893692657</v>
      </c>
      <c r="CG10" s="395">
        <v>320</v>
      </c>
      <c r="CH10" s="134">
        <v>216.67738768324472</v>
      </c>
      <c r="CI10" s="395">
        <v>721</v>
      </c>
      <c r="CJ10" s="134">
        <v>488.20123912381086</v>
      </c>
      <c r="CK10" s="395">
        <v>183</v>
      </c>
      <c r="CL10" s="134">
        <v>123.91238108135558</v>
      </c>
      <c r="CM10" s="338">
        <v>9</v>
      </c>
      <c r="CN10" s="410">
        <v>6.0940515285912582</v>
      </c>
      <c r="CO10" s="395">
        <v>48</v>
      </c>
      <c r="CP10" s="134">
        <v>32.50160815248671</v>
      </c>
      <c r="CQ10" s="338">
        <v>8</v>
      </c>
      <c r="CR10" s="148">
        <v>5.416934692081119</v>
      </c>
      <c r="CS10" s="338">
        <v>0</v>
      </c>
      <c r="CT10" s="148">
        <v>0</v>
      </c>
      <c r="CU10" s="338">
        <v>14</v>
      </c>
      <c r="CV10" s="148">
        <v>9.4796357111419578</v>
      </c>
      <c r="CW10" s="338">
        <v>290</v>
      </c>
      <c r="CX10" s="148">
        <v>196.36388258794054</v>
      </c>
      <c r="CY10" s="338">
        <v>290</v>
      </c>
      <c r="CZ10" s="148">
        <v>196.36388258794054</v>
      </c>
      <c r="DA10" s="338">
        <v>0</v>
      </c>
      <c r="DB10" s="148">
        <v>0</v>
      </c>
      <c r="DC10" s="338">
        <v>21</v>
      </c>
      <c r="DD10" s="338">
        <v>0</v>
      </c>
      <c r="DE10" s="338">
        <v>173</v>
      </c>
      <c r="DF10" s="338">
        <v>7998</v>
      </c>
      <c r="DG10" s="338">
        <v>0</v>
      </c>
      <c r="DH10" s="338">
        <v>204</v>
      </c>
      <c r="DI10" s="338">
        <v>0</v>
      </c>
      <c r="DJ10" s="338">
        <v>43</v>
      </c>
      <c r="DK10" s="338">
        <v>0</v>
      </c>
      <c r="DL10" s="338">
        <v>100</v>
      </c>
      <c r="DM10" s="338">
        <v>0</v>
      </c>
      <c r="DN10" s="338">
        <v>0</v>
      </c>
      <c r="DO10" s="338">
        <v>0</v>
      </c>
      <c r="DP10" s="338">
        <v>0</v>
      </c>
      <c r="DQ10" s="338">
        <v>62</v>
      </c>
      <c r="DR10" s="338">
        <v>0</v>
      </c>
      <c r="DS10" s="338">
        <v>17</v>
      </c>
      <c r="DT10" s="338">
        <v>10</v>
      </c>
      <c r="DU10" s="338">
        <v>19790</v>
      </c>
      <c r="DV10" s="338">
        <v>1317</v>
      </c>
      <c r="DW10" s="338">
        <v>909</v>
      </c>
      <c r="DX10" s="338">
        <v>236</v>
      </c>
      <c r="DY10" s="338">
        <v>235</v>
      </c>
      <c r="DZ10" s="338">
        <v>0</v>
      </c>
      <c r="EA10" s="338">
        <v>1400</v>
      </c>
      <c r="EB10" s="148">
        <v>15.7639905416057</v>
      </c>
      <c r="EC10" s="338">
        <v>112</v>
      </c>
      <c r="ED10" s="339" t="s">
        <v>88</v>
      </c>
      <c r="EE10" s="339" t="s">
        <v>88</v>
      </c>
      <c r="EF10" s="339" t="s">
        <v>88</v>
      </c>
      <c r="EG10" s="338">
        <v>239</v>
      </c>
      <c r="EH10" s="338">
        <v>220</v>
      </c>
      <c r="EI10" s="338">
        <v>131</v>
      </c>
      <c r="EJ10" s="338">
        <v>0</v>
      </c>
      <c r="EK10" s="338">
        <v>413</v>
      </c>
      <c r="EL10" s="338">
        <v>6</v>
      </c>
      <c r="EM10" s="338">
        <v>40</v>
      </c>
      <c r="EN10" s="338">
        <v>6</v>
      </c>
      <c r="EO10" s="338">
        <v>58</v>
      </c>
      <c r="EP10" s="338">
        <v>404</v>
      </c>
      <c r="EQ10" s="338">
        <v>45</v>
      </c>
      <c r="ER10" s="338">
        <v>0</v>
      </c>
      <c r="ES10" s="338">
        <v>11</v>
      </c>
      <c r="ET10" s="338">
        <v>0</v>
      </c>
      <c r="EU10" s="338">
        <v>0</v>
      </c>
      <c r="EV10" s="338">
        <v>3261</v>
      </c>
      <c r="EW10" s="338">
        <v>8</v>
      </c>
      <c r="EX10" s="338">
        <v>14</v>
      </c>
      <c r="EY10" s="338">
        <v>8</v>
      </c>
      <c r="EZ10" s="338">
        <v>0</v>
      </c>
      <c r="FA10" s="339" t="s">
        <v>88</v>
      </c>
      <c r="FB10" s="339" t="s">
        <v>88</v>
      </c>
      <c r="FC10" s="339" t="s">
        <v>88</v>
      </c>
      <c r="FD10" s="339" t="s">
        <v>88</v>
      </c>
      <c r="FE10" s="339" t="s">
        <v>88</v>
      </c>
      <c r="FF10" s="339" t="s">
        <v>88</v>
      </c>
      <c r="FG10" s="339" t="s">
        <v>88</v>
      </c>
      <c r="FH10" s="339" t="s">
        <v>88</v>
      </c>
      <c r="FI10" s="339" t="s">
        <v>88</v>
      </c>
      <c r="FJ10" s="339" t="s">
        <v>88</v>
      </c>
      <c r="FK10" s="380">
        <v>117</v>
      </c>
      <c r="FL10" s="134">
        <v>4.8816471762383111</v>
      </c>
      <c r="FM10" s="383">
        <v>40</v>
      </c>
      <c r="FN10" s="148">
        <v>1.6689392055515595</v>
      </c>
      <c r="FO10" s="383">
        <v>45</v>
      </c>
      <c r="FP10" s="148">
        <v>1.8775566062455042</v>
      </c>
      <c r="FQ10" s="380">
        <v>0</v>
      </c>
      <c r="FR10" s="134">
        <v>0</v>
      </c>
      <c r="FS10" s="380">
        <v>0</v>
      </c>
      <c r="FT10" s="134">
        <v>0</v>
      </c>
      <c r="FU10" s="383">
        <v>0</v>
      </c>
      <c r="FV10" s="148">
        <v>0</v>
      </c>
      <c r="FW10" s="409">
        <v>1</v>
      </c>
      <c r="FX10" s="409">
        <v>0</v>
      </c>
      <c r="FY10" s="409">
        <v>1</v>
      </c>
      <c r="FZ10" s="409">
        <v>0</v>
      </c>
      <c r="GA10" s="409">
        <v>0</v>
      </c>
      <c r="GB10" s="338">
        <v>4197</v>
      </c>
      <c r="GC10" s="338">
        <v>0</v>
      </c>
      <c r="GD10" s="338">
        <v>1632</v>
      </c>
      <c r="GE10" s="338">
        <v>111</v>
      </c>
      <c r="GF10" s="338">
        <v>20</v>
      </c>
      <c r="GG10" s="148">
        <v>97.42</v>
      </c>
      <c r="GH10" s="148">
        <v>368.95</v>
      </c>
      <c r="GI10" s="148">
        <v>15</v>
      </c>
      <c r="GJ10" s="148">
        <v>4</v>
      </c>
      <c r="GK10" s="148">
        <v>1</v>
      </c>
      <c r="GL10" s="148">
        <v>0</v>
      </c>
      <c r="GM10" s="148">
        <v>1</v>
      </c>
      <c r="GN10" s="148">
        <v>1</v>
      </c>
      <c r="GO10" s="148">
        <v>0</v>
      </c>
      <c r="GP10" s="148">
        <v>5</v>
      </c>
      <c r="GQ10" s="148">
        <v>0</v>
      </c>
      <c r="GR10" s="148">
        <v>0</v>
      </c>
      <c r="GS10" s="148">
        <v>0</v>
      </c>
      <c r="GT10" s="148">
        <v>6</v>
      </c>
      <c r="GU10" s="148">
        <v>1</v>
      </c>
      <c r="GV10" s="148">
        <v>1</v>
      </c>
      <c r="GW10" s="148">
        <v>0</v>
      </c>
      <c r="GX10" s="148">
        <v>0</v>
      </c>
      <c r="GY10" s="148">
        <v>1</v>
      </c>
      <c r="GZ10" s="148">
        <v>1</v>
      </c>
      <c r="HA10" s="148">
        <v>0</v>
      </c>
      <c r="HB10" s="148">
        <v>0</v>
      </c>
      <c r="HC10" s="148">
        <v>0</v>
      </c>
      <c r="HD10" s="148">
        <v>0</v>
      </c>
      <c r="HE10" s="148">
        <v>0</v>
      </c>
      <c r="HF10" s="148">
        <v>0</v>
      </c>
      <c r="HG10" s="148">
        <v>2</v>
      </c>
      <c r="HH10" s="148">
        <v>5.64</v>
      </c>
      <c r="HI10" s="148">
        <v>1</v>
      </c>
      <c r="HJ10" s="134">
        <v>1.2934278843024585</v>
      </c>
      <c r="HK10" s="134">
        <v>7.1764385838717057</v>
      </c>
      <c r="HL10" s="132">
        <v>51.653459794420066</v>
      </c>
      <c r="HM10" s="144">
        <v>117.877938759142</v>
      </c>
      <c r="HN10" s="144">
        <v>131.861358612608</v>
      </c>
      <c r="HO10" s="365">
        <v>5.9577003276735201E-2</v>
      </c>
      <c r="HP10" s="365">
        <v>7.4231701885485196E-2</v>
      </c>
      <c r="HQ10" s="365">
        <v>1.1887072808321</v>
      </c>
      <c r="HR10" s="365">
        <v>2.3006134969325198</v>
      </c>
      <c r="HS10" s="132">
        <v>68.796433878157501</v>
      </c>
      <c r="HT10" s="132">
        <v>76.073619631901806</v>
      </c>
      <c r="HU10" s="132">
        <v>5.0119154006553499</v>
      </c>
      <c r="HV10" s="132">
        <v>3.2266046419557601</v>
      </c>
      <c r="HW10" s="132">
        <v>1.37489988089458</v>
      </c>
      <c r="HX10" s="132">
        <v>2.5748087617058402</v>
      </c>
      <c r="HY10" s="144">
        <v>102.33362240666995</v>
      </c>
      <c r="HZ10" s="144">
        <v>111.325413166036</v>
      </c>
      <c r="IA10" s="383">
        <v>122</v>
      </c>
      <c r="IB10" s="383">
        <v>119</v>
      </c>
      <c r="IC10" s="366">
        <v>0.402228742870331</v>
      </c>
      <c r="ID10" s="366">
        <v>0.21954099328462801</v>
      </c>
      <c r="IE10" s="366">
        <v>3.91779062299294</v>
      </c>
      <c r="IF10" s="366">
        <v>3.27372764786795</v>
      </c>
      <c r="IG10" s="144">
        <v>51.766217084136201</v>
      </c>
      <c r="IH10" s="144">
        <v>53.094910591471802</v>
      </c>
      <c r="II10" s="144">
        <v>10.2667238139198</v>
      </c>
      <c r="IJ10" s="144">
        <v>6.7061471478119703</v>
      </c>
      <c r="IK10" s="144">
        <v>2.3972560102588401</v>
      </c>
      <c r="IL10" s="144">
        <v>5.1450438123406403</v>
      </c>
      <c r="IM10" s="146">
        <v>92.521390984576129</v>
      </c>
      <c r="IN10" s="135">
        <v>92.821021729009558</v>
      </c>
      <c r="IO10" s="366">
        <v>0.25343953656770501</v>
      </c>
      <c r="IP10" s="366">
        <v>8.5380525478325003E-2</v>
      </c>
      <c r="IQ10" s="366">
        <v>3.1437125748503001</v>
      </c>
      <c r="IR10" s="366">
        <v>1.80921052631579</v>
      </c>
      <c r="IS10" s="144">
        <v>51.946107784431099</v>
      </c>
      <c r="IT10" s="144">
        <v>61.595394736842103</v>
      </c>
      <c r="IU10" s="144">
        <v>8.0617909727250794</v>
      </c>
      <c r="IV10" s="144">
        <v>4.7192144991656004</v>
      </c>
      <c r="IW10" s="144">
        <v>2.9627477796527701</v>
      </c>
      <c r="IX10" s="144">
        <v>5.5646847483582196</v>
      </c>
      <c r="IY10" s="338">
        <v>219</v>
      </c>
      <c r="IZ10" s="366">
        <v>0.46127598626703498</v>
      </c>
      <c r="JA10" s="366">
        <v>10.7775590551181</v>
      </c>
      <c r="JB10" s="366">
        <v>74.655511811023601</v>
      </c>
      <c r="JC10" s="366">
        <v>4.2799671419845398</v>
      </c>
      <c r="JD10" s="144">
        <v>7.04904161695932</v>
      </c>
    </row>
    <row r="11" spans="1:264" ht="18" customHeight="1">
      <c r="A11" s="278"/>
      <c r="B11" s="279" t="s">
        <v>87</v>
      </c>
      <c r="C11" s="279" t="s">
        <v>87</v>
      </c>
      <c r="D11" s="280" t="s">
        <v>1727</v>
      </c>
      <c r="E11" s="281" t="s">
        <v>1230</v>
      </c>
      <c r="F11" s="280" t="s">
        <v>119</v>
      </c>
      <c r="G11" s="281" t="s">
        <v>0</v>
      </c>
      <c r="H11" s="282" t="s">
        <v>87</v>
      </c>
      <c r="I11" s="282" t="s">
        <v>87</v>
      </c>
      <c r="J11" s="282" t="s">
        <v>87</v>
      </c>
      <c r="K11" s="282" t="s">
        <v>87</v>
      </c>
      <c r="L11" s="282" t="s">
        <v>87</v>
      </c>
      <c r="M11" s="283">
        <v>198888</v>
      </c>
      <c r="N11" s="282" t="s">
        <v>87</v>
      </c>
      <c r="O11" s="282" t="s">
        <v>87</v>
      </c>
      <c r="P11" s="282" t="s">
        <v>87</v>
      </c>
      <c r="Q11" s="282" t="s">
        <v>87</v>
      </c>
      <c r="R11" s="132">
        <v>120.87856789829299</v>
      </c>
      <c r="S11" s="132">
        <v>112.87897231964384</v>
      </c>
      <c r="T11" s="395">
        <v>506.07982048124813</v>
      </c>
      <c r="U11" s="395">
        <v>226.93576507086686</v>
      </c>
      <c r="V11" s="132">
        <v>9.6692913385826795</v>
      </c>
      <c r="W11" s="132">
        <v>5.4173228346456703</v>
      </c>
      <c r="X11" s="132">
        <v>15.0866141732283</v>
      </c>
      <c r="Y11" s="282" t="s">
        <v>87</v>
      </c>
      <c r="Z11" s="282" t="s">
        <v>87</v>
      </c>
      <c r="AA11" s="282" t="s">
        <v>87</v>
      </c>
      <c r="AB11" s="282" t="s">
        <v>87</v>
      </c>
      <c r="AC11" s="282" t="s">
        <v>87</v>
      </c>
      <c r="AD11" s="282" t="s">
        <v>87</v>
      </c>
      <c r="AE11" s="282" t="s">
        <v>87</v>
      </c>
      <c r="AF11" s="282" t="s">
        <v>87</v>
      </c>
      <c r="AG11" s="282" t="s">
        <v>87</v>
      </c>
      <c r="AH11" s="282" t="s">
        <v>87</v>
      </c>
      <c r="AI11" s="282" t="s">
        <v>87</v>
      </c>
      <c r="AJ11" s="282" t="s">
        <v>87</v>
      </c>
      <c r="AK11" s="282" t="s">
        <v>87</v>
      </c>
      <c r="AL11" s="282" t="s">
        <v>87</v>
      </c>
      <c r="AM11" s="282" t="s">
        <v>87</v>
      </c>
      <c r="AN11" s="282" t="s">
        <v>87</v>
      </c>
      <c r="AO11" s="282" t="s">
        <v>87</v>
      </c>
      <c r="AP11" s="282" t="s">
        <v>87</v>
      </c>
      <c r="AQ11" s="282" t="s">
        <v>87</v>
      </c>
      <c r="AR11" s="282" t="s">
        <v>87</v>
      </c>
      <c r="AS11" s="282" t="s">
        <v>87</v>
      </c>
      <c r="AT11" s="282" t="s">
        <v>87</v>
      </c>
      <c r="AU11" s="282" t="s">
        <v>87</v>
      </c>
      <c r="AV11" s="282" t="s">
        <v>87</v>
      </c>
      <c r="AW11" s="286" t="s">
        <v>87</v>
      </c>
      <c r="AX11" s="286" t="s">
        <v>87</v>
      </c>
      <c r="AY11" s="286" t="s">
        <v>87</v>
      </c>
      <c r="AZ11" s="286" t="s">
        <v>87</v>
      </c>
      <c r="BA11" s="286" t="s">
        <v>87</v>
      </c>
      <c r="BB11" s="395">
        <v>88</v>
      </c>
      <c r="BC11" s="395">
        <v>109</v>
      </c>
      <c r="BD11" s="407" t="s">
        <v>88</v>
      </c>
      <c r="BE11" s="407" t="s">
        <v>88</v>
      </c>
      <c r="BF11" s="407" t="s">
        <v>88</v>
      </c>
      <c r="BG11" s="395">
        <v>184</v>
      </c>
      <c r="BH11" s="132">
        <v>36.398740287075285</v>
      </c>
      <c r="BI11" s="395">
        <v>972</v>
      </c>
      <c r="BJ11" s="132">
        <v>192.28030195128898</v>
      </c>
      <c r="BK11" s="395">
        <v>67</v>
      </c>
      <c r="BL11" s="132">
        <v>13.253889126271977</v>
      </c>
      <c r="BM11" s="395">
        <v>14</v>
      </c>
      <c r="BN11" s="134">
        <v>2.7694693696687716</v>
      </c>
      <c r="BO11" s="380">
        <v>486</v>
      </c>
      <c r="BP11" s="134">
        <v>96.140150975644488</v>
      </c>
      <c r="BQ11" s="395">
        <v>0</v>
      </c>
      <c r="BR11" s="134">
        <v>0</v>
      </c>
      <c r="BS11" s="395">
        <v>86</v>
      </c>
      <c r="BT11" s="134">
        <v>17.012454699393881</v>
      </c>
      <c r="BU11" s="395">
        <v>0</v>
      </c>
      <c r="BV11" s="134">
        <v>0</v>
      </c>
      <c r="BW11" s="395">
        <v>209</v>
      </c>
      <c r="BX11" s="134">
        <v>41.344221304340941</v>
      </c>
      <c r="BY11" s="338">
        <v>8</v>
      </c>
      <c r="BZ11" s="148">
        <v>1.5825539255250123</v>
      </c>
      <c r="CA11" s="395">
        <v>984</v>
      </c>
      <c r="CB11" s="134">
        <v>194.6541328395765</v>
      </c>
      <c r="CC11" s="338">
        <v>1152</v>
      </c>
      <c r="CD11" s="148">
        <v>227.88776527560177</v>
      </c>
      <c r="CE11" s="395">
        <v>133</v>
      </c>
      <c r="CF11" s="134">
        <v>26.30995901185333</v>
      </c>
      <c r="CG11" s="395">
        <v>780</v>
      </c>
      <c r="CH11" s="134">
        <v>154.29900773868869</v>
      </c>
      <c r="CI11" s="395">
        <v>3290</v>
      </c>
      <c r="CJ11" s="134">
        <v>650.82530187216128</v>
      </c>
      <c r="CK11" s="395">
        <v>1253</v>
      </c>
      <c r="CL11" s="134">
        <v>247.86750858535504</v>
      </c>
      <c r="CM11" s="338">
        <v>1020</v>
      </c>
      <c r="CN11" s="410">
        <v>201.77562550443903</v>
      </c>
      <c r="CO11" s="395">
        <v>251</v>
      </c>
      <c r="CP11" s="134">
        <v>49.652629413347263</v>
      </c>
      <c r="CQ11" s="338">
        <v>3</v>
      </c>
      <c r="CR11" s="148">
        <v>0.59345772207187963</v>
      </c>
      <c r="CS11" s="338">
        <v>53</v>
      </c>
      <c r="CT11" s="148">
        <v>10.484419756603206</v>
      </c>
      <c r="CU11" s="395">
        <v>96</v>
      </c>
      <c r="CV11" s="134">
        <v>18.990647106300148</v>
      </c>
      <c r="CW11" s="395">
        <v>148</v>
      </c>
      <c r="CX11" s="134">
        <v>29.277247622212727</v>
      </c>
      <c r="CY11" s="395">
        <v>148</v>
      </c>
      <c r="CZ11" s="134">
        <v>29.277247622212727</v>
      </c>
      <c r="DA11" s="338">
        <v>0</v>
      </c>
      <c r="DB11" s="148">
        <v>0</v>
      </c>
      <c r="DC11" s="395">
        <v>0</v>
      </c>
      <c r="DD11" s="395">
        <v>9792</v>
      </c>
      <c r="DE11" s="395">
        <v>2519</v>
      </c>
      <c r="DF11" s="395">
        <v>20368</v>
      </c>
      <c r="DG11" s="395">
        <v>0</v>
      </c>
      <c r="DH11" s="395">
        <v>1113</v>
      </c>
      <c r="DI11" s="395">
        <v>0</v>
      </c>
      <c r="DJ11" s="395">
        <v>518</v>
      </c>
      <c r="DK11" s="395">
        <v>127</v>
      </c>
      <c r="DL11" s="395">
        <v>259</v>
      </c>
      <c r="DM11" s="395">
        <v>344</v>
      </c>
      <c r="DN11" s="395">
        <v>1692</v>
      </c>
      <c r="DO11" s="395">
        <v>158</v>
      </c>
      <c r="DP11" s="395">
        <v>196</v>
      </c>
      <c r="DQ11" s="395">
        <v>162</v>
      </c>
      <c r="DR11" s="395">
        <v>1</v>
      </c>
      <c r="DS11" s="395">
        <v>150</v>
      </c>
      <c r="DT11" s="395">
        <v>19893</v>
      </c>
      <c r="DU11" s="395">
        <v>61760</v>
      </c>
      <c r="DV11" s="395">
        <v>12167</v>
      </c>
      <c r="DW11" s="395">
        <v>26568</v>
      </c>
      <c r="DX11" s="395">
        <v>1268</v>
      </c>
      <c r="DY11" s="395">
        <v>1059</v>
      </c>
      <c r="DZ11" s="395">
        <v>6952</v>
      </c>
      <c r="EA11" s="395">
        <v>11825</v>
      </c>
      <c r="EB11" s="134">
        <v>30.239873158756101</v>
      </c>
      <c r="EC11" s="395">
        <v>296</v>
      </c>
      <c r="ED11" s="339" t="s">
        <v>88</v>
      </c>
      <c r="EE11" s="339" t="s">
        <v>88</v>
      </c>
      <c r="EF11" s="339" t="s">
        <v>88</v>
      </c>
      <c r="EG11" s="338">
        <v>1842</v>
      </c>
      <c r="EH11" s="338">
        <v>1261</v>
      </c>
      <c r="EI11" s="338">
        <v>661</v>
      </c>
      <c r="EJ11" s="395">
        <v>42</v>
      </c>
      <c r="EK11" s="338">
        <v>3549</v>
      </c>
      <c r="EL11" s="338">
        <v>32</v>
      </c>
      <c r="EM11" s="338">
        <v>319</v>
      </c>
      <c r="EN11" s="338">
        <v>38</v>
      </c>
      <c r="EO11" s="338">
        <v>388</v>
      </c>
      <c r="EP11" s="338">
        <v>337</v>
      </c>
      <c r="EQ11" s="338">
        <v>338</v>
      </c>
      <c r="ER11" s="338">
        <v>0</v>
      </c>
      <c r="ES11" s="338">
        <v>47</v>
      </c>
      <c r="ET11" s="338">
        <v>3</v>
      </c>
      <c r="EU11" s="338">
        <v>1</v>
      </c>
      <c r="EV11" s="338">
        <v>1122</v>
      </c>
      <c r="EW11" s="338">
        <v>75</v>
      </c>
      <c r="EX11" s="338">
        <v>78</v>
      </c>
      <c r="EY11" s="338">
        <v>138</v>
      </c>
      <c r="EZ11" s="338">
        <v>32</v>
      </c>
      <c r="FA11" s="339" t="s">
        <v>88</v>
      </c>
      <c r="FB11" s="339" t="s">
        <v>88</v>
      </c>
      <c r="FC11" s="339" t="s">
        <v>88</v>
      </c>
      <c r="FD11" s="339" t="s">
        <v>88</v>
      </c>
      <c r="FE11" s="339" t="s">
        <v>88</v>
      </c>
      <c r="FF11" s="339" t="s">
        <v>88</v>
      </c>
      <c r="FG11" s="339" t="s">
        <v>88</v>
      </c>
      <c r="FH11" s="339" t="s">
        <v>88</v>
      </c>
      <c r="FI11" s="339" t="s">
        <v>88</v>
      </c>
      <c r="FJ11" s="339" t="s">
        <v>88</v>
      </c>
      <c r="FK11" s="380">
        <v>5</v>
      </c>
      <c r="FL11" s="134">
        <v>2.5139777161015244</v>
      </c>
      <c r="FM11" s="380">
        <v>3</v>
      </c>
      <c r="FN11" s="134">
        <v>1.5083866296609147</v>
      </c>
      <c r="FO11" s="380">
        <v>0</v>
      </c>
      <c r="FP11" s="134">
        <v>0</v>
      </c>
      <c r="FQ11" s="380">
        <v>4</v>
      </c>
      <c r="FR11" s="134">
        <v>0.79127696276250614</v>
      </c>
      <c r="FS11" s="380">
        <v>2</v>
      </c>
      <c r="FT11" s="134">
        <v>0.39563848138125307</v>
      </c>
      <c r="FU11" s="383">
        <v>42</v>
      </c>
      <c r="FV11" s="148">
        <v>8.3084081090063133</v>
      </c>
      <c r="FW11" s="409">
        <v>3</v>
      </c>
      <c r="FX11" s="409">
        <v>1</v>
      </c>
      <c r="FY11" s="409">
        <v>2</v>
      </c>
      <c r="FZ11" s="409">
        <v>0</v>
      </c>
      <c r="GA11" s="409">
        <v>0</v>
      </c>
      <c r="GB11" s="395">
        <v>16759</v>
      </c>
      <c r="GC11" s="395">
        <v>4810</v>
      </c>
      <c r="GD11" s="395">
        <v>7034</v>
      </c>
      <c r="GE11" s="395">
        <v>308</v>
      </c>
      <c r="GF11" s="395">
        <v>157</v>
      </c>
      <c r="GG11" s="134">
        <v>820.4</v>
      </c>
      <c r="GH11" s="134">
        <v>1778.18</v>
      </c>
      <c r="GI11" s="134">
        <v>85</v>
      </c>
      <c r="GJ11" s="134">
        <v>35</v>
      </c>
      <c r="GK11" s="134">
        <v>6</v>
      </c>
      <c r="GL11" s="134">
        <v>7</v>
      </c>
      <c r="GM11" s="134">
        <v>27</v>
      </c>
      <c r="GN11" s="134">
        <v>26</v>
      </c>
      <c r="GO11" s="134">
        <v>9</v>
      </c>
      <c r="GP11" s="134">
        <v>23</v>
      </c>
      <c r="GQ11" s="134">
        <v>6</v>
      </c>
      <c r="GR11" s="134">
        <v>7</v>
      </c>
      <c r="GS11" s="134">
        <v>1</v>
      </c>
      <c r="GT11" s="134">
        <v>76</v>
      </c>
      <c r="GU11" s="134">
        <v>2</v>
      </c>
      <c r="GV11" s="134">
        <v>6</v>
      </c>
      <c r="GW11" s="134">
        <v>2</v>
      </c>
      <c r="GX11" s="134">
        <v>3</v>
      </c>
      <c r="GY11" s="134">
        <v>5</v>
      </c>
      <c r="GZ11" s="134">
        <v>7</v>
      </c>
      <c r="HA11" s="134">
        <v>2</v>
      </c>
      <c r="HB11" s="134">
        <v>2</v>
      </c>
      <c r="HC11" s="134">
        <v>3</v>
      </c>
      <c r="HD11" s="134">
        <v>3</v>
      </c>
      <c r="HE11" s="134">
        <v>5</v>
      </c>
      <c r="HF11" s="134">
        <v>7</v>
      </c>
      <c r="HG11" s="134">
        <v>6</v>
      </c>
      <c r="HH11" s="134">
        <v>38</v>
      </c>
      <c r="HI11" s="134">
        <v>3</v>
      </c>
      <c r="HJ11" s="134">
        <v>0.50279554322030495</v>
      </c>
      <c r="HK11" s="134">
        <v>10.055910864406098</v>
      </c>
      <c r="HL11" s="132">
        <v>35.944853384819595</v>
      </c>
      <c r="HM11" s="144">
        <v>132.760848001867</v>
      </c>
      <c r="HN11" s="144">
        <v>131.985349246553</v>
      </c>
      <c r="HO11" s="365">
        <v>0.114285714285714</v>
      </c>
      <c r="HP11" s="365">
        <v>5.9218318199763101E-2</v>
      </c>
      <c r="HQ11" s="365">
        <v>10.2564102564103</v>
      </c>
      <c r="HR11" s="365">
        <v>6.25</v>
      </c>
      <c r="HS11" s="132">
        <v>87.179487179487197</v>
      </c>
      <c r="HT11" s="132">
        <v>95.8333333333333</v>
      </c>
      <c r="HU11" s="132">
        <v>1.1142857142857101</v>
      </c>
      <c r="HV11" s="132">
        <v>0.94749309119620995</v>
      </c>
      <c r="HW11" s="132">
        <v>4.26131532275698</v>
      </c>
      <c r="HX11" s="132">
        <v>5.8291274496430701</v>
      </c>
      <c r="HY11" s="144">
        <v>112.72579268867587</v>
      </c>
      <c r="HZ11" s="144">
        <v>110.094302319717</v>
      </c>
      <c r="IA11" s="383">
        <v>18</v>
      </c>
      <c r="IB11" s="383">
        <v>19</v>
      </c>
      <c r="IC11" s="366">
        <v>0.43436293436293399</v>
      </c>
      <c r="ID11" s="366">
        <v>0.29461932082493397</v>
      </c>
      <c r="IE11" s="366">
        <v>3.87096774193548</v>
      </c>
      <c r="IF11" s="366">
        <v>3.8</v>
      </c>
      <c r="IG11" s="144">
        <v>73.978494623655905</v>
      </c>
      <c r="IH11" s="144">
        <v>80</v>
      </c>
      <c r="II11" s="144">
        <v>11.2210424710425</v>
      </c>
      <c r="IJ11" s="144">
        <v>7.7531400217087896</v>
      </c>
      <c r="IK11" s="144">
        <v>4.6404275996112698</v>
      </c>
      <c r="IL11" s="144">
        <v>6.95063187562506</v>
      </c>
      <c r="IM11" s="146">
        <v>109.28004412439647</v>
      </c>
      <c r="IN11" s="135">
        <v>106.30459886118886</v>
      </c>
      <c r="IO11" s="366">
        <v>0.24613220815752501</v>
      </c>
      <c r="IP11" s="366">
        <v>8.3402835696413699E-2</v>
      </c>
      <c r="IQ11" s="366">
        <v>4.32098765432099</v>
      </c>
      <c r="IR11" s="366">
        <v>2.2556390977443601</v>
      </c>
      <c r="IS11" s="144">
        <v>87.037037037036995</v>
      </c>
      <c r="IT11" s="144">
        <v>83.458646616541401</v>
      </c>
      <c r="IU11" s="144">
        <v>5.6962025316455698</v>
      </c>
      <c r="IV11" s="144">
        <v>3.69752571587434</v>
      </c>
      <c r="IW11" s="144">
        <v>6.4771999715444304</v>
      </c>
      <c r="IX11" s="144">
        <v>7.9047402449722197</v>
      </c>
      <c r="IY11" s="338">
        <v>56</v>
      </c>
      <c r="IZ11" s="366">
        <v>1.27562642369021</v>
      </c>
      <c r="JA11" s="366">
        <v>22.8571428571429</v>
      </c>
      <c r="JB11" s="366">
        <v>93.061224489795904</v>
      </c>
      <c r="JC11" s="366">
        <v>5.58086560364465</v>
      </c>
      <c r="JD11" s="144">
        <v>7.4501693220300496</v>
      </c>
    </row>
    <row r="12" spans="1:264" ht="18" customHeight="1">
      <c r="A12" s="278"/>
      <c r="B12" s="279" t="s">
        <v>87</v>
      </c>
      <c r="C12" s="279" t="s">
        <v>87</v>
      </c>
      <c r="D12" s="280" t="s">
        <v>1728</v>
      </c>
      <c r="E12" s="281" t="s">
        <v>1231</v>
      </c>
      <c r="F12" s="280" t="s">
        <v>119</v>
      </c>
      <c r="G12" s="281" t="s">
        <v>0</v>
      </c>
      <c r="H12" s="282" t="s">
        <v>87</v>
      </c>
      <c r="I12" s="282" t="s">
        <v>87</v>
      </c>
      <c r="J12" s="282" t="s">
        <v>87</v>
      </c>
      <c r="K12" s="282" t="s">
        <v>87</v>
      </c>
      <c r="L12" s="282" t="s">
        <v>87</v>
      </c>
      <c r="M12" s="283">
        <v>152486</v>
      </c>
      <c r="N12" s="282" t="s">
        <v>87</v>
      </c>
      <c r="O12" s="282" t="s">
        <v>87</v>
      </c>
      <c r="P12" s="282" t="s">
        <v>87</v>
      </c>
      <c r="Q12" s="282" t="s">
        <v>87</v>
      </c>
      <c r="R12" s="132">
        <v>110.77233285084706</v>
      </c>
      <c r="S12" s="132">
        <v>108.85152534003615</v>
      </c>
      <c r="T12" s="395">
        <v>207.62342043952549</v>
      </c>
      <c r="U12" s="395">
        <v>118.72343502842546</v>
      </c>
      <c r="V12" s="132">
        <v>11.324529811924799</v>
      </c>
      <c r="W12" s="132">
        <v>4.2016806722689104</v>
      </c>
      <c r="X12" s="132">
        <v>15.526210484193699</v>
      </c>
      <c r="Y12" s="282" t="s">
        <v>87</v>
      </c>
      <c r="Z12" s="282" t="s">
        <v>87</v>
      </c>
      <c r="AA12" s="282" t="s">
        <v>87</v>
      </c>
      <c r="AB12" s="282" t="s">
        <v>87</v>
      </c>
      <c r="AC12" s="282" t="s">
        <v>87</v>
      </c>
      <c r="AD12" s="282" t="s">
        <v>87</v>
      </c>
      <c r="AE12" s="282" t="s">
        <v>87</v>
      </c>
      <c r="AF12" s="282" t="s">
        <v>87</v>
      </c>
      <c r="AG12" s="282" t="s">
        <v>87</v>
      </c>
      <c r="AH12" s="282" t="s">
        <v>87</v>
      </c>
      <c r="AI12" s="282" t="s">
        <v>87</v>
      </c>
      <c r="AJ12" s="282" t="s">
        <v>87</v>
      </c>
      <c r="AK12" s="282" t="s">
        <v>87</v>
      </c>
      <c r="AL12" s="282" t="s">
        <v>87</v>
      </c>
      <c r="AM12" s="282" t="s">
        <v>87</v>
      </c>
      <c r="AN12" s="282" t="s">
        <v>87</v>
      </c>
      <c r="AO12" s="282" t="s">
        <v>87</v>
      </c>
      <c r="AP12" s="282" t="s">
        <v>87</v>
      </c>
      <c r="AQ12" s="282" t="s">
        <v>87</v>
      </c>
      <c r="AR12" s="282" t="s">
        <v>87</v>
      </c>
      <c r="AS12" s="282" t="s">
        <v>87</v>
      </c>
      <c r="AT12" s="282" t="s">
        <v>87</v>
      </c>
      <c r="AU12" s="282" t="s">
        <v>87</v>
      </c>
      <c r="AV12" s="282" t="s">
        <v>87</v>
      </c>
      <c r="AW12" s="286" t="s">
        <v>87</v>
      </c>
      <c r="AX12" s="286" t="s">
        <v>87</v>
      </c>
      <c r="AY12" s="286" t="s">
        <v>87</v>
      </c>
      <c r="AZ12" s="286" t="s">
        <v>87</v>
      </c>
      <c r="BA12" s="286" t="s">
        <v>87</v>
      </c>
      <c r="BB12" s="395">
        <v>94</v>
      </c>
      <c r="BC12" s="395">
        <v>103</v>
      </c>
      <c r="BD12" s="407" t="s">
        <v>88</v>
      </c>
      <c r="BE12" s="407" t="s">
        <v>88</v>
      </c>
      <c r="BF12" s="407" t="s">
        <v>88</v>
      </c>
      <c r="BG12" s="395">
        <v>67</v>
      </c>
      <c r="BH12" s="132">
        <v>21.7694324676464</v>
      </c>
      <c r="BI12" s="395">
        <v>468</v>
      </c>
      <c r="BJ12" s="132">
        <v>152.06111037102261</v>
      </c>
      <c r="BK12" s="395">
        <v>0</v>
      </c>
      <c r="BL12" s="132">
        <v>0</v>
      </c>
      <c r="BM12" s="395">
        <v>0</v>
      </c>
      <c r="BN12" s="134">
        <v>0</v>
      </c>
      <c r="BO12" s="380">
        <v>250</v>
      </c>
      <c r="BP12" s="134">
        <v>81.229225625546263</v>
      </c>
      <c r="BQ12" s="395">
        <v>0</v>
      </c>
      <c r="BR12" s="134">
        <v>0</v>
      </c>
      <c r="BS12" s="395">
        <v>56</v>
      </c>
      <c r="BT12" s="134">
        <v>18.195346540122362</v>
      </c>
      <c r="BU12" s="395">
        <v>0</v>
      </c>
      <c r="BV12" s="134">
        <v>0</v>
      </c>
      <c r="BW12" s="395">
        <v>94</v>
      </c>
      <c r="BX12" s="134">
        <v>30.542188835205398</v>
      </c>
      <c r="BY12" s="338">
        <v>0</v>
      </c>
      <c r="BZ12" s="148">
        <v>0</v>
      </c>
      <c r="CA12" s="395">
        <v>593</v>
      </c>
      <c r="CB12" s="134">
        <v>192.67572318379575</v>
      </c>
      <c r="CC12" s="395">
        <v>399</v>
      </c>
      <c r="CD12" s="134">
        <v>129.64184409837185</v>
      </c>
      <c r="CE12" s="395">
        <v>513</v>
      </c>
      <c r="CF12" s="134">
        <v>166.68237098362093</v>
      </c>
      <c r="CG12" s="395">
        <v>787</v>
      </c>
      <c r="CH12" s="134">
        <v>255.70960226921966</v>
      </c>
      <c r="CI12" s="395">
        <v>1735</v>
      </c>
      <c r="CJ12" s="134">
        <v>563.73082584129111</v>
      </c>
      <c r="CK12" s="395">
        <v>664</v>
      </c>
      <c r="CL12" s="134">
        <v>215.7448232614509</v>
      </c>
      <c r="CM12" s="395">
        <v>158</v>
      </c>
      <c r="CN12" s="408">
        <v>51.336870595345246</v>
      </c>
      <c r="CO12" s="395">
        <v>173</v>
      </c>
      <c r="CP12" s="134">
        <v>56.21062413287801</v>
      </c>
      <c r="CQ12" s="395">
        <v>0</v>
      </c>
      <c r="CR12" s="134">
        <v>0</v>
      </c>
      <c r="CS12" s="338">
        <v>14</v>
      </c>
      <c r="CT12" s="148">
        <v>4.5488366350305904</v>
      </c>
      <c r="CU12" s="395">
        <v>50</v>
      </c>
      <c r="CV12" s="134">
        <v>16.245845125109255</v>
      </c>
      <c r="CW12" s="395">
        <v>1088</v>
      </c>
      <c r="CX12" s="134">
        <v>353.50958992237736</v>
      </c>
      <c r="CY12" s="395">
        <v>1088</v>
      </c>
      <c r="CZ12" s="134">
        <v>353.50958992237736</v>
      </c>
      <c r="DA12" s="395">
        <v>0</v>
      </c>
      <c r="DB12" s="134">
        <v>0</v>
      </c>
      <c r="DC12" s="395">
        <v>0</v>
      </c>
      <c r="DD12" s="395">
        <v>5758</v>
      </c>
      <c r="DE12" s="395">
        <v>320</v>
      </c>
      <c r="DF12" s="395">
        <v>10223</v>
      </c>
      <c r="DG12" s="395">
        <v>0</v>
      </c>
      <c r="DH12" s="395">
        <v>24</v>
      </c>
      <c r="DI12" s="395">
        <v>0</v>
      </c>
      <c r="DJ12" s="395">
        <v>202</v>
      </c>
      <c r="DK12" s="395">
        <v>52</v>
      </c>
      <c r="DL12" s="395">
        <v>3</v>
      </c>
      <c r="DM12" s="395">
        <v>0</v>
      </c>
      <c r="DN12" s="395">
        <v>1040</v>
      </c>
      <c r="DO12" s="395">
        <v>0</v>
      </c>
      <c r="DP12" s="395">
        <v>25</v>
      </c>
      <c r="DQ12" s="395">
        <v>26</v>
      </c>
      <c r="DR12" s="395">
        <v>0</v>
      </c>
      <c r="DS12" s="395">
        <v>36</v>
      </c>
      <c r="DT12" s="395">
        <v>2095</v>
      </c>
      <c r="DU12" s="395">
        <v>25546</v>
      </c>
      <c r="DV12" s="395">
        <v>4584</v>
      </c>
      <c r="DW12" s="395">
        <v>5382</v>
      </c>
      <c r="DX12" s="395">
        <v>542</v>
      </c>
      <c r="DY12" s="395">
        <v>494</v>
      </c>
      <c r="DZ12" s="395">
        <v>5492</v>
      </c>
      <c r="EA12" s="395">
        <v>4111</v>
      </c>
      <c r="EB12" s="134">
        <v>30.947003914483599</v>
      </c>
      <c r="EC12" s="395">
        <v>176</v>
      </c>
      <c r="ED12" s="339" t="s">
        <v>88</v>
      </c>
      <c r="EE12" s="339" t="s">
        <v>88</v>
      </c>
      <c r="EF12" s="339" t="s">
        <v>88</v>
      </c>
      <c r="EG12" s="338">
        <v>903</v>
      </c>
      <c r="EH12" s="338">
        <v>618</v>
      </c>
      <c r="EI12" s="338">
        <v>114</v>
      </c>
      <c r="EJ12" s="395">
        <v>1</v>
      </c>
      <c r="EK12" s="338">
        <v>1373</v>
      </c>
      <c r="EL12" s="338">
        <v>16</v>
      </c>
      <c r="EM12" s="338">
        <v>104</v>
      </c>
      <c r="EN12" s="338">
        <v>34</v>
      </c>
      <c r="EO12" s="338">
        <v>126</v>
      </c>
      <c r="EP12" s="338">
        <v>183</v>
      </c>
      <c r="EQ12" s="338">
        <v>80</v>
      </c>
      <c r="ER12" s="338">
        <v>0</v>
      </c>
      <c r="ES12" s="338">
        <v>8</v>
      </c>
      <c r="ET12" s="338">
        <v>0</v>
      </c>
      <c r="EU12" s="338">
        <v>0</v>
      </c>
      <c r="EV12" s="338">
        <v>463</v>
      </c>
      <c r="EW12" s="338">
        <v>24</v>
      </c>
      <c r="EX12" s="338">
        <v>23</v>
      </c>
      <c r="EY12" s="338">
        <v>79</v>
      </c>
      <c r="EZ12" s="338">
        <v>0</v>
      </c>
      <c r="FA12" s="339" t="s">
        <v>88</v>
      </c>
      <c r="FB12" s="339" t="s">
        <v>88</v>
      </c>
      <c r="FC12" s="339" t="s">
        <v>88</v>
      </c>
      <c r="FD12" s="339" t="s">
        <v>88</v>
      </c>
      <c r="FE12" s="339" t="s">
        <v>88</v>
      </c>
      <c r="FF12" s="339" t="s">
        <v>88</v>
      </c>
      <c r="FG12" s="339" t="s">
        <v>88</v>
      </c>
      <c r="FH12" s="339" t="s">
        <v>88</v>
      </c>
      <c r="FI12" s="339" t="s">
        <v>88</v>
      </c>
      <c r="FJ12" s="339" t="s">
        <v>88</v>
      </c>
      <c r="FK12" s="380">
        <v>0</v>
      </c>
      <c r="FL12" s="134">
        <v>0</v>
      </c>
      <c r="FM12" s="380">
        <v>1</v>
      </c>
      <c r="FN12" s="134">
        <v>0.65579790931626503</v>
      </c>
      <c r="FO12" s="380">
        <v>0</v>
      </c>
      <c r="FP12" s="134">
        <v>0</v>
      </c>
      <c r="FQ12" s="380">
        <v>2</v>
      </c>
      <c r="FR12" s="134">
        <v>0.64983380500437016</v>
      </c>
      <c r="FS12" s="380">
        <v>0</v>
      </c>
      <c r="FT12" s="134">
        <v>0</v>
      </c>
      <c r="FU12" s="380">
        <v>20</v>
      </c>
      <c r="FV12" s="134">
        <v>6.4983380500437011</v>
      </c>
      <c r="FW12" s="409">
        <v>1</v>
      </c>
      <c r="FX12" s="409">
        <v>0</v>
      </c>
      <c r="FY12" s="409">
        <v>1</v>
      </c>
      <c r="FZ12" s="409">
        <v>0</v>
      </c>
      <c r="GA12" s="409">
        <v>0</v>
      </c>
      <c r="GB12" s="395">
        <v>7813</v>
      </c>
      <c r="GC12" s="395">
        <v>3263</v>
      </c>
      <c r="GD12" s="395">
        <v>3423</v>
      </c>
      <c r="GE12" s="395">
        <v>216</v>
      </c>
      <c r="GF12" s="395">
        <v>59</v>
      </c>
      <c r="GG12" s="134">
        <v>152.69999999999999</v>
      </c>
      <c r="GH12" s="134">
        <v>533.1</v>
      </c>
      <c r="GI12" s="134">
        <v>22</v>
      </c>
      <c r="GJ12" s="134">
        <v>6.6</v>
      </c>
      <c r="GK12" s="134">
        <v>2</v>
      </c>
      <c r="GL12" s="134">
        <v>2.4</v>
      </c>
      <c r="GM12" s="134">
        <v>4</v>
      </c>
      <c r="GN12" s="134">
        <v>3</v>
      </c>
      <c r="GO12" s="134">
        <v>2</v>
      </c>
      <c r="GP12" s="134">
        <v>2</v>
      </c>
      <c r="GQ12" s="134">
        <v>1</v>
      </c>
      <c r="GR12" s="134">
        <v>1</v>
      </c>
      <c r="GS12" s="134">
        <v>1</v>
      </c>
      <c r="GT12" s="134">
        <v>7</v>
      </c>
      <c r="GU12" s="134">
        <v>1</v>
      </c>
      <c r="GV12" s="134">
        <v>2</v>
      </c>
      <c r="GW12" s="134">
        <v>0</v>
      </c>
      <c r="GX12" s="134">
        <v>1</v>
      </c>
      <c r="GY12" s="134">
        <v>1</v>
      </c>
      <c r="GZ12" s="134">
        <v>2</v>
      </c>
      <c r="HA12" s="134">
        <v>0</v>
      </c>
      <c r="HB12" s="134">
        <v>0</v>
      </c>
      <c r="HC12" s="134">
        <v>1</v>
      </c>
      <c r="HD12" s="134">
        <v>0</v>
      </c>
      <c r="HE12" s="134">
        <v>2</v>
      </c>
      <c r="HF12" s="134">
        <v>1</v>
      </c>
      <c r="HG12" s="134">
        <v>2</v>
      </c>
      <c r="HH12" s="134">
        <v>17</v>
      </c>
      <c r="HI12" s="134">
        <v>0</v>
      </c>
      <c r="HJ12" s="134">
        <v>1.3115958186325301</v>
      </c>
      <c r="HK12" s="134">
        <v>9.8369686397439757</v>
      </c>
      <c r="HL12" s="132">
        <v>43.56137612633291</v>
      </c>
      <c r="HM12" s="144">
        <v>118.659233345538</v>
      </c>
      <c r="HN12" s="144">
        <v>113.34901701597001</v>
      </c>
      <c r="HO12" s="365">
        <v>5.4054054054054099E-2</v>
      </c>
      <c r="HP12" s="365">
        <v>3.8865137971239798E-2</v>
      </c>
      <c r="HQ12" s="365">
        <v>2.8571428571428599</v>
      </c>
      <c r="HR12" s="365">
        <v>2.1978021978022002</v>
      </c>
      <c r="HS12" s="132">
        <v>91.428571428571402</v>
      </c>
      <c r="HT12" s="132">
        <v>93.406593406593402</v>
      </c>
      <c r="HU12" s="132">
        <v>1.8918918918918901</v>
      </c>
      <c r="HV12" s="132">
        <v>1.7683637776914101</v>
      </c>
      <c r="HW12" s="132">
        <v>6.1166429587482201</v>
      </c>
      <c r="HX12" s="132">
        <v>8.1559959813681608</v>
      </c>
      <c r="HY12" s="144">
        <v>124.14535270934832</v>
      </c>
      <c r="HZ12" s="144">
        <v>112.450116512454</v>
      </c>
      <c r="IA12" s="383">
        <v>11</v>
      </c>
      <c r="IB12" s="383">
        <v>10</v>
      </c>
      <c r="IC12" s="366">
        <v>0.29388191290408799</v>
      </c>
      <c r="ID12" s="366">
        <v>0.19025875190258801</v>
      </c>
      <c r="IE12" s="366">
        <v>3.125</v>
      </c>
      <c r="IF12" s="366">
        <v>2.9411764705882399</v>
      </c>
      <c r="IG12" s="144">
        <v>71.022727272727295</v>
      </c>
      <c r="IH12" s="144">
        <v>82.352941176470594</v>
      </c>
      <c r="II12" s="144">
        <v>9.4042212129307998</v>
      </c>
      <c r="IJ12" s="144">
        <v>6.4687975646879696</v>
      </c>
      <c r="IK12" s="144">
        <v>6.1229650703334899</v>
      </c>
      <c r="IL12" s="144">
        <v>8.5730812555180105</v>
      </c>
      <c r="IM12" s="146">
        <v>94.669559262405983</v>
      </c>
      <c r="IN12" s="135">
        <v>96.456177540194275</v>
      </c>
      <c r="IO12" s="366">
        <v>0.25380710659898498</v>
      </c>
      <c r="IP12" s="366">
        <v>0.240384615384615</v>
      </c>
      <c r="IQ12" s="366">
        <v>3.4146341463414598</v>
      </c>
      <c r="IR12" s="366">
        <v>4.4444444444444402</v>
      </c>
      <c r="IS12" s="144">
        <v>82.926829268292707</v>
      </c>
      <c r="IT12" s="144">
        <v>85.5555555555556</v>
      </c>
      <c r="IU12" s="144">
        <v>7.4329224075417004</v>
      </c>
      <c r="IV12" s="144">
        <v>5.4086538461538503</v>
      </c>
      <c r="IW12" s="144">
        <v>8.1726396216117898</v>
      </c>
      <c r="IX12" s="144">
        <v>9.9889059566478906</v>
      </c>
      <c r="IY12" s="338">
        <v>17</v>
      </c>
      <c r="IZ12" s="366">
        <v>0.47860360360360399</v>
      </c>
      <c r="JA12" s="366">
        <v>10.493827160493799</v>
      </c>
      <c r="JB12" s="366">
        <v>80.246913580246897</v>
      </c>
      <c r="JC12" s="366">
        <v>4.5608108108108096</v>
      </c>
      <c r="JD12" s="144">
        <v>7.3827137942582297</v>
      </c>
    </row>
    <row r="13" spans="1:264" ht="18" customHeight="1">
      <c r="A13" s="278"/>
      <c r="B13" s="279" t="s">
        <v>87</v>
      </c>
      <c r="C13" s="279" t="s">
        <v>87</v>
      </c>
      <c r="D13" s="280" t="s">
        <v>1729</v>
      </c>
      <c r="E13" s="281" t="s">
        <v>1232</v>
      </c>
      <c r="F13" s="280" t="s">
        <v>119</v>
      </c>
      <c r="G13" s="281" t="s">
        <v>0</v>
      </c>
      <c r="H13" s="282" t="s">
        <v>87</v>
      </c>
      <c r="I13" s="282" t="s">
        <v>87</v>
      </c>
      <c r="J13" s="282" t="s">
        <v>87</v>
      </c>
      <c r="K13" s="282" t="s">
        <v>87</v>
      </c>
      <c r="L13" s="282" t="s">
        <v>87</v>
      </c>
      <c r="M13" s="283">
        <v>99784</v>
      </c>
      <c r="N13" s="282" t="s">
        <v>87</v>
      </c>
      <c r="O13" s="282" t="s">
        <v>87</v>
      </c>
      <c r="P13" s="282" t="s">
        <v>87</v>
      </c>
      <c r="Q13" s="282" t="s">
        <v>87</v>
      </c>
      <c r="R13" s="132">
        <v>113.03789376527146</v>
      </c>
      <c r="S13" s="132">
        <v>114.69285796478572</v>
      </c>
      <c r="T13" s="395">
        <v>173.58807266419558</v>
      </c>
      <c r="U13" s="395">
        <v>141.8134839050889</v>
      </c>
      <c r="V13" s="132">
        <v>6.8710959681998904</v>
      </c>
      <c r="W13" s="132">
        <v>2.27143668370244</v>
      </c>
      <c r="X13" s="132">
        <v>9.1425326519023304</v>
      </c>
      <c r="Y13" s="282" t="s">
        <v>87</v>
      </c>
      <c r="Z13" s="282" t="s">
        <v>87</v>
      </c>
      <c r="AA13" s="282" t="s">
        <v>87</v>
      </c>
      <c r="AB13" s="282" t="s">
        <v>87</v>
      </c>
      <c r="AC13" s="282" t="s">
        <v>87</v>
      </c>
      <c r="AD13" s="282" t="s">
        <v>87</v>
      </c>
      <c r="AE13" s="282" t="s">
        <v>87</v>
      </c>
      <c r="AF13" s="282" t="s">
        <v>87</v>
      </c>
      <c r="AG13" s="282" t="s">
        <v>87</v>
      </c>
      <c r="AH13" s="282" t="s">
        <v>87</v>
      </c>
      <c r="AI13" s="282" t="s">
        <v>87</v>
      </c>
      <c r="AJ13" s="282" t="s">
        <v>87</v>
      </c>
      <c r="AK13" s="282" t="s">
        <v>87</v>
      </c>
      <c r="AL13" s="282" t="s">
        <v>87</v>
      </c>
      <c r="AM13" s="282" t="s">
        <v>87</v>
      </c>
      <c r="AN13" s="282" t="s">
        <v>87</v>
      </c>
      <c r="AO13" s="282" t="s">
        <v>87</v>
      </c>
      <c r="AP13" s="282" t="s">
        <v>87</v>
      </c>
      <c r="AQ13" s="282" t="s">
        <v>87</v>
      </c>
      <c r="AR13" s="282" t="s">
        <v>87</v>
      </c>
      <c r="AS13" s="282" t="s">
        <v>87</v>
      </c>
      <c r="AT13" s="282" t="s">
        <v>87</v>
      </c>
      <c r="AU13" s="282" t="s">
        <v>87</v>
      </c>
      <c r="AV13" s="282" t="s">
        <v>87</v>
      </c>
      <c r="AW13" s="286" t="s">
        <v>87</v>
      </c>
      <c r="AX13" s="286" t="s">
        <v>87</v>
      </c>
      <c r="AY13" s="286" t="s">
        <v>87</v>
      </c>
      <c r="AZ13" s="286" t="s">
        <v>87</v>
      </c>
      <c r="BA13" s="286" t="s">
        <v>87</v>
      </c>
      <c r="BB13" s="395">
        <v>41</v>
      </c>
      <c r="BC13" s="395">
        <v>43</v>
      </c>
      <c r="BD13" s="407" t="s">
        <v>88</v>
      </c>
      <c r="BE13" s="407" t="s">
        <v>88</v>
      </c>
      <c r="BF13" s="407" t="s">
        <v>88</v>
      </c>
      <c r="BG13" s="395">
        <v>78</v>
      </c>
      <c r="BH13" s="132">
        <v>29.474225167965294</v>
      </c>
      <c r="BI13" s="395">
        <v>493</v>
      </c>
      <c r="BJ13" s="132">
        <v>186.29221804880629</v>
      </c>
      <c r="BK13" s="395">
        <v>0</v>
      </c>
      <c r="BL13" s="132">
        <v>0</v>
      </c>
      <c r="BM13" s="395">
        <v>11</v>
      </c>
      <c r="BN13" s="134">
        <v>4.1566214980463876</v>
      </c>
      <c r="BO13" s="380">
        <v>212</v>
      </c>
      <c r="BP13" s="134">
        <v>80.10943250780312</v>
      </c>
      <c r="BQ13" s="395">
        <v>0</v>
      </c>
      <c r="BR13" s="134">
        <v>0</v>
      </c>
      <c r="BS13" s="395">
        <v>10</v>
      </c>
      <c r="BT13" s="134">
        <v>3.7787468164058073</v>
      </c>
      <c r="BU13" s="395">
        <v>0</v>
      </c>
      <c r="BV13" s="134">
        <v>0</v>
      </c>
      <c r="BW13" s="395">
        <v>43</v>
      </c>
      <c r="BX13" s="134">
        <v>16.248611310544973</v>
      </c>
      <c r="BY13" s="338">
        <v>0</v>
      </c>
      <c r="BZ13" s="148">
        <v>0</v>
      </c>
      <c r="CA13" s="395">
        <v>552</v>
      </c>
      <c r="CB13" s="134">
        <v>208.58682426560054</v>
      </c>
      <c r="CC13" s="338">
        <v>420</v>
      </c>
      <c r="CD13" s="148">
        <v>158.7073662890439</v>
      </c>
      <c r="CE13" s="338">
        <v>38</v>
      </c>
      <c r="CF13" s="148">
        <v>14.359237902342068</v>
      </c>
      <c r="CG13" s="395">
        <v>356</v>
      </c>
      <c r="CH13" s="134">
        <v>134.52338666404674</v>
      </c>
      <c r="CI13" s="395">
        <v>1713</v>
      </c>
      <c r="CJ13" s="134">
        <v>647.29932965031469</v>
      </c>
      <c r="CK13" s="395">
        <v>666</v>
      </c>
      <c r="CL13" s="134">
        <v>251.66453797262673</v>
      </c>
      <c r="CM13" s="395">
        <v>236</v>
      </c>
      <c r="CN13" s="408">
        <v>89.178424867177057</v>
      </c>
      <c r="CO13" s="395">
        <v>158</v>
      </c>
      <c r="CP13" s="134">
        <v>59.704199699211756</v>
      </c>
      <c r="CQ13" s="395">
        <v>6</v>
      </c>
      <c r="CR13" s="134">
        <v>2.2672480898434841</v>
      </c>
      <c r="CS13" s="395">
        <v>18</v>
      </c>
      <c r="CT13" s="134">
        <v>6.8017442695304524</v>
      </c>
      <c r="CU13" s="338">
        <v>68</v>
      </c>
      <c r="CV13" s="148">
        <v>25.69547835155949</v>
      </c>
      <c r="CW13" s="338">
        <v>754</v>
      </c>
      <c r="CX13" s="148">
        <v>284.91750995699789</v>
      </c>
      <c r="CY13" s="338">
        <v>754</v>
      </c>
      <c r="CZ13" s="148">
        <v>284.91750995699789</v>
      </c>
      <c r="DA13" s="338">
        <v>0</v>
      </c>
      <c r="DB13" s="148">
        <v>0</v>
      </c>
      <c r="DC13" s="338">
        <v>0</v>
      </c>
      <c r="DD13" s="338">
        <v>1110</v>
      </c>
      <c r="DE13" s="338">
        <v>827</v>
      </c>
      <c r="DF13" s="338">
        <v>13277</v>
      </c>
      <c r="DG13" s="338">
        <v>0</v>
      </c>
      <c r="DH13" s="338">
        <v>18</v>
      </c>
      <c r="DI13" s="338">
        <v>0</v>
      </c>
      <c r="DJ13" s="338">
        <v>642</v>
      </c>
      <c r="DK13" s="338">
        <v>376</v>
      </c>
      <c r="DL13" s="338">
        <v>619</v>
      </c>
      <c r="DM13" s="338">
        <v>0</v>
      </c>
      <c r="DN13" s="338">
        <v>639</v>
      </c>
      <c r="DO13" s="338">
        <v>0</v>
      </c>
      <c r="DP13" s="338">
        <v>75</v>
      </c>
      <c r="DQ13" s="338">
        <v>28</v>
      </c>
      <c r="DR13" s="338">
        <v>0</v>
      </c>
      <c r="DS13" s="338">
        <v>0</v>
      </c>
      <c r="DT13" s="338">
        <v>1172</v>
      </c>
      <c r="DU13" s="338">
        <v>26347</v>
      </c>
      <c r="DV13" s="338">
        <v>3800</v>
      </c>
      <c r="DW13" s="338">
        <v>3180</v>
      </c>
      <c r="DX13" s="338">
        <v>447</v>
      </c>
      <c r="DY13" s="338">
        <v>421</v>
      </c>
      <c r="DZ13" s="338">
        <v>3273</v>
      </c>
      <c r="EA13" s="338">
        <v>3998</v>
      </c>
      <c r="EB13" s="148">
        <v>25.427717356738501</v>
      </c>
      <c r="EC13" s="338">
        <v>106</v>
      </c>
      <c r="ED13" s="339" t="s">
        <v>88</v>
      </c>
      <c r="EE13" s="339" t="s">
        <v>88</v>
      </c>
      <c r="EF13" s="339" t="s">
        <v>88</v>
      </c>
      <c r="EG13" s="338">
        <v>675</v>
      </c>
      <c r="EH13" s="338">
        <v>464</v>
      </c>
      <c r="EI13" s="338">
        <v>178</v>
      </c>
      <c r="EJ13" s="338">
        <v>20</v>
      </c>
      <c r="EK13" s="338">
        <v>914</v>
      </c>
      <c r="EL13" s="338">
        <v>8</v>
      </c>
      <c r="EM13" s="338">
        <v>88</v>
      </c>
      <c r="EN13" s="338">
        <v>17</v>
      </c>
      <c r="EO13" s="338">
        <v>115</v>
      </c>
      <c r="EP13" s="338">
        <v>285</v>
      </c>
      <c r="EQ13" s="338">
        <v>113</v>
      </c>
      <c r="ER13" s="338">
        <v>0</v>
      </c>
      <c r="ES13" s="338">
        <v>8</v>
      </c>
      <c r="ET13" s="338">
        <v>0</v>
      </c>
      <c r="EU13" s="338">
        <v>0</v>
      </c>
      <c r="EV13" s="338">
        <v>385</v>
      </c>
      <c r="EW13" s="338">
        <v>21</v>
      </c>
      <c r="EX13" s="338">
        <v>33</v>
      </c>
      <c r="EY13" s="338">
        <v>0</v>
      </c>
      <c r="EZ13" s="338">
        <v>16</v>
      </c>
      <c r="FA13" s="339" t="s">
        <v>88</v>
      </c>
      <c r="FB13" s="339" t="s">
        <v>88</v>
      </c>
      <c r="FC13" s="339" t="s">
        <v>88</v>
      </c>
      <c r="FD13" s="339" t="s">
        <v>88</v>
      </c>
      <c r="FE13" s="339" t="s">
        <v>88</v>
      </c>
      <c r="FF13" s="339" t="s">
        <v>88</v>
      </c>
      <c r="FG13" s="339" t="s">
        <v>88</v>
      </c>
      <c r="FH13" s="339" t="s">
        <v>88</v>
      </c>
      <c r="FI13" s="339" t="s">
        <v>88</v>
      </c>
      <c r="FJ13" s="339" t="s">
        <v>88</v>
      </c>
      <c r="FK13" s="380">
        <v>3</v>
      </c>
      <c r="FL13" s="134">
        <v>3.0064940270985328</v>
      </c>
      <c r="FM13" s="383">
        <v>2</v>
      </c>
      <c r="FN13" s="148">
        <v>2.0043293513990221</v>
      </c>
      <c r="FO13" s="383">
        <v>0</v>
      </c>
      <c r="FP13" s="148">
        <v>0</v>
      </c>
      <c r="FQ13" s="380">
        <v>4</v>
      </c>
      <c r="FR13" s="134">
        <v>1.5114987265623228</v>
      </c>
      <c r="FS13" s="380">
        <v>1</v>
      </c>
      <c r="FT13" s="134">
        <v>0.37787468164058069</v>
      </c>
      <c r="FU13" s="383">
        <v>18</v>
      </c>
      <c r="FV13" s="148">
        <v>6.8017442695304524</v>
      </c>
      <c r="FW13" s="409">
        <v>1</v>
      </c>
      <c r="FX13" s="409">
        <v>0</v>
      </c>
      <c r="FY13" s="409">
        <v>1</v>
      </c>
      <c r="FZ13" s="409">
        <v>0</v>
      </c>
      <c r="GA13" s="409">
        <v>0</v>
      </c>
      <c r="GB13" s="338">
        <v>8083</v>
      </c>
      <c r="GC13" s="338">
        <v>0</v>
      </c>
      <c r="GD13" s="338">
        <v>3771</v>
      </c>
      <c r="GE13" s="338">
        <v>47</v>
      </c>
      <c r="GF13" s="338">
        <v>60</v>
      </c>
      <c r="GG13" s="148">
        <v>212.29</v>
      </c>
      <c r="GH13" s="148">
        <v>594.79999999999995</v>
      </c>
      <c r="GI13" s="148">
        <v>25.46</v>
      </c>
      <c r="GJ13" s="148">
        <v>6.83</v>
      </c>
      <c r="GK13" s="148">
        <v>0</v>
      </c>
      <c r="GL13" s="148">
        <v>3</v>
      </c>
      <c r="GM13" s="148">
        <v>4</v>
      </c>
      <c r="GN13" s="148">
        <v>4</v>
      </c>
      <c r="GO13" s="148">
        <v>1</v>
      </c>
      <c r="GP13" s="148">
        <v>9</v>
      </c>
      <c r="GQ13" s="148">
        <v>2</v>
      </c>
      <c r="GR13" s="148">
        <v>0</v>
      </c>
      <c r="GS13" s="148">
        <v>0</v>
      </c>
      <c r="GT13" s="148">
        <v>12</v>
      </c>
      <c r="GU13" s="148">
        <v>2</v>
      </c>
      <c r="GV13" s="148">
        <v>4</v>
      </c>
      <c r="GW13" s="148">
        <v>0</v>
      </c>
      <c r="GX13" s="148">
        <v>0</v>
      </c>
      <c r="GY13" s="148">
        <v>2</v>
      </c>
      <c r="GZ13" s="148">
        <v>1</v>
      </c>
      <c r="HA13" s="148">
        <v>0</v>
      </c>
      <c r="HB13" s="148">
        <v>1</v>
      </c>
      <c r="HC13" s="148">
        <v>1</v>
      </c>
      <c r="HD13" s="148">
        <v>0</v>
      </c>
      <c r="HE13" s="148">
        <v>4</v>
      </c>
      <c r="HF13" s="148">
        <v>1</v>
      </c>
      <c r="HG13" s="148">
        <v>7</v>
      </c>
      <c r="HH13" s="148">
        <v>8.85</v>
      </c>
      <c r="HI13" s="148">
        <v>0</v>
      </c>
      <c r="HJ13" s="134">
        <v>0</v>
      </c>
      <c r="HK13" s="134">
        <v>6.0129880541970655</v>
      </c>
      <c r="HL13" s="132">
        <v>21.521486410647</v>
      </c>
      <c r="HM13" s="144">
        <v>122.33131407878599</v>
      </c>
      <c r="HN13" s="144">
        <v>121.434933084383</v>
      </c>
      <c r="HO13" s="365">
        <v>7.8308535630383702E-2</v>
      </c>
      <c r="HP13" s="365">
        <v>8.8157508081104896E-2</v>
      </c>
      <c r="HQ13" s="365">
        <v>3.7037037037037002</v>
      </c>
      <c r="HR13" s="365">
        <v>5.5555555555555598</v>
      </c>
      <c r="HS13" s="132">
        <v>51.851851851851798</v>
      </c>
      <c r="HT13" s="132">
        <v>66.6666666666667</v>
      </c>
      <c r="HU13" s="132">
        <v>2.11433046202036</v>
      </c>
      <c r="HV13" s="132">
        <v>1.5868351454598899</v>
      </c>
      <c r="HW13" s="132">
        <v>6.1327597418838504</v>
      </c>
      <c r="HX13" s="132">
        <v>8.1866481866481902</v>
      </c>
      <c r="HY13" s="144">
        <v>113.54808203014342</v>
      </c>
      <c r="HZ13" s="144">
        <v>110.515872334262</v>
      </c>
      <c r="IA13" s="383">
        <v>10</v>
      </c>
      <c r="IB13" s="383">
        <v>9</v>
      </c>
      <c r="IC13" s="366">
        <v>0.432525951557093</v>
      </c>
      <c r="ID13" s="366">
        <v>0.24443237370994</v>
      </c>
      <c r="IE13" s="366">
        <v>4.5871559633027497</v>
      </c>
      <c r="IF13" s="366">
        <v>3.6</v>
      </c>
      <c r="IG13" s="144">
        <v>75.229357798165097</v>
      </c>
      <c r="IH13" s="144">
        <v>79.2</v>
      </c>
      <c r="II13" s="144">
        <v>9.4290657439446406</v>
      </c>
      <c r="IJ13" s="144">
        <v>6.7897881586094497</v>
      </c>
      <c r="IK13" s="144">
        <v>5.8476314341453604</v>
      </c>
      <c r="IL13" s="144">
        <v>9.0321090321090303</v>
      </c>
      <c r="IM13" s="146">
        <v>106.87243096479541</v>
      </c>
      <c r="IN13" s="135">
        <v>109.16873503733217</v>
      </c>
      <c r="IO13" s="366">
        <v>5.5096418732782398E-2</v>
      </c>
      <c r="IP13" s="366">
        <v>0.12953367875647701</v>
      </c>
      <c r="IQ13" s="366">
        <v>0.72463768115941996</v>
      </c>
      <c r="IR13" s="366">
        <v>2.4390243902439002</v>
      </c>
      <c r="IS13" s="144">
        <v>71.739130434782595</v>
      </c>
      <c r="IT13" s="144">
        <v>77.235772357723604</v>
      </c>
      <c r="IU13" s="144">
        <v>7.60330578512397</v>
      </c>
      <c r="IV13" s="144">
        <v>5.3108808290155398</v>
      </c>
      <c r="IW13" s="144">
        <v>7.4568402727404601</v>
      </c>
      <c r="IX13" s="144">
        <v>9.3636363636363704</v>
      </c>
      <c r="IY13" s="338">
        <v>7</v>
      </c>
      <c r="IZ13" s="366">
        <v>0.266565118050267</v>
      </c>
      <c r="JA13" s="366">
        <v>11.4754098360656</v>
      </c>
      <c r="JB13" s="366">
        <v>85.245901639344297</v>
      </c>
      <c r="JC13" s="366">
        <v>2.3229246001523198</v>
      </c>
      <c r="JD13" s="144">
        <v>8.6671286671286705</v>
      </c>
    </row>
    <row r="14" spans="1:264" ht="18" customHeight="1">
      <c r="A14" s="278"/>
      <c r="B14" s="279" t="s">
        <v>87</v>
      </c>
      <c r="C14" s="279" t="s">
        <v>87</v>
      </c>
      <c r="D14" s="280" t="s">
        <v>1730</v>
      </c>
      <c r="E14" s="281" t="s">
        <v>1233</v>
      </c>
      <c r="F14" s="280" t="s">
        <v>119</v>
      </c>
      <c r="G14" s="281" t="s">
        <v>0</v>
      </c>
      <c r="H14" s="282" t="s">
        <v>87</v>
      </c>
      <c r="I14" s="282" t="s">
        <v>87</v>
      </c>
      <c r="J14" s="282" t="s">
        <v>87</v>
      </c>
      <c r="K14" s="282" t="s">
        <v>87</v>
      </c>
      <c r="L14" s="282" t="s">
        <v>87</v>
      </c>
      <c r="M14" s="283">
        <v>29694</v>
      </c>
      <c r="N14" s="282" t="s">
        <v>87</v>
      </c>
      <c r="O14" s="282" t="s">
        <v>87</v>
      </c>
      <c r="P14" s="282" t="s">
        <v>87</v>
      </c>
      <c r="Q14" s="282" t="s">
        <v>87</v>
      </c>
      <c r="R14" s="132">
        <v>105.6798021548541</v>
      </c>
      <c r="S14" s="132">
        <v>108.17805925420257</v>
      </c>
      <c r="T14" s="395">
        <v>24.131679994939873</v>
      </c>
      <c r="U14" s="338">
        <v>25.022981848658844</v>
      </c>
      <c r="V14" s="132">
        <v>4.0441176470588198</v>
      </c>
      <c r="W14" s="132">
        <v>1.8382352941176501</v>
      </c>
      <c r="X14" s="132">
        <v>5.8823529411764701</v>
      </c>
      <c r="Y14" s="282" t="s">
        <v>87</v>
      </c>
      <c r="Z14" s="282" t="s">
        <v>87</v>
      </c>
      <c r="AA14" s="282" t="s">
        <v>87</v>
      </c>
      <c r="AB14" s="282" t="s">
        <v>87</v>
      </c>
      <c r="AC14" s="282" t="s">
        <v>87</v>
      </c>
      <c r="AD14" s="282" t="s">
        <v>87</v>
      </c>
      <c r="AE14" s="282" t="s">
        <v>87</v>
      </c>
      <c r="AF14" s="282" t="s">
        <v>87</v>
      </c>
      <c r="AG14" s="282" t="s">
        <v>87</v>
      </c>
      <c r="AH14" s="282" t="s">
        <v>87</v>
      </c>
      <c r="AI14" s="282" t="s">
        <v>87</v>
      </c>
      <c r="AJ14" s="282" t="s">
        <v>87</v>
      </c>
      <c r="AK14" s="282" t="s">
        <v>87</v>
      </c>
      <c r="AL14" s="282" t="s">
        <v>87</v>
      </c>
      <c r="AM14" s="282" t="s">
        <v>87</v>
      </c>
      <c r="AN14" s="282" t="s">
        <v>87</v>
      </c>
      <c r="AO14" s="282" t="s">
        <v>87</v>
      </c>
      <c r="AP14" s="282" t="s">
        <v>87</v>
      </c>
      <c r="AQ14" s="282" t="s">
        <v>87</v>
      </c>
      <c r="AR14" s="282" t="s">
        <v>87</v>
      </c>
      <c r="AS14" s="282" t="s">
        <v>87</v>
      </c>
      <c r="AT14" s="282" t="s">
        <v>87</v>
      </c>
      <c r="AU14" s="282" t="s">
        <v>87</v>
      </c>
      <c r="AV14" s="282" t="s">
        <v>87</v>
      </c>
      <c r="AW14" s="286" t="s">
        <v>87</v>
      </c>
      <c r="AX14" s="286" t="s">
        <v>87</v>
      </c>
      <c r="AY14" s="286" t="s">
        <v>87</v>
      </c>
      <c r="AZ14" s="286" t="s">
        <v>87</v>
      </c>
      <c r="BA14" s="286" t="s">
        <v>87</v>
      </c>
      <c r="BB14" s="395">
        <v>28</v>
      </c>
      <c r="BC14" s="395">
        <v>33</v>
      </c>
      <c r="BD14" s="407" t="s">
        <v>88</v>
      </c>
      <c r="BE14" s="407" t="s">
        <v>88</v>
      </c>
      <c r="BF14" s="407" t="s">
        <v>88</v>
      </c>
      <c r="BG14" s="395">
        <v>12</v>
      </c>
      <c r="BH14" s="132">
        <v>9.4664100217727434</v>
      </c>
      <c r="BI14" s="395">
        <v>73</v>
      </c>
      <c r="BJ14" s="132">
        <v>57.587327632450851</v>
      </c>
      <c r="BK14" s="395">
        <v>0</v>
      </c>
      <c r="BL14" s="132">
        <v>0</v>
      </c>
      <c r="BM14" s="395">
        <v>0</v>
      </c>
      <c r="BN14" s="134">
        <v>0</v>
      </c>
      <c r="BO14" s="380">
        <v>32</v>
      </c>
      <c r="BP14" s="134">
        <v>25.243760058060644</v>
      </c>
      <c r="BQ14" s="395">
        <v>0</v>
      </c>
      <c r="BR14" s="134">
        <v>0</v>
      </c>
      <c r="BS14" s="395">
        <v>0</v>
      </c>
      <c r="BT14" s="134">
        <v>0</v>
      </c>
      <c r="BU14" s="395">
        <v>0</v>
      </c>
      <c r="BV14" s="134">
        <v>0</v>
      </c>
      <c r="BW14" s="395">
        <v>45</v>
      </c>
      <c r="BX14" s="134">
        <v>35.499037581647791</v>
      </c>
      <c r="BY14" s="338">
        <v>0</v>
      </c>
      <c r="BZ14" s="148">
        <v>0</v>
      </c>
      <c r="CA14" s="395">
        <v>113</v>
      </c>
      <c r="CB14" s="134">
        <v>89.142027705026663</v>
      </c>
      <c r="CC14" s="395">
        <v>1</v>
      </c>
      <c r="CD14" s="134">
        <v>0.78886750181439513</v>
      </c>
      <c r="CE14" s="395">
        <v>94</v>
      </c>
      <c r="CF14" s="134">
        <v>74.153545170553159</v>
      </c>
      <c r="CG14" s="395">
        <v>332</v>
      </c>
      <c r="CH14" s="134">
        <v>261.90401060237923</v>
      </c>
      <c r="CI14" s="395">
        <v>420</v>
      </c>
      <c r="CJ14" s="134">
        <v>331.32435076204598</v>
      </c>
      <c r="CK14" s="395">
        <v>124</v>
      </c>
      <c r="CL14" s="134">
        <v>97.819570224985014</v>
      </c>
      <c r="CM14" s="395">
        <v>22</v>
      </c>
      <c r="CN14" s="408">
        <v>17.355085039916695</v>
      </c>
      <c r="CO14" s="395">
        <v>8</v>
      </c>
      <c r="CP14" s="134">
        <v>6.3109400145151611</v>
      </c>
      <c r="CQ14" s="395">
        <v>0</v>
      </c>
      <c r="CR14" s="134">
        <v>0</v>
      </c>
      <c r="CS14" s="395">
        <v>0</v>
      </c>
      <c r="CT14" s="134">
        <v>0</v>
      </c>
      <c r="CU14" s="395">
        <v>11</v>
      </c>
      <c r="CV14" s="134">
        <v>8.6775425199583474</v>
      </c>
      <c r="CW14" s="395">
        <v>15</v>
      </c>
      <c r="CX14" s="134">
        <v>11.83301252721593</v>
      </c>
      <c r="CY14" s="395">
        <v>15</v>
      </c>
      <c r="CZ14" s="134">
        <v>11.83301252721593</v>
      </c>
      <c r="DA14" s="338">
        <v>0</v>
      </c>
      <c r="DB14" s="148">
        <v>0</v>
      </c>
      <c r="DC14" s="395">
        <v>0</v>
      </c>
      <c r="DD14" s="395">
        <v>0</v>
      </c>
      <c r="DE14" s="395">
        <v>90</v>
      </c>
      <c r="DF14" s="395">
        <v>3666</v>
      </c>
      <c r="DG14" s="395">
        <v>0</v>
      </c>
      <c r="DH14" s="395">
        <v>126</v>
      </c>
      <c r="DI14" s="395">
        <v>0</v>
      </c>
      <c r="DJ14" s="395">
        <v>115</v>
      </c>
      <c r="DK14" s="395">
        <v>17</v>
      </c>
      <c r="DL14" s="395">
        <v>0</v>
      </c>
      <c r="DM14" s="395">
        <v>0</v>
      </c>
      <c r="DN14" s="395">
        <v>480</v>
      </c>
      <c r="DO14" s="395">
        <v>33</v>
      </c>
      <c r="DP14" s="395">
        <v>2</v>
      </c>
      <c r="DQ14" s="395">
        <v>3</v>
      </c>
      <c r="DR14" s="395">
        <v>0</v>
      </c>
      <c r="DS14" s="395">
        <v>50</v>
      </c>
      <c r="DT14" s="395">
        <v>13092</v>
      </c>
      <c r="DU14" s="395">
        <v>0</v>
      </c>
      <c r="DV14" s="395">
        <v>1072</v>
      </c>
      <c r="DW14" s="395">
        <v>4833</v>
      </c>
      <c r="DX14" s="395">
        <v>141</v>
      </c>
      <c r="DY14" s="395">
        <v>137</v>
      </c>
      <c r="DZ14" s="395">
        <v>2118</v>
      </c>
      <c r="EA14" s="395">
        <v>1276</v>
      </c>
      <c r="EB14" s="134">
        <v>30.628900624099899</v>
      </c>
      <c r="EC14" s="395">
        <v>43</v>
      </c>
      <c r="ED14" s="339" t="s">
        <v>88</v>
      </c>
      <c r="EE14" s="339" t="s">
        <v>88</v>
      </c>
      <c r="EF14" s="339" t="s">
        <v>88</v>
      </c>
      <c r="EG14" s="338">
        <v>452</v>
      </c>
      <c r="EH14" s="338">
        <v>250</v>
      </c>
      <c r="EI14" s="338">
        <v>66</v>
      </c>
      <c r="EJ14" s="395">
        <v>2</v>
      </c>
      <c r="EK14" s="338">
        <v>420</v>
      </c>
      <c r="EL14" s="338">
        <v>0</v>
      </c>
      <c r="EM14" s="338">
        <v>1</v>
      </c>
      <c r="EN14" s="338">
        <v>34</v>
      </c>
      <c r="EO14" s="338">
        <v>19</v>
      </c>
      <c r="EP14" s="338">
        <v>8</v>
      </c>
      <c r="EQ14" s="338">
        <v>23</v>
      </c>
      <c r="ER14" s="338">
        <v>0</v>
      </c>
      <c r="ES14" s="338">
        <v>0</v>
      </c>
      <c r="ET14" s="338">
        <v>0</v>
      </c>
      <c r="EU14" s="338">
        <v>0</v>
      </c>
      <c r="EV14" s="338">
        <v>181</v>
      </c>
      <c r="EW14" s="338">
        <v>4</v>
      </c>
      <c r="EX14" s="338">
        <v>12</v>
      </c>
      <c r="EY14" s="338">
        <v>94</v>
      </c>
      <c r="EZ14" s="338">
        <v>0</v>
      </c>
      <c r="FA14" s="339" t="s">
        <v>88</v>
      </c>
      <c r="FB14" s="339" t="s">
        <v>88</v>
      </c>
      <c r="FC14" s="339" t="s">
        <v>88</v>
      </c>
      <c r="FD14" s="339" t="s">
        <v>88</v>
      </c>
      <c r="FE14" s="339" t="s">
        <v>88</v>
      </c>
      <c r="FF14" s="339" t="s">
        <v>88</v>
      </c>
      <c r="FG14" s="339" t="s">
        <v>88</v>
      </c>
      <c r="FH14" s="339" t="s">
        <v>88</v>
      </c>
      <c r="FI14" s="339" t="s">
        <v>88</v>
      </c>
      <c r="FJ14" s="339" t="s">
        <v>88</v>
      </c>
      <c r="FK14" s="380">
        <v>1</v>
      </c>
      <c r="FL14" s="134">
        <v>3.3676837071462251</v>
      </c>
      <c r="FM14" s="380">
        <v>0</v>
      </c>
      <c r="FN14" s="134">
        <v>0</v>
      </c>
      <c r="FO14" s="380">
        <v>0</v>
      </c>
      <c r="FP14" s="134">
        <v>0</v>
      </c>
      <c r="FQ14" s="380">
        <v>1</v>
      </c>
      <c r="FR14" s="134">
        <v>0.78886750181439513</v>
      </c>
      <c r="FS14" s="380">
        <v>0</v>
      </c>
      <c r="FT14" s="134">
        <v>0</v>
      </c>
      <c r="FU14" s="380">
        <v>2</v>
      </c>
      <c r="FV14" s="134">
        <v>1.5777350036287903</v>
      </c>
      <c r="FW14" s="409">
        <v>1</v>
      </c>
      <c r="FX14" s="409">
        <v>0</v>
      </c>
      <c r="FY14" s="409">
        <v>1</v>
      </c>
      <c r="FZ14" s="409">
        <v>0</v>
      </c>
      <c r="GA14" s="409">
        <v>0</v>
      </c>
      <c r="GB14" s="395">
        <v>516</v>
      </c>
      <c r="GC14" s="395">
        <v>2320</v>
      </c>
      <c r="GD14" s="395">
        <v>2669</v>
      </c>
      <c r="GE14" s="395">
        <v>215</v>
      </c>
      <c r="GF14" s="395">
        <v>17</v>
      </c>
      <c r="GG14" s="134">
        <v>29.6</v>
      </c>
      <c r="GH14" s="134">
        <v>214.4</v>
      </c>
      <c r="GI14" s="134">
        <v>11</v>
      </c>
      <c r="GJ14" s="134">
        <v>1</v>
      </c>
      <c r="GK14" s="134">
        <v>1</v>
      </c>
      <c r="GL14" s="134">
        <v>1</v>
      </c>
      <c r="GM14" s="134">
        <v>1</v>
      </c>
      <c r="GN14" s="134">
        <v>1</v>
      </c>
      <c r="GO14" s="134">
        <v>0</v>
      </c>
      <c r="GP14" s="134">
        <v>1</v>
      </c>
      <c r="GQ14" s="134">
        <v>0</v>
      </c>
      <c r="GR14" s="134">
        <v>2</v>
      </c>
      <c r="GS14" s="134">
        <v>0</v>
      </c>
      <c r="GT14" s="134">
        <v>7</v>
      </c>
      <c r="GU14" s="134">
        <v>0</v>
      </c>
      <c r="GV14" s="134">
        <v>1</v>
      </c>
      <c r="GW14" s="134">
        <v>0</v>
      </c>
      <c r="GX14" s="134">
        <v>0</v>
      </c>
      <c r="GY14" s="134">
        <v>2</v>
      </c>
      <c r="GZ14" s="134">
        <v>1</v>
      </c>
      <c r="HA14" s="134">
        <v>0</v>
      </c>
      <c r="HB14" s="134">
        <v>0</v>
      </c>
      <c r="HC14" s="134">
        <v>1</v>
      </c>
      <c r="HD14" s="134">
        <v>0</v>
      </c>
      <c r="HE14" s="134">
        <v>1</v>
      </c>
      <c r="HF14" s="134">
        <v>2</v>
      </c>
      <c r="HG14" s="134">
        <v>2</v>
      </c>
      <c r="HH14" s="134">
        <v>2</v>
      </c>
      <c r="HI14" s="134">
        <v>0</v>
      </c>
      <c r="HJ14" s="134">
        <v>0</v>
      </c>
      <c r="HK14" s="134">
        <v>0</v>
      </c>
      <c r="HL14" s="132">
        <v>28.288543140028288</v>
      </c>
      <c r="HM14" s="144">
        <v>116.70111214556201</v>
      </c>
      <c r="HN14" s="144">
        <v>118.87082246822099</v>
      </c>
      <c r="HO14" s="365">
        <v>0.11968880909634901</v>
      </c>
      <c r="HP14" s="365">
        <v>9.9700897308075798E-2</v>
      </c>
      <c r="HQ14" s="365">
        <v>6.25</v>
      </c>
      <c r="HR14" s="365">
        <v>9.5238095238095202</v>
      </c>
      <c r="HS14" s="132">
        <v>65.625</v>
      </c>
      <c r="HT14" s="132">
        <v>71.428571428571402</v>
      </c>
      <c r="HU14" s="132">
        <v>1.9150209455415901</v>
      </c>
      <c r="HV14" s="132">
        <v>1.0468594217348</v>
      </c>
      <c r="HW14" s="132">
        <v>14.1278476708603</v>
      </c>
      <c r="HX14" s="132">
        <v>17.653777125142799</v>
      </c>
      <c r="HY14" s="144">
        <v>112.51890458158447</v>
      </c>
      <c r="HZ14" s="144">
        <v>100.768391357935</v>
      </c>
      <c r="IA14" s="383">
        <v>3</v>
      </c>
      <c r="IB14" s="383">
        <v>3</v>
      </c>
      <c r="IC14" s="366">
        <v>0.188916876574307</v>
      </c>
      <c r="ID14" s="366">
        <v>0.15368852459016399</v>
      </c>
      <c r="IE14" s="366">
        <v>2.1582733812949599</v>
      </c>
      <c r="IF14" s="366">
        <v>2.0833333333333299</v>
      </c>
      <c r="IG14" s="144">
        <v>76.258992805755398</v>
      </c>
      <c r="IH14" s="144">
        <v>84.0277777777778</v>
      </c>
      <c r="II14" s="144">
        <v>8.7531486146095698</v>
      </c>
      <c r="IJ14" s="144">
        <v>7.3770491803278704</v>
      </c>
      <c r="IK14" s="144">
        <v>13.056783407004399</v>
      </c>
      <c r="IL14" s="144">
        <v>17.588513623755901</v>
      </c>
      <c r="IM14" s="146">
        <v>95.718727351989443</v>
      </c>
      <c r="IN14" s="135">
        <v>98.126752278403245</v>
      </c>
      <c r="IO14" s="366">
        <v>8.3402835696413699E-2</v>
      </c>
      <c r="IP14" s="385">
        <v>0.159872102318145</v>
      </c>
      <c r="IQ14" s="366">
        <v>0.970873786407767</v>
      </c>
      <c r="IR14" s="385">
        <v>2.29885057471264</v>
      </c>
      <c r="IS14" s="144">
        <v>81.553398058252398</v>
      </c>
      <c r="IT14" s="144">
        <v>87.356321839080493</v>
      </c>
      <c r="IU14" s="144">
        <v>8.5904920767306105</v>
      </c>
      <c r="IV14" s="144">
        <v>6.9544364508393297</v>
      </c>
      <c r="IW14" s="144">
        <v>19.563653800048002</v>
      </c>
      <c r="IX14" s="144">
        <v>21.02552619794</v>
      </c>
      <c r="IY14" s="338">
        <v>0</v>
      </c>
      <c r="IZ14" s="366">
        <v>0</v>
      </c>
      <c r="JA14" s="366">
        <v>0</v>
      </c>
      <c r="JB14" s="366">
        <v>88.3116883116883</v>
      </c>
      <c r="JC14" s="366">
        <v>6.5755764304013704</v>
      </c>
      <c r="JD14" s="144">
        <v>12.481644640234901</v>
      </c>
    </row>
    <row r="15" spans="1:264" ht="18" customHeight="1">
      <c r="A15" s="278"/>
      <c r="B15" s="279" t="s">
        <v>87</v>
      </c>
      <c r="C15" s="279" t="s">
        <v>87</v>
      </c>
      <c r="D15" s="280" t="s">
        <v>1731</v>
      </c>
      <c r="E15" s="281" t="s">
        <v>1234</v>
      </c>
      <c r="F15" s="280" t="s">
        <v>119</v>
      </c>
      <c r="G15" s="281" t="s">
        <v>0</v>
      </c>
      <c r="H15" s="282" t="s">
        <v>87</v>
      </c>
      <c r="I15" s="282" t="s">
        <v>87</v>
      </c>
      <c r="J15" s="282" t="s">
        <v>87</v>
      </c>
      <c r="K15" s="282" t="s">
        <v>87</v>
      </c>
      <c r="L15" s="282" t="s">
        <v>87</v>
      </c>
      <c r="M15" s="283">
        <v>176606</v>
      </c>
      <c r="N15" s="282" t="s">
        <v>87</v>
      </c>
      <c r="O15" s="282" t="s">
        <v>87</v>
      </c>
      <c r="P15" s="282" t="s">
        <v>87</v>
      </c>
      <c r="Q15" s="282" t="s">
        <v>87</v>
      </c>
      <c r="R15" s="132">
        <v>113.56381634073347</v>
      </c>
      <c r="S15" s="132">
        <v>108.25520881827661</v>
      </c>
      <c r="T15" s="395">
        <v>280.55947405630423</v>
      </c>
      <c r="U15" s="395">
        <v>117.51191400239145</v>
      </c>
      <c r="V15" s="132">
        <v>8.0484330484330506</v>
      </c>
      <c r="W15" s="132">
        <v>2.2079772079772102</v>
      </c>
      <c r="X15" s="132">
        <v>10.2564102564103</v>
      </c>
      <c r="Y15" s="282" t="s">
        <v>87</v>
      </c>
      <c r="Z15" s="282" t="s">
        <v>87</v>
      </c>
      <c r="AA15" s="282" t="s">
        <v>87</v>
      </c>
      <c r="AB15" s="282" t="s">
        <v>87</v>
      </c>
      <c r="AC15" s="282" t="s">
        <v>87</v>
      </c>
      <c r="AD15" s="282" t="s">
        <v>87</v>
      </c>
      <c r="AE15" s="282" t="s">
        <v>87</v>
      </c>
      <c r="AF15" s="282" t="s">
        <v>87</v>
      </c>
      <c r="AG15" s="282" t="s">
        <v>87</v>
      </c>
      <c r="AH15" s="282" t="s">
        <v>87</v>
      </c>
      <c r="AI15" s="282" t="s">
        <v>87</v>
      </c>
      <c r="AJ15" s="282" t="s">
        <v>87</v>
      </c>
      <c r="AK15" s="282" t="s">
        <v>87</v>
      </c>
      <c r="AL15" s="282" t="s">
        <v>87</v>
      </c>
      <c r="AM15" s="282" t="s">
        <v>87</v>
      </c>
      <c r="AN15" s="282" t="s">
        <v>87</v>
      </c>
      <c r="AO15" s="282" t="s">
        <v>87</v>
      </c>
      <c r="AP15" s="282" t="s">
        <v>87</v>
      </c>
      <c r="AQ15" s="282" t="s">
        <v>87</v>
      </c>
      <c r="AR15" s="282" t="s">
        <v>87</v>
      </c>
      <c r="AS15" s="282" t="s">
        <v>87</v>
      </c>
      <c r="AT15" s="282" t="s">
        <v>87</v>
      </c>
      <c r="AU15" s="282" t="s">
        <v>87</v>
      </c>
      <c r="AV15" s="282" t="s">
        <v>87</v>
      </c>
      <c r="AW15" s="286" t="s">
        <v>87</v>
      </c>
      <c r="AX15" s="286" t="s">
        <v>87</v>
      </c>
      <c r="AY15" s="286" t="s">
        <v>87</v>
      </c>
      <c r="AZ15" s="286" t="s">
        <v>87</v>
      </c>
      <c r="BA15" s="286" t="s">
        <v>87</v>
      </c>
      <c r="BB15" s="395">
        <v>5</v>
      </c>
      <c r="BC15" s="395">
        <v>9</v>
      </c>
      <c r="BD15" s="407" t="s">
        <v>88</v>
      </c>
      <c r="BE15" s="407" t="s">
        <v>88</v>
      </c>
      <c r="BF15" s="407" t="s">
        <v>88</v>
      </c>
      <c r="BG15" s="395">
        <v>0</v>
      </c>
      <c r="BH15" s="132">
        <v>0</v>
      </c>
      <c r="BI15" s="395">
        <v>0</v>
      </c>
      <c r="BJ15" s="132">
        <v>0</v>
      </c>
      <c r="BK15" s="395">
        <v>0</v>
      </c>
      <c r="BL15" s="132">
        <v>0</v>
      </c>
      <c r="BM15" s="395">
        <v>0</v>
      </c>
      <c r="BN15" s="134">
        <v>0</v>
      </c>
      <c r="BO15" s="380">
        <v>0</v>
      </c>
      <c r="BP15" s="134">
        <v>0</v>
      </c>
      <c r="BQ15" s="395">
        <v>0</v>
      </c>
      <c r="BR15" s="134">
        <v>0</v>
      </c>
      <c r="BS15" s="395">
        <v>0</v>
      </c>
      <c r="BT15" s="134">
        <v>0</v>
      </c>
      <c r="BU15" s="395">
        <v>0</v>
      </c>
      <c r="BV15" s="134">
        <v>0</v>
      </c>
      <c r="BW15" s="395">
        <v>0</v>
      </c>
      <c r="BX15" s="134">
        <v>0</v>
      </c>
      <c r="BY15" s="338">
        <v>0</v>
      </c>
      <c r="BZ15" s="148">
        <v>0</v>
      </c>
      <c r="CA15" s="338">
        <v>0</v>
      </c>
      <c r="CB15" s="148">
        <v>0</v>
      </c>
      <c r="CC15" s="338">
        <v>0</v>
      </c>
      <c r="CD15" s="148">
        <v>0</v>
      </c>
      <c r="CE15" s="338">
        <v>0</v>
      </c>
      <c r="CF15" s="148">
        <v>0</v>
      </c>
      <c r="CG15" s="395">
        <v>51</v>
      </c>
      <c r="CH15" s="134">
        <v>148.29461196243204</v>
      </c>
      <c r="CI15" s="395">
        <v>155</v>
      </c>
      <c r="CJ15" s="134">
        <v>450.69931086621506</v>
      </c>
      <c r="CK15" s="395">
        <v>61</v>
      </c>
      <c r="CL15" s="134">
        <v>177.37198685702654</v>
      </c>
      <c r="CM15" s="395">
        <v>0</v>
      </c>
      <c r="CN15" s="408">
        <v>0</v>
      </c>
      <c r="CO15" s="395">
        <v>5</v>
      </c>
      <c r="CP15" s="134">
        <v>14.538687447297258</v>
      </c>
      <c r="CQ15" s="338">
        <v>0</v>
      </c>
      <c r="CR15" s="148">
        <v>0</v>
      </c>
      <c r="CS15" s="338">
        <v>1</v>
      </c>
      <c r="CT15" s="148">
        <v>2.9077374894594517</v>
      </c>
      <c r="CU15" s="338">
        <v>0</v>
      </c>
      <c r="CV15" s="148">
        <v>0</v>
      </c>
      <c r="CW15" s="338">
        <v>0</v>
      </c>
      <c r="CX15" s="148">
        <v>0</v>
      </c>
      <c r="CY15" s="338">
        <v>0</v>
      </c>
      <c r="CZ15" s="148">
        <v>0</v>
      </c>
      <c r="DA15" s="338">
        <v>0</v>
      </c>
      <c r="DB15" s="148">
        <v>0</v>
      </c>
      <c r="DC15" s="338">
        <v>0</v>
      </c>
      <c r="DD15" s="338">
        <v>0</v>
      </c>
      <c r="DE15" s="338">
        <v>0</v>
      </c>
      <c r="DF15" s="338">
        <v>0</v>
      </c>
      <c r="DG15" s="338">
        <v>0</v>
      </c>
      <c r="DH15" s="338">
        <v>0</v>
      </c>
      <c r="DI15" s="338">
        <v>0</v>
      </c>
      <c r="DJ15" s="338">
        <v>0</v>
      </c>
      <c r="DK15" s="338">
        <v>0</v>
      </c>
      <c r="DL15" s="338">
        <v>0</v>
      </c>
      <c r="DM15" s="338">
        <v>0</v>
      </c>
      <c r="DN15" s="338">
        <v>0</v>
      </c>
      <c r="DO15" s="338">
        <v>0</v>
      </c>
      <c r="DP15" s="338">
        <v>0</v>
      </c>
      <c r="DQ15" s="338">
        <v>0</v>
      </c>
      <c r="DR15" s="338">
        <v>0</v>
      </c>
      <c r="DS15" s="338">
        <v>0</v>
      </c>
      <c r="DT15" s="338">
        <v>0</v>
      </c>
      <c r="DU15" s="338">
        <v>0</v>
      </c>
      <c r="DV15" s="338">
        <v>0</v>
      </c>
      <c r="DW15" s="338">
        <v>0</v>
      </c>
      <c r="DX15" s="338">
        <v>0</v>
      </c>
      <c r="DY15" s="338">
        <v>0</v>
      </c>
      <c r="DZ15" s="338">
        <v>0</v>
      </c>
      <c r="EA15" s="338">
        <v>0</v>
      </c>
      <c r="EB15" s="148">
        <v>0</v>
      </c>
      <c r="EC15" s="338">
        <v>0</v>
      </c>
      <c r="ED15" s="339" t="s">
        <v>88</v>
      </c>
      <c r="EE15" s="339" t="s">
        <v>88</v>
      </c>
      <c r="EF15" s="339" t="s">
        <v>88</v>
      </c>
      <c r="EG15" s="338">
        <v>0</v>
      </c>
      <c r="EH15" s="338">
        <v>0</v>
      </c>
      <c r="EI15" s="338">
        <v>0</v>
      </c>
      <c r="EJ15" s="338">
        <v>0</v>
      </c>
      <c r="EK15" s="338">
        <v>0</v>
      </c>
      <c r="EL15" s="338">
        <v>0</v>
      </c>
      <c r="EM15" s="338">
        <v>0</v>
      </c>
      <c r="EN15" s="338">
        <v>0</v>
      </c>
      <c r="EO15" s="338">
        <v>0</v>
      </c>
      <c r="EP15" s="338">
        <v>0</v>
      </c>
      <c r="EQ15" s="338">
        <v>0</v>
      </c>
      <c r="ER15" s="338">
        <v>0</v>
      </c>
      <c r="ES15" s="338">
        <v>0</v>
      </c>
      <c r="ET15" s="338">
        <v>0</v>
      </c>
      <c r="EU15" s="338">
        <v>0</v>
      </c>
      <c r="EV15" s="338">
        <v>0</v>
      </c>
      <c r="EW15" s="338">
        <v>0</v>
      </c>
      <c r="EX15" s="338">
        <v>0</v>
      </c>
      <c r="EY15" s="338">
        <v>0</v>
      </c>
      <c r="EZ15" s="338">
        <v>0</v>
      </c>
      <c r="FA15" s="339" t="s">
        <v>88</v>
      </c>
      <c r="FB15" s="339" t="s">
        <v>88</v>
      </c>
      <c r="FC15" s="339" t="s">
        <v>88</v>
      </c>
      <c r="FD15" s="339" t="s">
        <v>88</v>
      </c>
      <c r="FE15" s="339" t="s">
        <v>88</v>
      </c>
      <c r="FF15" s="339" t="s">
        <v>88</v>
      </c>
      <c r="FG15" s="339" t="s">
        <v>88</v>
      </c>
      <c r="FH15" s="339" t="s">
        <v>88</v>
      </c>
      <c r="FI15" s="339" t="s">
        <v>88</v>
      </c>
      <c r="FJ15" s="339" t="s">
        <v>88</v>
      </c>
      <c r="FK15" s="380">
        <v>3</v>
      </c>
      <c r="FL15" s="134">
        <v>1.6986965335266071</v>
      </c>
      <c r="FM15" s="383">
        <v>3</v>
      </c>
      <c r="FN15" s="148">
        <v>1.6986965335266071</v>
      </c>
      <c r="FO15" s="383">
        <v>2</v>
      </c>
      <c r="FP15" s="148">
        <v>1.1324643556844047</v>
      </c>
      <c r="FQ15" s="380">
        <v>0</v>
      </c>
      <c r="FR15" s="134">
        <v>0</v>
      </c>
      <c r="FS15" s="380">
        <v>0</v>
      </c>
      <c r="FT15" s="134">
        <v>0</v>
      </c>
      <c r="FU15" s="383">
        <v>0</v>
      </c>
      <c r="FV15" s="148">
        <v>0</v>
      </c>
      <c r="FW15" s="409">
        <v>0</v>
      </c>
      <c r="FX15" s="409">
        <v>0</v>
      </c>
      <c r="FY15" s="409">
        <v>0</v>
      </c>
      <c r="FZ15" s="409">
        <v>0</v>
      </c>
      <c r="GA15" s="409">
        <v>0</v>
      </c>
      <c r="GB15" s="338">
        <v>0</v>
      </c>
      <c r="GC15" s="338">
        <v>0</v>
      </c>
      <c r="GD15" s="338">
        <v>0</v>
      </c>
      <c r="GE15" s="338">
        <v>0</v>
      </c>
      <c r="GF15" s="338">
        <v>0</v>
      </c>
      <c r="GG15" s="148">
        <v>0</v>
      </c>
      <c r="GH15" s="148">
        <v>0</v>
      </c>
      <c r="GI15" s="148">
        <v>0</v>
      </c>
      <c r="GJ15" s="148">
        <v>0</v>
      </c>
      <c r="GK15" s="148">
        <v>0</v>
      </c>
      <c r="GL15" s="148">
        <v>0</v>
      </c>
      <c r="GM15" s="148">
        <v>0</v>
      </c>
      <c r="GN15" s="148">
        <v>0</v>
      </c>
      <c r="GO15" s="148">
        <v>0</v>
      </c>
      <c r="GP15" s="148">
        <v>0</v>
      </c>
      <c r="GQ15" s="148">
        <v>0</v>
      </c>
      <c r="GR15" s="148">
        <v>0</v>
      </c>
      <c r="GS15" s="148">
        <v>0</v>
      </c>
      <c r="GT15" s="148">
        <v>0</v>
      </c>
      <c r="GU15" s="148">
        <v>0</v>
      </c>
      <c r="GV15" s="148">
        <v>0</v>
      </c>
      <c r="GW15" s="148">
        <v>0</v>
      </c>
      <c r="GX15" s="148">
        <v>0</v>
      </c>
      <c r="GY15" s="148">
        <v>0</v>
      </c>
      <c r="GZ15" s="148">
        <v>0</v>
      </c>
      <c r="HA15" s="148">
        <v>0</v>
      </c>
      <c r="HB15" s="148">
        <v>0</v>
      </c>
      <c r="HC15" s="148">
        <v>0</v>
      </c>
      <c r="HD15" s="148">
        <v>0</v>
      </c>
      <c r="HE15" s="148">
        <v>0</v>
      </c>
      <c r="HF15" s="148">
        <v>0</v>
      </c>
      <c r="HG15" s="148">
        <v>0</v>
      </c>
      <c r="HH15" s="148">
        <v>0</v>
      </c>
      <c r="HI15" s="148">
        <v>0</v>
      </c>
      <c r="HJ15" s="134">
        <v>0</v>
      </c>
      <c r="HK15" s="134">
        <v>2.2649287113688095</v>
      </c>
      <c r="HL15" s="132">
        <v>29.557319683362966</v>
      </c>
      <c r="HM15" s="144">
        <v>121.94442995652</v>
      </c>
      <c r="HN15" s="144">
        <v>118.318041043081</v>
      </c>
      <c r="HO15" s="365">
        <v>0.13253810470510299</v>
      </c>
      <c r="HP15" s="365">
        <v>5.6605909656968198E-2</v>
      </c>
      <c r="HQ15" s="365">
        <v>7.0175438596491198</v>
      </c>
      <c r="HR15" s="365">
        <v>4.5454545454545503</v>
      </c>
      <c r="HS15" s="132">
        <v>76.315789473684205</v>
      </c>
      <c r="HT15" s="132">
        <v>82.727272727272705</v>
      </c>
      <c r="HU15" s="132">
        <v>1.8886679920477101</v>
      </c>
      <c r="HV15" s="132">
        <v>1.2453300124533</v>
      </c>
      <c r="HW15" s="132">
        <v>5.9294506496466797</v>
      </c>
      <c r="HX15" s="132">
        <v>8.6820991000759005</v>
      </c>
      <c r="HY15" s="144">
        <v>107.69662270967422</v>
      </c>
      <c r="HZ15" s="144">
        <v>107.27658532911801</v>
      </c>
      <c r="IA15" s="383">
        <v>12</v>
      </c>
      <c r="IB15" s="383">
        <v>22</v>
      </c>
      <c r="IC15" s="366">
        <v>0.33707865168539303</v>
      </c>
      <c r="ID15" s="366">
        <v>0.45351473922902502</v>
      </c>
      <c r="IE15" s="366">
        <v>3.47826086956522</v>
      </c>
      <c r="IF15" s="366">
        <v>7.0967741935483897</v>
      </c>
      <c r="IG15" s="144">
        <v>56.231884057971001</v>
      </c>
      <c r="IH15" s="144">
        <v>56.451612903225801</v>
      </c>
      <c r="II15" s="144">
        <v>9.6910112359550595</v>
      </c>
      <c r="IJ15" s="144">
        <v>6.3904349618635301</v>
      </c>
      <c r="IK15" s="144">
        <v>3.94062001367677</v>
      </c>
      <c r="IL15" s="144">
        <v>5.4700206006722301</v>
      </c>
      <c r="IM15" s="146">
        <v>103.56744516771555</v>
      </c>
      <c r="IN15" s="135">
        <v>101.32773902476349</v>
      </c>
      <c r="IO15" s="366">
        <v>0.29985007496251898</v>
      </c>
      <c r="IP15" s="385">
        <v>4.7058823529411799E-2</v>
      </c>
      <c r="IQ15" s="366">
        <v>3.6144578313253</v>
      </c>
      <c r="IR15" s="385">
        <v>0.98039215686274495</v>
      </c>
      <c r="IS15" s="144">
        <v>81.325301204819297</v>
      </c>
      <c r="IT15" s="144">
        <v>76.470588235294102</v>
      </c>
      <c r="IU15" s="144">
        <v>8.2958520739630206</v>
      </c>
      <c r="IV15" s="144">
        <v>4.8</v>
      </c>
      <c r="IW15" s="144">
        <v>4.9323100801931501</v>
      </c>
      <c r="IX15" s="144">
        <v>5.6062581486310297</v>
      </c>
      <c r="IY15" s="338">
        <v>23</v>
      </c>
      <c r="IZ15" s="366">
        <v>0.63117453347969299</v>
      </c>
      <c r="JA15" s="366">
        <v>6.5340909090909101</v>
      </c>
      <c r="JB15" s="366">
        <v>90.909090909090907</v>
      </c>
      <c r="JC15" s="366">
        <v>9.6597145993413793</v>
      </c>
      <c r="JD15" s="144">
        <v>7.0096497885720499</v>
      </c>
    </row>
    <row r="16" spans="1:264" ht="18" customHeight="1">
      <c r="A16" s="278"/>
      <c r="B16" s="279" t="s">
        <v>87</v>
      </c>
      <c r="C16" s="279" t="s">
        <v>87</v>
      </c>
      <c r="D16" s="280" t="s">
        <v>1732</v>
      </c>
      <c r="E16" s="281" t="s">
        <v>1235</v>
      </c>
      <c r="F16" s="280" t="s">
        <v>119</v>
      </c>
      <c r="G16" s="281" t="s">
        <v>0</v>
      </c>
      <c r="H16" s="282" t="s">
        <v>87</v>
      </c>
      <c r="I16" s="282" t="s">
        <v>87</v>
      </c>
      <c r="J16" s="282" t="s">
        <v>87</v>
      </c>
      <c r="K16" s="282" t="s">
        <v>87</v>
      </c>
      <c r="L16" s="282" t="s">
        <v>87</v>
      </c>
      <c r="M16" s="283">
        <v>205748</v>
      </c>
      <c r="N16" s="282" t="s">
        <v>87</v>
      </c>
      <c r="O16" s="282" t="s">
        <v>87</v>
      </c>
      <c r="P16" s="282" t="s">
        <v>87</v>
      </c>
      <c r="Q16" s="282" t="s">
        <v>87</v>
      </c>
      <c r="R16" s="132">
        <v>108.86994683154563</v>
      </c>
      <c r="S16" s="132">
        <v>114.97842280370499</v>
      </c>
      <c r="T16" s="395">
        <v>169.38209303359463</v>
      </c>
      <c r="U16" s="395">
        <v>197.49174163906741</v>
      </c>
      <c r="V16" s="132">
        <v>9.6079938508839309</v>
      </c>
      <c r="W16" s="132">
        <v>1.9984627209838599</v>
      </c>
      <c r="X16" s="132">
        <v>11.606456571867801</v>
      </c>
      <c r="Y16" s="282" t="s">
        <v>87</v>
      </c>
      <c r="Z16" s="282" t="s">
        <v>87</v>
      </c>
      <c r="AA16" s="282" t="s">
        <v>87</v>
      </c>
      <c r="AB16" s="282" t="s">
        <v>87</v>
      </c>
      <c r="AC16" s="282" t="s">
        <v>87</v>
      </c>
      <c r="AD16" s="282" t="s">
        <v>87</v>
      </c>
      <c r="AE16" s="282" t="s">
        <v>87</v>
      </c>
      <c r="AF16" s="282" t="s">
        <v>87</v>
      </c>
      <c r="AG16" s="282" t="s">
        <v>87</v>
      </c>
      <c r="AH16" s="282" t="s">
        <v>87</v>
      </c>
      <c r="AI16" s="282" t="s">
        <v>87</v>
      </c>
      <c r="AJ16" s="282" t="s">
        <v>87</v>
      </c>
      <c r="AK16" s="282" t="s">
        <v>87</v>
      </c>
      <c r="AL16" s="282" t="s">
        <v>87</v>
      </c>
      <c r="AM16" s="282" t="s">
        <v>87</v>
      </c>
      <c r="AN16" s="282" t="s">
        <v>87</v>
      </c>
      <c r="AO16" s="282" t="s">
        <v>87</v>
      </c>
      <c r="AP16" s="282" t="s">
        <v>87</v>
      </c>
      <c r="AQ16" s="282" t="s">
        <v>87</v>
      </c>
      <c r="AR16" s="282" t="s">
        <v>87</v>
      </c>
      <c r="AS16" s="282" t="s">
        <v>87</v>
      </c>
      <c r="AT16" s="282" t="s">
        <v>87</v>
      </c>
      <c r="AU16" s="282" t="s">
        <v>87</v>
      </c>
      <c r="AV16" s="282" t="s">
        <v>87</v>
      </c>
      <c r="AW16" s="286" t="s">
        <v>87</v>
      </c>
      <c r="AX16" s="286" t="s">
        <v>87</v>
      </c>
      <c r="AY16" s="286" t="s">
        <v>87</v>
      </c>
      <c r="AZ16" s="286" t="s">
        <v>87</v>
      </c>
      <c r="BA16" s="286" t="s">
        <v>87</v>
      </c>
      <c r="BB16" s="395">
        <v>16</v>
      </c>
      <c r="BC16" s="395">
        <v>6</v>
      </c>
      <c r="BD16" s="407" t="s">
        <v>88</v>
      </c>
      <c r="BE16" s="407" t="s">
        <v>88</v>
      </c>
      <c r="BF16" s="407" t="s">
        <v>88</v>
      </c>
      <c r="BG16" s="395">
        <v>0</v>
      </c>
      <c r="BH16" s="132">
        <v>0</v>
      </c>
      <c r="BI16" s="395">
        <v>36</v>
      </c>
      <c r="BJ16" s="132">
        <v>181.90086402910413</v>
      </c>
      <c r="BK16" s="395">
        <v>0</v>
      </c>
      <c r="BL16" s="132">
        <v>0</v>
      </c>
      <c r="BM16" s="395">
        <v>0</v>
      </c>
      <c r="BN16" s="134">
        <v>0</v>
      </c>
      <c r="BO16" s="380">
        <v>0</v>
      </c>
      <c r="BP16" s="134">
        <v>0</v>
      </c>
      <c r="BQ16" s="395">
        <v>0</v>
      </c>
      <c r="BR16" s="134">
        <v>0</v>
      </c>
      <c r="BS16" s="395">
        <v>0</v>
      </c>
      <c r="BT16" s="134">
        <v>0</v>
      </c>
      <c r="BU16" s="395">
        <v>0</v>
      </c>
      <c r="BV16" s="134">
        <v>0</v>
      </c>
      <c r="BW16" s="395">
        <v>0</v>
      </c>
      <c r="BX16" s="134">
        <v>0</v>
      </c>
      <c r="BY16" s="338">
        <v>0</v>
      </c>
      <c r="BZ16" s="148">
        <v>0</v>
      </c>
      <c r="CA16" s="395">
        <v>0</v>
      </c>
      <c r="CB16" s="134">
        <v>0</v>
      </c>
      <c r="CC16" s="395">
        <v>0</v>
      </c>
      <c r="CD16" s="134">
        <v>0</v>
      </c>
      <c r="CE16" s="395">
        <v>0</v>
      </c>
      <c r="CF16" s="134">
        <v>0</v>
      </c>
      <c r="CG16" s="395">
        <v>81</v>
      </c>
      <c r="CH16" s="134">
        <v>409.27694406548432</v>
      </c>
      <c r="CI16" s="395">
        <v>39</v>
      </c>
      <c r="CJ16" s="134">
        <v>197.05926936486284</v>
      </c>
      <c r="CK16" s="395">
        <v>4</v>
      </c>
      <c r="CL16" s="134">
        <v>20.211207114344905</v>
      </c>
      <c r="CM16" s="338">
        <v>0</v>
      </c>
      <c r="CN16" s="410">
        <v>0</v>
      </c>
      <c r="CO16" s="395">
        <v>0</v>
      </c>
      <c r="CP16" s="134">
        <v>0</v>
      </c>
      <c r="CQ16" s="338">
        <v>0</v>
      </c>
      <c r="CR16" s="148">
        <v>0</v>
      </c>
      <c r="CS16" s="395">
        <v>0</v>
      </c>
      <c r="CT16" s="134">
        <v>0</v>
      </c>
      <c r="CU16" s="395">
        <v>0</v>
      </c>
      <c r="CV16" s="134">
        <v>0</v>
      </c>
      <c r="CW16" s="395">
        <v>0</v>
      </c>
      <c r="CX16" s="134">
        <v>0</v>
      </c>
      <c r="CY16" s="395">
        <v>0</v>
      </c>
      <c r="CZ16" s="134">
        <v>0</v>
      </c>
      <c r="DA16" s="338">
        <v>0</v>
      </c>
      <c r="DB16" s="148">
        <v>0</v>
      </c>
      <c r="DC16" s="395">
        <v>0</v>
      </c>
      <c r="DD16" s="395">
        <v>0</v>
      </c>
      <c r="DE16" s="395">
        <v>0</v>
      </c>
      <c r="DF16" s="395">
        <v>0</v>
      </c>
      <c r="DG16" s="395">
        <v>0</v>
      </c>
      <c r="DH16" s="395">
        <v>0</v>
      </c>
      <c r="DI16" s="395">
        <v>0</v>
      </c>
      <c r="DJ16" s="395">
        <v>0</v>
      </c>
      <c r="DK16" s="395">
        <v>0</v>
      </c>
      <c r="DL16" s="395">
        <v>0</v>
      </c>
      <c r="DM16" s="395">
        <v>0</v>
      </c>
      <c r="DN16" s="395">
        <v>0</v>
      </c>
      <c r="DO16" s="395">
        <v>0</v>
      </c>
      <c r="DP16" s="395">
        <v>0</v>
      </c>
      <c r="DQ16" s="395">
        <v>0</v>
      </c>
      <c r="DR16" s="395">
        <v>0</v>
      </c>
      <c r="DS16" s="395">
        <v>0</v>
      </c>
      <c r="DT16" s="395">
        <v>0</v>
      </c>
      <c r="DU16" s="395">
        <v>0</v>
      </c>
      <c r="DV16" s="395">
        <v>0</v>
      </c>
      <c r="DW16" s="395">
        <v>0</v>
      </c>
      <c r="DX16" s="395">
        <v>0</v>
      </c>
      <c r="DY16" s="395">
        <v>0</v>
      </c>
      <c r="DZ16" s="395">
        <v>0</v>
      </c>
      <c r="EA16" s="395">
        <v>0</v>
      </c>
      <c r="EB16" s="134">
        <v>0</v>
      </c>
      <c r="EC16" s="395">
        <v>0</v>
      </c>
      <c r="ED16" s="339" t="s">
        <v>88</v>
      </c>
      <c r="EE16" s="339" t="s">
        <v>88</v>
      </c>
      <c r="EF16" s="339" t="s">
        <v>88</v>
      </c>
      <c r="EG16" s="338">
        <v>0</v>
      </c>
      <c r="EH16" s="338">
        <v>0</v>
      </c>
      <c r="EI16" s="338">
        <v>0</v>
      </c>
      <c r="EJ16" s="395">
        <v>0</v>
      </c>
      <c r="EK16" s="338">
        <v>0</v>
      </c>
      <c r="EL16" s="338">
        <v>0</v>
      </c>
      <c r="EM16" s="338">
        <v>0</v>
      </c>
      <c r="EN16" s="338">
        <v>0</v>
      </c>
      <c r="EO16" s="338">
        <v>0</v>
      </c>
      <c r="EP16" s="338">
        <v>0</v>
      </c>
      <c r="EQ16" s="338">
        <v>0</v>
      </c>
      <c r="ER16" s="338">
        <v>0</v>
      </c>
      <c r="ES16" s="338">
        <v>0</v>
      </c>
      <c r="ET16" s="338">
        <v>0</v>
      </c>
      <c r="EU16" s="338">
        <v>0</v>
      </c>
      <c r="EV16" s="338">
        <v>0</v>
      </c>
      <c r="EW16" s="338">
        <v>0</v>
      </c>
      <c r="EX16" s="338">
        <v>0</v>
      </c>
      <c r="EY16" s="338">
        <v>0</v>
      </c>
      <c r="EZ16" s="338">
        <v>0</v>
      </c>
      <c r="FA16" s="339" t="s">
        <v>88</v>
      </c>
      <c r="FB16" s="339" t="s">
        <v>88</v>
      </c>
      <c r="FC16" s="339" t="s">
        <v>88</v>
      </c>
      <c r="FD16" s="339" t="s">
        <v>88</v>
      </c>
      <c r="FE16" s="339" t="s">
        <v>88</v>
      </c>
      <c r="FF16" s="339" t="s">
        <v>88</v>
      </c>
      <c r="FG16" s="339" t="s">
        <v>88</v>
      </c>
      <c r="FH16" s="339" t="s">
        <v>88</v>
      </c>
      <c r="FI16" s="339" t="s">
        <v>88</v>
      </c>
      <c r="FJ16" s="339" t="s">
        <v>88</v>
      </c>
      <c r="FK16" s="380">
        <v>2</v>
      </c>
      <c r="FL16" s="134">
        <v>0.97206291191165894</v>
      </c>
      <c r="FM16" s="380">
        <v>1</v>
      </c>
      <c r="FN16" s="134">
        <v>0.48603145595582947</v>
      </c>
      <c r="FO16" s="383">
        <v>0</v>
      </c>
      <c r="FP16" s="148">
        <v>0</v>
      </c>
      <c r="FQ16" s="380">
        <v>0</v>
      </c>
      <c r="FR16" s="134">
        <v>0</v>
      </c>
      <c r="FS16" s="380">
        <v>0</v>
      </c>
      <c r="FT16" s="134">
        <v>0</v>
      </c>
      <c r="FU16" s="380">
        <v>0</v>
      </c>
      <c r="FV16" s="134">
        <v>0</v>
      </c>
      <c r="FW16" s="409">
        <v>0</v>
      </c>
      <c r="FX16" s="409">
        <v>0</v>
      </c>
      <c r="FY16" s="409">
        <v>0</v>
      </c>
      <c r="FZ16" s="409">
        <v>0</v>
      </c>
      <c r="GA16" s="409">
        <v>0</v>
      </c>
      <c r="GB16" s="395">
        <v>0</v>
      </c>
      <c r="GC16" s="395">
        <v>0</v>
      </c>
      <c r="GD16" s="395">
        <v>0</v>
      </c>
      <c r="GE16" s="395">
        <v>0</v>
      </c>
      <c r="GF16" s="395">
        <v>0</v>
      </c>
      <c r="GG16" s="134">
        <v>0</v>
      </c>
      <c r="GH16" s="134">
        <v>0</v>
      </c>
      <c r="GI16" s="134">
        <v>0</v>
      </c>
      <c r="GJ16" s="134">
        <v>0</v>
      </c>
      <c r="GK16" s="134">
        <v>0</v>
      </c>
      <c r="GL16" s="134">
        <v>0</v>
      </c>
      <c r="GM16" s="134">
        <v>0</v>
      </c>
      <c r="GN16" s="134">
        <v>0</v>
      </c>
      <c r="GO16" s="134">
        <v>0</v>
      </c>
      <c r="GP16" s="134">
        <v>0</v>
      </c>
      <c r="GQ16" s="134">
        <v>0</v>
      </c>
      <c r="GR16" s="134">
        <v>0</v>
      </c>
      <c r="GS16" s="134">
        <v>0</v>
      </c>
      <c r="GT16" s="134">
        <v>0</v>
      </c>
      <c r="GU16" s="134">
        <v>0</v>
      </c>
      <c r="GV16" s="134">
        <v>0</v>
      </c>
      <c r="GW16" s="134">
        <v>0</v>
      </c>
      <c r="GX16" s="134">
        <v>0</v>
      </c>
      <c r="GY16" s="134">
        <v>0</v>
      </c>
      <c r="GZ16" s="134">
        <v>0</v>
      </c>
      <c r="HA16" s="134">
        <v>0</v>
      </c>
      <c r="HB16" s="134">
        <v>0</v>
      </c>
      <c r="HC16" s="134">
        <v>0</v>
      </c>
      <c r="HD16" s="134">
        <v>0</v>
      </c>
      <c r="HE16" s="134">
        <v>0</v>
      </c>
      <c r="HF16" s="134">
        <v>0</v>
      </c>
      <c r="HG16" s="134">
        <v>0</v>
      </c>
      <c r="HH16" s="134">
        <v>0</v>
      </c>
      <c r="HI16" s="134">
        <v>0</v>
      </c>
      <c r="HJ16" s="134">
        <v>1.4580943678674883</v>
      </c>
      <c r="HK16" s="134">
        <v>3.4022201916908061</v>
      </c>
      <c r="HL16" s="132">
        <v>23.334370200439373</v>
      </c>
      <c r="HM16" s="144">
        <v>114.192653380579</v>
      </c>
      <c r="HN16" s="144">
        <v>120.97235208107</v>
      </c>
      <c r="HO16" s="365">
        <v>0.16474464579901199</v>
      </c>
      <c r="HP16" s="365">
        <v>0.109325461900077</v>
      </c>
      <c r="HQ16" s="365">
        <v>9.1836734693877595</v>
      </c>
      <c r="HR16" s="365">
        <v>9.0090090090090094</v>
      </c>
      <c r="HS16" s="132">
        <v>85.714285714285694</v>
      </c>
      <c r="HT16" s="132">
        <v>94.594594594594597</v>
      </c>
      <c r="HU16" s="132">
        <v>1.7938861431447899</v>
      </c>
      <c r="HV16" s="132">
        <v>1.2135126270908501</v>
      </c>
      <c r="HW16" s="132">
        <v>5.5485353245261404</v>
      </c>
      <c r="HX16" s="132">
        <v>10.259093287231901</v>
      </c>
      <c r="HY16" s="144">
        <v>110.43823493447751</v>
      </c>
      <c r="HZ16" s="144">
        <v>122.356988907843</v>
      </c>
      <c r="IA16" s="383">
        <v>15</v>
      </c>
      <c r="IB16" s="383">
        <v>10</v>
      </c>
      <c r="IC16" s="366">
        <v>0.43719032352083897</v>
      </c>
      <c r="ID16" s="366">
        <v>0.183621006243114</v>
      </c>
      <c r="IE16" s="366">
        <v>4.31034482758621</v>
      </c>
      <c r="IF16" s="366">
        <v>2.6109660574412499</v>
      </c>
      <c r="IG16" s="144">
        <v>67.528735632183896</v>
      </c>
      <c r="IH16" s="144">
        <v>68.929503916449093</v>
      </c>
      <c r="II16" s="144">
        <v>10.142815505683499</v>
      </c>
      <c r="IJ16" s="144">
        <v>7.03268453911127</v>
      </c>
      <c r="IK16" s="144">
        <v>4.36990235496841</v>
      </c>
      <c r="IL16" s="144">
        <v>8.0980869406974403</v>
      </c>
      <c r="IM16" s="146">
        <v>102.239529342925</v>
      </c>
      <c r="IN16" s="135">
        <v>108.93847053287126</v>
      </c>
      <c r="IO16" s="366">
        <v>0.16313213703099499</v>
      </c>
      <c r="IP16" s="385">
        <v>9.9009900990099001E-2</v>
      </c>
      <c r="IQ16" s="366">
        <v>2.09424083769634</v>
      </c>
      <c r="IR16" s="385">
        <v>1.79640718562874</v>
      </c>
      <c r="IS16" s="144">
        <v>71.727748691099507</v>
      </c>
      <c r="IT16" s="144">
        <v>73.652694610778397</v>
      </c>
      <c r="IU16" s="144">
        <v>7.7895595432300198</v>
      </c>
      <c r="IV16" s="144">
        <v>5.5115511551155096</v>
      </c>
      <c r="IW16" s="144">
        <v>6.4484126984127004</v>
      </c>
      <c r="IX16" s="144">
        <v>8.90020157846185</v>
      </c>
      <c r="IY16" s="338">
        <v>14</v>
      </c>
      <c r="IZ16" s="366">
        <v>0.381783474229616</v>
      </c>
      <c r="JA16" s="366">
        <v>5.7851239669421499</v>
      </c>
      <c r="JB16" s="366">
        <v>96.694214876033101</v>
      </c>
      <c r="JC16" s="366">
        <v>6.5994000545405003</v>
      </c>
      <c r="JD16" s="144">
        <v>6.0212461045017198</v>
      </c>
    </row>
    <row r="17" spans="1:264" ht="18" customHeight="1">
      <c r="A17" s="278"/>
      <c r="B17" s="279" t="s">
        <v>87</v>
      </c>
      <c r="C17" s="279" t="s">
        <v>87</v>
      </c>
      <c r="D17" s="280" t="s">
        <v>1733</v>
      </c>
      <c r="E17" s="281" t="s">
        <v>1236</v>
      </c>
      <c r="F17" s="280" t="s">
        <v>119</v>
      </c>
      <c r="G17" s="281" t="s">
        <v>0</v>
      </c>
      <c r="H17" s="282" t="s">
        <v>87</v>
      </c>
      <c r="I17" s="282" t="s">
        <v>87</v>
      </c>
      <c r="J17" s="282" t="s">
        <v>87</v>
      </c>
      <c r="K17" s="282" t="s">
        <v>87</v>
      </c>
      <c r="L17" s="282" t="s">
        <v>87</v>
      </c>
      <c r="M17" s="283">
        <v>63372</v>
      </c>
      <c r="N17" s="282" t="s">
        <v>87</v>
      </c>
      <c r="O17" s="282" t="s">
        <v>87</v>
      </c>
      <c r="P17" s="282" t="s">
        <v>87</v>
      </c>
      <c r="Q17" s="282" t="s">
        <v>87</v>
      </c>
      <c r="R17" s="132">
        <v>107.24977369378024</v>
      </c>
      <c r="S17" s="132">
        <v>106.72924493334992</v>
      </c>
      <c r="T17" s="395">
        <v>52.049767117919032</v>
      </c>
      <c r="U17" s="395">
        <v>32.029238361767739</v>
      </c>
      <c r="V17" s="132">
        <v>9.1188524590163897</v>
      </c>
      <c r="W17" s="132">
        <v>2.2540983606557399</v>
      </c>
      <c r="X17" s="132">
        <v>11.3729508196721</v>
      </c>
      <c r="Y17" s="282" t="s">
        <v>87</v>
      </c>
      <c r="Z17" s="282" t="s">
        <v>87</v>
      </c>
      <c r="AA17" s="282" t="s">
        <v>87</v>
      </c>
      <c r="AB17" s="282" t="s">
        <v>87</v>
      </c>
      <c r="AC17" s="282" t="s">
        <v>87</v>
      </c>
      <c r="AD17" s="282" t="s">
        <v>87</v>
      </c>
      <c r="AE17" s="282" t="s">
        <v>87</v>
      </c>
      <c r="AF17" s="282" t="s">
        <v>87</v>
      </c>
      <c r="AG17" s="282" t="s">
        <v>87</v>
      </c>
      <c r="AH17" s="282" t="s">
        <v>87</v>
      </c>
      <c r="AI17" s="282" t="s">
        <v>87</v>
      </c>
      <c r="AJ17" s="282" t="s">
        <v>87</v>
      </c>
      <c r="AK17" s="282" t="s">
        <v>87</v>
      </c>
      <c r="AL17" s="282" t="s">
        <v>87</v>
      </c>
      <c r="AM17" s="282" t="s">
        <v>87</v>
      </c>
      <c r="AN17" s="282" t="s">
        <v>87</v>
      </c>
      <c r="AO17" s="282" t="s">
        <v>87</v>
      </c>
      <c r="AP17" s="282" t="s">
        <v>87</v>
      </c>
      <c r="AQ17" s="282" t="s">
        <v>87</v>
      </c>
      <c r="AR17" s="282" t="s">
        <v>87</v>
      </c>
      <c r="AS17" s="282" t="s">
        <v>87</v>
      </c>
      <c r="AT17" s="282" t="s">
        <v>87</v>
      </c>
      <c r="AU17" s="282" t="s">
        <v>87</v>
      </c>
      <c r="AV17" s="282" t="s">
        <v>87</v>
      </c>
      <c r="AW17" s="286" t="s">
        <v>87</v>
      </c>
      <c r="AX17" s="286" t="s">
        <v>87</v>
      </c>
      <c r="AY17" s="286" t="s">
        <v>87</v>
      </c>
      <c r="AZ17" s="286" t="s">
        <v>87</v>
      </c>
      <c r="BA17" s="286" t="s">
        <v>87</v>
      </c>
      <c r="BB17" s="395">
        <v>7</v>
      </c>
      <c r="BC17" s="395">
        <v>11</v>
      </c>
      <c r="BD17" s="407" t="s">
        <v>88</v>
      </c>
      <c r="BE17" s="407" t="s">
        <v>88</v>
      </c>
      <c r="BF17" s="407" t="s">
        <v>88</v>
      </c>
      <c r="BG17" s="395">
        <v>0</v>
      </c>
      <c r="BH17" s="132">
        <v>0</v>
      </c>
      <c r="BI17" s="395">
        <v>17</v>
      </c>
      <c r="BJ17" s="132">
        <v>68.14173480840148</v>
      </c>
      <c r="BK17" s="395">
        <v>0</v>
      </c>
      <c r="BL17" s="132">
        <v>0</v>
      </c>
      <c r="BM17" s="395">
        <v>0</v>
      </c>
      <c r="BN17" s="134">
        <v>0</v>
      </c>
      <c r="BO17" s="380">
        <v>0</v>
      </c>
      <c r="BP17" s="134">
        <v>0</v>
      </c>
      <c r="BQ17" s="395">
        <v>0</v>
      </c>
      <c r="BR17" s="134">
        <v>0</v>
      </c>
      <c r="BS17" s="395">
        <v>0</v>
      </c>
      <c r="BT17" s="134">
        <v>0</v>
      </c>
      <c r="BU17" s="395">
        <v>0</v>
      </c>
      <c r="BV17" s="134">
        <v>0</v>
      </c>
      <c r="BW17" s="395">
        <v>0</v>
      </c>
      <c r="BX17" s="134">
        <v>0</v>
      </c>
      <c r="BY17" s="338">
        <v>0</v>
      </c>
      <c r="BZ17" s="148">
        <v>0</v>
      </c>
      <c r="CA17" s="395">
        <v>0</v>
      </c>
      <c r="CB17" s="134">
        <v>0</v>
      </c>
      <c r="CC17" s="395">
        <v>0</v>
      </c>
      <c r="CD17" s="134">
        <v>0</v>
      </c>
      <c r="CE17" s="338">
        <v>0</v>
      </c>
      <c r="CF17" s="148">
        <v>0</v>
      </c>
      <c r="CG17" s="395">
        <v>100</v>
      </c>
      <c r="CH17" s="134">
        <v>400.83373416706752</v>
      </c>
      <c r="CI17" s="395">
        <v>268</v>
      </c>
      <c r="CJ17" s="134">
        <v>1074.2344075677411</v>
      </c>
      <c r="CK17" s="395">
        <v>0</v>
      </c>
      <c r="CL17" s="134">
        <v>0</v>
      </c>
      <c r="CM17" s="338">
        <v>0</v>
      </c>
      <c r="CN17" s="410">
        <v>0</v>
      </c>
      <c r="CO17" s="395">
        <v>5</v>
      </c>
      <c r="CP17" s="134">
        <v>20.041686708353375</v>
      </c>
      <c r="CQ17" s="338">
        <v>0</v>
      </c>
      <c r="CR17" s="148">
        <v>0</v>
      </c>
      <c r="CS17" s="338">
        <v>0</v>
      </c>
      <c r="CT17" s="148">
        <v>0</v>
      </c>
      <c r="CU17" s="338">
        <v>0</v>
      </c>
      <c r="CV17" s="148">
        <v>0</v>
      </c>
      <c r="CW17" s="338">
        <v>0</v>
      </c>
      <c r="CX17" s="148">
        <v>0</v>
      </c>
      <c r="CY17" s="338">
        <v>0</v>
      </c>
      <c r="CZ17" s="148">
        <v>0</v>
      </c>
      <c r="DA17" s="338">
        <v>0</v>
      </c>
      <c r="DB17" s="148">
        <v>0</v>
      </c>
      <c r="DC17" s="338">
        <v>0</v>
      </c>
      <c r="DD17" s="338">
        <v>0</v>
      </c>
      <c r="DE17" s="338">
        <v>0</v>
      </c>
      <c r="DF17" s="338">
        <v>0</v>
      </c>
      <c r="DG17" s="338">
        <v>0</v>
      </c>
      <c r="DH17" s="338">
        <v>0</v>
      </c>
      <c r="DI17" s="338">
        <v>0</v>
      </c>
      <c r="DJ17" s="338">
        <v>0</v>
      </c>
      <c r="DK17" s="338">
        <v>0</v>
      </c>
      <c r="DL17" s="338">
        <v>0</v>
      </c>
      <c r="DM17" s="338">
        <v>0</v>
      </c>
      <c r="DN17" s="338">
        <v>0</v>
      </c>
      <c r="DO17" s="338">
        <v>0</v>
      </c>
      <c r="DP17" s="338">
        <v>0</v>
      </c>
      <c r="DQ17" s="338">
        <v>0</v>
      </c>
      <c r="DR17" s="338">
        <v>0</v>
      </c>
      <c r="DS17" s="338">
        <v>0</v>
      </c>
      <c r="DT17" s="338">
        <v>0</v>
      </c>
      <c r="DU17" s="338">
        <v>0</v>
      </c>
      <c r="DV17" s="338">
        <v>0</v>
      </c>
      <c r="DW17" s="338">
        <v>0</v>
      </c>
      <c r="DX17" s="338">
        <v>0</v>
      </c>
      <c r="DY17" s="338">
        <v>0</v>
      </c>
      <c r="DZ17" s="338">
        <v>0</v>
      </c>
      <c r="EA17" s="338">
        <v>0</v>
      </c>
      <c r="EB17" s="148">
        <v>0</v>
      </c>
      <c r="EC17" s="338">
        <v>0</v>
      </c>
      <c r="ED17" s="339" t="s">
        <v>88</v>
      </c>
      <c r="EE17" s="339" t="s">
        <v>88</v>
      </c>
      <c r="EF17" s="339" t="s">
        <v>88</v>
      </c>
      <c r="EG17" s="338">
        <v>0</v>
      </c>
      <c r="EH17" s="338">
        <v>0</v>
      </c>
      <c r="EI17" s="338">
        <v>0</v>
      </c>
      <c r="EJ17" s="338">
        <v>0</v>
      </c>
      <c r="EK17" s="338">
        <v>0</v>
      </c>
      <c r="EL17" s="338">
        <v>0</v>
      </c>
      <c r="EM17" s="338">
        <v>0</v>
      </c>
      <c r="EN17" s="338">
        <v>0</v>
      </c>
      <c r="EO17" s="338">
        <v>0</v>
      </c>
      <c r="EP17" s="338">
        <v>0</v>
      </c>
      <c r="EQ17" s="338">
        <v>0</v>
      </c>
      <c r="ER17" s="338">
        <v>0</v>
      </c>
      <c r="ES17" s="338">
        <v>0</v>
      </c>
      <c r="ET17" s="338">
        <v>0</v>
      </c>
      <c r="EU17" s="338">
        <v>0</v>
      </c>
      <c r="EV17" s="338">
        <v>0</v>
      </c>
      <c r="EW17" s="338">
        <v>0</v>
      </c>
      <c r="EX17" s="338">
        <v>0</v>
      </c>
      <c r="EY17" s="338">
        <v>0</v>
      </c>
      <c r="EZ17" s="338">
        <v>0</v>
      </c>
      <c r="FA17" s="339" t="s">
        <v>88</v>
      </c>
      <c r="FB17" s="339" t="s">
        <v>88</v>
      </c>
      <c r="FC17" s="339" t="s">
        <v>88</v>
      </c>
      <c r="FD17" s="339" t="s">
        <v>88</v>
      </c>
      <c r="FE17" s="339" t="s">
        <v>88</v>
      </c>
      <c r="FF17" s="339" t="s">
        <v>88</v>
      </c>
      <c r="FG17" s="339" t="s">
        <v>88</v>
      </c>
      <c r="FH17" s="339" t="s">
        <v>88</v>
      </c>
      <c r="FI17" s="339" t="s">
        <v>88</v>
      </c>
      <c r="FJ17" s="339" t="s">
        <v>88</v>
      </c>
      <c r="FK17" s="383">
        <v>0</v>
      </c>
      <c r="FL17" s="148">
        <v>0</v>
      </c>
      <c r="FM17" s="383">
        <v>0</v>
      </c>
      <c r="FN17" s="148">
        <v>0</v>
      </c>
      <c r="FO17" s="383">
        <v>0</v>
      </c>
      <c r="FP17" s="148">
        <v>0</v>
      </c>
      <c r="FQ17" s="380">
        <v>0</v>
      </c>
      <c r="FR17" s="134">
        <v>0</v>
      </c>
      <c r="FS17" s="380">
        <v>0</v>
      </c>
      <c r="FT17" s="134">
        <v>0</v>
      </c>
      <c r="FU17" s="380">
        <v>0</v>
      </c>
      <c r="FV17" s="134">
        <v>0</v>
      </c>
      <c r="FW17" s="409">
        <v>0</v>
      </c>
      <c r="FX17" s="409">
        <v>0</v>
      </c>
      <c r="FY17" s="409">
        <v>0</v>
      </c>
      <c r="FZ17" s="409">
        <v>0</v>
      </c>
      <c r="GA17" s="409">
        <v>0</v>
      </c>
      <c r="GB17" s="338">
        <v>0</v>
      </c>
      <c r="GC17" s="338">
        <v>0</v>
      </c>
      <c r="GD17" s="338">
        <v>0</v>
      </c>
      <c r="GE17" s="338">
        <v>0</v>
      </c>
      <c r="GF17" s="338">
        <v>0</v>
      </c>
      <c r="GG17" s="148">
        <v>0</v>
      </c>
      <c r="GH17" s="148">
        <v>0</v>
      </c>
      <c r="GI17" s="148">
        <v>0</v>
      </c>
      <c r="GJ17" s="148">
        <v>0</v>
      </c>
      <c r="GK17" s="148">
        <v>0</v>
      </c>
      <c r="GL17" s="148">
        <v>0</v>
      </c>
      <c r="GM17" s="148">
        <v>0</v>
      </c>
      <c r="GN17" s="148">
        <v>0</v>
      </c>
      <c r="GO17" s="148">
        <v>0</v>
      </c>
      <c r="GP17" s="148">
        <v>0</v>
      </c>
      <c r="GQ17" s="148">
        <v>0</v>
      </c>
      <c r="GR17" s="148">
        <v>0</v>
      </c>
      <c r="GS17" s="148">
        <v>0</v>
      </c>
      <c r="GT17" s="148">
        <v>0</v>
      </c>
      <c r="GU17" s="148">
        <v>0</v>
      </c>
      <c r="GV17" s="148">
        <v>0</v>
      </c>
      <c r="GW17" s="148">
        <v>0</v>
      </c>
      <c r="GX17" s="148">
        <v>0</v>
      </c>
      <c r="GY17" s="148">
        <v>0</v>
      </c>
      <c r="GZ17" s="148">
        <v>0</v>
      </c>
      <c r="HA17" s="148">
        <v>0</v>
      </c>
      <c r="HB17" s="148">
        <v>0</v>
      </c>
      <c r="HC17" s="148">
        <v>0</v>
      </c>
      <c r="HD17" s="148">
        <v>0</v>
      </c>
      <c r="HE17" s="148">
        <v>0</v>
      </c>
      <c r="HF17" s="148">
        <v>0</v>
      </c>
      <c r="HG17" s="148">
        <v>0</v>
      </c>
      <c r="HH17" s="148">
        <v>0</v>
      </c>
      <c r="HI17" s="148">
        <v>0</v>
      </c>
      <c r="HJ17" s="134">
        <v>1.5779839676828884</v>
      </c>
      <c r="HK17" s="134">
        <v>4.7339519030486645</v>
      </c>
      <c r="HL17" s="132">
        <v>36.293631256706433</v>
      </c>
      <c r="HM17" s="144">
        <v>117.312748324475</v>
      </c>
      <c r="HN17" s="144">
        <v>114.531588853941</v>
      </c>
      <c r="HO17" s="366">
        <v>0</v>
      </c>
      <c r="HP17" s="366">
        <v>0</v>
      </c>
      <c r="HQ17" s="366">
        <v>0</v>
      </c>
      <c r="HR17" s="366">
        <v>0</v>
      </c>
      <c r="HS17" s="132">
        <v>62.790697674418603</v>
      </c>
      <c r="HT17" s="132">
        <v>88.095238095238102</v>
      </c>
      <c r="HU17" s="132">
        <v>2.45573957738435</v>
      </c>
      <c r="HV17" s="132">
        <v>2.13631739572737</v>
      </c>
      <c r="HW17" s="132">
        <v>6.5799927771758799</v>
      </c>
      <c r="HX17" s="132">
        <v>8.0852327567005702</v>
      </c>
      <c r="HY17" s="144">
        <v>103.03673089019665</v>
      </c>
      <c r="HZ17" s="144">
        <v>105.10047214286099</v>
      </c>
      <c r="IA17" s="383">
        <v>3</v>
      </c>
      <c r="IB17" s="383">
        <v>6</v>
      </c>
      <c r="IC17" s="366">
        <v>0.177619893428064</v>
      </c>
      <c r="ID17" s="366">
        <v>0.27124773960217002</v>
      </c>
      <c r="IE17" s="366">
        <v>1.7341040462427699</v>
      </c>
      <c r="IF17" s="366">
        <v>3.7037037037037002</v>
      </c>
      <c r="IG17" s="144">
        <v>71.676300578034699</v>
      </c>
      <c r="IH17" s="144">
        <v>79.629629629629605</v>
      </c>
      <c r="II17" s="144">
        <v>10.242747187685</v>
      </c>
      <c r="IJ17" s="144">
        <v>7.3236889692585896</v>
      </c>
      <c r="IK17" s="144">
        <v>6.6305525460455002</v>
      </c>
      <c r="IL17" s="144">
        <v>9.2805701982329794</v>
      </c>
      <c r="IM17" s="146">
        <v>104.80714172292519</v>
      </c>
      <c r="IN17" s="135">
        <v>107.14285153805321</v>
      </c>
      <c r="IO17" s="366">
        <v>0</v>
      </c>
      <c r="IP17" s="385">
        <v>0</v>
      </c>
      <c r="IQ17" s="366">
        <v>0</v>
      </c>
      <c r="IR17" s="385">
        <v>0</v>
      </c>
      <c r="IS17" s="144">
        <v>68.831168831168796</v>
      </c>
      <c r="IT17" s="144">
        <v>81.481481481481495</v>
      </c>
      <c r="IU17" s="144">
        <v>6.0392156862745097</v>
      </c>
      <c r="IV17" s="144">
        <v>4.0089086859688203</v>
      </c>
      <c r="IW17" s="144">
        <v>8.4291603384682094</v>
      </c>
      <c r="IX17" s="144">
        <v>9.3720114759324193</v>
      </c>
      <c r="IY17" s="338">
        <v>11</v>
      </c>
      <c r="IZ17" s="366">
        <v>0.69269521410579304</v>
      </c>
      <c r="JA17" s="366">
        <v>19.2982456140351</v>
      </c>
      <c r="JB17" s="366">
        <v>94.736842105263193</v>
      </c>
      <c r="JC17" s="366">
        <v>3.5894206549118399</v>
      </c>
      <c r="JD17" s="144">
        <v>8.2188729675551304</v>
      </c>
    </row>
    <row r="18" spans="1:264" ht="18" customHeight="1">
      <c r="A18" s="278"/>
      <c r="B18" s="279" t="s">
        <v>87</v>
      </c>
      <c r="C18" s="279" t="s">
        <v>87</v>
      </c>
      <c r="D18" s="280" t="s">
        <v>1734</v>
      </c>
      <c r="E18" s="281" t="s">
        <v>1237</v>
      </c>
      <c r="F18" s="280" t="s">
        <v>119</v>
      </c>
      <c r="G18" s="281" t="s">
        <v>0</v>
      </c>
      <c r="H18" s="282" t="s">
        <v>87</v>
      </c>
      <c r="I18" s="282" t="s">
        <v>87</v>
      </c>
      <c r="J18" s="282" t="s">
        <v>87</v>
      </c>
      <c r="K18" s="282" t="s">
        <v>87</v>
      </c>
      <c r="L18" s="282" t="s">
        <v>87</v>
      </c>
      <c r="M18" s="283">
        <v>381296</v>
      </c>
      <c r="N18" s="282" t="s">
        <v>87</v>
      </c>
      <c r="O18" s="282" t="s">
        <v>87</v>
      </c>
      <c r="P18" s="282" t="s">
        <v>87</v>
      </c>
      <c r="Q18" s="282" t="s">
        <v>87</v>
      </c>
      <c r="R18" s="132">
        <v>104.04584172546549</v>
      </c>
      <c r="S18" s="132">
        <v>106.15352800654982</v>
      </c>
      <c r="T18" s="395">
        <v>160.09030353843173</v>
      </c>
      <c r="U18" s="395">
        <v>173.32489164607614</v>
      </c>
      <c r="V18" s="132">
        <v>10.797592174567299</v>
      </c>
      <c r="W18" s="132">
        <v>5.7373965387509402</v>
      </c>
      <c r="X18" s="132">
        <v>16.534988713318299</v>
      </c>
      <c r="Y18" s="282" t="s">
        <v>87</v>
      </c>
      <c r="Z18" s="282" t="s">
        <v>87</v>
      </c>
      <c r="AA18" s="282" t="s">
        <v>87</v>
      </c>
      <c r="AB18" s="282" t="s">
        <v>87</v>
      </c>
      <c r="AC18" s="282" t="s">
        <v>87</v>
      </c>
      <c r="AD18" s="282" t="s">
        <v>87</v>
      </c>
      <c r="AE18" s="282" t="s">
        <v>87</v>
      </c>
      <c r="AF18" s="282" t="s">
        <v>87</v>
      </c>
      <c r="AG18" s="282" t="s">
        <v>87</v>
      </c>
      <c r="AH18" s="282" t="s">
        <v>87</v>
      </c>
      <c r="AI18" s="282" t="s">
        <v>87</v>
      </c>
      <c r="AJ18" s="282" t="s">
        <v>87</v>
      </c>
      <c r="AK18" s="282" t="s">
        <v>87</v>
      </c>
      <c r="AL18" s="282" t="s">
        <v>87</v>
      </c>
      <c r="AM18" s="282" t="s">
        <v>87</v>
      </c>
      <c r="AN18" s="282" t="s">
        <v>87</v>
      </c>
      <c r="AO18" s="282" t="s">
        <v>87</v>
      </c>
      <c r="AP18" s="282" t="s">
        <v>87</v>
      </c>
      <c r="AQ18" s="282" t="s">
        <v>87</v>
      </c>
      <c r="AR18" s="282" t="s">
        <v>87</v>
      </c>
      <c r="AS18" s="282" t="s">
        <v>87</v>
      </c>
      <c r="AT18" s="282" t="s">
        <v>87</v>
      </c>
      <c r="AU18" s="282" t="s">
        <v>87</v>
      </c>
      <c r="AV18" s="282" t="s">
        <v>87</v>
      </c>
      <c r="AW18" s="286" t="s">
        <v>87</v>
      </c>
      <c r="AX18" s="286" t="s">
        <v>87</v>
      </c>
      <c r="AY18" s="286" t="s">
        <v>87</v>
      </c>
      <c r="AZ18" s="286" t="s">
        <v>87</v>
      </c>
      <c r="BA18" s="286" t="s">
        <v>87</v>
      </c>
      <c r="BB18" s="395">
        <v>11</v>
      </c>
      <c r="BC18" s="395">
        <v>5</v>
      </c>
      <c r="BD18" s="407" t="s">
        <v>88</v>
      </c>
      <c r="BE18" s="407" t="s">
        <v>88</v>
      </c>
      <c r="BF18" s="407" t="s">
        <v>88</v>
      </c>
      <c r="BG18" s="395">
        <v>0</v>
      </c>
      <c r="BH18" s="132">
        <v>0</v>
      </c>
      <c r="BI18" s="395">
        <v>21</v>
      </c>
      <c r="BJ18" s="132">
        <v>73.679040067363687</v>
      </c>
      <c r="BK18" s="395">
        <v>0</v>
      </c>
      <c r="BL18" s="132">
        <v>0</v>
      </c>
      <c r="BM18" s="395">
        <v>0</v>
      </c>
      <c r="BN18" s="134">
        <v>0</v>
      </c>
      <c r="BO18" s="380">
        <v>0</v>
      </c>
      <c r="BP18" s="134">
        <v>0</v>
      </c>
      <c r="BQ18" s="395">
        <v>0</v>
      </c>
      <c r="BR18" s="134">
        <v>0</v>
      </c>
      <c r="BS18" s="395">
        <v>0</v>
      </c>
      <c r="BT18" s="134">
        <v>0</v>
      </c>
      <c r="BU18" s="395">
        <v>0</v>
      </c>
      <c r="BV18" s="134">
        <v>0</v>
      </c>
      <c r="BW18" s="395">
        <v>0</v>
      </c>
      <c r="BX18" s="134">
        <v>0</v>
      </c>
      <c r="BY18" s="338">
        <v>0</v>
      </c>
      <c r="BZ18" s="148">
        <v>0</v>
      </c>
      <c r="CA18" s="395">
        <v>0</v>
      </c>
      <c r="CB18" s="134">
        <v>0</v>
      </c>
      <c r="CC18" s="338">
        <v>0</v>
      </c>
      <c r="CD18" s="148">
        <v>0</v>
      </c>
      <c r="CE18" s="395">
        <v>0</v>
      </c>
      <c r="CF18" s="134">
        <v>0</v>
      </c>
      <c r="CG18" s="395">
        <v>61</v>
      </c>
      <c r="CH18" s="134">
        <v>214.02006876710405</v>
      </c>
      <c r="CI18" s="395">
        <v>136</v>
      </c>
      <c r="CJ18" s="134">
        <v>477.15949757911721</v>
      </c>
      <c r="CK18" s="395">
        <v>2</v>
      </c>
      <c r="CL18" s="134">
        <v>7.0170514349870192</v>
      </c>
      <c r="CM18" s="395">
        <v>0</v>
      </c>
      <c r="CN18" s="408">
        <v>0</v>
      </c>
      <c r="CO18" s="395">
        <v>6</v>
      </c>
      <c r="CP18" s="134">
        <v>21.051154304961056</v>
      </c>
      <c r="CQ18" s="395">
        <v>0</v>
      </c>
      <c r="CR18" s="134">
        <v>0</v>
      </c>
      <c r="CS18" s="395">
        <v>0</v>
      </c>
      <c r="CT18" s="134">
        <v>0</v>
      </c>
      <c r="CU18" s="395">
        <v>6</v>
      </c>
      <c r="CV18" s="134">
        <v>21.051154304961056</v>
      </c>
      <c r="CW18" s="395">
        <v>7</v>
      </c>
      <c r="CX18" s="134">
        <v>24.559680022454565</v>
      </c>
      <c r="CY18" s="395">
        <v>7</v>
      </c>
      <c r="CZ18" s="134">
        <v>24.559680022454565</v>
      </c>
      <c r="DA18" s="338">
        <v>0</v>
      </c>
      <c r="DB18" s="148">
        <v>0</v>
      </c>
      <c r="DC18" s="395">
        <v>0</v>
      </c>
      <c r="DD18" s="395">
        <v>0</v>
      </c>
      <c r="DE18" s="395">
        <v>0</v>
      </c>
      <c r="DF18" s="395">
        <v>0</v>
      </c>
      <c r="DG18" s="395">
        <v>0</v>
      </c>
      <c r="DH18" s="395">
        <v>0</v>
      </c>
      <c r="DI18" s="395">
        <v>0</v>
      </c>
      <c r="DJ18" s="395">
        <v>0</v>
      </c>
      <c r="DK18" s="395">
        <v>0</v>
      </c>
      <c r="DL18" s="395">
        <v>0</v>
      </c>
      <c r="DM18" s="395">
        <v>0</v>
      </c>
      <c r="DN18" s="395">
        <v>0</v>
      </c>
      <c r="DO18" s="395">
        <v>0</v>
      </c>
      <c r="DP18" s="395">
        <v>0</v>
      </c>
      <c r="DQ18" s="395">
        <v>0</v>
      </c>
      <c r="DR18" s="395">
        <v>0</v>
      </c>
      <c r="DS18" s="395">
        <v>0</v>
      </c>
      <c r="DT18" s="395">
        <v>0</v>
      </c>
      <c r="DU18" s="395">
        <v>0</v>
      </c>
      <c r="DV18" s="395">
        <v>0</v>
      </c>
      <c r="DW18" s="395">
        <v>0</v>
      </c>
      <c r="DX18" s="395">
        <v>0</v>
      </c>
      <c r="DY18" s="395">
        <v>0</v>
      </c>
      <c r="DZ18" s="395">
        <v>0</v>
      </c>
      <c r="EA18" s="395">
        <v>0</v>
      </c>
      <c r="EB18" s="134">
        <v>0</v>
      </c>
      <c r="EC18" s="395">
        <v>0</v>
      </c>
      <c r="ED18" s="339" t="s">
        <v>88</v>
      </c>
      <c r="EE18" s="339" t="s">
        <v>88</v>
      </c>
      <c r="EF18" s="339" t="s">
        <v>88</v>
      </c>
      <c r="EG18" s="338">
        <v>0</v>
      </c>
      <c r="EH18" s="338">
        <v>0</v>
      </c>
      <c r="EI18" s="338">
        <v>0</v>
      </c>
      <c r="EJ18" s="395">
        <v>0</v>
      </c>
      <c r="EK18" s="338">
        <v>0</v>
      </c>
      <c r="EL18" s="338">
        <v>0</v>
      </c>
      <c r="EM18" s="338">
        <v>0</v>
      </c>
      <c r="EN18" s="338">
        <v>0</v>
      </c>
      <c r="EO18" s="338">
        <v>0</v>
      </c>
      <c r="EP18" s="338">
        <v>0</v>
      </c>
      <c r="EQ18" s="338">
        <v>0</v>
      </c>
      <c r="ER18" s="338">
        <v>0</v>
      </c>
      <c r="ES18" s="338">
        <v>0</v>
      </c>
      <c r="ET18" s="338">
        <v>0</v>
      </c>
      <c r="EU18" s="338">
        <v>0</v>
      </c>
      <c r="EV18" s="338">
        <v>0</v>
      </c>
      <c r="EW18" s="338">
        <v>0</v>
      </c>
      <c r="EX18" s="338">
        <v>0</v>
      </c>
      <c r="EY18" s="338">
        <v>0</v>
      </c>
      <c r="EZ18" s="338">
        <v>0</v>
      </c>
      <c r="FA18" s="339" t="s">
        <v>88</v>
      </c>
      <c r="FB18" s="339" t="s">
        <v>88</v>
      </c>
      <c r="FC18" s="339" t="s">
        <v>88</v>
      </c>
      <c r="FD18" s="339" t="s">
        <v>88</v>
      </c>
      <c r="FE18" s="339" t="s">
        <v>88</v>
      </c>
      <c r="FF18" s="339" t="s">
        <v>88</v>
      </c>
      <c r="FG18" s="339" t="s">
        <v>88</v>
      </c>
      <c r="FH18" s="339" t="s">
        <v>88</v>
      </c>
      <c r="FI18" s="339" t="s">
        <v>88</v>
      </c>
      <c r="FJ18" s="339" t="s">
        <v>88</v>
      </c>
      <c r="FK18" s="380">
        <v>24</v>
      </c>
      <c r="FL18" s="134">
        <v>6.2943225210859808</v>
      </c>
      <c r="FM18" s="380">
        <v>10</v>
      </c>
      <c r="FN18" s="134">
        <v>2.6226343837858255</v>
      </c>
      <c r="FO18" s="383">
        <v>5</v>
      </c>
      <c r="FP18" s="148">
        <v>1.3113171918929127</v>
      </c>
      <c r="FQ18" s="380">
        <v>1</v>
      </c>
      <c r="FR18" s="134">
        <v>3.5085257174935096</v>
      </c>
      <c r="FS18" s="380">
        <v>0</v>
      </c>
      <c r="FT18" s="134">
        <v>0</v>
      </c>
      <c r="FU18" s="383">
        <v>0</v>
      </c>
      <c r="FV18" s="148">
        <v>0</v>
      </c>
      <c r="FW18" s="409">
        <v>0</v>
      </c>
      <c r="FX18" s="409">
        <v>0</v>
      </c>
      <c r="FY18" s="409">
        <v>0</v>
      </c>
      <c r="FZ18" s="409">
        <v>0</v>
      </c>
      <c r="GA18" s="409">
        <v>0</v>
      </c>
      <c r="GB18" s="395">
        <v>0</v>
      </c>
      <c r="GC18" s="395">
        <v>0</v>
      </c>
      <c r="GD18" s="395">
        <v>0</v>
      </c>
      <c r="GE18" s="395">
        <v>0</v>
      </c>
      <c r="GF18" s="395">
        <v>0</v>
      </c>
      <c r="GG18" s="134">
        <v>0</v>
      </c>
      <c r="GH18" s="134">
        <v>0</v>
      </c>
      <c r="GI18" s="134">
        <v>0</v>
      </c>
      <c r="GJ18" s="134">
        <v>0</v>
      </c>
      <c r="GK18" s="134">
        <v>0</v>
      </c>
      <c r="GL18" s="134">
        <v>0</v>
      </c>
      <c r="GM18" s="134">
        <v>0</v>
      </c>
      <c r="GN18" s="134">
        <v>0</v>
      </c>
      <c r="GO18" s="134">
        <v>0</v>
      </c>
      <c r="GP18" s="134">
        <v>0</v>
      </c>
      <c r="GQ18" s="134">
        <v>0</v>
      </c>
      <c r="GR18" s="134">
        <v>0</v>
      </c>
      <c r="GS18" s="134">
        <v>0</v>
      </c>
      <c r="GT18" s="134">
        <v>0</v>
      </c>
      <c r="GU18" s="134">
        <v>0</v>
      </c>
      <c r="GV18" s="134">
        <v>0</v>
      </c>
      <c r="GW18" s="134">
        <v>0</v>
      </c>
      <c r="GX18" s="134">
        <v>0</v>
      </c>
      <c r="GY18" s="134">
        <v>0</v>
      </c>
      <c r="GZ18" s="134">
        <v>0</v>
      </c>
      <c r="HA18" s="134">
        <v>0</v>
      </c>
      <c r="HB18" s="134">
        <v>0</v>
      </c>
      <c r="HC18" s="134">
        <v>0</v>
      </c>
      <c r="HD18" s="134">
        <v>0</v>
      </c>
      <c r="HE18" s="134">
        <v>0</v>
      </c>
      <c r="HF18" s="134">
        <v>0</v>
      </c>
      <c r="HG18" s="134">
        <v>0</v>
      </c>
      <c r="HH18" s="134">
        <v>0</v>
      </c>
      <c r="HI18" s="134">
        <v>0</v>
      </c>
      <c r="HJ18" s="134">
        <v>1.3113171918929127</v>
      </c>
      <c r="HK18" s="134">
        <v>7.867903151357476</v>
      </c>
      <c r="HL18" s="132">
        <v>49.830053291930682</v>
      </c>
      <c r="HM18" s="144">
        <v>114.966583897541</v>
      </c>
      <c r="HN18" s="144">
        <v>121.774708860095</v>
      </c>
      <c r="HO18" s="365">
        <v>6.6412086999834002E-2</v>
      </c>
      <c r="HP18" s="365">
        <v>4.9815681976686302E-2</v>
      </c>
      <c r="HQ18" s="365">
        <v>4.7058823529411802</v>
      </c>
      <c r="HR18" s="365">
        <v>5.4945054945054901</v>
      </c>
      <c r="HS18" s="132">
        <v>81.176470588235304</v>
      </c>
      <c r="HT18" s="132">
        <v>85.714285714285694</v>
      </c>
      <c r="HU18" s="132">
        <v>1.4112568487464701</v>
      </c>
      <c r="HV18" s="132">
        <v>0.90664541197569004</v>
      </c>
      <c r="HW18" s="132">
        <v>3.5333385485931799</v>
      </c>
      <c r="HX18" s="132">
        <v>6.0688618535393903</v>
      </c>
      <c r="HY18" s="144">
        <v>105.53777891467384</v>
      </c>
      <c r="HZ18" s="144">
        <v>106.48576324398699</v>
      </c>
      <c r="IA18" s="383">
        <v>22</v>
      </c>
      <c r="IB18" s="383">
        <v>27</v>
      </c>
      <c r="IC18" s="366">
        <v>0.292087095061073</v>
      </c>
      <c r="ID18" s="366">
        <v>0.22122081114297401</v>
      </c>
      <c r="IE18" s="366">
        <v>2.78481012658228</v>
      </c>
      <c r="IF18" s="366">
        <v>3.3047735618115102</v>
      </c>
      <c r="IG18" s="144">
        <v>52.4050632911392</v>
      </c>
      <c r="IH18" s="144">
        <v>61.933904528763797</v>
      </c>
      <c r="II18" s="144">
        <v>10.4885820499203</v>
      </c>
      <c r="IJ18" s="144">
        <v>6.6939778779188899</v>
      </c>
      <c r="IK18" s="144">
        <v>4.6754804558137097</v>
      </c>
      <c r="IL18" s="144">
        <v>7.7246465310723904</v>
      </c>
      <c r="IM18" s="146">
        <v>94.06559219442876</v>
      </c>
      <c r="IN18" s="135">
        <v>91.346991216892846</v>
      </c>
      <c r="IO18" s="366">
        <v>0.152140838948055</v>
      </c>
      <c r="IP18" s="366">
        <v>5.6163998876720002E-2</v>
      </c>
      <c r="IQ18" s="366">
        <v>1.45530145530146</v>
      </c>
      <c r="IR18" s="366">
        <v>0.86956521739130399</v>
      </c>
      <c r="IS18" s="144">
        <v>60.4989604989605</v>
      </c>
      <c r="IT18" s="144">
        <v>74.347826086956502</v>
      </c>
      <c r="IU18" s="144">
        <v>10.4542490762878</v>
      </c>
      <c r="IV18" s="144">
        <v>6.4588598708228</v>
      </c>
      <c r="IW18" s="144">
        <v>5.5118110236220499</v>
      </c>
      <c r="IX18" s="144">
        <v>8.5226483256912609</v>
      </c>
      <c r="IY18" s="338">
        <v>60</v>
      </c>
      <c r="IZ18" s="366">
        <v>0.52083333333333304</v>
      </c>
      <c r="JA18" s="366">
        <v>15.5844155844156</v>
      </c>
      <c r="JB18" s="366">
        <v>74.285714285714306</v>
      </c>
      <c r="JC18" s="366">
        <v>3.3420138888888902</v>
      </c>
      <c r="JD18" s="144">
        <v>9.5800648222086497</v>
      </c>
    </row>
    <row r="19" spans="1:264" ht="18" customHeight="1">
      <c r="A19" s="278"/>
      <c r="B19" s="279" t="s">
        <v>87</v>
      </c>
      <c r="C19" s="279" t="s">
        <v>87</v>
      </c>
      <c r="D19" s="280" t="s">
        <v>1735</v>
      </c>
      <c r="E19" s="281" t="s">
        <v>1238</v>
      </c>
      <c r="F19" s="280" t="s">
        <v>119</v>
      </c>
      <c r="G19" s="281" t="s">
        <v>0</v>
      </c>
      <c r="H19" s="282" t="s">
        <v>87</v>
      </c>
      <c r="I19" s="282" t="s">
        <v>87</v>
      </c>
      <c r="J19" s="282" t="s">
        <v>87</v>
      </c>
      <c r="K19" s="282" t="s">
        <v>87</v>
      </c>
      <c r="L19" s="282" t="s">
        <v>87</v>
      </c>
      <c r="M19" s="283">
        <v>60763</v>
      </c>
      <c r="N19" s="282" t="s">
        <v>87</v>
      </c>
      <c r="O19" s="282" t="s">
        <v>87</v>
      </c>
      <c r="P19" s="282" t="s">
        <v>87</v>
      </c>
      <c r="Q19" s="282" t="s">
        <v>87</v>
      </c>
      <c r="R19" s="132">
        <v>105.80255110060264</v>
      </c>
      <c r="S19" s="132">
        <v>109.91225300611931</v>
      </c>
      <c r="T19" s="338">
        <v>43.271289498702799</v>
      </c>
      <c r="U19" s="338">
        <v>51.224131554853216</v>
      </c>
      <c r="V19" s="132">
        <v>5.3152039555006203</v>
      </c>
      <c r="W19" s="132">
        <v>4.3263288009888798</v>
      </c>
      <c r="X19" s="132">
        <v>9.6415327564894895</v>
      </c>
      <c r="Y19" s="282" t="s">
        <v>87</v>
      </c>
      <c r="Z19" s="282" t="s">
        <v>87</v>
      </c>
      <c r="AA19" s="282" t="s">
        <v>87</v>
      </c>
      <c r="AB19" s="282" t="s">
        <v>87</v>
      </c>
      <c r="AC19" s="282" t="s">
        <v>87</v>
      </c>
      <c r="AD19" s="282" t="s">
        <v>87</v>
      </c>
      <c r="AE19" s="282" t="s">
        <v>87</v>
      </c>
      <c r="AF19" s="282" t="s">
        <v>87</v>
      </c>
      <c r="AG19" s="282" t="s">
        <v>87</v>
      </c>
      <c r="AH19" s="282" t="s">
        <v>87</v>
      </c>
      <c r="AI19" s="282" t="s">
        <v>87</v>
      </c>
      <c r="AJ19" s="282" t="s">
        <v>87</v>
      </c>
      <c r="AK19" s="282" t="s">
        <v>87</v>
      </c>
      <c r="AL19" s="282" t="s">
        <v>87</v>
      </c>
      <c r="AM19" s="282" t="s">
        <v>87</v>
      </c>
      <c r="AN19" s="282" t="s">
        <v>87</v>
      </c>
      <c r="AO19" s="282" t="s">
        <v>87</v>
      </c>
      <c r="AP19" s="282" t="s">
        <v>87</v>
      </c>
      <c r="AQ19" s="282" t="s">
        <v>87</v>
      </c>
      <c r="AR19" s="282" t="s">
        <v>87</v>
      </c>
      <c r="AS19" s="282" t="s">
        <v>87</v>
      </c>
      <c r="AT19" s="282" t="s">
        <v>87</v>
      </c>
      <c r="AU19" s="282" t="s">
        <v>87</v>
      </c>
      <c r="AV19" s="282" t="s">
        <v>87</v>
      </c>
      <c r="AW19" s="286" t="s">
        <v>87</v>
      </c>
      <c r="AX19" s="286" t="s">
        <v>87</v>
      </c>
      <c r="AY19" s="286" t="s">
        <v>87</v>
      </c>
      <c r="AZ19" s="286" t="s">
        <v>87</v>
      </c>
      <c r="BA19" s="286" t="s">
        <v>87</v>
      </c>
      <c r="BB19" s="395">
        <v>14</v>
      </c>
      <c r="BC19" s="395">
        <v>17</v>
      </c>
      <c r="BD19" s="407" t="s">
        <v>88</v>
      </c>
      <c r="BE19" s="407" t="s">
        <v>88</v>
      </c>
      <c r="BF19" s="407" t="s">
        <v>88</v>
      </c>
      <c r="BG19" s="395">
        <v>0</v>
      </c>
      <c r="BH19" s="132">
        <v>0</v>
      </c>
      <c r="BI19" s="395">
        <v>0</v>
      </c>
      <c r="BJ19" s="132">
        <v>0</v>
      </c>
      <c r="BK19" s="395">
        <v>0</v>
      </c>
      <c r="BL19" s="132">
        <v>0</v>
      </c>
      <c r="BM19" s="395">
        <v>0</v>
      </c>
      <c r="BN19" s="134">
        <v>0</v>
      </c>
      <c r="BO19" s="380">
        <v>0</v>
      </c>
      <c r="BP19" s="134">
        <v>0</v>
      </c>
      <c r="BQ19" s="395">
        <v>0</v>
      </c>
      <c r="BR19" s="134">
        <v>0</v>
      </c>
      <c r="BS19" s="395">
        <v>0</v>
      </c>
      <c r="BT19" s="134">
        <v>0</v>
      </c>
      <c r="BU19" s="395">
        <v>0</v>
      </c>
      <c r="BV19" s="134">
        <v>0</v>
      </c>
      <c r="BW19" s="395">
        <v>0</v>
      </c>
      <c r="BX19" s="134">
        <v>0</v>
      </c>
      <c r="BY19" s="395">
        <v>0</v>
      </c>
      <c r="BZ19" s="134">
        <v>0</v>
      </c>
      <c r="CA19" s="395">
        <v>32</v>
      </c>
      <c r="CB19" s="134">
        <v>31.205507772121781</v>
      </c>
      <c r="CC19" s="395">
        <v>8</v>
      </c>
      <c r="CD19" s="134">
        <v>7.8013769430304452</v>
      </c>
      <c r="CE19" s="395">
        <v>10</v>
      </c>
      <c r="CF19" s="134">
        <v>9.7517211787880562</v>
      </c>
      <c r="CG19" s="395">
        <v>65</v>
      </c>
      <c r="CH19" s="134">
        <v>63.38618766212236</v>
      </c>
      <c r="CI19" s="395">
        <v>624</v>
      </c>
      <c r="CJ19" s="134">
        <v>608.5074015563747</v>
      </c>
      <c r="CK19" s="395">
        <v>256</v>
      </c>
      <c r="CL19" s="134">
        <v>249.64406217697424</v>
      </c>
      <c r="CM19" s="395">
        <v>0</v>
      </c>
      <c r="CN19" s="408">
        <v>0</v>
      </c>
      <c r="CO19" s="395">
        <v>3</v>
      </c>
      <c r="CP19" s="134">
        <v>2.925516353636417</v>
      </c>
      <c r="CQ19" s="338">
        <v>1</v>
      </c>
      <c r="CR19" s="148">
        <v>0.97517211787880564</v>
      </c>
      <c r="CS19" s="395">
        <v>1</v>
      </c>
      <c r="CT19" s="134">
        <v>0.97517211787880564</v>
      </c>
      <c r="CU19" s="395">
        <v>0</v>
      </c>
      <c r="CV19" s="134">
        <v>0</v>
      </c>
      <c r="CW19" s="395">
        <v>0</v>
      </c>
      <c r="CX19" s="134">
        <v>0</v>
      </c>
      <c r="CY19" s="395">
        <v>0</v>
      </c>
      <c r="CZ19" s="134">
        <v>0</v>
      </c>
      <c r="DA19" s="395">
        <v>0</v>
      </c>
      <c r="DB19" s="134">
        <v>0</v>
      </c>
      <c r="DC19" s="395">
        <v>0</v>
      </c>
      <c r="DD19" s="395">
        <v>0</v>
      </c>
      <c r="DE19" s="395">
        <v>0</v>
      </c>
      <c r="DF19" s="395">
        <v>0</v>
      </c>
      <c r="DG19" s="395">
        <v>0</v>
      </c>
      <c r="DH19" s="395">
        <v>0</v>
      </c>
      <c r="DI19" s="395">
        <v>0</v>
      </c>
      <c r="DJ19" s="395">
        <v>0</v>
      </c>
      <c r="DK19" s="395">
        <v>0</v>
      </c>
      <c r="DL19" s="395">
        <v>0</v>
      </c>
      <c r="DM19" s="395">
        <v>0</v>
      </c>
      <c r="DN19" s="395">
        <v>0</v>
      </c>
      <c r="DO19" s="395">
        <v>0</v>
      </c>
      <c r="DP19" s="395">
        <v>0</v>
      </c>
      <c r="DQ19" s="395">
        <v>0</v>
      </c>
      <c r="DR19" s="395">
        <v>0</v>
      </c>
      <c r="DS19" s="395">
        <v>0</v>
      </c>
      <c r="DT19" s="395">
        <v>0</v>
      </c>
      <c r="DU19" s="395">
        <v>0</v>
      </c>
      <c r="DV19" s="395">
        <v>0</v>
      </c>
      <c r="DW19" s="395">
        <v>0</v>
      </c>
      <c r="DX19" s="395">
        <v>0</v>
      </c>
      <c r="DY19" s="395">
        <v>0</v>
      </c>
      <c r="DZ19" s="395">
        <v>0</v>
      </c>
      <c r="EA19" s="395">
        <v>0</v>
      </c>
      <c r="EB19" s="134">
        <v>0</v>
      </c>
      <c r="EC19" s="395">
        <v>0</v>
      </c>
      <c r="ED19" s="339" t="s">
        <v>88</v>
      </c>
      <c r="EE19" s="339" t="s">
        <v>88</v>
      </c>
      <c r="EF19" s="339" t="s">
        <v>88</v>
      </c>
      <c r="EG19" s="338">
        <v>0</v>
      </c>
      <c r="EH19" s="338">
        <v>0</v>
      </c>
      <c r="EI19" s="338">
        <v>0</v>
      </c>
      <c r="EJ19" s="395">
        <v>0</v>
      </c>
      <c r="EK19" s="338">
        <v>0</v>
      </c>
      <c r="EL19" s="338">
        <v>0</v>
      </c>
      <c r="EM19" s="338">
        <v>0</v>
      </c>
      <c r="EN19" s="338">
        <v>0</v>
      </c>
      <c r="EO19" s="338">
        <v>0</v>
      </c>
      <c r="EP19" s="338">
        <v>0</v>
      </c>
      <c r="EQ19" s="338">
        <v>0</v>
      </c>
      <c r="ER19" s="338">
        <v>0</v>
      </c>
      <c r="ES19" s="338">
        <v>0</v>
      </c>
      <c r="ET19" s="338">
        <v>0</v>
      </c>
      <c r="EU19" s="338">
        <v>0</v>
      </c>
      <c r="EV19" s="338">
        <v>0</v>
      </c>
      <c r="EW19" s="338">
        <v>0</v>
      </c>
      <c r="EX19" s="338">
        <v>0</v>
      </c>
      <c r="EY19" s="338">
        <v>0</v>
      </c>
      <c r="EZ19" s="338">
        <v>0</v>
      </c>
      <c r="FA19" s="339" t="s">
        <v>88</v>
      </c>
      <c r="FB19" s="339" t="s">
        <v>88</v>
      </c>
      <c r="FC19" s="339" t="s">
        <v>88</v>
      </c>
      <c r="FD19" s="339" t="s">
        <v>88</v>
      </c>
      <c r="FE19" s="339" t="s">
        <v>88</v>
      </c>
      <c r="FF19" s="339" t="s">
        <v>88</v>
      </c>
      <c r="FG19" s="339" t="s">
        <v>88</v>
      </c>
      <c r="FH19" s="339" t="s">
        <v>88</v>
      </c>
      <c r="FI19" s="339" t="s">
        <v>88</v>
      </c>
      <c r="FJ19" s="339" t="s">
        <v>88</v>
      </c>
      <c r="FK19" s="380">
        <v>0</v>
      </c>
      <c r="FL19" s="134">
        <v>0</v>
      </c>
      <c r="FM19" s="380">
        <v>1</v>
      </c>
      <c r="FN19" s="134">
        <v>1.6457383605154452</v>
      </c>
      <c r="FO19" s="380">
        <v>0</v>
      </c>
      <c r="FP19" s="134">
        <v>0</v>
      </c>
      <c r="FQ19" s="380">
        <v>0</v>
      </c>
      <c r="FR19" s="134">
        <v>0</v>
      </c>
      <c r="FS19" s="380">
        <v>0</v>
      </c>
      <c r="FT19" s="134">
        <v>0</v>
      </c>
      <c r="FU19" s="380">
        <v>16</v>
      </c>
      <c r="FV19" s="134">
        <v>15.60275388606089</v>
      </c>
      <c r="FW19" s="409">
        <v>0</v>
      </c>
      <c r="FX19" s="409">
        <v>0</v>
      </c>
      <c r="FY19" s="409">
        <v>0</v>
      </c>
      <c r="FZ19" s="409">
        <v>0</v>
      </c>
      <c r="GA19" s="409">
        <v>0</v>
      </c>
      <c r="GB19" s="395">
        <v>0</v>
      </c>
      <c r="GC19" s="395">
        <v>0</v>
      </c>
      <c r="GD19" s="395">
        <v>0</v>
      </c>
      <c r="GE19" s="395">
        <v>0</v>
      </c>
      <c r="GF19" s="395">
        <v>0</v>
      </c>
      <c r="GG19" s="134">
        <v>0</v>
      </c>
      <c r="GH19" s="134">
        <v>0</v>
      </c>
      <c r="GI19" s="134">
        <v>0</v>
      </c>
      <c r="GJ19" s="134">
        <v>0</v>
      </c>
      <c r="GK19" s="134">
        <v>0</v>
      </c>
      <c r="GL19" s="134">
        <v>0</v>
      </c>
      <c r="GM19" s="134">
        <v>0</v>
      </c>
      <c r="GN19" s="134">
        <v>0</v>
      </c>
      <c r="GO19" s="134">
        <v>0</v>
      </c>
      <c r="GP19" s="134">
        <v>0</v>
      </c>
      <c r="GQ19" s="134">
        <v>0</v>
      </c>
      <c r="GR19" s="134">
        <v>0</v>
      </c>
      <c r="GS19" s="134">
        <v>0</v>
      </c>
      <c r="GT19" s="134">
        <v>0</v>
      </c>
      <c r="GU19" s="134">
        <v>0</v>
      </c>
      <c r="GV19" s="134">
        <v>0</v>
      </c>
      <c r="GW19" s="134">
        <v>0</v>
      </c>
      <c r="GX19" s="134">
        <v>0</v>
      </c>
      <c r="GY19" s="134">
        <v>0</v>
      </c>
      <c r="GZ19" s="134">
        <v>0</v>
      </c>
      <c r="HA19" s="134">
        <v>0</v>
      </c>
      <c r="HB19" s="134">
        <v>0</v>
      </c>
      <c r="HC19" s="134">
        <v>0</v>
      </c>
      <c r="HD19" s="134">
        <v>0</v>
      </c>
      <c r="HE19" s="134">
        <v>0</v>
      </c>
      <c r="HF19" s="134">
        <v>0</v>
      </c>
      <c r="HG19" s="134">
        <v>0</v>
      </c>
      <c r="HH19" s="134">
        <v>0</v>
      </c>
      <c r="HI19" s="134">
        <v>0</v>
      </c>
      <c r="HJ19" s="134">
        <v>0</v>
      </c>
      <c r="HK19" s="134">
        <v>4.937215081546336</v>
      </c>
      <c r="HL19" s="132">
        <v>26.644504056745063</v>
      </c>
      <c r="HM19" s="144">
        <v>116.935626592158</v>
      </c>
      <c r="HN19" s="144">
        <v>116.84842427947601</v>
      </c>
      <c r="HO19" s="365">
        <v>4.3994720633523998E-2</v>
      </c>
      <c r="HP19" s="365">
        <v>5.9808612440191401E-2</v>
      </c>
      <c r="HQ19" s="365">
        <v>3.2258064516128999</v>
      </c>
      <c r="HR19" s="365">
        <v>8</v>
      </c>
      <c r="HS19" s="132">
        <v>90.322580645161295</v>
      </c>
      <c r="HT19" s="132">
        <v>100</v>
      </c>
      <c r="HU19" s="132">
        <v>1.3638363396392399</v>
      </c>
      <c r="HV19" s="132">
        <v>0.74760765550239205</v>
      </c>
      <c r="HW19" s="132">
        <v>8.4852965335961894</v>
      </c>
      <c r="HX19" s="132">
        <v>12.1180104031209</v>
      </c>
      <c r="HY19" s="144">
        <v>101.85588733006132</v>
      </c>
      <c r="HZ19" s="144">
        <v>112.97312085174499</v>
      </c>
      <c r="IA19" s="383">
        <v>7</v>
      </c>
      <c r="IB19" s="383">
        <v>6</v>
      </c>
      <c r="IC19" s="366">
        <v>0.36496350364963498</v>
      </c>
      <c r="ID19" s="366">
        <v>0.209937018894332</v>
      </c>
      <c r="IE19" s="366">
        <v>3.5175879396984899</v>
      </c>
      <c r="IF19" s="366">
        <v>3.4682080924855501</v>
      </c>
      <c r="IG19" s="144">
        <v>71.859296482412105</v>
      </c>
      <c r="IH19" s="144">
        <v>80.346820809248598</v>
      </c>
      <c r="II19" s="144">
        <v>10.3753910323253</v>
      </c>
      <c r="IJ19" s="144">
        <v>6.0531840447865601</v>
      </c>
      <c r="IK19" s="144">
        <v>7.2942336126170497</v>
      </c>
      <c r="IL19" s="144">
        <v>11.0533159947984</v>
      </c>
      <c r="IM19" s="146">
        <v>109.38649601439512</v>
      </c>
      <c r="IN19" s="135">
        <v>100.0288333229512</v>
      </c>
      <c r="IO19" s="366">
        <v>0.39395929087327602</v>
      </c>
      <c r="IP19" s="366">
        <v>9.8814229249011898E-2</v>
      </c>
      <c r="IQ19" s="366">
        <v>5.1282051282051304</v>
      </c>
      <c r="IR19" s="366">
        <v>1.5873015873015901</v>
      </c>
      <c r="IS19" s="144">
        <v>87.179487179487197</v>
      </c>
      <c r="IT19" s="144">
        <v>92.857142857142904</v>
      </c>
      <c r="IU19" s="144">
        <v>7.6822061720288897</v>
      </c>
      <c r="IV19" s="144">
        <v>6.2252964426877497</v>
      </c>
      <c r="IW19" s="144">
        <v>10.8807654563297</v>
      </c>
      <c r="IX19" s="144">
        <v>14.661085920241799</v>
      </c>
      <c r="IY19" s="338">
        <v>10</v>
      </c>
      <c r="IZ19" s="366">
        <v>0.42936882782309999</v>
      </c>
      <c r="JA19" s="366">
        <v>21.739130434782599</v>
      </c>
      <c r="JB19" s="366">
        <v>100</v>
      </c>
      <c r="JC19" s="366">
        <v>1.97509660798626</v>
      </c>
      <c r="JD19" s="144">
        <v>12.5346825526359</v>
      </c>
    </row>
    <row r="20" spans="1:264" ht="18" customHeight="1">
      <c r="A20" s="278"/>
      <c r="B20" s="279" t="s">
        <v>87</v>
      </c>
      <c r="C20" s="279" t="s">
        <v>87</v>
      </c>
      <c r="D20" s="280" t="s">
        <v>1736</v>
      </c>
      <c r="E20" s="281" t="s">
        <v>1239</v>
      </c>
      <c r="F20" s="280" t="s">
        <v>119</v>
      </c>
      <c r="G20" s="281" t="s">
        <v>0</v>
      </c>
      <c r="H20" s="282" t="s">
        <v>87</v>
      </c>
      <c r="I20" s="282" t="s">
        <v>87</v>
      </c>
      <c r="J20" s="282" t="s">
        <v>87</v>
      </c>
      <c r="K20" s="282" t="s">
        <v>87</v>
      </c>
      <c r="L20" s="282" t="s">
        <v>87</v>
      </c>
      <c r="M20" s="283">
        <v>39894</v>
      </c>
      <c r="N20" s="282" t="s">
        <v>87</v>
      </c>
      <c r="O20" s="282" t="s">
        <v>87</v>
      </c>
      <c r="P20" s="282" t="s">
        <v>87</v>
      </c>
      <c r="Q20" s="282" t="s">
        <v>87</v>
      </c>
      <c r="R20" s="132">
        <v>107.90092253532966</v>
      </c>
      <c r="S20" s="132">
        <v>109.3385843762172</v>
      </c>
      <c r="T20" s="395">
        <v>33.756201552348898</v>
      </c>
      <c r="U20" s="338">
        <v>26.818670745201473</v>
      </c>
      <c r="V20" s="132">
        <v>4.0892193308550198</v>
      </c>
      <c r="W20" s="132">
        <v>4.2750929368029702</v>
      </c>
      <c r="X20" s="132">
        <v>8.36431226765799</v>
      </c>
      <c r="Y20" s="282" t="s">
        <v>87</v>
      </c>
      <c r="Z20" s="282" t="s">
        <v>87</v>
      </c>
      <c r="AA20" s="282" t="s">
        <v>87</v>
      </c>
      <c r="AB20" s="282" t="s">
        <v>87</v>
      </c>
      <c r="AC20" s="282" t="s">
        <v>87</v>
      </c>
      <c r="AD20" s="282" t="s">
        <v>87</v>
      </c>
      <c r="AE20" s="282" t="s">
        <v>87</v>
      </c>
      <c r="AF20" s="282" t="s">
        <v>87</v>
      </c>
      <c r="AG20" s="282" t="s">
        <v>87</v>
      </c>
      <c r="AH20" s="282" t="s">
        <v>87</v>
      </c>
      <c r="AI20" s="282" t="s">
        <v>87</v>
      </c>
      <c r="AJ20" s="282" t="s">
        <v>87</v>
      </c>
      <c r="AK20" s="282" t="s">
        <v>87</v>
      </c>
      <c r="AL20" s="282" t="s">
        <v>87</v>
      </c>
      <c r="AM20" s="282" t="s">
        <v>87</v>
      </c>
      <c r="AN20" s="282" t="s">
        <v>87</v>
      </c>
      <c r="AO20" s="282" t="s">
        <v>87</v>
      </c>
      <c r="AP20" s="282" t="s">
        <v>87</v>
      </c>
      <c r="AQ20" s="282" t="s">
        <v>87</v>
      </c>
      <c r="AR20" s="282" t="s">
        <v>87</v>
      </c>
      <c r="AS20" s="282" t="s">
        <v>87</v>
      </c>
      <c r="AT20" s="282" t="s">
        <v>87</v>
      </c>
      <c r="AU20" s="282" t="s">
        <v>87</v>
      </c>
      <c r="AV20" s="282" t="s">
        <v>87</v>
      </c>
      <c r="AW20" s="286" t="s">
        <v>87</v>
      </c>
      <c r="AX20" s="286" t="s">
        <v>87</v>
      </c>
      <c r="AY20" s="286" t="s">
        <v>87</v>
      </c>
      <c r="AZ20" s="286" t="s">
        <v>87</v>
      </c>
      <c r="BA20" s="286" t="s">
        <v>87</v>
      </c>
      <c r="BB20" s="395">
        <v>27</v>
      </c>
      <c r="BC20" s="395">
        <v>43</v>
      </c>
      <c r="BD20" s="407" t="s">
        <v>88</v>
      </c>
      <c r="BE20" s="407" t="s">
        <v>88</v>
      </c>
      <c r="BF20" s="407" t="s">
        <v>88</v>
      </c>
      <c r="BG20" s="395">
        <v>0</v>
      </c>
      <c r="BH20" s="132">
        <v>0</v>
      </c>
      <c r="BI20" s="395">
        <v>79</v>
      </c>
      <c r="BJ20" s="132">
        <v>51.344711494716037</v>
      </c>
      <c r="BK20" s="395">
        <v>0</v>
      </c>
      <c r="BL20" s="132">
        <v>0</v>
      </c>
      <c r="BM20" s="395">
        <v>0</v>
      </c>
      <c r="BN20" s="134">
        <v>0</v>
      </c>
      <c r="BO20" s="380">
        <v>40</v>
      </c>
      <c r="BP20" s="134">
        <v>25.99732227580559</v>
      </c>
      <c r="BQ20" s="395">
        <v>0</v>
      </c>
      <c r="BR20" s="134">
        <v>0</v>
      </c>
      <c r="BS20" s="395">
        <v>0</v>
      </c>
      <c r="BT20" s="134">
        <v>0</v>
      </c>
      <c r="BU20" s="395">
        <v>0</v>
      </c>
      <c r="BV20" s="134">
        <v>0</v>
      </c>
      <c r="BW20" s="395">
        <v>0</v>
      </c>
      <c r="BX20" s="134">
        <v>0</v>
      </c>
      <c r="BY20" s="338">
        <v>0</v>
      </c>
      <c r="BZ20" s="148">
        <v>0</v>
      </c>
      <c r="CA20" s="395">
        <v>120</v>
      </c>
      <c r="CB20" s="134">
        <v>77.991966827416775</v>
      </c>
      <c r="CC20" s="395">
        <v>0</v>
      </c>
      <c r="CD20" s="134">
        <v>0</v>
      </c>
      <c r="CE20" s="395">
        <v>4</v>
      </c>
      <c r="CF20" s="134">
        <v>2.5997322275805592</v>
      </c>
      <c r="CG20" s="395">
        <v>186</v>
      </c>
      <c r="CH20" s="134">
        <v>120.887548582496</v>
      </c>
      <c r="CI20" s="395">
        <v>1326</v>
      </c>
      <c r="CJ20" s="134">
        <v>861.81123344295543</v>
      </c>
      <c r="CK20" s="395">
        <v>704</v>
      </c>
      <c r="CL20" s="134">
        <v>457.55287205417841</v>
      </c>
      <c r="CM20" s="395">
        <v>318</v>
      </c>
      <c r="CN20" s="408">
        <v>206.67871209265445</v>
      </c>
      <c r="CO20" s="395">
        <v>45</v>
      </c>
      <c r="CP20" s="134">
        <v>29.246987560281291</v>
      </c>
      <c r="CQ20" s="395">
        <v>0</v>
      </c>
      <c r="CR20" s="134">
        <v>0</v>
      </c>
      <c r="CS20" s="395">
        <v>9</v>
      </c>
      <c r="CT20" s="134">
        <v>5.8493975120562585</v>
      </c>
      <c r="CU20" s="395">
        <v>15</v>
      </c>
      <c r="CV20" s="134">
        <v>9.7489958534270968</v>
      </c>
      <c r="CW20" s="395">
        <v>271</v>
      </c>
      <c r="CX20" s="134">
        <v>176.13185841858288</v>
      </c>
      <c r="CY20" s="395">
        <v>271</v>
      </c>
      <c r="CZ20" s="134">
        <v>176.13185841858288</v>
      </c>
      <c r="DA20" s="338">
        <v>0</v>
      </c>
      <c r="DB20" s="148">
        <v>0</v>
      </c>
      <c r="DC20" s="395">
        <v>0</v>
      </c>
      <c r="DD20" s="395">
        <v>0</v>
      </c>
      <c r="DE20" s="395">
        <v>92</v>
      </c>
      <c r="DF20" s="395">
        <v>3803</v>
      </c>
      <c r="DG20" s="395">
        <v>0</v>
      </c>
      <c r="DH20" s="395">
        <v>123</v>
      </c>
      <c r="DI20" s="395">
        <v>0</v>
      </c>
      <c r="DJ20" s="395">
        <v>6</v>
      </c>
      <c r="DK20" s="395">
        <v>14</v>
      </c>
      <c r="DL20" s="395">
        <v>0</v>
      </c>
      <c r="DM20" s="395">
        <v>0</v>
      </c>
      <c r="DN20" s="395">
        <v>519</v>
      </c>
      <c r="DO20" s="395">
        <v>27</v>
      </c>
      <c r="DP20" s="395">
        <v>0</v>
      </c>
      <c r="DQ20" s="395">
        <v>11</v>
      </c>
      <c r="DR20" s="395">
        <v>0</v>
      </c>
      <c r="DS20" s="395">
        <v>59</v>
      </c>
      <c r="DT20" s="395">
        <v>306</v>
      </c>
      <c r="DU20" s="395">
        <v>10287</v>
      </c>
      <c r="DV20" s="395">
        <v>907</v>
      </c>
      <c r="DW20" s="395">
        <v>3922</v>
      </c>
      <c r="DX20" s="395">
        <v>169</v>
      </c>
      <c r="DY20" s="395">
        <v>162</v>
      </c>
      <c r="DZ20" s="395">
        <v>2492</v>
      </c>
      <c r="EA20" s="395">
        <v>661</v>
      </c>
      <c r="EB20" s="134">
        <v>15.8058345289335</v>
      </c>
      <c r="EC20" s="395">
        <v>77</v>
      </c>
      <c r="ED20" s="339" t="s">
        <v>88</v>
      </c>
      <c r="EE20" s="339" t="s">
        <v>88</v>
      </c>
      <c r="EF20" s="339" t="s">
        <v>88</v>
      </c>
      <c r="EG20" s="338">
        <v>6</v>
      </c>
      <c r="EH20" s="338">
        <v>125</v>
      </c>
      <c r="EI20" s="338">
        <v>35</v>
      </c>
      <c r="EJ20" s="395">
        <v>0</v>
      </c>
      <c r="EK20" s="338">
        <v>218</v>
      </c>
      <c r="EL20" s="338">
        <v>0</v>
      </c>
      <c r="EM20" s="338">
        <v>9</v>
      </c>
      <c r="EN20" s="338">
        <v>4</v>
      </c>
      <c r="EO20" s="338">
        <v>44</v>
      </c>
      <c r="EP20" s="338">
        <v>20</v>
      </c>
      <c r="EQ20" s="338">
        <v>21</v>
      </c>
      <c r="ER20" s="338">
        <v>0</v>
      </c>
      <c r="ES20" s="338">
        <v>1</v>
      </c>
      <c r="ET20" s="338">
        <v>0</v>
      </c>
      <c r="EU20" s="338">
        <v>0</v>
      </c>
      <c r="EV20" s="338">
        <v>3430</v>
      </c>
      <c r="EW20" s="338">
        <v>0</v>
      </c>
      <c r="EX20" s="338">
        <v>5</v>
      </c>
      <c r="EY20" s="338">
        <v>0</v>
      </c>
      <c r="EZ20" s="338">
        <v>0</v>
      </c>
      <c r="FA20" s="339" t="s">
        <v>88</v>
      </c>
      <c r="FB20" s="339" t="s">
        <v>88</v>
      </c>
      <c r="FC20" s="339" t="s">
        <v>88</v>
      </c>
      <c r="FD20" s="339" t="s">
        <v>88</v>
      </c>
      <c r="FE20" s="339" t="s">
        <v>88</v>
      </c>
      <c r="FF20" s="339" t="s">
        <v>88</v>
      </c>
      <c r="FG20" s="339" t="s">
        <v>88</v>
      </c>
      <c r="FH20" s="339" t="s">
        <v>88</v>
      </c>
      <c r="FI20" s="339" t="s">
        <v>88</v>
      </c>
      <c r="FJ20" s="339" t="s">
        <v>88</v>
      </c>
      <c r="FK20" s="380">
        <v>0</v>
      </c>
      <c r="FL20" s="134">
        <v>0</v>
      </c>
      <c r="FM20" s="380">
        <v>0</v>
      </c>
      <c r="FN20" s="134">
        <v>0</v>
      </c>
      <c r="FO20" s="383">
        <v>0</v>
      </c>
      <c r="FP20" s="148">
        <v>0</v>
      </c>
      <c r="FQ20" s="380">
        <v>1</v>
      </c>
      <c r="FR20" s="134">
        <v>0.6499330568951398</v>
      </c>
      <c r="FS20" s="380">
        <v>0</v>
      </c>
      <c r="FT20" s="134">
        <v>0</v>
      </c>
      <c r="FU20" s="380">
        <v>0</v>
      </c>
      <c r="FV20" s="134">
        <v>0</v>
      </c>
      <c r="FW20" s="409">
        <v>1</v>
      </c>
      <c r="FX20" s="409">
        <v>0</v>
      </c>
      <c r="FY20" s="409">
        <v>1</v>
      </c>
      <c r="FZ20" s="409">
        <v>0</v>
      </c>
      <c r="GA20" s="409">
        <v>0</v>
      </c>
      <c r="GB20" s="395">
        <v>3068</v>
      </c>
      <c r="GC20" s="395">
        <v>0</v>
      </c>
      <c r="GD20" s="395">
        <v>756</v>
      </c>
      <c r="GE20" s="395">
        <v>0</v>
      </c>
      <c r="GF20" s="395">
        <v>6</v>
      </c>
      <c r="GG20" s="134">
        <v>55.5</v>
      </c>
      <c r="GH20" s="134">
        <v>231.85</v>
      </c>
      <c r="GI20" s="134">
        <v>17</v>
      </c>
      <c r="GJ20" s="134">
        <v>3</v>
      </c>
      <c r="GK20" s="134">
        <v>1</v>
      </c>
      <c r="GL20" s="134">
        <v>1</v>
      </c>
      <c r="GM20" s="134">
        <v>3</v>
      </c>
      <c r="GN20" s="134">
        <v>4</v>
      </c>
      <c r="GO20" s="134">
        <v>0</v>
      </c>
      <c r="GP20" s="134">
        <v>3</v>
      </c>
      <c r="GQ20" s="134">
        <v>0</v>
      </c>
      <c r="GR20" s="134">
        <v>0</v>
      </c>
      <c r="GS20" s="134">
        <v>1</v>
      </c>
      <c r="GT20" s="134">
        <v>4</v>
      </c>
      <c r="GU20" s="134">
        <v>0</v>
      </c>
      <c r="GV20" s="134">
        <v>1</v>
      </c>
      <c r="GW20" s="134">
        <v>0</v>
      </c>
      <c r="GX20" s="134">
        <v>0</v>
      </c>
      <c r="GY20" s="134">
        <v>1</v>
      </c>
      <c r="GZ20" s="134">
        <v>1</v>
      </c>
      <c r="HA20" s="134">
        <v>0</v>
      </c>
      <c r="HB20" s="134">
        <v>0</v>
      </c>
      <c r="HC20" s="134">
        <v>0</v>
      </c>
      <c r="HD20" s="134">
        <v>0</v>
      </c>
      <c r="HE20" s="134">
        <v>0</v>
      </c>
      <c r="HF20" s="134">
        <v>0</v>
      </c>
      <c r="HG20" s="134">
        <v>1</v>
      </c>
      <c r="HH20" s="134">
        <v>5</v>
      </c>
      <c r="HI20" s="134">
        <v>0</v>
      </c>
      <c r="HJ20" s="134">
        <v>2.5066426028976792</v>
      </c>
      <c r="HK20" s="134">
        <v>2.5066426028976792</v>
      </c>
      <c r="HL20" s="132">
        <v>40.106281646362866</v>
      </c>
      <c r="HM20" s="144">
        <v>120.15326805882</v>
      </c>
      <c r="HN20" s="144">
        <v>121.638524172171</v>
      </c>
      <c r="HO20" s="365">
        <v>0</v>
      </c>
      <c r="HP20" s="365">
        <v>0</v>
      </c>
      <c r="HQ20" s="365">
        <v>0</v>
      </c>
      <c r="HR20" s="365">
        <v>0</v>
      </c>
      <c r="HS20" s="132">
        <v>64.285714285714306</v>
      </c>
      <c r="HT20" s="132">
        <v>62.2222222222222</v>
      </c>
      <c r="HU20" s="132">
        <v>3.1517334533993702</v>
      </c>
      <c r="HV20" s="132">
        <v>2.84539993676889</v>
      </c>
      <c r="HW20" s="132">
        <v>12.7252800779347</v>
      </c>
      <c r="HX20" s="132">
        <v>19.362715175192299</v>
      </c>
      <c r="HY20" s="144">
        <v>117.12016287677451</v>
      </c>
      <c r="HZ20" s="144">
        <v>113.59322488464601</v>
      </c>
      <c r="IA20" s="383">
        <v>5</v>
      </c>
      <c r="IB20" s="383">
        <v>3</v>
      </c>
      <c r="IC20" s="366">
        <v>0.32071840923668998</v>
      </c>
      <c r="ID20" s="366">
        <v>0.14097744360902301</v>
      </c>
      <c r="IE20" s="366">
        <v>3.4482758620689702</v>
      </c>
      <c r="IF20" s="366">
        <v>2.34375</v>
      </c>
      <c r="IG20" s="144">
        <v>70.344827586206904</v>
      </c>
      <c r="IH20" s="144">
        <v>66.40625</v>
      </c>
      <c r="II20" s="144">
        <v>9.3008338678640197</v>
      </c>
      <c r="IJ20" s="144">
        <v>6.0150375939849603</v>
      </c>
      <c r="IK20" s="144">
        <v>10.813443740866999</v>
      </c>
      <c r="IL20" s="144">
        <v>15.260651935050699</v>
      </c>
      <c r="IM20" s="146">
        <v>92.249274671471554</v>
      </c>
      <c r="IN20" s="135">
        <v>79.74107851178313</v>
      </c>
      <c r="IO20" s="366">
        <v>8.4175084175084194E-2</v>
      </c>
      <c r="IP20" s="385">
        <v>0.15686274509803899</v>
      </c>
      <c r="IQ20" s="366">
        <v>0.80645161290322598</v>
      </c>
      <c r="IR20" s="385">
        <v>2.5974025974026</v>
      </c>
      <c r="IS20" s="144">
        <v>68.548387096774206</v>
      </c>
      <c r="IT20" s="144">
        <v>77.922077922077904</v>
      </c>
      <c r="IU20" s="144">
        <v>10.4377104377104</v>
      </c>
      <c r="IV20" s="144">
        <v>6.0392156862745097</v>
      </c>
      <c r="IW20" s="144">
        <v>13.823529411764699</v>
      </c>
      <c r="IX20" s="144">
        <v>15.9568733153639</v>
      </c>
      <c r="IY20" s="338">
        <v>5</v>
      </c>
      <c r="IZ20" s="366">
        <v>0.36101083032490999</v>
      </c>
      <c r="JA20" s="366">
        <v>7.8125</v>
      </c>
      <c r="JB20" s="366">
        <v>96.875</v>
      </c>
      <c r="JC20" s="366">
        <v>4.6209386281588403</v>
      </c>
      <c r="JD20" s="144">
        <v>13.319497008912199</v>
      </c>
    </row>
    <row r="21" spans="1:264" ht="18" customHeight="1">
      <c r="A21" s="278"/>
      <c r="B21" s="279" t="s">
        <v>87</v>
      </c>
      <c r="C21" s="279" t="s">
        <v>87</v>
      </c>
      <c r="D21" s="280" t="s">
        <v>1737</v>
      </c>
      <c r="E21" s="281" t="s">
        <v>1240</v>
      </c>
      <c r="F21" s="280" t="s">
        <v>119</v>
      </c>
      <c r="G21" s="281" t="s">
        <v>0</v>
      </c>
      <c r="H21" s="282" t="s">
        <v>87</v>
      </c>
      <c r="I21" s="282" t="s">
        <v>87</v>
      </c>
      <c r="J21" s="282" t="s">
        <v>87</v>
      </c>
      <c r="K21" s="282" t="s">
        <v>87</v>
      </c>
      <c r="L21" s="282" t="s">
        <v>87</v>
      </c>
      <c r="M21" s="283">
        <v>43050</v>
      </c>
      <c r="N21" s="282" t="s">
        <v>87</v>
      </c>
      <c r="O21" s="282" t="s">
        <v>87</v>
      </c>
      <c r="P21" s="282" t="s">
        <v>87</v>
      </c>
      <c r="Q21" s="282" t="s">
        <v>87</v>
      </c>
      <c r="R21" s="132">
        <v>114.58797799343472</v>
      </c>
      <c r="S21" s="132">
        <v>112.40710833084164</v>
      </c>
      <c r="T21" s="395">
        <v>84.787195949859324</v>
      </c>
      <c r="U21" s="395">
        <v>50.773211026737442</v>
      </c>
      <c r="V21" s="132">
        <v>5.1413881748071999</v>
      </c>
      <c r="W21" s="132">
        <v>3.3419023136246802</v>
      </c>
      <c r="X21" s="132">
        <v>8.48329048843188</v>
      </c>
      <c r="Y21" s="282" t="s">
        <v>87</v>
      </c>
      <c r="Z21" s="282" t="s">
        <v>87</v>
      </c>
      <c r="AA21" s="282" t="s">
        <v>87</v>
      </c>
      <c r="AB21" s="282" t="s">
        <v>87</v>
      </c>
      <c r="AC21" s="282" t="s">
        <v>87</v>
      </c>
      <c r="AD21" s="282" t="s">
        <v>87</v>
      </c>
      <c r="AE21" s="282" t="s">
        <v>87</v>
      </c>
      <c r="AF21" s="282" t="s">
        <v>87</v>
      </c>
      <c r="AG21" s="282" t="s">
        <v>87</v>
      </c>
      <c r="AH21" s="282" t="s">
        <v>87</v>
      </c>
      <c r="AI21" s="282" t="s">
        <v>87</v>
      </c>
      <c r="AJ21" s="282" t="s">
        <v>87</v>
      </c>
      <c r="AK21" s="282" t="s">
        <v>87</v>
      </c>
      <c r="AL21" s="282" t="s">
        <v>87</v>
      </c>
      <c r="AM21" s="282" t="s">
        <v>87</v>
      </c>
      <c r="AN21" s="282" t="s">
        <v>87</v>
      </c>
      <c r="AO21" s="282" t="s">
        <v>87</v>
      </c>
      <c r="AP21" s="282" t="s">
        <v>87</v>
      </c>
      <c r="AQ21" s="282" t="s">
        <v>87</v>
      </c>
      <c r="AR21" s="282" t="s">
        <v>87</v>
      </c>
      <c r="AS21" s="282" t="s">
        <v>87</v>
      </c>
      <c r="AT21" s="282" t="s">
        <v>87</v>
      </c>
      <c r="AU21" s="282" t="s">
        <v>87</v>
      </c>
      <c r="AV21" s="282" t="s">
        <v>87</v>
      </c>
      <c r="AW21" s="286" t="s">
        <v>87</v>
      </c>
      <c r="AX21" s="286" t="s">
        <v>87</v>
      </c>
      <c r="AY21" s="286" t="s">
        <v>87</v>
      </c>
      <c r="AZ21" s="286" t="s">
        <v>87</v>
      </c>
      <c r="BA21" s="286" t="s">
        <v>87</v>
      </c>
      <c r="BB21" s="395">
        <v>4</v>
      </c>
      <c r="BC21" s="395">
        <v>10</v>
      </c>
      <c r="BD21" s="407" t="s">
        <v>88</v>
      </c>
      <c r="BE21" s="407" t="s">
        <v>88</v>
      </c>
      <c r="BF21" s="407" t="s">
        <v>88</v>
      </c>
      <c r="BG21" s="395">
        <v>0</v>
      </c>
      <c r="BH21" s="132">
        <v>0</v>
      </c>
      <c r="BI21" s="395">
        <v>25</v>
      </c>
      <c r="BJ21" s="132">
        <v>50.994390617032131</v>
      </c>
      <c r="BK21" s="395">
        <v>0</v>
      </c>
      <c r="BL21" s="132">
        <v>0</v>
      </c>
      <c r="BM21" s="395">
        <v>0</v>
      </c>
      <c r="BN21" s="134">
        <v>0</v>
      </c>
      <c r="BO21" s="380">
        <v>0</v>
      </c>
      <c r="BP21" s="134">
        <v>0</v>
      </c>
      <c r="BQ21" s="395">
        <v>0</v>
      </c>
      <c r="BR21" s="134">
        <v>0</v>
      </c>
      <c r="BS21" s="395">
        <v>0</v>
      </c>
      <c r="BT21" s="134">
        <v>0</v>
      </c>
      <c r="BU21" s="395">
        <v>0</v>
      </c>
      <c r="BV21" s="134">
        <v>0</v>
      </c>
      <c r="BW21" s="395">
        <v>0</v>
      </c>
      <c r="BX21" s="134">
        <v>0</v>
      </c>
      <c r="BY21" s="338">
        <v>0</v>
      </c>
      <c r="BZ21" s="148">
        <v>0</v>
      </c>
      <c r="CA21" s="395">
        <v>52</v>
      </c>
      <c r="CB21" s="134">
        <v>106.06833248342681</v>
      </c>
      <c r="CC21" s="395">
        <v>319</v>
      </c>
      <c r="CD21" s="134">
        <v>650.68842427332993</v>
      </c>
      <c r="CE21" s="395">
        <v>136</v>
      </c>
      <c r="CF21" s="134">
        <v>277.40948495665475</v>
      </c>
      <c r="CG21" s="395">
        <v>107</v>
      </c>
      <c r="CH21" s="134">
        <v>218.25599184089748</v>
      </c>
      <c r="CI21" s="395">
        <v>214</v>
      </c>
      <c r="CJ21" s="134">
        <v>436.51198368179496</v>
      </c>
      <c r="CK21" s="395">
        <v>69</v>
      </c>
      <c r="CL21" s="134">
        <v>140.74451810300869</v>
      </c>
      <c r="CM21" s="395">
        <v>0</v>
      </c>
      <c r="CN21" s="408">
        <v>0</v>
      </c>
      <c r="CO21" s="395">
        <v>12</v>
      </c>
      <c r="CP21" s="134">
        <v>24.47730749617542</v>
      </c>
      <c r="CQ21" s="395">
        <v>14</v>
      </c>
      <c r="CR21" s="134">
        <v>28.556858745537991</v>
      </c>
      <c r="CS21" s="395">
        <v>0</v>
      </c>
      <c r="CT21" s="134">
        <v>0</v>
      </c>
      <c r="CU21" s="395">
        <v>0</v>
      </c>
      <c r="CV21" s="134">
        <v>0</v>
      </c>
      <c r="CW21" s="395">
        <v>0</v>
      </c>
      <c r="CX21" s="134">
        <v>0</v>
      </c>
      <c r="CY21" s="395">
        <v>0</v>
      </c>
      <c r="CZ21" s="134">
        <v>0</v>
      </c>
      <c r="DA21" s="395">
        <v>0</v>
      </c>
      <c r="DB21" s="134">
        <v>0</v>
      </c>
      <c r="DC21" s="395">
        <v>0</v>
      </c>
      <c r="DD21" s="395">
        <v>0</v>
      </c>
      <c r="DE21" s="395">
        <v>0</v>
      </c>
      <c r="DF21" s="395">
        <v>0</v>
      </c>
      <c r="DG21" s="395">
        <v>0</v>
      </c>
      <c r="DH21" s="395">
        <v>0</v>
      </c>
      <c r="DI21" s="395">
        <v>0</v>
      </c>
      <c r="DJ21" s="395">
        <v>0</v>
      </c>
      <c r="DK21" s="395">
        <v>0</v>
      </c>
      <c r="DL21" s="395">
        <v>0</v>
      </c>
      <c r="DM21" s="395">
        <v>0</v>
      </c>
      <c r="DN21" s="395">
        <v>0</v>
      </c>
      <c r="DO21" s="395">
        <v>0</v>
      </c>
      <c r="DP21" s="395">
        <v>0</v>
      </c>
      <c r="DQ21" s="395">
        <v>0</v>
      </c>
      <c r="DR21" s="395">
        <v>0</v>
      </c>
      <c r="DS21" s="395">
        <v>0</v>
      </c>
      <c r="DT21" s="395">
        <v>0</v>
      </c>
      <c r="DU21" s="395">
        <v>0</v>
      </c>
      <c r="DV21" s="395">
        <v>0</v>
      </c>
      <c r="DW21" s="395">
        <v>0</v>
      </c>
      <c r="DX21" s="395">
        <v>0</v>
      </c>
      <c r="DY21" s="395">
        <v>0</v>
      </c>
      <c r="DZ21" s="395">
        <v>0</v>
      </c>
      <c r="EA21" s="395">
        <v>0</v>
      </c>
      <c r="EB21" s="134">
        <v>0</v>
      </c>
      <c r="EC21" s="395">
        <v>0</v>
      </c>
      <c r="ED21" s="339" t="s">
        <v>88</v>
      </c>
      <c r="EE21" s="339" t="s">
        <v>88</v>
      </c>
      <c r="EF21" s="339" t="s">
        <v>88</v>
      </c>
      <c r="EG21" s="338">
        <v>0</v>
      </c>
      <c r="EH21" s="338">
        <v>0</v>
      </c>
      <c r="EI21" s="338">
        <v>0</v>
      </c>
      <c r="EJ21" s="395">
        <v>0</v>
      </c>
      <c r="EK21" s="338">
        <v>0</v>
      </c>
      <c r="EL21" s="338">
        <v>0</v>
      </c>
      <c r="EM21" s="338">
        <v>0</v>
      </c>
      <c r="EN21" s="338">
        <v>0</v>
      </c>
      <c r="EO21" s="338">
        <v>0</v>
      </c>
      <c r="EP21" s="338">
        <v>0</v>
      </c>
      <c r="EQ21" s="338">
        <v>0</v>
      </c>
      <c r="ER21" s="338">
        <v>0</v>
      </c>
      <c r="ES21" s="338">
        <v>0</v>
      </c>
      <c r="ET21" s="338">
        <v>0</v>
      </c>
      <c r="EU21" s="338">
        <v>0</v>
      </c>
      <c r="EV21" s="338">
        <v>0</v>
      </c>
      <c r="EW21" s="338">
        <v>0</v>
      </c>
      <c r="EX21" s="338">
        <v>0</v>
      </c>
      <c r="EY21" s="338">
        <v>0</v>
      </c>
      <c r="EZ21" s="338">
        <v>0</v>
      </c>
      <c r="FA21" s="339" t="s">
        <v>88</v>
      </c>
      <c r="FB21" s="339" t="s">
        <v>88</v>
      </c>
      <c r="FC21" s="339" t="s">
        <v>88</v>
      </c>
      <c r="FD21" s="339" t="s">
        <v>88</v>
      </c>
      <c r="FE21" s="339" t="s">
        <v>88</v>
      </c>
      <c r="FF21" s="339" t="s">
        <v>88</v>
      </c>
      <c r="FG21" s="339" t="s">
        <v>88</v>
      </c>
      <c r="FH21" s="339" t="s">
        <v>88</v>
      </c>
      <c r="FI21" s="339" t="s">
        <v>88</v>
      </c>
      <c r="FJ21" s="339" t="s">
        <v>88</v>
      </c>
      <c r="FK21" s="380">
        <v>0</v>
      </c>
      <c r="FL21" s="134">
        <v>0</v>
      </c>
      <c r="FM21" s="380">
        <v>0</v>
      </c>
      <c r="FN21" s="134">
        <v>0</v>
      </c>
      <c r="FO21" s="383">
        <v>0</v>
      </c>
      <c r="FP21" s="148">
        <v>0</v>
      </c>
      <c r="FQ21" s="380">
        <v>0</v>
      </c>
      <c r="FR21" s="134">
        <v>0</v>
      </c>
      <c r="FS21" s="380">
        <v>0</v>
      </c>
      <c r="FT21" s="134">
        <v>0</v>
      </c>
      <c r="FU21" s="380">
        <v>13</v>
      </c>
      <c r="FV21" s="134">
        <v>26.517083120856704</v>
      </c>
      <c r="FW21" s="409">
        <v>0</v>
      </c>
      <c r="FX21" s="409">
        <v>0</v>
      </c>
      <c r="FY21" s="409">
        <v>0</v>
      </c>
      <c r="FZ21" s="409">
        <v>0</v>
      </c>
      <c r="GA21" s="409">
        <v>0</v>
      </c>
      <c r="GB21" s="395">
        <v>0</v>
      </c>
      <c r="GC21" s="395">
        <v>0</v>
      </c>
      <c r="GD21" s="395">
        <v>0</v>
      </c>
      <c r="GE21" s="395">
        <v>0</v>
      </c>
      <c r="GF21" s="395">
        <v>0</v>
      </c>
      <c r="GG21" s="134">
        <v>0</v>
      </c>
      <c r="GH21" s="134">
        <v>0</v>
      </c>
      <c r="GI21" s="134">
        <v>0</v>
      </c>
      <c r="GJ21" s="134">
        <v>0</v>
      </c>
      <c r="GK21" s="134">
        <v>0</v>
      </c>
      <c r="GL21" s="134">
        <v>0</v>
      </c>
      <c r="GM21" s="134">
        <v>0</v>
      </c>
      <c r="GN21" s="134">
        <v>0</v>
      </c>
      <c r="GO21" s="134">
        <v>0</v>
      </c>
      <c r="GP21" s="134">
        <v>0</v>
      </c>
      <c r="GQ21" s="134">
        <v>0</v>
      </c>
      <c r="GR21" s="134">
        <v>0</v>
      </c>
      <c r="GS21" s="134">
        <v>0</v>
      </c>
      <c r="GT21" s="134">
        <v>0</v>
      </c>
      <c r="GU21" s="134">
        <v>0</v>
      </c>
      <c r="GV21" s="134">
        <v>0</v>
      </c>
      <c r="GW21" s="134">
        <v>0</v>
      </c>
      <c r="GX21" s="134">
        <v>0</v>
      </c>
      <c r="GY21" s="134">
        <v>0</v>
      </c>
      <c r="GZ21" s="134">
        <v>0</v>
      </c>
      <c r="HA21" s="134">
        <v>0</v>
      </c>
      <c r="HB21" s="134">
        <v>0</v>
      </c>
      <c r="HC21" s="134">
        <v>0</v>
      </c>
      <c r="HD21" s="134">
        <v>0</v>
      </c>
      <c r="HE21" s="134">
        <v>0</v>
      </c>
      <c r="HF21" s="134">
        <v>0</v>
      </c>
      <c r="HG21" s="134">
        <v>0</v>
      </c>
      <c r="HH21" s="134">
        <v>0</v>
      </c>
      <c r="HI21" s="134">
        <v>0</v>
      </c>
      <c r="HJ21" s="134">
        <v>0</v>
      </c>
      <c r="HK21" s="134">
        <v>4.645760743321719</v>
      </c>
      <c r="HL21" s="132">
        <v>39.814169570267133</v>
      </c>
      <c r="HM21" s="144">
        <v>125.572411899202</v>
      </c>
      <c r="HN21" s="144">
        <v>128.57565591195001</v>
      </c>
      <c r="HO21" s="366">
        <v>8.29875518672199E-2</v>
      </c>
      <c r="HP21" s="366">
        <v>5.8997050147492597E-2</v>
      </c>
      <c r="HQ21" s="366">
        <v>4.3478260869565197</v>
      </c>
      <c r="HR21" s="366">
        <v>4.3478260869565197</v>
      </c>
      <c r="HS21" s="132">
        <v>91.304347826086996</v>
      </c>
      <c r="HT21" s="132">
        <v>95.652173913043498</v>
      </c>
      <c r="HU21" s="132">
        <v>1.90871369294606</v>
      </c>
      <c r="HV21" s="132">
        <v>1.35693215339233</v>
      </c>
      <c r="HW21" s="132">
        <v>5.8094500387296701</v>
      </c>
      <c r="HX21" s="132">
        <v>9.0121512151215093</v>
      </c>
      <c r="HY21" s="144">
        <v>110.44497606521099</v>
      </c>
      <c r="HZ21" s="144">
        <v>114.20899476800901</v>
      </c>
      <c r="IA21" s="383">
        <v>6</v>
      </c>
      <c r="IB21" s="383">
        <v>5</v>
      </c>
      <c r="IC21" s="366">
        <v>0.49261083743842399</v>
      </c>
      <c r="ID21" s="366">
        <v>0.28042624789680298</v>
      </c>
      <c r="IE21" s="366">
        <v>4.6511627906976702</v>
      </c>
      <c r="IF21" s="366">
        <v>3.4722222222222201</v>
      </c>
      <c r="IG21" s="144">
        <v>76.744186046511601</v>
      </c>
      <c r="IH21" s="144">
        <v>82.6388888888889</v>
      </c>
      <c r="II21" s="144">
        <v>10.5911330049261</v>
      </c>
      <c r="IJ21" s="144">
        <v>8.07627593942793</v>
      </c>
      <c r="IK21" s="144">
        <v>5.9442107593535498</v>
      </c>
      <c r="IL21" s="144">
        <v>10.0191376787121</v>
      </c>
      <c r="IM21" s="146">
        <v>105.67332209342757</v>
      </c>
      <c r="IN21" s="135">
        <v>110.84744945418382</v>
      </c>
      <c r="IO21" s="366">
        <v>0.594648166501487</v>
      </c>
      <c r="IP21" s="385">
        <v>0.16181229773462799</v>
      </c>
      <c r="IQ21" s="366">
        <v>6.25</v>
      </c>
      <c r="IR21" s="385">
        <v>2.4096385542168699</v>
      </c>
      <c r="IS21" s="144">
        <v>76.0416666666667</v>
      </c>
      <c r="IT21" s="144">
        <v>86.746987951807199</v>
      </c>
      <c r="IU21" s="144">
        <v>9.5143706640237902</v>
      </c>
      <c r="IV21" s="144">
        <v>6.7152103559870504</v>
      </c>
      <c r="IW21" s="144">
        <v>8.9010282776349605</v>
      </c>
      <c r="IX21" s="144">
        <v>11.855429194578599</v>
      </c>
      <c r="IY21" s="338">
        <v>4</v>
      </c>
      <c r="IZ21" s="366">
        <v>0.26490066225165598</v>
      </c>
      <c r="JA21" s="366">
        <v>8.3333333333333304</v>
      </c>
      <c r="JB21" s="366">
        <v>91.6666666666667</v>
      </c>
      <c r="JC21" s="366">
        <v>3.17880794701987</v>
      </c>
      <c r="JD21" s="144">
        <v>12.630385487528301</v>
      </c>
    </row>
    <row r="22" spans="1:264" ht="18" customHeight="1">
      <c r="A22" s="278"/>
      <c r="B22" s="279" t="s">
        <v>87</v>
      </c>
      <c r="C22" s="279" t="s">
        <v>87</v>
      </c>
      <c r="D22" s="280" t="s">
        <v>1738</v>
      </c>
      <c r="E22" s="281" t="s">
        <v>1241</v>
      </c>
      <c r="F22" s="280" t="s">
        <v>119</v>
      </c>
      <c r="G22" s="281" t="s">
        <v>0</v>
      </c>
      <c r="H22" s="282" t="s">
        <v>87</v>
      </c>
      <c r="I22" s="282" t="s">
        <v>87</v>
      </c>
      <c r="J22" s="282" t="s">
        <v>87</v>
      </c>
      <c r="K22" s="282" t="s">
        <v>87</v>
      </c>
      <c r="L22" s="282" t="s">
        <v>87</v>
      </c>
      <c r="M22" s="283">
        <v>62140</v>
      </c>
      <c r="N22" s="282" t="s">
        <v>87</v>
      </c>
      <c r="O22" s="282" t="s">
        <v>87</v>
      </c>
      <c r="P22" s="282" t="s">
        <v>87</v>
      </c>
      <c r="Q22" s="282" t="s">
        <v>87</v>
      </c>
      <c r="R22" s="132">
        <v>114.64463207150234</v>
      </c>
      <c r="S22" s="132">
        <v>117.24911811315677</v>
      </c>
      <c r="T22" s="395">
        <v>99.892180497141112</v>
      </c>
      <c r="U22" s="395">
        <v>81.648891751687927</v>
      </c>
      <c r="V22" s="132">
        <v>10.4046242774566</v>
      </c>
      <c r="W22" s="132">
        <v>3.4682080924855501</v>
      </c>
      <c r="X22" s="132">
        <v>13.8728323699422</v>
      </c>
      <c r="Y22" s="282" t="s">
        <v>87</v>
      </c>
      <c r="Z22" s="282" t="s">
        <v>87</v>
      </c>
      <c r="AA22" s="282" t="s">
        <v>87</v>
      </c>
      <c r="AB22" s="282" t="s">
        <v>87</v>
      </c>
      <c r="AC22" s="282" t="s">
        <v>87</v>
      </c>
      <c r="AD22" s="282" t="s">
        <v>87</v>
      </c>
      <c r="AE22" s="282" t="s">
        <v>87</v>
      </c>
      <c r="AF22" s="282" t="s">
        <v>87</v>
      </c>
      <c r="AG22" s="282" t="s">
        <v>87</v>
      </c>
      <c r="AH22" s="282" t="s">
        <v>87</v>
      </c>
      <c r="AI22" s="282" t="s">
        <v>87</v>
      </c>
      <c r="AJ22" s="282" t="s">
        <v>87</v>
      </c>
      <c r="AK22" s="282" t="s">
        <v>87</v>
      </c>
      <c r="AL22" s="282" t="s">
        <v>87</v>
      </c>
      <c r="AM22" s="282" t="s">
        <v>87</v>
      </c>
      <c r="AN22" s="282" t="s">
        <v>87</v>
      </c>
      <c r="AO22" s="282" t="s">
        <v>87</v>
      </c>
      <c r="AP22" s="282" t="s">
        <v>87</v>
      </c>
      <c r="AQ22" s="282" t="s">
        <v>87</v>
      </c>
      <c r="AR22" s="282" t="s">
        <v>87</v>
      </c>
      <c r="AS22" s="282" t="s">
        <v>87</v>
      </c>
      <c r="AT22" s="282" t="s">
        <v>87</v>
      </c>
      <c r="AU22" s="282" t="s">
        <v>87</v>
      </c>
      <c r="AV22" s="282" t="s">
        <v>87</v>
      </c>
      <c r="AW22" s="286" t="s">
        <v>87</v>
      </c>
      <c r="AX22" s="286" t="s">
        <v>87</v>
      </c>
      <c r="AY22" s="286" t="s">
        <v>87</v>
      </c>
      <c r="AZ22" s="286" t="s">
        <v>87</v>
      </c>
      <c r="BA22" s="286" t="s">
        <v>87</v>
      </c>
      <c r="BB22" s="395">
        <v>24</v>
      </c>
      <c r="BC22" s="395">
        <v>35</v>
      </c>
      <c r="BD22" s="407" t="s">
        <v>88</v>
      </c>
      <c r="BE22" s="407" t="s">
        <v>88</v>
      </c>
      <c r="BF22" s="407" t="s">
        <v>88</v>
      </c>
      <c r="BG22" s="395">
        <v>0</v>
      </c>
      <c r="BH22" s="132">
        <v>0</v>
      </c>
      <c r="BI22" s="395">
        <v>54</v>
      </c>
      <c r="BJ22" s="132">
        <v>28.921547624148417</v>
      </c>
      <c r="BK22" s="395">
        <v>0</v>
      </c>
      <c r="BL22" s="132">
        <v>0</v>
      </c>
      <c r="BM22" s="395">
        <v>0</v>
      </c>
      <c r="BN22" s="134">
        <v>0</v>
      </c>
      <c r="BO22" s="380">
        <v>0</v>
      </c>
      <c r="BP22" s="134">
        <v>0</v>
      </c>
      <c r="BQ22" s="395">
        <v>0</v>
      </c>
      <c r="BR22" s="134">
        <v>0</v>
      </c>
      <c r="BS22" s="395">
        <v>0</v>
      </c>
      <c r="BT22" s="134">
        <v>0</v>
      </c>
      <c r="BU22" s="395">
        <v>0</v>
      </c>
      <c r="BV22" s="134">
        <v>0</v>
      </c>
      <c r="BW22" s="395">
        <v>0</v>
      </c>
      <c r="BX22" s="134">
        <v>0</v>
      </c>
      <c r="BY22" s="338">
        <v>0</v>
      </c>
      <c r="BZ22" s="148">
        <v>0</v>
      </c>
      <c r="CA22" s="395">
        <v>76</v>
      </c>
      <c r="CB22" s="134">
        <v>40.704400359912597</v>
      </c>
      <c r="CC22" s="338">
        <v>578</v>
      </c>
      <c r="CD22" s="148">
        <v>309.56767642144052</v>
      </c>
      <c r="CE22" s="395">
        <v>48</v>
      </c>
      <c r="CF22" s="134">
        <v>25.708042332576373</v>
      </c>
      <c r="CG22" s="395">
        <v>54</v>
      </c>
      <c r="CH22" s="134">
        <v>28.921547624148417</v>
      </c>
      <c r="CI22" s="395">
        <v>850</v>
      </c>
      <c r="CJ22" s="134">
        <v>455.24658297270662</v>
      </c>
      <c r="CK22" s="395">
        <v>455</v>
      </c>
      <c r="CL22" s="134">
        <v>243.69081794421353</v>
      </c>
      <c r="CM22" s="395">
        <v>27</v>
      </c>
      <c r="CN22" s="408">
        <v>14.460773812074208</v>
      </c>
      <c r="CO22" s="395">
        <v>17</v>
      </c>
      <c r="CP22" s="134">
        <v>9.1049316594541327</v>
      </c>
      <c r="CQ22" s="338">
        <v>0</v>
      </c>
      <c r="CR22" s="148">
        <v>0</v>
      </c>
      <c r="CS22" s="395">
        <v>0</v>
      </c>
      <c r="CT22" s="134">
        <v>0</v>
      </c>
      <c r="CU22" s="395">
        <v>7</v>
      </c>
      <c r="CV22" s="134">
        <v>3.7490895068340544</v>
      </c>
      <c r="CW22" s="395">
        <v>5</v>
      </c>
      <c r="CX22" s="134">
        <v>2.6779210763100392</v>
      </c>
      <c r="CY22" s="395">
        <v>5</v>
      </c>
      <c r="CZ22" s="134">
        <v>2.6779210763100392</v>
      </c>
      <c r="DA22" s="338">
        <v>0</v>
      </c>
      <c r="DB22" s="148">
        <v>0</v>
      </c>
      <c r="DC22" s="395">
        <v>0</v>
      </c>
      <c r="DD22" s="395">
        <v>0</v>
      </c>
      <c r="DE22" s="395">
        <v>0</v>
      </c>
      <c r="DF22" s="395">
        <v>0</v>
      </c>
      <c r="DG22" s="395">
        <v>0</v>
      </c>
      <c r="DH22" s="395">
        <v>0</v>
      </c>
      <c r="DI22" s="395">
        <v>0</v>
      </c>
      <c r="DJ22" s="395">
        <v>0</v>
      </c>
      <c r="DK22" s="395">
        <v>0</v>
      </c>
      <c r="DL22" s="395">
        <v>0</v>
      </c>
      <c r="DM22" s="395">
        <v>0</v>
      </c>
      <c r="DN22" s="395">
        <v>0</v>
      </c>
      <c r="DO22" s="395">
        <v>0</v>
      </c>
      <c r="DP22" s="395">
        <v>0</v>
      </c>
      <c r="DQ22" s="395">
        <v>0</v>
      </c>
      <c r="DR22" s="395">
        <v>0</v>
      </c>
      <c r="DS22" s="395">
        <v>0</v>
      </c>
      <c r="DT22" s="395">
        <v>0</v>
      </c>
      <c r="DU22" s="395">
        <v>0</v>
      </c>
      <c r="DV22" s="395">
        <v>0</v>
      </c>
      <c r="DW22" s="395">
        <v>0</v>
      </c>
      <c r="DX22" s="395">
        <v>0</v>
      </c>
      <c r="DY22" s="395">
        <v>0</v>
      </c>
      <c r="DZ22" s="395">
        <v>0</v>
      </c>
      <c r="EA22" s="395">
        <v>0</v>
      </c>
      <c r="EB22" s="134">
        <v>0</v>
      </c>
      <c r="EC22" s="395">
        <v>0</v>
      </c>
      <c r="ED22" s="339" t="s">
        <v>88</v>
      </c>
      <c r="EE22" s="339" t="s">
        <v>88</v>
      </c>
      <c r="EF22" s="339" t="s">
        <v>88</v>
      </c>
      <c r="EG22" s="338">
        <v>0</v>
      </c>
      <c r="EH22" s="338">
        <v>0</v>
      </c>
      <c r="EI22" s="338">
        <v>0</v>
      </c>
      <c r="EJ22" s="395">
        <v>0</v>
      </c>
      <c r="EK22" s="338">
        <v>0</v>
      </c>
      <c r="EL22" s="338">
        <v>0</v>
      </c>
      <c r="EM22" s="338">
        <v>0</v>
      </c>
      <c r="EN22" s="338">
        <v>0</v>
      </c>
      <c r="EO22" s="338">
        <v>0</v>
      </c>
      <c r="EP22" s="338">
        <v>0</v>
      </c>
      <c r="EQ22" s="338">
        <v>0</v>
      </c>
      <c r="ER22" s="338">
        <v>0</v>
      </c>
      <c r="ES22" s="338">
        <v>0</v>
      </c>
      <c r="ET22" s="338">
        <v>0</v>
      </c>
      <c r="EU22" s="338">
        <v>0</v>
      </c>
      <c r="EV22" s="338">
        <v>0</v>
      </c>
      <c r="EW22" s="338">
        <v>0</v>
      </c>
      <c r="EX22" s="338">
        <v>0</v>
      </c>
      <c r="EY22" s="338">
        <v>0</v>
      </c>
      <c r="EZ22" s="338">
        <v>0</v>
      </c>
      <c r="FA22" s="339" t="s">
        <v>88</v>
      </c>
      <c r="FB22" s="339" t="s">
        <v>88</v>
      </c>
      <c r="FC22" s="339" t="s">
        <v>88</v>
      </c>
      <c r="FD22" s="339" t="s">
        <v>88</v>
      </c>
      <c r="FE22" s="339" t="s">
        <v>88</v>
      </c>
      <c r="FF22" s="339" t="s">
        <v>88</v>
      </c>
      <c r="FG22" s="339" t="s">
        <v>88</v>
      </c>
      <c r="FH22" s="339" t="s">
        <v>88</v>
      </c>
      <c r="FI22" s="339" t="s">
        <v>88</v>
      </c>
      <c r="FJ22" s="339" t="s">
        <v>88</v>
      </c>
      <c r="FK22" s="380">
        <v>0</v>
      </c>
      <c r="FL22" s="134">
        <v>0</v>
      </c>
      <c r="FM22" s="380">
        <v>0</v>
      </c>
      <c r="FN22" s="134">
        <v>0</v>
      </c>
      <c r="FO22" s="380">
        <v>1</v>
      </c>
      <c r="FP22" s="134">
        <v>1.60926939169617</v>
      </c>
      <c r="FQ22" s="380">
        <v>0</v>
      </c>
      <c r="FR22" s="134">
        <v>0</v>
      </c>
      <c r="FS22" s="380">
        <v>0</v>
      </c>
      <c r="FT22" s="134">
        <v>0</v>
      </c>
      <c r="FU22" s="383">
        <v>26</v>
      </c>
      <c r="FV22" s="148">
        <v>13.925189596812203</v>
      </c>
      <c r="FW22" s="409">
        <v>0</v>
      </c>
      <c r="FX22" s="409">
        <v>0</v>
      </c>
      <c r="FY22" s="409">
        <v>0</v>
      </c>
      <c r="FZ22" s="409">
        <v>0</v>
      </c>
      <c r="GA22" s="409">
        <v>0</v>
      </c>
      <c r="GB22" s="395">
        <v>0</v>
      </c>
      <c r="GC22" s="395">
        <v>0</v>
      </c>
      <c r="GD22" s="395">
        <v>0</v>
      </c>
      <c r="GE22" s="395">
        <v>0</v>
      </c>
      <c r="GF22" s="395">
        <v>0</v>
      </c>
      <c r="GG22" s="134">
        <v>0</v>
      </c>
      <c r="GH22" s="134">
        <v>0</v>
      </c>
      <c r="GI22" s="134">
        <v>0</v>
      </c>
      <c r="GJ22" s="134">
        <v>0</v>
      </c>
      <c r="GK22" s="134">
        <v>0</v>
      </c>
      <c r="GL22" s="134">
        <v>0</v>
      </c>
      <c r="GM22" s="134">
        <v>0</v>
      </c>
      <c r="GN22" s="134">
        <v>0</v>
      </c>
      <c r="GO22" s="134">
        <v>0</v>
      </c>
      <c r="GP22" s="134">
        <v>0</v>
      </c>
      <c r="GQ22" s="134">
        <v>0</v>
      </c>
      <c r="GR22" s="134">
        <v>0</v>
      </c>
      <c r="GS22" s="134">
        <v>0</v>
      </c>
      <c r="GT22" s="134">
        <v>0</v>
      </c>
      <c r="GU22" s="134">
        <v>0</v>
      </c>
      <c r="GV22" s="134">
        <v>0</v>
      </c>
      <c r="GW22" s="134">
        <v>0</v>
      </c>
      <c r="GX22" s="134">
        <v>0</v>
      </c>
      <c r="GY22" s="134">
        <v>0</v>
      </c>
      <c r="GZ22" s="134">
        <v>0</v>
      </c>
      <c r="HA22" s="134">
        <v>0</v>
      </c>
      <c r="HB22" s="134">
        <v>0</v>
      </c>
      <c r="HC22" s="134">
        <v>0</v>
      </c>
      <c r="HD22" s="134">
        <v>0</v>
      </c>
      <c r="HE22" s="134">
        <v>0</v>
      </c>
      <c r="HF22" s="134">
        <v>0</v>
      </c>
      <c r="HG22" s="134">
        <v>0</v>
      </c>
      <c r="HH22" s="134">
        <v>0</v>
      </c>
      <c r="HI22" s="134">
        <v>0</v>
      </c>
      <c r="HJ22" s="134">
        <v>0</v>
      </c>
      <c r="HK22" s="134">
        <v>1.60926939169617</v>
      </c>
      <c r="HL22" s="132">
        <v>27.47022851625362</v>
      </c>
      <c r="HM22" s="144">
        <v>132.82479634824301</v>
      </c>
      <c r="HN22" s="144">
        <v>136.77521549125501</v>
      </c>
      <c r="HO22" s="365">
        <v>0.11148272017837201</v>
      </c>
      <c r="HP22" s="365">
        <v>4.8875855327468201E-2</v>
      </c>
      <c r="HQ22" s="365">
        <v>3.27868852459016</v>
      </c>
      <c r="HR22" s="365">
        <v>3.0303030303030298</v>
      </c>
      <c r="HS22" s="132">
        <v>85.245901639344297</v>
      </c>
      <c r="HT22" s="132">
        <v>87.878787878787904</v>
      </c>
      <c r="HU22" s="132">
        <v>3.40022296544036</v>
      </c>
      <c r="HV22" s="132">
        <v>1.61290322580645</v>
      </c>
      <c r="HW22" s="132">
        <v>6.49594907407407</v>
      </c>
      <c r="HX22" s="132">
        <v>8.4559927906278194</v>
      </c>
      <c r="HY22" s="144">
        <v>124.29631588126708</v>
      </c>
      <c r="HZ22" s="144">
        <v>125.495898644517</v>
      </c>
      <c r="IA22" s="383">
        <v>7</v>
      </c>
      <c r="IB22" s="383">
        <v>5</v>
      </c>
      <c r="IC22" s="366">
        <v>0.41007615700058597</v>
      </c>
      <c r="ID22" s="366">
        <v>0.24630541871921199</v>
      </c>
      <c r="IE22" s="366">
        <v>3.8251366120218599</v>
      </c>
      <c r="IF22" s="366">
        <v>3.52112676056338</v>
      </c>
      <c r="IG22" s="144">
        <v>69.398907103825096</v>
      </c>
      <c r="IH22" s="144">
        <v>76.056338028168994</v>
      </c>
      <c r="II22" s="144">
        <v>10.7205623901582</v>
      </c>
      <c r="IJ22" s="144">
        <v>6.9950738916256201</v>
      </c>
      <c r="IK22" s="144">
        <v>6.5104166666666696</v>
      </c>
      <c r="IL22" s="144">
        <v>8.5686392310003008</v>
      </c>
      <c r="IM22" s="146">
        <v>102.98395280570433</v>
      </c>
      <c r="IN22" s="135">
        <v>92.249073645987238</v>
      </c>
      <c r="IO22" s="366">
        <v>8.9206066012488899E-2</v>
      </c>
      <c r="IP22" s="366">
        <v>0.17452006980802801</v>
      </c>
      <c r="IQ22" s="366">
        <v>0.67114093959731502</v>
      </c>
      <c r="IR22" s="366">
        <v>1.86915887850467</v>
      </c>
      <c r="IS22" s="144">
        <v>67.114093959731505</v>
      </c>
      <c r="IT22" s="144">
        <v>79.439252336448604</v>
      </c>
      <c r="IU22" s="144">
        <v>13.291703835860799</v>
      </c>
      <c r="IV22" s="144">
        <v>9.3368237347294905</v>
      </c>
      <c r="IW22" s="144">
        <v>7.9114948731786301</v>
      </c>
      <c r="IX22" s="144">
        <v>8.5729556386958894</v>
      </c>
      <c r="IY22" s="338">
        <v>8</v>
      </c>
      <c r="IZ22" s="366">
        <v>0.415584415584416</v>
      </c>
      <c r="JA22" s="366">
        <v>14.0350877192982</v>
      </c>
      <c r="JB22" s="366">
        <v>87.719298245613999</v>
      </c>
      <c r="JC22" s="366">
        <v>2.9610389610389598</v>
      </c>
      <c r="JD22" s="144">
        <v>10.5887653950135</v>
      </c>
    </row>
    <row r="23" spans="1:264" ht="18" customHeight="1">
      <c r="A23" s="278"/>
      <c r="B23" s="279" t="s">
        <v>87</v>
      </c>
      <c r="C23" s="279" t="s">
        <v>87</v>
      </c>
      <c r="D23" s="280" t="s">
        <v>1739</v>
      </c>
      <c r="E23" s="281" t="s">
        <v>1242</v>
      </c>
      <c r="F23" s="280" t="s">
        <v>119</v>
      </c>
      <c r="G23" s="281" t="s">
        <v>0</v>
      </c>
      <c r="H23" s="282" t="s">
        <v>87</v>
      </c>
      <c r="I23" s="282" t="s">
        <v>87</v>
      </c>
      <c r="J23" s="282" t="s">
        <v>87</v>
      </c>
      <c r="K23" s="282" t="s">
        <v>87</v>
      </c>
      <c r="L23" s="282" t="s">
        <v>87</v>
      </c>
      <c r="M23" s="283">
        <v>208460</v>
      </c>
      <c r="N23" s="282" t="s">
        <v>87</v>
      </c>
      <c r="O23" s="282" t="s">
        <v>87</v>
      </c>
      <c r="P23" s="282" t="s">
        <v>87</v>
      </c>
      <c r="Q23" s="282" t="s">
        <v>87</v>
      </c>
      <c r="R23" s="132">
        <v>107.98503095868455</v>
      </c>
      <c r="S23" s="132">
        <v>108.52368347578877</v>
      </c>
      <c r="T23" s="395">
        <v>176.80421862840876</v>
      </c>
      <c r="U23" s="395">
        <v>130.8512226626749</v>
      </c>
      <c r="V23" s="132">
        <v>11.6096866096866</v>
      </c>
      <c r="W23" s="132">
        <v>5.8048433048432999</v>
      </c>
      <c r="X23" s="132">
        <v>17.414529914529901</v>
      </c>
      <c r="Y23" s="282" t="s">
        <v>87</v>
      </c>
      <c r="Z23" s="282" t="s">
        <v>87</v>
      </c>
      <c r="AA23" s="282" t="s">
        <v>87</v>
      </c>
      <c r="AB23" s="282" t="s">
        <v>87</v>
      </c>
      <c r="AC23" s="282" t="s">
        <v>87</v>
      </c>
      <c r="AD23" s="282" t="s">
        <v>87</v>
      </c>
      <c r="AE23" s="282" t="s">
        <v>87</v>
      </c>
      <c r="AF23" s="282" t="s">
        <v>87</v>
      </c>
      <c r="AG23" s="282" t="s">
        <v>87</v>
      </c>
      <c r="AH23" s="282" t="s">
        <v>87</v>
      </c>
      <c r="AI23" s="282" t="s">
        <v>87</v>
      </c>
      <c r="AJ23" s="282" t="s">
        <v>87</v>
      </c>
      <c r="AK23" s="282" t="s">
        <v>87</v>
      </c>
      <c r="AL23" s="282" t="s">
        <v>87</v>
      </c>
      <c r="AM23" s="282" t="s">
        <v>87</v>
      </c>
      <c r="AN23" s="282" t="s">
        <v>87</v>
      </c>
      <c r="AO23" s="282" t="s">
        <v>87</v>
      </c>
      <c r="AP23" s="282" t="s">
        <v>87</v>
      </c>
      <c r="AQ23" s="282" t="s">
        <v>87</v>
      </c>
      <c r="AR23" s="282" t="s">
        <v>87</v>
      </c>
      <c r="AS23" s="282" t="s">
        <v>87</v>
      </c>
      <c r="AT23" s="282" t="s">
        <v>87</v>
      </c>
      <c r="AU23" s="282" t="s">
        <v>87</v>
      </c>
      <c r="AV23" s="282" t="s">
        <v>87</v>
      </c>
      <c r="AW23" s="286" t="s">
        <v>87</v>
      </c>
      <c r="AX23" s="286" t="s">
        <v>87</v>
      </c>
      <c r="AY23" s="286" t="s">
        <v>87</v>
      </c>
      <c r="AZ23" s="286" t="s">
        <v>87</v>
      </c>
      <c r="BA23" s="286" t="s">
        <v>87</v>
      </c>
      <c r="BB23" s="395">
        <v>6</v>
      </c>
      <c r="BC23" s="395">
        <v>13</v>
      </c>
      <c r="BD23" s="407" t="s">
        <v>88</v>
      </c>
      <c r="BE23" s="407" t="s">
        <v>88</v>
      </c>
      <c r="BF23" s="407" t="s">
        <v>88</v>
      </c>
      <c r="BG23" s="395">
        <v>0</v>
      </c>
      <c r="BH23" s="132">
        <v>0</v>
      </c>
      <c r="BI23" s="395">
        <v>0</v>
      </c>
      <c r="BJ23" s="132">
        <v>0</v>
      </c>
      <c r="BK23" s="395">
        <v>0</v>
      </c>
      <c r="BL23" s="132">
        <v>0</v>
      </c>
      <c r="BM23" s="395">
        <v>0</v>
      </c>
      <c r="BN23" s="134">
        <v>0</v>
      </c>
      <c r="BO23" s="380">
        <v>0</v>
      </c>
      <c r="BP23" s="134">
        <v>0</v>
      </c>
      <c r="BQ23" s="395">
        <v>0</v>
      </c>
      <c r="BR23" s="134">
        <v>0</v>
      </c>
      <c r="BS23" s="395">
        <v>0</v>
      </c>
      <c r="BT23" s="134">
        <v>0</v>
      </c>
      <c r="BU23" s="395">
        <v>0</v>
      </c>
      <c r="BV23" s="134">
        <v>0</v>
      </c>
      <c r="BW23" s="395">
        <v>0</v>
      </c>
      <c r="BX23" s="134">
        <v>0</v>
      </c>
      <c r="BY23" s="338">
        <v>0</v>
      </c>
      <c r="BZ23" s="148">
        <v>0</v>
      </c>
      <c r="CA23" s="338">
        <v>13</v>
      </c>
      <c r="CB23" s="148">
        <v>22.14537587516822</v>
      </c>
      <c r="CC23" s="338">
        <v>384</v>
      </c>
      <c r="CD23" s="148">
        <v>654.14033354343053</v>
      </c>
      <c r="CE23" s="338">
        <v>0</v>
      </c>
      <c r="CF23" s="148">
        <v>0</v>
      </c>
      <c r="CG23" s="395">
        <v>17</v>
      </c>
      <c r="CH23" s="134">
        <v>28.959337682912285</v>
      </c>
      <c r="CI23" s="395">
        <v>346</v>
      </c>
      <c r="CJ23" s="134">
        <v>589.40769636986181</v>
      </c>
      <c r="CK23" s="395">
        <v>173</v>
      </c>
      <c r="CL23" s="134">
        <v>294.70384818493091</v>
      </c>
      <c r="CM23" s="338">
        <v>0</v>
      </c>
      <c r="CN23" s="410">
        <v>0</v>
      </c>
      <c r="CO23" s="395">
        <v>0</v>
      </c>
      <c r="CP23" s="134">
        <v>0</v>
      </c>
      <c r="CQ23" s="338">
        <v>0</v>
      </c>
      <c r="CR23" s="148">
        <v>0</v>
      </c>
      <c r="CS23" s="338">
        <v>0</v>
      </c>
      <c r="CT23" s="148">
        <v>0</v>
      </c>
      <c r="CU23" s="338">
        <v>0</v>
      </c>
      <c r="CV23" s="148">
        <v>0</v>
      </c>
      <c r="CW23" s="338">
        <v>0</v>
      </c>
      <c r="CX23" s="148">
        <v>0</v>
      </c>
      <c r="CY23" s="338">
        <v>0</v>
      </c>
      <c r="CZ23" s="148">
        <v>0</v>
      </c>
      <c r="DA23" s="338">
        <v>0</v>
      </c>
      <c r="DB23" s="148">
        <v>0</v>
      </c>
      <c r="DC23" s="338">
        <v>0</v>
      </c>
      <c r="DD23" s="338">
        <v>0</v>
      </c>
      <c r="DE23" s="338">
        <v>0</v>
      </c>
      <c r="DF23" s="338">
        <v>0</v>
      </c>
      <c r="DG23" s="338">
        <v>0</v>
      </c>
      <c r="DH23" s="338">
        <v>0</v>
      </c>
      <c r="DI23" s="338">
        <v>0</v>
      </c>
      <c r="DJ23" s="338">
        <v>0</v>
      </c>
      <c r="DK23" s="338">
        <v>0</v>
      </c>
      <c r="DL23" s="338">
        <v>0</v>
      </c>
      <c r="DM23" s="338">
        <v>0</v>
      </c>
      <c r="DN23" s="338">
        <v>0</v>
      </c>
      <c r="DO23" s="338">
        <v>0</v>
      </c>
      <c r="DP23" s="338">
        <v>0</v>
      </c>
      <c r="DQ23" s="338">
        <v>0</v>
      </c>
      <c r="DR23" s="338">
        <v>0</v>
      </c>
      <c r="DS23" s="338">
        <v>0</v>
      </c>
      <c r="DT23" s="338">
        <v>0</v>
      </c>
      <c r="DU23" s="338">
        <v>0</v>
      </c>
      <c r="DV23" s="338">
        <v>0</v>
      </c>
      <c r="DW23" s="338">
        <v>0</v>
      </c>
      <c r="DX23" s="338">
        <v>0</v>
      </c>
      <c r="DY23" s="338">
        <v>0</v>
      </c>
      <c r="DZ23" s="338">
        <v>0</v>
      </c>
      <c r="EA23" s="338">
        <v>0</v>
      </c>
      <c r="EB23" s="148">
        <v>0</v>
      </c>
      <c r="EC23" s="338">
        <v>0</v>
      </c>
      <c r="ED23" s="339" t="s">
        <v>88</v>
      </c>
      <c r="EE23" s="339" t="s">
        <v>88</v>
      </c>
      <c r="EF23" s="339" t="s">
        <v>88</v>
      </c>
      <c r="EG23" s="338">
        <v>0</v>
      </c>
      <c r="EH23" s="338">
        <v>0</v>
      </c>
      <c r="EI23" s="338">
        <v>0</v>
      </c>
      <c r="EJ23" s="338">
        <v>0</v>
      </c>
      <c r="EK23" s="338">
        <v>0</v>
      </c>
      <c r="EL23" s="338">
        <v>0</v>
      </c>
      <c r="EM23" s="338">
        <v>0</v>
      </c>
      <c r="EN23" s="338">
        <v>0</v>
      </c>
      <c r="EO23" s="338">
        <v>0</v>
      </c>
      <c r="EP23" s="338">
        <v>0</v>
      </c>
      <c r="EQ23" s="338">
        <v>0</v>
      </c>
      <c r="ER23" s="338">
        <v>0</v>
      </c>
      <c r="ES23" s="338">
        <v>0</v>
      </c>
      <c r="ET23" s="338">
        <v>0</v>
      </c>
      <c r="EU23" s="338">
        <v>0</v>
      </c>
      <c r="EV23" s="338">
        <v>0</v>
      </c>
      <c r="EW23" s="338">
        <v>0</v>
      </c>
      <c r="EX23" s="338">
        <v>0</v>
      </c>
      <c r="EY23" s="338">
        <v>0</v>
      </c>
      <c r="EZ23" s="338">
        <v>0</v>
      </c>
      <c r="FA23" s="339" t="s">
        <v>88</v>
      </c>
      <c r="FB23" s="339" t="s">
        <v>88</v>
      </c>
      <c r="FC23" s="339" t="s">
        <v>88</v>
      </c>
      <c r="FD23" s="339" t="s">
        <v>88</v>
      </c>
      <c r="FE23" s="339" t="s">
        <v>88</v>
      </c>
      <c r="FF23" s="339" t="s">
        <v>88</v>
      </c>
      <c r="FG23" s="339" t="s">
        <v>88</v>
      </c>
      <c r="FH23" s="339" t="s">
        <v>88</v>
      </c>
      <c r="FI23" s="339" t="s">
        <v>88</v>
      </c>
      <c r="FJ23" s="339" t="s">
        <v>88</v>
      </c>
      <c r="FK23" s="380">
        <v>3</v>
      </c>
      <c r="FL23" s="134">
        <v>1.4391250119927084</v>
      </c>
      <c r="FM23" s="383">
        <v>1</v>
      </c>
      <c r="FN23" s="148">
        <v>0.47970833733090279</v>
      </c>
      <c r="FO23" s="383">
        <v>1</v>
      </c>
      <c r="FP23" s="148">
        <v>0.47970833733090279</v>
      </c>
      <c r="FQ23" s="380">
        <v>0</v>
      </c>
      <c r="FR23" s="134">
        <v>0</v>
      </c>
      <c r="FS23" s="380">
        <v>0</v>
      </c>
      <c r="FT23" s="134">
        <v>0</v>
      </c>
      <c r="FU23" s="383">
        <v>15</v>
      </c>
      <c r="FV23" s="148">
        <v>25.552356779040256</v>
      </c>
      <c r="FW23" s="409">
        <v>0</v>
      </c>
      <c r="FX23" s="409">
        <v>0</v>
      </c>
      <c r="FY23" s="409">
        <v>0</v>
      </c>
      <c r="FZ23" s="409">
        <v>0</v>
      </c>
      <c r="GA23" s="409">
        <v>0</v>
      </c>
      <c r="GB23" s="338">
        <v>0</v>
      </c>
      <c r="GC23" s="338">
        <v>0</v>
      </c>
      <c r="GD23" s="338">
        <v>0</v>
      </c>
      <c r="GE23" s="338">
        <v>0</v>
      </c>
      <c r="GF23" s="338">
        <v>0</v>
      </c>
      <c r="GG23" s="148">
        <v>0</v>
      </c>
      <c r="GH23" s="148">
        <v>0</v>
      </c>
      <c r="GI23" s="148">
        <v>0</v>
      </c>
      <c r="GJ23" s="148">
        <v>0</v>
      </c>
      <c r="GK23" s="148">
        <v>0</v>
      </c>
      <c r="GL23" s="148">
        <v>0</v>
      </c>
      <c r="GM23" s="148">
        <v>0</v>
      </c>
      <c r="GN23" s="148">
        <v>0</v>
      </c>
      <c r="GO23" s="148">
        <v>0</v>
      </c>
      <c r="GP23" s="148">
        <v>0</v>
      </c>
      <c r="GQ23" s="148">
        <v>0</v>
      </c>
      <c r="GR23" s="148">
        <v>0</v>
      </c>
      <c r="GS23" s="148">
        <v>0</v>
      </c>
      <c r="GT23" s="148">
        <v>0</v>
      </c>
      <c r="GU23" s="148">
        <v>0</v>
      </c>
      <c r="GV23" s="148">
        <v>0</v>
      </c>
      <c r="GW23" s="148">
        <v>0</v>
      </c>
      <c r="GX23" s="148">
        <v>0</v>
      </c>
      <c r="GY23" s="148">
        <v>0</v>
      </c>
      <c r="GZ23" s="148">
        <v>0</v>
      </c>
      <c r="HA23" s="148">
        <v>0</v>
      </c>
      <c r="HB23" s="148">
        <v>0</v>
      </c>
      <c r="HC23" s="148">
        <v>0</v>
      </c>
      <c r="HD23" s="148">
        <v>0</v>
      </c>
      <c r="HE23" s="148">
        <v>0</v>
      </c>
      <c r="HF23" s="148">
        <v>0</v>
      </c>
      <c r="HG23" s="148">
        <v>0</v>
      </c>
      <c r="HH23" s="148">
        <v>0</v>
      </c>
      <c r="HI23" s="148">
        <v>0</v>
      </c>
      <c r="HJ23" s="134">
        <v>1.4391250119927084</v>
      </c>
      <c r="HK23" s="134">
        <v>2.8782500239854167</v>
      </c>
      <c r="HL23" s="132">
        <v>37.213374268444788</v>
      </c>
      <c r="HM23" s="144">
        <v>118.128672517892</v>
      </c>
      <c r="HN23" s="144">
        <v>111.415055804695</v>
      </c>
      <c r="HO23" s="365">
        <v>7.8719496195224406E-2</v>
      </c>
      <c r="HP23" s="365">
        <v>3.7306472673008802E-2</v>
      </c>
      <c r="HQ23" s="365">
        <v>4.2253521126760596</v>
      </c>
      <c r="HR23" s="365">
        <v>3.0769230769230802</v>
      </c>
      <c r="HS23" s="132">
        <v>73.239436619718305</v>
      </c>
      <c r="HT23" s="132">
        <v>92.307692307692307</v>
      </c>
      <c r="HU23" s="132">
        <v>1.86302807662031</v>
      </c>
      <c r="HV23" s="132">
        <v>1.2124603618727801</v>
      </c>
      <c r="HW23" s="132">
        <v>4.4333824113674103</v>
      </c>
      <c r="HX23" s="132">
        <v>6.9930705441326797</v>
      </c>
      <c r="HY23" s="144">
        <v>119.44552439687006</v>
      </c>
      <c r="HZ23" s="144">
        <v>114.29171526307</v>
      </c>
      <c r="IA23" s="383">
        <v>26</v>
      </c>
      <c r="IB23" s="383">
        <v>20</v>
      </c>
      <c r="IC23" s="366">
        <v>0.57268722466960398</v>
      </c>
      <c r="ID23" s="366">
        <v>0.29616466755516102</v>
      </c>
      <c r="IE23" s="366">
        <v>5.99078341013825</v>
      </c>
      <c r="IF23" s="366">
        <v>4.8543689320388301</v>
      </c>
      <c r="IG23" s="144">
        <v>78.110599078340996</v>
      </c>
      <c r="IH23" s="144">
        <v>84.223300970873794</v>
      </c>
      <c r="II23" s="144">
        <v>9.5594713656387693</v>
      </c>
      <c r="IJ23" s="144">
        <v>6.1009921516363104</v>
      </c>
      <c r="IK23" s="144">
        <v>5.3424945663605099</v>
      </c>
      <c r="IL23" s="144">
        <v>8.8098321179490693</v>
      </c>
      <c r="IM23" s="146">
        <v>92.577671567812416</v>
      </c>
      <c r="IN23" s="135">
        <v>91.481408971801244</v>
      </c>
      <c r="IO23" s="366">
        <v>0.17472335468840999</v>
      </c>
      <c r="IP23" s="366">
        <v>2.2722108611679202E-2</v>
      </c>
      <c r="IQ23" s="366">
        <v>2.4793388429752099</v>
      </c>
      <c r="IR23" s="366">
        <v>0.46948356807511699</v>
      </c>
      <c r="IS23" s="144">
        <v>85.950413223140501</v>
      </c>
      <c r="IT23" s="144">
        <v>90.610328638497606</v>
      </c>
      <c r="IU23" s="144">
        <v>7.0471753057658697</v>
      </c>
      <c r="IV23" s="144">
        <v>4.8398091342876599</v>
      </c>
      <c r="IW23" s="144">
        <v>7.2696534234995802</v>
      </c>
      <c r="IX23" s="144">
        <v>9.6375590577196295</v>
      </c>
      <c r="IY23" s="338">
        <v>12</v>
      </c>
      <c r="IZ23" s="366">
        <v>0.27173913043478298</v>
      </c>
      <c r="JA23" s="366">
        <v>5.7416267942583703</v>
      </c>
      <c r="JB23" s="366">
        <v>96.650717703349301</v>
      </c>
      <c r="JC23" s="366">
        <v>4.7327898550724603</v>
      </c>
      <c r="JD23" s="144">
        <v>8.2119566452316608</v>
      </c>
    </row>
    <row r="24" spans="1:264" ht="18" customHeight="1">
      <c r="A24" s="278"/>
      <c r="B24" s="279" t="s">
        <v>87</v>
      </c>
      <c r="C24" s="279" t="s">
        <v>87</v>
      </c>
      <c r="D24" s="280" t="s">
        <v>1740</v>
      </c>
      <c r="E24" s="281" t="s">
        <v>1243</v>
      </c>
      <c r="F24" s="280" t="s">
        <v>119</v>
      </c>
      <c r="G24" s="281" t="s">
        <v>0</v>
      </c>
      <c r="H24" s="282" t="s">
        <v>87</v>
      </c>
      <c r="I24" s="282" t="s">
        <v>87</v>
      </c>
      <c r="J24" s="282" t="s">
        <v>87</v>
      </c>
      <c r="K24" s="282" t="s">
        <v>87</v>
      </c>
      <c r="L24" s="282" t="s">
        <v>87</v>
      </c>
      <c r="M24" s="283">
        <v>64902</v>
      </c>
      <c r="N24" s="282" t="s">
        <v>87</v>
      </c>
      <c r="O24" s="282" t="s">
        <v>87</v>
      </c>
      <c r="P24" s="282" t="s">
        <v>87</v>
      </c>
      <c r="Q24" s="282" t="s">
        <v>87</v>
      </c>
      <c r="R24" s="132">
        <v>114.00154789806048</v>
      </c>
      <c r="S24" s="132">
        <v>109.95146589374778</v>
      </c>
      <c r="T24" s="395">
        <v>114.59005978209768</v>
      </c>
      <c r="U24" s="395">
        <v>55.752808211511137</v>
      </c>
      <c r="V24" s="132">
        <v>7.8169685414680696</v>
      </c>
      <c r="W24" s="132">
        <v>3.0505243088655898</v>
      </c>
      <c r="X24" s="132">
        <v>10.867492850333701</v>
      </c>
      <c r="Y24" s="282" t="s">
        <v>87</v>
      </c>
      <c r="Z24" s="282" t="s">
        <v>87</v>
      </c>
      <c r="AA24" s="282" t="s">
        <v>87</v>
      </c>
      <c r="AB24" s="282" t="s">
        <v>87</v>
      </c>
      <c r="AC24" s="282" t="s">
        <v>87</v>
      </c>
      <c r="AD24" s="282" t="s">
        <v>87</v>
      </c>
      <c r="AE24" s="282" t="s">
        <v>87</v>
      </c>
      <c r="AF24" s="282" t="s">
        <v>87</v>
      </c>
      <c r="AG24" s="282" t="s">
        <v>87</v>
      </c>
      <c r="AH24" s="282" t="s">
        <v>87</v>
      </c>
      <c r="AI24" s="282" t="s">
        <v>87</v>
      </c>
      <c r="AJ24" s="282" t="s">
        <v>87</v>
      </c>
      <c r="AK24" s="282" t="s">
        <v>87</v>
      </c>
      <c r="AL24" s="282" t="s">
        <v>87</v>
      </c>
      <c r="AM24" s="282" t="s">
        <v>87</v>
      </c>
      <c r="AN24" s="282" t="s">
        <v>87</v>
      </c>
      <c r="AO24" s="282" t="s">
        <v>87</v>
      </c>
      <c r="AP24" s="282" t="s">
        <v>87</v>
      </c>
      <c r="AQ24" s="282" t="s">
        <v>87</v>
      </c>
      <c r="AR24" s="282" t="s">
        <v>87</v>
      </c>
      <c r="AS24" s="282" t="s">
        <v>87</v>
      </c>
      <c r="AT24" s="282" t="s">
        <v>87</v>
      </c>
      <c r="AU24" s="282" t="s">
        <v>87</v>
      </c>
      <c r="AV24" s="282" t="s">
        <v>87</v>
      </c>
      <c r="AW24" s="286" t="s">
        <v>87</v>
      </c>
      <c r="AX24" s="286" t="s">
        <v>87</v>
      </c>
      <c r="AY24" s="286" t="s">
        <v>87</v>
      </c>
      <c r="AZ24" s="286" t="s">
        <v>87</v>
      </c>
      <c r="BA24" s="286" t="s">
        <v>87</v>
      </c>
      <c r="BB24" s="395">
        <v>3</v>
      </c>
      <c r="BC24" s="395">
        <v>15</v>
      </c>
      <c r="BD24" s="407" t="s">
        <v>88</v>
      </c>
      <c r="BE24" s="407" t="s">
        <v>88</v>
      </c>
      <c r="BF24" s="407" t="s">
        <v>88</v>
      </c>
      <c r="BG24" s="395">
        <v>47</v>
      </c>
      <c r="BH24" s="132">
        <v>35.032535535662376</v>
      </c>
      <c r="BI24" s="395">
        <v>249</v>
      </c>
      <c r="BJ24" s="132">
        <v>185.59790102936026</v>
      </c>
      <c r="BK24" s="395">
        <v>0</v>
      </c>
      <c r="BL24" s="132">
        <v>0</v>
      </c>
      <c r="BM24" s="395">
        <v>0</v>
      </c>
      <c r="BN24" s="134">
        <v>0</v>
      </c>
      <c r="BO24" s="380">
        <v>127</v>
      </c>
      <c r="BP24" s="134">
        <v>94.662383255938764</v>
      </c>
      <c r="BQ24" s="395">
        <v>0</v>
      </c>
      <c r="BR24" s="134">
        <v>0</v>
      </c>
      <c r="BS24" s="395">
        <v>0</v>
      </c>
      <c r="BT24" s="134">
        <v>0</v>
      </c>
      <c r="BU24" s="395">
        <v>0</v>
      </c>
      <c r="BV24" s="134">
        <v>0</v>
      </c>
      <c r="BW24" s="395">
        <v>55</v>
      </c>
      <c r="BX24" s="134">
        <v>40.995520307690015</v>
      </c>
      <c r="BY24" s="338">
        <v>0</v>
      </c>
      <c r="BZ24" s="148">
        <v>0</v>
      </c>
      <c r="CA24" s="338">
        <v>118</v>
      </c>
      <c r="CB24" s="148">
        <v>87.954025387407668</v>
      </c>
      <c r="CC24" s="338">
        <v>0</v>
      </c>
      <c r="CD24" s="148">
        <v>0</v>
      </c>
      <c r="CE24" s="395">
        <v>29</v>
      </c>
      <c r="CF24" s="134">
        <v>21.615819798600189</v>
      </c>
      <c r="CG24" s="395">
        <v>317</v>
      </c>
      <c r="CH24" s="134">
        <v>236.28327159159517</v>
      </c>
      <c r="CI24" s="395">
        <v>1027</v>
      </c>
      <c r="CJ24" s="134">
        <v>765.49817010904803</v>
      </c>
      <c r="CK24" s="395">
        <v>547</v>
      </c>
      <c r="CL24" s="134">
        <v>407.71908378738976</v>
      </c>
      <c r="CM24" s="338">
        <v>405</v>
      </c>
      <c r="CN24" s="410">
        <v>301.87610408389918</v>
      </c>
      <c r="CO24" s="395">
        <v>62</v>
      </c>
      <c r="CP24" s="134">
        <v>46.213131983214197</v>
      </c>
      <c r="CQ24" s="338">
        <v>7</v>
      </c>
      <c r="CR24" s="148">
        <v>5.2176116755241839</v>
      </c>
      <c r="CS24" s="338">
        <v>6</v>
      </c>
      <c r="CT24" s="148">
        <v>4.4722385790207282</v>
      </c>
      <c r="CU24" s="338">
        <v>20</v>
      </c>
      <c r="CV24" s="148">
        <v>14.907461930069095</v>
      </c>
      <c r="CW24" s="338">
        <v>186</v>
      </c>
      <c r="CX24" s="148">
        <v>138.63939594964259</v>
      </c>
      <c r="CY24" s="338">
        <v>169</v>
      </c>
      <c r="CZ24" s="148">
        <v>125.96805330908386</v>
      </c>
      <c r="DA24" s="338">
        <v>0</v>
      </c>
      <c r="DB24" s="148">
        <v>0</v>
      </c>
      <c r="DC24" s="338">
        <v>0</v>
      </c>
      <c r="DD24" s="338">
        <v>0</v>
      </c>
      <c r="DE24" s="338">
        <v>136</v>
      </c>
      <c r="DF24" s="338">
        <v>7940</v>
      </c>
      <c r="DG24" s="338">
        <v>0</v>
      </c>
      <c r="DH24" s="338">
        <v>169</v>
      </c>
      <c r="DI24" s="338">
        <v>0</v>
      </c>
      <c r="DJ24" s="338">
        <v>94</v>
      </c>
      <c r="DK24" s="338">
        <v>30</v>
      </c>
      <c r="DL24" s="338">
        <v>4</v>
      </c>
      <c r="DM24" s="338">
        <v>0</v>
      </c>
      <c r="DN24" s="338">
        <v>160</v>
      </c>
      <c r="DO24" s="338">
        <v>32</v>
      </c>
      <c r="DP24" s="338">
        <v>19</v>
      </c>
      <c r="DQ24" s="338">
        <v>10</v>
      </c>
      <c r="DR24" s="338">
        <v>0</v>
      </c>
      <c r="DS24" s="338">
        <v>0</v>
      </c>
      <c r="DT24" s="338">
        <v>3</v>
      </c>
      <c r="DU24" s="338">
        <v>17554</v>
      </c>
      <c r="DV24" s="338">
        <v>1474</v>
      </c>
      <c r="DW24" s="338">
        <v>5647</v>
      </c>
      <c r="DX24" s="338">
        <v>194</v>
      </c>
      <c r="DY24" s="338">
        <v>0</v>
      </c>
      <c r="DZ24" s="338">
        <v>0</v>
      </c>
      <c r="EA24" s="338">
        <v>1722</v>
      </c>
      <c r="EB24" s="148">
        <v>18.428938356164402</v>
      </c>
      <c r="EC24" s="338">
        <v>118</v>
      </c>
      <c r="ED24" s="339" t="s">
        <v>88</v>
      </c>
      <c r="EE24" s="339" t="s">
        <v>88</v>
      </c>
      <c r="EF24" s="339" t="s">
        <v>88</v>
      </c>
      <c r="EG24" s="338">
        <v>326</v>
      </c>
      <c r="EH24" s="338">
        <v>233</v>
      </c>
      <c r="EI24" s="338">
        <v>116</v>
      </c>
      <c r="EJ24" s="338">
        <v>0</v>
      </c>
      <c r="EK24" s="338">
        <v>435</v>
      </c>
      <c r="EL24" s="338">
        <v>2</v>
      </c>
      <c r="EM24" s="338">
        <v>49</v>
      </c>
      <c r="EN24" s="338">
        <v>21</v>
      </c>
      <c r="EO24" s="338">
        <v>12</v>
      </c>
      <c r="EP24" s="338">
        <v>7</v>
      </c>
      <c r="EQ24" s="338">
        <v>35</v>
      </c>
      <c r="ER24" s="338">
        <v>0</v>
      </c>
      <c r="ES24" s="338">
        <v>0</v>
      </c>
      <c r="ET24" s="338">
        <v>0</v>
      </c>
      <c r="EU24" s="338">
        <v>0</v>
      </c>
      <c r="EV24" s="338">
        <v>128</v>
      </c>
      <c r="EW24" s="338">
        <v>0</v>
      </c>
      <c r="EX24" s="338">
        <v>0</v>
      </c>
      <c r="EY24" s="338">
        <v>0</v>
      </c>
      <c r="EZ24" s="338">
        <v>0</v>
      </c>
      <c r="FA24" s="339" t="s">
        <v>88</v>
      </c>
      <c r="FB24" s="339" t="s">
        <v>88</v>
      </c>
      <c r="FC24" s="339" t="s">
        <v>88</v>
      </c>
      <c r="FD24" s="339" t="s">
        <v>88</v>
      </c>
      <c r="FE24" s="339" t="s">
        <v>88</v>
      </c>
      <c r="FF24" s="339" t="s">
        <v>88</v>
      </c>
      <c r="FG24" s="339" t="s">
        <v>88</v>
      </c>
      <c r="FH24" s="339" t="s">
        <v>88</v>
      </c>
      <c r="FI24" s="339" t="s">
        <v>88</v>
      </c>
      <c r="FJ24" s="339" t="s">
        <v>88</v>
      </c>
      <c r="FK24" s="383">
        <v>0</v>
      </c>
      <c r="FL24" s="148">
        <v>0</v>
      </c>
      <c r="FM24" s="383">
        <v>0</v>
      </c>
      <c r="FN24" s="148">
        <v>0</v>
      </c>
      <c r="FO24" s="383">
        <v>0</v>
      </c>
      <c r="FP24" s="148">
        <v>0</v>
      </c>
      <c r="FQ24" s="380">
        <v>1</v>
      </c>
      <c r="FR24" s="134">
        <v>0.74537309650345474</v>
      </c>
      <c r="FS24" s="380">
        <v>0</v>
      </c>
      <c r="FT24" s="134">
        <v>0</v>
      </c>
      <c r="FU24" s="383">
        <v>0</v>
      </c>
      <c r="FV24" s="148">
        <v>0</v>
      </c>
      <c r="FW24" s="409">
        <v>1</v>
      </c>
      <c r="FX24" s="409">
        <v>0</v>
      </c>
      <c r="FY24" s="409">
        <v>1</v>
      </c>
      <c r="FZ24" s="409">
        <v>0</v>
      </c>
      <c r="GA24" s="409">
        <v>0</v>
      </c>
      <c r="GB24" s="338">
        <v>128</v>
      </c>
      <c r="GC24" s="338">
        <v>0</v>
      </c>
      <c r="GD24" s="338">
        <v>0</v>
      </c>
      <c r="GE24" s="338">
        <v>0</v>
      </c>
      <c r="GF24" s="338">
        <v>0</v>
      </c>
      <c r="GG24" s="148">
        <v>95.8</v>
      </c>
      <c r="GH24" s="148">
        <v>366</v>
      </c>
      <c r="GI24" s="148">
        <v>18.2</v>
      </c>
      <c r="GJ24" s="148">
        <v>2</v>
      </c>
      <c r="GK24" s="148">
        <v>0</v>
      </c>
      <c r="GL24" s="148">
        <v>1</v>
      </c>
      <c r="GM24" s="148">
        <v>2</v>
      </c>
      <c r="GN24" s="148">
        <v>2</v>
      </c>
      <c r="GO24" s="148">
        <v>1</v>
      </c>
      <c r="GP24" s="148">
        <v>5</v>
      </c>
      <c r="GQ24" s="148">
        <v>1</v>
      </c>
      <c r="GR24" s="148">
        <v>0</v>
      </c>
      <c r="GS24" s="148">
        <v>0</v>
      </c>
      <c r="GT24" s="148">
        <v>6</v>
      </c>
      <c r="GU24" s="148">
        <v>0</v>
      </c>
      <c r="GV24" s="148">
        <v>1</v>
      </c>
      <c r="GW24" s="148">
        <v>0</v>
      </c>
      <c r="GX24" s="148">
        <v>0</v>
      </c>
      <c r="GY24" s="148">
        <v>2</v>
      </c>
      <c r="GZ24" s="148">
        <v>1</v>
      </c>
      <c r="HA24" s="148">
        <v>0</v>
      </c>
      <c r="HB24" s="148">
        <v>0</v>
      </c>
      <c r="HC24" s="148">
        <v>0</v>
      </c>
      <c r="HD24" s="148">
        <v>1</v>
      </c>
      <c r="HE24" s="148">
        <v>2</v>
      </c>
      <c r="HF24" s="148">
        <v>0</v>
      </c>
      <c r="HG24" s="148">
        <v>1</v>
      </c>
      <c r="HH24" s="148">
        <v>2</v>
      </c>
      <c r="HI24" s="148">
        <v>0</v>
      </c>
      <c r="HJ24" s="134">
        <v>1.5407845675017717</v>
      </c>
      <c r="HK24" s="134">
        <v>1.5407845675017717</v>
      </c>
      <c r="HL24" s="132">
        <v>27.271886844781363</v>
      </c>
      <c r="HM24" s="144">
        <v>123.60709270874401</v>
      </c>
      <c r="HN24" s="144">
        <v>129.45076748387299</v>
      </c>
      <c r="HO24" s="366">
        <v>0</v>
      </c>
      <c r="HP24" s="366">
        <v>0</v>
      </c>
      <c r="HQ24" s="366">
        <v>0</v>
      </c>
      <c r="HR24" s="366">
        <v>0</v>
      </c>
      <c r="HS24" s="132">
        <v>91.428571428571402</v>
      </c>
      <c r="HT24" s="132">
        <v>91.891891891891902</v>
      </c>
      <c r="HU24" s="132">
        <v>1.6099356025759</v>
      </c>
      <c r="HV24" s="132">
        <v>1.3904547162720799</v>
      </c>
      <c r="HW24" s="132">
        <v>7.74321641297154</v>
      </c>
      <c r="HX24" s="132">
        <v>9.7247841806242192</v>
      </c>
      <c r="HY24" s="144">
        <v>110.52235826265668</v>
      </c>
      <c r="HZ24" s="144">
        <v>116.689083739552</v>
      </c>
      <c r="IA24" s="383">
        <v>8</v>
      </c>
      <c r="IB24" s="383">
        <v>3</v>
      </c>
      <c r="IC24" s="366">
        <v>0.34632034632034597</v>
      </c>
      <c r="ID24" s="366">
        <v>0.10124873439081999</v>
      </c>
      <c r="IE24" s="366">
        <v>3.6697247706421998</v>
      </c>
      <c r="IF24" s="366">
        <v>1.6304347826087</v>
      </c>
      <c r="IG24" s="144">
        <v>69.724770642201804</v>
      </c>
      <c r="IH24" s="144">
        <v>73.369565217391298</v>
      </c>
      <c r="II24" s="144">
        <v>9.4372294372294405</v>
      </c>
      <c r="IJ24" s="144">
        <v>6.2099223759702999</v>
      </c>
      <c r="IK24" s="144">
        <v>8.5741598646959307</v>
      </c>
      <c r="IL24" s="144">
        <v>11.4956098280823</v>
      </c>
      <c r="IM24" s="146">
        <v>109.55829751780797</v>
      </c>
      <c r="IN24" s="135">
        <v>97.148690012037008</v>
      </c>
      <c r="IO24" s="366">
        <v>0.11092623405435401</v>
      </c>
      <c r="IP24" s="385">
        <v>0.101936799184506</v>
      </c>
      <c r="IQ24" s="366">
        <v>1.2578616352201299</v>
      </c>
      <c r="IR24" s="385">
        <v>1.8518518518518501</v>
      </c>
      <c r="IS24" s="144">
        <v>76.100628930817606</v>
      </c>
      <c r="IT24" s="144">
        <v>89.814814814814795</v>
      </c>
      <c r="IU24" s="144">
        <v>8.8186356073211307</v>
      </c>
      <c r="IV24" s="144">
        <v>5.5045871559632999</v>
      </c>
      <c r="IW24" s="144">
        <v>11.405011779824401</v>
      </c>
      <c r="IX24" s="144">
        <v>12.422488631666001</v>
      </c>
      <c r="IY24" s="338">
        <v>9</v>
      </c>
      <c r="IZ24" s="366">
        <v>0.522041763341067</v>
      </c>
      <c r="JA24" s="366">
        <v>16.363636363636399</v>
      </c>
      <c r="JB24" s="366">
        <v>72.727272727272705</v>
      </c>
      <c r="JC24" s="366">
        <v>3.19025522041763</v>
      </c>
      <c r="JD24" s="144">
        <v>8.8688851176861192</v>
      </c>
    </row>
    <row r="25" spans="1:264" ht="18" customHeight="1">
      <c r="A25" s="278"/>
      <c r="B25" s="279" t="s">
        <v>87</v>
      </c>
      <c r="C25" s="279" t="s">
        <v>87</v>
      </c>
      <c r="D25" s="280" t="s">
        <v>1741</v>
      </c>
      <c r="E25" s="281" t="s">
        <v>1244</v>
      </c>
      <c r="F25" s="280" t="s">
        <v>119</v>
      </c>
      <c r="G25" s="281" t="s">
        <v>0</v>
      </c>
      <c r="H25" s="282" t="s">
        <v>87</v>
      </c>
      <c r="I25" s="282" t="s">
        <v>87</v>
      </c>
      <c r="J25" s="282" t="s">
        <v>87</v>
      </c>
      <c r="K25" s="282" t="s">
        <v>87</v>
      </c>
      <c r="L25" s="282" t="s">
        <v>87</v>
      </c>
      <c r="M25" s="283">
        <v>332648</v>
      </c>
      <c r="N25" s="282" t="s">
        <v>87</v>
      </c>
      <c r="O25" s="282" t="s">
        <v>87</v>
      </c>
      <c r="P25" s="282" t="s">
        <v>87</v>
      </c>
      <c r="Q25" s="282" t="s">
        <v>87</v>
      </c>
      <c r="R25" s="132">
        <v>104.75109769072679</v>
      </c>
      <c r="S25" s="132">
        <v>110.3928161397189</v>
      </c>
      <c r="T25" s="395">
        <v>155.48059393036056</v>
      </c>
      <c r="U25" s="395">
        <v>229.99367818643941</v>
      </c>
      <c r="V25" s="132">
        <v>11.108433734939799</v>
      </c>
      <c r="W25" s="132">
        <v>4.9156626506024104</v>
      </c>
      <c r="X25" s="132">
        <v>16.024096385542201</v>
      </c>
      <c r="Y25" s="282" t="s">
        <v>87</v>
      </c>
      <c r="Z25" s="282" t="s">
        <v>87</v>
      </c>
      <c r="AA25" s="282" t="s">
        <v>87</v>
      </c>
      <c r="AB25" s="282" t="s">
        <v>87</v>
      </c>
      <c r="AC25" s="282" t="s">
        <v>87</v>
      </c>
      <c r="AD25" s="282" t="s">
        <v>87</v>
      </c>
      <c r="AE25" s="282" t="s">
        <v>87</v>
      </c>
      <c r="AF25" s="282" t="s">
        <v>87</v>
      </c>
      <c r="AG25" s="282" t="s">
        <v>87</v>
      </c>
      <c r="AH25" s="282" t="s">
        <v>87</v>
      </c>
      <c r="AI25" s="282" t="s">
        <v>87</v>
      </c>
      <c r="AJ25" s="282" t="s">
        <v>87</v>
      </c>
      <c r="AK25" s="282" t="s">
        <v>87</v>
      </c>
      <c r="AL25" s="282" t="s">
        <v>87</v>
      </c>
      <c r="AM25" s="282" t="s">
        <v>87</v>
      </c>
      <c r="AN25" s="282" t="s">
        <v>87</v>
      </c>
      <c r="AO25" s="282" t="s">
        <v>87</v>
      </c>
      <c r="AP25" s="282" t="s">
        <v>87</v>
      </c>
      <c r="AQ25" s="282" t="s">
        <v>87</v>
      </c>
      <c r="AR25" s="282" t="s">
        <v>87</v>
      </c>
      <c r="AS25" s="282" t="s">
        <v>87</v>
      </c>
      <c r="AT25" s="282" t="s">
        <v>87</v>
      </c>
      <c r="AU25" s="282" t="s">
        <v>87</v>
      </c>
      <c r="AV25" s="282" t="s">
        <v>87</v>
      </c>
      <c r="AW25" s="286" t="s">
        <v>87</v>
      </c>
      <c r="AX25" s="286" t="s">
        <v>87</v>
      </c>
      <c r="AY25" s="286" t="s">
        <v>87</v>
      </c>
      <c r="AZ25" s="286" t="s">
        <v>87</v>
      </c>
      <c r="BA25" s="286" t="s">
        <v>87</v>
      </c>
      <c r="BB25" s="395">
        <v>4</v>
      </c>
      <c r="BC25" s="395">
        <v>4</v>
      </c>
      <c r="BD25" s="407" t="s">
        <v>88</v>
      </c>
      <c r="BE25" s="407" t="s">
        <v>88</v>
      </c>
      <c r="BF25" s="407" t="s">
        <v>88</v>
      </c>
      <c r="BG25" s="395">
        <v>0</v>
      </c>
      <c r="BH25" s="132">
        <v>0</v>
      </c>
      <c r="BI25" s="395">
        <v>31</v>
      </c>
      <c r="BJ25" s="132">
        <v>71.277476317483675</v>
      </c>
      <c r="BK25" s="395">
        <v>0</v>
      </c>
      <c r="BL25" s="132">
        <v>0</v>
      </c>
      <c r="BM25" s="395">
        <v>0</v>
      </c>
      <c r="BN25" s="134">
        <v>0</v>
      </c>
      <c r="BO25" s="380">
        <v>0</v>
      </c>
      <c r="BP25" s="134">
        <v>0</v>
      </c>
      <c r="BQ25" s="395">
        <v>0</v>
      </c>
      <c r="BR25" s="134">
        <v>0</v>
      </c>
      <c r="BS25" s="395">
        <v>0</v>
      </c>
      <c r="BT25" s="134">
        <v>0</v>
      </c>
      <c r="BU25" s="395">
        <v>0</v>
      </c>
      <c r="BV25" s="134">
        <v>0</v>
      </c>
      <c r="BW25" s="395">
        <v>0</v>
      </c>
      <c r="BX25" s="134">
        <v>0</v>
      </c>
      <c r="BY25" s="338">
        <v>0</v>
      </c>
      <c r="BZ25" s="148">
        <v>0</v>
      </c>
      <c r="CA25" s="338">
        <v>98</v>
      </c>
      <c r="CB25" s="148">
        <v>225.32879610043227</v>
      </c>
      <c r="CC25" s="338">
        <v>0</v>
      </c>
      <c r="CD25" s="148">
        <v>0</v>
      </c>
      <c r="CE25" s="338">
        <v>10</v>
      </c>
      <c r="CF25" s="148">
        <v>22.992734295962475</v>
      </c>
      <c r="CG25" s="395">
        <v>174</v>
      </c>
      <c r="CH25" s="134">
        <v>400.07357674974708</v>
      </c>
      <c r="CI25" s="395">
        <v>451</v>
      </c>
      <c r="CJ25" s="134">
        <v>1036.9723167479076</v>
      </c>
      <c r="CK25" s="338">
        <v>167</v>
      </c>
      <c r="CL25" s="148">
        <v>383.97866274257331</v>
      </c>
      <c r="CM25" s="338">
        <v>0</v>
      </c>
      <c r="CN25" s="410">
        <v>0</v>
      </c>
      <c r="CO25" s="338">
        <v>19</v>
      </c>
      <c r="CP25" s="148">
        <v>43.686195162328701</v>
      </c>
      <c r="CQ25" s="338">
        <v>3</v>
      </c>
      <c r="CR25" s="148">
        <v>6.8978202887887425</v>
      </c>
      <c r="CS25" s="395">
        <v>0</v>
      </c>
      <c r="CT25" s="134">
        <v>0</v>
      </c>
      <c r="CU25" s="338">
        <v>0</v>
      </c>
      <c r="CV25" s="148">
        <v>0</v>
      </c>
      <c r="CW25" s="338">
        <v>0</v>
      </c>
      <c r="CX25" s="148">
        <v>0</v>
      </c>
      <c r="CY25" s="338">
        <v>0</v>
      </c>
      <c r="CZ25" s="148">
        <v>0</v>
      </c>
      <c r="DA25" s="338">
        <v>0</v>
      </c>
      <c r="DB25" s="148">
        <v>0</v>
      </c>
      <c r="DC25" s="338">
        <v>0</v>
      </c>
      <c r="DD25" s="338">
        <v>0</v>
      </c>
      <c r="DE25" s="338">
        <v>0</v>
      </c>
      <c r="DF25" s="338">
        <v>0</v>
      </c>
      <c r="DG25" s="338">
        <v>0</v>
      </c>
      <c r="DH25" s="338">
        <v>0</v>
      </c>
      <c r="DI25" s="338">
        <v>0</v>
      </c>
      <c r="DJ25" s="338">
        <v>0</v>
      </c>
      <c r="DK25" s="338">
        <v>0</v>
      </c>
      <c r="DL25" s="338">
        <v>0</v>
      </c>
      <c r="DM25" s="338">
        <v>0</v>
      </c>
      <c r="DN25" s="338">
        <v>0</v>
      </c>
      <c r="DO25" s="338">
        <v>0</v>
      </c>
      <c r="DP25" s="338">
        <v>0</v>
      </c>
      <c r="DQ25" s="338">
        <v>0</v>
      </c>
      <c r="DR25" s="338">
        <v>0</v>
      </c>
      <c r="DS25" s="338">
        <v>0</v>
      </c>
      <c r="DT25" s="338">
        <v>0</v>
      </c>
      <c r="DU25" s="338">
        <v>0</v>
      </c>
      <c r="DV25" s="338">
        <v>0</v>
      </c>
      <c r="DW25" s="338">
        <v>0</v>
      </c>
      <c r="DX25" s="338">
        <v>0</v>
      </c>
      <c r="DY25" s="338">
        <v>0</v>
      </c>
      <c r="DZ25" s="338">
        <v>0</v>
      </c>
      <c r="EA25" s="338">
        <v>0</v>
      </c>
      <c r="EB25" s="148">
        <v>0</v>
      </c>
      <c r="EC25" s="338">
        <v>0</v>
      </c>
      <c r="ED25" s="339" t="s">
        <v>88</v>
      </c>
      <c r="EE25" s="339" t="s">
        <v>88</v>
      </c>
      <c r="EF25" s="339" t="s">
        <v>88</v>
      </c>
      <c r="EG25" s="338">
        <v>0</v>
      </c>
      <c r="EH25" s="338">
        <v>0</v>
      </c>
      <c r="EI25" s="338">
        <v>0</v>
      </c>
      <c r="EJ25" s="338">
        <v>0</v>
      </c>
      <c r="EK25" s="338">
        <v>0</v>
      </c>
      <c r="EL25" s="338">
        <v>0</v>
      </c>
      <c r="EM25" s="338">
        <v>0</v>
      </c>
      <c r="EN25" s="338">
        <v>0</v>
      </c>
      <c r="EO25" s="338">
        <v>0</v>
      </c>
      <c r="EP25" s="338">
        <v>0</v>
      </c>
      <c r="EQ25" s="338">
        <v>0</v>
      </c>
      <c r="ER25" s="338">
        <v>0</v>
      </c>
      <c r="ES25" s="338">
        <v>0</v>
      </c>
      <c r="ET25" s="338">
        <v>0</v>
      </c>
      <c r="EU25" s="338">
        <v>0</v>
      </c>
      <c r="EV25" s="338">
        <v>0</v>
      </c>
      <c r="EW25" s="338">
        <v>0</v>
      </c>
      <c r="EX25" s="338">
        <v>0</v>
      </c>
      <c r="EY25" s="338">
        <v>0</v>
      </c>
      <c r="EZ25" s="338">
        <v>0</v>
      </c>
      <c r="FA25" s="339" t="s">
        <v>88</v>
      </c>
      <c r="FB25" s="339" t="s">
        <v>88</v>
      </c>
      <c r="FC25" s="339" t="s">
        <v>88</v>
      </c>
      <c r="FD25" s="339" t="s">
        <v>88</v>
      </c>
      <c r="FE25" s="339" t="s">
        <v>88</v>
      </c>
      <c r="FF25" s="339" t="s">
        <v>88</v>
      </c>
      <c r="FG25" s="339" t="s">
        <v>88</v>
      </c>
      <c r="FH25" s="339" t="s">
        <v>88</v>
      </c>
      <c r="FI25" s="339" t="s">
        <v>88</v>
      </c>
      <c r="FJ25" s="339" t="s">
        <v>88</v>
      </c>
      <c r="FK25" s="383">
        <v>6</v>
      </c>
      <c r="FL25" s="148">
        <v>1.8037084245208148</v>
      </c>
      <c r="FM25" s="383">
        <v>2</v>
      </c>
      <c r="FN25" s="148">
        <v>0.60123614150693827</v>
      </c>
      <c r="FO25" s="383">
        <v>1</v>
      </c>
      <c r="FP25" s="148">
        <v>0.30061807075346914</v>
      </c>
      <c r="FQ25" s="380">
        <v>0</v>
      </c>
      <c r="FR25" s="134">
        <v>0</v>
      </c>
      <c r="FS25" s="380">
        <v>0</v>
      </c>
      <c r="FT25" s="134">
        <v>0</v>
      </c>
      <c r="FU25" s="383">
        <v>0</v>
      </c>
      <c r="FV25" s="148">
        <v>0</v>
      </c>
      <c r="FW25" s="409">
        <v>0</v>
      </c>
      <c r="FX25" s="409">
        <v>0</v>
      </c>
      <c r="FY25" s="409">
        <v>0</v>
      </c>
      <c r="FZ25" s="409">
        <v>0</v>
      </c>
      <c r="GA25" s="409">
        <v>0</v>
      </c>
      <c r="GB25" s="338">
        <v>0</v>
      </c>
      <c r="GC25" s="338">
        <v>0</v>
      </c>
      <c r="GD25" s="338">
        <v>0</v>
      </c>
      <c r="GE25" s="338">
        <v>0</v>
      </c>
      <c r="GF25" s="338">
        <v>0</v>
      </c>
      <c r="GG25" s="148">
        <v>0</v>
      </c>
      <c r="GH25" s="148">
        <v>0</v>
      </c>
      <c r="GI25" s="148">
        <v>0</v>
      </c>
      <c r="GJ25" s="148">
        <v>0</v>
      </c>
      <c r="GK25" s="148">
        <v>0</v>
      </c>
      <c r="GL25" s="148">
        <v>0</v>
      </c>
      <c r="GM25" s="148">
        <v>0</v>
      </c>
      <c r="GN25" s="148">
        <v>0</v>
      </c>
      <c r="GO25" s="148">
        <v>0</v>
      </c>
      <c r="GP25" s="148">
        <v>0</v>
      </c>
      <c r="GQ25" s="148">
        <v>0</v>
      </c>
      <c r="GR25" s="148">
        <v>0</v>
      </c>
      <c r="GS25" s="148">
        <v>0</v>
      </c>
      <c r="GT25" s="148">
        <v>0</v>
      </c>
      <c r="GU25" s="148">
        <v>0</v>
      </c>
      <c r="GV25" s="148">
        <v>0</v>
      </c>
      <c r="GW25" s="148">
        <v>0</v>
      </c>
      <c r="GX25" s="148">
        <v>0</v>
      </c>
      <c r="GY25" s="148">
        <v>0</v>
      </c>
      <c r="GZ25" s="148">
        <v>0</v>
      </c>
      <c r="HA25" s="148">
        <v>0</v>
      </c>
      <c r="HB25" s="148">
        <v>0</v>
      </c>
      <c r="HC25" s="148">
        <v>0</v>
      </c>
      <c r="HD25" s="148">
        <v>0</v>
      </c>
      <c r="HE25" s="148">
        <v>0</v>
      </c>
      <c r="HF25" s="148">
        <v>0</v>
      </c>
      <c r="HG25" s="148">
        <v>0</v>
      </c>
      <c r="HH25" s="148">
        <v>0</v>
      </c>
      <c r="HI25" s="148">
        <v>0</v>
      </c>
      <c r="HJ25" s="134">
        <v>2.7055626367812224</v>
      </c>
      <c r="HK25" s="134">
        <v>6.9142156273297903</v>
      </c>
      <c r="HL25" s="132">
        <v>27.335201173612951</v>
      </c>
      <c r="HM25" s="144">
        <v>111.003909240532</v>
      </c>
      <c r="HN25" s="144">
        <v>118.69607780755101</v>
      </c>
      <c r="HO25" s="365">
        <v>4.7846889952153103E-2</v>
      </c>
      <c r="HP25" s="365">
        <v>3.1276063386155101E-2</v>
      </c>
      <c r="HQ25" s="365">
        <v>3.41880341880342</v>
      </c>
      <c r="HR25" s="365">
        <v>2.4193548387096802</v>
      </c>
      <c r="HS25" s="132">
        <v>76.923076923076906</v>
      </c>
      <c r="HT25" s="132">
        <v>91.935483870967701</v>
      </c>
      <c r="HU25" s="132">
        <v>1.3995215311004801</v>
      </c>
      <c r="HV25" s="132">
        <v>1.2927439532944101</v>
      </c>
      <c r="HW25" s="132">
        <v>6.1016147857047898</v>
      </c>
      <c r="HX25" s="132">
        <v>7.0074791772904996</v>
      </c>
      <c r="HY25" s="144">
        <v>102.62588938361712</v>
      </c>
      <c r="HZ25" s="144">
        <v>109.111510335215</v>
      </c>
      <c r="IA25" s="383">
        <v>24</v>
      </c>
      <c r="IB25" s="383">
        <v>18</v>
      </c>
      <c r="IC25" s="366">
        <v>0.24878200476832199</v>
      </c>
      <c r="ID25" s="366">
        <v>0.15030060120240499</v>
      </c>
      <c r="IE25" s="366">
        <v>2.6815642458100601</v>
      </c>
      <c r="IF25" s="366">
        <v>2.29885057471264</v>
      </c>
      <c r="IG25" s="144">
        <v>70.279329608938497</v>
      </c>
      <c r="IH25" s="144">
        <v>72.413793103448299</v>
      </c>
      <c r="II25" s="144">
        <v>9.2774955944853303</v>
      </c>
      <c r="IJ25" s="144">
        <v>6.53807615230461</v>
      </c>
      <c r="IK25" s="144">
        <v>6.7915552469455003</v>
      </c>
      <c r="IL25" s="144">
        <v>8.3347498441838095</v>
      </c>
      <c r="IM25" s="146">
        <v>101.02808772815268</v>
      </c>
      <c r="IN25" s="135">
        <v>102.12065575793629</v>
      </c>
      <c r="IO25" s="366">
        <v>0.11920727164357001</v>
      </c>
      <c r="IP25" s="366">
        <v>0.14438348252959901</v>
      </c>
      <c r="IQ25" s="366">
        <v>1.4311270125223601</v>
      </c>
      <c r="IR25" s="366">
        <v>2.6109660574412499</v>
      </c>
      <c r="IS25" s="144">
        <v>80.143112701252207</v>
      </c>
      <c r="IT25" s="144">
        <v>88.250652741514401</v>
      </c>
      <c r="IU25" s="144">
        <v>8.3296081060944704</v>
      </c>
      <c r="IV25" s="144">
        <v>5.52988738088363</v>
      </c>
      <c r="IW25" s="144">
        <v>9.7102391143580693</v>
      </c>
      <c r="IX25" s="144">
        <v>10.6274088582802</v>
      </c>
      <c r="IY25" s="338">
        <v>23</v>
      </c>
      <c r="IZ25" s="366">
        <v>0.28507684680218098</v>
      </c>
      <c r="JA25" s="366">
        <v>7.4193548387096797</v>
      </c>
      <c r="JB25" s="366">
        <v>75.806451612903203</v>
      </c>
      <c r="JC25" s="366">
        <v>3.8423401090728801</v>
      </c>
      <c r="JD25" s="144">
        <v>8.8546093263074397</v>
      </c>
    </row>
    <row r="26" spans="1:264" ht="18" customHeight="1">
      <c r="A26" s="278"/>
      <c r="B26" s="279" t="s">
        <v>87</v>
      </c>
      <c r="C26" s="279" t="s">
        <v>87</v>
      </c>
      <c r="D26" s="280" t="s">
        <v>1742</v>
      </c>
      <c r="E26" s="281" t="s">
        <v>1245</v>
      </c>
      <c r="F26" s="280" t="s">
        <v>119</v>
      </c>
      <c r="G26" s="281" t="s">
        <v>0</v>
      </c>
      <c r="H26" s="282" t="s">
        <v>87</v>
      </c>
      <c r="I26" s="282" t="s">
        <v>87</v>
      </c>
      <c r="J26" s="282" t="s">
        <v>87</v>
      </c>
      <c r="K26" s="282" t="s">
        <v>87</v>
      </c>
      <c r="L26" s="282" t="s">
        <v>87</v>
      </c>
      <c r="M26" s="283">
        <v>222613</v>
      </c>
      <c r="N26" s="282" t="s">
        <v>87</v>
      </c>
      <c r="O26" s="282" t="s">
        <v>87</v>
      </c>
      <c r="P26" s="282" t="s">
        <v>87</v>
      </c>
      <c r="Q26" s="282" t="s">
        <v>87</v>
      </c>
      <c r="R26" s="132">
        <v>120.66396099064679</v>
      </c>
      <c r="S26" s="132">
        <v>122.09846903683315</v>
      </c>
      <c r="T26" s="395">
        <v>480.53349205277118</v>
      </c>
      <c r="U26" s="395">
        <v>365.0546349917488</v>
      </c>
      <c r="V26" s="132">
        <v>12.705578845533701</v>
      </c>
      <c r="W26" s="132">
        <v>1.9348597226701101</v>
      </c>
      <c r="X26" s="132">
        <v>14.6404385682038</v>
      </c>
      <c r="Y26" s="282" t="s">
        <v>87</v>
      </c>
      <c r="Z26" s="282" t="s">
        <v>87</v>
      </c>
      <c r="AA26" s="282" t="s">
        <v>87</v>
      </c>
      <c r="AB26" s="282" t="s">
        <v>87</v>
      </c>
      <c r="AC26" s="282" t="s">
        <v>87</v>
      </c>
      <c r="AD26" s="282" t="s">
        <v>87</v>
      </c>
      <c r="AE26" s="282" t="s">
        <v>87</v>
      </c>
      <c r="AF26" s="282" t="s">
        <v>87</v>
      </c>
      <c r="AG26" s="282" t="s">
        <v>87</v>
      </c>
      <c r="AH26" s="282" t="s">
        <v>87</v>
      </c>
      <c r="AI26" s="282" t="s">
        <v>87</v>
      </c>
      <c r="AJ26" s="282" t="s">
        <v>87</v>
      </c>
      <c r="AK26" s="282" t="s">
        <v>87</v>
      </c>
      <c r="AL26" s="282" t="s">
        <v>87</v>
      </c>
      <c r="AM26" s="282" t="s">
        <v>87</v>
      </c>
      <c r="AN26" s="282" t="s">
        <v>87</v>
      </c>
      <c r="AO26" s="282" t="s">
        <v>87</v>
      </c>
      <c r="AP26" s="282" t="s">
        <v>87</v>
      </c>
      <c r="AQ26" s="282" t="s">
        <v>87</v>
      </c>
      <c r="AR26" s="282" t="s">
        <v>87</v>
      </c>
      <c r="AS26" s="282" t="s">
        <v>87</v>
      </c>
      <c r="AT26" s="282" t="s">
        <v>87</v>
      </c>
      <c r="AU26" s="282" t="s">
        <v>87</v>
      </c>
      <c r="AV26" s="282" t="s">
        <v>87</v>
      </c>
      <c r="AW26" s="286" t="s">
        <v>87</v>
      </c>
      <c r="AX26" s="286" t="s">
        <v>87</v>
      </c>
      <c r="AY26" s="286" t="s">
        <v>87</v>
      </c>
      <c r="AZ26" s="286" t="s">
        <v>87</v>
      </c>
      <c r="BA26" s="286" t="s">
        <v>87</v>
      </c>
      <c r="BB26" s="395">
        <v>14</v>
      </c>
      <c r="BC26" s="395">
        <v>21</v>
      </c>
      <c r="BD26" s="407" t="s">
        <v>88</v>
      </c>
      <c r="BE26" s="407" t="s">
        <v>88</v>
      </c>
      <c r="BF26" s="407" t="s">
        <v>88</v>
      </c>
      <c r="BG26" s="395">
        <v>11</v>
      </c>
      <c r="BH26" s="132">
        <v>13.500245459008346</v>
      </c>
      <c r="BI26" s="395">
        <v>86</v>
      </c>
      <c r="BJ26" s="132">
        <v>105.5473735886107</v>
      </c>
      <c r="BK26" s="395">
        <v>0</v>
      </c>
      <c r="BL26" s="132">
        <v>0</v>
      </c>
      <c r="BM26" s="395">
        <v>0</v>
      </c>
      <c r="BN26" s="134">
        <v>0</v>
      </c>
      <c r="BO26" s="380">
        <v>30</v>
      </c>
      <c r="BP26" s="134">
        <v>36.81885125184094</v>
      </c>
      <c r="BQ26" s="395">
        <v>0</v>
      </c>
      <c r="BR26" s="134">
        <v>0</v>
      </c>
      <c r="BS26" s="395">
        <v>16</v>
      </c>
      <c r="BT26" s="134">
        <v>19.636720667648504</v>
      </c>
      <c r="BU26" s="395">
        <v>0</v>
      </c>
      <c r="BV26" s="134">
        <v>0</v>
      </c>
      <c r="BW26" s="395">
        <v>0</v>
      </c>
      <c r="BX26" s="134">
        <v>0</v>
      </c>
      <c r="BY26" s="338">
        <v>0</v>
      </c>
      <c r="BZ26" s="148">
        <v>0</v>
      </c>
      <c r="CA26" s="338">
        <v>162</v>
      </c>
      <c r="CB26" s="148">
        <v>198.82179675994107</v>
      </c>
      <c r="CC26" s="338">
        <v>585</v>
      </c>
      <c r="CD26" s="148">
        <v>717.9675994108984</v>
      </c>
      <c r="CE26" s="338">
        <v>15</v>
      </c>
      <c r="CF26" s="148">
        <v>18.40942562592047</v>
      </c>
      <c r="CG26" s="395">
        <v>277</v>
      </c>
      <c r="CH26" s="134">
        <v>339.9607265586647</v>
      </c>
      <c r="CI26" s="395">
        <v>597</v>
      </c>
      <c r="CJ26" s="134">
        <v>732.69513991163478</v>
      </c>
      <c r="CK26" s="395">
        <v>133</v>
      </c>
      <c r="CL26" s="134">
        <v>163.23024054982818</v>
      </c>
      <c r="CM26" s="338">
        <v>91</v>
      </c>
      <c r="CN26" s="410">
        <v>111.68384879725085</v>
      </c>
      <c r="CO26" s="395">
        <v>38</v>
      </c>
      <c r="CP26" s="134">
        <v>46.637211585665199</v>
      </c>
      <c r="CQ26" s="338">
        <v>2</v>
      </c>
      <c r="CR26" s="148">
        <v>2.454590083456063</v>
      </c>
      <c r="CS26" s="338">
        <v>0</v>
      </c>
      <c r="CT26" s="148">
        <v>0</v>
      </c>
      <c r="CU26" s="338">
        <v>15</v>
      </c>
      <c r="CV26" s="148">
        <v>18.40942562592047</v>
      </c>
      <c r="CW26" s="338">
        <v>23</v>
      </c>
      <c r="CX26" s="148">
        <v>28.227785959744718</v>
      </c>
      <c r="CY26" s="338">
        <v>23</v>
      </c>
      <c r="CZ26" s="148">
        <v>28.227785959744718</v>
      </c>
      <c r="DA26" s="338">
        <v>0</v>
      </c>
      <c r="DB26" s="148">
        <v>0</v>
      </c>
      <c r="DC26" s="338">
        <v>30</v>
      </c>
      <c r="DD26" s="338">
        <v>0</v>
      </c>
      <c r="DE26" s="338">
        <v>294</v>
      </c>
      <c r="DF26" s="338">
        <v>5781</v>
      </c>
      <c r="DG26" s="338">
        <v>2900</v>
      </c>
      <c r="DH26" s="338">
        <v>37</v>
      </c>
      <c r="DI26" s="338">
        <v>0</v>
      </c>
      <c r="DJ26" s="338">
        <v>3</v>
      </c>
      <c r="DK26" s="338">
        <v>0</v>
      </c>
      <c r="DL26" s="338">
        <v>82</v>
      </c>
      <c r="DM26" s="338">
        <v>0</v>
      </c>
      <c r="DN26" s="338">
        <v>0</v>
      </c>
      <c r="DO26" s="338">
        <v>57</v>
      </c>
      <c r="DP26" s="338">
        <v>16</v>
      </c>
      <c r="DQ26" s="338">
        <v>109</v>
      </c>
      <c r="DR26" s="338">
        <v>0</v>
      </c>
      <c r="DS26" s="338">
        <v>5</v>
      </c>
      <c r="DT26" s="338">
        <v>0</v>
      </c>
      <c r="DU26" s="338">
        <v>0</v>
      </c>
      <c r="DV26" s="338">
        <v>147</v>
      </c>
      <c r="DW26" s="338">
        <v>918</v>
      </c>
      <c r="DX26" s="338">
        <v>150</v>
      </c>
      <c r="DY26" s="338">
        <v>0</v>
      </c>
      <c r="DZ26" s="338">
        <v>0</v>
      </c>
      <c r="EA26" s="338">
        <v>1075</v>
      </c>
      <c r="EB26" s="148">
        <v>16.160553217077599</v>
      </c>
      <c r="EC26" s="338">
        <v>176</v>
      </c>
      <c r="ED26" s="339" t="s">
        <v>88</v>
      </c>
      <c r="EE26" s="339" t="s">
        <v>88</v>
      </c>
      <c r="EF26" s="339" t="s">
        <v>88</v>
      </c>
      <c r="EG26" s="338">
        <v>109</v>
      </c>
      <c r="EH26" s="338">
        <v>131</v>
      </c>
      <c r="EI26" s="338">
        <v>58</v>
      </c>
      <c r="EJ26" s="338">
        <v>40</v>
      </c>
      <c r="EK26" s="338">
        <v>318</v>
      </c>
      <c r="EL26" s="338">
        <v>0</v>
      </c>
      <c r="EM26" s="338">
        <v>21</v>
      </c>
      <c r="EN26" s="338">
        <v>31</v>
      </c>
      <c r="EO26" s="338">
        <v>36</v>
      </c>
      <c r="EP26" s="338">
        <v>7</v>
      </c>
      <c r="EQ26" s="338">
        <v>40</v>
      </c>
      <c r="ER26" s="338">
        <v>0</v>
      </c>
      <c r="ES26" s="338">
        <v>0</v>
      </c>
      <c r="ET26" s="338">
        <v>0</v>
      </c>
      <c r="EU26" s="338">
        <v>0</v>
      </c>
      <c r="EV26" s="338">
        <v>128</v>
      </c>
      <c r="EW26" s="338">
        <v>0</v>
      </c>
      <c r="EX26" s="338">
        <v>0</v>
      </c>
      <c r="EY26" s="338">
        <v>0</v>
      </c>
      <c r="EZ26" s="338">
        <v>0</v>
      </c>
      <c r="FA26" s="339" t="s">
        <v>88</v>
      </c>
      <c r="FB26" s="339" t="s">
        <v>88</v>
      </c>
      <c r="FC26" s="339" t="s">
        <v>88</v>
      </c>
      <c r="FD26" s="339" t="s">
        <v>88</v>
      </c>
      <c r="FE26" s="339" t="s">
        <v>88</v>
      </c>
      <c r="FF26" s="339" t="s">
        <v>88</v>
      </c>
      <c r="FG26" s="339" t="s">
        <v>88</v>
      </c>
      <c r="FH26" s="339" t="s">
        <v>88</v>
      </c>
      <c r="FI26" s="339" t="s">
        <v>88</v>
      </c>
      <c r="FJ26" s="339" t="s">
        <v>88</v>
      </c>
      <c r="FK26" s="380">
        <v>3</v>
      </c>
      <c r="FL26" s="134">
        <v>1.3476301923068283</v>
      </c>
      <c r="FM26" s="383">
        <v>2</v>
      </c>
      <c r="FN26" s="148">
        <v>0.8984201282045523</v>
      </c>
      <c r="FO26" s="383">
        <v>1</v>
      </c>
      <c r="FP26" s="148">
        <v>0.44921006410227615</v>
      </c>
      <c r="FQ26" s="380">
        <v>1</v>
      </c>
      <c r="FR26" s="134">
        <v>1.2272950417280315</v>
      </c>
      <c r="FS26" s="380">
        <v>0</v>
      </c>
      <c r="FT26" s="134">
        <v>0</v>
      </c>
      <c r="FU26" s="383">
        <v>30</v>
      </c>
      <c r="FV26" s="148">
        <v>36.81885125184094</v>
      </c>
      <c r="FW26" s="409">
        <v>1</v>
      </c>
      <c r="FX26" s="409">
        <v>0</v>
      </c>
      <c r="FY26" s="409">
        <v>1</v>
      </c>
      <c r="FZ26" s="409">
        <v>0</v>
      </c>
      <c r="GA26" s="409">
        <v>0</v>
      </c>
      <c r="GB26" s="338">
        <v>2604</v>
      </c>
      <c r="GC26" s="338">
        <v>0</v>
      </c>
      <c r="GD26" s="338">
        <v>0</v>
      </c>
      <c r="GE26" s="338">
        <v>0</v>
      </c>
      <c r="GF26" s="338">
        <v>0</v>
      </c>
      <c r="GG26" s="148">
        <v>58.71</v>
      </c>
      <c r="GH26" s="148">
        <v>235.03899999999999</v>
      </c>
      <c r="GI26" s="148">
        <v>20</v>
      </c>
      <c r="GJ26" s="148">
        <v>1</v>
      </c>
      <c r="GK26" s="148">
        <v>0.2</v>
      </c>
      <c r="GL26" s="148">
        <v>1</v>
      </c>
      <c r="GM26" s="148">
        <v>3</v>
      </c>
      <c r="GN26" s="148">
        <v>1</v>
      </c>
      <c r="GO26" s="148">
        <v>0</v>
      </c>
      <c r="GP26" s="148">
        <v>1.8</v>
      </c>
      <c r="GQ26" s="148">
        <v>0</v>
      </c>
      <c r="GR26" s="148">
        <v>0</v>
      </c>
      <c r="GS26" s="148">
        <v>0</v>
      </c>
      <c r="GT26" s="148">
        <v>4</v>
      </c>
      <c r="GU26" s="148">
        <v>0</v>
      </c>
      <c r="GV26" s="148">
        <v>1</v>
      </c>
      <c r="GW26" s="148">
        <v>0</v>
      </c>
      <c r="GX26" s="148">
        <v>0.4</v>
      </c>
      <c r="GY26" s="148">
        <v>1</v>
      </c>
      <c r="GZ26" s="148">
        <v>2</v>
      </c>
      <c r="HA26" s="148">
        <v>0</v>
      </c>
      <c r="HB26" s="148">
        <v>1</v>
      </c>
      <c r="HC26" s="148">
        <v>1</v>
      </c>
      <c r="HD26" s="148">
        <v>1</v>
      </c>
      <c r="HE26" s="148">
        <v>0</v>
      </c>
      <c r="HF26" s="148">
        <v>0</v>
      </c>
      <c r="HG26" s="148">
        <v>0</v>
      </c>
      <c r="HH26" s="148">
        <v>4</v>
      </c>
      <c r="HI26" s="148">
        <v>1</v>
      </c>
      <c r="HJ26" s="134">
        <v>1.3476301923068283</v>
      </c>
      <c r="HK26" s="134">
        <v>3.144470448715933</v>
      </c>
      <c r="HL26" s="132">
        <v>42.764798102536695</v>
      </c>
      <c r="HM26" s="144">
        <v>129.80725490165</v>
      </c>
      <c r="HN26" s="144">
        <v>133.21128062405299</v>
      </c>
      <c r="HO26" s="365">
        <v>8.0085424452749604E-2</v>
      </c>
      <c r="HP26" s="365">
        <v>0</v>
      </c>
      <c r="HQ26" s="365">
        <v>30</v>
      </c>
      <c r="HR26" s="365">
        <v>0</v>
      </c>
      <c r="HS26" s="132">
        <v>100</v>
      </c>
      <c r="HT26" s="132">
        <v>84.615384615384599</v>
      </c>
      <c r="HU26" s="132">
        <v>0.26695141484249901</v>
      </c>
      <c r="HV26" s="132">
        <v>0.23580627607473201</v>
      </c>
      <c r="HW26" s="132">
        <v>3.81973069524595</v>
      </c>
      <c r="HX26" s="132">
        <v>5.8587941392231899</v>
      </c>
      <c r="HY26" s="144">
        <v>115.5433855377217</v>
      </c>
      <c r="HZ26" s="144">
        <v>126.743276891251</v>
      </c>
      <c r="IA26" s="383">
        <v>20</v>
      </c>
      <c r="IB26" s="383">
        <v>23</v>
      </c>
      <c r="IC26" s="366">
        <v>0.53106744556558705</v>
      </c>
      <c r="ID26" s="366">
        <v>0.39457882998799099</v>
      </c>
      <c r="IE26" s="366">
        <v>5.3050397877984103</v>
      </c>
      <c r="IF26" s="366">
        <v>6.0526315789473699</v>
      </c>
      <c r="IG26" s="144">
        <v>79.045092838196297</v>
      </c>
      <c r="IH26" s="144">
        <v>87.631578947368396</v>
      </c>
      <c r="II26" s="144">
        <v>10.0106213489113</v>
      </c>
      <c r="IJ26" s="144">
        <v>6.5191284954537698</v>
      </c>
      <c r="IK26" s="144">
        <v>4.1389223582133701</v>
      </c>
      <c r="IL26" s="144">
        <v>6.9849515236830104</v>
      </c>
      <c r="IM26" s="146">
        <v>110.25714503641515</v>
      </c>
      <c r="IN26" s="135">
        <v>108.93715621766798</v>
      </c>
      <c r="IO26" s="366">
        <v>0.28177833437695698</v>
      </c>
      <c r="IP26" s="366">
        <v>0.11358473421172199</v>
      </c>
      <c r="IQ26" s="366">
        <v>4.4117647058823497</v>
      </c>
      <c r="IR26" s="366">
        <v>3.16455696202532</v>
      </c>
      <c r="IS26" s="144">
        <v>89.215686274509807</v>
      </c>
      <c r="IT26" s="144">
        <v>93.670886075949397</v>
      </c>
      <c r="IU26" s="144">
        <v>6.3869755792110201</v>
      </c>
      <c r="IV26" s="144">
        <v>3.5892776010904099</v>
      </c>
      <c r="IW26" s="144">
        <v>5.9856843684556003</v>
      </c>
      <c r="IX26" s="144">
        <v>8.2265658439149707</v>
      </c>
      <c r="IY26" s="338">
        <v>12</v>
      </c>
      <c r="IZ26" s="366">
        <v>0.23842638585336801</v>
      </c>
      <c r="JA26" s="366">
        <v>4.9180327868852496</v>
      </c>
      <c r="JB26" s="366">
        <v>97.540983606557404</v>
      </c>
      <c r="JC26" s="366">
        <v>4.8480031790184803</v>
      </c>
      <c r="JD26" s="144">
        <v>7.3695897852766796</v>
      </c>
    </row>
    <row r="27" spans="1:264" ht="18" customHeight="1">
      <c r="A27" s="278"/>
      <c r="B27" s="279" t="s">
        <v>87</v>
      </c>
      <c r="C27" s="279" t="s">
        <v>87</v>
      </c>
      <c r="D27" s="280" t="s">
        <v>1743</v>
      </c>
      <c r="E27" s="281" t="s">
        <v>1246</v>
      </c>
      <c r="F27" s="280" t="s">
        <v>119</v>
      </c>
      <c r="G27" s="281" t="s">
        <v>0</v>
      </c>
      <c r="H27" s="282" t="s">
        <v>87</v>
      </c>
      <c r="I27" s="282" t="s">
        <v>87</v>
      </c>
      <c r="J27" s="282" t="s">
        <v>87</v>
      </c>
      <c r="K27" s="282" t="s">
        <v>87</v>
      </c>
      <c r="L27" s="282" t="s">
        <v>87</v>
      </c>
      <c r="M27" s="283">
        <v>71771</v>
      </c>
      <c r="N27" s="282" t="s">
        <v>87</v>
      </c>
      <c r="O27" s="282" t="s">
        <v>87</v>
      </c>
      <c r="P27" s="282" t="s">
        <v>87</v>
      </c>
      <c r="Q27" s="282" t="s">
        <v>87</v>
      </c>
      <c r="R27" s="132">
        <v>112.69766915473826</v>
      </c>
      <c r="S27" s="132">
        <v>109.60346962153105</v>
      </c>
      <c r="T27" s="395">
        <v>86.981395986092593</v>
      </c>
      <c r="U27" s="395">
        <v>42.671000487806339</v>
      </c>
      <c r="V27" s="132">
        <v>6.1899679829242302</v>
      </c>
      <c r="W27" s="132">
        <v>2.3479188900747099</v>
      </c>
      <c r="X27" s="132">
        <v>8.5378868729989303</v>
      </c>
      <c r="Y27" s="282" t="s">
        <v>87</v>
      </c>
      <c r="Z27" s="282" t="s">
        <v>87</v>
      </c>
      <c r="AA27" s="282" t="s">
        <v>87</v>
      </c>
      <c r="AB27" s="282" t="s">
        <v>87</v>
      </c>
      <c r="AC27" s="282" t="s">
        <v>87</v>
      </c>
      <c r="AD27" s="282" t="s">
        <v>87</v>
      </c>
      <c r="AE27" s="282" t="s">
        <v>87</v>
      </c>
      <c r="AF27" s="282" t="s">
        <v>87</v>
      </c>
      <c r="AG27" s="282" t="s">
        <v>87</v>
      </c>
      <c r="AH27" s="282" t="s">
        <v>87</v>
      </c>
      <c r="AI27" s="282" t="s">
        <v>87</v>
      </c>
      <c r="AJ27" s="282" t="s">
        <v>87</v>
      </c>
      <c r="AK27" s="282" t="s">
        <v>87</v>
      </c>
      <c r="AL27" s="282" t="s">
        <v>87</v>
      </c>
      <c r="AM27" s="282" t="s">
        <v>87</v>
      </c>
      <c r="AN27" s="282" t="s">
        <v>87</v>
      </c>
      <c r="AO27" s="282" t="s">
        <v>87</v>
      </c>
      <c r="AP27" s="282" t="s">
        <v>87</v>
      </c>
      <c r="AQ27" s="282" t="s">
        <v>87</v>
      </c>
      <c r="AR27" s="282" t="s">
        <v>87</v>
      </c>
      <c r="AS27" s="282" t="s">
        <v>87</v>
      </c>
      <c r="AT27" s="282" t="s">
        <v>87</v>
      </c>
      <c r="AU27" s="282" t="s">
        <v>87</v>
      </c>
      <c r="AV27" s="282" t="s">
        <v>87</v>
      </c>
      <c r="AW27" s="286" t="s">
        <v>87</v>
      </c>
      <c r="AX27" s="286" t="s">
        <v>87</v>
      </c>
      <c r="AY27" s="286" t="s">
        <v>87</v>
      </c>
      <c r="AZ27" s="286" t="s">
        <v>87</v>
      </c>
      <c r="BA27" s="286" t="s">
        <v>87</v>
      </c>
      <c r="BB27" s="395">
        <v>12</v>
      </c>
      <c r="BC27" s="395">
        <v>21</v>
      </c>
      <c r="BD27" s="407" t="s">
        <v>88</v>
      </c>
      <c r="BE27" s="407" t="s">
        <v>88</v>
      </c>
      <c r="BF27" s="407" t="s">
        <v>88</v>
      </c>
      <c r="BG27" s="395">
        <v>22</v>
      </c>
      <c r="BH27" s="132">
        <v>20.472734040573236</v>
      </c>
      <c r="BI27" s="395">
        <v>104</v>
      </c>
      <c r="BJ27" s="132">
        <v>96.780197282709835</v>
      </c>
      <c r="BK27" s="395">
        <v>0</v>
      </c>
      <c r="BL27" s="132">
        <v>0</v>
      </c>
      <c r="BM27" s="395">
        <v>0</v>
      </c>
      <c r="BN27" s="134">
        <v>0</v>
      </c>
      <c r="BO27" s="380">
        <v>15</v>
      </c>
      <c r="BP27" s="134">
        <v>13.958682300390842</v>
      </c>
      <c r="BQ27" s="395">
        <v>0</v>
      </c>
      <c r="BR27" s="134">
        <v>0</v>
      </c>
      <c r="BS27" s="395">
        <v>0</v>
      </c>
      <c r="BT27" s="134">
        <v>0</v>
      </c>
      <c r="BU27" s="395">
        <v>0</v>
      </c>
      <c r="BV27" s="134">
        <v>0</v>
      </c>
      <c r="BW27" s="395">
        <v>0</v>
      </c>
      <c r="BX27" s="134">
        <v>0</v>
      </c>
      <c r="BY27" s="395">
        <v>0</v>
      </c>
      <c r="BZ27" s="134">
        <v>0</v>
      </c>
      <c r="CA27" s="395">
        <v>132</v>
      </c>
      <c r="CB27" s="134">
        <v>122.83640424343942</v>
      </c>
      <c r="CC27" s="395">
        <v>0</v>
      </c>
      <c r="CD27" s="134">
        <v>0</v>
      </c>
      <c r="CE27" s="395">
        <v>8</v>
      </c>
      <c r="CF27" s="134">
        <v>7.4446305602084504</v>
      </c>
      <c r="CG27" s="395">
        <v>217</v>
      </c>
      <c r="CH27" s="134">
        <v>201.93560394565421</v>
      </c>
      <c r="CI27" s="395">
        <v>597</v>
      </c>
      <c r="CJ27" s="134">
        <v>555.55555555555554</v>
      </c>
      <c r="CK27" s="395">
        <v>147</v>
      </c>
      <c r="CL27" s="134">
        <v>136.79508654383025</v>
      </c>
      <c r="CM27" s="395">
        <v>138</v>
      </c>
      <c r="CN27" s="408">
        <v>128.41987716359577</v>
      </c>
      <c r="CO27" s="395">
        <v>26</v>
      </c>
      <c r="CP27" s="134">
        <v>24.195049320677459</v>
      </c>
      <c r="CQ27" s="395">
        <v>6</v>
      </c>
      <c r="CR27" s="134">
        <v>5.5834729201563373</v>
      </c>
      <c r="CS27" s="395">
        <v>1</v>
      </c>
      <c r="CT27" s="134">
        <v>0.9305788200260563</v>
      </c>
      <c r="CU27" s="395">
        <v>7</v>
      </c>
      <c r="CV27" s="134">
        <v>6.514051740182393</v>
      </c>
      <c r="CW27" s="395">
        <v>7</v>
      </c>
      <c r="CX27" s="134">
        <v>6.514051740182393</v>
      </c>
      <c r="CY27" s="395">
        <v>7</v>
      </c>
      <c r="CZ27" s="134">
        <v>6.514051740182393</v>
      </c>
      <c r="DA27" s="395">
        <v>0</v>
      </c>
      <c r="DB27" s="134">
        <v>0</v>
      </c>
      <c r="DC27" s="395">
        <v>0</v>
      </c>
      <c r="DD27" s="395">
        <v>0</v>
      </c>
      <c r="DE27" s="395">
        <v>0</v>
      </c>
      <c r="DF27" s="395">
        <v>0</v>
      </c>
      <c r="DG27" s="395">
        <v>0</v>
      </c>
      <c r="DH27" s="395">
        <v>0</v>
      </c>
      <c r="DI27" s="395">
        <v>0</v>
      </c>
      <c r="DJ27" s="395">
        <v>0</v>
      </c>
      <c r="DK27" s="395">
        <v>0</v>
      </c>
      <c r="DL27" s="395">
        <v>0</v>
      </c>
      <c r="DM27" s="395">
        <v>0</v>
      </c>
      <c r="DN27" s="395">
        <v>0</v>
      </c>
      <c r="DO27" s="395">
        <v>0</v>
      </c>
      <c r="DP27" s="395">
        <v>0</v>
      </c>
      <c r="DQ27" s="395">
        <v>0</v>
      </c>
      <c r="DR27" s="395">
        <v>0</v>
      </c>
      <c r="DS27" s="395">
        <v>0</v>
      </c>
      <c r="DT27" s="395">
        <v>0</v>
      </c>
      <c r="DU27" s="395">
        <v>0</v>
      </c>
      <c r="DV27" s="395">
        <v>0</v>
      </c>
      <c r="DW27" s="395">
        <v>0</v>
      </c>
      <c r="DX27" s="395">
        <v>0</v>
      </c>
      <c r="DY27" s="395">
        <v>0</v>
      </c>
      <c r="DZ27" s="395">
        <v>0</v>
      </c>
      <c r="EA27" s="395">
        <v>0</v>
      </c>
      <c r="EB27" s="134">
        <v>0</v>
      </c>
      <c r="EC27" s="395">
        <v>0</v>
      </c>
      <c r="ED27" s="339" t="s">
        <v>88</v>
      </c>
      <c r="EE27" s="339" t="s">
        <v>88</v>
      </c>
      <c r="EF27" s="339" t="s">
        <v>88</v>
      </c>
      <c r="EG27" s="338">
        <v>0</v>
      </c>
      <c r="EH27" s="338">
        <v>0</v>
      </c>
      <c r="EI27" s="338">
        <v>0</v>
      </c>
      <c r="EJ27" s="395">
        <v>0</v>
      </c>
      <c r="EK27" s="338">
        <v>0</v>
      </c>
      <c r="EL27" s="338">
        <v>0</v>
      </c>
      <c r="EM27" s="338">
        <v>0</v>
      </c>
      <c r="EN27" s="338">
        <v>0</v>
      </c>
      <c r="EO27" s="338">
        <v>0</v>
      </c>
      <c r="EP27" s="338">
        <v>0</v>
      </c>
      <c r="EQ27" s="338">
        <v>0</v>
      </c>
      <c r="ER27" s="338">
        <v>0</v>
      </c>
      <c r="ES27" s="338">
        <v>0</v>
      </c>
      <c r="ET27" s="338">
        <v>0</v>
      </c>
      <c r="EU27" s="338">
        <v>0</v>
      </c>
      <c r="EV27" s="338">
        <v>0</v>
      </c>
      <c r="EW27" s="338">
        <v>0</v>
      </c>
      <c r="EX27" s="338">
        <v>0</v>
      </c>
      <c r="EY27" s="338">
        <v>0</v>
      </c>
      <c r="EZ27" s="338">
        <v>0</v>
      </c>
      <c r="FA27" s="339" t="s">
        <v>88</v>
      </c>
      <c r="FB27" s="339" t="s">
        <v>88</v>
      </c>
      <c r="FC27" s="339" t="s">
        <v>88</v>
      </c>
      <c r="FD27" s="339" t="s">
        <v>88</v>
      </c>
      <c r="FE27" s="339" t="s">
        <v>88</v>
      </c>
      <c r="FF27" s="339" t="s">
        <v>88</v>
      </c>
      <c r="FG27" s="339" t="s">
        <v>88</v>
      </c>
      <c r="FH27" s="339" t="s">
        <v>88</v>
      </c>
      <c r="FI27" s="339" t="s">
        <v>88</v>
      </c>
      <c r="FJ27" s="339" t="s">
        <v>88</v>
      </c>
      <c r="FK27" s="380">
        <v>1</v>
      </c>
      <c r="FL27" s="134">
        <v>1.3933204218974238</v>
      </c>
      <c r="FM27" s="380">
        <v>0</v>
      </c>
      <c r="FN27" s="134">
        <v>0</v>
      </c>
      <c r="FO27" s="380">
        <v>0</v>
      </c>
      <c r="FP27" s="134">
        <v>0</v>
      </c>
      <c r="FQ27" s="380">
        <v>0</v>
      </c>
      <c r="FR27" s="134">
        <v>0</v>
      </c>
      <c r="FS27" s="380">
        <v>0</v>
      </c>
      <c r="FT27" s="134">
        <v>0</v>
      </c>
      <c r="FU27" s="380">
        <v>0</v>
      </c>
      <c r="FV27" s="134">
        <v>0</v>
      </c>
      <c r="FW27" s="409">
        <v>0</v>
      </c>
      <c r="FX27" s="409">
        <v>0</v>
      </c>
      <c r="FY27" s="409">
        <v>0</v>
      </c>
      <c r="FZ27" s="409">
        <v>0</v>
      </c>
      <c r="GA27" s="409">
        <v>0</v>
      </c>
      <c r="GB27" s="395">
        <v>0</v>
      </c>
      <c r="GC27" s="395">
        <v>0</v>
      </c>
      <c r="GD27" s="395">
        <v>0</v>
      </c>
      <c r="GE27" s="395">
        <v>0</v>
      </c>
      <c r="GF27" s="395">
        <v>0</v>
      </c>
      <c r="GG27" s="134">
        <v>0</v>
      </c>
      <c r="GH27" s="134">
        <v>0</v>
      </c>
      <c r="GI27" s="134">
        <v>0</v>
      </c>
      <c r="GJ27" s="134">
        <v>0</v>
      </c>
      <c r="GK27" s="134">
        <v>0</v>
      </c>
      <c r="GL27" s="134">
        <v>0</v>
      </c>
      <c r="GM27" s="134">
        <v>0</v>
      </c>
      <c r="GN27" s="134">
        <v>0</v>
      </c>
      <c r="GO27" s="134">
        <v>0</v>
      </c>
      <c r="GP27" s="134">
        <v>0</v>
      </c>
      <c r="GQ27" s="134">
        <v>0</v>
      </c>
      <c r="GR27" s="134">
        <v>0</v>
      </c>
      <c r="GS27" s="134">
        <v>0</v>
      </c>
      <c r="GT27" s="134">
        <v>0</v>
      </c>
      <c r="GU27" s="134">
        <v>0</v>
      </c>
      <c r="GV27" s="134">
        <v>0</v>
      </c>
      <c r="GW27" s="134">
        <v>0</v>
      </c>
      <c r="GX27" s="134">
        <v>0</v>
      </c>
      <c r="GY27" s="134">
        <v>0</v>
      </c>
      <c r="GZ27" s="134">
        <v>0</v>
      </c>
      <c r="HA27" s="134">
        <v>0</v>
      </c>
      <c r="HB27" s="134">
        <v>0</v>
      </c>
      <c r="HC27" s="134">
        <v>0</v>
      </c>
      <c r="HD27" s="134">
        <v>0</v>
      </c>
      <c r="HE27" s="134">
        <v>0</v>
      </c>
      <c r="HF27" s="134">
        <v>0</v>
      </c>
      <c r="HG27" s="134">
        <v>0</v>
      </c>
      <c r="HH27" s="134">
        <v>0</v>
      </c>
      <c r="HI27" s="134">
        <v>0</v>
      </c>
      <c r="HJ27" s="134">
        <v>2.7866408437948476</v>
      </c>
      <c r="HK27" s="134">
        <v>0</v>
      </c>
      <c r="HL27" s="132">
        <v>14.908528514302432</v>
      </c>
      <c r="HM27" s="144">
        <v>118.545939146131</v>
      </c>
      <c r="HN27" s="144">
        <v>133.745049182907</v>
      </c>
      <c r="HO27" s="365">
        <v>0</v>
      </c>
      <c r="HP27" s="365">
        <v>0</v>
      </c>
      <c r="HQ27" s="365">
        <v>0</v>
      </c>
      <c r="HR27" s="365">
        <v>0</v>
      </c>
      <c r="HS27" s="132">
        <v>81.578947368421098</v>
      </c>
      <c r="HT27" s="132">
        <v>84</v>
      </c>
      <c r="HU27" s="132">
        <v>2.2016222479721899</v>
      </c>
      <c r="HV27" s="132">
        <v>1.20831319478009</v>
      </c>
      <c r="HW27" s="132">
        <v>7.2913992297817698</v>
      </c>
      <c r="HX27" s="132">
        <v>8.96820827736199</v>
      </c>
      <c r="HY27" s="144">
        <v>111.99340235079711</v>
      </c>
      <c r="HZ27" s="144">
        <v>109.050177491217</v>
      </c>
      <c r="IA27" s="383">
        <v>8</v>
      </c>
      <c r="IB27" s="383">
        <v>4</v>
      </c>
      <c r="IC27" s="366">
        <v>0.48250904704463199</v>
      </c>
      <c r="ID27" s="366">
        <v>0.18256503879507099</v>
      </c>
      <c r="IE27" s="366">
        <v>4.9079754601227004</v>
      </c>
      <c r="IF27" s="366">
        <v>2.7972027972028002</v>
      </c>
      <c r="IG27" s="144">
        <v>73.006134969325203</v>
      </c>
      <c r="IH27" s="144">
        <v>83.216783216783199</v>
      </c>
      <c r="II27" s="144">
        <v>9.8311218335343806</v>
      </c>
      <c r="IJ27" s="144">
        <v>6.5267001369237798</v>
      </c>
      <c r="IK27" s="144">
        <v>6.8934531450577703</v>
      </c>
      <c r="IL27" s="144">
        <v>9.9597006332757605</v>
      </c>
      <c r="IM27" s="146">
        <v>117.72418087289786</v>
      </c>
      <c r="IN27" s="135">
        <v>101.95894411583429</v>
      </c>
      <c r="IO27" s="385">
        <v>0.31031807602792899</v>
      </c>
      <c r="IP27" s="385">
        <v>6.8965517241379296E-2</v>
      </c>
      <c r="IQ27" s="385">
        <v>4.0816326530612201</v>
      </c>
      <c r="IR27" s="385">
        <v>1.4925373134328399</v>
      </c>
      <c r="IS27" s="144">
        <v>73.469387755102005</v>
      </c>
      <c r="IT27" s="144">
        <v>88.0597014925373</v>
      </c>
      <c r="IU27" s="144">
        <v>7.6027928626842503</v>
      </c>
      <c r="IV27" s="144">
        <v>4.6206896551724101</v>
      </c>
      <c r="IW27" s="144">
        <v>8.1992785414838707</v>
      </c>
      <c r="IX27" s="144">
        <v>9.67471339360611</v>
      </c>
      <c r="IY27" s="338">
        <v>2</v>
      </c>
      <c r="IZ27" s="366">
        <v>0.13262599469496</v>
      </c>
      <c r="JA27" s="366">
        <v>3.3333333333333299</v>
      </c>
      <c r="JB27" s="366">
        <v>65</v>
      </c>
      <c r="JC27" s="366">
        <v>3.97877984084881</v>
      </c>
      <c r="JD27" s="144">
        <v>8.4436768374592202</v>
      </c>
    </row>
    <row r="28" spans="1:264" ht="18" customHeight="1">
      <c r="A28" s="278"/>
      <c r="B28" s="279" t="s">
        <v>87</v>
      </c>
      <c r="C28" s="279" t="s">
        <v>87</v>
      </c>
      <c r="D28" s="280" t="s">
        <v>1744</v>
      </c>
      <c r="E28" s="281" t="s">
        <v>1247</v>
      </c>
      <c r="F28" s="280" t="s">
        <v>120</v>
      </c>
      <c r="G28" s="281" t="s">
        <v>1</v>
      </c>
      <c r="H28" s="282" t="s">
        <v>87</v>
      </c>
      <c r="I28" s="282" t="s">
        <v>87</v>
      </c>
      <c r="J28" s="282" t="s">
        <v>87</v>
      </c>
      <c r="K28" s="282" t="s">
        <v>87</v>
      </c>
      <c r="L28" s="282" t="s">
        <v>87</v>
      </c>
      <c r="M28" s="283">
        <v>275508</v>
      </c>
      <c r="N28" s="282" t="s">
        <v>87</v>
      </c>
      <c r="O28" s="282" t="s">
        <v>87</v>
      </c>
      <c r="P28" s="282" t="s">
        <v>87</v>
      </c>
      <c r="Q28" s="282" t="s">
        <v>87</v>
      </c>
      <c r="R28" s="132">
        <v>124.36314892914051</v>
      </c>
      <c r="S28" s="132">
        <v>117.08482415977875</v>
      </c>
      <c r="T28" s="395">
        <v>657.05960497105298</v>
      </c>
      <c r="U28" s="395">
        <v>370.19484979718118</v>
      </c>
      <c r="V28" s="132">
        <v>8.5638681741640603</v>
      </c>
      <c r="W28" s="132">
        <v>12.124127976906401</v>
      </c>
      <c r="X28" s="132">
        <v>20.6879961510705</v>
      </c>
      <c r="Y28" s="282" t="s">
        <v>87</v>
      </c>
      <c r="Z28" s="282" t="s">
        <v>87</v>
      </c>
      <c r="AA28" s="282" t="s">
        <v>87</v>
      </c>
      <c r="AB28" s="282" t="s">
        <v>87</v>
      </c>
      <c r="AC28" s="282" t="s">
        <v>87</v>
      </c>
      <c r="AD28" s="282" t="s">
        <v>87</v>
      </c>
      <c r="AE28" s="282" t="s">
        <v>87</v>
      </c>
      <c r="AF28" s="282" t="s">
        <v>87</v>
      </c>
      <c r="AG28" s="282" t="s">
        <v>87</v>
      </c>
      <c r="AH28" s="282" t="s">
        <v>87</v>
      </c>
      <c r="AI28" s="282" t="s">
        <v>87</v>
      </c>
      <c r="AJ28" s="282" t="s">
        <v>87</v>
      </c>
      <c r="AK28" s="282" t="s">
        <v>87</v>
      </c>
      <c r="AL28" s="282" t="s">
        <v>87</v>
      </c>
      <c r="AM28" s="282" t="s">
        <v>87</v>
      </c>
      <c r="AN28" s="282" t="s">
        <v>87</v>
      </c>
      <c r="AO28" s="282" t="s">
        <v>87</v>
      </c>
      <c r="AP28" s="282" t="s">
        <v>87</v>
      </c>
      <c r="AQ28" s="282" t="s">
        <v>87</v>
      </c>
      <c r="AR28" s="282" t="s">
        <v>87</v>
      </c>
      <c r="AS28" s="282" t="s">
        <v>87</v>
      </c>
      <c r="AT28" s="282" t="s">
        <v>87</v>
      </c>
      <c r="AU28" s="282" t="s">
        <v>87</v>
      </c>
      <c r="AV28" s="282" t="s">
        <v>87</v>
      </c>
      <c r="AW28" s="286" t="s">
        <v>87</v>
      </c>
      <c r="AX28" s="286" t="s">
        <v>87</v>
      </c>
      <c r="AY28" s="286" t="s">
        <v>87</v>
      </c>
      <c r="AZ28" s="286" t="s">
        <v>87</v>
      </c>
      <c r="BA28" s="286" t="s">
        <v>87</v>
      </c>
      <c r="BB28" s="395">
        <v>56</v>
      </c>
      <c r="BC28" s="395">
        <v>113</v>
      </c>
      <c r="BD28" s="407" t="s">
        <v>88</v>
      </c>
      <c r="BE28" s="407" t="s">
        <v>88</v>
      </c>
      <c r="BF28" s="407" t="s">
        <v>88</v>
      </c>
      <c r="BG28" s="395">
        <v>445</v>
      </c>
      <c r="BH28" s="132">
        <v>54.211436785810001</v>
      </c>
      <c r="BI28" s="395">
        <v>1720</v>
      </c>
      <c r="BJ28" s="132">
        <v>209.53633993616452</v>
      </c>
      <c r="BK28" s="395">
        <v>21</v>
      </c>
      <c r="BL28" s="132">
        <v>2.5582925224764272</v>
      </c>
      <c r="BM28" s="395">
        <v>128</v>
      </c>
      <c r="BN28" s="134">
        <v>15.593402041761079</v>
      </c>
      <c r="BO28" s="380">
        <v>1509</v>
      </c>
      <c r="BP28" s="134">
        <v>183.83159125794896</v>
      </c>
      <c r="BQ28" s="395">
        <v>0</v>
      </c>
      <c r="BR28" s="134">
        <v>0</v>
      </c>
      <c r="BS28" s="395">
        <v>22</v>
      </c>
      <c r="BT28" s="134">
        <v>2.6801159759276856</v>
      </c>
      <c r="BU28" s="395">
        <v>0</v>
      </c>
      <c r="BV28" s="134">
        <v>0</v>
      </c>
      <c r="BW28" s="395">
        <v>281</v>
      </c>
      <c r="BX28" s="134">
        <v>34.232390419803622</v>
      </c>
      <c r="BY28" s="338">
        <v>2</v>
      </c>
      <c r="BZ28" s="148">
        <v>0.24364690690251686</v>
      </c>
      <c r="CA28" s="395">
        <v>2205</v>
      </c>
      <c r="CB28" s="134">
        <v>268.62071486002486</v>
      </c>
      <c r="CC28" s="338">
        <v>3656</v>
      </c>
      <c r="CD28" s="148">
        <v>445.38654581780082</v>
      </c>
      <c r="CE28" s="395">
        <v>376</v>
      </c>
      <c r="CF28" s="134">
        <v>45.805618497673173</v>
      </c>
      <c r="CG28" s="395">
        <v>3331</v>
      </c>
      <c r="CH28" s="134">
        <v>405.79392344614183</v>
      </c>
      <c r="CI28" s="395">
        <v>6596</v>
      </c>
      <c r="CJ28" s="134">
        <v>803.54749896450051</v>
      </c>
      <c r="CK28" s="395">
        <v>3224</v>
      </c>
      <c r="CL28" s="134">
        <v>392.75881392685716</v>
      </c>
      <c r="CM28" s="338">
        <v>1192</v>
      </c>
      <c r="CN28" s="410">
        <v>145.21355651390004</v>
      </c>
      <c r="CO28" s="395">
        <v>547</v>
      </c>
      <c r="CP28" s="134">
        <v>66.637429037838359</v>
      </c>
      <c r="CQ28" s="395">
        <v>28</v>
      </c>
      <c r="CR28" s="134">
        <v>3.4110566966352365</v>
      </c>
      <c r="CS28" s="338">
        <v>363</v>
      </c>
      <c r="CT28" s="148">
        <v>44.221913602806815</v>
      </c>
      <c r="CU28" s="338">
        <v>146</v>
      </c>
      <c r="CV28" s="148">
        <v>17.78622420388373</v>
      </c>
      <c r="CW28" s="338">
        <v>529</v>
      </c>
      <c r="CX28" s="148">
        <v>64.444606875715706</v>
      </c>
      <c r="CY28" s="338">
        <v>477</v>
      </c>
      <c r="CZ28" s="148">
        <v>58.109787296250275</v>
      </c>
      <c r="DA28" s="338">
        <v>12</v>
      </c>
      <c r="DB28" s="148">
        <v>1.4618814414151013</v>
      </c>
      <c r="DC28" s="338">
        <v>0</v>
      </c>
      <c r="DD28" s="338">
        <v>2387</v>
      </c>
      <c r="DE28" s="338">
        <v>4018</v>
      </c>
      <c r="DF28" s="338">
        <v>54446</v>
      </c>
      <c r="DG28" s="338">
        <v>0</v>
      </c>
      <c r="DH28" s="338">
        <v>1773</v>
      </c>
      <c r="DI28" s="338">
        <v>0</v>
      </c>
      <c r="DJ28" s="338">
        <v>340</v>
      </c>
      <c r="DK28" s="338">
        <v>457</v>
      </c>
      <c r="DL28" s="338">
        <v>1008</v>
      </c>
      <c r="DM28" s="338">
        <v>169</v>
      </c>
      <c r="DN28" s="338">
        <v>2461</v>
      </c>
      <c r="DO28" s="338">
        <v>60</v>
      </c>
      <c r="DP28" s="338">
        <v>302</v>
      </c>
      <c r="DQ28" s="338">
        <v>244</v>
      </c>
      <c r="DR28" s="338">
        <v>1</v>
      </c>
      <c r="DS28" s="338">
        <v>143</v>
      </c>
      <c r="DT28" s="338">
        <v>1173</v>
      </c>
      <c r="DU28" s="338">
        <v>135305</v>
      </c>
      <c r="DV28" s="338">
        <v>19183</v>
      </c>
      <c r="DW28" s="338">
        <v>38833</v>
      </c>
      <c r="DX28" s="338">
        <v>2108</v>
      </c>
      <c r="DY28" s="338">
        <v>1883</v>
      </c>
      <c r="DZ28" s="338">
        <v>15374</v>
      </c>
      <c r="EA28" s="338">
        <v>12689</v>
      </c>
      <c r="EB28" s="148">
        <v>19.283022308674202</v>
      </c>
      <c r="EC28" s="338">
        <v>300</v>
      </c>
      <c r="ED28" s="339" t="s">
        <v>88</v>
      </c>
      <c r="EE28" s="339" t="s">
        <v>88</v>
      </c>
      <c r="EF28" s="339" t="s">
        <v>88</v>
      </c>
      <c r="EG28" s="338">
        <v>1760</v>
      </c>
      <c r="EH28" s="338">
        <v>1145</v>
      </c>
      <c r="EI28" s="338">
        <v>468</v>
      </c>
      <c r="EJ28" s="338">
        <v>135</v>
      </c>
      <c r="EK28" s="338">
        <v>6646</v>
      </c>
      <c r="EL28" s="338">
        <v>50</v>
      </c>
      <c r="EM28" s="338">
        <v>423</v>
      </c>
      <c r="EN28" s="338">
        <v>240</v>
      </c>
      <c r="EO28" s="338">
        <v>374</v>
      </c>
      <c r="EP28" s="338">
        <v>407</v>
      </c>
      <c r="EQ28" s="338">
        <v>376</v>
      </c>
      <c r="ER28" s="338">
        <v>0</v>
      </c>
      <c r="ES28" s="338">
        <v>5</v>
      </c>
      <c r="ET28" s="338">
        <v>110</v>
      </c>
      <c r="EU28" s="338">
        <v>2</v>
      </c>
      <c r="EV28" s="338">
        <v>1888</v>
      </c>
      <c r="EW28" s="338">
        <v>470</v>
      </c>
      <c r="EX28" s="338">
        <v>59</v>
      </c>
      <c r="EY28" s="338">
        <v>399</v>
      </c>
      <c r="EZ28" s="338">
        <v>121</v>
      </c>
      <c r="FA28" s="339" t="s">
        <v>88</v>
      </c>
      <c r="FB28" s="339" t="s">
        <v>88</v>
      </c>
      <c r="FC28" s="339" t="s">
        <v>88</v>
      </c>
      <c r="FD28" s="339" t="s">
        <v>88</v>
      </c>
      <c r="FE28" s="339" t="s">
        <v>88</v>
      </c>
      <c r="FF28" s="339" t="s">
        <v>88</v>
      </c>
      <c r="FG28" s="339" t="s">
        <v>88</v>
      </c>
      <c r="FH28" s="339" t="s">
        <v>88</v>
      </c>
      <c r="FI28" s="339" t="s">
        <v>88</v>
      </c>
      <c r="FJ28" s="339" t="s">
        <v>88</v>
      </c>
      <c r="FK28" s="380">
        <v>21</v>
      </c>
      <c r="FL28" s="134">
        <v>7.6222832004878258</v>
      </c>
      <c r="FM28" s="380">
        <v>6</v>
      </c>
      <c r="FN28" s="134">
        <v>2.177795200139379</v>
      </c>
      <c r="FO28" s="380">
        <v>3</v>
      </c>
      <c r="FP28" s="134">
        <v>1.0888976000696895</v>
      </c>
      <c r="FQ28" s="380">
        <v>6</v>
      </c>
      <c r="FR28" s="134">
        <v>0.73094072070755067</v>
      </c>
      <c r="FS28" s="380">
        <v>2</v>
      </c>
      <c r="FT28" s="134">
        <v>0.24364690690251686</v>
      </c>
      <c r="FU28" s="383">
        <v>200</v>
      </c>
      <c r="FV28" s="148">
        <v>24.364690690251688</v>
      </c>
      <c r="FW28" s="409">
        <v>4</v>
      </c>
      <c r="FX28" s="409">
        <v>1</v>
      </c>
      <c r="FY28" s="409">
        <v>3</v>
      </c>
      <c r="FZ28" s="409">
        <v>0</v>
      </c>
      <c r="GA28" s="409">
        <v>0</v>
      </c>
      <c r="GB28" s="338">
        <v>25730</v>
      </c>
      <c r="GC28" s="338">
        <v>7985</v>
      </c>
      <c r="GD28" s="338">
        <v>18272</v>
      </c>
      <c r="GE28" s="338">
        <v>0</v>
      </c>
      <c r="GF28" s="338">
        <v>402</v>
      </c>
      <c r="GG28" s="148">
        <v>1190.99</v>
      </c>
      <c r="GH28" s="148">
        <v>2847.7</v>
      </c>
      <c r="GI28" s="148">
        <v>154.76</v>
      </c>
      <c r="GJ28" s="148">
        <v>43.4</v>
      </c>
      <c r="GK28" s="148">
        <v>7</v>
      </c>
      <c r="GL28" s="148">
        <v>3</v>
      </c>
      <c r="GM28" s="148">
        <v>43.9</v>
      </c>
      <c r="GN28" s="148">
        <v>29</v>
      </c>
      <c r="GO28" s="148">
        <v>9</v>
      </c>
      <c r="GP28" s="148">
        <v>48.6</v>
      </c>
      <c r="GQ28" s="148">
        <v>4</v>
      </c>
      <c r="GR28" s="148">
        <v>10</v>
      </c>
      <c r="GS28" s="148">
        <v>0</v>
      </c>
      <c r="GT28" s="148">
        <v>137.1</v>
      </c>
      <c r="GU28" s="148">
        <v>5</v>
      </c>
      <c r="GV28" s="148">
        <v>7</v>
      </c>
      <c r="GW28" s="148">
        <v>5</v>
      </c>
      <c r="GX28" s="148">
        <v>1</v>
      </c>
      <c r="GY28" s="148">
        <v>5</v>
      </c>
      <c r="GZ28" s="148">
        <v>8</v>
      </c>
      <c r="HA28" s="148">
        <v>3</v>
      </c>
      <c r="HB28" s="148">
        <v>3</v>
      </c>
      <c r="HC28" s="148">
        <v>4</v>
      </c>
      <c r="HD28" s="148">
        <v>2</v>
      </c>
      <c r="HE28" s="148">
        <v>8</v>
      </c>
      <c r="HF28" s="148">
        <v>7</v>
      </c>
      <c r="HG28" s="148">
        <v>11</v>
      </c>
      <c r="HH28" s="148">
        <v>106.68</v>
      </c>
      <c r="HI28" s="148">
        <v>5.3</v>
      </c>
      <c r="HJ28" s="134">
        <v>0.725931733379793</v>
      </c>
      <c r="HK28" s="134">
        <v>10.163044267317101</v>
      </c>
      <c r="HL28" s="132">
        <v>37.596004471739477</v>
      </c>
      <c r="HM28" s="144">
        <v>116.421098261487</v>
      </c>
      <c r="HN28" s="144">
        <v>99.347776535668402</v>
      </c>
      <c r="HO28" s="365">
        <v>6.21761658031088E-2</v>
      </c>
      <c r="HP28" s="365">
        <v>0</v>
      </c>
      <c r="HQ28" s="365">
        <v>6.3829787234042596</v>
      </c>
      <c r="HR28" s="365">
        <v>0</v>
      </c>
      <c r="HS28" s="132">
        <v>84.042553191489404</v>
      </c>
      <c r="HT28" s="132">
        <v>80</v>
      </c>
      <c r="HU28" s="132">
        <v>0.97409326424870502</v>
      </c>
      <c r="HV28" s="132">
        <v>0.82256169212690999</v>
      </c>
      <c r="HW28" s="132">
        <v>9.2268667758812004</v>
      </c>
      <c r="HX28" s="132">
        <v>11.151863760482099</v>
      </c>
      <c r="HY28" s="144">
        <v>150.77611332009351</v>
      </c>
      <c r="HZ28" s="144">
        <v>132.806771817374</v>
      </c>
      <c r="IA28" s="383">
        <v>61</v>
      </c>
      <c r="IB28" s="383">
        <v>53</v>
      </c>
      <c r="IC28" s="366">
        <v>0.433947499466458</v>
      </c>
      <c r="ID28" s="366">
        <v>0.26046785924906601</v>
      </c>
      <c r="IE28" s="366">
        <v>4.9312853678253799</v>
      </c>
      <c r="IF28" s="366">
        <v>4.94864612511671</v>
      </c>
      <c r="IG28" s="144">
        <v>67.016976556184304</v>
      </c>
      <c r="IH28" s="144">
        <v>69.281045751633997</v>
      </c>
      <c r="II28" s="144">
        <v>8.7998861777050603</v>
      </c>
      <c r="IJ28" s="144">
        <v>5.26341655199528</v>
      </c>
      <c r="IK28" s="144">
        <v>12.845038665468801</v>
      </c>
      <c r="IL28" s="144">
        <v>17.422565478017798</v>
      </c>
      <c r="IM28" s="146">
        <v>138.95892331712574</v>
      </c>
      <c r="IN28" s="135">
        <v>125.33140004206641</v>
      </c>
      <c r="IO28" s="366">
        <v>0.31081451686625799</v>
      </c>
      <c r="IP28" s="366">
        <v>0.16097168361747299</v>
      </c>
      <c r="IQ28" s="366">
        <v>2.4303073624017202</v>
      </c>
      <c r="IR28" s="366">
        <v>1.7713365539452499</v>
      </c>
      <c r="IS28" s="144">
        <v>77.769835596854904</v>
      </c>
      <c r="IT28" s="144">
        <v>83.816425120772905</v>
      </c>
      <c r="IU28" s="144">
        <v>12.7891032087028</v>
      </c>
      <c r="IV28" s="144">
        <v>9.0875832296773194</v>
      </c>
      <c r="IW28" s="144">
        <v>18.366873663325499</v>
      </c>
      <c r="IX28" s="144">
        <v>21.633971843988</v>
      </c>
      <c r="IY28" s="338">
        <v>29</v>
      </c>
      <c r="IZ28" s="366">
        <v>0.29646289102432999</v>
      </c>
      <c r="JA28" s="366">
        <v>5.2158273381295004</v>
      </c>
      <c r="JB28" s="366">
        <v>93.705035971222998</v>
      </c>
      <c r="JC28" s="366">
        <v>5.6839092210182001</v>
      </c>
      <c r="JD28" s="144">
        <v>12.071221987041699</v>
      </c>
    </row>
    <row r="29" spans="1:264" ht="18" customHeight="1">
      <c r="A29" s="278"/>
      <c r="B29" s="279" t="s">
        <v>87</v>
      </c>
      <c r="C29" s="279" t="s">
        <v>87</v>
      </c>
      <c r="D29" s="280" t="s">
        <v>1745</v>
      </c>
      <c r="E29" s="281" t="s">
        <v>1248</v>
      </c>
      <c r="F29" s="280" t="s">
        <v>120</v>
      </c>
      <c r="G29" s="281" t="s">
        <v>1</v>
      </c>
      <c r="H29" s="282" t="s">
        <v>87</v>
      </c>
      <c r="I29" s="282" t="s">
        <v>87</v>
      </c>
      <c r="J29" s="282" t="s">
        <v>87</v>
      </c>
      <c r="K29" s="282" t="s">
        <v>87</v>
      </c>
      <c r="L29" s="282" t="s">
        <v>87</v>
      </c>
      <c r="M29" s="283">
        <v>310282</v>
      </c>
      <c r="N29" s="282" t="s">
        <v>87</v>
      </c>
      <c r="O29" s="282" t="s">
        <v>87</v>
      </c>
      <c r="P29" s="282" t="s">
        <v>87</v>
      </c>
      <c r="Q29" s="282" t="s">
        <v>87</v>
      </c>
      <c r="R29" s="132">
        <v>111.40363354147745</v>
      </c>
      <c r="S29" s="132">
        <v>105.90465905770301</v>
      </c>
      <c r="T29" s="395">
        <v>330.53080527863631</v>
      </c>
      <c r="U29" s="395">
        <v>125.72634946934204</v>
      </c>
      <c r="V29" s="132">
        <v>12.037037037037001</v>
      </c>
      <c r="W29" s="132">
        <v>9.6296296296296298</v>
      </c>
      <c r="X29" s="132">
        <v>21.6666666666667</v>
      </c>
      <c r="Y29" s="282" t="s">
        <v>87</v>
      </c>
      <c r="Z29" s="282" t="s">
        <v>87</v>
      </c>
      <c r="AA29" s="282" t="s">
        <v>87</v>
      </c>
      <c r="AB29" s="282" t="s">
        <v>87</v>
      </c>
      <c r="AC29" s="282" t="s">
        <v>87</v>
      </c>
      <c r="AD29" s="282" t="s">
        <v>87</v>
      </c>
      <c r="AE29" s="282" t="s">
        <v>87</v>
      </c>
      <c r="AF29" s="282" t="s">
        <v>87</v>
      </c>
      <c r="AG29" s="282" t="s">
        <v>87</v>
      </c>
      <c r="AH29" s="282" t="s">
        <v>87</v>
      </c>
      <c r="AI29" s="282" t="s">
        <v>87</v>
      </c>
      <c r="AJ29" s="282" t="s">
        <v>87</v>
      </c>
      <c r="AK29" s="282" t="s">
        <v>87</v>
      </c>
      <c r="AL29" s="282" t="s">
        <v>87</v>
      </c>
      <c r="AM29" s="282" t="s">
        <v>87</v>
      </c>
      <c r="AN29" s="282" t="s">
        <v>87</v>
      </c>
      <c r="AO29" s="282" t="s">
        <v>87</v>
      </c>
      <c r="AP29" s="282" t="s">
        <v>87</v>
      </c>
      <c r="AQ29" s="282" t="s">
        <v>87</v>
      </c>
      <c r="AR29" s="282" t="s">
        <v>87</v>
      </c>
      <c r="AS29" s="282" t="s">
        <v>87</v>
      </c>
      <c r="AT29" s="282" t="s">
        <v>87</v>
      </c>
      <c r="AU29" s="282" t="s">
        <v>87</v>
      </c>
      <c r="AV29" s="282" t="s">
        <v>87</v>
      </c>
      <c r="AW29" s="286" t="s">
        <v>87</v>
      </c>
      <c r="AX29" s="286" t="s">
        <v>87</v>
      </c>
      <c r="AY29" s="286" t="s">
        <v>87</v>
      </c>
      <c r="AZ29" s="286" t="s">
        <v>87</v>
      </c>
      <c r="BA29" s="286" t="s">
        <v>87</v>
      </c>
      <c r="BB29" s="395">
        <v>35</v>
      </c>
      <c r="BC29" s="395">
        <v>53</v>
      </c>
      <c r="BD29" s="407" t="s">
        <v>88</v>
      </c>
      <c r="BE29" s="407" t="s">
        <v>88</v>
      </c>
      <c r="BF29" s="407" t="s">
        <v>88</v>
      </c>
      <c r="BG29" s="395">
        <v>67</v>
      </c>
      <c r="BH29" s="132">
        <v>33.668341708542712</v>
      </c>
      <c r="BI29" s="395">
        <v>503</v>
      </c>
      <c r="BJ29" s="132">
        <v>252.76381909547737</v>
      </c>
      <c r="BK29" s="395">
        <v>58</v>
      </c>
      <c r="BL29" s="132">
        <v>29.145728643216081</v>
      </c>
      <c r="BM29" s="395">
        <v>158</v>
      </c>
      <c r="BN29" s="134">
        <v>79.396984924623112</v>
      </c>
      <c r="BO29" s="380">
        <v>182</v>
      </c>
      <c r="BP29" s="134">
        <v>91.457286432160799</v>
      </c>
      <c r="BQ29" s="395">
        <v>0</v>
      </c>
      <c r="BR29" s="134">
        <v>0</v>
      </c>
      <c r="BS29" s="395">
        <v>0</v>
      </c>
      <c r="BT29" s="134">
        <v>0</v>
      </c>
      <c r="BU29" s="395">
        <v>0</v>
      </c>
      <c r="BV29" s="134">
        <v>0</v>
      </c>
      <c r="BW29" s="395">
        <v>386</v>
      </c>
      <c r="BX29" s="134">
        <v>193.96984924623115</v>
      </c>
      <c r="BY29" s="338">
        <v>6</v>
      </c>
      <c r="BZ29" s="148">
        <v>3.0150753768844223</v>
      </c>
      <c r="CA29" s="395">
        <v>302</v>
      </c>
      <c r="CB29" s="134">
        <v>151.75879396984925</v>
      </c>
      <c r="CC29" s="338">
        <v>231</v>
      </c>
      <c r="CD29" s="148">
        <v>116.08040201005025</v>
      </c>
      <c r="CE29" s="395">
        <v>27</v>
      </c>
      <c r="CF29" s="134">
        <v>13.5678391959799</v>
      </c>
      <c r="CG29" s="395">
        <v>270</v>
      </c>
      <c r="CH29" s="134">
        <v>135.67839195979897</v>
      </c>
      <c r="CI29" s="395">
        <v>1666</v>
      </c>
      <c r="CJ29" s="134">
        <v>837.1859296482412</v>
      </c>
      <c r="CK29" s="395">
        <v>352</v>
      </c>
      <c r="CL29" s="134">
        <v>176.88442211055278</v>
      </c>
      <c r="CM29" s="395">
        <v>2134</v>
      </c>
      <c r="CN29" s="408">
        <v>1072.3618090452262</v>
      </c>
      <c r="CO29" s="395">
        <v>176</v>
      </c>
      <c r="CP29" s="134">
        <v>88.442211055276388</v>
      </c>
      <c r="CQ29" s="338">
        <v>0</v>
      </c>
      <c r="CR29" s="148">
        <v>0</v>
      </c>
      <c r="CS29" s="338">
        <v>14</v>
      </c>
      <c r="CT29" s="148">
        <v>7.0351758793969852</v>
      </c>
      <c r="CU29" s="395">
        <v>40</v>
      </c>
      <c r="CV29" s="134">
        <v>20.100502512562816</v>
      </c>
      <c r="CW29" s="395">
        <v>646</v>
      </c>
      <c r="CX29" s="134">
        <v>324.62311557788945</v>
      </c>
      <c r="CY29" s="395">
        <v>412</v>
      </c>
      <c r="CZ29" s="134">
        <v>207.03517587939697</v>
      </c>
      <c r="DA29" s="338">
        <v>0</v>
      </c>
      <c r="DB29" s="148">
        <v>0</v>
      </c>
      <c r="DC29" s="395">
        <v>0</v>
      </c>
      <c r="DD29" s="395">
        <v>978</v>
      </c>
      <c r="DE29" s="395">
        <v>17</v>
      </c>
      <c r="DF29" s="395">
        <v>7302</v>
      </c>
      <c r="DG29" s="395">
        <v>0</v>
      </c>
      <c r="DH29" s="395">
        <v>316</v>
      </c>
      <c r="DI29" s="395">
        <v>0</v>
      </c>
      <c r="DJ29" s="395">
        <v>208</v>
      </c>
      <c r="DK29" s="395">
        <v>209</v>
      </c>
      <c r="DL29" s="395">
        <v>377</v>
      </c>
      <c r="DM29" s="395">
        <v>0</v>
      </c>
      <c r="DN29" s="395">
        <v>0</v>
      </c>
      <c r="DO29" s="395">
        <v>0</v>
      </c>
      <c r="DP29" s="395">
        <v>21</v>
      </c>
      <c r="DQ29" s="395">
        <v>2</v>
      </c>
      <c r="DR29" s="395">
        <v>0</v>
      </c>
      <c r="DS29" s="395">
        <v>0</v>
      </c>
      <c r="DT29" s="395">
        <v>0</v>
      </c>
      <c r="DU29" s="395">
        <v>12834</v>
      </c>
      <c r="DV29" s="395">
        <v>2012</v>
      </c>
      <c r="DW29" s="395">
        <v>888</v>
      </c>
      <c r="DX29" s="395">
        <v>176</v>
      </c>
      <c r="DY29" s="395">
        <v>175</v>
      </c>
      <c r="DZ29" s="395">
        <v>937</v>
      </c>
      <c r="EA29" s="395">
        <v>1964</v>
      </c>
      <c r="EB29" s="134">
        <v>22.234801313257101</v>
      </c>
      <c r="EC29" s="395">
        <v>89</v>
      </c>
      <c r="ED29" s="339" t="s">
        <v>88</v>
      </c>
      <c r="EE29" s="339" t="s">
        <v>88</v>
      </c>
      <c r="EF29" s="339" t="s">
        <v>88</v>
      </c>
      <c r="EG29" s="338">
        <v>264</v>
      </c>
      <c r="EH29" s="338">
        <v>285</v>
      </c>
      <c r="EI29" s="338">
        <v>103</v>
      </c>
      <c r="EJ29" s="395">
        <v>5</v>
      </c>
      <c r="EK29" s="338">
        <v>472</v>
      </c>
      <c r="EL29" s="338">
        <v>5</v>
      </c>
      <c r="EM29" s="338">
        <v>31</v>
      </c>
      <c r="EN29" s="338">
        <v>26</v>
      </c>
      <c r="EO29" s="338">
        <v>21</v>
      </c>
      <c r="EP29" s="338">
        <v>8</v>
      </c>
      <c r="EQ29" s="338">
        <v>65</v>
      </c>
      <c r="ER29" s="338">
        <v>0</v>
      </c>
      <c r="ES29" s="338">
        <v>3</v>
      </c>
      <c r="ET29" s="338">
        <v>0</v>
      </c>
      <c r="EU29" s="338">
        <v>1</v>
      </c>
      <c r="EV29" s="338">
        <v>206</v>
      </c>
      <c r="EW29" s="338">
        <v>0</v>
      </c>
      <c r="EX29" s="338">
        <v>0</v>
      </c>
      <c r="EY29" s="338">
        <v>0</v>
      </c>
      <c r="EZ29" s="338">
        <v>0</v>
      </c>
      <c r="FA29" s="339" t="s">
        <v>88</v>
      </c>
      <c r="FB29" s="339" t="s">
        <v>88</v>
      </c>
      <c r="FC29" s="339" t="s">
        <v>88</v>
      </c>
      <c r="FD29" s="339" t="s">
        <v>88</v>
      </c>
      <c r="FE29" s="339" t="s">
        <v>88</v>
      </c>
      <c r="FF29" s="339" t="s">
        <v>88</v>
      </c>
      <c r="FG29" s="339" t="s">
        <v>88</v>
      </c>
      <c r="FH29" s="339" t="s">
        <v>88</v>
      </c>
      <c r="FI29" s="339" t="s">
        <v>88</v>
      </c>
      <c r="FJ29" s="339" t="s">
        <v>88</v>
      </c>
      <c r="FK29" s="380">
        <v>7</v>
      </c>
      <c r="FL29" s="134">
        <v>2.2560122727067635</v>
      </c>
      <c r="FM29" s="380">
        <v>4</v>
      </c>
      <c r="FN29" s="134">
        <v>1.2891498701181505</v>
      </c>
      <c r="FO29" s="380">
        <v>0</v>
      </c>
      <c r="FP29" s="134">
        <v>0</v>
      </c>
      <c r="FQ29" s="380">
        <v>2</v>
      </c>
      <c r="FR29" s="134">
        <v>1.0050251256281408</v>
      </c>
      <c r="FS29" s="380">
        <v>0</v>
      </c>
      <c r="FT29" s="134">
        <v>0</v>
      </c>
      <c r="FU29" s="383">
        <v>14</v>
      </c>
      <c r="FV29" s="148">
        <v>7.0351758793969852</v>
      </c>
      <c r="FW29" s="409">
        <v>1</v>
      </c>
      <c r="FX29" s="409">
        <v>0</v>
      </c>
      <c r="FY29" s="409">
        <v>1</v>
      </c>
      <c r="FZ29" s="409">
        <v>0</v>
      </c>
      <c r="GA29" s="409">
        <v>0</v>
      </c>
      <c r="GB29" s="395">
        <v>1744</v>
      </c>
      <c r="GC29" s="395">
        <v>0</v>
      </c>
      <c r="GD29" s="395">
        <v>0</v>
      </c>
      <c r="GE29" s="395">
        <v>0</v>
      </c>
      <c r="GF29" s="395">
        <v>0</v>
      </c>
      <c r="GG29" s="134">
        <v>106.57</v>
      </c>
      <c r="GH29" s="134">
        <v>346.67</v>
      </c>
      <c r="GI29" s="134">
        <v>15.83</v>
      </c>
      <c r="GJ29" s="134">
        <v>2</v>
      </c>
      <c r="GK29" s="134">
        <v>1</v>
      </c>
      <c r="GL29" s="134">
        <v>1</v>
      </c>
      <c r="GM29" s="134">
        <v>3</v>
      </c>
      <c r="GN29" s="134">
        <v>1</v>
      </c>
      <c r="GO29" s="134">
        <v>1</v>
      </c>
      <c r="GP29" s="134">
        <v>4</v>
      </c>
      <c r="GQ29" s="134">
        <v>1</v>
      </c>
      <c r="GR29" s="134">
        <v>0</v>
      </c>
      <c r="GS29" s="134">
        <v>0</v>
      </c>
      <c r="GT29" s="134">
        <v>5</v>
      </c>
      <c r="GU29" s="134">
        <v>2</v>
      </c>
      <c r="GV29" s="134">
        <v>2</v>
      </c>
      <c r="GW29" s="134">
        <v>0</v>
      </c>
      <c r="GX29" s="134">
        <v>1</v>
      </c>
      <c r="GY29" s="134">
        <v>0</v>
      </c>
      <c r="GZ29" s="134">
        <v>1</v>
      </c>
      <c r="HA29" s="134">
        <v>1</v>
      </c>
      <c r="HB29" s="134">
        <v>0</v>
      </c>
      <c r="HC29" s="134">
        <v>1</v>
      </c>
      <c r="HD29" s="134">
        <v>1</v>
      </c>
      <c r="HE29" s="134">
        <v>0</v>
      </c>
      <c r="HF29" s="134">
        <v>0</v>
      </c>
      <c r="HG29" s="134">
        <v>2</v>
      </c>
      <c r="HH29" s="134">
        <v>7.08</v>
      </c>
      <c r="HI29" s="134">
        <v>2</v>
      </c>
      <c r="HJ29" s="134">
        <v>0.966862402588613</v>
      </c>
      <c r="HK29" s="134">
        <v>4.1897370778839891</v>
      </c>
      <c r="HL29" s="132">
        <v>60.867211117628486</v>
      </c>
      <c r="HM29" s="144">
        <v>107.307465295821</v>
      </c>
      <c r="HN29" s="144">
        <v>95.320814763165203</v>
      </c>
      <c r="HO29" s="365">
        <v>3.2738582419381199E-2</v>
      </c>
      <c r="HP29" s="365">
        <v>6.0812454390659198E-3</v>
      </c>
      <c r="HQ29" s="365">
        <v>1.80995475113122</v>
      </c>
      <c r="HR29" s="365">
        <v>0.47169811320754701</v>
      </c>
      <c r="HS29" s="132">
        <v>87.330316742081493</v>
      </c>
      <c r="HT29" s="132">
        <v>91.037735849056602</v>
      </c>
      <c r="HU29" s="132">
        <v>1.8088066786708099</v>
      </c>
      <c r="HV29" s="132">
        <v>1.28922403308198</v>
      </c>
      <c r="HW29" s="132">
        <v>7.3460206588332797</v>
      </c>
      <c r="HX29" s="132">
        <v>11.4943541400526</v>
      </c>
      <c r="HY29" s="144">
        <v>127.56866715440731</v>
      </c>
      <c r="HZ29" s="144">
        <v>122.997771615319</v>
      </c>
      <c r="IA29" s="383">
        <v>24</v>
      </c>
      <c r="IB29" s="383">
        <v>15</v>
      </c>
      <c r="IC29" s="366">
        <v>0.20526855969893901</v>
      </c>
      <c r="ID29" s="366">
        <v>8.9546892722822499E-2</v>
      </c>
      <c r="IE29" s="366">
        <v>1.8447348193697199</v>
      </c>
      <c r="IF29" s="366">
        <v>1.31004366812227</v>
      </c>
      <c r="IG29" s="144">
        <v>64.796310530361296</v>
      </c>
      <c r="IH29" s="144">
        <v>67.510917030567697</v>
      </c>
      <c r="II29" s="144">
        <v>11.127266507013299</v>
      </c>
      <c r="IJ29" s="144">
        <v>6.8354128111754502</v>
      </c>
      <c r="IK29" s="144">
        <v>6.9420191197797996</v>
      </c>
      <c r="IL29" s="144">
        <v>11.893749174045199</v>
      </c>
      <c r="IM29" s="146">
        <v>105.4139011852387</v>
      </c>
      <c r="IN29" s="135">
        <v>98.172607006825672</v>
      </c>
      <c r="IO29" s="366">
        <v>0.20230629172567299</v>
      </c>
      <c r="IP29" s="366">
        <v>5.8557804918855601E-2</v>
      </c>
      <c r="IQ29" s="366">
        <v>2.6281208935610998</v>
      </c>
      <c r="IR29" s="366">
        <v>1.3916500994035801</v>
      </c>
      <c r="IS29" s="144">
        <v>85.019710906701704</v>
      </c>
      <c r="IT29" s="144">
        <v>91.053677932405606</v>
      </c>
      <c r="IU29" s="144">
        <v>7.6977544001618403</v>
      </c>
      <c r="IV29" s="144">
        <v>4.2077965534549104</v>
      </c>
      <c r="IW29" s="144">
        <v>10.902881162973999</v>
      </c>
      <c r="IX29" s="144">
        <v>15.556640003394801</v>
      </c>
      <c r="IY29" s="338">
        <v>6</v>
      </c>
      <c r="IZ29" s="366">
        <v>7.0257611241217793E-2</v>
      </c>
      <c r="JA29" s="366">
        <v>1.1928429423459199</v>
      </c>
      <c r="JB29" s="366">
        <v>89.463220675944299</v>
      </c>
      <c r="JC29" s="366">
        <v>5.8899297423887598</v>
      </c>
      <c r="JD29" s="144">
        <v>8.8615773167114504</v>
      </c>
    </row>
    <row r="30" spans="1:264" ht="18" customHeight="1">
      <c r="A30" s="278"/>
      <c r="B30" s="279" t="s">
        <v>87</v>
      </c>
      <c r="C30" s="279" t="s">
        <v>87</v>
      </c>
      <c r="D30" s="280" t="s">
        <v>1746</v>
      </c>
      <c r="E30" s="281" t="s">
        <v>1249</v>
      </c>
      <c r="F30" s="280" t="s">
        <v>120</v>
      </c>
      <c r="G30" s="281" t="s">
        <v>1</v>
      </c>
      <c r="H30" s="282" t="s">
        <v>87</v>
      </c>
      <c r="I30" s="282" t="s">
        <v>87</v>
      </c>
      <c r="J30" s="282" t="s">
        <v>87</v>
      </c>
      <c r="K30" s="282" t="s">
        <v>87</v>
      </c>
      <c r="L30" s="282" t="s">
        <v>87</v>
      </c>
      <c r="M30" s="283">
        <v>295593</v>
      </c>
      <c r="N30" s="282" t="s">
        <v>87</v>
      </c>
      <c r="O30" s="282" t="s">
        <v>87</v>
      </c>
      <c r="P30" s="282" t="s">
        <v>87</v>
      </c>
      <c r="Q30" s="282" t="s">
        <v>87</v>
      </c>
      <c r="R30" s="132">
        <v>124.83668658225815</v>
      </c>
      <c r="S30" s="132">
        <v>121.49971205092831</v>
      </c>
      <c r="T30" s="395">
        <v>686.58827578618411</v>
      </c>
      <c r="U30" s="395">
        <v>458.66161075877562</v>
      </c>
      <c r="V30" s="132">
        <v>12.0993010363943</v>
      </c>
      <c r="W30" s="132">
        <v>10.677271631718501</v>
      </c>
      <c r="X30" s="132">
        <v>22.776572668112799</v>
      </c>
      <c r="Y30" s="282" t="s">
        <v>87</v>
      </c>
      <c r="Z30" s="282" t="s">
        <v>87</v>
      </c>
      <c r="AA30" s="282" t="s">
        <v>87</v>
      </c>
      <c r="AB30" s="282" t="s">
        <v>87</v>
      </c>
      <c r="AC30" s="282" t="s">
        <v>87</v>
      </c>
      <c r="AD30" s="282" t="s">
        <v>87</v>
      </c>
      <c r="AE30" s="282" t="s">
        <v>87</v>
      </c>
      <c r="AF30" s="282" t="s">
        <v>87</v>
      </c>
      <c r="AG30" s="282" t="s">
        <v>87</v>
      </c>
      <c r="AH30" s="282" t="s">
        <v>87</v>
      </c>
      <c r="AI30" s="282" t="s">
        <v>87</v>
      </c>
      <c r="AJ30" s="282" t="s">
        <v>87</v>
      </c>
      <c r="AK30" s="282" t="s">
        <v>87</v>
      </c>
      <c r="AL30" s="282" t="s">
        <v>87</v>
      </c>
      <c r="AM30" s="282" t="s">
        <v>87</v>
      </c>
      <c r="AN30" s="282" t="s">
        <v>87</v>
      </c>
      <c r="AO30" s="282" t="s">
        <v>87</v>
      </c>
      <c r="AP30" s="282" t="s">
        <v>87</v>
      </c>
      <c r="AQ30" s="282" t="s">
        <v>87</v>
      </c>
      <c r="AR30" s="282" t="s">
        <v>87</v>
      </c>
      <c r="AS30" s="282" t="s">
        <v>87</v>
      </c>
      <c r="AT30" s="282" t="s">
        <v>87</v>
      </c>
      <c r="AU30" s="282" t="s">
        <v>87</v>
      </c>
      <c r="AV30" s="282" t="s">
        <v>87</v>
      </c>
      <c r="AW30" s="286" t="s">
        <v>87</v>
      </c>
      <c r="AX30" s="286" t="s">
        <v>87</v>
      </c>
      <c r="AY30" s="286" t="s">
        <v>87</v>
      </c>
      <c r="AZ30" s="286" t="s">
        <v>87</v>
      </c>
      <c r="BA30" s="286" t="s">
        <v>87</v>
      </c>
      <c r="BB30" s="395">
        <v>26</v>
      </c>
      <c r="BC30" s="395">
        <v>70</v>
      </c>
      <c r="BD30" s="407" t="s">
        <v>88</v>
      </c>
      <c r="BE30" s="407" t="s">
        <v>88</v>
      </c>
      <c r="BF30" s="407" t="s">
        <v>88</v>
      </c>
      <c r="BG30" s="395">
        <v>158</v>
      </c>
      <c r="BH30" s="132">
        <v>28.181876556246031</v>
      </c>
      <c r="BI30" s="395">
        <v>908</v>
      </c>
      <c r="BJ30" s="132">
        <v>161.95660704475566</v>
      </c>
      <c r="BK30" s="395">
        <v>15</v>
      </c>
      <c r="BL30" s="132">
        <v>2.675494609770193</v>
      </c>
      <c r="BM30" s="395">
        <v>68</v>
      </c>
      <c r="BN30" s="134">
        <v>12.128908897624875</v>
      </c>
      <c r="BO30" s="380">
        <v>482</v>
      </c>
      <c r="BP30" s="134">
        <v>85.972560127282193</v>
      </c>
      <c r="BQ30" s="395">
        <v>0</v>
      </c>
      <c r="BR30" s="134">
        <v>0</v>
      </c>
      <c r="BS30" s="395">
        <v>36</v>
      </c>
      <c r="BT30" s="134">
        <v>6.4211870634484631</v>
      </c>
      <c r="BU30" s="395">
        <v>0</v>
      </c>
      <c r="BV30" s="134">
        <v>0</v>
      </c>
      <c r="BW30" s="395">
        <v>121</v>
      </c>
      <c r="BX30" s="134">
        <v>21.582323185479556</v>
      </c>
      <c r="BY30" s="338">
        <v>0</v>
      </c>
      <c r="BZ30" s="148">
        <v>0</v>
      </c>
      <c r="CA30" s="395">
        <v>1553</v>
      </c>
      <c r="CB30" s="134">
        <v>277.00287526487398</v>
      </c>
      <c r="CC30" s="395">
        <v>593</v>
      </c>
      <c r="CD30" s="134">
        <v>105.77122023958162</v>
      </c>
      <c r="CE30" s="395">
        <v>202</v>
      </c>
      <c r="CF30" s="134">
        <v>36.029994078238602</v>
      </c>
      <c r="CG30" s="395">
        <v>1434</v>
      </c>
      <c r="CH30" s="134">
        <v>255.77728469403041</v>
      </c>
      <c r="CI30" s="395">
        <v>3375</v>
      </c>
      <c r="CJ30" s="134">
        <v>601.98628719829333</v>
      </c>
      <c r="CK30" s="395">
        <v>1946</v>
      </c>
      <c r="CL30" s="134">
        <v>347.10083404085304</v>
      </c>
      <c r="CM30" s="338">
        <v>4462</v>
      </c>
      <c r="CN30" s="410">
        <v>795.87046325297342</v>
      </c>
      <c r="CO30" s="395">
        <v>322</v>
      </c>
      <c r="CP30" s="134">
        <v>57.433950956400146</v>
      </c>
      <c r="CQ30" s="338">
        <v>36</v>
      </c>
      <c r="CR30" s="148">
        <v>6.4211870634484631</v>
      </c>
      <c r="CS30" s="338">
        <v>278</v>
      </c>
      <c r="CT30" s="148">
        <v>49.585833434407569</v>
      </c>
      <c r="CU30" s="338">
        <v>130</v>
      </c>
      <c r="CV30" s="148">
        <v>23.187619951341674</v>
      </c>
      <c r="CW30" s="338">
        <v>845</v>
      </c>
      <c r="CX30" s="148">
        <v>150.71952968372088</v>
      </c>
      <c r="CY30" s="338">
        <v>810</v>
      </c>
      <c r="CZ30" s="148">
        <v>144.47670892759041</v>
      </c>
      <c r="DA30" s="338">
        <v>26</v>
      </c>
      <c r="DB30" s="148">
        <v>4.6375239902683338</v>
      </c>
      <c r="DC30" s="338">
        <v>0</v>
      </c>
      <c r="DD30" s="338">
        <v>2359</v>
      </c>
      <c r="DE30" s="338">
        <v>1783</v>
      </c>
      <c r="DF30" s="338">
        <v>26427</v>
      </c>
      <c r="DG30" s="338">
        <v>0</v>
      </c>
      <c r="DH30" s="338">
        <v>957</v>
      </c>
      <c r="DI30" s="338">
        <v>0</v>
      </c>
      <c r="DJ30" s="338">
        <v>681</v>
      </c>
      <c r="DK30" s="338">
        <v>656</v>
      </c>
      <c r="DL30" s="338">
        <v>991</v>
      </c>
      <c r="DM30" s="338">
        <v>0</v>
      </c>
      <c r="DN30" s="338">
        <v>1849</v>
      </c>
      <c r="DO30" s="338">
        <v>9</v>
      </c>
      <c r="DP30" s="338">
        <v>151</v>
      </c>
      <c r="DQ30" s="338">
        <v>74</v>
      </c>
      <c r="DR30" s="338">
        <v>1</v>
      </c>
      <c r="DS30" s="338">
        <v>107</v>
      </c>
      <c r="DT30" s="338">
        <v>5597</v>
      </c>
      <c r="DU30" s="338">
        <v>62371</v>
      </c>
      <c r="DV30" s="338">
        <v>11462</v>
      </c>
      <c r="DW30" s="338">
        <v>7282</v>
      </c>
      <c r="DX30" s="338">
        <v>1292</v>
      </c>
      <c r="DY30" s="338">
        <v>1129</v>
      </c>
      <c r="DZ30" s="338">
        <v>9024</v>
      </c>
      <c r="EA30" s="338">
        <v>11373</v>
      </c>
      <c r="EB30" s="148">
        <v>33.319661324817602</v>
      </c>
      <c r="EC30" s="338">
        <v>331</v>
      </c>
      <c r="ED30" s="339" t="s">
        <v>88</v>
      </c>
      <c r="EE30" s="339" t="s">
        <v>88</v>
      </c>
      <c r="EF30" s="339" t="s">
        <v>88</v>
      </c>
      <c r="EG30" s="338">
        <v>1534</v>
      </c>
      <c r="EH30" s="338">
        <v>1338</v>
      </c>
      <c r="EI30" s="338">
        <v>603</v>
      </c>
      <c r="EJ30" s="338">
        <v>37</v>
      </c>
      <c r="EK30" s="338">
        <v>2902</v>
      </c>
      <c r="EL30" s="338">
        <v>53</v>
      </c>
      <c r="EM30" s="338">
        <v>262</v>
      </c>
      <c r="EN30" s="338">
        <v>63</v>
      </c>
      <c r="EO30" s="338">
        <v>192</v>
      </c>
      <c r="EP30" s="338">
        <v>81</v>
      </c>
      <c r="EQ30" s="338">
        <v>230</v>
      </c>
      <c r="ER30" s="338">
        <v>0</v>
      </c>
      <c r="ES30" s="338">
        <v>17</v>
      </c>
      <c r="ET30" s="338">
        <v>0</v>
      </c>
      <c r="EU30" s="338">
        <v>0</v>
      </c>
      <c r="EV30" s="338">
        <v>950</v>
      </c>
      <c r="EW30" s="338">
        <v>0</v>
      </c>
      <c r="EX30" s="338">
        <v>39</v>
      </c>
      <c r="EY30" s="338">
        <v>68</v>
      </c>
      <c r="EZ30" s="338">
        <v>34</v>
      </c>
      <c r="FA30" s="339" t="s">
        <v>88</v>
      </c>
      <c r="FB30" s="339" t="s">
        <v>88</v>
      </c>
      <c r="FC30" s="339" t="s">
        <v>88</v>
      </c>
      <c r="FD30" s="339" t="s">
        <v>88</v>
      </c>
      <c r="FE30" s="339" t="s">
        <v>88</v>
      </c>
      <c r="FF30" s="339" t="s">
        <v>88</v>
      </c>
      <c r="FG30" s="339" t="s">
        <v>88</v>
      </c>
      <c r="FH30" s="339" t="s">
        <v>88</v>
      </c>
      <c r="FI30" s="339" t="s">
        <v>88</v>
      </c>
      <c r="FJ30" s="339" t="s">
        <v>88</v>
      </c>
      <c r="FK30" s="380">
        <v>11</v>
      </c>
      <c r="FL30" s="134">
        <v>3.7213330491588095</v>
      </c>
      <c r="FM30" s="383">
        <v>3</v>
      </c>
      <c r="FN30" s="148">
        <v>1.0149090134069481</v>
      </c>
      <c r="FO30" s="383">
        <v>2</v>
      </c>
      <c r="FP30" s="148">
        <v>0.67660600893796541</v>
      </c>
      <c r="FQ30" s="380">
        <v>4</v>
      </c>
      <c r="FR30" s="134">
        <v>0.71346522927205136</v>
      </c>
      <c r="FS30" s="380">
        <v>1</v>
      </c>
      <c r="FT30" s="134">
        <v>0.17836630731801284</v>
      </c>
      <c r="FU30" s="380">
        <v>71</v>
      </c>
      <c r="FV30" s="134">
        <v>12.664007819578915</v>
      </c>
      <c r="FW30" s="409">
        <v>3</v>
      </c>
      <c r="FX30" s="409">
        <v>1</v>
      </c>
      <c r="FY30" s="409">
        <v>2</v>
      </c>
      <c r="FZ30" s="409">
        <v>0</v>
      </c>
      <c r="GA30" s="409">
        <v>0</v>
      </c>
      <c r="GB30" s="338">
        <v>23119</v>
      </c>
      <c r="GC30" s="338">
        <v>0</v>
      </c>
      <c r="GD30" s="338">
        <v>158</v>
      </c>
      <c r="GE30" s="338">
        <v>0</v>
      </c>
      <c r="GF30" s="338">
        <v>45</v>
      </c>
      <c r="GG30" s="148">
        <v>665.39</v>
      </c>
      <c r="GH30" s="148">
        <v>1543.95</v>
      </c>
      <c r="GI30" s="148">
        <v>71.62</v>
      </c>
      <c r="GJ30" s="148">
        <v>26</v>
      </c>
      <c r="GK30" s="148">
        <v>3.077</v>
      </c>
      <c r="GL30" s="148">
        <v>5.1539999999999999</v>
      </c>
      <c r="GM30" s="148">
        <v>26</v>
      </c>
      <c r="GN30" s="148">
        <v>19</v>
      </c>
      <c r="GO30" s="148">
        <v>7</v>
      </c>
      <c r="GP30" s="148">
        <v>39</v>
      </c>
      <c r="GQ30" s="148">
        <v>4</v>
      </c>
      <c r="GR30" s="148">
        <v>13</v>
      </c>
      <c r="GS30" s="148">
        <v>1</v>
      </c>
      <c r="GT30" s="148">
        <v>50</v>
      </c>
      <c r="GU30" s="148">
        <v>6</v>
      </c>
      <c r="GV30" s="148">
        <v>6</v>
      </c>
      <c r="GW30" s="148">
        <v>2</v>
      </c>
      <c r="GX30" s="148">
        <v>1.62</v>
      </c>
      <c r="GY30" s="148">
        <v>4</v>
      </c>
      <c r="GZ30" s="148">
        <v>6.6</v>
      </c>
      <c r="HA30" s="148">
        <v>3</v>
      </c>
      <c r="HB30" s="148">
        <v>3</v>
      </c>
      <c r="HC30" s="148">
        <v>1</v>
      </c>
      <c r="HD30" s="148">
        <v>1</v>
      </c>
      <c r="HE30" s="148">
        <v>4</v>
      </c>
      <c r="HF30" s="148">
        <v>3</v>
      </c>
      <c r="HG30" s="148">
        <v>10</v>
      </c>
      <c r="HH30" s="148">
        <v>28.6</v>
      </c>
      <c r="HI30" s="148">
        <v>3.72</v>
      </c>
      <c r="HJ30" s="134">
        <v>1.6915150223449136</v>
      </c>
      <c r="HK30" s="134">
        <v>10.14909013406948</v>
      </c>
      <c r="HL30" s="132">
        <v>34.37158525404864</v>
      </c>
      <c r="HM30" s="144">
        <v>122.642204126373</v>
      </c>
      <c r="HN30" s="144">
        <v>108.641247083945</v>
      </c>
      <c r="HO30" s="365">
        <v>0.12257405515832499</v>
      </c>
      <c r="HP30" s="365">
        <v>2.70745904968187E-2</v>
      </c>
      <c r="HQ30" s="365">
        <v>9.8360655737704903</v>
      </c>
      <c r="HR30" s="365">
        <v>2.32558139534884</v>
      </c>
      <c r="HS30" s="132">
        <v>90.163934426229503</v>
      </c>
      <c r="HT30" s="132">
        <v>91.860465116279101</v>
      </c>
      <c r="HU30" s="132">
        <v>1.2461695607762999</v>
      </c>
      <c r="HV30" s="132">
        <v>1.1642073913632101</v>
      </c>
      <c r="HW30" s="132">
        <v>3.7489170670237102</v>
      </c>
      <c r="HX30" s="132">
        <v>6.0947078508603099</v>
      </c>
      <c r="HY30" s="144">
        <v>143.51212894359404</v>
      </c>
      <c r="HZ30" s="144">
        <v>132.57114439292499</v>
      </c>
      <c r="IA30" s="383">
        <v>52</v>
      </c>
      <c r="IB30" s="383">
        <v>43</v>
      </c>
      <c r="IC30" s="366">
        <v>0.47251249432076298</v>
      </c>
      <c r="ID30" s="366">
        <v>0.22808041160558001</v>
      </c>
      <c r="IE30" s="366">
        <v>5.2845528455284603</v>
      </c>
      <c r="IF30" s="366">
        <v>4.6087888531618404</v>
      </c>
      <c r="IG30" s="144">
        <v>90.447154471544707</v>
      </c>
      <c r="IH30" s="144">
        <v>92.604501607716998</v>
      </c>
      <c r="II30" s="144">
        <v>8.9413902771467502</v>
      </c>
      <c r="IJ30" s="144">
        <v>4.9488145122792098</v>
      </c>
      <c r="IK30" s="144">
        <v>7.1497204063952102</v>
      </c>
      <c r="IL30" s="144">
        <v>12.735807148991601</v>
      </c>
      <c r="IM30" s="146">
        <v>138.65003417544807</v>
      </c>
      <c r="IN30" s="135">
        <v>120.09288008524643</v>
      </c>
      <c r="IO30" s="366">
        <v>0.23033892727871</v>
      </c>
      <c r="IP30" s="366">
        <v>0.14913387633360101</v>
      </c>
      <c r="IQ30" s="366">
        <v>1.95258019525802</v>
      </c>
      <c r="IR30" s="366">
        <v>1.88953488372093</v>
      </c>
      <c r="IS30" s="144">
        <v>85.216178521617806</v>
      </c>
      <c r="IT30" s="144">
        <v>88.953488372093005</v>
      </c>
      <c r="IU30" s="144">
        <v>11.7966436327739</v>
      </c>
      <c r="IV30" s="144">
        <v>7.8926236090398101</v>
      </c>
      <c r="IW30" s="144">
        <v>7.7566504088028099</v>
      </c>
      <c r="IX30" s="144">
        <v>11.7720834684831</v>
      </c>
      <c r="IY30" s="338">
        <v>37</v>
      </c>
      <c r="IZ30" s="366">
        <v>0.58814178985852805</v>
      </c>
      <c r="JA30" s="366">
        <v>7.2124756335282596</v>
      </c>
      <c r="JB30" s="366">
        <v>94.152046783625707</v>
      </c>
      <c r="JC30" s="366">
        <v>8.1545064377682408</v>
      </c>
      <c r="JD30" s="144">
        <v>6.8543433536106999</v>
      </c>
    </row>
    <row r="31" spans="1:264" ht="18" customHeight="1">
      <c r="A31" s="278"/>
      <c r="B31" s="279" t="s">
        <v>87</v>
      </c>
      <c r="C31" s="279" t="s">
        <v>87</v>
      </c>
      <c r="D31" s="280" t="s">
        <v>1747</v>
      </c>
      <c r="E31" s="281" t="s">
        <v>1250</v>
      </c>
      <c r="F31" s="280" t="s">
        <v>120</v>
      </c>
      <c r="G31" s="281" t="s">
        <v>1</v>
      </c>
      <c r="H31" s="282" t="s">
        <v>87</v>
      </c>
      <c r="I31" s="282" t="s">
        <v>87</v>
      </c>
      <c r="J31" s="282" t="s">
        <v>87</v>
      </c>
      <c r="K31" s="282" t="s">
        <v>87</v>
      </c>
      <c r="L31" s="282" t="s">
        <v>87</v>
      </c>
      <c r="M31" s="283">
        <v>120470</v>
      </c>
      <c r="N31" s="282" t="s">
        <v>87</v>
      </c>
      <c r="O31" s="282" t="s">
        <v>87</v>
      </c>
      <c r="P31" s="282" t="s">
        <v>87</v>
      </c>
      <c r="Q31" s="282" t="s">
        <v>87</v>
      </c>
      <c r="R31" s="132">
        <v>127.71313193251714</v>
      </c>
      <c r="S31" s="132">
        <v>110.53390317659108</v>
      </c>
      <c r="T31" s="395">
        <v>405.12997007503373</v>
      </c>
      <c r="U31" s="395">
        <v>116.26624507151928</v>
      </c>
      <c r="V31" s="132">
        <v>8.3410565338276204</v>
      </c>
      <c r="W31" s="132">
        <v>7.2289156626505999</v>
      </c>
      <c r="X31" s="132">
        <v>15.569972196478201</v>
      </c>
      <c r="Y31" s="282" t="s">
        <v>87</v>
      </c>
      <c r="Z31" s="282" t="s">
        <v>87</v>
      </c>
      <c r="AA31" s="282" t="s">
        <v>87</v>
      </c>
      <c r="AB31" s="282" t="s">
        <v>87</v>
      </c>
      <c r="AC31" s="282" t="s">
        <v>87</v>
      </c>
      <c r="AD31" s="282" t="s">
        <v>87</v>
      </c>
      <c r="AE31" s="282" t="s">
        <v>87</v>
      </c>
      <c r="AF31" s="282" t="s">
        <v>87</v>
      </c>
      <c r="AG31" s="282" t="s">
        <v>87</v>
      </c>
      <c r="AH31" s="282" t="s">
        <v>87</v>
      </c>
      <c r="AI31" s="282" t="s">
        <v>87</v>
      </c>
      <c r="AJ31" s="282" t="s">
        <v>87</v>
      </c>
      <c r="AK31" s="282" t="s">
        <v>87</v>
      </c>
      <c r="AL31" s="282" t="s">
        <v>87</v>
      </c>
      <c r="AM31" s="282" t="s">
        <v>87</v>
      </c>
      <c r="AN31" s="282" t="s">
        <v>87</v>
      </c>
      <c r="AO31" s="282" t="s">
        <v>87</v>
      </c>
      <c r="AP31" s="282" t="s">
        <v>87</v>
      </c>
      <c r="AQ31" s="282" t="s">
        <v>87</v>
      </c>
      <c r="AR31" s="282" t="s">
        <v>87</v>
      </c>
      <c r="AS31" s="282" t="s">
        <v>87</v>
      </c>
      <c r="AT31" s="282" t="s">
        <v>87</v>
      </c>
      <c r="AU31" s="282" t="s">
        <v>87</v>
      </c>
      <c r="AV31" s="282" t="s">
        <v>87</v>
      </c>
      <c r="AW31" s="286" t="s">
        <v>87</v>
      </c>
      <c r="AX31" s="286" t="s">
        <v>87</v>
      </c>
      <c r="AY31" s="286" t="s">
        <v>87</v>
      </c>
      <c r="AZ31" s="286" t="s">
        <v>87</v>
      </c>
      <c r="BA31" s="286" t="s">
        <v>87</v>
      </c>
      <c r="BB31" s="395">
        <v>16</v>
      </c>
      <c r="BC31" s="395">
        <v>13</v>
      </c>
      <c r="BD31" s="407" t="s">
        <v>88</v>
      </c>
      <c r="BE31" s="407" t="s">
        <v>88</v>
      </c>
      <c r="BF31" s="407" t="s">
        <v>88</v>
      </c>
      <c r="BG31" s="395">
        <v>11</v>
      </c>
      <c r="BH31" s="132">
        <v>16.454503298379979</v>
      </c>
      <c r="BI31" s="395">
        <v>63</v>
      </c>
      <c r="BJ31" s="132">
        <v>94.239427981630783</v>
      </c>
      <c r="BK31" s="395">
        <v>0</v>
      </c>
      <c r="BL31" s="132">
        <v>0</v>
      </c>
      <c r="BM31" s="395">
        <v>0</v>
      </c>
      <c r="BN31" s="134">
        <v>0</v>
      </c>
      <c r="BO31" s="380">
        <v>42</v>
      </c>
      <c r="BP31" s="134">
        <v>62.826285321087191</v>
      </c>
      <c r="BQ31" s="395">
        <v>0</v>
      </c>
      <c r="BR31" s="134">
        <v>0</v>
      </c>
      <c r="BS31" s="395">
        <v>0</v>
      </c>
      <c r="BT31" s="134">
        <v>0</v>
      </c>
      <c r="BU31" s="395">
        <v>0</v>
      </c>
      <c r="BV31" s="134">
        <v>0</v>
      </c>
      <c r="BW31" s="395">
        <v>39</v>
      </c>
      <c r="BX31" s="134">
        <v>58.338693512438113</v>
      </c>
      <c r="BY31" s="338">
        <v>0</v>
      </c>
      <c r="BZ31" s="148">
        <v>0</v>
      </c>
      <c r="CA31" s="395">
        <v>89</v>
      </c>
      <c r="CB31" s="134">
        <v>133.13189032325621</v>
      </c>
      <c r="CC31" s="395">
        <v>456</v>
      </c>
      <c r="CD31" s="134">
        <v>682.11395491466101</v>
      </c>
      <c r="CE31" s="395">
        <v>0</v>
      </c>
      <c r="CF31" s="134">
        <v>0</v>
      </c>
      <c r="CG31" s="395">
        <v>191</v>
      </c>
      <c r="CH31" s="134">
        <v>285.7100118173251</v>
      </c>
      <c r="CI31" s="395">
        <v>168</v>
      </c>
      <c r="CJ31" s="134">
        <v>251.30514128434876</v>
      </c>
      <c r="CK31" s="395">
        <v>44</v>
      </c>
      <c r="CL31" s="134">
        <v>65.818013193519917</v>
      </c>
      <c r="CM31" s="395">
        <v>0</v>
      </c>
      <c r="CN31" s="408">
        <v>0</v>
      </c>
      <c r="CO31" s="395">
        <v>1</v>
      </c>
      <c r="CP31" s="134">
        <v>1.4958639362163617</v>
      </c>
      <c r="CQ31" s="338">
        <v>0</v>
      </c>
      <c r="CR31" s="148">
        <v>0</v>
      </c>
      <c r="CS31" s="338">
        <v>0</v>
      </c>
      <c r="CT31" s="148">
        <v>0</v>
      </c>
      <c r="CU31" s="395">
        <v>6</v>
      </c>
      <c r="CV31" s="134">
        <v>8.9751836172981694</v>
      </c>
      <c r="CW31" s="395">
        <v>13</v>
      </c>
      <c r="CX31" s="134">
        <v>19.446231170812705</v>
      </c>
      <c r="CY31" s="395">
        <v>13</v>
      </c>
      <c r="CZ31" s="134">
        <v>19.446231170812705</v>
      </c>
      <c r="DA31" s="338">
        <v>0</v>
      </c>
      <c r="DB31" s="148">
        <v>0</v>
      </c>
      <c r="DC31" s="338">
        <v>0</v>
      </c>
      <c r="DD31" s="338">
        <v>0</v>
      </c>
      <c r="DE31" s="338">
        <v>0</v>
      </c>
      <c r="DF31" s="338">
        <v>0</v>
      </c>
      <c r="DG31" s="338">
        <v>0</v>
      </c>
      <c r="DH31" s="338">
        <v>0</v>
      </c>
      <c r="DI31" s="338">
        <v>0</v>
      </c>
      <c r="DJ31" s="338">
        <v>0</v>
      </c>
      <c r="DK31" s="338">
        <v>0</v>
      </c>
      <c r="DL31" s="338">
        <v>0</v>
      </c>
      <c r="DM31" s="338">
        <v>0</v>
      </c>
      <c r="DN31" s="338">
        <v>0</v>
      </c>
      <c r="DO31" s="338">
        <v>0</v>
      </c>
      <c r="DP31" s="338">
        <v>0</v>
      </c>
      <c r="DQ31" s="338">
        <v>0</v>
      </c>
      <c r="DR31" s="338">
        <v>0</v>
      </c>
      <c r="DS31" s="338">
        <v>0</v>
      </c>
      <c r="DT31" s="338">
        <v>0</v>
      </c>
      <c r="DU31" s="338">
        <v>0</v>
      </c>
      <c r="DV31" s="338">
        <v>0</v>
      </c>
      <c r="DW31" s="338">
        <v>0</v>
      </c>
      <c r="DX31" s="338">
        <v>0</v>
      </c>
      <c r="DY31" s="338">
        <v>0</v>
      </c>
      <c r="DZ31" s="338">
        <v>0</v>
      </c>
      <c r="EA31" s="338">
        <v>0</v>
      </c>
      <c r="EB31" s="148">
        <v>0</v>
      </c>
      <c r="EC31" s="338">
        <v>0</v>
      </c>
      <c r="ED31" s="339" t="s">
        <v>88</v>
      </c>
      <c r="EE31" s="339" t="s">
        <v>88</v>
      </c>
      <c r="EF31" s="339" t="s">
        <v>88</v>
      </c>
      <c r="EG31" s="338">
        <v>0</v>
      </c>
      <c r="EH31" s="338">
        <v>0</v>
      </c>
      <c r="EI31" s="338">
        <v>0</v>
      </c>
      <c r="EJ31" s="338">
        <v>0</v>
      </c>
      <c r="EK31" s="338">
        <v>0</v>
      </c>
      <c r="EL31" s="338">
        <v>0</v>
      </c>
      <c r="EM31" s="338">
        <v>0</v>
      </c>
      <c r="EN31" s="338">
        <v>0</v>
      </c>
      <c r="EO31" s="338">
        <v>0</v>
      </c>
      <c r="EP31" s="338">
        <v>0</v>
      </c>
      <c r="EQ31" s="338">
        <v>0</v>
      </c>
      <c r="ER31" s="338">
        <v>0</v>
      </c>
      <c r="ES31" s="338">
        <v>0</v>
      </c>
      <c r="ET31" s="338">
        <v>0</v>
      </c>
      <c r="EU31" s="338">
        <v>0</v>
      </c>
      <c r="EV31" s="338">
        <v>0</v>
      </c>
      <c r="EW31" s="338">
        <v>0</v>
      </c>
      <c r="EX31" s="338">
        <v>0</v>
      </c>
      <c r="EY31" s="338">
        <v>0</v>
      </c>
      <c r="EZ31" s="338">
        <v>0</v>
      </c>
      <c r="FA31" s="339" t="s">
        <v>88</v>
      </c>
      <c r="FB31" s="339" t="s">
        <v>88</v>
      </c>
      <c r="FC31" s="339" t="s">
        <v>88</v>
      </c>
      <c r="FD31" s="339" t="s">
        <v>88</v>
      </c>
      <c r="FE31" s="339" t="s">
        <v>88</v>
      </c>
      <c r="FF31" s="339" t="s">
        <v>88</v>
      </c>
      <c r="FG31" s="339" t="s">
        <v>88</v>
      </c>
      <c r="FH31" s="339" t="s">
        <v>88</v>
      </c>
      <c r="FI31" s="339" t="s">
        <v>88</v>
      </c>
      <c r="FJ31" s="339" t="s">
        <v>88</v>
      </c>
      <c r="FK31" s="380">
        <v>1</v>
      </c>
      <c r="FL31" s="134">
        <v>0.83008217813563545</v>
      </c>
      <c r="FM31" s="383">
        <v>0</v>
      </c>
      <c r="FN31" s="148">
        <v>0</v>
      </c>
      <c r="FO31" s="383">
        <v>0</v>
      </c>
      <c r="FP31" s="148">
        <v>0</v>
      </c>
      <c r="FQ31" s="380">
        <v>0</v>
      </c>
      <c r="FR31" s="134">
        <v>0</v>
      </c>
      <c r="FS31" s="380">
        <v>0</v>
      </c>
      <c r="FT31" s="134">
        <v>0</v>
      </c>
      <c r="FU31" s="380">
        <v>17</v>
      </c>
      <c r="FV31" s="134">
        <v>25.429686915678147</v>
      </c>
      <c r="FW31" s="409">
        <v>0</v>
      </c>
      <c r="FX31" s="409">
        <v>0</v>
      </c>
      <c r="FY31" s="409">
        <v>0</v>
      </c>
      <c r="FZ31" s="409">
        <v>0</v>
      </c>
      <c r="GA31" s="409">
        <v>0</v>
      </c>
      <c r="GB31" s="338">
        <v>0</v>
      </c>
      <c r="GC31" s="338">
        <v>0</v>
      </c>
      <c r="GD31" s="338">
        <v>0</v>
      </c>
      <c r="GE31" s="338">
        <v>0</v>
      </c>
      <c r="GF31" s="338">
        <v>0</v>
      </c>
      <c r="GG31" s="148">
        <v>0</v>
      </c>
      <c r="GH31" s="148">
        <v>0</v>
      </c>
      <c r="GI31" s="148">
        <v>0</v>
      </c>
      <c r="GJ31" s="148">
        <v>0</v>
      </c>
      <c r="GK31" s="148">
        <v>0</v>
      </c>
      <c r="GL31" s="148">
        <v>0</v>
      </c>
      <c r="GM31" s="148">
        <v>0</v>
      </c>
      <c r="GN31" s="148">
        <v>0</v>
      </c>
      <c r="GO31" s="148">
        <v>0</v>
      </c>
      <c r="GP31" s="148">
        <v>0</v>
      </c>
      <c r="GQ31" s="148">
        <v>0</v>
      </c>
      <c r="GR31" s="148">
        <v>0</v>
      </c>
      <c r="GS31" s="148">
        <v>0</v>
      </c>
      <c r="GT31" s="148">
        <v>0</v>
      </c>
      <c r="GU31" s="148">
        <v>0</v>
      </c>
      <c r="GV31" s="148">
        <v>0</v>
      </c>
      <c r="GW31" s="148">
        <v>0</v>
      </c>
      <c r="GX31" s="148">
        <v>0</v>
      </c>
      <c r="GY31" s="148">
        <v>0</v>
      </c>
      <c r="GZ31" s="148">
        <v>0</v>
      </c>
      <c r="HA31" s="148">
        <v>0</v>
      </c>
      <c r="HB31" s="148">
        <v>0</v>
      </c>
      <c r="HC31" s="148">
        <v>0</v>
      </c>
      <c r="HD31" s="148">
        <v>0</v>
      </c>
      <c r="HE31" s="148">
        <v>0</v>
      </c>
      <c r="HF31" s="148">
        <v>0</v>
      </c>
      <c r="HG31" s="148">
        <v>0</v>
      </c>
      <c r="HH31" s="148">
        <v>0</v>
      </c>
      <c r="HI31" s="148">
        <v>0</v>
      </c>
      <c r="HJ31" s="134">
        <v>0</v>
      </c>
      <c r="HK31" s="134">
        <v>2.4902465344069062</v>
      </c>
      <c r="HL31" s="132">
        <v>24.238399601560555</v>
      </c>
      <c r="HM31" s="144">
        <v>127.15451885820301</v>
      </c>
      <c r="HN31" s="144">
        <v>88.233896418320199</v>
      </c>
      <c r="HO31" s="365">
        <v>0.113924050632911</v>
      </c>
      <c r="HP31" s="365">
        <v>1.9282684149633599E-2</v>
      </c>
      <c r="HQ31" s="365">
        <v>9.2783505154639201</v>
      </c>
      <c r="HR31" s="365">
        <v>2.7027027027027</v>
      </c>
      <c r="HS31" s="132">
        <v>87.628865979381402</v>
      </c>
      <c r="HT31" s="132">
        <v>91.891891891891902</v>
      </c>
      <c r="HU31" s="132">
        <v>1.22784810126582</v>
      </c>
      <c r="HV31" s="132">
        <v>0.71345931353644398</v>
      </c>
      <c r="HW31" s="132">
        <v>15.8696715452049</v>
      </c>
      <c r="HX31" s="132">
        <v>20.6670017231476</v>
      </c>
      <c r="HY31" s="144">
        <v>154.65441818532005</v>
      </c>
      <c r="HZ31" s="144">
        <v>128.0805246802</v>
      </c>
      <c r="IA31" s="383">
        <v>30</v>
      </c>
      <c r="IB31" s="383">
        <v>27</v>
      </c>
      <c r="IC31" s="366">
        <v>0.38013177901672601</v>
      </c>
      <c r="ID31" s="366">
        <v>0.242087330763023</v>
      </c>
      <c r="IE31" s="366">
        <v>4.8387096774193497</v>
      </c>
      <c r="IF31" s="366">
        <v>5.0561797752809001</v>
      </c>
      <c r="IG31" s="144">
        <v>78.870967741935502</v>
      </c>
      <c r="IH31" s="144">
        <v>84.456928838951299</v>
      </c>
      <c r="II31" s="144">
        <v>7.8560567663456702</v>
      </c>
      <c r="IJ31" s="144">
        <v>4.7879494306464601</v>
      </c>
      <c r="IK31" s="144">
        <v>16.956996124760099</v>
      </c>
      <c r="IL31" s="144">
        <v>23.546094198736402</v>
      </c>
      <c r="IM31" s="146">
        <v>137.02902117380947</v>
      </c>
      <c r="IN31" s="135">
        <v>120.74617564575752</v>
      </c>
      <c r="IO31" s="366">
        <v>0.31530036508463299</v>
      </c>
      <c r="IP31" s="366">
        <v>9.5354856286609502E-2</v>
      </c>
      <c r="IQ31" s="366">
        <v>2.9921259842519699</v>
      </c>
      <c r="IR31" s="366">
        <v>1.42566191446029</v>
      </c>
      <c r="IS31" s="144">
        <v>83.149606299212607</v>
      </c>
      <c r="IT31" s="144">
        <v>91.242362525458205</v>
      </c>
      <c r="IU31" s="144">
        <v>10.537670096249601</v>
      </c>
      <c r="IV31" s="144">
        <v>6.6884620623893198</v>
      </c>
      <c r="IW31" s="144">
        <v>19.025412627718101</v>
      </c>
      <c r="IX31" s="144">
        <v>22.463059007730699</v>
      </c>
      <c r="IY31" s="338">
        <v>18</v>
      </c>
      <c r="IZ31" s="366">
        <v>0.31768443346275999</v>
      </c>
      <c r="JA31" s="366">
        <v>5.4380664652568003</v>
      </c>
      <c r="JB31" s="366">
        <v>92.749244712990901</v>
      </c>
      <c r="JC31" s="366">
        <v>5.8418637486763103</v>
      </c>
      <c r="JD31" s="144">
        <v>14.3775129236071</v>
      </c>
    </row>
    <row r="32" spans="1:264" ht="18" customHeight="1">
      <c r="A32" s="278"/>
      <c r="B32" s="279" t="s">
        <v>87</v>
      </c>
      <c r="C32" s="279" t="s">
        <v>87</v>
      </c>
      <c r="D32" s="280" t="s">
        <v>1748</v>
      </c>
      <c r="E32" s="281" t="s">
        <v>1251</v>
      </c>
      <c r="F32" s="280" t="s">
        <v>120</v>
      </c>
      <c r="G32" s="281" t="s">
        <v>1</v>
      </c>
      <c r="H32" s="282" t="s">
        <v>87</v>
      </c>
      <c r="I32" s="282" t="s">
        <v>87</v>
      </c>
      <c r="J32" s="282" t="s">
        <v>87</v>
      </c>
      <c r="K32" s="282" t="s">
        <v>87</v>
      </c>
      <c r="L32" s="282" t="s">
        <v>87</v>
      </c>
      <c r="M32" s="283">
        <v>167931</v>
      </c>
      <c r="N32" s="282" t="s">
        <v>87</v>
      </c>
      <c r="O32" s="282" t="s">
        <v>87</v>
      </c>
      <c r="P32" s="282" t="s">
        <v>87</v>
      </c>
      <c r="Q32" s="282" t="s">
        <v>87</v>
      </c>
      <c r="R32" s="132">
        <v>109.02531622148481</v>
      </c>
      <c r="S32" s="132">
        <v>100.10542560738584</v>
      </c>
      <c r="T32" s="395">
        <v>144.28874613021299</v>
      </c>
      <c r="U32" s="338">
        <v>1.2585092172746499</v>
      </c>
      <c r="V32" s="132">
        <v>9.7967479674796696</v>
      </c>
      <c r="W32" s="132">
        <v>9.0243902439024399</v>
      </c>
      <c r="X32" s="132">
        <v>18.821138211382099</v>
      </c>
      <c r="Y32" s="282" t="s">
        <v>87</v>
      </c>
      <c r="Z32" s="282" t="s">
        <v>87</v>
      </c>
      <c r="AA32" s="282" t="s">
        <v>87</v>
      </c>
      <c r="AB32" s="282" t="s">
        <v>87</v>
      </c>
      <c r="AC32" s="282" t="s">
        <v>87</v>
      </c>
      <c r="AD32" s="282" t="s">
        <v>87</v>
      </c>
      <c r="AE32" s="282" t="s">
        <v>87</v>
      </c>
      <c r="AF32" s="282" t="s">
        <v>87</v>
      </c>
      <c r="AG32" s="282" t="s">
        <v>87</v>
      </c>
      <c r="AH32" s="282" t="s">
        <v>87</v>
      </c>
      <c r="AI32" s="282" t="s">
        <v>87</v>
      </c>
      <c r="AJ32" s="282" t="s">
        <v>87</v>
      </c>
      <c r="AK32" s="282" t="s">
        <v>87</v>
      </c>
      <c r="AL32" s="282" t="s">
        <v>87</v>
      </c>
      <c r="AM32" s="282" t="s">
        <v>87</v>
      </c>
      <c r="AN32" s="282" t="s">
        <v>87</v>
      </c>
      <c r="AO32" s="282" t="s">
        <v>87</v>
      </c>
      <c r="AP32" s="282" t="s">
        <v>87</v>
      </c>
      <c r="AQ32" s="282" t="s">
        <v>87</v>
      </c>
      <c r="AR32" s="282" t="s">
        <v>87</v>
      </c>
      <c r="AS32" s="282" t="s">
        <v>87</v>
      </c>
      <c r="AT32" s="282" t="s">
        <v>87</v>
      </c>
      <c r="AU32" s="282" t="s">
        <v>87</v>
      </c>
      <c r="AV32" s="282" t="s">
        <v>87</v>
      </c>
      <c r="AW32" s="286" t="s">
        <v>87</v>
      </c>
      <c r="AX32" s="286" t="s">
        <v>87</v>
      </c>
      <c r="AY32" s="286" t="s">
        <v>87</v>
      </c>
      <c r="AZ32" s="286" t="s">
        <v>87</v>
      </c>
      <c r="BA32" s="286" t="s">
        <v>87</v>
      </c>
      <c r="BB32" s="395">
        <v>11</v>
      </c>
      <c r="BC32" s="395">
        <v>13</v>
      </c>
      <c r="BD32" s="407" t="s">
        <v>88</v>
      </c>
      <c r="BE32" s="407" t="s">
        <v>88</v>
      </c>
      <c r="BF32" s="407" t="s">
        <v>88</v>
      </c>
      <c r="BG32" s="395">
        <v>0</v>
      </c>
      <c r="BH32" s="132">
        <v>0</v>
      </c>
      <c r="BI32" s="395">
        <v>16</v>
      </c>
      <c r="BJ32" s="132">
        <v>29.61482221852037</v>
      </c>
      <c r="BK32" s="395">
        <v>0</v>
      </c>
      <c r="BL32" s="132">
        <v>0</v>
      </c>
      <c r="BM32" s="395">
        <v>0</v>
      </c>
      <c r="BN32" s="134">
        <v>0</v>
      </c>
      <c r="BO32" s="380">
        <v>0</v>
      </c>
      <c r="BP32" s="134">
        <v>0</v>
      </c>
      <c r="BQ32" s="395">
        <v>0</v>
      </c>
      <c r="BR32" s="134">
        <v>0</v>
      </c>
      <c r="BS32" s="395">
        <v>0</v>
      </c>
      <c r="BT32" s="134">
        <v>0</v>
      </c>
      <c r="BU32" s="395">
        <v>0</v>
      </c>
      <c r="BV32" s="134">
        <v>0</v>
      </c>
      <c r="BW32" s="395">
        <v>0</v>
      </c>
      <c r="BX32" s="134">
        <v>0</v>
      </c>
      <c r="BY32" s="338">
        <v>0</v>
      </c>
      <c r="BZ32" s="148">
        <v>0</v>
      </c>
      <c r="CA32" s="338">
        <v>0</v>
      </c>
      <c r="CB32" s="148">
        <v>0</v>
      </c>
      <c r="CC32" s="395">
        <v>0</v>
      </c>
      <c r="CD32" s="134">
        <v>0</v>
      </c>
      <c r="CE32" s="338">
        <v>0</v>
      </c>
      <c r="CF32" s="148">
        <v>0</v>
      </c>
      <c r="CG32" s="395">
        <v>31</v>
      </c>
      <c r="CH32" s="134">
        <v>57.37871804838322</v>
      </c>
      <c r="CI32" s="395">
        <v>330</v>
      </c>
      <c r="CJ32" s="134">
        <v>610.8057082569826</v>
      </c>
      <c r="CK32" s="395">
        <v>174</v>
      </c>
      <c r="CL32" s="134">
        <v>322.06119162640903</v>
      </c>
      <c r="CM32" s="338">
        <v>0</v>
      </c>
      <c r="CN32" s="410">
        <v>0</v>
      </c>
      <c r="CO32" s="338">
        <v>0</v>
      </c>
      <c r="CP32" s="148">
        <v>0</v>
      </c>
      <c r="CQ32" s="338">
        <v>1</v>
      </c>
      <c r="CR32" s="148">
        <v>1.8509263886575231</v>
      </c>
      <c r="CS32" s="338">
        <v>1</v>
      </c>
      <c r="CT32" s="148">
        <v>1.8509263886575231</v>
      </c>
      <c r="CU32" s="338">
        <v>0</v>
      </c>
      <c r="CV32" s="148">
        <v>0</v>
      </c>
      <c r="CW32" s="338">
        <v>0</v>
      </c>
      <c r="CX32" s="148">
        <v>0</v>
      </c>
      <c r="CY32" s="338">
        <v>0</v>
      </c>
      <c r="CZ32" s="148">
        <v>0</v>
      </c>
      <c r="DA32" s="338">
        <v>0</v>
      </c>
      <c r="DB32" s="148">
        <v>0</v>
      </c>
      <c r="DC32" s="338">
        <v>0</v>
      </c>
      <c r="DD32" s="338">
        <v>0</v>
      </c>
      <c r="DE32" s="338">
        <v>0</v>
      </c>
      <c r="DF32" s="338">
        <v>0</v>
      </c>
      <c r="DG32" s="338">
        <v>0</v>
      </c>
      <c r="DH32" s="338">
        <v>0</v>
      </c>
      <c r="DI32" s="338">
        <v>0</v>
      </c>
      <c r="DJ32" s="338">
        <v>0</v>
      </c>
      <c r="DK32" s="338">
        <v>0</v>
      </c>
      <c r="DL32" s="338">
        <v>0</v>
      </c>
      <c r="DM32" s="338">
        <v>0</v>
      </c>
      <c r="DN32" s="338">
        <v>0</v>
      </c>
      <c r="DO32" s="338">
        <v>0</v>
      </c>
      <c r="DP32" s="338">
        <v>0</v>
      </c>
      <c r="DQ32" s="338">
        <v>0</v>
      </c>
      <c r="DR32" s="338">
        <v>0</v>
      </c>
      <c r="DS32" s="338">
        <v>0</v>
      </c>
      <c r="DT32" s="338">
        <v>0</v>
      </c>
      <c r="DU32" s="338">
        <v>0</v>
      </c>
      <c r="DV32" s="338">
        <v>0</v>
      </c>
      <c r="DW32" s="338">
        <v>0</v>
      </c>
      <c r="DX32" s="338">
        <v>0</v>
      </c>
      <c r="DY32" s="338">
        <v>0</v>
      </c>
      <c r="DZ32" s="338">
        <v>0</v>
      </c>
      <c r="EA32" s="338">
        <v>0</v>
      </c>
      <c r="EB32" s="148">
        <v>0</v>
      </c>
      <c r="EC32" s="338">
        <v>0</v>
      </c>
      <c r="ED32" s="339" t="s">
        <v>88</v>
      </c>
      <c r="EE32" s="339" t="s">
        <v>88</v>
      </c>
      <c r="EF32" s="339" t="s">
        <v>88</v>
      </c>
      <c r="EG32" s="338">
        <v>0</v>
      </c>
      <c r="EH32" s="338">
        <v>0</v>
      </c>
      <c r="EI32" s="338">
        <v>0</v>
      </c>
      <c r="EJ32" s="338">
        <v>0</v>
      </c>
      <c r="EK32" s="338">
        <v>0</v>
      </c>
      <c r="EL32" s="338">
        <v>0</v>
      </c>
      <c r="EM32" s="338">
        <v>0</v>
      </c>
      <c r="EN32" s="338">
        <v>0</v>
      </c>
      <c r="EO32" s="338">
        <v>0</v>
      </c>
      <c r="EP32" s="338">
        <v>0</v>
      </c>
      <c r="EQ32" s="338">
        <v>0</v>
      </c>
      <c r="ER32" s="338">
        <v>0</v>
      </c>
      <c r="ES32" s="338">
        <v>0</v>
      </c>
      <c r="ET32" s="338">
        <v>0</v>
      </c>
      <c r="EU32" s="338">
        <v>0</v>
      </c>
      <c r="EV32" s="338">
        <v>0</v>
      </c>
      <c r="EW32" s="338">
        <v>0</v>
      </c>
      <c r="EX32" s="338">
        <v>0</v>
      </c>
      <c r="EY32" s="338">
        <v>0</v>
      </c>
      <c r="EZ32" s="338">
        <v>0</v>
      </c>
      <c r="FA32" s="339" t="s">
        <v>88</v>
      </c>
      <c r="FB32" s="339" t="s">
        <v>88</v>
      </c>
      <c r="FC32" s="339" t="s">
        <v>88</v>
      </c>
      <c r="FD32" s="339" t="s">
        <v>88</v>
      </c>
      <c r="FE32" s="339" t="s">
        <v>88</v>
      </c>
      <c r="FF32" s="339" t="s">
        <v>88</v>
      </c>
      <c r="FG32" s="339" t="s">
        <v>88</v>
      </c>
      <c r="FH32" s="339" t="s">
        <v>88</v>
      </c>
      <c r="FI32" s="339" t="s">
        <v>88</v>
      </c>
      <c r="FJ32" s="339" t="s">
        <v>88</v>
      </c>
      <c r="FK32" s="383">
        <v>2</v>
      </c>
      <c r="FL32" s="148">
        <v>1.190965336953868</v>
      </c>
      <c r="FM32" s="383">
        <v>0</v>
      </c>
      <c r="FN32" s="148">
        <v>0</v>
      </c>
      <c r="FO32" s="383">
        <v>1</v>
      </c>
      <c r="FP32" s="148">
        <v>0.59548266847693399</v>
      </c>
      <c r="FQ32" s="380">
        <v>0</v>
      </c>
      <c r="FR32" s="134">
        <v>0</v>
      </c>
      <c r="FS32" s="380">
        <v>0</v>
      </c>
      <c r="FT32" s="134">
        <v>0</v>
      </c>
      <c r="FU32" s="380">
        <v>0</v>
      </c>
      <c r="FV32" s="134">
        <v>0</v>
      </c>
      <c r="FW32" s="409">
        <v>0</v>
      </c>
      <c r="FX32" s="409">
        <v>0</v>
      </c>
      <c r="FY32" s="409">
        <v>0</v>
      </c>
      <c r="FZ32" s="409">
        <v>0</v>
      </c>
      <c r="GA32" s="409">
        <v>0</v>
      </c>
      <c r="GB32" s="338">
        <v>0</v>
      </c>
      <c r="GC32" s="338">
        <v>0</v>
      </c>
      <c r="GD32" s="338">
        <v>0</v>
      </c>
      <c r="GE32" s="338">
        <v>0</v>
      </c>
      <c r="GF32" s="338">
        <v>0</v>
      </c>
      <c r="GG32" s="148">
        <v>0</v>
      </c>
      <c r="GH32" s="148">
        <v>0</v>
      </c>
      <c r="GI32" s="148">
        <v>0</v>
      </c>
      <c r="GJ32" s="148">
        <v>0</v>
      </c>
      <c r="GK32" s="148">
        <v>0</v>
      </c>
      <c r="GL32" s="148">
        <v>0</v>
      </c>
      <c r="GM32" s="148">
        <v>0</v>
      </c>
      <c r="GN32" s="148">
        <v>0</v>
      </c>
      <c r="GO32" s="148">
        <v>0</v>
      </c>
      <c r="GP32" s="148">
        <v>0</v>
      </c>
      <c r="GQ32" s="148">
        <v>0</v>
      </c>
      <c r="GR32" s="148">
        <v>0</v>
      </c>
      <c r="GS32" s="148">
        <v>0</v>
      </c>
      <c r="GT32" s="148">
        <v>0</v>
      </c>
      <c r="GU32" s="148">
        <v>0</v>
      </c>
      <c r="GV32" s="148">
        <v>0</v>
      </c>
      <c r="GW32" s="148">
        <v>0</v>
      </c>
      <c r="GX32" s="148">
        <v>0</v>
      </c>
      <c r="GY32" s="148">
        <v>0</v>
      </c>
      <c r="GZ32" s="148">
        <v>0</v>
      </c>
      <c r="HA32" s="148">
        <v>0</v>
      </c>
      <c r="HB32" s="148">
        <v>0</v>
      </c>
      <c r="HC32" s="148">
        <v>0</v>
      </c>
      <c r="HD32" s="148">
        <v>0</v>
      </c>
      <c r="HE32" s="148">
        <v>0</v>
      </c>
      <c r="HF32" s="148">
        <v>0</v>
      </c>
      <c r="HG32" s="148">
        <v>0</v>
      </c>
      <c r="HH32" s="148">
        <v>0</v>
      </c>
      <c r="HI32" s="148">
        <v>0</v>
      </c>
      <c r="HJ32" s="134">
        <v>0.59548266847693399</v>
      </c>
      <c r="HK32" s="134">
        <v>5.3593440162924058</v>
      </c>
      <c r="HL32" s="132">
        <v>35.684298908480265</v>
      </c>
      <c r="HM32" s="144">
        <v>102.855380650886</v>
      </c>
      <c r="HN32" s="144">
        <v>91.206475487583106</v>
      </c>
      <c r="HO32" s="365">
        <v>7.4046649389115093E-2</v>
      </c>
      <c r="HP32" s="365">
        <v>8.7588683542086394E-3</v>
      </c>
      <c r="HQ32" s="365">
        <v>3.8961038961039001</v>
      </c>
      <c r="HR32" s="365">
        <v>0.67114093959731502</v>
      </c>
      <c r="HS32" s="132">
        <v>84.415584415584405</v>
      </c>
      <c r="HT32" s="132">
        <v>93.288590604026894</v>
      </c>
      <c r="HU32" s="132">
        <v>1.9005306676539599</v>
      </c>
      <c r="HV32" s="132">
        <v>1.3050713847770901</v>
      </c>
      <c r="HW32" s="132">
        <v>9.7773290400043695</v>
      </c>
      <c r="HX32" s="132">
        <v>14.3651658701546</v>
      </c>
      <c r="HY32" s="144">
        <v>132.86947903961314</v>
      </c>
      <c r="HZ32" s="144">
        <v>114.40701599335</v>
      </c>
      <c r="IA32" s="383">
        <v>23</v>
      </c>
      <c r="IB32" s="383">
        <v>6</v>
      </c>
      <c r="IC32" s="366">
        <v>0.281828207327533</v>
      </c>
      <c r="ID32" s="366">
        <v>5.1111679018655799E-2</v>
      </c>
      <c r="IE32" s="366">
        <v>2.9677419354838701</v>
      </c>
      <c r="IF32" s="366">
        <v>1.07913669064748</v>
      </c>
      <c r="IG32" s="144">
        <v>81.419354838709694</v>
      </c>
      <c r="IH32" s="144">
        <v>83.812949640287798</v>
      </c>
      <c r="II32" s="144">
        <v>9.4963852469060193</v>
      </c>
      <c r="IJ32" s="144">
        <v>4.7363489223954298</v>
      </c>
      <c r="IK32" s="144">
        <v>10.7405992468482</v>
      </c>
      <c r="IL32" s="144">
        <v>16.567451999664598</v>
      </c>
      <c r="IM32" s="146">
        <v>119.7191105390809</v>
      </c>
      <c r="IN32" s="135">
        <v>99.621397338007867</v>
      </c>
      <c r="IO32" s="366">
        <v>0.112251443232842</v>
      </c>
      <c r="IP32" s="366">
        <v>3.6932167918256799E-2</v>
      </c>
      <c r="IQ32" s="366">
        <v>1.0526315789473699</v>
      </c>
      <c r="IR32" s="366">
        <v>0.60728744939271295</v>
      </c>
      <c r="IS32" s="144">
        <v>81.353383458646604</v>
      </c>
      <c r="IT32" s="144">
        <v>92.307692307692307</v>
      </c>
      <c r="IU32" s="144">
        <v>10.6638871071199</v>
      </c>
      <c r="IV32" s="144">
        <v>6.0814969838729498</v>
      </c>
      <c r="IW32" s="144">
        <v>14.486113926616699</v>
      </c>
      <c r="IX32" s="144">
        <v>19.3926456965645</v>
      </c>
      <c r="IY32" s="338">
        <v>19</v>
      </c>
      <c r="IZ32" s="366">
        <v>0.27263595924809902</v>
      </c>
      <c r="JA32" s="366">
        <v>5.5393586005830899</v>
      </c>
      <c r="JB32" s="366">
        <v>91.545189504373198</v>
      </c>
      <c r="JC32" s="366">
        <v>4.92179652747883</v>
      </c>
      <c r="JD32" s="144">
        <v>13.1801794248344</v>
      </c>
    </row>
    <row r="33" spans="1:264" ht="18" customHeight="1">
      <c r="A33" s="278"/>
      <c r="B33" s="279" t="s">
        <v>87</v>
      </c>
      <c r="C33" s="279" t="s">
        <v>87</v>
      </c>
      <c r="D33" s="280" t="s">
        <v>1749</v>
      </c>
      <c r="E33" s="281" t="s">
        <v>1252</v>
      </c>
      <c r="F33" s="280" t="s">
        <v>120</v>
      </c>
      <c r="G33" s="281" t="s">
        <v>1</v>
      </c>
      <c r="H33" s="282" t="s">
        <v>87</v>
      </c>
      <c r="I33" s="282" t="s">
        <v>87</v>
      </c>
      <c r="J33" s="282" t="s">
        <v>87</v>
      </c>
      <c r="K33" s="282" t="s">
        <v>87</v>
      </c>
      <c r="L33" s="282" t="s">
        <v>87</v>
      </c>
      <c r="M33" s="283">
        <v>68200</v>
      </c>
      <c r="N33" s="282" t="s">
        <v>87</v>
      </c>
      <c r="O33" s="282" t="s">
        <v>87</v>
      </c>
      <c r="P33" s="282" t="s">
        <v>87</v>
      </c>
      <c r="Q33" s="282" t="s">
        <v>87</v>
      </c>
      <c r="R33" s="132">
        <v>127.36813650586345</v>
      </c>
      <c r="S33" s="132">
        <v>112.1378956543949</v>
      </c>
      <c r="T33" s="395">
        <v>203.05619370391241</v>
      </c>
      <c r="U33" s="395">
        <v>64.619758230586626</v>
      </c>
      <c r="V33" s="132">
        <v>11.271186440677999</v>
      </c>
      <c r="W33" s="132">
        <v>7.1186440677966099</v>
      </c>
      <c r="X33" s="132">
        <v>18.389830508474599</v>
      </c>
      <c r="Y33" s="282" t="s">
        <v>87</v>
      </c>
      <c r="Z33" s="282" t="s">
        <v>87</v>
      </c>
      <c r="AA33" s="282" t="s">
        <v>87</v>
      </c>
      <c r="AB33" s="282" t="s">
        <v>87</v>
      </c>
      <c r="AC33" s="282" t="s">
        <v>87</v>
      </c>
      <c r="AD33" s="282" t="s">
        <v>87</v>
      </c>
      <c r="AE33" s="282" t="s">
        <v>87</v>
      </c>
      <c r="AF33" s="282" t="s">
        <v>87</v>
      </c>
      <c r="AG33" s="282" t="s">
        <v>87</v>
      </c>
      <c r="AH33" s="282" t="s">
        <v>87</v>
      </c>
      <c r="AI33" s="282" t="s">
        <v>87</v>
      </c>
      <c r="AJ33" s="282" t="s">
        <v>87</v>
      </c>
      <c r="AK33" s="282" t="s">
        <v>87</v>
      </c>
      <c r="AL33" s="282" t="s">
        <v>87</v>
      </c>
      <c r="AM33" s="282" t="s">
        <v>87</v>
      </c>
      <c r="AN33" s="282" t="s">
        <v>87</v>
      </c>
      <c r="AO33" s="282" t="s">
        <v>87</v>
      </c>
      <c r="AP33" s="282" t="s">
        <v>87</v>
      </c>
      <c r="AQ33" s="282" t="s">
        <v>87</v>
      </c>
      <c r="AR33" s="282" t="s">
        <v>87</v>
      </c>
      <c r="AS33" s="282" t="s">
        <v>87</v>
      </c>
      <c r="AT33" s="282" t="s">
        <v>87</v>
      </c>
      <c r="AU33" s="282" t="s">
        <v>87</v>
      </c>
      <c r="AV33" s="282" t="s">
        <v>87</v>
      </c>
      <c r="AW33" s="286" t="s">
        <v>87</v>
      </c>
      <c r="AX33" s="286" t="s">
        <v>87</v>
      </c>
      <c r="AY33" s="286" t="s">
        <v>87</v>
      </c>
      <c r="AZ33" s="286" t="s">
        <v>87</v>
      </c>
      <c r="BA33" s="286" t="s">
        <v>87</v>
      </c>
      <c r="BB33" s="395">
        <v>17</v>
      </c>
      <c r="BC33" s="395">
        <v>16</v>
      </c>
      <c r="BD33" s="407" t="s">
        <v>88</v>
      </c>
      <c r="BE33" s="407" t="s">
        <v>88</v>
      </c>
      <c r="BF33" s="407" t="s">
        <v>88</v>
      </c>
      <c r="BG33" s="395">
        <v>0</v>
      </c>
      <c r="BH33" s="132">
        <v>0</v>
      </c>
      <c r="BI33" s="395">
        <v>40</v>
      </c>
      <c r="BJ33" s="132">
        <v>46.737707982800522</v>
      </c>
      <c r="BK33" s="395">
        <v>0</v>
      </c>
      <c r="BL33" s="132">
        <v>0</v>
      </c>
      <c r="BM33" s="395">
        <v>0</v>
      </c>
      <c r="BN33" s="134">
        <v>0</v>
      </c>
      <c r="BO33" s="380">
        <v>31</v>
      </c>
      <c r="BP33" s="134">
        <v>36.221723686670408</v>
      </c>
      <c r="BQ33" s="395">
        <v>0</v>
      </c>
      <c r="BR33" s="134">
        <v>0</v>
      </c>
      <c r="BS33" s="395">
        <v>11</v>
      </c>
      <c r="BT33" s="134">
        <v>12.852869695270144</v>
      </c>
      <c r="BU33" s="395">
        <v>0</v>
      </c>
      <c r="BV33" s="134">
        <v>0</v>
      </c>
      <c r="BW33" s="395">
        <v>0</v>
      </c>
      <c r="BX33" s="134">
        <v>0</v>
      </c>
      <c r="BY33" s="338">
        <v>0</v>
      </c>
      <c r="BZ33" s="148">
        <v>0</v>
      </c>
      <c r="CA33" s="338">
        <v>114</v>
      </c>
      <c r="CB33" s="148">
        <v>133.2024677509815</v>
      </c>
      <c r="CC33" s="338">
        <v>14</v>
      </c>
      <c r="CD33" s="148">
        <v>16.358197793980182</v>
      </c>
      <c r="CE33" s="338">
        <v>6</v>
      </c>
      <c r="CF33" s="148">
        <v>7.0106561974200785</v>
      </c>
      <c r="CG33" s="395">
        <v>136</v>
      </c>
      <c r="CH33" s="134">
        <v>158.90820714152179</v>
      </c>
      <c r="CI33" s="395">
        <v>165</v>
      </c>
      <c r="CJ33" s="134">
        <v>192.79304542905217</v>
      </c>
      <c r="CK33" s="395">
        <v>55</v>
      </c>
      <c r="CL33" s="134">
        <v>64.264348476350719</v>
      </c>
      <c r="CM33" s="338">
        <v>406</v>
      </c>
      <c r="CN33" s="410">
        <v>474.38773602542534</v>
      </c>
      <c r="CO33" s="338">
        <v>24</v>
      </c>
      <c r="CP33" s="148">
        <v>28.042624789680314</v>
      </c>
      <c r="CQ33" s="395">
        <v>1</v>
      </c>
      <c r="CR33" s="134">
        <v>1.168442699570013</v>
      </c>
      <c r="CS33" s="338">
        <v>0</v>
      </c>
      <c r="CT33" s="148">
        <v>0</v>
      </c>
      <c r="CU33" s="338">
        <v>8</v>
      </c>
      <c r="CV33" s="148">
        <v>9.3475415965601041</v>
      </c>
      <c r="CW33" s="338">
        <v>158</v>
      </c>
      <c r="CX33" s="148">
        <v>184.61394653206207</v>
      </c>
      <c r="CY33" s="338">
        <v>158</v>
      </c>
      <c r="CZ33" s="148">
        <v>184.61394653206207</v>
      </c>
      <c r="DA33" s="338">
        <v>0</v>
      </c>
      <c r="DB33" s="148">
        <v>0</v>
      </c>
      <c r="DC33" s="338">
        <v>14</v>
      </c>
      <c r="DD33" s="338">
        <v>0</v>
      </c>
      <c r="DE33" s="338">
        <v>130</v>
      </c>
      <c r="DF33" s="338">
        <v>2552</v>
      </c>
      <c r="DG33" s="338">
        <v>3787</v>
      </c>
      <c r="DH33" s="338">
        <v>183</v>
      </c>
      <c r="DI33" s="338">
        <v>0</v>
      </c>
      <c r="DJ33" s="338">
        <v>118</v>
      </c>
      <c r="DK33" s="338">
        <v>89</v>
      </c>
      <c r="DL33" s="338">
        <v>44</v>
      </c>
      <c r="DM33" s="338">
        <v>0</v>
      </c>
      <c r="DN33" s="338">
        <v>249</v>
      </c>
      <c r="DO33" s="338">
        <v>0</v>
      </c>
      <c r="DP33" s="338">
        <v>18</v>
      </c>
      <c r="DQ33" s="338">
        <v>3</v>
      </c>
      <c r="DR33" s="338">
        <v>0</v>
      </c>
      <c r="DS33" s="338">
        <v>12</v>
      </c>
      <c r="DT33" s="338">
        <v>5482</v>
      </c>
      <c r="DU33" s="338">
        <v>0</v>
      </c>
      <c r="DV33" s="338">
        <v>929</v>
      </c>
      <c r="DW33" s="338">
        <v>2288</v>
      </c>
      <c r="DX33" s="338">
        <v>124</v>
      </c>
      <c r="DY33" s="338">
        <v>0</v>
      </c>
      <c r="DZ33" s="338">
        <v>0</v>
      </c>
      <c r="EA33" s="338">
        <v>724</v>
      </c>
      <c r="EB33" s="148">
        <v>23.629242819843299</v>
      </c>
      <c r="EC33" s="338">
        <v>127</v>
      </c>
      <c r="ED33" s="339" t="s">
        <v>88</v>
      </c>
      <c r="EE33" s="339" t="s">
        <v>88</v>
      </c>
      <c r="EF33" s="339" t="s">
        <v>88</v>
      </c>
      <c r="EG33" s="338">
        <v>153</v>
      </c>
      <c r="EH33" s="338">
        <v>201</v>
      </c>
      <c r="EI33" s="338">
        <v>84</v>
      </c>
      <c r="EJ33" s="338">
        <v>0</v>
      </c>
      <c r="EK33" s="338">
        <v>105</v>
      </c>
      <c r="EL33" s="338">
        <v>3</v>
      </c>
      <c r="EM33" s="338">
        <v>15</v>
      </c>
      <c r="EN33" s="338">
        <v>6</v>
      </c>
      <c r="EO33" s="338">
        <v>29</v>
      </c>
      <c r="EP33" s="338">
        <v>2</v>
      </c>
      <c r="EQ33" s="338">
        <v>26</v>
      </c>
      <c r="ER33" s="338">
        <v>0</v>
      </c>
      <c r="ES33" s="338">
        <v>0</v>
      </c>
      <c r="ET33" s="338">
        <v>0</v>
      </c>
      <c r="EU33" s="338">
        <v>0</v>
      </c>
      <c r="EV33" s="338">
        <v>86</v>
      </c>
      <c r="EW33" s="338">
        <v>0</v>
      </c>
      <c r="EX33" s="338">
        <v>0</v>
      </c>
      <c r="EY33" s="338">
        <v>0</v>
      </c>
      <c r="EZ33" s="338">
        <v>0</v>
      </c>
      <c r="FA33" s="339" t="s">
        <v>88</v>
      </c>
      <c r="FB33" s="339" t="s">
        <v>88</v>
      </c>
      <c r="FC33" s="339" t="s">
        <v>88</v>
      </c>
      <c r="FD33" s="339" t="s">
        <v>88</v>
      </c>
      <c r="FE33" s="339" t="s">
        <v>88</v>
      </c>
      <c r="FF33" s="339" t="s">
        <v>88</v>
      </c>
      <c r="FG33" s="339" t="s">
        <v>88</v>
      </c>
      <c r="FH33" s="339" t="s">
        <v>88</v>
      </c>
      <c r="FI33" s="339" t="s">
        <v>88</v>
      </c>
      <c r="FJ33" s="339" t="s">
        <v>88</v>
      </c>
      <c r="FK33" s="380">
        <v>0</v>
      </c>
      <c r="FL33" s="134">
        <v>0</v>
      </c>
      <c r="FM33" s="383">
        <v>1</v>
      </c>
      <c r="FN33" s="148">
        <v>1.466275659824047</v>
      </c>
      <c r="FO33" s="383">
        <v>0</v>
      </c>
      <c r="FP33" s="148">
        <v>0</v>
      </c>
      <c r="FQ33" s="380">
        <v>0</v>
      </c>
      <c r="FR33" s="134">
        <v>0</v>
      </c>
      <c r="FS33" s="380">
        <v>0</v>
      </c>
      <c r="FT33" s="134">
        <v>0</v>
      </c>
      <c r="FU33" s="383">
        <v>14</v>
      </c>
      <c r="FV33" s="148">
        <v>16.358197793980182</v>
      </c>
      <c r="FW33" s="409">
        <v>1</v>
      </c>
      <c r="FX33" s="409">
        <v>0</v>
      </c>
      <c r="FY33" s="409">
        <v>1</v>
      </c>
      <c r="FZ33" s="409">
        <v>0</v>
      </c>
      <c r="GA33" s="409">
        <v>0</v>
      </c>
      <c r="GB33" s="338">
        <v>2080</v>
      </c>
      <c r="GC33" s="338">
        <v>0</v>
      </c>
      <c r="GD33" s="338">
        <v>0</v>
      </c>
      <c r="GE33" s="338">
        <v>0</v>
      </c>
      <c r="GF33" s="338">
        <v>0</v>
      </c>
      <c r="GG33" s="148">
        <v>38.380000000000003</v>
      </c>
      <c r="GH33" s="148">
        <v>194.7</v>
      </c>
      <c r="GI33" s="148">
        <v>10</v>
      </c>
      <c r="GJ33" s="148">
        <v>2.7</v>
      </c>
      <c r="GK33" s="148">
        <v>0.36499999999999999</v>
      </c>
      <c r="GL33" s="148">
        <v>0.3</v>
      </c>
      <c r="GM33" s="148">
        <v>1</v>
      </c>
      <c r="GN33" s="148">
        <v>2</v>
      </c>
      <c r="GO33" s="148">
        <v>7.5999999999999998E-2</v>
      </c>
      <c r="GP33" s="148">
        <v>0.375</v>
      </c>
      <c r="GQ33" s="148">
        <v>1</v>
      </c>
      <c r="GR33" s="148">
        <v>0</v>
      </c>
      <c r="GS33" s="148">
        <v>0</v>
      </c>
      <c r="GT33" s="148">
        <v>2</v>
      </c>
      <c r="GU33" s="148">
        <v>0</v>
      </c>
      <c r="GV33" s="148">
        <v>2</v>
      </c>
      <c r="GW33" s="148">
        <v>0</v>
      </c>
      <c r="GX33" s="148">
        <v>0</v>
      </c>
      <c r="GY33" s="148">
        <v>1</v>
      </c>
      <c r="GZ33" s="148">
        <v>1</v>
      </c>
      <c r="HA33" s="148">
        <v>0</v>
      </c>
      <c r="HB33" s="148">
        <v>1</v>
      </c>
      <c r="HC33" s="148">
        <v>0</v>
      </c>
      <c r="HD33" s="148">
        <v>0</v>
      </c>
      <c r="HE33" s="148">
        <v>0</v>
      </c>
      <c r="HF33" s="148">
        <v>0</v>
      </c>
      <c r="HG33" s="148">
        <v>0</v>
      </c>
      <c r="HH33" s="148">
        <v>4</v>
      </c>
      <c r="HI33" s="148">
        <v>1</v>
      </c>
      <c r="HJ33" s="134">
        <v>1.466275659824047</v>
      </c>
      <c r="HK33" s="134">
        <v>2.9325513196480939</v>
      </c>
      <c r="HL33" s="132">
        <v>18.328445747800586</v>
      </c>
      <c r="HM33" s="144">
        <v>128.63477166378499</v>
      </c>
      <c r="HN33" s="144">
        <v>103.06535361709901</v>
      </c>
      <c r="HO33" s="365">
        <v>3.86398763523957E-2</v>
      </c>
      <c r="HP33" s="365">
        <v>5.47795124623391E-2</v>
      </c>
      <c r="HQ33" s="365">
        <v>4.3478260869565197</v>
      </c>
      <c r="HR33" s="365">
        <v>6.0606060606060597</v>
      </c>
      <c r="HS33" s="132">
        <v>78.260869565217405</v>
      </c>
      <c r="HT33" s="132">
        <v>90.909090909090907</v>
      </c>
      <c r="HU33" s="132">
        <v>0.88871715610510005</v>
      </c>
      <c r="HV33" s="132">
        <v>0.90386195562859495</v>
      </c>
      <c r="HW33" s="132">
        <v>9.5545023696682492</v>
      </c>
      <c r="HX33" s="132">
        <v>15.0589319812998</v>
      </c>
      <c r="HY33" s="144">
        <v>155.33840327041003</v>
      </c>
      <c r="HZ33" s="144">
        <v>123.344058630387</v>
      </c>
      <c r="IA33" s="383">
        <v>10</v>
      </c>
      <c r="IB33" s="383">
        <v>6</v>
      </c>
      <c r="IC33" s="366">
        <v>0.34305317324185203</v>
      </c>
      <c r="ID33" s="366">
        <v>0.14167650531286899</v>
      </c>
      <c r="IE33" s="366">
        <v>3.5587188612099601</v>
      </c>
      <c r="IF33" s="366">
        <v>2.95566502463054</v>
      </c>
      <c r="IG33" s="144">
        <v>62.633451957295399</v>
      </c>
      <c r="IH33" s="144">
        <v>65.517241379310306</v>
      </c>
      <c r="II33" s="144">
        <v>9.6397941680960493</v>
      </c>
      <c r="IJ33" s="144">
        <v>4.7933884297520697</v>
      </c>
      <c r="IK33" s="144">
        <v>10.8562401263823</v>
      </c>
      <c r="IL33" s="144">
        <v>17.758609336932899</v>
      </c>
      <c r="IM33" s="146">
        <v>129.16823531561198</v>
      </c>
      <c r="IN33" s="135">
        <v>110.98098669808705</v>
      </c>
      <c r="IO33" s="366">
        <v>0.42158516020236098</v>
      </c>
      <c r="IP33" s="385">
        <v>0.103199174406605</v>
      </c>
      <c r="IQ33" s="366">
        <v>4.0816326530612201</v>
      </c>
      <c r="IR33" s="385">
        <v>1.76470588235294</v>
      </c>
      <c r="IS33" s="144">
        <v>71.428571428571402</v>
      </c>
      <c r="IT33" s="144">
        <v>72.352941176470594</v>
      </c>
      <c r="IU33" s="144">
        <v>10.3288364249578</v>
      </c>
      <c r="IV33" s="144">
        <v>5.84795321637427</v>
      </c>
      <c r="IW33" s="144">
        <v>14.5686782673084</v>
      </c>
      <c r="IX33" s="144">
        <v>19.314232033818701</v>
      </c>
      <c r="IY33" s="338">
        <v>10</v>
      </c>
      <c r="IZ33" s="366">
        <v>0.442282176028306</v>
      </c>
      <c r="JA33" s="366">
        <v>8</v>
      </c>
      <c r="JB33" s="366">
        <v>93.6</v>
      </c>
      <c r="JC33" s="366">
        <v>5.5285272003538299</v>
      </c>
      <c r="JD33" s="144">
        <v>11.3452294725752</v>
      </c>
    </row>
    <row r="34" spans="1:264" ht="18" customHeight="1">
      <c r="A34" s="278"/>
      <c r="B34" s="279" t="s">
        <v>87</v>
      </c>
      <c r="C34" s="279" t="s">
        <v>87</v>
      </c>
      <c r="D34" s="280" t="s">
        <v>1750</v>
      </c>
      <c r="E34" s="281" t="s">
        <v>1253</v>
      </c>
      <c r="F34" s="280" t="s">
        <v>121</v>
      </c>
      <c r="G34" s="281" t="s">
        <v>2</v>
      </c>
      <c r="H34" s="282" t="s">
        <v>87</v>
      </c>
      <c r="I34" s="282" t="s">
        <v>87</v>
      </c>
      <c r="J34" s="282" t="s">
        <v>87</v>
      </c>
      <c r="K34" s="282" t="s">
        <v>87</v>
      </c>
      <c r="L34" s="282" t="s">
        <v>87</v>
      </c>
      <c r="M34" s="283">
        <v>463186</v>
      </c>
      <c r="N34" s="282" t="s">
        <v>87</v>
      </c>
      <c r="O34" s="282" t="s">
        <v>87</v>
      </c>
      <c r="P34" s="282" t="s">
        <v>87</v>
      </c>
      <c r="Q34" s="282" t="s">
        <v>87</v>
      </c>
      <c r="R34" s="132">
        <v>99.1361257137427</v>
      </c>
      <c r="S34" s="132">
        <v>101.62817982869237</v>
      </c>
      <c r="T34" s="339" t="s">
        <v>88</v>
      </c>
      <c r="U34" s="395">
        <v>47.91865677243959</v>
      </c>
      <c r="V34" s="132">
        <v>13.032863849765301</v>
      </c>
      <c r="W34" s="132">
        <v>8.7887323943661997</v>
      </c>
      <c r="X34" s="132">
        <v>21.821596244131499</v>
      </c>
      <c r="Y34" s="282" t="s">
        <v>87</v>
      </c>
      <c r="Z34" s="282" t="s">
        <v>87</v>
      </c>
      <c r="AA34" s="282" t="s">
        <v>87</v>
      </c>
      <c r="AB34" s="282" t="s">
        <v>87</v>
      </c>
      <c r="AC34" s="282" t="s">
        <v>87</v>
      </c>
      <c r="AD34" s="282" t="s">
        <v>87</v>
      </c>
      <c r="AE34" s="282" t="s">
        <v>87</v>
      </c>
      <c r="AF34" s="282" t="s">
        <v>87</v>
      </c>
      <c r="AG34" s="282" t="s">
        <v>87</v>
      </c>
      <c r="AH34" s="282" t="s">
        <v>87</v>
      </c>
      <c r="AI34" s="282" t="s">
        <v>87</v>
      </c>
      <c r="AJ34" s="282" t="s">
        <v>87</v>
      </c>
      <c r="AK34" s="282" t="s">
        <v>87</v>
      </c>
      <c r="AL34" s="282" t="s">
        <v>87</v>
      </c>
      <c r="AM34" s="282" t="s">
        <v>87</v>
      </c>
      <c r="AN34" s="282" t="s">
        <v>87</v>
      </c>
      <c r="AO34" s="282" t="s">
        <v>87</v>
      </c>
      <c r="AP34" s="282" t="s">
        <v>87</v>
      </c>
      <c r="AQ34" s="282" t="s">
        <v>87</v>
      </c>
      <c r="AR34" s="282" t="s">
        <v>87</v>
      </c>
      <c r="AS34" s="282" t="s">
        <v>87</v>
      </c>
      <c r="AT34" s="282" t="s">
        <v>87</v>
      </c>
      <c r="AU34" s="282" t="s">
        <v>87</v>
      </c>
      <c r="AV34" s="282" t="s">
        <v>87</v>
      </c>
      <c r="AW34" s="286" t="s">
        <v>87</v>
      </c>
      <c r="AX34" s="286" t="s">
        <v>87</v>
      </c>
      <c r="AY34" s="286" t="s">
        <v>87</v>
      </c>
      <c r="AZ34" s="286" t="s">
        <v>87</v>
      </c>
      <c r="BA34" s="286" t="s">
        <v>87</v>
      </c>
      <c r="BB34" s="395">
        <v>16</v>
      </c>
      <c r="BC34" s="395">
        <v>27</v>
      </c>
      <c r="BD34" s="407" t="s">
        <v>88</v>
      </c>
      <c r="BE34" s="407" t="s">
        <v>88</v>
      </c>
      <c r="BF34" s="407" t="s">
        <v>88</v>
      </c>
      <c r="BG34" s="395">
        <v>23</v>
      </c>
      <c r="BH34" s="132">
        <v>14.580401404789978</v>
      </c>
      <c r="BI34" s="395">
        <v>125</v>
      </c>
      <c r="BJ34" s="132">
        <v>79.241311982554237</v>
      </c>
      <c r="BK34" s="395">
        <v>0</v>
      </c>
      <c r="BL34" s="132">
        <v>0</v>
      </c>
      <c r="BM34" s="395">
        <v>0</v>
      </c>
      <c r="BN34" s="134">
        <v>0</v>
      </c>
      <c r="BO34" s="380">
        <v>72</v>
      </c>
      <c r="BP34" s="134">
        <v>45.642995701951236</v>
      </c>
      <c r="BQ34" s="395">
        <v>0</v>
      </c>
      <c r="BR34" s="134">
        <v>0</v>
      </c>
      <c r="BS34" s="395">
        <v>0</v>
      </c>
      <c r="BT34" s="134">
        <v>0</v>
      </c>
      <c r="BU34" s="395">
        <v>0</v>
      </c>
      <c r="BV34" s="134">
        <v>0</v>
      </c>
      <c r="BW34" s="395">
        <v>10</v>
      </c>
      <c r="BX34" s="134">
        <v>6.3393049586043384</v>
      </c>
      <c r="BY34" s="338">
        <v>0</v>
      </c>
      <c r="BZ34" s="148">
        <v>0</v>
      </c>
      <c r="CA34" s="395">
        <v>172</v>
      </c>
      <c r="CB34" s="134">
        <v>109.03604528799463</v>
      </c>
      <c r="CC34" s="338">
        <v>0</v>
      </c>
      <c r="CD34" s="148">
        <v>0</v>
      </c>
      <c r="CE34" s="395">
        <v>3</v>
      </c>
      <c r="CF34" s="134">
        <v>1.9017914875813018</v>
      </c>
      <c r="CG34" s="395">
        <v>223</v>
      </c>
      <c r="CH34" s="134">
        <v>141.36650057687675</v>
      </c>
      <c r="CI34" s="395">
        <v>378</v>
      </c>
      <c r="CJ34" s="134">
        <v>239.62572743524399</v>
      </c>
      <c r="CK34" s="395">
        <v>63</v>
      </c>
      <c r="CL34" s="134">
        <v>39.937621239207331</v>
      </c>
      <c r="CM34" s="395">
        <v>715</v>
      </c>
      <c r="CN34" s="408">
        <v>453.2603045402102</v>
      </c>
      <c r="CO34" s="395">
        <v>43</v>
      </c>
      <c r="CP34" s="134">
        <v>27.259011321998656</v>
      </c>
      <c r="CQ34" s="395">
        <v>0</v>
      </c>
      <c r="CR34" s="134">
        <v>0</v>
      </c>
      <c r="CS34" s="395">
        <v>0</v>
      </c>
      <c r="CT34" s="134">
        <v>0</v>
      </c>
      <c r="CU34" s="395">
        <v>16</v>
      </c>
      <c r="CV34" s="134">
        <v>10.142887933766941</v>
      </c>
      <c r="CW34" s="395">
        <v>23</v>
      </c>
      <c r="CX34" s="134">
        <v>14.580401404789978</v>
      </c>
      <c r="CY34" s="395">
        <v>23</v>
      </c>
      <c r="CZ34" s="134">
        <v>14.580401404789978</v>
      </c>
      <c r="DA34" s="338">
        <v>0</v>
      </c>
      <c r="DB34" s="148">
        <v>0</v>
      </c>
      <c r="DC34" s="395">
        <v>12</v>
      </c>
      <c r="DD34" s="395">
        <v>0</v>
      </c>
      <c r="DE34" s="395">
        <v>179</v>
      </c>
      <c r="DF34" s="395">
        <v>10541</v>
      </c>
      <c r="DG34" s="395">
        <v>0</v>
      </c>
      <c r="DH34" s="395">
        <v>394</v>
      </c>
      <c r="DI34" s="395">
        <v>0</v>
      </c>
      <c r="DJ34" s="395">
        <v>172</v>
      </c>
      <c r="DK34" s="395">
        <v>122</v>
      </c>
      <c r="DL34" s="395">
        <v>12</v>
      </c>
      <c r="DM34" s="395">
        <v>0</v>
      </c>
      <c r="DN34" s="395">
        <v>0</v>
      </c>
      <c r="DO34" s="395">
        <v>0</v>
      </c>
      <c r="DP34" s="395">
        <v>0</v>
      </c>
      <c r="DQ34" s="395">
        <v>19</v>
      </c>
      <c r="DR34" s="395">
        <v>0</v>
      </c>
      <c r="DS34" s="395">
        <v>83</v>
      </c>
      <c r="DT34" s="395">
        <v>12920</v>
      </c>
      <c r="DU34" s="395">
        <v>10613</v>
      </c>
      <c r="DV34" s="395">
        <v>2338</v>
      </c>
      <c r="DW34" s="395">
        <v>3231</v>
      </c>
      <c r="DX34" s="395">
        <v>213</v>
      </c>
      <c r="DY34" s="395">
        <v>0</v>
      </c>
      <c r="DZ34" s="395">
        <v>0</v>
      </c>
      <c r="EA34" s="395">
        <v>1691</v>
      </c>
      <c r="EB34" s="134">
        <v>22.713230355943601</v>
      </c>
      <c r="EC34" s="395">
        <v>145</v>
      </c>
      <c r="ED34" s="339" t="s">
        <v>88</v>
      </c>
      <c r="EE34" s="339" t="s">
        <v>88</v>
      </c>
      <c r="EF34" s="339" t="s">
        <v>88</v>
      </c>
      <c r="EG34" s="338">
        <v>247</v>
      </c>
      <c r="EH34" s="338">
        <v>353</v>
      </c>
      <c r="EI34" s="338">
        <v>112</v>
      </c>
      <c r="EJ34" s="395">
        <v>15</v>
      </c>
      <c r="EK34" s="338">
        <v>414</v>
      </c>
      <c r="EL34" s="338">
        <v>12</v>
      </c>
      <c r="EM34" s="338">
        <v>59</v>
      </c>
      <c r="EN34" s="338">
        <v>17</v>
      </c>
      <c r="EO34" s="338">
        <v>51</v>
      </c>
      <c r="EP34" s="338">
        <v>13</v>
      </c>
      <c r="EQ34" s="338">
        <v>42</v>
      </c>
      <c r="ER34" s="338">
        <v>0</v>
      </c>
      <c r="ES34" s="338">
        <v>0</v>
      </c>
      <c r="ET34" s="338">
        <v>0</v>
      </c>
      <c r="EU34" s="338">
        <v>0</v>
      </c>
      <c r="EV34" s="338">
        <v>209</v>
      </c>
      <c r="EW34" s="338">
        <v>0</v>
      </c>
      <c r="EX34" s="338">
        <v>0</v>
      </c>
      <c r="EY34" s="338">
        <v>0</v>
      </c>
      <c r="EZ34" s="338">
        <v>0</v>
      </c>
      <c r="FA34" s="339" t="s">
        <v>88</v>
      </c>
      <c r="FB34" s="339" t="s">
        <v>88</v>
      </c>
      <c r="FC34" s="339" t="s">
        <v>88</v>
      </c>
      <c r="FD34" s="339" t="s">
        <v>88</v>
      </c>
      <c r="FE34" s="339" t="s">
        <v>88</v>
      </c>
      <c r="FF34" s="339" t="s">
        <v>88</v>
      </c>
      <c r="FG34" s="339" t="s">
        <v>88</v>
      </c>
      <c r="FH34" s="339" t="s">
        <v>88</v>
      </c>
      <c r="FI34" s="339" t="s">
        <v>88</v>
      </c>
      <c r="FJ34" s="339" t="s">
        <v>88</v>
      </c>
      <c r="FK34" s="380">
        <v>26</v>
      </c>
      <c r="FL34" s="134">
        <v>5.6132957386449505</v>
      </c>
      <c r="FM34" s="380">
        <v>12</v>
      </c>
      <c r="FN34" s="134">
        <v>2.5907518793745927</v>
      </c>
      <c r="FO34" s="383">
        <v>2</v>
      </c>
      <c r="FP34" s="148">
        <v>0.43179197989576545</v>
      </c>
      <c r="FQ34" s="380">
        <v>1</v>
      </c>
      <c r="FR34" s="134">
        <v>0.63393049586043382</v>
      </c>
      <c r="FS34" s="380">
        <v>0</v>
      </c>
      <c r="FT34" s="134">
        <v>0</v>
      </c>
      <c r="FU34" s="383">
        <v>14</v>
      </c>
      <c r="FV34" s="148">
        <v>8.875026942046075</v>
      </c>
      <c r="FW34" s="409">
        <v>1</v>
      </c>
      <c r="FX34" s="409">
        <v>0</v>
      </c>
      <c r="FY34" s="409">
        <v>1</v>
      </c>
      <c r="FZ34" s="409">
        <v>0</v>
      </c>
      <c r="GA34" s="409">
        <v>0</v>
      </c>
      <c r="GB34" s="395">
        <v>4251</v>
      </c>
      <c r="GC34" s="395">
        <v>0</v>
      </c>
      <c r="GD34" s="395">
        <v>0</v>
      </c>
      <c r="GE34" s="395">
        <v>0</v>
      </c>
      <c r="GF34" s="395">
        <v>0</v>
      </c>
      <c r="GG34" s="134">
        <v>60.52</v>
      </c>
      <c r="GH34" s="134">
        <v>239.15</v>
      </c>
      <c r="GI34" s="134">
        <v>11</v>
      </c>
      <c r="GJ34" s="134">
        <v>1</v>
      </c>
      <c r="GK34" s="134">
        <v>0.1</v>
      </c>
      <c r="GL34" s="134">
        <v>1.0387</v>
      </c>
      <c r="GM34" s="134">
        <v>4</v>
      </c>
      <c r="GN34" s="134">
        <v>4</v>
      </c>
      <c r="GO34" s="134">
        <v>1</v>
      </c>
      <c r="GP34" s="134">
        <v>4</v>
      </c>
      <c r="GQ34" s="134">
        <v>1</v>
      </c>
      <c r="GR34" s="134">
        <v>0</v>
      </c>
      <c r="GS34" s="134">
        <v>0</v>
      </c>
      <c r="GT34" s="134">
        <v>11</v>
      </c>
      <c r="GU34" s="134">
        <v>0</v>
      </c>
      <c r="GV34" s="134">
        <v>1</v>
      </c>
      <c r="GW34" s="134">
        <v>1</v>
      </c>
      <c r="GX34" s="134">
        <v>0</v>
      </c>
      <c r="GY34" s="134">
        <v>1</v>
      </c>
      <c r="GZ34" s="134">
        <v>1</v>
      </c>
      <c r="HA34" s="134">
        <v>0</v>
      </c>
      <c r="HB34" s="134">
        <v>0</v>
      </c>
      <c r="HC34" s="134">
        <v>0</v>
      </c>
      <c r="HD34" s="134">
        <v>0</v>
      </c>
      <c r="HE34" s="134">
        <v>2</v>
      </c>
      <c r="HF34" s="134">
        <v>0</v>
      </c>
      <c r="HG34" s="134">
        <v>0</v>
      </c>
      <c r="HH34" s="134">
        <v>3.74</v>
      </c>
      <c r="HI34" s="134">
        <v>0</v>
      </c>
      <c r="HJ34" s="134">
        <v>1.7271679195830618</v>
      </c>
      <c r="HK34" s="134">
        <v>7.7722556381237782</v>
      </c>
      <c r="HL34" s="132">
        <v>49.494155695552116</v>
      </c>
      <c r="HM34" s="144">
        <v>88.616858394547805</v>
      </c>
      <c r="HN34" s="144">
        <v>89.432456174229102</v>
      </c>
      <c r="HO34" s="365">
        <v>7.3058334269978598E-2</v>
      </c>
      <c r="HP34" s="365">
        <v>5.7486811849046401E-2</v>
      </c>
      <c r="HQ34" s="365">
        <v>2.4856596558317401</v>
      </c>
      <c r="HR34" s="365">
        <v>2.20492866407263</v>
      </c>
      <c r="HS34" s="132">
        <v>96.367112810707496</v>
      </c>
      <c r="HT34" s="132">
        <v>97.405966277561603</v>
      </c>
      <c r="HU34" s="132">
        <v>2.93919298639991</v>
      </c>
      <c r="HV34" s="132">
        <v>2.6071959962126301</v>
      </c>
      <c r="HW34" s="132">
        <v>7.1789089912858399</v>
      </c>
      <c r="HX34" s="132">
        <v>13.4138060344391</v>
      </c>
      <c r="HY34" s="144">
        <v>118.1109992545742</v>
      </c>
      <c r="HZ34" s="144">
        <v>118.421172146464</v>
      </c>
      <c r="IA34" s="383">
        <v>56</v>
      </c>
      <c r="IB34" s="383">
        <v>53</v>
      </c>
      <c r="IC34" s="366">
        <v>0.35911247915865102</v>
      </c>
      <c r="ID34" s="366">
        <v>0.21775750852541201</v>
      </c>
      <c r="IE34" s="366">
        <v>4.4129235618597296</v>
      </c>
      <c r="IF34" s="366">
        <v>4.2984590429845904</v>
      </c>
      <c r="IG34" s="144">
        <v>80.5358550039401</v>
      </c>
      <c r="IH34" s="144">
        <v>85.806974858069793</v>
      </c>
      <c r="II34" s="144">
        <v>8.1377452866487108</v>
      </c>
      <c r="IJ34" s="144">
        <v>5.0659435473930703</v>
      </c>
      <c r="IK34" s="144">
        <v>6.74056668387722</v>
      </c>
      <c r="IL34" s="144">
        <v>12.8736051567393</v>
      </c>
      <c r="IM34" s="146">
        <v>86.696264506265123</v>
      </c>
      <c r="IN34" s="135">
        <v>89.751061079960081</v>
      </c>
      <c r="IO34" s="366">
        <v>0.33538796229151602</v>
      </c>
      <c r="IP34" s="366">
        <v>7.1202019548190804E-2</v>
      </c>
      <c r="IQ34" s="366">
        <v>4.9006622516556302</v>
      </c>
      <c r="IR34" s="366">
        <v>1.7515923566878999</v>
      </c>
      <c r="IS34" s="144">
        <v>86.225165562913901</v>
      </c>
      <c r="IT34" s="144">
        <v>91.401273885350307</v>
      </c>
      <c r="IU34" s="144">
        <v>6.8437273386511999</v>
      </c>
      <c r="IV34" s="144">
        <v>4.0649880251148902</v>
      </c>
      <c r="IW34" s="144">
        <v>9.3677600779714592</v>
      </c>
      <c r="IX34" s="144">
        <v>15.135781538554699</v>
      </c>
      <c r="IY34" s="338">
        <v>64</v>
      </c>
      <c r="IZ34" s="366">
        <v>0.45590539962957699</v>
      </c>
      <c r="JA34" s="366">
        <v>13.588110403397</v>
      </c>
      <c r="JB34" s="366">
        <v>97.452229299363097</v>
      </c>
      <c r="JC34" s="366">
        <v>3.35517880039892</v>
      </c>
      <c r="JD34" s="144">
        <v>9.9921959723109008</v>
      </c>
    </row>
    <row r="35" spans="1:264" ht="18" customHeight="1">
      <c r="A35" s="278"/>
      <c r="B35" s="279" t="s">
        <v>87</v>
      </c>
      <c r="C35" s="279" t="s">
        <v>87</v>
      </c>
      <c r="D35" s="280" t="s">
        <v>1751</v>
      </c>
      <c r="E35" s="281" t="s">
        <v>1254</v>
      </c>
      <c r="F35" s="280" t="s">
        <v>121</v>
      </c>
      <c r="G35" s="281" t="s">
        <v>2</v>
      </c>
      <c r="H35" s="282" t="s">
        <v>87</v>
      </c>
      <c r="I35" s="282" t="s">
        <v>87</v>
      </c>
      <c r="J35" s="282" t="s">
        <v>87</v>
      </c>
      <c r="K35" s="282" t="s">
        <v>87</v>
      </c>
      <c r="L35" s="282" t="s">
        <v>87</v>
      </c>
      <c r="M35" s="283">
        <v>216738</v>
      </c>
      <c r="N35" s="282" t="s">
        <v>87</v>
      </c>
      <c r="O35" s="282" t="s">
        <v>87</v>
      </c>
      <c r="P35" s="282" t="s">
        <v>87</v>
      </c>
      <c r="Q35" s="282" t="s">
        <v>87</v>
      </c>
      <c r="R35" s="132">
        <v>99.329965104588894</v>
      </c>
      <c r="S35" s="132">
        <v>91.785538590939666</v>
      </c>
      <c r="T35" s="339" t="s">
        <v>88</v>
      </c>
      <c r="U35" s="339" t="s">
        <v>88</v>
      </c>
      <c r="V35" s="132">
        <v>14.0747722274584</v>
      </c>
      <c r="W35" s="132">
        <v>11.2472510210493</v>
      </c>
      <c r="X35" s="132">
        <v>25.322023248507701</v>
      </c>
      <c r="Y35" s="282" t="s">
        <v>87</v>
      </c>
      <c r="Z35" s="282" t="s">
        <v>87</v>
      </c>
      <c r="AA35" s="282" t="s">
        <v>87</v>
      </c>
      <c r="AB35" s="282" t="s">
        <v>87</v>
      </c>
      <c r="AC35" s="282" t="s">
        <v>87</v>
      </c>
      <c r="AD35" s="282" t="s">
        <v>87</v>
      </c>
      <c r="AE35" s="282" t="s">
        <v>87</v>
      </c>
      <c r="AF35" s="282" t="s">
        <v>87</v>
      </c>
      <c r="AG35" s="282" t="s">
        <v>87</v>
      </c>
      <c r="AH35" s="282" t="s">
        <v>87</v>
      </c>
      <c r="AI35" s="282" t="s">
        <v>87</v>
      </c>
      <c r="AJ35" s="282" t="s">
        <v>87</v>
      </c>
      <c r="AK35" s="282" t="s">
        <v>87</v>
      </c>
      <c r="AL35" s="282" t="s">
        <v>87</v>
      </c>
      <c r="AM35" s="282" t="s">
        <v>87</v>
      </c>
      <c r="AN35" s="282" t="s">
        <v>87</v>
      </c>
      <c r="AO35" s="282" t="s">
        <v>87</v>
      </c>
      <c r="AP35" s="282" t="s">
        <v>87</v>
      </c>
      <c r="AQ35" s="282" t="s">
        <v>87</v>
      </c>
      <c r="AR35" s="282" t="s">
        <v>87</v>
      </c>
      <c r="AS35" s="282" t="s">
        <v>87</v>
      </c>
      <c r="AT35" s="282" t="s">
        <v>87</v>
      </c>
      <c r="AU35" s="282" t="s">
        <v>87</v>
      </c>
      <c r="AV35" s="282" t="s">
        <v>87</v>
      </c>
      <c r="AW35" s="286" t="s">
        <v>87</v>
      </c>
      <c r="AX35" s="286" t="s">
        <v>87</v>
      </c>
      <c r="AY35" s="286" t="s">
        <v>87</v>
      </c>
      <c r="AZ35" s="286" t="s">
        <v>87</v>
      </c>
      <c r="BA35" s="286" t="s">
        <v>87</v>
      </c>
      <c r="BB35" s="395">
        <v>44</v>
      </c>
      <c r="BC35" s="395">
        <v>79</v>
      </c>
      <c r="BD35" s="407" t="s">
        <v>88</v>
      </c>
      <c r="BE35" s="407" t="s">
        <v>88</v>
      </c>
      <c r="BF35" s="407" t="s">
        <v>88</v>
      </c>
      <c r="BG35" s="395">
        <v>146</v>
      </c>
      <c r="BH35" s="132">
        <v>34.218402469349918</v>
      </c>
      <c r="BI35" s="395">
        <v>775</v>
      </c>
      <c r="BJ35" s="132">
        <v>181.63878023113827</v>
      </c>
      <c r="BK35" s="395">
        <v>20</v>
      </c>
      <c r="BL35" s="132">
        <v>4.6874523930616334</v>
      </c>
      <c r="BM35" s="395">
        <v>35</v>
      </c>
      <c r="BN35" s="134">
        <v>8.2030416878578567</v>
      </c>
      <c r="BO35" s="380">
        <v>385</v>
      </c>
      <c r="BP35" s="134">
        <v>90.233458566436425</v>
      </c>
      <c r="BQ35" s="395">
        <v>0</v>
      </c>
      <c r="BR35" s="134">
        <v>0</v>
      </c>
      <c r="BS35" s="395">
        <v>46</v>
      </c>
      <c r="BT35" s="134">
        <v>10.781140504041757</v>
      </c>
      <c r="BU35" s="395">
        <v>0</v>
      </c>
      <c r="BV35" s="134">
        <v>0</v>
      </c>
      <c r="BW35" s="395">
        <v>70</v>
      </c>
      <c r="BX35" s="134">
        <v>16.406083375715713</v>
      </c>
      <c r="BY35" s="338">
        <v>0</v>
      </c>
      <c r="BZ35" s="148">
        <v>0</v>
      </c>
      <c r="CA35" s="395">
        <v>1080</v>
      </c>
      <c r="CB35" s="134">
        <v>253.12242922532818</v>
      </c>
      <c r="CC35" s="338">
        <v>702</v>
      </c>
      <c r="CD35" s="148">
        <v>164.52957899646333</v>
      </c>
      <c r="CE35" s="395">
        <v>67</v>
      </c>
      <c r="CF35" s="134">
        <v>15.702965516756469</v>
      </c>
      <c r="CG35" s="395">
        <v>2288</v>
      </c>
      <c r="CH35" s="134">
        <v>536.24455376625076</v>
      </c>
      <c r="CI35" s="395">
        <v>1901</v>
      </c>
      <c r="CJ35" s="134">
        <v>445.5423499605082</v>
      </c>
      <c r="CK35" s="395">
        <v>706</v>
      </c>
      <c r="CL35" s="134">
        <v>165.46706947507565</v>
      </c>
      <c r="CM35" s="338">
        <v>1341</v>
      </c>
      <c r="CN35" s="410">
        <v>314.29368295478247</v>
      </c>
      <c r="CO35" s="395">
        <v>310</v>
      </c>
      <c r="CP35" s="134">
        <v>72.655512092455311</v>
      </c>
      <c r="CQ35" s="338">
        <v>8</v>
      </c>
      <c r="CR35" s="148">
        <v>1.874980957224653</v>
      </c>
      <c r="CS35" s="338">
        <v>0</v>
      </c>
      <c r="CT35" s="148">
        <v>0</v>
      </c>
      <c r="CU35" s="338">
        <v>100</v>
      </c>
      <c r="CV35" s="148">
        <v>23.437261965308164</v>
      </c>
      <c r="CW35" s="338">
        <v>613</v>
      </c>
      <c r="CX35" s="148">
        <v>143.67041584733906</v>
      </c>
      <c r="CY35" s="338">
        <v>613</v>
      </c>
      <c r="CZ35" s="148">
        <v>143.67041584733906</v>
      </c>
      <c r="DA35" s="338">
        <v>0</v>
      </c>
      <c r="DB35" s="148">
        <v>0</v>
      </c>
      <c r="DC35" s="338">
        <v>0</v>
      </c>
      <c r="DD35" s="338">
        <v>1858</v>
      </c>
      <c r="DE35" s="338">
        <v>559</v>
      </c>
      <c r="DF35" s="338">
        <v>19987</v>
      </c>
      <c r="DG35" s="338">
        <v>0</v>
      </c>
      <c r="DH35" s="338">
        <v>384</v>
      </c>
      <c r="DI35" s="338">
        <v>0</v>
      </c>
      <c r="DJ35" s="338">
        <v>129</v>
      </c>
      <c r="DK35" s="338">
        <v>110</v>
      </c>
      <c r="DL35" s="338">
        <v>219</v>
      </c>
      <c r="DM35" s="338">
        <v>17</v>
      </c>
      <c r="DN35" s="338">
        <v>1267</v>
      </c>
      <c r="DO35" s="338">
        <v>17</v>
      </c>
      <c r="DP35" s="338">
        <v>218</v>
      </c>
      <c r="DQ35" s="338">
        <v>165</v>
      </c>
      <c r="DR35" s="338">
        <v>0</v>
      </c>
      <c r="DS35" s="338">
        <v>11</v>
      </c>
      <c r="DT35" s="338">
        <v>0</v>
      </c>
      <c r="DU35" s="338">
        <v>16581</v>
      </c>
      <c r="DV35" s="338">
        <v>8842</v>
      </c>
      <c r="DW35" s="338">
        <v>11008</v>
      </c>
      <c r="DX35" s="338">
        <v>897</v>
      </c>
      <c r="DY35" s="338">
        <v>408</v>
      </c>
      <c r="DZ35" s="338">
        <v>2123</v>
      </c>
      <c r="EA35" s="338">
        <v>5705</v>
      </c>
      <c r="EB35" s="148">
        <v>24.668136809789399</v>
      </c>
      <c r="EC35" s="338">
        <v>136</v>
      </c>
      <c r="ED35" s="339" t="s">
        <v>88</v>
      </c>
      <c r="EE35" s="339" t="s">
        <v>88</v>
      </c>
      <c r="EF35" s="339" t="s">
        <v>88</v>
      </c>
      <c r="EG35" s="338">
        <v>629</v>
      </c>
      <c r="EH35" s="338">
        <v>322</v>
      </c>
      <c r="EI35" s="338">
        <v>439</v>
      </c>
      <c r="EJ35" s="338">
        <v>27</v>
      </c>
      <c r="EK35" s="338">
        <v>2163</v>
      </c>
      <c r="EL35" s="338">
        <v>21</v>
      </c>
      <c r="EM35" s="338">
        <v>184</v>
      </c>
      <c r="EN35" s="338">
        <v>66</v>
      </c>
      <c r="EO35" s="338">
        <v>53</v>
      </c>
      <c r="EP35" s="338">
        <v>48</v>
      </c>
      <c r="EQ35" s="338">
        <v>240</v>
      </c>
      <c r="ER35" s="338">
        <v>0</v>
      </c>
      <c r="ES35" s="338">
        <v>27</v>
      </c>
      <c r="ET35" s="338">
        <v>0</v>
      </c>
      <c r="EU35" s="338">
        <v>0</v>
      </c>
      <c r="EV35" s="338">
        <v>604</v>
      </c>
      <c r="EW35" s="338">
        <v>0</v>
      </c>
      <c r="EX35" s="338">
        <v>8</v>
      </c>
      <c r="EY35" s="338">
        <v>79</v>
      </c>
      <c r="EZ35" s="338">
        <v>40</v>
      </c>
      <c r="FA35" s="339" t="s">
        <v>88</v>
      </c>
      <c r="FB35" s="339" t="s">
        <v>88</v>
      </c>
      <c r="FC35" s="339" t="s">
        <v>88</v>
      </c>
      <c r="FD35" s="339" t="s">
        <v>88</v>
      </c>
      <c r="FE35" s="339" t="s">
        <v>88</v>
      </c>
      <c r="FF35" s="339" t="s">
        <v>88</v>
      </c>
      <c r="FG35" s="339" t="s">
        <v>88</v>
      </c>
      <c r="FH35" s="339" t="s">
        <v>88</v>
      </c>
      <c r="FI35" s="339" t="s">
        <v>88</v>
      </c>
      <c r="FJ35" s="339" t="s">
        <v>88</v>
      </c>
      <c r="FK35" s="380">
        <v>2</v>
      </c>
      <c r="FL35" s="134">
        <v>0.92277311777353299</v>
      </c>
      <c r="FM35" s="383">
        <v>0</v>
      </c>
      <c r="FN35" s="148">
        <v>0</v>
      </c>
      <c r="FO35" s="383">
        <v>0</v>
      </c>
      <c r="FP35" s="148">
        <v>0</v>
      </c>
      <c r="FQ35" s="380">
        <v>4</v>
      </c>
      <c r="FR35" s="134">
        <v>0.93749047861232648</v>
      </c>
      <c r="FS35" s="380">
        <v>2</v>
      </c>
      <c r="FT35" s="134">
        <v>0.46874523930616324</v>
      </c>
      <c r="FU35" s="383">
        <v>51</v>
      </c>
      <c r="FV35" s="148">
        <v>11.953003602307165</v>
      </c>
      <c r="FW35" s="409">
        <v>2</v>
      </c>
      <c r="FX35" s="409">
        <v>1</v>
      </c>
      <c r="FY35" s="409">
        <v>1</v>
      </c>
      <c r="FZ35" s="409">
        <v>0</v>
      </c>
      <c r="GA35" s="409">
        <v>0</v>
      </c>
      <c r="GB35" s="338">
        <v>12550</v>
      </c>
      <c r="GC35" s="338">
        <v>2761</v>
      </c>
      <c r="GD35" s="338">
        <v>5282</v>
      </c>
      <c r="GE35" s="338">
        <v>188</v>
      </c>
      <c r="GF35" s="338">
        <v>9</v>
      </c>
      <c r="GG35" s="148">
        <v>569.79999999999995</v>
      </c>
      <c r="GH35" s="148">
        <v>1348.9</v>
      </c>
      <c r="GI35" s="148">
        <v>53.8</v>
      </c>
      <c r="GJ35" s="148">
        <v>27.53</v>
      </c>
      <c r="GK35" s="148">
        <v>7</v>
      </c>
      <c r="GL35" s="148">
        <v>9</v>
      </c>
      <c r="GM35" s="148">
        <v>16</v>
      </c>
      <c r="GN35" s="148">
        <v>9</v>
      </c>
      <c r="GO35" s="148">
        <v>4</v>
      </c>
      <c r="GP35" s="148">
        <v>15.46</v>
      </c>
      <c r="GQ35" s="148">
        <v>4</v>
      </c>
      <c r="GR35" s="148">
        <v>4</v>
      </c>
      <c r="GS35" s="148">
        <v>0</v>
      </c>
      <c r="GT35" s="148">
        <v>36.799999999999997</v>
      </c>
      <c r="GU35" s="148">
        <v>2</v>
      </c>
      <c r="GV35" s="148">
        <v>5</v>
      </c>
      <c r="GW35" s="148">
        <v>1</v>
      </c>
      <c r="GX35" s="148">
        <v>1</v>
      </c>
      <c r="GY35" s="148">
        <v>4</v>
      </c>
      <c r="GZ35" s="148">
        <v>4</v>
      </c>
      <c r="HA35" s="148">
        <v>1</v>
      </c>
      <c r="HB35" s="148">
        <v>1</v>
      </c>
      <c r="HC35" s="148">
        <v>0</v>
      </c>
      <c r="HD35" s="148">
        <v>2</v>
      </c>
      <c r="HE35" s="148">
        <v>4</v>
      </c>
      <c r="HF35" s="148">
        <v>0</v>
      </c>
      <c r="HG35" s="148">
        <v>1</v>
      </c>
      <c r="HH35" s="148">
        <v>12.9</v>
      </c>
      <c r="HI35" s="148">
        <v>2.8</v>
      </c>
      <c r="HJ35" s="134">
        <v>0.4613865588867665</v>
      </c>
      <c r="HK35" s="134">
        <v>8.7663446188485636</v>
      </c>
      <c r="HL35" s="132">
        <v>36.264983528499847</v>
      </c>
      <c r="HM35" s="144">
        <v>94.010067439556096</v>
      </c>
      <c r="HN35" s="144">
        <v>80.2504834880489</v>
      </c>
      <c r="HO35" s="365">
        <v>0.11794770984863399</v>
      </c>
      <c r="HP35" s="365">
        <v>2.9711059942063401E-2</v>
      </c>
      <c r="HQ35" s="365">
        <v>6.8965517241379297</v>
      </c>
      <c r="HR35" s="365">
        <v>1.88679245283019</v>
      </c>
      <c r="HS35" s="132">
        <v>91.954022988505699</v>
      </c>
      <c r="HT35" s="132">
        <v>95.283018867924497</v>
      </c>
      <c r="HU35" s="132">
        <v>1.7102417928051901</v>
      </c>
      <c r="HV35" s="132">
        <v>1.5746861769293601</v>
      </c>
      <c r="HW35" s="132">
        <v>9.6623722789871191</v>
      </c>
      <c r="HX35" s="132">
        <v>16.467703127891902</v>
      </c>
      <c r="HY35" s="144">
        <v>107.9852088772637</v>
      </c>
      <c r="HZ35" s="144">
        <v>112.175191620975</v>
      </c>
      <c r="IA35" s="383">
        <v>38</v>
      </c>
      <c r="IB35" s="383">
        <v>20</v>
      </c>
      <c r="IC35" s="366">
        <v>0.38751784621660201</v>
      </c>
      <c r="ID35" s="366">
        <v>0.14366783995402599</v>
      </c>
      <c r="IE35" s="366">
        <v>4.75</v>
      </c>
      <c r="IF35" s="366">
        <v>2.7739251040221902</v>
      </c>
      <c r="IG35" s="144">
        <v>81.75</v>
      </c>
      <c r="IH35" s="144">
        <v>80.305131761442397</v>
      </c>
      <c r="II35" s="144">
        <v>8.1582704466653109</v>
      </c>
      <c r="IJ35" s="144">
        <v>5.1792256303426498</v>
      </c>
      <c r="IK35" s="144">
        <v>9.7267880941803604</v>
      </c>
      <c r="IL35" s="144">
        <v>17.238108458263898</v>
      </c>
      <c r="IM35" s="146">
        <v>97.037718069145015</v>
      </c>
      <c r="IN35" s="135">
        <v>95.054471505869799</v>
      </c>
      <c r="IO35" s="366">
        <v>0.42870752619879299</v>
      </c>
      <c r="IP35" s="366">
        <v>0.10498687664042</v>
      </c>
      <c r="IQ35" s="366">
        <v>6.5693430656934302</v>
      </c>
      <c r="IR35" s="366">
        <v>2.7777777777777799</v>
      </c>
      <c r="IS35" s="144">
        <v>88.564476885644794</v>
      </c>
      <c r="IT35" s="144">
        <v>94.4444444444444</v>
      </c>
      <c r="IU35" s="144">
        <v>6.5258812321371904</v>
      </c>
      <c r="IV35" s="144">
        <v>3.7795275590551198</v>
      </c>
      <c r="IW35" s="144">
        <v>11.379613356766299</v>
      </c>
      <c r="IX35" s="144">
        <v>16.285889654231699</v>
      </c>
      <c r="IY35" s="338">
        <v>27</v>
      </c>
      <c r="IZ35" s="366">
        <v>0.32085561497326198</v>
      </c>
      <c r="JA35" s="366">
        <v>14.8351648351648</v>
      </c>
      <c r="JB35" s="366">
        <v>97.252747252747298</v>
      </c>
      <c r="JC35" s="366">
        <v>2.1628045157456901</v>
      </c>
      <c r="JD35" s="144">
        <v>14.4526189154174</v>
      </c>
    </row>
    <row r="36" spans="1:264" ht="18" customHeight="1">
      <c r="A36" s="278"/>
      <c r="B36" s="279" t="s">
        <v>87</v>
      </c>
      <c r="C36" s="279" t="s">
        <v>87</v>
      </c>
      <c r="D36" s="280" t="s">
        <v>1752</v>
      </c>
      <c r="E36" s="281" t="s">
        <v>1255</v>
      </c>
      <c r="F36" s="280" t="s">
        <v>121</v>
      </c>
      <c r="G36" s="281" t="s">
        <v>2</v>
      </c>
      <c r="H36" s="282" t="s">
        <v>87</v>
      </c>
      <c r="I36" s="282" t="s">
        <v>87</v>
      </c>
      <c r="J36" s="282" t="s">
        <v>87</v>
      </c>
      <c r="K36" s="282" t="s">
        <v>87</v>
      </c>
      <c r="L36" s="282" t="s">
        <v>87</v>
      </c>
      <c r="M36" s="283">
        <v>128472</v>
      </c>
      <c r="N36" s="282" t="s">
        <v>87</v>
      </c>
      <c r="O36" s="282" t="s">
        <v>87</v>
      </c>
      <c r="P36" s="282" t="s">
        <v>87</v>
      </c>
      <c r="Q36" s="282" t="s">
        <v>87</v>
      </c>
      <c r="R36" s="132">
        <v>99.106967731459633</v>
      </c>
      <c r="S36" s="132">
        <v>105.72873144619457</v>
      </c>
      <c r="T36" s="339" t="s">
        <v>88</v>
      </c>
      <c r="U36" s="338">
        <v>60.522744743757585</v>
      </c>
      <c r="V36" s="132">
        <v>10.2537545313309</v>
      </c>
      <c r="W36" s="132">
        <v>6.2143966856550996</v>
      </c>
      <c r="X36" s="132">
        <v>16.468151216986001</v>
      </c>
      <c r="Y36" s="282" t="s">
        <v>87</v>
      </c>
      <c r="Z36" s="282" t="s">
        <v>87</v>
      </c>
      <c r="AA36" s="282" t="s">
        <v>87</v>
      </c>
      <c r="AB36" s="282" t="s">
        <v>87</v>
      </c>
      <c r="AC36" s="282" t="s">
        <v>87</v>
      </c>
      <c r="AD36" s="282" t="s">
        <v>87</v>
      </c>
      <c r="AE36" s="282" t="s">
        <v>87</v>
      </c>
      <c r="AF36" s="282" t="s">
        <v>87</v>
      </c>
      <c r="AG36" s="282" t="s">
        <v>87</v>
      </c>
      <c r="AH36" s="282" t="s">
        <v>87</v>
      </c>
      <c r="AI36" s="282" t="s">
        <v>87</v>
      </c>
      <c r="AJ36" s="282" t="s">
        <v>87</v>
      </c>
      <c r="AK36" s="282" t="s">
        <v>87</v>
      </c>
      <c r="AL36" s="282" t="s">
        <v>87</v>
      </c>
      <c r="AM36" s="282" t="s">
        <v>87</v>
      </c>
      <c r="AN36" s="282" t="s">
        <v>87</v>
      </c>
      <c r="AO36" s="282" t="s">
        <v>87</v>
      </c>
      <c r="AP36" s="282" t="s">
        <v>87</v>
      </c>
      <c r="AQ36" s="282" t="s">
        <v>87</v>
      </c>
      <c r="AR36" s="282" t="s">
        <v>87</v>
      </c>
      <c r="AS36" s="282" t="s">
        <v>87</v>
      </c>
      <c r="AT36" s="282" t="s">
        <v>87</v>
      </c>
      <c r="AU36" s="282" t="s">
        <v>87</v>
      </c>
      <c r="AV36" s="282" t="s">
        <v>87</v>
      </c>
      <c r="AW36" s="286" t="s">
        <v>87</v>
      </c>
      <c r="AX36" s="286" t="s">
        <v>87</v>
      </c>
      <c r="AY36" s="286" t="s">
        <v>87</v>
      </c>
      <c r="AZ36" s="286" t="s">
        <v>87</v>
      </c>
      <c r="BA36" s="286" t="s">
        <v>87</v>
      </c>
      <c r="BB36" s="395">
        <v>33</v>
      </c>
      <c r="BC36" s="395">
        <v>33</v>
      </c>
      <c r="BD36" s="407" t="s">
        <v>88</v>
      </c>
      <c r="BE36" s="407" t="s">
        <v>88</v>
      </c>
      <c r="BF36" s="407" t="s">
        <v>88</v>
      </c>
      <c r="BG36" s="395">
        <v>26</v>
      </c>
      <c r="BH36" s="132">
        <v>13.961155768910652</v>
      </c>
      <c r="BI36" s="395">
        <v>214</v>
      </c>
      <c r="BJ36" s="132">
        <v>114.91105132872615</v>
      </c>
      <c r="BK36" s="395">
        <v>0</v>
      </c>
      <c r="BL36" s="132">
        <v>0</v>
      </c>
      <c r="BM36" s="395">
        <v>23</v>
      </c>
      <c r="BN36" s="134">
        <v>12.350253180190194</v>
      </c>
      <c r="BO36" s="380">
        <v>181</v>
      </c>
      <c r="BP36" s="134">
        <v>97.191122852801087</v>
      </c>
      <c r="BQ36" s="395">
        <v>0</v>
      </c>
      <c r="BR36" s="134">
        <v>0</v>
      </c>
      <c r="BS36" s="395">
        <v>25</v>
      </c>
      <c r="BT36" s="134">
        <v>13.424188239337168</v>
      </c>
      <c r="BU36" s="395">
        <v>0</v>
      </c>
      <c r="BV36" s="134">
        <v>0</v>
      </c>
      <c r="BW36" s="395">
        <v>0</v>
      </c>
      <c r="BX36" s="134">
        <v>0</v>
      </c>
      <c r="BY36" s="338">
        <v>0</v>
      </c>
      <c r="BZ36" s="148">
        <v>0</v>
      </c>
      <c r="CA36" s="395">
        <v>188</v>
      </c>
      <c r="CB36" s="134">
        <v>100.9498955598155</v>
      </c>
      <c r="CC36" s="395">
        <v>503</v>
      </c>
      <c r="CD36" s="134">
        <v>270.09466737546381</v>
      </c>
      <c r="CE36" s="395">
        <v>63</v>
      </c>
      <c r="CF36" s="134">
        <v>33.828954363129661</v>
      </c>
      <c r="CG36" s="395">
        <v>202</v>
      </c>
      <c r="CH36" s="134">
        <v>108.46744097384432</v>
      </c>
      <c r="CI36" s="395">
        <v>741</v>
      </c>
      <c r="CJ36" s="134">
        <v>397.89293941395363</v>
      </c>
      <c r="CK36" s="395">
        <v>233</v>
      </c>
      <c r="CL36" s="134">
        <v>125.11343439062239</v>
      </c>
      <c r="CM36" s="395">
        <v>0</v>
      </c>
      <c r="CN36" s="408">
        <v>0</v>
      </c>
      <c r="CO36" s="395">
        <v>93</v>
      </c>
      <c r="CP36" s="134">
        <v>49.937980250334263</v>
      </c>
      <c r="CQ36" s="338">
        <v>0</v>
      </c>
      <c r="CR36" s="148">
        <v>0</v>
      </c>
      <c r="CS36" s="338">
        <v>1</v>
      </c>
      <c r="CT36" s="148">
        <v>0.5369675295734867</v>
      </c>
      <c r="CU36" s="395">
        <v>73</v>
      </c>
      <c r="CV36" s="134">
        <v>39.198629658864526</v>
      </c>
      <c r="CW36" s="395">
        <v>518</v>
      </c>
      <c r="CX36" s="134">
        <v>278.14918031906615</v>
      </c>
      <c r="CY36" s="395">
        <v>476</v>
      </c>
      <c r="CZ36" s="134">
        <v>255.59654407697968</v>
      </c>
      <c r="DA36" s="338">
        <v>31</v>
      </c>
      <c r="DB36" s="148">
        <v>16.645993416778087</v>
      </c>
      <c r="DC36" s="395">
        <v>0</v>
      </c>
      <c r="DD36" s="395">
        <v>0</v>
      </c>
      <c r="DE36" s="395">
        <v>397</v>
      </c>
      <c r="DF36" s="395">
        <v>4285</v>
      </c>
      <c r="DG36" s="395">
        <v>0</v>
      </c>
      <c r="DH36" s="395">
        <v>61</v>
      </c>
      <c r="DI36" s="395">
        <v>0</v>
      </c>
      <c r="DJ36" s="395">
        <v>214</v>
      </c>
      <c r="DK36" s="395">
        <v>36</v>
      </c>
      <c r="DL36" s="395">
        <v>312</v>
      </c>
      <c r="DM36" s="395">
        <v>0</v>
      </c>
      <c r="DN36" s="395">
        <v>614</v>
      </c>
      <c r="DO36" s="395">
        <v>0</v>
      </c>
      <c r="DP36" s="395">
        <v>91</v>
      </c>
      <c r="DQ36" s="395">
        <v>0</v>
      </c>
      <c r="DR36" s="395">
        <v>0</v>
      </c>
      <c r="DS36" s="395">
        <v>2</v>
      </c>
      <c r="DT36" s="395">
        <v>70</v>
      </c>
      <c r="DU36" s="395">
        <v>9442</v>
      </c>
      <c r="DV36" s="395">
        <v>2197</v>
      </c>
      <c r="DW36" s="395">
        <v>3521</v>
      </c>
      <c r="DX36" s="395">
        <v>295</v>
      </c>
      <c r="DY36" s="395">
        <v>239</v>
      </c>
      <c r="DZ36" s="395">
        <v>2634</v>
      </c>
      <c r="EA36" s="395">
        <v>3145</v>
      </c>
      <c r="EB36" s="134">
        <v>46.814528133373003</v>
      </c>
      <c r="EC36" s="395">
        <v>163</v>
      </c>
      <c r="ED36" s="339" t="s">
        <v>88</v>
      </c>
      <c r="EE36" s="339" t="s">
        <v>88</v>
      </c>
      <c r="EF36" s="339" t="s">
        <v>88</v>
      </c>
      <c r="EG36" s="338">
        <v>782</v>
      </c>
      <c r="EH36" s="338">
        <v>303</v>
      </c>
      <c r="EI36" s="338">
        <v>61</v>
      </c>
      <c r="EJ36" s="395">
        <v>4</v>
      </c>
      <c r="EK36" s="338">
        <v>427</v>
      </c>
      <c r="EL36" s="338">
        <v>10</v>
      </c>
      <c r="EM36" s="338">
        <v>43</v>
      </c>
      <c r="EN36" s="338">
        <v>20</v>
      </c>
      <c r="EO36" s="338">
        <v>27</v>
      </c>
      <c r="EP36" s="338">
        <v>115</v>
      </c>
      <c r="EQ36" s="338">
        <v>14</v>
      </c>
      <c r="ER36" s="338">
        <v>0</v>
      </c>
      <c r="ES36" s="338">
        <v>4</v>
      </c>
      <c r="ET36" s="338">
        <v>0</v>
      </c>
      <c r="EU36" s="338">
        <v>0</v>
      </c>
      <c r="EV36" s="338">
        <v>206</v>
      </c>
      <c r="EW36" s="338">
        <v>0</v>
      </c>
      <c r="EX36" s="338">
        <v>11</v>
      </c>
      <c r="EY36" s="338">
        <v>0</v>
      </c>
      <c r="EZ36" s="338">
        <v>0</v>
      </c>
      <c r="FA36" s="339" t="s">
        <v>88</v>
      </c>
      <c r="FB36" s="339" t="s">
        <v>88</v>
      </c>
      <c r="FC36" s="339" t="s">
        <v>88</v>
      </c>
      <c r="FD36" s="339" t="s">
        <v>88</v>
      </c>
      <c r="FE36" s="339" t="s">
        <v>88</v>
      </c>
      <c r="FF36" s="339" t="s">
        <v>88</v>
      </c>
      <c r="FG36" s="339" t="s">
        <v>88</v>
      </c>
      <c r="FH36" s="339" t="s">
        <v>88</v>
      </c>
      <c r="FI36" s="339" t="s">
        <v>88</v>
      </c>
      <c r="FJ36" s="339" t="s">
        <v>88</v>
      </c>
      <c r="FK36" s="383">
        <v>2</v>
      </c>
      <c r="FL36" s="148">
        <v>1.5567594495298587</v>
      </c>
      <c r="FM36" s="383">
        <v>0</v>
      </c>
      <c r="FN36" s="148">
        <v>0</v>
      </c>
      <c r="FO36" s="383">
        <v>1</v>
      </c>
      <c r="FP36" s="148">
        <v>0.77837972476492934</v>
      </c>
      <c r="FQ36" s="380">
        <v>1</v>
      </c>
      <c r="FR36" s="134">
        <v>0.5369675295734867</v>
      </c>
      <c r="FS36" s="380">
        <v>1</v>
      </c>
      <c r="FT36" s="134">
        <v>0.5369675295734867</v>
      </c>
      <c r="FU36" s="380">
        <v>27</v>
      </c>
      <c r="FV36" s="134">
        <v>14.49812329848414</v>
      </c>
      <c r="FW36" s="409">
        <v>1</v>
      </c>
      <c r="FX36" s="409">
        <v>0</v>
      </c>
      <c r="FY36" s="409">
        <v>1</v>
      </c>
      <c r="FZ36" s="409">
        <v>0</v>
      </c>
      <c r="GA36" s="409">
        <v>0</v>
      </c>
      <c r="GB36" s="395">
        <v>5072</v>
      </c>
      <c r="GC36" s="395">
        <v>0</v>
      </c>
      <c r="GD36" s="395">
        <v>275</v>
      </c>
      <c r="GE36" s="395">
        <v>0</v>
      </c>
      <c r="GF36" s="395">
        <v>8</v>
      </c>
      <c r="GG36" s="134">
        <v>46.25</v>
      </c>
      <c r="GH36" s="134">
        <v>248.86</v>
      </c>
      <c r="GI36" s="134">
        <v>10</v>
      </c>
      <c r="GJ36" s="134">
        <v>1</v>
      </c>
      <c r="GK36" s="134">
        <v>1</v>
      </c>
      <c r="GL36" s="134">
        <v>0.18</v>
      </c>
      <c r="GM36" s="134">
        <v>3</v>
      </c>
      <c r="GN36" s="134">
        <v>2</v>
      </c>
      <c r="GO36" s="134">
        <v>2</v>
      </c>
      <c r="GP36" s="134">
        <v>3</v>
      </c>
      <c r="GQ36" s="134">
        <v>0</v>
      </c>
      <c r="GR36" s="134">
        <v>0</v>
      </c>
      <c r="GS36" s="134">
        <v>0</v>
      </c>
      <c r="GT36" s="134">
        <v>3</v>
      </c>
      <c r="GU36" s="134">
        <v>0</v>
      </c>
      <c r="GV36" s="134">
        <v>1</v>
      </c>
      <c r="GW36" s="134">
        <v>1</v>
      </c>
      <c r="GX36" s="134">
        <v>0</v>
      </c>
      <c r="GY36" s="134">
        <v>1</v>
      </c>
      <c r="GZ36" s="134">
        <v>2</v>
      </c>
      <c r="HA36" s="134">
        <v>0</v>
      </c>
      <c r="HB36" s="134">
        <v>1</v>
      </c>
      <c r="HC36" s="134">
        <v>0</v>
      </c>
      <c r="HD36" s="134">
        <v>0</v>
      </c>
      <c r="HE36" s="134">
        <v>3</v>
      </c>
      <c r="HF36" s="134">
        <v>0</v>
      </c>
      <c r="HG36" s="134">
        <v>2</v>
      </c>
      <c r="HH36" s="134">
        <v>4.95</v>
      </c>
      <c r="HI36" s="134">
        <v>0</v>
      </c>
      <c r="HJ36" s="134">
        <v>0</v>
      </c>
      <c r="HK36" s="134">
        <v>3.1135188990597173</v>
      </c>
      <c r="HL36" s="132">
        <v>27.476804284202004</v>
      </c>
      <c r="HM36" s="144">
        <v>99.433136641176006</v>
      </c>
      <c r="HN36" s="144">
        <v>94.871676317006703</v>
      </c>
      <c r="HO36" s="365">
        <v>0.104446433900328</v>
      </c>
      <c r="HP36" s="365">
        <v>8.7268496072917701E-2</v>
      </c>
      <c r="HQ36" s="365">
        <v>2.2364217252396199</v>
      </c>
      <c r="HR36" s="365">
        <v>2</v>
      </c>
      <c r="HS36" s="132">
        <v>84.984025559105405</v>
      </c>
      <c r="HT36" s="132">
        <v>91.7777777777778</v>
      </c>
      <c r="HU36" s="132">
        <v>4.6702476872575396</v>
      </c>
      <c r="HV36" s="132">
        <v>4.3634248036458798</v>
      </c>
      <c r="HW36" s="132">
        <v>8.7780769372625702</v>
      </c>
      <c r="HX36" s="132">
        <v>16.185841733286999</v>
      </c>
      <c r="HY36" s="144">
        <v>112.64408090311488</v>
      </c>
      <c r="HZ36" s="144">
        <v>132.916343723094</v>
      </c>
      <c r="IA36" s="383">
        <v>18</v>
      </c>
      <c r="IB36" s="383">
        <v>21</v>
      </c>
      <c r="IC36" s="366">
        <v>0.31673411930318501</v>
      </c>
      <c r="ID36" s="366">
        <v>0.25678650036683798</v>
      </c>
      <c r="IE36" s="366">
        <v>5.0847457627118704</v>
      </c>
      <c r="IF36" s="366">
        <v>6.0344827586206904</v>
      </c>
      <c r="IG36" s="144">
        <v>77.683615819208995</v>
      </c>
      <c r="IH36" s="144">
        <v>85.344827586206904</v>
      </c>
      <c r="II36" s="144">
        <v>6.2291043462959701</v>
      </c>
      <c r="IJ36" s="144">
        <v>4.2553191489361701</v>
      </c>
      <c r="IK36" s="144">
        <v>9.4751595175745997</v>
      </c>
      <c r="IL36" s="144">
        <v>16.626115166261201</v>
      </c>
      <c r="IM36" s="146">
        <v>101.46995122782666</v>
      </c>
      <c r="IN36" s="135">
        <v>121.15652792189648</v>
      </c>
      <c r="IO36" s="366">
        <v>0.34578146611341598</v>
      </c>
      <c r="IP36" s="366">
        <v>8.7361677344204997E-2</v>
      </c>
      <c r="IQ36" s="366">
        <v>4.9504950495049496</v>
      </c>
      <c r="IR36" s="366">
        <v>2.1126760563380298</v>
      </c>
      <c r="IS36" s="144">
        <v>86.633663366336606</v>
      </c>
      <c r="IT36" s="144">
        <v>90.1408450704225</v>
      </c>
      <c r="IU36" s="144">
        <v>6.9847856154910097</v>
      </c>
      <c r="IV36" s="144">
        <v>4.1351193942923699</v>
      </c>
      <c r="IW36" s="144">
        <v>9.2685864447607607</v>
      </c>
      <c r="IX36" s="144">
        <v>12.7860252260297</v>
      </c>
      <c r="IY36" s="338">
        <v>13</v>
      </c>
      <c r="IZ36" s="366">
        <v>0.34291743603270902</v>
      </c>
      <c r="JA36" s="366">
        <v>17.808219178082201</v>
      </c>
      <c r="JB36" s="366">
        <v>97.260273972602704</v>
      </c>
      <c r="JC36" s="366">
        <v>1.92561329464521</v>
      </c>
      <c r="JD36" s="144">
        <v>11.389178542463201</v>
      </c>
    </row>
    <row r="37" spans="1:264" ht="18" customHeight="1">
      <c r="A37" s="278"/>
      <c r="B37" s="279" t="s">
        <v>87</v>
      </c>
      <c r="C37" s="279" t="s">
        <v>87</v>
      </c>
      <c r="D37" s="280" t="s">
        <v>1753</v>
      </c>
      <c r="E37" s="281" t="s">
        <v>1256</v>
      </c>
      <c r="F37" s="280" t="s">
        <v>121</v>
      </c>
      <c r="G37" s="281" t="s">
        <v>2</v>
      </c>
      <c r="H37" s="282" t="s">
        <v>87</v>
      </c>
      <c r="I37" s="282" t="s">
        <v>87</v>
      </c>
      <c r="J37" s="282" t="s">
        <v>87</v>
      </c>
      <c r="K37" s="282" t="s">
        <v>87</v>
      </c>
      <c r="L37" s="282" t="s">
        <v>87</v>
      </c>
      <c r="M37" s="283">
        <v>119184</v>
      </c>
      <c r="N37" s="282" t="s">
        <v>87</v>
      </c>
      <c r="O37" s="282" t="s">
        <v>87</v>
      </c>
      <c r="P37" s="282" t="s">
        <v>87</v>
      </c>
      <c r="Q37" s="282" t="s">
        <v>87</v>
      </c>
      <c r="R37" s="132">
        <v>100.26508514711732</v>
      </c>
      <c r="S37" s="132">
        <v>99.685836996538498</v>
      </c>
      <c r="T37" s="395">
        <v>3.8811615768065622</v>
      </c>
      <c r="U37" s="339" t="s">
        <v>88</v>
      </c>
      <c r="V37" s="132">
        <v>10.8758421559192</v>
      </c>
      <c r="W37" s="132">
        <v>6.7853705486044298</v>
      </c>
      <c r="X37" s="132">
        <v>17.661212704523599</v>
      </c>
      <c r="Y37" s="282" t="s">
        <v>87</v>
      </c>
      <c r="Z37" s="282" t="s">
        <v>87</v>
      </c>
      <c r="AA37" s="282" t="s">
        <v>87</v>
      </c>
      <c r="AB37" s="282" t="s">
        <v>87</v>
      </c>
      <c r="AC37" s="282" t="s">
        <v>87</v>
      </c>
      <c r="AD37" s="282" t="s">
        <v>87</v>
      </c>
      <c r="AE37" s="282" t="s">
        <v>87</v>
      </c>
      <c r="AF37" s="282" t="s">
        <v>87</v>
      </c>
      <c r="AG37" s="282" t="s">
        <v>87</v>
      </c>
      <c r="AH37" s="282" t="s">
        <v>87</v>
      </c>
      <c r="AI37" s="282" t="s">
        <v>87</v>
      </c>
      <c r="AJ37" s="282" t="s">
        <v>87</v>
      </c>
      <c r="AK37" s="282" t="s">
        <v>87</v>
      </c>
      <c r="AL37" s="282" t="s">
        <v>87</v>
      </c>
      <c r="AM37" s="282" t="s">
        <v>87</v>
      </c>
      <c r="AN37" s="282" t="s">
        <v>87</v>
      </c>
      <c r="AO37" s="282" t="s">
        <v>87</v>
      </c>
      <c r="AP37" s="282" t="s">
        <v>87</v>
      </c>
      <c r="AQ37" s="282" t="s">
        <v>87</v>
      </c>
      <c r="AR37" s="282" t="s">
        <v>87</v>
      </c>
      <c r="AS37" s="282" t="s">
        <v>87</v>
      </c>
      <c r="AT37" s="282" t="s">
        <v>87</v>
      </c>
      <c r="AU37" s="282" t="s">
        <v>87</v>
      </c>
      <c r="AV37" s="282" t="s">
        <v>87</v>
      </c>
      <c r="AW37" s="286" t="s">
        <v>87</v>
      </c>
      <c r="AX37" s="286" t="s">
        <v>87</v>
      </c>
      <c r="AY37" s="286" t="s">
        <v>87</v>
      </c>
      <c r="AZ37" s="286" t="s">
        <v>87</v>
      </c>
      <c r="BA37" s="286" t="s">
        <v>87</v>
      </c>
      <c r="BB37" s="395">
        <v>11</v>
      </c>
      <c r="BC37" s="395">
        <v>18</v>
      </c>
      <c r="BD37" s="407" t="s">
        <v>88</v>
      </c>
      <c r="BE37" s="407" t="s">
        <v>88</v>
      </c>
      <c r="BF37" s="407" t="s">
        <v>88</v>
      </c>
      <c r="BG37" s="395">
        <v>10</v>
      </c>
      <c r="BH37" s="132">
        <v>7.2916590711884668</v>
      </c>
      <c r="BI37" s="395">
        <v>84</v>
      </c>
      <c r="BJ37" s="132">
        <v>61.249936197983125</v>
      </c>
      <c r="BK37" s="395">
        <v>0</v>
      </c>
      <c r="BL37" s="132">
        <v>0</v>
      </c>
      <c r="BM37" s="395">
        <v>0</v>
      </c>
      <c r="BN37" s="134">
        <v>0</v>
      </c>
      <c r="BO37" s="380">
        <v>57</v>
      </c>
      <c r="BP37" s="134">
        <v>41.56245670577426</v>
      </c>
      <c r="BQ37" s="395">
        <v>0</v>
      </c>
      <c r="BR37" s="134">
        <v>0</v>
      </c>
      <c r="BS37" s="395">
        <v>10</v>
      </c>
      <c r="BT37" s="134">
        <v>7.2916590711884668</v>
      </c>
      <c r="BU37" s="395">
        <v>0</v>
      </c>
      <c r="BV37" s="134">
        <v>0</v>
      </c>
      <c r="BW37" s="395">
        <v>0</v>
      </c>
      <c r="BX37" s="134">
        <v>0</v>
      </c>
      <c r="BY37" s="338">
        <v>0</v>
      </c>
      <c r="BZ37" s="148">
        <v>0</v>
      </c>
      <c r="CA37" s="395">
        <v>150</v>
      </c>
      <c r="CB37" s="134">
        <v>109.37488606782701</v>
      </c>
      <c r="CC37" s="338">
        <v>268</v>
      </c>
      <c r="CD37" s="148">
        <v>195.41646310785094</v>
      </c>
      <c r="CE37" s="395">
        <v>9</v>
      </c>
      <c r="CF37" s="134">
        <v>6.5624931640696209</v>
      </c>
      <c r="CG37" s="395">
        <v>28</v>
      </c>
      <c r="CH37" s="134">
        <v>20.416645399327709</v>
      </c>
      <c r="CI37" s="395">
        <v>647</v>
      </c>
      <c r="CJ37" s="134">
        <v>471.77034190589387</v>
      </c>
      <c r="CK37" s="395">
        <v>242</v>
      </c>
      <c r="CL37" s="134">
        <v>176.45814952276092</v>
      </c>
      <c r="CM37" s="395">
        <v>634</v>
      </c>
      <c r="CN37" s="408">
        <v>462.29118511334889</v>
      </c>
      <c r="CO37" s="395">
        <v>61</v>
      </c>
      <c r="CP37" s="134">
        <v>44.47912033424965</v>
      </c>
      <c r="CQ37" s="395">
        <v>10</v>
      </c>
      <c r="CR37" s="134">
        <v>7.2916590711884668</v>
      </c>
      <c r="CS37" s="338">
        <v>45</v>
      </c>
      <c r="CT37" s="148">
        <v>32.812465820348102</v>
      </c>
      <c r="CU37" s="395">
        <v>12</v>
      </c>
      <c r="CV37" s="134">
        <v>8.7499908854261612</v>
      </c>
      <c r="CW37" s="395">
        <v>291</v>
      </c>
      <c r="CX37" s="134">
        <v>212.18727897158439</v>
      </c>
      <c r="CY37" s="395">
        <v>291</v>
      </c>
      <c r="CZ37" s="134">
        <v>212.18727897158439</v>
      </c>
      <c r="DA37" s="338">
        <v>0</v>
      </c>
      <c r="DB37" s="148">
        <v>0</v>
      </c>
      <c r="DC37" s="338">
        <v>0</v>
      </c>
      <c r="DD37" s="338">
        <v>0</v>
      </c>
      <c r="DE37" s="338">
        <v>0</v>
      </c>
      <c r="DF37" s="338">
        <v>0</v>
      </c>
      <c r="DG37" s="338">
        <v>0</v>
      </c>
      <c r="DH37" s="338">
        <v>0</v>
      </c>
      <c r="DI37" s="338">
        <v>0</v>
      </c>
      <c r="DJ37" s="338">
        <v>0</v>
      </c>
      <c r="DK37" s="338">
        <v>0</v>
      </c>
      <c r="DL37" s="338">
        <v>0</v>
      </c>
      <c r="DM37" s="338">
        <v>0</v>
      </c>
      <c r="DN37" s="338">
        <v>0</v>
      </c>
      <c r="DO37" s="338">
        <v>0</v>
      </c>
      <c r="DP37" s="338">
        <v>0</v>
      </c>
      <c r="DQ37" s="338">
        <v>0</v>
      </c>
      <c r="DR37" s="338">
        <v>0</v>
      </c>
      <c r="DS37" s="338">
        <v>0</v>
      </c>
      <c r="DT37" s="338">
        <v>0</v>
      </c>
      <c r="DU37" s="338">
        <v>0</v>
      </c>
      <c r="DV37" s="338">
        <v>0</v>
      </c>
      <c r="DW37" s="338">
        <v>0</v>
      </c>
      <c r="DX37" s="338">
        <v>0</v>
      </c>
      <c r="DY37" s="338">
        <v>0</v>
      </c>
      <c r="DZ37" s="338">
        <v>0</v>
      </c>
      <c r="EA37" s="338">
        <v>0</v>
      </c>
      <c r="EB37" s="148">
        <v>0</v>
      </c>
      <c r="EC37" s="338">
        <v>0</v>
      </c>
      <c r="ED37" s="339" t="s">
        <v>88</v>
      </c>
      <c r="EE37" s="339" t="s">
        <v>88</v>
      </c>
      <c r="EF37" s="339" t="s">
        <v>88</v>
      </c>
      <c r="EG37" s="338">
        <v>0</v>
      </c>
      <c r="EH37" s="338">
        <v>0</v>
      </c>
      <c r="EI37" s="338">
        <v>0</v>
      </c>
      <c r="EJ37" s="338">
        <v>0</v>
      </c>
      <c r="EK37" s="338">
        <v>0</v>
      </c>
      <c r="EL37" s="338">
        <v>0</v>
      </c>
      <c r="EM37" s="338">
        <v>0</v>
      </c>
      <c r="EN37" s="338">
        <v>0</v>
      </c>
      <c r="EO37" s="338">
        <v>0</v>
      </c>
      <c r="EP37" s="338">
        <v>0</v>
      </c>
      <c r="EQ37" s="338">
        <v>0</v>
      </c>
      <c r="ER37" s="338">
        <v>0</v>
      </c>
      <c r="ES37" s="338">
        <v>0</v>
      </c>
      <c r="ET37" s="338">
        <v>0</v>
      </c>
      <c r="EU37" s="338">
        <v>0</v>
      </c>
      <c r="EV37" s="338">
        <v>0</v>
      </c>
      <c r="EW37" s="338">
        <v>0</v>
      </c>
      <c r="EX37" s="338">
        <v>0</v>
      </c>
      <c r="EY37" s="338">
        <v>0</v>
      </c>
      <c r="EZ37" s="338">
        <v>0</v>
      </c>
      <c r="FA37" s="339" t="s">
        <v>88</v>
      </c>
      <c r="FB37" s="339" t="s">
        <v>88</v>
      </c>
      <c r="FC37" s="339" t="s">
        <v>88</v>
      </c>
      <c r="FD37" s="339" t="s">
        <v>88</v>
      </c>
      <c r="FE37" s="339" t="s">
        <v>88</v>
      </c>
      <c r="FF37" s="339" t="s">
        <v>88</v>
      </c>
      <c r="FG37" s="339" t="s">
        <v>88</v>
      </c>
      <c r="FH37" s="339" t="s">
        <v>88</v>
      </c>
      <c r="FI37" s="339" t="s">
        <v>88</v>
      </c>
      <c r="FJ37" s="339" t="s">
        <v>88</v>
      </c>
      <c r="FK37" s="380">
        <v>3</v>
      </c>
      <c r="FL37" s="134">
        <v>2.5171163914619412</v>
      </c>
      <c r="FM37" s="383">
        <v>0</v>
      </c>
      <c r="FN37" s="148">
        <v>0</v>
      </c>
      <c r="FO37" s="383">
        <v>0</v>
      </c>
      <c r="FP37" s="148">
        <v>0</v>
      </c>
      <c r="FQ37" s="380">
        <v>1</v>
      </c>
      <c r="FR37" s="134">
        <v>0.72916590711884677</v>
      </c>
      <c r="FS37" s="380">
        <v>0</v>
      </c>
      <c r="FT37" s="134">
        <v>0</v>
      </c>
      <c r="FU37" s="383">
        <v>37</v>
      </c>
      <c r="FV37" s="148">
        <v>26.979138563397328</v>
      </c>
      <c r="FW37" s="409">
        <v>0</v>
      </c>
      <c r="FX37" s="409">
        <v>0</v>
      </c>
      <c r="FY37" s="409">
        <v>0</v>
      </c>
      <c r="FZ37" s="409">
        <v>0</v>
      </c>
      <c r="GA37" s="409">
        <v>0</v>
      </c>
      <c r="GB37" s="338">
        <v>0</v>
      </c>
      <c r="GC37" s="338">
        <v>0</v>
      </c>
      <c r="GD37" s="338">
        <v>0</v>
      </c>
      <c r="GE37" s="338">
        <v>0</v>
      </c>
      <c r="GF37" s="338">
        <v>0</v>
      </c>
      <c r="GG37" s="148">
        <v>0</v>
      </c>
      <c r="GH37" s="148">
        <v>0</v>
      </c>
      <c r="GI37" s="148">
        <v>0</v>
      </c>
      <c r="GJ37" s="148">
        <v>0</v>
      </c>
      <c r="GK37" s="148">
        <v>0</v>
      </c>
      <c r="GL37" s="148">
        <v>0</v>
      </c>
      <c r="GM37" s="148">
        <v>0</v>
      </c>
      <c r="GN37" s="148">
        <v>0</v>
      </c>
      <c r="GO37" s="148">
        <v>0</v>
      </c>
      <c r="GP37" s="148">
        <v>0</v>
      </c>
      <c r="GQ37" s="148">
        <v>0</v>
      </c>
      <c r="GR37" s="148">
        <v>0</v>
      </c>
      <c r="GS37" s="148">
        <v>0</v>
      </c>
      <c r="GT37" s="148">
        <v>0</v>
      </c>
      <c r="GU37" s="148">
        <v>0</v>
      </c>
      <c r="GV37" s="148">
        <v>0</v>
      </c>
      <c r="GW37" s="148">
        <v>0</v>
      </c>
      <c r="GX37" s="148">
        <v>0</v>
      </c>
      <c r="GY37" s="148">
        <v>0</v>
      </c>
      <c r="GZ37" s="148">
        <v>0</v>
      </c>
      <c r="HA37" s="148">
        <v>0</v>
      </c>
      <c r="HB37" s="148">
        <v>0</v>
      </c>
      <c r="HC37" s="148">
        <v>0</v>
      </c>
      <c r="HD37" s="148">
        <v>0</v>
      </c>
      <c r="HE37" s="148">
        <v>0</v>
      </c>
      <c r="HF37" s="148">
        <v>0</v>
      </c>
      <c r="HG37" s="148">
        <v>0</v>
      </c>
      <c r="HH37" s="148">
        <v>0</v>
      </c>
      <c r="HI37" s="148">
        <v>0</v>
      </c>
      <c r="HJ37" s="134">
        <v>3.3561551886159213</v>
      </c>
      <c r="HK37" s="134">
        <v>5.0342327829238824</v>
      </c>
      <c r="HL37" s="132">
        <v>54.201906296147122</v>
      </c>
      <c r="HM37" s="144">
        <v>97.990248573836595</v>
      </c>
      <c r="HN37" s="144">
        <v>74.163371363933095</v>
      </c>
      <c r="HO37" s="365">
        <v>5.5294442908487701E-2</v>
      </c>
      <c r="HP37" s="365">
        <v>0</v>
      </c>
      <c r="HQ37" s="365">
        <v>3.1496062992125999</v>
      </c>
      <c r="HR37" s="365">
        <v>0</v>
      </c>
      <c r="HS37" s="132">
        <v>91.338582677165405</v>
      </c>
      <c r="HT37" s="132">
        <v>94.339622641509393</v>
      </c>
      <c r="HU37" s="132">
        <v>1.7555985623444801</v>
      </c>
      <c r="HV37" s="132">
        <v>1.97933524212623</v>
      </c>
      <c r="HW37" s="132">
        <v>13.775233970144599</v>
      </c>
      <c r="HX37" s="132">
        <v>18.096200485044498</v>
      </c>
      <c r="HY37" s="144">
        <v>104.22017685234725</v>
      </c>
      <c r="HZ37" s="144">
        <v>119.27091491114</v>
      </c>
      <c r="IA37" s="383">
        <v>27</v>
      </c>
      <c r="IB37" s="383">
        <v>23</v>
      </c>
      <c r="IC37" s="366">
        <v>0.36610169491525402</v>
      </c>
      <c r="ID37" s="366">
        <v>0.26866020324728401</v>
      </c>
      <c r="IE37" s="366">
        <v>5.7692307692307701</v>
      </c>
      <c r="IF37" s="366">
        <v>6.0209424083769596</v>
      </c>
      <c r="IG37" s="144">
        <v>82.478632478632505</v>
      </c>
      <c r="IH37" s="144">
        <v>88.481675392670198</v>
      </c>
      <c r="II37" s="144">
        <v>6.3457627118644098</v>
      </c>
      <c r="IJ37" s="144">
        <v>4.4620955495853298</v>
      </c>
      <c r="IK37" s="144">
        <v>14.8967437543507</v>
      </c>
      <c r="IL37" s="144">
        <v>20.626515763945001</v>
      </c>
      <c r="IM37" s="146">
        <v>109.28612041178052</v>
      </c>
      <c r="IN37" s="135">
        <v>102.78701907493829</v>
      </c>
      <c r="IO37" s="366">
        <v>0.228511161891369</v>
      </c>
      <c r="IP37" s="366">
        <v>0.103555402140145</v>
      </c>
      <c r="IQ37" s="366">
        <v>2.5145067698259198</v>
      </c>
      <c r="IR37" s="366">
        <v>1.7751479289940799</v>
      </c>
      <c r="IS37" s="144">
        <v>85.686653771760206</v>
      </c>
      <c r="IT37" s="144">
        <v>92.899408284023707</v>
      </c>
      <c r="IU37" s="144">
        <v>9.0877131306029195</v>
      </c>
      <c r="IV37" s="144">
        <v>5.8336209872281701</v>
      </c>
      <c r="IW37" s="144">
        <v>20.0619160815966</v>
      </c>
      <c r="IX37" s="144">
        <v>24.1025350195656</v>
      </c>
      <c r="IY37" s="338">
        <v>12</v>
      </c>
      <c r="IZ37" s="366">
        <v>0.203252032520325</v>
      </c>
      <c r="JA37" s="366">
        <v>13.636363636363599</v>
      </c>
      <c r="JB37" s="366">
        <v>85.227272727272705</v>
      </c>
      <c r="JC37" s="366">
        <v>1.4905149051490501</v>
      </c>
      <c r="JD37" s="144">
        <v>19.062247372675799</v>
      </c>
    </row>
    <row r="38" spans="1:264" ht="18" customHeight="1">
      <c r="A38" s="278"/>
      <c r="B38" s="279" t="s">
        <v>87</v>
      </c>
      <c r="C38" s="279" t="s">
        <v>87</v>
      </c>
      <c r="D38" s="280" t="s">
        <v>1754</v>
      </c>
      <c r="E38" s="281" t="s">
        <v>1257</v>
      </c>
      <c r="F38" s="280" t="s">
        <v>121</v>
      </c>
      <c r="G38" s="281" t="s">
        <v>2</v>
      </c>
      <c r="H38" s="282" t="s">
        <v>87</v>
      </c>
      <c r="I38" s="282" t="s">
        <v>87</v>
      </c>
      <c r="J38" s="282" t="s">
        <v>87</v>
      </c>
      <c r="K38" s="282" t="s">
        <v>87</v>
      </c>
      <c r="L38" s="282" t="s">
        <v>87</v>
      </c>
      <c r="M38" s="283">
        <v>58035</v>
      </c>
      <c r="N38" s="282" t="s">
        <v>87</v>
      </c>
      <c r="O38" s="282" t="s">
        <v>87</v>
      </c>
      <c r="P38" s="282" t="s">
        <v>87</v>
      </c>
      <c r="Q38" s="282" t="s">
        <v>87</v>
      </c>
      <c r="R38" s="132">
        <v>109.12131432154899</v>
      </c>
      <c r="S38" s="132">
        <v>103.66722448756714</v>
      </c>
      <c r="T38" s="395">
        <v>71.802736714868388</v>
      </c>
      <c r="U38" s="338">
        <v>19.668480806408184</v>
      </c>
      <c r="V38" s="132">
        <v>8.3562901744719902</v>
      </c>
      <c r="W38" s="132">
        <v>8.9990817263544507</v>
      </c>
      <c r="X38" s="132">
        <v>17.355371900826398</v>
      </c>
      <c r="Y38" s="282" t="s">
        <v>87</v>
      </c>
      <c r="Z38" s="282" t="s">
        <v>87</v>
      </c>
      <c r="AA38" s="282" t="s">
        <v>87</v>
      </c>
      <c r="AB38" s="282" t="s">
        <v>87</v>
      </c>
      <c r="AC38" s="282" t="s">
        <v>87</v>
      </c>
      <c r="AD38" s="282" t="s">
        <v>87</v>
      </c>
      <c r="AE38" s="282" t="s">
        <v>87</v>
      </c>
      <c r="AF38" s="282" t="s">
        <v>87</v>
      </c>
      <c r="AG38" s="282" t="s">
        <v>87</v>
      </c>
      <c r="AH38" s="282" t="s">
        <v>87</v>
      </c>
      <c r="AI38" s="282" t="s">
        <v>87</v>
      </c>
      <c r="AJ38" s="282" t="s">
        <v>87</v>
      </c>
      <c r="AK38" s="282" t="s">
        <v>87</v>
      </c>
      <c r="AL38" s="282" t="s">
        <v>87</v>
      </c>
      <c r="AM38" s="282" t="s">
        <v>87</v>
      </c>
      <c r="AN38" s="282" t="s">
        <v>87</v>
      </c>
      <c r="AO38" s="282" t="s">
        <v>87</v>
      </c>
      <c r="AP38" s="282" t="s">
        <v>87</v>
      </c>
      <c r="AQ38" s="282" t="s">
        <v>87</v>
      </c>
      <c r="AR38" s="282" t="s">
        <v>87</v>
      </c>
      <c r="AS38" s="282" t="s">
        <v>87</v>
      </c>
      <c r="AT38" s="282" t="s">
        <v>87</v>
      </c>
      <c r="AU38" s="282" t="s">
        <v>87</v>
      </c>
      <c r="AV38" s="282" t="s">
        <v>87</v>
      </c>
      <c r="AW38" s="286" t="s">
        <v>87</v>
      </c>
      <c r="AX38" s="286" t="s">
        <v>87</v>
      </c>
      <c r="AY38" s="286" t="s">
        <v>87</v>
      </c>
      <c r="AZ38" s="286" t="s">
        <v>87</v>
      </c>
      <c r="BA38" s="286" t="s">
        <v>87</v>
      </c>
      <c r="BB38" s="395">
        <v>12</v>
      </c>
      <c r="BC38" s="395">
        <v>12</v>
      </c>
      <c r="BD38" s="407" t="s">
        <v>88</v>
      </c>
      <c r="BE38" s="407" t="s">
        <v>88</v>
      </c>
      <c r="BF38" s="407" t="s">
        <v>88</v>
      </c>
      <c r="BG38" s="395">
        <v>0</v>
      </c>
      <c r="BH38" s="132">
        <v>0</v>
      </c>
      <c r="BI38" s="395">
        <v>49</v>
      </c>
      <c r="BJ38" s="132">
        <v>72.410226097236588</v>
      </c>
      <c r="BK38" s="395">
        <v>0</v>
      </c>
      <c r="BL38" s="132">
        <v>0</v>
      </c>
      <c r="BM38" s="395">
        <v>0</v>
      </c>
      <c r="BN38" s="134">
        <v>0</v>
      </c>
      <c r="BO38" s="380">
        <v>27</v>
      </c>
      <c r="BP38" s="134">
        <v>39.899512339293629</v>
      </c>
      <c r="BQ38" s="395">
        <v>0</v>
      </c>
      <c r="BR38" s="134">
        <v>0</v>
      </c>
      <c r="BS38" s="395">
        <v>0</v>
      </c>
      <c r="BT38" s="134">
        <v>0</v>
      </c>
      <c r="BU38" s="395">
        <v>0</v>
      </c>
      <c r="BV38" s="134">
        <v>0</v>
      </c>
      <c r="BW38" s="395">
        <v>0</v>
      </c>
      <c r="BX38" s="134">
        <v>0</v>
      </c>
      <c r="BY38" s="395">
        <v>0</v>
      </c>
      <c r="BZ38" s="134">
        <v>0</v>
      </c>
      <c r="CA38" s="395">
        <v>63</v>
      </c>
      <c r="CB38" s="134">
        <v>93.098862125018471</v>
      </c>
      <c r="CC38" s="395">
        <v>0</v>
      </c>
      <c r="CD38" s="134">
        <v>0</v>
      </c>
      <c r="CE38" s="395">
        <v>6</v>
      </c>
      <c r="CF38" s="134">
        <v>8.8665582976208075</v>
      </c>
      <c r="CG38" s="395">
        <v>37</v>
      </c>
      <c r="CH38" s="134">
        <v>54.677109501994977</v>
      </c>
      <c r="CI38" s="395">
        <v>297</v>
      </c>
      <c r="CJ38" s="134">
        <v>438.89463573222997</v>
      </c>
      <c r="CK38" s="395">
        <v>146</v>
      </c>
      <c r="CL38" s="134">
        <v>215.75291857543962</v>
      </c>
      <c r="CM38" s="395">
        <v>0</v>
      </c>
      <c r="CN38" s="408">
        <v>0</v>
      </c>
      <c r="CO38" s="395">
        <v>18</v>
      </c>
      <c r="CP38" s="134">
        <v>26.599674892862421</v>
      </c>
      <c r="CQ38" s="338">
        <v>0</v>
      </c>
      <c r="CR38" s="148">
        <v>0</v>
      </c>
      <c r="CS38" s="395">
        <v>0</v>
      </c>
      <c r="CT38" s="134">
        <v>0</v>
      </c>
      <c r="CU38" s="395">
        <v>8</v>
      </c>
      <c r="CV38" s="134">
        <v>11.822077730161077</v>
      </c>
      <c r="CW38" s="395">
        <v>149</v>
      </c>
      <c r="CX38" s="134">
        <v>220.18619772425004</v>
      </c>
      <c r="CY38" s="395">
        <v>149</v>
      </c>
      <c r="CZ38" s="134">
        <v>220.18619772425004</v>
      </c>
      <c r="DA38" s="338">
        <v>0</v>
      </c>
      <c r="DB38" s="148">
        <v>0</v>
      </c>
      <c r="DC38" s="395">
        <v>0</v>
      </c>
      <c r="DD38" s="395">
        <v>0</v>
      </c>
      <c r="DE38" s="395">
        <v>0</v>
      </c>
      <c r="DF38" s="395">
        <v>0</v>
      </c>
      <c r="DG38" s="395">
        <v>0</v>
      </c>
      <c r="DH38" s="395">
        <v>0</v>
      </c>
      <c r="DI38" s="395">
        <v>0</v>
      </c>
      <c r="DJ38" s="395">
        <v>0</v>
      </c>
      <c r="DK38" s="395">
        <v>0</v>
      </c>
      <c r="DL38" s="395">
        <v>0</v>
      </c>
      <c r="DM38" s="395">
        <v>0</v>
      </c>
      <c r="DN38" s="395">
        <v>0</v>
      </c>
      <c r="DO38" s="395">
        <v>0</v>
      </c>
      <c r="DP38" s="395">
        <v>0</v>
      </c>
      <c r="DQ38" s="395">
        <v>0</v>
      </c>
      <c r="DR38" s="395">
        <v>0</v>
      </c>
      <c r="DS38" s="395">
        <v>0</v>
      </c>
      <c r="DT38" s="395">
        <v>0</v>
      </c>
      <c r="DU38" s="395">
        <v>0</v>
      </c>
      <c r="DV38" s="395">
        <v>0</v>
      </c>
      <c r="DW38" s="395">
        <v>0</v>
      </c>
      <c r="DX38" s="395">
        <v>0</v>
      </c>
      <c r="DY38" s="395">
        <v>0</v>
      </c>
      <c r="DZ38" s="395">
        <v>0</v>
      </c>
      <c r="EA38" s="395">
        <v>0</v>
      </c>
      <c r="EB38" s="134">
        <v>0</v>
      </c>
      <c r="EC38" s="395">
        <v>0</v>
      </c>
      <c r="ED38" s="339" t="s">
        <v>88</v>
      </c>
      <c r="EE38" s="339" t="s">
        <v>88</v>
      </c>
      <c r="EF38" s="339" t="s">
        <v>88</v>
      </c>
      <c r="EG38" s="338">
        <v>0</v>
      </c>
      <c r="EH38" s="338">
        <v>0</v>
      </c>
      <c r="EI38" s="338">
        <v>0</v>
      </c>
      <c r="EJ38" s="395">
        <v>0</v>
      </c>
      <c r="EK38" s="338">
        <v>0</v>
      </c>
      <c r="EL38" s="338">
        <v>0</v>
      </c>
      <c r="EM38" s="338">
        <v>0</v>
      </c>
      <c r="EN38" s="338">
        <v>0</v>
      </c>
      <c r="EO38" s="338">
        <v>0</v>
      </c>
      <c r="EP38" s="338">
        <v>0</v>
      </c>
      <c r="EQ38" s="338">
        <v>0</v>
      </c>
      <c r="ER38" s="338">
        <v>0</v>
      </c>
      <c r="ES38" s="338">
        <v>0</v>
      </c>
      <c r="ET38" s="338">
        <v>0</v>
      </c>
      <c r="EU38" s="338">
        <v>0</v>
      </c>
      <c r="EV38" s="338">
        <v>0</v>
      </c>
      <c r="EW38" s="338">
        <v>0</v>
      </c>
      <c r="EX38" s="338">
        <v>0</v>
      </c>
      <c r="EY38" s="338">
        <v>0</v>
      </c>
      <c r="EZ38" s="338">
        <v>0</v>
      </c>
      <c r="FA38" s="339" t="s">
        <v>88</v>
      </c>
      <c r="FB38" s="339" t="s">
        <v>88</v>
      </c>
      <c r="FC38" s="339" t="s">
        <v>88</v>
      </c>
      <c r="FD38" s="339" t="s">
        <v>88</v>
      </c>
      <c r="FE38" s="339" t="s">
        <v>88</v>
      </c>
      <c r="FF38" s="339" t="s">
        <v>88</v>
      </c>
      <c r="FG38" s="339" t="s">
        <v>88</v>
      </c>
      <c r="FH38" s="339" t="s">
        <v>88</v>
      </c>
      <c r="FI38" s="339" t="s">
        <v>88</v>
      </c>
      <c r="FJ38" s="339" t="s">
        <v>88</v>
      </c>
      <c r="FK38" s="380">
        <v>0</v>
      </c>
      <c r="FL38" s="134">
        <v>0</v>
      </c>
      <c r="FM38" s="380">
        <v>1</v>
      </c>
      <c r="FN38" s="134">
        <v>1.7230981304385284</v>
      </c>
      <c r="FO38" s="380">
        <v>0</v>
      </c>
      <c r="FP38" s="134">
        <v>0</v>
      </c>
      <c r="FQ38" s="380">
        <v>1</v>
      </c>
      <c r="FR38" s="134">
        <v>1.4777597162701346</v>
      </c>
      <c r="FS38" s="380">
        <v>0</v>
      </c>
      <c r="FT38" s="134">
        <v>0</v>
      </c>
      <c r="FU38" s="380">
        <v>0</v>
      </c>
      <c r="FV38" s="134">
        <v>0</v>
      </c>
      <c r="FW38" s="409">
        <v>0</v>
      </c>
      <c r="FX38" s="409">
        <v>0</v>
      </c>
      <c r="FY38" s="409">
        <v>0</v>
      </c>
      <c r="FZ38" s="409">
        <v>0</v>
      </c>
      <c r="GA38" s="409">
        <v>0</v>
      </c>
      <c r="GB38" s="395">
        <v>0</v>
      </c>
      <c r="GC38" s="395">
        <v>0</v>
      </c>
      <c r="GD38" s="395">
        <v>0</v>
      </c>
      <c r="GE38" s="395">
        <v>0</v>
      </c>
      <c r="GF38" s="395">
        <v>0</v>
      </c>
      <c r="GG38" s="134">
        <v>0</v>
      </c>
      <c r="GH38" s="134">
        <v>0</v>
      </c>
      <c r="GI38" s="134">
        <v>0</v>
      </c>
      <c r="GJ38" s="134">
        <v>0</v>
      </c>
      <c r="GK38" s="134">
        <v>0</v>
      </c>
      <c r="GL38" s="134">
        <v>0</v>
      </c>
      <c r="GM38" s="134">
        <v>0</v>
      </c>
      <c r="GN38" s="134">
        <v>0</v>
      </c>
      <c r="GO38" s="134">
        <v>0</v>
      </c>
      <c r="GP38" s="134">
        <v>0</v>
      </c>
      <c r="GQ38" s="134">
        <v>0</v>
      </c>
      <c r="GR38" s="134">
        <v>0</v>
      </c>
      <c r="GS38" s="134">
        <v>0</v>
      </c>
      <c r="GT38" s="134">
        <v>0</v>
      </c>
      <c r="GU38" s="134">
        <v>0</v>
      </c>
      <c r="GV38" s="134">
        <v>0</v>
      </c>
      <c r="GW38" s="134">
        <v>0</v>
      </c>
      <c r="GX38" s="134">
        <v>0</v>
      </c>
      <c r="GY38" s="134">
        <v>0</v>
      </c>
      <c r="GZ38" s="134">
        <v>0</v>
      </c>
      <c r="HA38" s="134">
        <v>0</v>
      </c>
      <c r="HB38" s="134">
        <v>0</v>
      </c>
      <c r="HC38" s="134">
        <v>0</v>
      </c>
      <c r="HD38" s="134">
        <v>0</v>
      </c>
      <c r="HE38" s="134">
        <v>0</v>
      </c>
      <c r="HF38" s="134">
        <v>0</v>
      </c>
      <c r="HG38" s="134">
        <v>0</v>
      </c>
      <c r="HH38" s="134">
        <v>0</v>
      </c>
      <c r="HI38" s="134">
        <v>0</v>
      </c>
      <c r="HJ38" s="134">
        <v>1.7230981304385284</v>
      </c>
      <c r="HK38" s="134">
        <v>5.1692943913155851</v>
      </c>
      <c r="HL38" s="132">
        <v>25.846471956577929</v>
      </c>
      <c r="HM38" s="144">
        <v>125.600710003755</v>
      </c>
      <c r="HN38" s="144">
        <v>87.341917622692094</v>
      </c>
      <c r="HO38" s="365">
        <v>0.37670240509997099</v>
      </c>
      <c r="HP38" s="365">
        <v>6.0802594244021103E-2</v>
      </c>
      <c r="HQ38" s="365">
        <v>13.8297872340426</v>
      </c>
      <c r="HR38" s="365">
        <v>3.125</v>
      </c>
      <c r="HS38" s="132">
        <v>90.425531914893597</v>
      </c>
      <c r="HT38" s="132">
        <v>96.875</v>
      </c>
      <c r="HU38" s="132">
        <v>2.7238481599536399</v>
      </c>
      <c r="HV38" s="132">
        <v>1.94568301580867</v>
      </c>
      <c r="HW38" s="132">
        <v>11.440342259546799</v>
      </c>
      <c r="HX38" s="132">
        <v>17.746135069161902</v>
      </c>
      <c r="HY38" s="144">
        <v>113.74594263105868</v>
      </c>
      <c r="HZ38" s="144">
        <v>118.012596078036</v>
      </c>
      <c r="IA38" s="383">
        <v>4</v>
      </c>
      <c r="IB38" s="383">
        <v>7</v>
      </c>
      <c r="IC38" s="366">
        <v>0.13067624959163701</v>
      </c>
      <c r="ID38" s="366">
        <v>0.16851227732306201</v>
      </c>
      <c r="IE38" s="366">
        <v>1.93236714975845</v>
      </c>
      <c r="IF38" s="366">
        <v>3.7234042553191502</v>
      </c>
      <c r="IG38" s="144">
        <v>80.676328502415501</v>
      </c>
      <c r="IH38" s="144">
        <v>85.106382978723403</v>
      </c>
      <c r="II38" s="144">
        <v>6.7624959163672003</v>
      </c>
      <c r="IJ38" s="144">
        <v>4.5257583052479502</v>
      </c>
      <c r="IK38" s="144">
        <v>10.893677705593401</v>
      </c>
      <c r="IL38" s="144">
        <v>16.5093572009764</v>
      </c>
      <c r="IM38" s="146">
        <v>98.833271074408444</v>
      </c>
      <c r="IN38" s="135">
        <v>95.410876532532853</v>
      </c>
      <c r="IO38" s="366">
        <v>0.49236829148202899</v>
      </c>
      <c r="IP38" s="366">
        <v>0.12626262626262599</v>
      </c>
      <c r="IQ38" s="366">
        <v>7.5757575757575797</v>
      </c>
      <c r="IR38" s="366">
        <v>3.2258064516128999</v>
      </c>
      <c r="IS38" s="144">
        <v>81.060606060606105</v>
      </c>
      <c r="IT38" s="144">
        <v>90.322580645161295</v>
      </c>
      <c r="IU38" s="144">
        <v>6.4992614475627803</v>
      </c>
      <c r="IV38" s="144">
        <v>3.9141414141414099</v>
      </c>
      <c r="IW38" s="144">
        <v>13.7385882876865</v>
      </c>
      <c r="IX38" s="144">
        <v>17.042237572188899</v>
      </c>
      <c r="IY38" s="338">
        <v>9</v>
      </c>
      <c r="IZ38" s="366">
        <v>0.24623803009575901</v>
      </c>
      <c r="JA38" s="366">
        <v>15.517241379310301</v>
      </c>
      <c r="JB38" s="366">
        <v>94.827586206896598</v>
      </c>
      <c r="JC38" s="366">
        <v>1.58686730506156</v>
      </c>
      <c r="JD38" s="144">
        <v>19.121236777868202</v>
      </c>
    </row>
    <row r="39" spans="1:264" ht="18" customHeight="1">
      <c r="A39" s="278"/>
      <c r="B39" s="279" t="s">
        <v>87</v>
      </c>
      <c r="C39" s="279" t="s">
        <v>87</v>
      </c>
      <c r="D39" s="280" t="s">
        <v>1755</v>
      </c>
      <c r="E39" s="281" t="s">
        <v>1258</v>
      </c>
      <c r="F39" s="280" t="s">
        <v>121</v>
      </c>
      <c r="G39" s="281" t="s">
        <v>2</v>
      </c>
      <c r="H39" s="282" t="s">
        <v>87</v>
      </c>
      <c r="I39" s="282" t="s">
        <v>87</v>
      </c>
      <c r="J39" s="282" t="s">
        <v>87</v>
      </c>
      <c r="K39" s="282" t="s">
        <v>87</v>
      </c>
      <c r="L39" s="282" t="s">
        <v>87</v>
      </c>
      <c r="M39" s="283">
        <v>43082</v>
      </c>
      <c r="N39" s="282" t="s">
        <v>87</v>
      </c>
      <c r="O39" s="282" t="s">
        <v>87</v>
      </c>
      <c r="P39" s="282" t="s">
        <v>87</v>
      </c>
      <c r="Q39" s="282" t="s">
        <v>87</v>
      </c>
      <c r="R39" s="132">
        <v>106.18170010584316</v>
      </c>
      <c r="S39" s="132">
        <v>105.94287197324783</v>
      </c>
      <c r="T39" s="395">
        <v>35.16375100612845</v>
      </c>
      <c r="U39" s="395">
        <v>24.064781603873314</v>
      </c>
      <c r="V39" s="132">
        <v>10.836277974087199</v>
      </c>
      <c r="W39" s="132">
        <v>12.0141342756184</v>
      </c>
      <c r="X39" s="132">
        <v>22.850412249705499</v>
      </c>
      <c r="Y39" s="282" t="s">
        <v>87</v>
      </c>
      <c r="Z39" s="282" t="s">
        <v>87</v>
      </c>
      <c r="AA39" s="282" t="s">
        <v>87</v>
      </c>
      <c r="AB39" s="282" t="s">
        <v>87</v>
      </c>
      <c r="AC39" s="282" t="s">
        <v>87</v>
      </c>
      <c r="AD39" s="282" t="s">
        <v>87</v>
      </c>
      <c r="AE39" s="282" t="s">
        <v>87</v>
      </c>
      <c r="AF39" s="282" t="s">
        <v>87</v>
      </c>
      <c r="AG39" s="282" t="s">
        <v>87</v>
      </c>
      <c r="AH39" s="282" t="s">
        <v>87</v>
      </c>
      <c r="AI39" s="282" t="s">
        <v>87</v>
      </c>
      <c r="AJ39" s="282" t="s">
        <v>87</v>
      </c>
      <c r="AK39" s="282" t="s">
        <v>87</v>
      </c>
      <c r="AL39" s="282" t="s">
        <v>87</v>
      </c>
      <c r="AM39" s="282" t="s">
        <v>87</v>
      </c>
      <c r="AN39" s="282" t="s">
        <v>87</v>
      </c>
      <c r="AO39" s="282" t="s">
        <v>87</v>
      </c>
      <c r="AP39" s="282" t="s">
        <v>87</v>
      </c>
      <c r="AQ39" s="282" t="s">
        <v>87</v>
      </c>
      <c r="AR39" s="282" t="s">
        <v>87</v>
      </c>
      <c r="AS39" s="282" t="s">
        <v>87</v>
      </c>
      <c r="AT39" s="282" t="s">
        <v>87</v>
      </c>
      <c r="AU39" s="282" t="s">
        <v>87</v>
      </c>
      <c r="AV39" s="282" t="s">
        <v>87</v>
      </c>
      <c r="AW39" s="286" t="s">
        <v>87</v>
      </c>
      <c r="AX39" s="286" t="s">
        <v>87</v>
      </c>
      <c r="AY39" s="286" t="s">
        <v>87</v>
      </c>
      <c r="AZ39" s="286" t="s">
        <v>87</v>
      </c>
      <c r="BA39" s="286" t="s">
        <v>87</v>
      </c>
      <c r="BB39" s="395">
        <v>6</v>
      </c>
      <c r="BC39" s="395">
        <v>7</v>
      </c>
      <c r="BD39" s="407" t="s">
        <v>88</v>
      </c>
      <c r="BE39" s="407" t="s">
        <v>88</v>
      </c>
      <c r="BF39" s="407" t="s">
        <v>88</v>
      </c>
      <c r="BG39" s="395">
        <v>0</v>
      </c>
      <c r="BH39" s="132">
        <v>0</v>
      </c>
      <c r="BI39" s="395">
        <v>15</v>
      </c>
      <c r="BJ39" s="132">
        <v>21.444808211931893</v>
      </c>
      <c r="BK39" s="395">
        <v>0</v>
      </c>
      <c r="BL39" s="132">
        <v>0</v>
      </c>
      <c r="BM39" s="395">
        <v>0</v>
      </c>
      <c r="BN39" s="134">
        <v>0</v>
      </c>
      <c r="BO39" s="380">
        <v>10</v>
      </c>
      <c r="BP39" s="134">
        <v>14.296538807954596</v>
      </c>
      <c r="BQ39" s="395">
        <v>0</v>
      </c>
      <c r="BR39" s="134">
        <v>0</v>
      </c>
      <c r="BS39" s="395">
        <v>12</v>
      </c>
      <c r="BT39" s="134">
        <v>17.155846569545513</v>
      </c>
      <c r="BU39" s="395">
        <v>0</v>
      </c>
      <c r="BV39" s="134">
        <v>0</v>
      </c>
      <c r="BW39" s="395">
        <v>0</v>
      </c>
      <c r="BX39" s="134">
        <v>0</v>
      </c>
      <c r="BY39" s="338">
        <v>0</v>
      </c>
      <c r="BZ39" s="148">
        <v>0</v>
      </c>
      <c r="CA39" s="395">
        <v>24</v>
      </c>
      <c r="CB39" s="134">
        <v>34.311693139091027</v>
      </c>
      <c r="CC39" s="395">
        <v>0</v>
      </c>
      <c r="CD39" s="134">
        <v>0</v>
      </c>
      <c r="CE39" s="395">
        <v>9</v>
      </c>
      <c r="CF39" s="134">
        <v>12.866884927159136</v>
      </c>
      <c r="CG39" s="395">
        <v>270</v>
      </c>
      <c r="CH39" s="134">
        <v>386.00654781477402</v>
      </c>
      <c r="CI39" s="395">
        <v>128</v>
      </c>
      <c r="CJ39" s="134">
        <v>182.99569674181882</v>
      </c>
      <c r="CK39" s="395">
        <v>28</v>
      </c>
      <c r="CL39" s="134">
        <v>40.030308662272866</v>
      </c>
      <c r="CM39" s="395">
        <v>0</v>
      </c>
      <c r="CN39" s="408">
        <v>0</v>
      </c>
      <c r="CO39" s="395">
        <v>12</v>
      </c>
      <c r="CP39" s="134">
        <v>17.155846569545513</v>
      </c>
      <c r="CQ39" s="395">
        <v>2</v>
      </c>
      <c r="CR39" s="134">
        <v>2.859307761590919</v>
      </c>
      <c r="CS39" s="395">
        <v>0</v>
      </c>
      <c r="CT39" s="134">
        <v>0</v>
      </c>
      <c r="CU39" s="395">
        <v>0</v>
      </c>
      <c r="CV39" s="134">
        <v>0</v>
      </c>
      <c r="CW39" s="395">
        <v>0</v>
      </c>
      <c r="CX39" s="134">
        <v>0</v>
      </c>
      <c r="CY39" s="395">
        <v>0</v>
      </c>
      <c r="CZ39" s="134">
        <v>0</v>
      </c>
      <c r="DA39" s="395">
        <v>0</v>
      </c>
      <c r="DB39" s="134">
        <v>0</v>
      </c>
      <c r="DC39" s="395">
        <v>0</v>
      </c>
      <c r="DD39" s="395">
        <v>0</v>
      </c>
      <c r="DE39" s="395">
        <v>0</v>
      </c>
      <c r="DF39" s="395">
        <v>0</v>
      </c>
      <c r="DG39" s="395">
        <v>0</v>
      </c>
      <c r="DH39" s="395">
        <v>0</v>
      </c>
      <c r="DI39" s="395">
        <v>0</v>
      </c>
      <c r="DJ39" s="395">
        <v>0</v>
      </c>
      <c r="DK39" s="395">
        <v>0</v>
      </c>
      <c r="DL39" s="395">
        <v>0</v>
      </c>
      <c r="DM39" s="395">
        <v>0</v>
      </c>
      <c r="DN39" s="395">
        <v>0</v>
      </c>
      <c r="DO39" s="395">
        <v>0</v>
      </c>
      <c r="DP39" s="395">
        <v>0</v>
      </c>
      <c r="DQ39" s="395">
        <v>0</v>
      </c>
      <c r="DR39" s="395">
        <v>0</v>
      </c>
      <c r="DS39" s="395">
        <v>0</v>
      </c>
      <c r="DT39" s="395">
        <v>0</v>
      </c>
      <c r="DU39" s="395">
        <v>0</v>
      </c>
      <c r="DV39" s="395">
        <v>0</v>
      </c>
      <c r="DW39" s="395">
        <v>0</v>
      </c>
      <c r="DX39" s="395">
        <v>0</v>
      </c>
      <c r="DY39" s="395">
        <v>0</v>
      </c>
      <c r="DZ39" s="395">
        <v>0</v>
      </c>
      <c r="EA39" s="395">
        <v>0</v>
      </c>
      <c r="EB39" s="134">
        <v>0</v>
      </c>
      <c r="EC39" s="395">
        <v>0</v>
      </c>
      <c r="ED39" s="339" t="s">
        <v>88</v>
      </c>
      <c r="EE39" s="339" t="s">
        <v>88</v>
      </c>
      <c r="EF39" s="339" t="s">
        <v>88</v>
      </c>
      <c r="EG39" s="338">
        <v>0</v>
      </c>
      <c r="EH39" s="338">
        <v>0</v>
      </c>
      <c r="EI39" s="338">
        <v>0</v>
      </c>
      <c r="EJ39" s="395">
        <v>0</v>
      </c>
      <c r="EK39" s="338">
        <v>0</v>
      </c>
      <c r="EL39" s="338">
        <v>0</v>
      </c>
      <c r="EM39" s="338">
        <v>0</v>
      </c>
      <c r="EN39" s="338">
        <v>0</v>
      </c>
      <c r="EO39" s="338">
        <v>0</v>
      </c>
      <c r="EP39" s="338">
        <v>0</v>
      </c>
      <c r="EQ39" s="338">
        <v>0</v>
      </c>
      <c r="ER39" s="338">
        <v>0</v>
      </c>
      <c r="ES39" s="338">
        <v>0</v>
      </c>
      <c r="ET39" s="338">
        <v>0</v>
      </c>
      <c r="EU39" s="338">
        <v>0</v>
      </c>
      <c r="EV39" s="338">
        <v>0</v>
      </c>
      <c r="EW39" s="338">
        <v>0</v>
      </c>
      <c r="EX39" s="338">
        <v>0</v>
      </c>
      <c r="EY39" s="338">
        <v>0</v>
      </c>
      <c r="EZ39" s="338">
        <v>0</v>
      </c>
      <c r="FA39" s="339" t="s">
        <v>88</v>
      </c>
      <c r="FB39" s="339" t="s">
        <v>88</v>
      </c>
      <c r="FC39" s="339" t="s">
        <v>88</v>
      </c>
      <c r="FD39" s="339" t="s">
        <v>88</v>
      </c>
      <c r="FE39" s="339" t="s">
        <v>88</v>
      </c>
      <c r="FF39" s="339" t="s">
        <v>88</v>
      </c>
      <c r="FG39" s="339" t="s">
        <v>88</v>
      </c>
      <c r="FH39" s="339" t="s">
        <v>88</v>
      </c>
      <c r="FI39" s="339" t="s">
        <v>88</v>
      </c>
      <c r="FJ39" s="339" t="s">
        <v>88</v>
      </c>
      <c r="FK39" s="380">
        <v>0</v>
      </c>
      <c r="FL39" s="134">
        <v>0</v>
      </c>
      <c r="FM39" s="380">
        <v>0</v>
      </c>
      <c r="FN39" s="134">
        <v>0</v>
      </c>
      <c r="FO39" s="380">
        <v>0</v>
      </c>
      <c r="FP39" s="134">
        <v>0</v>
      </c>
      <c r="FQ39" s="380">
        <v>0</v>
      </c>
      <c r="FR39" s="134">
        <v>0</v>
      </c>
      <c r="FS39" s="380">
        <v>0</v>
      </c>
      <c r="FT39" s="134">
        <v>0</v>
      </c>
      <c r="FU39" s="380">
        <v>0</v>
      </c>
      <c r="FV39" s="134">
        <v>0</v>
      </c>
      <c r="FW39" s="409">
        <v>0</v>
      </c>
      <c r="FX39" s="409">
        <v>0</v>
      </c>
      <c r="FY39" s="409">
        <v>0</v>
      </c>
      <c r="FZ39" s="409">
        <v>0</v>
      </c>
      <c r="GA39" s="409">
        <v>0</v>
      </c>
      <c r="GB39" s="395">
        <v>0</v>
      </c>
      <c r="GC39" s="395">
        <v>0</v>
      </c>
      <c r="GD39" s="395">
        <v>0</v>
      </c>
      <c r="GE39" s="395">
        <v>0</v>
      </c>
      <c r="GF39" s="395">
        <v>0</v>
      </c>
      <c r="GG39" s="134">
        <v>0</v>
      </c>
      <c r="GH39" s="134">
        <v>0</v>
      </c>
      <c r="GI39" s="134">
        <v>0</v>
      </c>
      <c r="GJ39" s="134">
        <v>0</v>
      </c>
      <c r="GK39" s="134">
        <v>0</v>
      </c>
      <c r="GL39" s="134">
        <v>0</v>
      </c>
      <c r="GM39" s="134">
        <v>0</v>
      </c>
      <c r="GN39" s="134">
        <v>0</v>
      </c>
      <c r="GO39" s="134">
        <v>0</v>
      </c>
      <c r="GP39" s="134">
        <v>0</v>
      </c>
      <c r="GQ39" s="134">
        <v>0</v>
      </c>
      <c r="GR39" s="134">
        <v>0</v>
      </c>
      <c r="GS39" s="134">
        <v>0</v>
      </c>
      <c r="GT39" s="134">
        <v>0</v>
      </c>
      <c r="GU39" s="134">
        <v>0</v>
      </c>
      <c r="GV39" s="134">
        <v>0</v>
      </c>
      <c r="GW39" s="134">
        <v>0</v>
      </c>
      <c r="GX39" s="134">
        <v>0</v>
      </c>
      <c r="GY39" s="134">
        <v>0</v>
      </c>
      <c r="GZ39" s="134">
        <v>0</v>
      </c>
      <c r="HA39" s="134">
        <v>0</v>
      </c>
      <c r="HB39" s="134">
        <v>0</v>
      </c>
      <c r="HC39" s="134">
        <v>0</v>
      </c>
      <c r="HD39" s="134">
        <v>0</v>
      </c>
      <c r="HE39" s="134">
        <v>0</v>
      </c>
      <c r="HF39" s="134">
        <v>0</v>
      </c>
      <c r="HG39" s="134">
        <v>0</v>
      </c>
      <c r="HH39" s="134">
        <v>0</v>
      </c>
      <c r="HI39" s="134">
        <v>0</v>
      </c>
      <c r="HJ39" s="134">
        <v>2.3211550067313493</v>
      </c>
      <c r="HK39" s="134">
        <v>6.9634650201940484</v>
      </c>
      <c r="HL39" s="132">
        <v>23.211550067313496</v>
      </c>
      <c r="HM39" s="144">
        <v>89.975012479442597</v>
      </c>
      <c r="HN39" s="144">
        <v>73.735465951144405</v>
      </c>
      <c r="HO39" s="365">
        <v>0.10700909577314099</v>
      </c>
      <c r="HP39" s="365">
        <v>3.5335689045936397E-2</v>
      </c>
      <c r="HQ39" s="365">
        <v>3.4482758620689702</v>
      </c>
      <c r="HR39" s="365">
        <v>1.2987012987013</v>
      </c>
      <c r="HS39" s="132">
        <v>51.724137931034498</v>
      </c>
      <c r="HT39" s="132">
        <v>61.038961038960998</v>
      </c>
      <c r="HU39" s="132">
        <v>3.1032637774210801</v>
      </c>
      <c r="HV39" s="132">
        <v>2.7208480565371</v>
      </c>
      <c r="HW39" s="132">
        <v>7.0574418108050399</v>
      </c>
      <c r="HX39" s="132">
        <v>14.1361256544503</v>
      </c>
      <c r="HY39" s="144">
        <v>121.68473391133945</v>
      </c>
      <c r="HZ39" s="144">
        <v>112.00810187757899</v>
      </c>
      <c r="IA39" s="383">
        <v>8</v>
      </c>
      <c r="IB39" s="383">
        <v>5</v>
      </c>
      <c r="IC39" s="366">
        <v>0.42689434364994699</v>
      </c>
      <c r="ID39" s="366">
        <v>0.170881749829118</v>
      </c>
      <c r="IE39" s="366">
        <v>5.4054054054054097</v>
      </c>
      <c r="IF39" s="366">
        <v>3.3557046979865799</v>
      </c>
      <c r="IG39" s="144">
        <v>91.891891891891902</v>
      </c>
      <c r="IH39" s="144">
        <v>89.932885906040298</v>
      </c>
      <c r="II39" s="144">
        <v>7.8975453575240104</v>
      </c>
      <c r="IJ39" s="144">
        <v>5.0922761449077196</v>
      </c>
      <c r="IK39" s="144">
        <v>7.9649797138586402</v>
      </c>
      <c r="IL39" s="144">
        <v>15.1943856522223</v>
      </c>
      <c r="IM39" s="146">
        <v>107.16015386167011</v>
      </c>
      <c r="IN39" s="135">
        <v>109.63768724972415</v>
      </c>
      <c r="IO39" s="366">
        <v>0.17905102954342</v>
      </c>
      <c r="IP39" s="366">
        <v>6.8306010928961797E-2</v>
      </c>
      <c r="IQ39" s="366">
        <v>2.8985507246376798</v>
      </c>
      <c r="IR39" s="366">
        <v>1.72413793103448</v>
      </c>
      <c r="IS39" s="144">
        <v>91.304347826086996</v>
      </c>
      <c r="IT39" s="144">
        <v>91.379310344827601</v>
      </c>
      <c r="IU39" s="144">
        <v>6.1772605192479899</v>
      </c>
      <c r="IV39" s="144">
        <v>3.9617486338797798</v>
      </c>
      <c r="IW39" s="144">
        <v>8.6982693754702805</v>
      </c>
      <c r="IX39" s="144">
        <v>12.6832278969295</v>
      </c>
      <c r="IY39" s="338">
        <v>13</v>
      </c>
      <c r="IZ39" s="366">
        <v>0.60947022972339404</v>
      </c>
      <c r="JA39" s="366">
        <v>31.707317073170699</v>
      </c>
      <c r="JB39" s="366">
        <v>97.560975609756099</v>
      </c>
      <c r="JC39" s="366">
        <v>1.92217533989686</v>
      </c>
      <c r="JD39" s="144">
        <v>12.777097025732401</v>
      </c>
    </row>
    <row r="40" spans="1:264" ht="18" customHeight="1">
      <c r="A40" s="278"/>
      <c r="B40" s="279" t="s">
        <v>87</v>
      </c>
      <c r="C40" s="279" t="s">
        <v>87</v>
      </c>
      <c r="D40" s="280" t="s">
        <v>1756</v>
      </c>
      <c r="E40" s="281" t="s">
        <v>1259</v>
      </c>
      <c r="F40" s="280" t="s">
        <v>121</v>
      </c>
      <c r="G40" s="281" t="s">
        <v>2</v>
      </c>
      <c r="H40" s="282" t="s">
        <v>87</v>
      </c>
      <c r="I40" s="282" t="s">
        <v>87</v>
      </c>
      <c r="J40" s="282" t="s">
        <v>87</v>
      </c>
      <c r="K40" s="282" t="s">
        <v>87</v>
      </c>
      <c r="L40" s="282" t="s">
        <v>87</v>
      </c>
      <c r="M40" s="283">
        <v>76474</v>
      </c>
      <c r="N40" s="282" t="s">
        <v>87</v>
      </c>
      <c r="O40" s="282" t="s">
        <v>87</v>
      </c>
      <c r="P40" s="282" t="s">
        <v>87</v>
      </c>
      <c r="Q40" s="282" t="s">
        <v>87</v>
      </c>
      <c r="R40" s="132">
        <v>100.50728758533796</v>
      </c>
      <c r="S40" s="132">
        <v>103.59749929151438</v>
      </c>
      <c r="T40" s="338">
        <v>4.936231694037815</v>
      </c>
      <c r="U40" s="338">
        <v>25.488689379858897</v>
      </c>
      <c r="V40" s="132">
        <v>9.7906819716407796</v>
      </c>
      <c r="W40" s="132">
        <v>5.1991897366644197</v>
      </c>
      <c r="X40" s="132">
        <v>14.9898717083052</v>
      </c>
      <c r="Y40" s="282" t="s">
        <v>87</v>
      </c>
      <c r="Z40" s="282" t="s">
        <v>87</v>
      </c>
      <c r="AA40" s="282" t="s">
        <v>87</v>
      </c>
      <c r="AB40" s="282" t="s">
        <v>87</v>
      </c>
      <c r="AC40" s="282" t="s">
        <v>87</v>
      </c>
      <c r="AD40" s="282" t="s">
        <v>87</v>
      </c>
      <c r="AE40" s="282" t="s">
        <v>87</v>
      </c>
      <c r="AF40" s="282" t="s">
        <v>87</v>
      </c>
      <c r="AG40" s="282" t="s">
        <v>87</v>
      </c>
      <c r="AH40" s="282" t="s">
        <v>87</v>
      </c>
      <c r="AI40" s="282" t="s">
        <v>87</v>
      </c>
      <c r="AJ40" s="282" t="s">
        <v>87</v>
      </c>
      <c r="AK40" s="282" t="s">
        <v>87</v>
      </c>
      <c r="AL40" s="282" t="s">
        <v>87</v>
      </c>
      <c r="AM40" s="282" t="s">
        <v>87</v>
      </c>
      <c r="AN40" s="282" t="s">
        <v>87</v>
      </c>
      <c r="AO40" s="282" t="s">
        <v>87</v>
      </c>
      <c r="AP40" s="282" t="s">
        <v>87</v>
      </c>
      <c r="AQ40" s="282" t="s">
        <v>87</v>
      </c>
      <c r="AR40" s="282" t="s">
        <v>87</v>
      </c>
      <c r="AS40" s="282" t="s">
        <v>87</v>
      </c>
      <c r="AT40" s="282" t="s">
        <v>87</v>
      </c>
      <c r="AU40" s="282" t="s">
        <v>87</v>
      </c>
      <c r="AV40" s="282" t="s">
        <v>87</v>
      </c>
      <c r="AW40" s="286" t="s">
        <v>87</v>
      </c>
      <c r="AX40" s="286" t="s">
        <v>87</v>
      </c>
      <c r="AY40" s="286" t="s">
        <v>87</v>
      </c>
      <c r="AZ40" s="286" t="s">
        <v>87</v>
      </c>
      <c r="BA40" s="286" t="s">
        <v>87</v>
      </c>
      <c r="BB40" s="395">
        <v>14</v>
      </c>
      <c r="BC40" s="395">
        <v>21</v>
      </c>
      <c r="BD40" s="407" t="s">
        <v>88</v>
      </c>
      <c r="BE40" s="407" t="s">
        <v>88</v>
      </c>
      <c r="BF40" s="407" t="s">
        <v>88</v>
      </c>
      <c r="BG40" s="395">
        <v>0</v>
      </c>
      <c r="BH40" s="132">
        <v>0</v>
      </c>
      <c r="BI40" s="395">
        <v>16</v>
      </c>
      <c r="BJ40" s="132">
        <v>16.650883017140004</v>
      </c>
      <c r="BK40" s="395">
        <v>0</v>
      </c>
      <c r="BL40" s="132">
        <v>0</v>
      </c>
      <c r="BM40" s="395">
        <v>0</v>
      </c>
      <c r="BN40" s="134">
        <v>0</v>
      </c>
      <c r="BO40" s="380">
        <v>0</v>
      </c>
      <c r="BP40" s="134">
        <v>0</v>
      </c>
      <c r="BQ40" s="395">
        <v>0</v>
      </c>
      <c r="BR40" s="134">
        <v>0</v>
      </c>
      <c r="BS40" s="395">
        <v>0</v>
      </c>
      <c r="BT40" s="134">
        <v>0</v>
      </c>
      <c r="BU40" s="395">
        <v>0</v>
      </c>
      <c r="BV40" s="134">
        <v>0</v>
      </c>
      <c r="BW40" s="395">
        <v>0</v>
      </c>
      <c r="BX40" s="134">
        <v>0</v>
      </c>
      <c r="BY40" s="338">
        <v>0</v>
      </c>
      <c r="BZ40" s="148">
        <v>0</v>
      </c>
      <c r="CA40" s="395">
        <v>4</v>
      </c>
      <c r="CB40" s="134">
        <v>4.1627207542850009</v>
      </c>
      <c r="CC40" s="395">
        <v>0</v>
      </c>
      <c r="CD40" s="134">
        <v>0</v>
      </c>
      <c r="CE40" s="338">
        <v>0</v>
      </c>
      <c r="CF40" s="148">
        <v>0</v>
      </c>
      <c r="CG40" s="395">
        <v>2</v>
      </c>
      <c r="CH40" s="134">
        <v>2.0813603771425004</v>
      </c>
      <c r="CI40" s="395">
        <v>561</v>
      </c>
      <c r="CJ40" s="134">
        <v>583.82158578847134</v>
      </c>
      <c r="CK40" s="395">
        <v>225</v>
      </c>
      <c r="CL40" s="134">
        <v>234.15304242853128</v>
      </c>
      <c r="CM40" s="338">
        <v>0</v>
      </c>
      <c r="CN40" s="410">
        <v>0</v>
      </c>
      <c r="CO40" s="395">
        <v>2</v>
      </c>
      <c r="CP40" s="134">
        <v>2.0813603771425004</v>
      </c>
      <c r="CQ40" s="338">
        <v>0</v>
      </c>
      <c r="CR40" s="148">
        <v>0</v>
      </c>
      <c r="CS40" s="338">
        <v>0</v>
      </c>
      <c r="CT40" s="148">
        <v>0</v>
      </c>
      <c r="CU40" s="395">
        <v>0</v>
      </c>
      <c r="CV40" s="134">
        <v>0</v>
      </c>
      <c r="CW40" s="395">
        <v>0</v>
      </c>
      <c r="CX40" s="134">
        <v>0</v>
      </c>
      <c r="CY40" s="395">
        <v>0</v>
      </c>
      <c r="CZ40" s="134">
        <v>0</v>
      </c>
      <c r="DA40" s="338">
        <v>0</v>
      </c>
      <c r="DB40" s="148">
        <v>0</v>
      </c>
      <c r="DC40" s="338">
        <v>0</v>
      </c>
      <c r="DD40" s="338">
        <v>0</v>
      </c>
      <c r="DE40" s="338">
        <v>0</v>
      </c>
      <c r="DF40" s="338">
        <v>0</v>
      </c>
      <c r="DG40" s="338">
        <v>0</v>
      </c>
      <c r="DH40" s="338">
        <v>0</v>
      </c>
      <c r="DI40" s="338">
        <v>0</v>
      </c>
      <c r="DJ40" s="338">
        <v>0</v>
      </c>
      <c r="DK40" s="338">
        <v>0</v>
      </c>
      <c r="DL40" s="338">
        <v>0</v>
      </c>
      <c r="DM40" s="338">
        <v>0</v>
      </c>
      <c r="DN40" s="338">
        <v>0</v>
      </c>
      <c r="DO40" s="338">
        <v>0</v>
      </c>
      <c r="DP40" s="338">
        <v>0</v>
      </c>
      <c r="DQ40" s="338">
        <v>0</v>
      </c>
      <c r="DR40" s="338">
        <v>0</v>
      </c>
      <c r="DS40" s="338">
        <v>0</v>
      </c>
      <c r="DT40" s="338">
        <v>0</v>
      </c>
      <c r="DU40" s="338">
        <v>0</v>
      </c>
      <c r="DV40" s="338">
        <v>0</v>
      </c>
      <c r="DW40" s="338">
        <v>0</v>
      </c>
      <c r="DX40" s="338">
        <v>0</v>
      </c>
      <c r="DY40" s="338">
        <v>0</v>
      </c>
      <c r="DZ40" s="338">
        <v>0</v>
      </c>
      <c r="EA40" s="338">
        <v>0</v>
      </c>
      <c r="EB40" s="148">
        <v>0</v>
      </c>
      <c r="EC40" s="338">
        <v>0</v>
      </c>
      <c r="ED40" s="339" t="s">
        <v>88</v>
      </c>
      <c r="EE40" s="339" t="s">
        <v>88</v>
      </c>
      <c r="EF40" s="339" t="s">
        <v>88</v>
      </c>
      <c r="EG40" s="338">
        <v>0</v>
      </c>
      <c r="EH40" s="338">
        <v>0</v>
      </c>
      <c r="EI40" s="338">
        <v>0</v>
      </c>
      <c r="EJ40" s="338">
        <v>0</v>
      </c>
      <c r="EK40" s="338">
        <v>0</v>
      </c>
      <c r="EL40" s="338">
        <v>0</v>
      </c>
      <c r="EM40" s="338">
        <v>0</v>
      </c>
      <c r="EN40" s="338">
        <v>0</v>
      </c>
      <c r="EO40" s="338">
        <v>0</v>
      </c>
      <c r="EP40" s="338">
        <v>0</v>
      </c>
      <c r="EQ40" s="338">
        <v>0</v>
      </c>
      <c r="ER40" s="338">
        <v>0</v>
      </c>
      <c r="ES40" s="338">
        <v>0</v>
      </c>
      <c r="ET40" s="338">
        <v>0</v>
      </c>
      <c r="EU40" s="338">
        <v>0</v>
      </c>
      <c r="EV40" s="338">
        <v>0</v>
      </c>
      <c r="EW40" s="338">
        <v>0</v>
      </c>
      <c r="EX40" s="338">
        <v>0</v>
      </c>
      <c r="EY40" s="338">
        <v>0</v>
      </c>
      <c r="EZ40" s="338">
        <v>0</v>
      </c>
      <c r="FA40" s="339" t="s">
        <v>88</v>
      </c>
      <c r="FB40" s="339" t="s">
        <v>88</v>
      </c>
      <c r="FC40" s="339" t="s">
        <v>88</v>
      </c>
      <c r="FD40" s="339" t="s">
        <v>88</v>
      </c>
      <c r="FE40" s="339" t="s">
        <v>88</v>
      </c>
      <c r="FF40" s="339" t="s">
        <v>88</v>
      </c>
      <c r="FG40" s="339" t="s">
        <v>88</v>
      </c>
      <c r="FH40" s="339" t="s">
        <v>88</v>
      </c>
      <c r="FI40" s="339" t="s">
        <v>88</v>
      </c>
      <c r="FJ40" s="339" t="s">
        <v>88</v>
      </c>
      <c r="FK40" s="380">
        <v>2</v>
      </c>
      <c r="FL40" s="134">
        <v>2.615267934199859</v>
      </c>
      <c r="FM40" s="380">
        <v>0</v>
      </c>
      <c r="FN40" s="134">
        <v>0</v>
      </c>
      <c r="FO40" s="383">
        <v>0</v>
      </c>
      <c r="FP40" s="148">
        <v>0</v>
      </c>
      <c r="FQ40" s="380">
        <v>0</v>
      </c>
      <c r="FR40" s="134">
        <v>0</v>
      </c>
      <c r="FS40" s="380">
        <v>0</v>
      </c>
      <c r="FT40" s="134">
        <v>0</v>
      </c>
      <c r="FU40" s="380">
        <v>0</v>
      </c>
      <c r="FV40" s="134">
        <v>0</v>
      </c>
      <c r="FW40" s="409">
        <v>0</v>
      </c>
      <c r="FX40" s="409">
        <v>0</v>
      </c>
      <c r="FY40" s="409">
        <v>0</v>
      </c>
      <c r="FZ40" s="409">
        <v>0</v>
      </c>
      <c r="GA40" s="409">
        <v>0</v>
      </c>
      <c r="GB40" s="338">
        <v>0</v>
      </c>
      <c r="GC40" s="338">
        <v>0</v>
      </c>
      <c r="GD40" s="338">
        <v>0</v>
      </c>
      <c r="GE40" s="338">
        <v>0</v>
      </c>
      <c r="GF40" s="338">
        <v>0</v>
      </c>
      <c r="GG40" s="148">
        <v>0</v>
      </c>
      <c r="GH40" s="148">
        <v>0</v>
      </c>
      <c r="GI40" s="148">
        <v>0</v>
      </c>
      <c r="GJ40" s="148">
        <v>0</v>
      </c>
      <c r="GK40" s="148">
        <v>0</v>
      </c>
      <c r="GL40" s="148">
        <v>0</v>
      </c>
      <c r="GM40" s="148">
        <v>0</v>
      </c>
      <c r="GN40" s="148">
        <v>0</v>
      </c>
      <c r="GO40" s="148">
        <v>0</v>
      </c>
      <c r="GP40" s="148">
        <v>0</v>
      </c>
      <c r="GQ40" s="148">
        <v>0</v>
      </c>
      <c r="GR40" s="148">
        <v>0</v>
      </c>
      <c r="GS40" s="148">
        <v>0</v>
      </c>
      <c r="GT40" s="148">
        <v>0</v>
      </c>
      <c r="GU40" s="148">
        <v>0</v>
      </c>
      <c r="GV40" s="148">
        <v>0</v>
      </c>
      <c r="GW40" s="148">
        <v>0</v>
      </c>
      <c r="GX40" s="148">
        <v>0</v>
      </c>
      <c r="GY40" s="148">
        <v>0</v>
      </c>
      <c r="GZ40" s="148">
        <v>0</v>
      </c>
      <c r="HA40" s="148">
        <v>0</v>
      </c>
      <c r="HB40" s="148">
        <v>0</v>
      </c>
      <c r="HC40" s="148">
        <v>0</v>
      </c>
      <c r="HD40" s="148">
        <v>0</v>
      </c>
      <c r="HE40" s="148">
        <v>0</v>
      </c>
      <c r="HF40" s="148">
        <v>0</v>
      </c>
      <c r="HG40" s="148">
        <v>0</v>
      </c>
      <c r="HH40" s="148">
        <v>0</v>
      </c>
      <c r="HI40" s="148">
        <v>0</v>
      </c>
      <c r="HJ40" s="134">
        <v>0</v>
      </c>
      <c r="HK40" s="134">
        <v>3.9229019012997881</v>
      </c>
      <c r="HL40" s="132">
        <v>38.052148442607951</v>
      </c>
      <c r="HM40" s="144">
        <v>94.2030373481265</v>
      </c>
      <c r="HN40" s="144">
        <v>79.875053856399305</v>
      </c>
      <c r="HO40" s="365">
        <v>6.2421972534332099E-2</v>
      </c>
      <c r="HP40" s="365">
        <v>0</v>
      </c>
      <c r="HQ40" s="365">
        <v>4.7619047619047601</v>
      </c>
      <c r="HR40" s="365">
        <v>0</v>
      </c>
      <c r="HS40" s="132">
        <v>92.857142857142904</v>
      </c>
      <c r="HT40" s="132">
        <v>94.285714285714306</v>
      </c>
      <c r="HU40" s="132">
        <v>1.3108614232209701</v>
      </c>
      <c r="HV40" s="132">
        <v>0.81244196843082594</v>
      </c>
      <c r="HW40" s="132">
        <v>6.8260211800302599</v>
      </c>
      <c r="HX40" s="132">
        <v>11.6514820993199</v>
      </c>
      <c r="HY40" s="144">
        <v>128.02128979932127</v>
      </c>
      <c r="HZ40" s="144">
        <v>145.109233229778</v>
      </c>
      <c r="IA40" s="383">
        <v>12</v>
      </c>
      <c r="IB40" s="383">
        <v>9</v>
      </c>
      <c r="IC40" s="366">
        <v>0.36618858712236801</v>
      </c>
      <c r="ID40" s="366">
        <v>0.19317450096587299</v>
      </c>
      <c r="IE40" s="366">
        <v>5</v>
      </c>
      <c r="IF40" s="366">
        <v>3.79746835443038</v>
      </c>
      <c r="IG40" s="144">
        <v>87.5</v>
      </c>
      <c r="IH40" s="144">
        <v>85.654008438818593</v>
      </c>
      <c r="II40" s="144">
        <v>7.3237717424473603</v>
      </c>
      <c r="IJ40" s="144">
        <v>5.0869285254346401</v>
      </c>
      <c r="IK40" s="144">
        <v>7.6853252647503796</v>
      </c>
      <c r="IL40" s="144">
        <v>13.8265109713846</v>
      </c>
      <c r="IM40" s="146">
        <v>96.167828469347711</v>
      </c>
      <c r="IN40" s="135">
        <v>88.000482490197257</v>
      </c>
      <c r="IO40" s="366">
        <v>0.36968576709796702</v>
      </c>
      <c r="IP40" s="385">
        <v>0.127226463104326</v>
      </c>
      <c r="IQ40" s="366">
        <v>6.5573770491803298</v>
      </c>
      <c r="IR40" s="385">
        <v>3.1578947368421102</v>
      </c>
      <c r="IS40" s="144">
        <v>92.622950819672099</v>
      </c>
      <c r="IT40" s="144">
        <v>89.473684210526301</v>
      </c>
      <c r="IU40" s="144">
        <v>5.6377079482439898</v>
      </c>
      <c r="IV40" s="144">
        <v>4.0288379983036497</v>
      </c>
      <c r="IW40" s="144">
        <v>8.9530500342700492</v>
      </c>
      <c r="IX40" s="144">
        <v>11.4495705304171</v>
      </c>
      <c r="IY40" s="338">
        <v>18</v>
      </c>
      <c r="IZ40" s="366">
        <v>0.62090375991721303</v>
      </c>
      <c r="JA40" s="366">
        <v>31.034482758620701</v>
      </c>
      <c r="JB40" s="366">
        <v>100</v>
      </c>
      <c r="JC40" s="366">
        <v>2.00068989306657</v>
      </c>
      <c r="JD40" s="144">
        <v>12.5753881688695</v>
      </c>
    </row>
    <row r="41" spans="1:264" ht="18" customHeight="1">
      <c r="A41" s="278"/>
      <c r="B41" s="279" t="s">
        <v>87</v>
      </c>
      <c r="C41" s="279" t="s">
        <v>87</v>
      </c>
      <c r="D41" s="280" t="s">
        <v>1757</v>
      </c>
      <c r="E41" s="281" t="s">
        <v>1260</v>
      </c>
      <c r="F41" s="280" t="s">
        <v>121</v>
      </c>
      <c r="G41" s="281" t="s">
        <v>2</v>
      </c>
      <c r="H41" s="282" t="s">
        <v>87</v>
      </c>
      <c r="I41" s="282" t="s">
        <v>87</v>
      </c>
      <c r="J41" s="282" t="s">
        <v>87</v>
      </c>
      <c r="K41" s="282" t="s">
        <v>87</v>
      </c>
      <c r="L41" s="282" t="s">
        <v>87</v>
      </c>
      <c r="M41" s="283">
        <v>54557</v>
      </c>
      <c r="N41" s="282" t="s">
        <v>87</v>
      </c>
      <c r="O41" s="282" t="s">
        <v>87</v>
      </c>
      <c r="P41" s="282" t="s">
        <v>87</v>
      </c>
      <c r="Q41" s="282" t="s">
        <v>87</v>
      </c>
      <c r="R41" s="132">
        <v>104.37394722871997</v>
      </c>
      <c r="S41" s="132">
        <v>101.8112859898373</v>
      </c>
      <c r="T41" s="338">
        <v>27.867825107015051</v>
      </c>
      <c r="U41" s="338">
        <v>8.2726387068563554</v>
      </c>
      <c r="V41" s="132">
        <v>6.3687150837988797</v>
      </c>
      <c r="W41" s="132">
        <v>3.6871508379888298</v>
      </c>
      <c r="X41" s="132">
        <v>10.055865921787699</v>
      </c>
      <c r="Y41" s="282" t="s">
        <v>87</v>
      </c>
      <c r="Z41" s="282" t="s">
        <v>87</v>
      </c>
      <c r="AA41" s="282" t="s">
        <v>87</v>
      </c>
      <c r="AB41" s="282" t="s">
        <v>87</v>
      </c>
      <c r="AC41" s="282" t="s">
        <v>87</v>
      </c>
      <c r="AD41" s="282" t="s">
        <v>87</v>
      </c>
      <c r="AE41" s="282" t="s">
        <v>87</v>
      </c>
      <c r="AF41" s="282" t="s">
        <v>87</v>
      </c>
      <c r="AG41" s="282" t="s">
        <v>87</v>
      </c>
      <c r="AH41" s="282" t="s">
        <v>87</v>
      </c>
      <c r="AI41" s="282" t="s">
        <v>87</v>
      </c>
      <c r="AJ41" s="282" t="s">
        <v>87</v>
      </c>
      <c r="AK41" s="282" t="s">
        <v>87</v>
      </c>
      <c r="AL41" s="282" t="s">
        <v>87</v>
      </c>
      <c r="AM41" s="282" t="s">
        <v>87</v>
      </c>
      <c r="AN41" s="282" t="s">
        <v>87</v>
      </c>
      <c r="AO41" s="282" t="s">
        <v>87</v>
      </c>
      <c r="AP41" s="282" t="s">
        <v>87</v>
      </c>
      <c r="AQ41" s="282" t="s">
        <v>87</v>
      </c>
      <c r="AR41" s="282" t="s">
        <v>87</v>
      </c>
      <c r="AS41" s="282" t="s">
        <v>87</v>
      </c>
      <c r="AT41" s="282" t="s">
        <v>87</v>
      </c>
      <c r="AU41" s="282" t="s">
        <v>87</v>
      </c>
      <c r="AV41" s="282" t="s">
        <v>87</v>
      </c>
      <c r="AW41" s="286" t="s">
        <v>87</v>
      </c>
      <c r="AX41" s="286" t="s">
        <v>87</v>
      </c>
      <c r="AY41" s="286" t="s">
        <v>87</v>
      </c>
      <c r="AZ41" s="286" t="s">
        <v>87</v>
      </c>
      <c r="BA41" s="286" t="s">
        <v>87</v>
      </c>
      <c r="BB41" s="395">
        <v>10</v>
      </c>
      <c r="BC41" s="395">
        <v>17</v>
      </c>
      <c r="BD41" s="407" t="s">
        <v>88</v>
      </c>
      <c r="BE41" s="407" t="s">
        <v>88</v>
      </c>
      <c r="BF41" s="407" t="s">
        <v>88</v>
      </c>
      <c r="BG41" s="395">
        <v>0</v>
      </c>
      <c r="BH41" s="132">
        <v>0</v>
      </c>
      <c r="BI41" s="395">
        <v>45</v>
      </c>
      <c r="BJ41" s="132">
        <v>52.433496848164246</v>
      </c>
      <c r="BK41" s="395">
        <v>0</v>
      </c>
      <c r="BL41" s="132">
        <v>0</v>
      </c>
      <c r="BM41" s="395">
        <v>0</v>
      </c>
      <c r="BN41" s="134">
        <v>0</v>
      </c>
      <c r="BO41" s="380">
        <v>0</v>
      </c>
      <c r="BP41" s="134">
        <v>0</v>
      </c>
      <c r="BQ41" s="395">
        <v>0</v>
      </c>
      <c r="BR41" s="134">
        <v>0</v>
      </c>
      <c r="BS41" s="395">
        <v>0</v>
      </c>
      <c r="BT41" s="134">
        <v>0</v>
      </c>
      <c r="BU41" s="395">
        <v>0</v>
      </c>
      <c r="BV41" s="134">
        <v>0</v>
      </c>
      <c r="BW41" s="395">
        <v>0</v>
      </c>
      <c r="BX41" s="134">
        <v>0</v>
      </c>
      <c r="BY41" s="338">
        <v>0</v>
      </c>
      <c r="BZ41" s="148">
        <v>0</v>
      </c>
      <c r="CA41" s="395">
        <v>82</v>
      </c>
      <c r="CB41" s="134">
        <v>95.545483145543741</v>
      </c>
      <c r="CC41" s="338">
        <v>0</v>
      </c>
      <c r="CD41" s="148">
        <v>0</v>
      </c>
      <c r="CE41" s="338">
        <v>10</v>
      </c>
      <c r="CF41" s="148">
        <v>11.651888188480944</v>
      </c>
      <c r="CG41" s="395">
        <v>212</v>
      </c>
      <c r="CH41" s="134">
        <v>247.02002959579602</v>
      </c>
      <c r="CI41" s="395">
        <v>357</v>
      </c>
      <c r="CJ41" s="134">
        <v>415.97240832876969</v>
      </c>
      <c r="CK41" s="395">
        <v>183</v>
      </c>
      <c r="CL41" s="134">
        <v>213.22955384920124</v>
      </c>
      <c r="CM41" s="338">
        <v>0</v>
      </c>
      <c r="CN41" s="410">
        <v>0</v>
      </c>
      <c r="CO41" s="395">
        <v>20</v>
      </c>
      <c r="CP41" s="134">
        <v>23.303776376961888</v>
      </c>
      <c r="CQ41" s="395">
        <v>0</v>
      </c>
      <c r="CR41" s="134">
        <v>0</v>
      </c>
      <c r="CS41" s="395">
        <v>0</v>
      </c>
      <c r="CT41" s="134">
        <v>0</v>
      </c>
      <c r="CU41" s="338">
        <v>0</v>
      </c>
      <c r="CV41" s="148">
        <v>0</v>
      </c>
      <c r="CW41" s="338">
        <v>0</v>
      </c>
      <c r="CX41" s="148">
        <v>0</v>
      </c>
      <c r="CY41" s="338">
        <v>0</v>
      </c>
      <c r="CZ41" s="148">
        <v>0</v>
      </c>
      <c r="DA41" s="338">
        <v>0</v>
      </c>
      <c r="DB41" s="148">
        <v>0</v>
      </c>
      <c r="DC41" s="338">
        <v>0</v>
      </c>
      <c r="DD41" s="338">
        <v>0</v>
      </c>
      <c r="DE41" s="338">
        <v>0</v>
      </c>
      <c r="DF41" s="338">
        <v>0</v>
      </c>
      <c r="DG41" s="338">
        <v>0</v>
      </c>
      <c r="DH41" s="338">
        <v>0</v>
      </c>
      <c r="DI41" s="338">
        <v>0</v>
      </c>
      <c r="DJ41" s="338">
        <v>0</v>
      </c>
      <c r="DK41" s="338">
        <v>0</v>
      </c>
      <c r="DL41" s="338">
        <v>0</v>
      </c>
      <c r="DM41" s="338">
        <v>0</v>
      </c>
      <c r="DN41" s="338">
        <v>0</v>
      </c>
      <c r="DO41" s="338">
        <v>0</v>
      </c>
      <c r="DP41" s="338">
        <v>0</v>
      </c>
      <c r="DQ41" s="338">
        <v>0</v>
      </c>
      <c r="DR41" s="338">
        <v>0</v>
      </c>
      <c r="DS41" s="338">
        <v>0</v>
      </c>
      <c r="DT41" s="338">
        <v>0</v>
      </c>
      <c r="DU41" s="338">
        <v>0</v>
      </c>
      <c r="DV41" s="338">
        <v>0</v>
      </c>
      <c r="DW41" s="338">
        <v>0</v>
      </c>
      <c r="DX41" s="338">
        <v>0</v>
      </c>
      <c r="DY41" s="338">
        <v>0</v>
      </c>
      <c r="DZ41" s="338">
        <v>0</v>
      </c>
      <c r="EA41" s="338">
        <v>0</v>
      </c>
      <c r="EB41" s="148">
        <v>0</v>
      </c>
      <c r="EC41" s="338">
        <v>0</v>
      </c>
      <c r="ED41" s="339" t="s">
        <v>88</v>
      </c>
      <c r="EE41" s="339" t="s">
        <v>88</v>
      </c>
      <c r="EF41" s="339" t="s">
        <v>88</v>
      </c>
      <c r="EG41" s="338">
        <v>0</v>
      </c>
      <c r="EH41" s="338">
        <v>0</v>
      </c>
      <c r="EI41" s="338">
        <v>0</v>
      </c>
      <c r="EJ41" s="338">
        <v>0</v>
      </c>
      <c r="EK41" s="338">
        <v>0</v>
      </c>
      <c r="EL41" s="338">
        <v>0</v>
      </c>
      <c r="EM41" s="338">
        <v>0</v>
      </c>
      <c r="EN41" s="338">
        <v>0</v>
      </c>
      <c r="EO41" s="338">
        <v>0</v>
      </c>
      <c r="EP41" s="338">
        <v>0</v>
      </c>
      <c r="EQ41" s="338">
        <v>0</v>
      </c>
      <c r="ER41" s="338">
        <v>0</v>
      </c>
      <c r="ES41" s="338">
        <v>0</v>
      </c>
      <c r="ET41" s="338">
        <v>0</v>
      </c>
      <c r="EU41" s="338">
        <v>0</v>
      </c>
      <c r="EV41" s="338">
        <v>0</v>
      </c>
      <c r="EW41" s="338">
        <v>0</v>
      </c>
      <c r="EX41" s="338">
        <v>0</v>
      </c>
      <c r="EY41" s="338">
        <v>0</v>
      </c>
      <c r="EZ41" s="338">
        <v>0</v>
      </c>
      <c r="FA41" s="339" t="s">
        <v>88</v>
      </c>
      <c r="FB41" s="339" t="s">
        <v>88</v>
      </c>
      <c r="FC41" s="339" t="s">
        <v>88</v>
      </c>
      <c r="FD41" s="339" t="s">
        <v>88</v>
      </c>
      <c r="FE41" s="339" t="s">
        <v>88</v>
      </c>
      <c r="FF41" s="339" t="s">
        <v>88</v>
      </c>
      <c r="FG41" s="339" t="s">
        <v>88</v>
      </c>
      <c r="FH41" s="339" t="s">
        <v>88</v>
      </c>
      <c r="FI41" s="339" t="s">
        <v>88</v>
      </c>
      <c r="FJ41" s="339" t="s">
        <v>88</v>
      </c>
      <c r="FK41" s="380">
        <v>0</v>
      </c>
      <c r="FL41" s="134">
        <v>0</v>
      </c>
      <c r="FM41" s="383">
        <v>0</v>
      </c>
      <c r="FN41" s="148">
        <v>0</v>
      </c>
      <c r="FO41" s="383">
        <v>0</v>
      </c>
      <c r="FP41" s="148">
        <v>0</v>
      </c>
      <c r="FQ41" s="380">
        <v>0</v>
      </c>
      <c r="FR41" s="134">
        <v>0</v>
      </c>
      <c r="FS41" s="380">
        <v>0</v>
      </c>
      <c r="FT41" s="134">
        <v>0</v>
      </c>
      <c r="FU41" s="383">
        <v>0</v>
      </c>
      <c r="FV41" s="148">
        <v>0</v>
      </c>
      <c r="FW41" s="409">
        <v>0</v>
      </c>
      <c r="FX41" s="409">
        <v>0</v>
      </c>
      <c r="FY41" s="409">
        <v>0</v>
      </c>
      <c r="FZ41" s="409">
        <v>0</v>
      </c>
      <c r="GA41" s="409">
        <v>0</v>
      </c>
      <c r="GB41" s="338">
        <v>0</v>
      </c>
      <c r="GC41" s="338">
        <v>0</v>
      </c>
      <c r="GD41" s="338">
        <v>0</v>
      </c>
      <c r="GE41" s="338">
        <v>0</v>
      </c>
      <c r="GF41" s="338">
        <v>0</v>
      </c>
      <c r="GG41" s="148">
        <v>0</v>
      </c>
      <c r="GH41" s="148">
        <v>0</v>
      </c>
      <c r="GI41" s="148">
        <v>0</v>
      </c>
      <c r="GJ41" s="148">
        <v>0</v>
      </c>
      <c r="GK41" s="148">
        <v>0</v>
      </c>
      <c r="GL41" s="148">
        <v>0</v>
      </c>
      <c r="GM41" s="148">
        <v>0</v>
      </c>
      <c r="GN41" s="148">
        <v>0</v>
      </c>
      <c r="GO41" s="148">
        <v>0</v>
      </c>
      <c r="GP41" s="148">
        <v>0</v>
      </c>
      <c r="GQ41" s="148">
        <v>0</v>
      </c>
      <c r="GR41" s="148">
        <v>0</v>
      </c>
      <c r="GS41" s="148">
        <v>0</v>
      </c>
      <c r="GT41" s="148">
        <v>0</v>
      </c>
      <c r="GU41" s="148">
        <v>0</v>
      </c>
      <c r="GV41" s="148">
        <v>0</v>
      </c>
      <c r="GW41" s="148">
        <v>0</v>
      </c>
      <c r="GX41" s="148">
        <v>0</v>
      </c>
      <c r="GY41" s="148">
        <v>0</v>
      </c>
      <c r="GZ41" s="148">
        <v>0</v>
      </c>
      <c r="HA41" s="148">
        <v>0</v>
      </c>
      <c r="HB41" s="148">
        <v>0</v>
      </c>
      <c r="HC41" s="148">
        <v>0</v>
      </c>
      <c r="HD41" s="148">
        <v>0</v>
      </c>
      <c r="HE41" s="148">
        <v>0</v>
      </c>
      <c r="HF41" s="148">
        <v>0</v>
      </c>
      <c r="HG41" s="148">
        <v>0</v>
      </c>
      <c r="HH41" s="148">
        <v>0</v>
      </c>
      <c r="HI41" s="148">
        <v>0</v>
      </c>
      <c r="HJ41" s="134">
        <v>0</v>
      </c>
      <c r="HK41" s="134">
        <v>3.6658907197976429</v>
      </c>
      <c r="HL41" s="132">
        <v>18.696042670967977</v>
      </c>
      <c r="HM41" s="144">
        <v>98.471674583031998</v>
      </c>
      <c r="HN41" s="144">
        <v>90.776550879003395</v>
      </c>
      <c r="HO41" s="365">
        <v>0.150829562594268</v>
      </c>
      <c r="HP41" s="365">
        <v>4.6242774566474E-2</v>
      </c>
      <c r="HQ41" s="365">
        <v>6.4102564102564097</v>
      </c>
      <c r="HR41" s="365">
        <v>2.4691358024691401</v>
      </c>
      <c r="HS41" s="132">
        <v>82.051282051282001</v>
      </c>
      <c r="HT41" s="132">
        <v>92.592592592592595</v>
      </c>
      <c r="HU41" s="132">
        <v>2.3529411764705901</v>
      </c>
      <c r="HV41" s="132">
        <v>1.8728323699422</v>
      </c>
      <c r="HW41" s="132">
        <v>12.404275686024301</v>
      </c>
      <c r="HX41" s="132">
        <v>17.738693467336699</v>
      </c>
      <c r="HY41" s="144">
        <v>121.37018914689703</v>
      </c>
      <c r="HZ41" s="144">
        <v>127.77964756125201</v>
      </c>
      <c r="IA41" s="383">
        <v>7</v>
      </c>
      <c r="IB41" s="383">
        <v>9</v>
      </c>
      <c r="IC41" s="366">
        <v>0.23011176857330701</v>
      </c>
      <c r="ID41" s="366">
        <v>0.20599679560540199</v>
      </c>
      <c r="IE41" s="366">
        <v>2.6819923371647501</v>
      </c>
      <c r="IF41" s="366">
        <v>4.1666666666666696</v>
      </c>
      <c r="IG41" s="144">
        <v>78.160919540229898</v>
      </c>
      <c r="IH41" s="144">
        <v>81.018518518518505</v>
      </c>
      <c r="II41" s="144">
        <v>8.57988165680473</v>
      </c>
      <c r="IJ41" s="144">
        <v>4.94392309452964</v>
      </c>
      <c r="IK41" s="144">
        <v>11.7421825143586</v>
      </c>
      <c r="IL41" s="144">
        <v>19.087102177554399</v>
      </c>
      <c r="IM41" s="146">
        <v>95.565740879726917</v>
      </c>
      <c r="IN41" s="135">
        <v>91.164199594099344</v>
      </c>
      <c r="IO41" s="366">
        <v>0.228519195612431</v>
      </c>
      <c r="IP41" s="366">
        <v>0.12082158679017301</v>
      </c>
      <c r="IQ41" s="366">
        <v>3.5714285714285698</v>
      </c>
      <c r="IR41" s="366">
        <v>2.8846153846153801</v>
      </c>
      <c r="IS41" s="144">
        <v>75</v>
      </c>
      <c r="IT41" s="144">
        <v>90.384615384615401</v>
      </c>
      <c r="IU41" s="144">
        <v>6.3985374771480803</v>
      </c>
      <c r="IV41" s="144">
        <v>4.1884816753926701</v>
      </c>
      <c r="IW41" s="144">
        <v>14.1976000897163</v>
      </c>
      <c r="IX41" s="144">
        <v>18.189233278955999</v>
      </c>
      <c r="IY41" s="338">
        <v>10</v>
      </c>
      <c r="IZ41" s="366">
        <v>0.38182512409316499</v>
      </c>
      <c r="JA41" s="366">
        <v>24.390243902439</v>
      </c>
      <c r="JB41" s="366">
        <v>92.682926829268297</v>
      </c>
      <c r="JC41" s="366">
        <v>1.56548300878198</v>
      </c>
      <c r="JD41" s="144">
        <v>17.227805695142401</v>
      </c>
    </row>
    <row r="42" spans="1:264" ht="18" customHeight="1">
      <c r="A42" s="278"/>
      <c r="B42" s="279" t="s">
        <v>87</v>
      </c>
      <c r="C42" s="279" t="s">
        <v>87</v>
      </c>
      <c r="D42" s="280" t="s">
        <v>1758</v>
      </c>
      <c r="E42" s="281" t="s">
        <v>1261</v>
      </c>
      <c r="F42" s="280" t="s">
        <v>121</v>
      </c>
      <c r="G42" s="281" t="s">
        <v>2</v>
      </c>
      <c r="H42" s="282" t="s">
        <v>87</v>
      </c>
      <c r="I42" s="282" t="s">
        <v>87</v>
      </c>
      <c r="J42" s="282" t="s">
        <v>87</v>
      </c>
      <c r="K42" s="282" t="s">
        <v>87</v>
      </c>
      <c r="L42" s="282" t="s">
        <v>87</v>
      </c>
      <c r="M42" s="283">
        <v>50806</v>
      </c>
      <c r="N42" s="282" t="s">
        <v>87</v>
      </c>
      <c r="O42" s="282" t="s">
        <v>87</v>
      </c>
      <c r="P42" s="282" t="s">
        <v>87</v>
      </c>
      <c r="Q42" s="282" t="s">
        <v>87</v>
      </c>
      <c r="R42" s="132">
        <v>103.62366258816358</v>
      </c>
      <c r="S42" s="132">
        <v>98.491255158433177</v>
      </c>
      <c r="T42" s="338">
        <v>24.233829521908888</v>
      </c>
      <c r="U42" s="339" t="s">
        <v>88</v>
      </c>
      <c r="V42" s="132">
        <v>11.1557788944724</v>
      </c>
      <c r="W42" s="132">
        <v>5.3266331658291497</v>
      </c>
      <c r="X42" s="132">
        <v>16.482412060301499</v>
      </c>
      <c r="Y42" s="282" t="s">
        <v>87</v>
      </c>
      <c r="Z42" s="282" t="s">
        <v>87</v>
      </c>
      <c r="AA42" s="282" t="s">
        <v>87</v>
      </c>
      <c r="AB42" s="282" t="s">
        <v>87</v>
      </c>
      <c r="AC42" s="282" t="s">
        <v>87</v>
      </c>
      <c r="AD42" s="282" t="s">
        <v>87</v>
      </c>
      <c r="AE42" s="282" t="s">
        <v>87</v>
      </c>
      <c r="AF42" s="282" t="s">
        <v>87</v>
      </c>
      <c r="AG42" s="282" t="s">
        <v>87</v>
      </c>
      <c r="AH42" s="282" t="s">
        <v>87</v>
      </c>
      <c r="AI42" s="282" t="s">
        <v>87</v>
      </c>
      <c r="AJ42" s="282" t="s">
        <v>87</v>
      </c>
      <c r="AK42" s="282" t="s">
        <v>87</v>
      </c>
      <c r="AL42" s="282" t="s">
        <v>87</v>
      </c>
      <c r="AM42" s="282" t="s">
        <v>87</v>
      </c>
      <c r="AN42" s="282" t="s">
        <v>87</v>
      </c>
      <c r="AO42" s="282" t="s">
        <v>87</v>
      </c>
      <c r="AP42" s="282" t="s">
        <v>87</v>
      </c>
      <c r="AQ42" s="282" t="s">
        <v>87</v>
      </c>
      <c r="AR42" s="282" t="s">
        <v>87</v>
      </c>
      <c r="AS42" s="282" t="s">
        <v>87</v>
      </c>
      <c r="AT42" s="282" t="s">
        <v>87</v>
      </c>
      <c r="AU42" s="282" t="s">
        <v>87</v>
      </c>
      <c r="AV42" s="282" t="s">
        <v>87</v>
      </c>
      <c r="AW42" s="286" t="s">
        <v>87</v>
      </c>
      <c r="AX42" s="286" t="s">
        <v>87</v>
      </c>
      <c r="AY42" s="286" t="s">
        <v>87</v>
      </c>
      <c r="AZ42" s="286" t="s">
        <v>87</v>
      </c>
      <c r="BA42" s="286" t="s">
        <v>87</v>
      </c>
      <c r="BB42" s="395">
        <v>69</v>
      </c>
      <c r="BC42" s="395">
        <v>163</v>
      </c>
      <c r="BD42" s="407" t="s">
        <v>88</v>
      </c>
      <c r="BE42" s="407" t="s">
        <v>88</v>
      </c>
      <c r="BF42" s="407" t="s">
        <v>88</v>
      </c>
      <c r="BG42" s="395">
        <v>297</v>
      </c>
      <c r="BH42" s="132">
        <v>44.400193746299983</v>
      </c>
      <c r="BI42" s="395">
        <v>1373</v>
      </c>
      <c r="BJ42" s="132">
        <v>205.25746132548781</v>
      </c>
      <c r="BK42" s="395">
        <v>78</v>
      </c>
      <c r="BL42" s="132">
        <v>11.660656943472723</v>
      </c>
      <c r="BM42" s="395">
        <v>40</v>
      </c>
      <c r="BN42" s="134">
        <v>5.9798240735757551</v>
      </c>
      <c r="BO42" s="380">
        <v>839</v>
      </c>
      <c r="BP42" s="134">
        <v>125.42680994325147</v>
      </c>
      <c r="BQ42" s="395">
        <v>0</v>
      </c>
      <c r="BR42" s="134">
        <v>0</v>
      </c>
      <c r="BS42" s="395">
        <v>42</v>
      </c>
      <c r="BT42" s="134">
        <v>6.2788152772545436</v>
      </c>
      <c r="BU42" s="395">
        <v>0</v>
      </c>
      <c r="BV42" s="134">
        <v>0</v>
      </c>
      <c r="BW42" s="395">
        <v>245</v>
      </c>
      <c r="BX42" s="134">
        <v>36.626422450651503</v>
      </c>
      <c r="BY42" s="338">
        <v>6</v>
      </c>
      <c r="BZ42" s="148">
        <v>0.89697361103636331</v>
      </c>
      <c r="CA42" s="395">
        <v>1201</v>
      </c>
      <c r="CB42" s="134">
        <v>179.54421780911207</v>
      </c>
      <c r="CC42" s="338">
        <v>2104</v>
      </c>
      <c r="CD42" s="148">
        <v>314.53874627008474</v>
      </c>
      <c r="CE42" s="395">
        <v>262</v>
      </c>
      <c r="CF42" s="134">
        <v>39.167847681921202</v>
      </c>
      <c r="CG42" s="395">
        <v>1073</v>
      </c>
      <c r="CH42" s="134">
        <v>160.40878077366963</v>
      </c>
      <c r="CI42" s="395">
        <v>2588</v>
      </c>
      <c r="CJ42" s="134">
        <v>386.89461756035138</v>
      </c>
      <c r="CK42" s="395">
        <v>976</v>
      </c>
      <c r="CL42" s="134">
        <v>145.90770739524842</v>
      </c>
      <c r="CM42" s="395">
        <v>3663</v>
      </c>
      <c r="CN42" s="408">
        <v>547.60238953769988</v>
      </c>
      <c r="CO42" s="395">
        <v>535</v>
      </c>
      <c r="CP42" s="134">
        <v>79.980146984075731</v>
      </c>
      <c r="CQ42" s="338">
        <v>18</v>
      </c>
      <c r="CR42" s="148">
        <v>2.6909208331090899</v>
      </c>
      <c r="CS42" s="338">
        <v>181</v>
      </c>
      <c r="CT42" s="148">
        <v>27.058703932930293</v>
      </c>
      <c r="CU42" s="395">
        <v>145</v>
      </c>
      <c r="CV42" s="134">
        <v>21.676862266712114</v>
      </c>
      <c r="CW42" s="395">
        <v>1560</v>
      </c>
      <c r="CX42" s="134">
        <v>233.21313886945447</v>
      </c>
      <c r="CY42" s="395">
        <v>1534</v>
      </c>
      <c r="CZ42" s="134">
        <v>229.32625322163022</v>
      </c>
      <c r="DA42" s="338">
        <v>26</v>
      </c>
      <c r="DB42" s="148">
        <v>3.8868856478242408</v>
      </c>
      <c r="DC42" s="395">
        <v>24</v>
      </c>
      <c r="DD42" s="395">
        <v>8139</v>
      </c>
      <c r="DE42" s="395">
        <v>2716</v>
      </c>
      <c r="DF42" s="395">
        <v>31689</v>
      </c>
      <c r="DG42" s="395">
        <v>6570</v>
      </c>
      <c r="DH42" s="395">
        <v>1404</v>
      </c>
      <c r="DI42" s="395">
        <v>0</v>
      </c>
      <c r="DJ42" s="395">
        <v>561</v>
      </c>
      <c r="DK42" s="395">
        <v>1059</v>
      </c>
      <c r="DL42" s="395">
        <v>568</v>
      </c>
      <c r="DM42" s="395">
        <v>57</v>
      </c>
      <c r="DN42" s="395">
        <v>3026</v>
      </c>
      <c r="DO42" s="395">
        <v>0</v>
      </c>
      <c r="DP42" s="395">
        <v>362</v>
      </c>
      <c r="DQ42" s="395">
        <v>31</v>
      </c>
      <c r="DR42" s="395">
        <v>0</v>
      </c>
      <c r="DS42" s="395">
        <v>93</v>
      </c>
      <c r="DT42" s="395">
        <v>66104</v>
      </c>
      <c r="DU42" s="395">
        <v>37688</v>
      </c>
      <c r="DV42" s="395">
        <v>15081</v>
      </c>
      <c r="DW42" s="395">
        <v>34721</v>
      </c>
      <c r="DX42" s="395">
        <v>2044</v>
      </c>
      <c r="DY42" s="395">
        <v>1807</v>
      </c>
      <c r="DZ42" s="395">
        <v>16903</v>
      </c>
      <c r="EA42" s="395">
        <v>14709</v>
      </c>
      <c r="EB42" s="134">
        <v>30.071760063786702</v>
      </c>
      <c r="EC42" s="395">
        <v>452</v>
      </c>
      <c r="ED42" s="339" t="s">
        <v>88</v>
      </c>
      <c r="EE42" s="339" t="s">
        <v>88</v>
      </c>
      <c r="EF42" s="339" t="s">
        <v>88</v>
      </c>
      <c r="EG42" s="338">
        <v>1812</v>
      </c>
      <c r="EH42" s="338">
        <v>1098</v>
      </c>
      <c r="EI42" s="338">
        <v>2026</v>
      </c>
      <c r="EJ42" s="395">
        <v>149</v>
      </c>
      <c r="EK42" s="338">
        <v>7911</v>
      </c>
      <c r="EL42" s="338">
        <v>114</v>
      </c>
      <c r="EM42" s="338">
        <v>212</v>
      </c>
      <c r="EN42" s="338">
        <v>60</v>
      </c>
      <c r="EO42" s="338">
        <v>189</v>
      </c>
      <c r="EP42" s="338">
        <v>126</v>
      </c>
      <c r="EQ42" s="338">
        <v>779</v>
      </c>
      <c r="ER42" s="338">
        <v>0</v>
      </c>
      <c r="ES42" s="338">
        <v>88</v>
      </c>
      <c r="ET42" s="338">
        <v>133</v>
      </c>
      <c r="EU42" s="338">
        <v>2</v>
      </c>
      <c r="EV42" s="338">
        <v>1634</v>
      </c>
      <c r="EW42" s="338">
        <v>1</v>
      </c>
      <c r="EX42" s="338">
        <v>40</v>
      </c>
      <c r="EY42" s="338">
        <v>234</v>
      </c>
      <c r="EZ42" s="338">
        <v>67</v>
      </c>
      <c r="FA42" s="339" t="s">
        <v>88</v>
      </c>
      <c r="FB42" s="339" t="s">
        <v>88</v>
      </c>
      <c r="FC42" s="339" t="s">
        <v>88</v>
      </c>
      <c r="FD42" s="339" t="s">
        <v>88</v>
      </c>
      <c r="FE42" s="339" t="s">
        <v>88</v>
      </c>
      <c r="FF42" s="339" t="s">
        <v>88</v>
      </c>
      <c r="FG42" s="339" t="s">
        <v>88</v>
      </c>
      <c r="FH42" s="339" t="s">
        <v>88</v>
      </c>
      <c r="FI42" s="339" t="s">
        <v>88</v>
      </c>
      <c r="FJ42" s="339" t="s">
        <v>88</v>
      </c>
      <c r="FK42" s="380">
        <v>3</v>
      </c>
      <c r="FL42" s="134">
        <v>5.9048143920009446</v>
      </c>
      <c r="FM42" s="383">
        <v>0</v>
      </c>
      <c r="FN42" s="148">
        <v>0</v>
      </c>
      <c r="FO42" s="383">
        <v>0</v>
      </c>
      <c r="FP42" s="148">
        <v>0</v>
      </c>
      <c r="FQ42" s="380">
        <v>4</v>
      </c>
      <c r="FR42" s="134">
        <v>0.59798240735757557</v>
      </c>
      <c r="FS42" s="380">
        <v>3</v>
      </c>
      <c r="FT42" s="134">
        <v>0.44848680551818165</v>
      </c>
      <c r="FU42" s="383">
        <v>107</v>
      </c>
      <c r="FV42" s="148">
        <v>15.996029396815144</v>
      </c>
      <c r="FW42" s="409">
        <v>5</v>
      </c>
      <c r="FX42" s="409">
        <v>1</v>
      </c>
      <c r="FY42" s="409">
        <v>3</v>
      </c>
      <c r="FZ42" s="409">
        <v>1</v>
      </c>
      <c r="GA42" s="409">
        <v>0</v>
      </c>
      <c r="GB42" s="395">
        <v>31751</v>
      </c>
      <c r="GC42" s="395">
        <v>6886</v>
      </c>
      <c r="GD42" s="395">
        <v>22140</v>
      </c>
      <c r="GE42" s="395">
        <v>281</v>
      </c>
      <c r="GF42" s="395">
        <v>15</v>
      </c>
      <c r="GG42" s="134">
        <v>915.33</v>
      </c>
      <c r="GH42" s="134">
        <v>2341.71</v>
      </c>
      <c r="GI42" s="134">
        <v>110.5</v>
      </c>
      <c r="GJ42" s="134">
        <v>38.21</v>
      </c>
      <c r="GK42" s="134">
        <v>7</v>
      </c>
      <c r="GL42" s="134">
        <v>11.27</v>
      </c>
      <c r="GM42" s="134">
        <v>20.309999999999999</v>
      </c>
      <c r="GN42" s="134">
        <v>18</v>
      </c>
      <c r="GO42" s="134">
        <v>12</v>
      </c>
      <c r="GP42" s="134">
        <v>26</v>
      </c>
      <c r="GQ42" s="134">
        <v>10.125</v>
      </c>
      <c r="GR42" s="134">
        <v>5</v>
      </c>
      <c r="GS42" s="134">
        <v>0</v>
      </c>
      <c r="GT42" s="134">
        <v>73</v>
      </c>
      <c r="GU42" s="134">
        <v>2</v>
      </c>
      <c r="GV42" s="134">
        <v>10</v>
      </c>
      <c r="GW42" s="134">
        <v>2</v>
      </c>
      <c r="GX42" s="134">
        <v>4</v>
      </c>
      <c r="GY42" s="134">
        <v>11</v>
      </c>
      <c r="GZ42" s="134">
        <v>9</v>
      </c>
      <c r="HA42" s="134">
        <v>2</v>
      </c>
      <c r="HB42" s="134">
        <v>2</v>
      </c>
      <c r="HC42" s="134">
        <v>4</v>
      </c>
      <c r="HD42" s="134">
        <v>4</v>
      </c>
      <c r="HE42" s="134">
        <v>10</v>
      </c>
      <c r="HF42" s="134">
        <v>2</v>
      </c>
      <c r="HG42" s="134">
        <v>8</v>
      </c>
      <c r="HH42" s="134">
        <v>35</v>
      </c>
      <c r="HI42" s="134">
        <v>9.1</v>
      </c>
      <c r="HJ42" s="134">
        <v>0</v>
      </c>
      <c r="HK42" s="134">
        <v>0</v>
      </c>
      <c r="HL42" s="132">
        <v>13.384245955202141</v>
      </c>
      <c r="HM42" s="144">
        <v>91.780909097593707</v>
      </c>
      <c r="HN42" s="144">
        <v>84.301433899418498</v>
      </c>
      <c r="HO42" s="365">
        <v>0.20268558398783901</v>
      </c>
      <c r="HP42" s="366">
        <v>5.6593095642331601E-2</v>
      </c>
      <c r="HQ42" s="365">
        <v>8.9887640449438209</v>
      </c>
      <c r="HR42" s="366">
        <v>2.6315789473684199</v>
      </c>
      <c r="HS42" s="132">
        <v>83.1460674157303</v>
      </c>
      <c r="HT42" s="132">
        <v>95.614035087719301</v>
      </c>
      <c r="HU42" s="132">
        <v>2.2548771218647099</v>
      </c>
      <c r="HV42" s="132">
        <v>2.1505376344085998</v>
      </c>
      <c r="HW42" s="132">
        <v>14.5166838665291</v>
      </c>
      <c r="HX42" s="132">
        <v>21.118752865657999</v>
      </c>
      <c r="HY42" s="144">
        <v>126.94453486971533</v>
      </c>
      <c r="HZ42" s="144">
        <v>115.815501433813</v>
      </c>
      <c r="IA42" s="383">
        <v>13</v>
      </c>
      <c r="IB42" s="383">
        <v>11</v>
      </c>
      <c r="IC42" s="366">
        <v>0.32218091697645601</v>
      </c>
      <c r="ID42" s="366">
        <v>0.209923664122137</v>
      </c>
      <c r="IE42" s="366">
        <v>4.46735395189003</v>
      </c>
      <c r="IF42" s="366">
        <v>4.8672566371681398</v>
      </c>
      <c r="IG42" s="144">
        <v>78.350515463917503</v>
      </c>
      <c r="IH42" s="144">
        <v>85.398230088495595</v>
      </c>
      <c r="II42" s="144">
        <v>7.2118959107806697</v>
      </c>
      <c r="IJ42" s="144">
        <v>4.3129770992366403</v>
      </c>
      <c r="IK42" s="144">
        <v>15.393876848985199</v>
      </c>
      <c r="IL42" s="144">
        <v>21.4855570839065</v>
      </c>
      <c r="IM42" s="146">
        <v>98.256454322463156</v>
      </c>
      <c r="IN42" s="135">
        <v>89.324283695101315</v>
      </c>
      <c r="IO42" s="366">
        <v>0.202757502027575</v>
      </c>
      <c r="IP42" s="366">
        <v>3.7495313085864297E-2</v>
      </c>
      <c r="IQ42" s="366">
        <v>3.1446540880503102</v>
      </c>
      <c r="IR42" s="366">
        <v>0.970873786407767</v>
      </c>
      <c r="IS42" s="144">
        <v>84.905660377358501</v>
      </c>
      <c r="IT42" s="144">
        <v>89.320388349514602</v>
      </c>
      <c r="IU42" s="144">
        <v>6.4476885644768904</v>
      </c>
      <c r="IV42" s="144">
        <v>3.8620172478440198</v>
      </c>
      <c r="IW42" s="144">
        <v>17.3451327433628</v>
      </c>
      <c r="IX42" s="144">
        <v>20.110055027513798</v>
      </c>
      <c r="IY42" s="338">
        <v>7</v>
      </c>
      <c r="IZ42" s="366">
        <v>0.26365348399246702</v>
      </c>
      <c r="JA42" s="366">
        <v>16.6666666666667</v>
      </c>
      <c r="JB42" s="366">
        <v>80.952380952380906</v>
      </c>
      <c r="JC42" s="366">
        <v>1.5819209039547999</v>
      </c>
      <c r="JD42" s="144">
        <v>18.450252177900001</v>
      </c>
    </row>
    <row r="43" spans="1:264" ht="18" customHeight="1">
      <c r="A43" s="278"/>
      <c r="B43" s="279" t="s">
        <v>87</v>
      </c>
      <c r="C43" s="279" t="s">
        <v>87</v>
      </c>
      <c r="D43" s="280" t="s">
        <v>1759</v>
      </c>
      <c r="E43" s="281" t="s">
        <v>1262</v>
      </c>
      <c r="F43" s="280" t="s">
        <v>122</v>
      </c>
      <c r="G43" s="281" t="s">
        <v>3</v>
      </c>
      <c r="H43" s="282" t="s">
        <v>87</v>
      </c>
      <c r="I43" s="282" t="s">
        <v>87</v>
      </c>
      <c r="J43" s="282" t="s">
        <v>87</v>
      </c>
      <c r="K43" s="282" t="s">
        <v>87</v>
      </c>
      <c r="L43" s="282" t="s">
        <v>87</v>
      </c>
      <c r="M43" s="283">
        <v>166529</v>
      </c>
      <c r="N43" s="282" t="s">
        <v>87</v>
      </c>
      <c r="O43" s="282" t="s">
        <v>87</v>
      </c>
      <c r="P43" s="282" t="s">
        <v>87</v>
      </c>
      <c r="Q43" s="282" t="s">
        <v>87</v>
      </c>
      <c r="R43" s="132">
        <v>95.959342052173852</v>
      </c>
      <c r="S43" s="132">
        <v>95.834709627163505</v>
      </c>
      <c r="T43" s="339" t="s">
        <v>88</v>
      </c>
      <c r="U43" s="339" t="s">
        <v>88</v>
      </c>
      <c r="V43" s="132">
        <v>10.759236703207501</v>
      </c>
      <c r="W43" s="132">
        <v>9.7848152659358494</v>
      </c>
      <c r="X43" s="132">
        <v>20.5440519691433</v>
      </c>
      <c r="Y43" s="282" t="s">
        <v>87</v>
      </c>
      <c r="Z43" s="282" t="s">
        <v>87</v>
      </c>
      <c r="AA43" s="282" t="s">
        <v>87</v>
      </c>
      <c r="AB43" s="282" t="s">
        <v>87</v>
      </c>
      <c r="AC43" s="282" t="s">
        <v>87</v>
      </c>
      <c r="AD43" s="282" t="s">
        <v>87</v>
      </c>
      <c r="AE43" s="282" t="s">
        <v>87</v>
      </c>
      <c r="AF43" s="282" t="s">
        <v>87</v>
      </c>
      <c r="AG43" s="282" t="s">
        <v>87</v>
      </c>
      <c r="AH43" s="282" t="s">
        <v>87</v>
      </c>
      <c r="AI43" s="282" t="s">
        <v>87</v>
      </c>
      <c r="AJ43" s="282" t="s">
        <v>87</v>
      </c>
      <c r="AK43" s="282" t="s">
        <v>87</v>
      </c>
      <c r="AL43" s="282" t="s">
        <v>87</v>
      </c>
      <c r="AM43" s="282" t="s">
        <v>87</v>
      </c>
      <c r="AN43" s="282" t="s">
        <v>87</v>
      </c>
      <c r="AO43" s="282" t="s">
        <v>87</v>
      </c>
      <c r="AP43" s="282" t="s">
        <v>87</v>
      </c>
      <c r="AQ43" s="282" t="s">
        <v>87</v>
      </c>
      <c r="AR43" s="282" t="s">
        <v>87</v>
      </c>
      <c r="AS43" s="282" t="s">
        <v>87</v>
      </c>
      <c r="AT43" s="282" t="s">
        <v>87</v>
      </c>
      <c r="AU43" s="282" t="s">
        <v>87</v>
      </c>
      <c r="AV43" s="282" t="s">
        <v>87</v>
      </c>
      <c r="AW43" s="286" t="s">
        <v>87</v>
      </c>
      <c r="AX43" s="286" t="s">
        <v>87</v>
      </c>
      <c r="AY43" s="286" t="s">
        <v>87</v>
      </c>
      <c r="AZ43" s="286" t="s">
        <v>87</v>
      </c>
      <c r="BA43" s="286" t="s">
        <v>87</v>
      </c>
      <c r="BB43" s="395">
        <v>25</v>
      </c>
      <c r="BC43" s="395">
        <v>29</v>
      </c>
      <c r="BD43" s="407" t="s">
        <v>88</v>
      </c>
      <c r="BE43" s="407" t="s">
        <v>88</v>
      </c>
      <c r="BF43" s="407" t="s">
        <v>88</v>
      </c>
      <c r="BG43" s="395">
        <v>0</v>
      </c>
      <c r="BH43" s="132">
        <v>0</v>
      </c>
      <c r="BI43" s="395">
        <v>38</v>
      </c>
      <c r="BJ43" s="132">
        <v>30.397325035396886</v>
      </c>
      <c r="BK43" s="395">
        <v>0</v>
      </c>
      <c r="BL43" s="132">
        <v>0</v>
      </c>
      <c r="BM43" s="395">
        <v>0</v>
      </c>
      <c r="BN43" s="134">
        <v>0</v>
      </c>
      <c r="BO43" s="380">
        <v>33</v>
      </c>
      <c r="BP43" s="134">
        <v>26.397677004423613</v>
      </c>
      <c r="BQ43" s="395">
        <v>0</v>
      </c>
      <c r="BR43" s="134">
        <v>0</v>
      </c>
      <c r="BS43" s="395">
        <v>20</v>
      </c>
      <c r="BT43" s="134">
        <v>15.998592123893097</v>
      </c>
      <c r="BU43" s="395">
        <v>0</v>
      </c>
      <c r="BV43" s="134">
        <v>0</v>
      </c>
      <c r="BW43" s="395">
        <v>10</v>
      </c>
      <c r="BX43" s="134">
        <v>7.9992960619465485</v>
      </c>
      <c r="BY43" s="338">
        <v>0</v>
      </c>
      <c r="BZ43" s="148">
        <v>0</v>
      </c>
      <c r="CA43" s="395">
        <v>89</v>
      </c>
      <c r="CB43" s="134">
        <v>71.193734951324288</v>
      </c>
      <c r="CC43" s="395">
        <v>190</v>
      </c>
      <c r="CD43" s="134">
        <v>151.98662517698443</v>
      </c>
      <c r="CE43" s="395">
        <v>14</v>
      </c>
      <c r="CF43" s="134">
        <v>11.199014486725167</v>
      </c>
      <c r="CG43" s="395">
        <v>67</v>
      </c>
      <c r="CH43" s="134">
        <v>53.595283615041879</v>
      </c>
      <c r="CI43" s="395">
        <v>952</v>
      </c>
      <c r="CJ43" s="134">
        <v>761.53298509731144</v>
      </c>
      <c r="CK43" s="395">
        <v>451</v>
      </c>
      <c r="CL43" s="134">
        <v>360.76825239378934</v>
      </c>
      <c r="CM43" s="395">
        <v>18</v>
      </c>
      <c r="CN43" s="408">
        <v>14.398732911503787</v>
      </c>
      <c r="CO43" s="395">
        <v>22</v>
      </c>
      <c r="CP43" s="134">
        <v>17.598451336282409</v>
      </c>
      <c r="CQ43" s="395">
        <v>10</v>
      </c>
      <c r="CR43" s="134">
        <v>7.9992960619465485</v>
      </c>
      <c r="CS43" s="338">
        <v>17</v>
      </c>
      <c r="CT43" s="148">
        <v>13.598803305309133</v>
      </c>
      <c r="CU43" s="395">
        <v>5</v>
      </c>
      <c r="CV43" s="134">
        <v>3.9996480309732743</v>
      </c>
      <c r="CW43" s="395">
        <v>8</v>
      </c>
      <c r="CX43" s="134">
        <v>6.3994368495572393</v>
      </c>
      <c r="CY43" s="395">
        <v>8</v>
      </c>
      <c r="CZ43" s="134">
        <v>6.3994368495572393</v>
      </c>
      <c r="DA43" s="338">
        <v>0</v>
      </c>
      <c r="DB43" s="148">
        <v>0</v>
      </c>
      <c r="DC43" s="395">
        <v>0</v>
      </c>
      <c r="DD43" s="395">
        <v>0</v>
      </c>
      <c r="DE43" s="395">
        <v>73</v>
      </c>
      <c r="DF43" s="395">
        <v>1601</v>
      </c>
      <c r="DG43" s="395">
        <v>0</v>
      </c>
      <c r="DH43" s="395">
        <v>198</v>
      </c>
      <c r="DI43" s="395">
        <v>0</v>
      </c>
      <c r="DJ43" s="395">
        <v>96</v>
      </c>
      <c r="DK43" s="395">
        <v>100</v>
      </c>
      <c r="DL43" s="395">
        <v>8</v>
      </c>
      <c r="DM43" s="395">
        <v>0</v>
      </c>
      <c r="DN43" s="395">
        <v>0</v>
      </c>
      <c r="DO43" s="395">
        <v>0</v>
      </c>
      <c r="DP43" s="395">
        <v>0</v>
      </c>
      <c r="DQ43" s="395">
        <v>0</v>
      </c>
      <c r="DR43" s="395">
        <v>0</v>
      </c>
      <c r="DS43" s="395">
        <v>0</v>
      </c>
      <c r="DT43" s="395">
        <v>7</v>
      </c>
      <c r="DU43" s="395">
        <v>3306</v>
      </c>
      <c r="DV43" s="395">
        <v>413</v>
      </c>
      <c r="DW43" s="395">
        <v>5465</v>
      </c>
      <c r="DX43" s="395">
        <v>34</v>
      </c>
      <c r="DY43" s="395">
        <v>0</v>
      </c>
      <c r="DZ43" s="395">
        <v>0</v>
      </c>
      <c r="EA43" s="395">
        <v>794</v>
      </c>
      <c r="EB43" s="134">
        <v>35.653345307588701</v>
      </c>
      <c r="EC43" s="395">
        <v>60</v>
      </c>
      <c r="ED43" s="339" t="s">
        <v>88</v>
      </c>
      <c r="EE43" s="339" t="s">
        <v>88</v>
      </c>
      <c r="EF43" s="339" t="s">
        <v>88</v>
      </c>
      <c r="EG43" s="338">
        <v>110</v>
      </c>
      <c r="EH43" s="338">
        <v>281</v>
      </c>
      <c r="EI43" s="338">
        <v>32</v>
      </c>
      <c r="EJ43" s="395">
        <v>0</v>
      </c>
      <c r="EK43" s="338">
        <v>0</v>
      </c>
      <c r="EL43" s="338">
        <v>0</v>
      </c>
      <c r="EM43" s="338">
        <v>0</v>
      </c>
      <c r="EN43" s="338">
        <v>0</v>
      </c>
      <c r="EO43" s="338">
        <v>0</v>
      </c>
      <c r="EP43" s="338">
        <v>0</v>
      </c>
      <c r="EQ43" s="338">
        <v>0</v>
      </c>
      <c r="ER43" s="338">
        <v>0</v>
      </c>
      <c r="ES43" s="338">
        <v>0</v>
      </c>
      <c r="ET43" s="338">
        <v>0</v>
      </c>
      <c r="EU43" s="338">
        <v>0</v>
      </c>
      <c r="EV43" s="338">
        <v>0</v>
      </c>
      <c r="EW43" s="338">
        <v>0</v>
      </c>
      <c r="EX43" s="338">
        <v>0</v>
      </c>
      <c r="EY43" s="338">
        <v>0</v>
      </c>
      <c r="EZ43" s="338">
        <v>0</v>
      </c>
      <c r="FA43" s="339" t="s">
        <v>88</v>
      </c>
      <c r="FB43" s="339" t="s">
        <v>88</v>
      </c>
      <c r="FC43" s="339" t="s">
        <v>88</v>
      </c>
      <c r="FD43" s="339" t="s">
        <v>88</v>
      </c>
      <c r="FE43" s="339" t="s">
        <v>88</v>
      </c>
      <c r="FF43" s="339" t="s">
        <v>88</v>
      </c>
      <c r="FG43" s="339" t="s">
        <v>88</v>
      </c>
      <c r="FH43" s="339" t="s">
        <v>88</v>
      </c>
      <c r="FI43" s="339" t="s">
        <v>88</v>
      </c>
      <c r="FJ43" s="339" t="s">
        <v>88</v>
      </c>
      <c r="FK43" s="380">
        <v>0</v>
      </c>
      <c r="FL43" s="134">
        <v>0</v>
      </c>
      <c r="FM43" s="380">
        <v>2</v>
      </c>
      <c r="FN43" s="134">
        <v>1.200992019408031</v>
      </c>
      <c r="FO43" s="380">
        <v>0</v>
      </c>
      <c r="FP43" s="134">
        <v>0</v>
      </c>
      <c r="FQ43" s="380">
        <v>1</v>
      </c>
      <c r="FR43" s="134">
        <v>0.79992960619465492</v>
      </c>
      <c r="FS43" s="380">
        <v>0</v>
      </c>
      <c r="FT43" s="134">
        <v>0</v>
      </c>
      <c r="FU43" s="380">
        <v>11</v>
      </c>
      <c r="FV43" s="134">
        <v>8.7992256681412044</v>
      </c>
      <c r="FW43" s="409">
        <v>1</v>
      </c>
      <c r="FX43" s="409">
        <v>0</v>
      </c>
      <c r="FY43" s="409">
        <v>0</v>
      </c>
      <c r="FZ43" s="409">
        <v>0</v>
      </c>
      <c r="GA43" s="409">
        <v>1</v>
      </c>
      <c r="GB43" s="395">
        <v>0</v>
      </c>
      <c r="GC43" s="395">
        <v>0</v>
      </c>
      <c r="GD43" s="395">
        <v>0</v>
      </c>
      <c r="GE43" s="395">
        <v>0</v>
      </c>
      <c r="GF43" s="395">
        <v>0</v>
      </c>
      <c r="GG43" s="134">
        <v>14.9</v>
      </c>
      <c r="GH43" s="134">
        <v>104.74</v>
      </c>
      <c r="GI43" s="134">
        <v>5</v>
      </c>
      <c r="GJ43" s="134">
        <v>0</v>
      </c>
      <c r="GK43" s="134">
        <v>0.1</v>
      </c>
      <c r="GL43" s="134">
        <v>0.1</v>
      </c>
      <c r="GM43" s="134">
        <v>1.1000000000000001</v>
      </c>
      <c r="GN43" s="134">
        <v>1</v>
      </c>
      <c r="GO43" s="134">
        <v>0</v>
      </c>
      <c r="GP43" s="134">
        <v>2</v>
      </c>
      <c r="GQ43" s="134">
        <v>0</v>
      </c>
      <c r="GR43" s="134">
        <v>0</v>
      </c>
      <c r="GS43" s="134">
        <v>0</v>
      </c>
      <c r="GT43" s="134">
        <v>2</v>
      </c>
      <c r="GU43" s="134">
        <v>0</v>
      </c>
      <c r="GV43" s="134">
        <v>1</v>
      </c>
      <c r="GW43" s="134">
        <v>2</v>
      </c>
      <c r="GX43" s="134">
        <v>0</v>
      </c>
      <c r="GY43" s="134">
        <v>1</v>
      </c>
      <c r="GZ43" s="134">
        <v>1</v>
      </c>
      <c r="HA43" s="134">
        <v>0</v>
      </c>
      <c r="HB43" s="134">
        <v>0</v>
      </c>
      <c r="HC43" s="134">
        <v>0</v>
      </c>
      <c r="HD43" s="134">
        <v>0</v>
      </c>
      <c r="HE43" s="134">
        <v>1</v>
      </c>
      <c r="HF43" s="134">
        <v>0</v>
      </c>
      <c r="HG43" s="134">
        <v>1</v>
      </c>
      <c r="HH43" s="134">
        <v>0</v>
      </c>
      <c r="HI43" s="134">
        <v>0</v>
      </c>
      <c r="HJ43" s="134">
        <v>2.401984038816062</v>
      </c>
      <c r="HK43" s="134">
        <v>3.0024800485200775</v>
      </c>
      <c r="HL43" s="132">
        <v>17.234235478505244</v>
      </c>
      <c r="HM43" s="144">
        <v>99.779263638902407</v>
      </c>
      <c r="HN43" s="144">
        <v>91.820039040743097</v>
      </c>
      <c r="HO43" s="365">
        <v>2.6281208935610999E-2</v>
      </c>
      <c r="HP43" s="365">
        <v>6.7046597385182705E-2</v>
      </c>
      <c r="HQ43" s="365">
        <v>0.88757396449704096</v>
      </c>
      <c r="HR43" s="365">
        <v>2.38663484486873</v>
      </c>
      <c r="HS43" s="132">
        <v>78.698224852070993</v>
      </c>
      <c r="HT43" s="132">
        <v>80.4295942720764</v>
      </c>
      <c r="HU43" s="132">
        <v>2.9610162067455099</v>
      </c>
      <c r="HV43" s="132">
        <v>2.8092524304391602</v>
      </c>
      <c r="HW43" s="132">
        <v>11.3919774806474</v>
      </c>
      <c r="HX43" s="132">
        <v>20.084726090993499</v>
      </c>
      <c r="HY43" s="144">
        <v>92.676320791993803</v>
      </c>
      <c r="HZ43" s="144">
        <v>101.40670426639799</v>
      </c>
      <c r="IA43" s="383">
        <v>35</v>
      </c>
      <c r="IB43" s="383">
        <v>27</v>
      </c>
      <c r="IC43" s="366">
        <v>0.36923726131448498</v>
      </c>
      <c r="ID43" s="366">
        <v>0.21742631663713999</v>
      </c>
      <c r="IE43" s="366">
        <v>5.0359712230215798</v>
      </c>
      <c r="IF43" s="366">
        <v>4.9632352941176503</v>
      </c>
      <c r="IG43" s="144">
        <v>82.014388489208599</v>
      </c>
      <c r="IH43" s="144">
        <v>87.867647058823493</v>
      </c>
      <c r="II43" s="144">
        <v>7.3319970461019102</v>
      </c>
      <c r="IJ43" s="144">
        <v>4.3807376389112598</v>
      </c>
      <c r="IK43" s="144">
        <v>10.8909218859958</v>
      </c>
      <c r="IL43" s="144">
        <v>18.517873723305499</v>
      </c>
      <c r="IM43" s="146">
        <v>94.470628935141804</v>
      </c>
      <c r="IN43" s="135">
        <v>93.682335953500086</v>
      </c>
      <c r="IO43" s="366">
        <v>0.44120142541999002</v>
      </c>
      <c r="IP43" s="366">
        <v>7.2160484918458695E-2</v>
      </c>
      <c r="IQ43" s="366">
        <v>5.7522123893805297</v>
      </c>
      <c r="IR43" s="366">
        <v>1.55763239875389</v>
      </c>
      <c r="IS43" s="144">
        <v>93.805309734513301</v>
      </c>
      <c r="IT43" s="144">
        <v>92.8348909657321</v>
      </c>
      <c r="IU43" s="144">
        <v>7.6701170880705902</v>
      </c>
      <c r="IV43" s="144">
        <v>4.6327031317650498</v>
      </c>
      <c r="IW43" s="144">
        <v>12.1997212429286</v>
      </c>
      <c r="IX43" s="144">
        <v>17.645111910967699</v>
      </c>
      <c r="IY43" s="338">
        <v>22</v>
      </c>
      <c r="IZ43" s="366">
        <v>0.29899429192715399</v>
      </c>
      <c r="JA43" s="366">
        <v>10.837438423645301</v>
      </c>
      <c r="JB43" s="366">
        <v>99.014778325123203</v>
      </c>
      <c r="JC43" s="366">
        <v>2.7589018755096499</v>
      </c>
      <c r="JD43" s="144">
        <v>14.8067548746518</v>
      </c>
    </row>
    <row r="44" spans="1:264" ht="18" customHeight="1">
      <c r="A44" s="278"/>
      <c r="B44" s="279" t="s">
        <v>87</v>
      </c>
      <c r="C44" s="279" t="s">
        <v>87</v>
      </c>
      <c r="D44" s="280" t="s">
        <v>1760</v>
      </c>
      <c r="E44" s="281" t="s">
        <v>1263</v>
      </c>
      <c r="F44" s="280" t="s">
        <v>122</v>
      </c>
      <c r="G44" s="281" t="s">
        <v>3</v>
      </c>
      <c r="H44" s="282" t="s">
        <v>87</v>
      </c>
      <c r="I44" s="282" t="s">
        <v>87</v>
      </c>
      <c r="J44" s="282" t="s">
        <v>87</v>
      </c>
      <c r="K44" s="282" t="s">
        <v>87</v>
      </c>
      <c r="L44" s="282" t="s">
        <v>87</v>
      </c>
      <c r="M44" s="283">
        <v>1540389</v>
      </c>
      <c r="N44" s="282" t="s">
        <v>87</v>
      </c>
      <c r="O44" s="282" t="s">
        <v>87</v>
      </c>
      <c r="P44" s="282" t="s">
        <v>87</v>
      </c>
      <c r="Q44" s="282" t="s">
        <v>87</v>
      </c>
      <c r="R44" s="132">
        <v>95.162389964257571</v>
      </c>
      <c r="S44" s="132">
        <v>97.72617700274715</v>
      </c>
      <c r="T44" s="339" t="s">
        <v>88</v>
      </c>
      <c r="U44" s="339" t="s">
        <v>88</v>
      </c>
      <c r="V44" s="132">
        <v>15.375569601646299</v>
      </c>
      <c r="W44" s="132">
        <v>8.5770983389680993</v>
      </c>
      <c r="X44" s="132">
        <v>23.952667940614401</v>
      </c>
      <c r="Y44" s="282" t="s">
        <v>87</v>
      </c>
      <c r="Z44" s="282" t="s">
        <v>87</v>
      </c>
      <c r="AA44" s="282" t="s">
        <v>87</v>
      </c>
      <c r="AB44" s="282" t="s">
        <v>87</v>
      </c>
      <c r="AC44" s="282" t="s">
        <v>87</v>
      </c>
      <c r="AD44" s="282" t="s">
        <v>87</v>
      </c>
      <c r="AE44" s="282" t="s">
        <v>87</v>
      </c>
      <c r="AF44" s="282" t="s">
        <v>87</v>
      </c>
      <c r="AG44" s="282" t="s">
        <v>87</v>
      </c>
      <c r="AH44" s="282" t="s">
        <v>87</v>
      </c>
      <c r="AI44" s="282" t="s">
        <v>87</v>
      </c>
      <c r="AJ44" s="282" t="s">
        <v>87</v>
      </c>
      <c r="AK44" s="282" t="s">
        <v>87</v>
      </c>
      <c r="AL44" s="282" t="s">
        <v>87</v>
      </c>
      <c r="AM44" s="282" t="s">
        <v>87</v>
      </c>
      <c r="AN44" s="282" t="s">
        <v>87</v>
      </c>
      <c r="AO44" s="282" t="s">
        <v>87</v>
      </c>
      <c r="AP44" s="282" t="s">
        <v>87</v>
      </c>
      <c r="AQ44" s="282" t="s">
        <v>87</v>
      </c>
      <c r="AR44" s="282" t="s">
        <v>87</v>
      </c>
      <c r="AS44" s="282" t="s">
        <v>87</v>
      </c>
      <c r="AT44" s="282" t="s">
        <v>87</v>
      </c>
      <c r="AU44" s="282" t="s">
        <v>87</v>
      </c>
      <c r="AV44" s="282" t="s">
        <v>87</v>
      </c>
      <c r="AW44" s="286" t="s">
        <v>87</v>
      </c>
      <c r="AX44" s="286" t="s">
        <v>87</v>
      </c>
      <c r="AY44" s="286" t="s">
        <v>87</v>
      </c>
      <c r="AZ44" s="286" t="s">
        <v>87</v>
      </c>
      <c r="BA44" s="286" t="s">
        <v>87</v>
      </c>
      <c r="BB44" s="395">
        <v>19</v>
      </c>
      <c r="BC44" s="395">
        <v>22</v>
      </c>
      <c r="BD44" s="407" t="s">
        <v>88</v>
      </c>
      <c r="BE44" s="407" t="s">
        <v>88</v>
      </c>
      <c r="BF44" s="407" t="s">
        <v>88</v>
      </c>
      <c r="BG44" s="395">
        <v>18</v>
      </c>
      <c r="BH44" s="132">
        <v>15.979262468263409</v>
      </c>
      <c r="BI44" s="395">
        <v>121</v>
      </c>
      <c r="BJ44" s="132">
        <v>107.41615325888181</v>
      </c>
      <c r="BK44" s="395">
        <v>0</v>
      </c>
      <c r="BL44" s="132">
        <v>0</v>
      </c>
      <c r="BM44" s="395">
        <v>12</v>
      </c>
      <c r="BN44" s="134">
        <v>10.652841645508941</v>
      </c>
      <c r="BO44" s="380">
        <v>103</v>
      </c>
      <c r="BP44" s="134">
        <v>91.436890790618392</v>
      </c>
      <c r="BQ44" s="395">
        <v>0</v>
      </c>
      <c r="BR44" s="134">
        <v>0</v>
      </c>
      <c r="BS44" s="395">
        <v>27</v>
      </c>
      <c r="BT44" s="134">
        <v>23.968893702395114</v>
      </c>
      <c r="BU44" s="395">
        <v>0</v>
      </c>
      <c r="BV44" s="134">
        <v>0</v>
      </c>
      <c r="BW44" s="395">
        <v>12</v>
      </c>
      <c r="BX44" s="134">
        <v>10.652841645508941</v>
      </c>
      <c r="BY44" s="338">
        <v>0</v>
      </c>
      <c r="BZ44" s="148">
        <v>0</v>
      </c>
      <c r="CA44" s="395">
        <v>210</v>
      </c>
      <c r="CB44" s="134">
        <v>186.42472879640644</v>
      </c>
      <c r="CC44" s="395">
        <v>0</v>
      </c>
      <c r="CD44" s="134">
        <v>0</v>
      </c>
      <c r="CE44" s="395">
        <v>21</v>
      </c>
      <c r="CF44" s="134">
        <v>18.642472879640646</v>
      </c>
      <c r="CG44" s="395">
        <v>253</v>
      </c>
      <c r="CH44" s="134">
        <v>224.59741135948016</v>
      </c>
      <c r="CI44" s="395">
        <v>679</v>
      </c>
      <c r="CJ44" s="134">
        <v>602.77328977504749</v>
      </c>
      <c r="CK44" s="395">
        <v>251</v>
      </c>
      <c r="CL44" s="134">
        <v>222.82193775189532</v>
      </c>
      <c r="CM44" s="395">
        <v>46</v>
      </c>
      <c r="CN44" s="408">
        <v>40.835892974450935</v>
      </c>
      <c r="CO44" s="395">
        <v>26</v>
      </c>
      <c r="CP44" s="134">
        <v>23.081156898602703</v>
      </c>
      <c r="CQ44" s="395">
        <v>0</v>
      </c>
      <c r="CR44" s="134">
        <v>0</v>
      </c>
      <c r="CS44" s="395">
        <v>1</v>
      </c>
      <c r="CT44" s="134">
        <v>0.8877368037924116</v>
      </c>
      <c r="CU44" s="395">
        <v>17</v>
      </c>
      <c r="CV44" s="134">
        <v>15.091525664470998</v>
      </c>
      <c r="CW44" s="395">
        <v>327</v>
      </c>
      <c r="CX44" s="134">
        <v>290.28993484011858</v>
      </c>
      <c r="CY44" s="395">
        <v>321</v>
      </c>
      <c r="CZ44" s="134">
        <v>284.96351401736416</v>
      </c>
      <c r="DA44" s="338">
        <v>0</v>
      </c>
      <c r="DB44" s="148">
        <v>0</v>
      </c>
      <c r="DC44" s="395">
        <v>0</v>
      </c>
      <c r="DD44" s="395">
        <v>0</v>
      </c>
      <c r="DE44" s="395">
        <v>226</v>
      </c>
      <c r="DF44" s="395">
        <v>3578</v>
      </c>
      <c r="DG44" s="395">
        <v>0</v>
      </c>
      <c r="DH44" s="395">
        <v>261</v>
      </c>
      <c r="DI44" s="395">
        <v>0</v>
      </c>
      <c r="DJ44" s="395">
        <v>85</v>
      </c>
      <c r="DK44" s="395">
        <v>0</v>
      </c>
      <c r="DL44" s="395">
        <v>0</v>
      </c>
      <c r="DM44" s="395">
        <v>0</v>
      </c>
      <c r="DN44" s="395">
        <v>368</v>
      </c>
      <c r="DO44" s="395">
        <v>0</v>
      </c>
      <c r="DP44" s="395">
        <v>0</v>
      </c>
      <c r="DQ44" s="395">
        <v>4</v>
      </c>
      <c r="DR44" s="395">
        <v>0</v>
      </c>
      <c r="DS44" s="395">
        <v>39</v>
      </c>
      <c r="DT44" s="395">
        <v>0</v>
      </c>
      <c r="DU44" s="395">
        <v>7902</v>
      </c>
      <c r="DV44" s="395">
        <v>1300</v>
      </c>
      <c r="DW44" s="395">
        <v>170</v>
      </c>
      <c r="DX44" s="395">
        <v>281</v>
      </c>
      <c r="DY44" s="395">
        <v>280</v>
      </c>
      <c r="DZ44" s="395">
        <v>1889</v>
      </c>
      <c r="EA44" s="395">
        <v>1675</v>
      </c>
      <c r="EB44" s="134">
        <v>30.938308090136701</v>
      </c>
      <c r="EC44" s="395">
        <v>72</v>
      </c>
      <c r="ED44" s="339" t="s">
        <v>88</v>
      </c>
      <c r="EE44" s="339" t="s">
        <v>88</v>
      </c>
      <c r="EF44" s="339" t="s">
        <v>88</v>
      </c>
      <c r="EG44" s="338">
        <v>47</v>
      </c>
      <c r="EH44" s="338">
        <v>418</v>
      </c>
      <c r="EI44" s="338">
        <v>14</v>
      </c>
      <c r="EJ44" s="395">
        <v>0</v>
      </c>
      <c r="EK44" s="338">
        <v>385</v>
      </c>
      <c r="EL44" s="338">
        <v>0</v>
      </c>
      <c r="EM44" s="338">
        <v>0</v>
      </c>
      <c r="EN44" s="338">
        <v>6</v>
      </c>
      <c r="EO44" s="338">
        <v>30</v>
      </c>
      <c r="EP44" s="338">
        <v>26</v>
      </c>
      <c r="EQ44" s="338">
        <v>0</v>
      </c>
      <c r="ER44" s="338">
        <v>0</v>
      </c>
      <c r="ES44" s="338">
        <v>0</v>
      </c>
      <c r="ET44" s="338">
        <v>0</v>
      </c>
      <c r="EU44" s="338">
        <v>0</v>
      </c>
      <c r="EV44" s="338">
        <v>212</v>
      </c>
      <c r="EW44" s="338">
        <v>0</v>
      </c>
      <c r="EX44" s="338">
        <v>11</v>
      </c>
      <c r="EY44" s="338">
        <v>0</v>
      </c>
      <c r="EZ44" s="338">
        <v>0</v>
      </c>
      <c r="FA44" s="339" t="s">
        <v>88</v>
      </c>
      <c r="FB44" s="339" t="s">
        <v>88</v>
      </c>
      <c r="FC44" s="339" t="s">
        <v>88</v>
      </c>
      <c r="FD44" s="339" t="s">
        <v>88</v>
      </c>
      <c r="FE44" s="339" t="s">
        <v>88</v>
      </c>
      <c r="FF44" s="339" t="s">
        <v>88</v>
      </c>
      <c r="FG44" s="339" t="s">
        <v>88</v>
      </c>
      <c r="FH44" s="339" t="s">
        <v>88</v>
      </c>
      <c r="FI44" s="339" t="s">
        <v>88</v>
      </c>
      <c r="FJ44" s="339" t="s">
        <v>88</v>
      </c>
      <c r="FK44" s="380">
        <v>91</v>
      </c>
      <c r="FL44" s="134">
        <v>5.9075986650125394</v>
      </c>
      <c r="FM44" s="380">
        <v>28</v>
      </c>
      <c r="FN44" s="134">
        <v>1.8177226661577042</v>
      </c>
      <c r="FO44" s="380">
        <v>23</v>
      </c>
      <c r="FP44" s="134">
        <v>1.4931293329152571</v>
      </c>
      <c r="FQ44" s="380">
        <v>0</v>
      </c>
      <c r="FR44" s="134">
        <v>0</v>
      </c>
      <c r="FS44" s="380">
        <v>0</v>
      </c>
      <c r="FT44" s="134">
        <v>0</v>
      </c>
      <c r="FU44" s="380">
        <v>0</v>
      </c>
      <c r="FV44" s="134">
        <v>0</v>
      </c>
      <c r="FW44" s="409">
        <v>1</v>
      </c>
      <c r="FX44" s="409">
        <v>0</v>
      </c>
      <c r="FY44" s="409">
        <v>1</v>
      </c>
      <c r="FZ44" s="409">
        <v>0</v>
      </c>
      <c r="GA44" s="409">
        <v>0</v>
      </c>
      <c r="GB44" s="395">
        <v>4097</v>
      </c>
      <c r="GC44" s="395">
        <v>0</v>
      </c>
      <c r="GD44" s="395">
        <v>1110</v>
      </c>
      <c r="GE44" s="395">
        <v>0</v>
      </c>
      <c r="GF44" s="395">
        <v>39</v>
      </c>
      <c r="GG44" s="134">
        <v>44.5</v>
      </c>
      <c r="GH44" s="134">
        <v>201.8</v>
      </c>
      <c r="GI44" s="134">
        <v>10.4</v>
      </c>
      <c r="GJ44" s="134">
        <v>3</v>
      </c>
      <c r="GK44" s="134">
        <v>2</v>
      </c>
      <c r="GL44" s="134">
        <v>0</v>
      </c>
      <c r="GM44" s="134">
        <v>2</v>
      </c>
      <c r="GN44" s="134">
        <v>1</v>
      </c>
      <c r="GO44" s="134">
        <v>0</v>
      </c>
      <c r="GP44" s="134">
        <v>5</v>
      </c>
      <c r="GQ44" s="134">
        <v>0</v>
      </c>
      <c r="GR44" s="134">
        <v>0</v>
      </c>
      <c r="GS44" s="134">
        <v>0</v>
      </c>
      <c r="GT44" s="134">
        <v>3</v>
      </c>
      <c r="GU44" s="134">
        <v>0</v>
      </c>
      <c r="GV44" s="134">
        <v>1</v>
      </c>
      <c r="GW44" s="134">
        <v>0</v>
      </c>
      <c r="GX44" s="134">
        <v>0</v>
      </c>
      <c r="GY44" s="134">
        <v>2</v>
      </c>
      <c r="GZ44" s="134">
        <v>1</v>
      </c>
      <c r="HA44" s="134">
        <v>0</v>
      </c>
      <c r="HB44" s="134">
        <v>0</v>
      </c>
      <c r="HC44" s="134">
        <v>1</v>
      </c>
      <c r="HD44" s="134">
        <v>0</v>
      </c>
      <c r="HE44" s="134">
        <v>0</v>
      </c>
      <c r="HF44" s="134">
        <v>0</v>
      </c>
      <c r="HG44" s="134">
        <v>1</v>
      </c>
      <c r="HH44" s="134">
        <v>6.9</v>
      </c>
      <c r="HI44" s="134">
        <v>0</v>
      </c>
      <c r="HJ44" s="134">
        <v>0.7790239997818732</v>
      </c>
      <c r="HK44" s="134">
        <v>6.2971106649034754</v>
      </c>
      <c r="HL44" s="132">
        <v>39.104408042384101</v>
      </c>
      <c r="HM44" s="144">
        <v>97.385475492317994</v>
      </c>
      <c r="HN44" s="144">
        <v>94.701230278070099</v>
      </c>
      <c r="HO44" s="365">
        <v>0.14805979970799299</v>
      </c>
      <c r="HP44" s="365">
        <v>4.86636700090924E-2</v>
      </c>
      <c r="HQ44" s="365">
        <v>5.2363636363636399</v>
      </c>
      <c r="HR44" s="365">
        <v>2.2131624927198601</v>
      </c>
      <c r="HS44" s="132">
        <v>85.6</v>
      </c>
      <c r="HT44" s="132">
        <v>89.691322073383802</v>
      </c>
      <c r="HU44" s="132">
        <v>2.8275308972012598</v>
      </c>
      <c r="HV44" s="132">
        <v>2.1988295106739901</v>
      </c>
      <c r="HW44" s="132">
        <v>5.46212852259531</v>
      </c>
      <c r="HX44" s="132">
        <v>12.8530809354026</v>
      </c>
      <c r="HY44" s="144">
        <v>89.725418782602219</v>
      </c>
      <c r="HZ44" s="144">
        <v>104.084261257343</v>
      </c>
      <c r="IA44" s="383">
        <v>121</v>
      </c>
      <c r="IB44" s="383">
        <v>99</v>
      </c>
      <c r="IC44" s="366">
        <v>0.24843955321944799</v>
      </c>
      <c r="ID44" s="366">
        <v>0.119555110075235</v>
      </c>
      <c r="IE44" s="366">
        <v>3.3480907581627002</v>
      </c>
      <c r="IF44" s="366">
        <v>2.6520225020091099</v>
      </c>
      <c r="IG44" s="144">
        <v>82.318760376314302</v>
      </c>
      <c r="IH44" s="144">
        <v>86.525582641307295</v>
      </c>
      <c r="II44" s="144">
        <v>7.4203350854139298</v>
      </c>
      <c r="IJ44" s="144">
        <v>4.5080729889985101</v>
      </c>
      <c r="IK44" s="144">
        <v>6.1595328830081302</v>
      </c>
      <c r="IL44" s="144">
        <v>14.766697399725301</v>
      </c>
      <c r="IM44" s="146">
        <v>93.514933010370555</v>
      </c>
      <c r="IN44" s="135">
        <v>93.70803189472386</v>
      </c>
      <c r="IO44" s="366">
        <v>0.37991410637595002</v>
      </c>
      <c r="IP44" s="366">
        <v>9.6048897620606893E-2</v>
      </c>
      <c r="IQ44" s="366">
        <v>4.7856845609654597</v>
      </c>
      <c r="IR44" s="366">
        <v>2.2529441884280601</v>
      </c>
      <c r="IS44" s="144">
        <v>92.3429047024553</v>
      </c>
      <c r="IT44" s="144">
        <v>96.466973886328702</v>
      </c>
      <c r="IU44" s="144">
        <v>7.9385530227948502</v>
      </c>
      <c r="IV44" s="144">
        <v>4.2632612966601204</v>
      </c>
      <c r="IW44" s="144">
        <v>7.9191355130227201</v>
      </c>
      <c r="IX44" s="144">
        <v>15.4134178204785</v>
      </c>
      <c r="IY44" s="338">
        <v>192</v>
      </c>
      <c r="IZ44" s="366">
        <v>0.35061448841328702</v>
      </c>
      <c r="JA44" s="366">
        <v>8.6995922066153195</v>
      </c>
      <c r="JB44" s="366">
        <v>97.190756683280497</v>
      </c>
      <c r="JC44" s="366">
        <v>4.0302404996256502</v>
      </c>
      <c r="JD44" s="144">
        <v>12.1211828123388</v>
      </c>
    </row>
    <row r="45" spans="1:264" ht="18" customHeight="1">
      <c r="A45" s="278"/>
      <c r="B45" s="279" t="s">
        <v>87</v>
      </c>
      <c r="C45" s="279" t="s">
        <v>87</v>
      </c>
      <c r="D45" s="280" t="s">
        <v>1761</v>
      </c>
      <c r="E45" s="281" t="s">
        <v>1264</v>
      </c>
      <c r="F45" s="280" t="s">
        <v>122</v>
      </c>
      <c r="G45" s="281" t="s">
        <v>3</v>
      </c>
      <c r="H45" s="282" t="s">
        <v>87</v>
      </c>
      <c r="I45" s="282" t="s">
        <v>87</v>
      </c>
      <c r="J45" s="282" t="s">
        <v>87</v>
      </c>
      <c r="K45" s="282" t="s">
        <v>87</v>
      </c>
      <c r="L45" s="282" t="s">
        <v>87</v>
      </c>
      <c r="M45" s="283">
        <v>259990</v>
      </c>
      <c r="N45" s="282" t="s">
        <v>87</v>
      </c>
      <c r="O45" s="282" t="s">
        <v>87</v>
      </c>
      <c r="P45" s="282" t="s">
        <v>87</v>
      </c>
      <c r="Q45" s="282" t="s">
        <v>87</v>
      </c>
      <c r="R45" s="132">
        <v>104.03034504629684</v>
      </c>
      <c r="S45" s="132">
        <v>98.04689364385365</v>
      </c>
      <c r="T45" s="395">
        <v>117.31081728851041</v>
      </c>
      <c r="U45" s="339" t="s">
        <v>88</v>
      </c>
      <c r="V45" s="132">
        <v>13.611793611793599</v>
      </c>
      <c r="W45" s="132">
        <v>4.4226044226044197</v>
      </c>
      <c r="X45" s="132">
        <v>18.034398034397999</v>
      </c>
      <c r="Y45" s="282" t="s">
        <v>87</v>
      </c>
      <c r="Z45" s="282" t="s">
        <v>87</v>
      </c>
      <c r="AA45" s="282" t="s">
        <v>87</v>
      </c>
      <c r="AB45" s="282" t="s">
        <v>87</v>
      </c>
      <c r="AC45" s="282" t="s">
        <v>87</v>
      </c>
      <c r="AD45" s="282" t="s">
        <v>87</v>
      </c>
      <c r="AE45" s="282" t="s">
        <v>87</v>
      </c>
      <c r="AF45" s="282" t="s">
        <v>87</v>
      </c>
      <c r="AG45" s="282" t="s">
        <v>87</v>
      </c>
      <c r="AH45" s="282" t="s">
        <v>87</v>
      </c>
      <c r="AI45" s="282" t="s">
        <v>87</v>
      </c>
      <c r="AJ45" s="282" t="s">
        <v>87</v>
      </c>
      <c r="AK45" s="282" t="s">
        <v>87</v>
      </c>
      <c r="AL45" s="282" t="s">
        <v>87</v>
      </c>
      <c r="AM45" s="282" t="s">
        <v>87</v>
      </c>
      <c r="AN45" s="282" t="s">
        <v>87</v>
      </c>
      <c r="AO45" s="282" t="s">
        <v>87</v>
      </c>
      <c r="AP45" s="282" t="s">
        <v>87</v>
      </c>
      <c r="AQ45" s="282" t="s">
        <v>87</v>
      </c>
      <c r="AR45" s="282" t="s">
        <v>87</v>
      </c>
      <c r="AS45" s="282" t="s">
        <v>87</v>
      </c>
      <c r="AT45" s="282" t="s">
        <v>87</v>
      </c>
      <c r="AU45" s="282" t="s">
        <v>87</v>
      </c>
      <c r="AV45" s="282" t="s">
        <v>87</v>
      </c>
      <c r="AW45" s="286" t="s">
        <v>87</v>
      </c>
      <c r="AX45" s="286" t="s">
        <v>87</v>
      </c>
      <c r="AY45" s="286" t="s">
        <v>87</v>
      </c>
      <c r="AZ45" s="286" t="s">
        <v>87</v>
      </c>
      <c r="BA45" s="286" t="s">
        <v>87</v>
      </c>
      <c r="BB45" s="395">
        <v>34</v>
      </c>
      <c r="BC45" s="395">
        <v>29</v>
      </c>
      <c r="BD45" s="407" t="s">
        <v>88</v>
      </c>
      <c r="BE45" s="407" t="s">
        <v>88</v>
      </c>
      <c r="BF45" s="407" t="s">
        <v>88</v>
      </c>
      <c r="BG45" s="395">
        <v>0</v>
      </c>
      <c r="BH45" s="132">
        <v>0</v>
      </c>
      <c r="BI45" s="395">
        <v>59</v>
      </c>
      <c r="BJ45" s="132">
        <v>72.867393693882846</v>
      </c>
      <c r="BK45" s="395">
        <v>0</v>
      </c>
      <c r="BL45" s="132">
        <v>0</v>
      </c>
      <c r="BM45" s="395">
        <v>0</v>
      </c>
      <c r="BN45" s="134">
        <v>0</v>
      </c>
      <c r="BO45" s="380">
        <v>11</v>
      </c>
      <c r="BP45" s="134">
        <v>13.585446281910361</v>
      </c>
      <c r="BQ45" s="395">
        <v>0</v>
      </c>
      <c r="BR45" s="134">
        <v>0</v>
      </c>
      <c r="BS45" s="395">
        <v>0</v>
      </c>
      <c r="BT45" s="134">
        <v>0</v>
      </c>
      <c r="BU45" s="395">
        <v>0</v>
      </c>
      <c r="BV45" s="134">
        <v>0</v>
      </c>
      <c r="BW45" s="395">
        <v>0</v>
      </c>
      <c r="BX45" s="134">
        <v>0</v>
      </c>
      <c r="BY45" s="338">
        <v>0</v>
      </c>
      <c r="BZ45" s="148">
        <v>0</v>
      </c>
      <c r="CA45" s="395">
        <v>85</v>
      </c>
      <c r="CB45" s="134">
        <v>104.97844854203461</v>
      </c>
      <c r="CC45" s="395">
        <v>215</v>
      </c>
      <c r="CD45" s="134">
        <v>265.5337227827934</v>
      </c>
      <c r="CE45" s="338">
        <v>34</v>
      </c>
      <c r="CF45" s="148">
        <v>41.991379416813842</v>
      </c>
      <c r="CG45" s="395">
        <v>62</v>
      </c>
      <c r="CH45" s="134">
        <v>76.572515407131121</v>
      </c>
      <c r="CI45" s="395">
        <v>504</v>
      </c>
      <c r="CJ45" s="134">
        <v>622.46044782571107</v>
      </c>
      <c r="CK45" s="395">
        <v>234</v>
      </c>
      <c r="CL45" s="134">
        <v>288.99949363336583</v>
      </c>
      <c r="CM45" s="338">
        <v>0</v>
      </c>
      <c r="CN45" s="410">
        <v>0</v>
      </c>
      <c r="CO45" s="395">
        <v>13</v>
      </c>
      <c r="CP45" s="134">
        <v>16.05552742407588</v>
      </c>
      <c r="CQ45" s="338">
        <v>2</v>
      </c>
      <c r="CR45" s="148">
        <v>2.4700811421655202</v>
      </c>
      <c r="CS45" s="338">
        <v>0</v>
      </c>
      <c r="CT45" s="148">
        <v>0</v>
      </c>
      <c r="CU45" s="395">
        <v>7</v>
      </c>
      <c r="CV45" s="134">
        <v>8.6452839975793196</v>
      </c>
      <c r="CW45" s="395">
        <v>131</v>
      </c>
      <c r="CX45" s="134">
        <v>161.79031481184157</v>
      </c>
      <c r="CY45" s="395">
        <v>131</v>
      </c>
      <c r="CZ45" s="134">
        <v>161.79031481184157</v>
      </c>
      <c r="DA45" s="395">
        <v>0</v>
      </c>
      <c r="DB45" s="134">
        <v>0</v>
      </c>
      <c r="DC45" s="395">
        <v>10</v>
      </c>
      <c r="DD45" s="395">
        <v>0</v>
      </c>
      <c r="DE45" s="395">
        <v>0</v>
      </c>
      <c r="DF45" s="395">
        <v>3485</v>
      </c>
      <c r="DG45" s="395">
        <v>2966</v>
      </c>
      <c r="DH45" s="395">
        <v>0</v>
      </c>
      <c r="DI45" s="395">
        <v>0</v>
      </c>
      <c r="DJ45" s="395">
        <v>3</v>
      </c>
      <c r="DK45" s="395">
        <v>0</v>
      </c>
      <c r="DL45" s="395">
        <v>28</v>
      </c>
      <c r="DM45" s="395">
        <v>0</v>
      </c>
      <c r="DN45" s="395">
        <v>0</v>
      </c>
      <c r="DO45" s="395">
        <v>0</v>
      </c>
      <c r="DP45" s="395">
        <v>0</v>
      </c>
      <c r="DQ45" s="395">
        <v>0</v>
      </c>
      <c r="DR45" s="395">
        <v>0</v>
      </c>
      <c r="DS45" s="395">
        <v>0</v>
      </c>
      <c r="DT45" s="395">
        <v>0</v>
      </c>
      <c r="DU45" s="395">
        <v>0</v>
      </c>
      <c r="DV45" s="395">
        <v>635</v>
      </c>
      <c r="DW45" s="395">
        <v>6679</v>
      </c>
      <c r="DX45" s="395">
        <v>0</v>
      </c>
      <c r="DY45" s="395">
        <v>0</v>
      </c>
      <c r="DZ45" s="395">
        <v>0</v>
      </c>
      <c r="EA45" s="395">
        <v>535</v>
      </c>
      <c r="EB45" s="134">
        <v>13.957735455257</v>
      </c>
      <c r="EC45" s="395">
        <v>123</v>
      </c>
      <c r="ED45" s="339" t="s">
        <v>88</v>
      </c>
      <c r="EE45" s="339" t="s">
        <v>88</v>
      </c>
      <c r="EF45" s="339" t="s">
        <v>88</v>
      </c>
      <c r="EG45" s="338">
        <v>37</v>
      </c>
      <c r="EH45" s="338">
        <v>98</v>
      </c>
      <c r="EI45" s="338">
        <v>11</v>
      </c>
      <c r="EJ45" s="395">
        <v>1</v>
      </c>
      <c r="EK45" s="338">
        <v>173</v>
      </c>
      <c r="EL45" s="338">
        <v>0</v>
      </c>
      <c r="EM45" s="338">
        <v>0</v>
      </c>
      <c r="EN45" s="338">
        <v>0</v>
      </c>
      <c r="EO45" s="338">
        <v>0</v>
      </c>
      <c r="EP45" s="338">
        <v>0</v>
      </c>
      <c r="EQ45" s="338">
        <v>0</v>
      </c>
      <c r="ER45" s="338">
        <v>0</v>
      </c>
      <c r="ES45" s="338">
        <v>0</v>
      </c>
      <c r="ET45" s="338">
        <v>0</v>
      </c>
      <c r="EU45" s="338">
        <v>0</v>
      </c>
      <c r="EV45" s="338">
        <v>0</v>
      </c>
      <c r="EW45" s="338">
        <v>0</v>
      </c>
      <c r="EX45" s="338">
        <v>0</v>
      </c>
      <c r="EY45" s="338">
        <v>0</v>
      </c>
      <c r="EZ45" s="338">
        <v>0</v>
      </c>
      <c r="FA45" s="339" t="s">
        <v>88</v>
      </c>
      <c r="FB45" s="339" t="s">
        <v>88</v>
      </c>
      <c r="FC45" s="339" t="s">
        <v>88</v>
      </c>
      <c r="FD45" s="339" t="s">
        <v>88</v>
      </c>
      <c r="FE45" s="339" t="s">
        <v>88</v>
      </c>
      <c r="FF45" s="339" t="s">
        <v>88</v>
      </c>
      <c r="FG45" s="339" t="s">
        <v>88</v>
      </c>
      <c r="FH45" s="339" t="s">
        <v>88</v>
      </c>
      <c r="FI45" s="339" t="s">
        <v>88</v>
      </c>
      <c r="FJ45" s="339" t="s">
        <v>88</v>
      </c>
      <c r="FK45" s="380">
        <v>6</v>
      </c>
      <c r="FL45" s="134">
        <v>2.307781068502635</v>
      </c>
      <c r="FM45" s="383">
        <v>3</v>
      </c>
      <c r="FN45" s="148">
        <v>1.1538905342513175</v>
      </c>
      <c r="FO45" s="383">
        <v>2</v>
      </c>
      <c r="FP45" s="148">
        <v>0.76926035616754496</v>
      </c>
      <c r="FQ45" s="380">
        <v>0</v>
      </c>
      <c r="FR45" s="134">
        <v>0</v>
      </c>
      <c r="FS45" s="380">
        <v>0</v>
      </c>
      <c r="FT45" s="134">
        <v>0</v>
      </c>
      <c r="FU45" s="380">
        <v>10</v>
      </c>
      <c r="FV45" s="134">
        <v>12.350405710827602</v>
      </c>
      <c r="FW45" s="409">
        <v>1</v>
      </c>
      <c r="FX45" s="409">
        <v>0</v>
      </c>
      <c r="FY45" s="409">
        <v>0</v>
      </c>
      <c r="FZ45" s="409">
        <v>0</v>
      </c>
      <c r="GA45" s="409">
        <v>1</v>
      </c>
      <c r="GB45" s="395">
        <v>0</v>
      </c>
      <c r="GC45" s="395">
        <v>0</v>
      </c>
      <c r="GD45" s="395">
        <v>0</v>
      </c>
      <c r="GE45" s="395">
        <v>0</v>
      </c>
      <c r="GF45" s="395">
        <v>0</v>
      </c>
      <c r="GG45" s="134">
        <v>25</v>
      </c>
      <c r="GH45" s="134">
        <v>181.5</v>
      </c>
      <c r="GI45" s="134">
        <v>13</v>
      </c>
      <c r="GJ45" s="134">
        <v>1.9375</v>
      </c>
      <c r="GK45" s="134">
        <v>0</v>
      </c>
      <c r="GL45" s="134">
        <v>1.2500000000000001E-2</v>
      </c>
      <c r="GM45" s="134">
        <v>3.1875</v>
      </c>
      <c r="GN45" s="134">
        <v>3</v>
      </c>
      <c r="GO45" s="134">
        <v>0.08</v>
      </c>
      <c r="GP45" s="134">
        <v>2.375</v>
      </c>
      <c r="GQ45" s="134">
        <v>0</v>
      </c>
      <c r="GR45" s="134">
        <v>0</v>
      </c>
      <c r="GS45" s="134">
        <v>0</v>
      </c>
      <c r="GT45" s="134">
        <v>5</v>
      </c>
      <c r="GU45" s="134">
        <v>0</v>
      </c>
      <c r="GV45" s="134">
        <v>1</v>
      </c>
      <c r="GW45" s="134">
        <v>0</v>
      </c>
      <c r="GX45" s="134">
        <v>0</v>
      </c>
      <c r="GY45" s="134">
        <v>1</v>
      </c>
      <c r="GZ45" s="134">
        <v>1</v>
      </c>
      <c r="HA45" s="134">
        <v>0</v>
      </c>
      <c r="HB45" s="134">
        <v>0</v>
      </c>
      <c r="HC45" s="134">
        <v>0</v>
      </c>
      <c r="HD45" s="134">
        <v>1</v>
      </c>
      <c r="HE45" s="134">
        <v>1</v>
      </c>
      <c r="HF45" s="134">
        <v>0</v>
      </c>
      <c r="HG45" s="134">
        <v>0</v>
      </c>
      <c r="HH45" s="134">
        <v>10</v>
      </c>
      <c r="HI45" s="134">
        <v>1</v>
      </c>
      <c r="HJ45" s="134">
        <v>1.5385207123350899</v>
      </c>
      <c r="HK45" s="134">
        <v>7.6926035616754485</v>
      </c>
      <c r="HL45" s="132">
        <v>26.758721489288046</v>
      </c>
      <c r="HM45" s="144">
        <v>107.474411992285</v>
      </c>
      <c r="HN45" s="144">
        <v>86.829807630397895</v>
      </c>
      <c r="HO45" s="365">
        <v>6.2524047710657907E-2</v>
      </c>
      <c r="HP45" s="365">
        <v>2.88579467570882E-2</v>
      </c>
      <c r="HQ45" s="365">
        <v>2.30905861456483</v>
      </c>
      <c r="HR45" s="365">
        <v>1.2326656394452999</v>
      </c>
      <c r="HS45" s="132">
        <v>86.323268206039103</v>
      </c>
      <c r="HT45" s="132">
        <v>87.211093990755003</v>
      </c>
      <c r="HU45" s="132">
        <v>2.7077722200846499</v>
      </c>
      <c r="HV45" s="132">
        <v>2.3411009306687798</v>
      </c>
      <c r="HW45" s="132">
        <v>15.4999021021342</v>
      </c>
      <c r="HX45" s="132">
        <v>24.7899702727155</v>
      </c>
      <c r="HY45" s="144">
        <v>101.21330041868437</v>
      </c>
      <c r="HZ45" s="144">
        <v>106.886784901005</v>
      </c>
      <c r="IA45" s="383">
        <v>40</v>
      </c>
      <c r="IB45" s="383">
        <v>25</v>
      </c>
      <c r="IC45" s="366">
        <v>0.259892144759925</v>
      </c>
      <c r="ID45" s="366">
        <v>0.12318911993692699</v>
      </c>
      <c r="IE45" s="366">
        <v>3.6133694670279999</v>
      </c>
      <c r="IF45" s="366">
        <v>2.9940119760478998</v>
      </c>
      <c r="IG45" s="144">
        <v>83.649503161698306</v>
      </c>
      <c r="IH45" s="144">
        <v>88.742514970059901</v>
      </c>
      <c r="II45" s="144">
        <v>7.1925151062309096</v>
      </c>
      <c r="IJ45" s="144">
        <v>4.1145166058933702</v>
      </c>
      <c r="IK45" s="144">
        <v>13.1361136327228</v>
      </c>
      <c r="IL45" s="144">
        <v>20.467512324821399</v>
      </c>
      <c r="IM45" s="146">
        <v>108.13504254990973</v>
      </c>
      <c r="IN45" s="135">
        <v>95.189313158050268</v>
      </c>
      <c r="IO45" s="366">
        <v>0.38295365278868798</v>
      </c>
      <c r="IP45" s="366">
        <v>0.14158039111583001</v>
      </c>
      <c r="IQ45" s="366">
        <v>4.3918918918918903</v>
      </c>
      <c r="IR45" s="366">
        <v>2.8169014084507</v>
      </c>
      <c r="IS45" s="144">
        <v>86.261261261261296</v>
      </c>
      <c r="IT45" s="144">
        <v>90.669014084506998</v>
      </c>
      <c r="IU45" s="144">
        <v>8.7195600942655105</v>
      </c>
      <c r="IV45" s="144">
        <v>5.0261038846119801</v>
      </c>
      <c r="IW45" s="144">
        <v>15.1767098252207</v>
      </c>
      <c r="IX45" s="144">
        <v>19.330078583922901</v>
      </c>
      <c r="IY45" s="338">
        <v>39</v>
      </c>
      <c r="IZ45" s="366">
        <v>0.34117749978129602</v>
      </c>
      <c r="JA45" s="366">
        <v>7.5289575289575303</v>
      </c>
      <c r="JB45" s="366">
        <v>96.911196911196896</v>
      </c>
      <c r="JC45" s="366">
        <v>4.5315370483772197</v>
      </c>
      <c r="JD45" s="144">
        <v>14.8673350689636</v>
      </c>
    </row>
    <row r="46" spans="1:264" ht="18" customHeight="1">
      <c r="A46" s="278"/>
      <c r="B46" s="279" t="s">
        <v>87</v>
      </c>
      <c r="C46" s="279" t="s">
        <v>87</v>
      </c>
      <c r="D46" s="280" t="s">
        <v>1762</v>
      </c>
      <c r="E46" s="281" t="s">
        <v>1265</v>
      </c>
      <c r="F46" s="280" t="s">
        <v>122</v>
      </c>
      <c r="G46" s="281" t="s">
        <v>3</v>
      </c>
      <c r="H46" s="282" t="s">
        <v>87</v>
      </c>
      <c r="I46" s="282" t="s">
        <v>87</v>
      </c>
      <c r="J46" s="282" t="s">
        <v>87</v>
      </c>
      <c r="K46" s="282" t="s">
        <v>87</v>
      </c>
      <c r="L46" s="282" t="s">
        <v>87</v>
      </c>
      <c r="M46" s="283">
        <v>335088</v>
      </c>
      <c r="N46" s="282" t="s">
        <v>87</v>
      </c>
      <c r="O46" s="282" t="s">
        <v>87</v>
      </c>
      <c r="P46" s="282" t="s">
        <v>87</v>
      </c>
      <c r="Q46" s="282" t="s">
        <v>87</v>
      </c>
      <c r="R46" s="132">
        <v>101.91181466163484</v>
      </c>
      <c r="S46" s="132">
        <v>98.398951845618029</v>
      </c>
      <c r="T46" s="395">
        <v>70.01045306582273</v>
      </c>
      <c r="U46" s="339" t="s">
        <v>88</v>
      </c>
      <c r="V46" s="132">
        <v>13.5690302192376</v>
      </c>
      <c r="W46" s="132">
        <v>3.4564487458028799</v>
      </c>
      <c r="X46" s="132">
        <v>17.025478965040499</v>
      </c>
      <c r="Y46" s="282" t="s">
        <v>87</v>
      </c>
      <c r="Z46" s="282" t="s">
        <v>87</v>
      </c>
      <c r="AA46" s="282" t="s">
        <v>87</v>
      </c>
      <c r="AB46" s="282" t="s">
        <v>87</v>
      </c>
      <c r="AC46" s="282" t="s">
        <v>87</v>
      </c>
      <c r="AD46" s="282" t="s">
        <v>87</v>
      </c>
      <c r="AE46" s="282" t="s">
        <v>87</v>
      </c>
      <c r="AF46" s="282" t="s">
        <v>87</v>
      </c>
      <c r="AG46" s="282" t="s">
        <v>87</v>
      </c>
      <c r="AH46" s="282" t="s">
        <v>87</v>
      </c>
      <c r="AI46" s="282" t="s">
        <v>87</v>
      </c>
      <c r="AJ46" s="282" t="s">
        <v>87</v>
      </c>
      <c r="AK46" s="282" t="s">
        <v>87</v>
      </c>
      <c r="AL46" s="282" t="s">
        <v>87</v>
      </c>
      <c r="AM46" s="282" t="s">
        <v>87</v>
      </c>
      <c r="AN46" s="282" t="s">
        <v>87</v>
      </c>
      <c r="AO46" s="282" t="s">
        <v>87</v>
      </c>
      <c r="AP46" s="282" t="s">
        <v>87</v>
      </c>
      <c r="AQ46" s="282" t="s">
        <v>87</v>
      </c>
      <c r="AR46" s="282" t="s">
        <v>87</v>
      </c>
      <c r="AS46" s="282" t="s">
        <v>87</v>
      </c>
      <c r="AT46" s="282" t="s">
        <v>87</v>
      </c>
      <c r="AU46" s="282" t="s">
        <v>87</v>
      </c>
      <c r="AV46" s="282" t="s">
        <v>87</v>
      </c>
      <c r="AW46" s="286" t="s">
        <v>87</v>
      </c>
      <c r="AX46" s="286" t="s">
        <v>87</v>
      </c>
      <c r="AY46" s="286" t="s">
        <v>87</v>
      </c>
      <c r="AZ46" s="286" t="s">
        <v>87</v>
      </c>
      <c r="BA46" s="286" t="s">
        <v>87</v>
      </c>
      <c r="BB46" s="395">
        <v>42</v>
      </c>
      <c r="BC46" s="395">
        <v>48</v>
      </c>
      <c r="BD46" s="407" t="s">
        <v>88</v>
      </c>
      <c r="BE46" s="407" t="s">
        <v>88</v>
      </c>
      <c r="BF46" s="407" t="s">
        <v>88</v>
      </c>
      <c r="BG46" s="395">
        <v>12</v>
      </c>
      <c r="BH46" s="132">
        <v>5.1489991632876357</v>
      </c>
      <c r="BI46" s="395">
        <v>78</v>
      </c>
      <c r="BJ46" s="132">
        <v>33.468494561369639</v>
      </c>
      <c r="BK46" s="395">
        <v>0</v>
      </c>
      <c r="BL46" s="132">
        <v>0</v>
      </c>
      <c r="BM46" s="395">
        <v>0</v>
      </c>
      <c r="BN46" s="134">
        <v>0</v>
      </c>
      <c r="BO46" s="380">
        <v>69</v>
      </c>
      <c r="BP46" s="134">
        <v>29.606745188903904</v>
      </c>
      <c r="BQ46" s="395">
        <v>0</v>
      </c>
      <c r="BR46" s="134">
        <v>0</v>
      </c>
      <c r="BS46" s="395">
        <v>0</v>
      </c>
      <c r="BT46" s="134">
        <v>0</v>
      </c>
      <c r="BU46" s="395">
        <v>0</v>
      </c>
      <c r="BV46" s="134">
        <v>0</v>
      </c>
      <c r="BW46" s="395">
        <v>13</v>
      </c>
      <c r="BX46" s="134">
        <v>5.5780824268949392</v>
      </c>
      <c r="BY46" s="338">
        <v>0</v>
      </c>
      <c r="BZ46" s="148">
        <v>0</v>
      </c>
      <c r="CA46" s="395">
        <v>143</v>
      </c>
      <c r="CB46" s="134">
        <v>61.358906695844325</v>
      </c>
      <c r="CC46" s="338">
        <v>657</v>
      </c>
      <c r="CD46" s="148">
        <v>281.90770418999807</v>
      </c>
      <c r="CE46" s="395">
        <v>33</v>
      </c>
      <c r="CF46" s="134">
        <v>14.159747699040999</v>
      </c>
      <c r="CG46" s="395">
        <v>283</v>
      </c>
      <c r="CH46" s="134">
        <v>121.43056360086676</v>
      </c>
      <c r="CI46" s="395">
        <v>1069</v>
      </c>
      <c r="CJ46" s="134">
        <v>458.69000879620688</v>
      </c>
      <c r="CK46" s="395">
        <v>284</v>
      </c>
      <c r="CL46" s="134">
        <v>121.85964686447406</v>
      </c>
      <c r="CM46" s="395">
        <v>26</v>
      </c>
      <c r="CN46" s="408">
        <v>11.156164853789878</v>
      </c>
      <c r="CO46" s="395">
        <v>23</v>
      </c>
      <c r="CP46" s="134">
        <v>9.8689150629679681</v>
      </c>
      <c r="CQ46" s="395">
        <v>13</v>
      </c>
      <c r="CR46" s="134">
        <v>5.5780824268949392</v>
      </c>
      <c r="CS46" s="395">
        <v>51</v>
      </c>
      <c r="CT46" s="134">
        <v>21.883246443972453</v>
      </c>
      <c r="CU46" s="395">
        <v>15</v>
      </c>
      <c r="CV46" s="134">
        <v>6.4362489541095451</v>
      </c>
      <c r="CW46" s="395">
        <v>160</v>
      </c>
      <c r="CX46" s="134">
        <v>68.653322177168477</v>
      </c>
      <c r="CY46" s="395">
        <v>160</v>
      </c>
      <c r="CZ46" s="134">
        <v>68.653322177168477</v>
      </c>
      <c r="DA46" s="338">
        <v>0</v>
      </c>
      <c r="DB46" s="148">
        <v>0</v>
      </c>
      <c r="DC46" s="338">
        <v>25</v>
      </c>
      <c r="DD46" s="338">
        <v>0</v>
      </c>
      <c r="DE46" s="338">
        <v>200</v>
      </c>
      <c r="DF46" s="338">
        <v>1143</v>
      </c>
      <c r="DG46" s="338">
        <v>4065</v>
      </c>
      <c r="DH46" s="338">
        <v>278</v>
      </c>
      <c r="DI46" s="338">
        <v>0</v>
      </c>
      <c r="DJ46" s="338">
        <v>161</v>
      </c>
      <c r="DK46" s="338">
        <v>660</v>
      </c>
      <c r="DL46" s="338">
        <v>28</v>
      </c>
      <c r="DM46" s="338">
        <v>0</v>
      </c>
      <c r="DN46" s="338">
        <v>0</v>
      </c>
      <c r="DO46" s="338">
        <v>7</v>
      </c>
      <c r="DP46" s="338">
        <v>0</v>
      </c>
      <c r="DQ46" s="338">
        <v>0</v>
      </c>
      <c r="DR46" s="338">
        <v>0</v>
      </c>
      <c r="DS46" s="338">
        <v>40</v>
      </c>
      <c r="DT46" s="338">
        <v>0</v>
      </c>
      <c r="DU46" s="338">
        <v>7708</v>
      </c>
      <c r="DV46" s="338">
        <v>230</v>
      </c>
      <c r="DW46" s="338">
        <v>529</v>
      </c>
      <c r="DX46" s="338">
        <v>165</v>
      </c>
      <c r="DY46" s="338">
        <v>161</v>
      </c>
      <c r="DZ46" s="338">
        <v>1206</v>
      </c>
      <c r="EA46" s="338">
        <v>253</v>
      </c>
      <c r="EB46" s="148">
        <v>10.9145815358067</v>
      </c>
      <c r="EC46" s="338">
        <v>126</v>
      </c>
      <c r="ED46" s="339" t="s">
        <v>88</v>
      </c>
      <c r="EE46" s="339" t="s">
        <v>88</v>
      </c>
      <c r="EF46" s="339" t="s">
        <v>88</v>
      </c>
      <c r="EG46" s="338">
        <v>187</v>
      </c>
      <c r="EH46" s="338">
        <v>3</v>
      </c>
      <c r="EI46" s="338">
        <v>3</v>
      </c>
      <c r="EJ46" s="338">
        <v>3</v>
      </c>
      <c r="EK46" s="338">
        <v>147</v>
      </c>
      <c r="EL46" s="338">
        <v>0</v>
      </c>
      <c r="EM46" s="338">
        <v>0</v>
      </c>
      <c r="EN46" s="338">
        <v>0</v>
      </c>
      <c r="EO46" s="338">
        <v>0</v>
      </c>
      <c r="EP46" s="338">
        <v>0</v>
      </c>
      <c r="EQ46" s="338">
        <v>0</v>
      </c>
      <c r="ER46" s="338">
        <v>0</v>
      </c>
      <c r="ES46" s="338">
        <v>0</v>
      </c>
      <c r="ET46" s="338">
        <v>0</v>
      </c>
      <c r="EU46" s="338">
        <v>0</v>
      </c>
      <c r="EV46" s="338">
        <v>0</v>
      </c>
      <c r="EW46" s="338">
        <v>0</v>
      </c>
      <c r="EX46" s="338">
        <v>0</v>
      </c>
      <c r="EY46" s="338">
        <v>0</v>
      </c>
      <c r="EZ46" s="338">
        <v>0</v>
      </c>
      <c r="FA46" s="339" t="s">
        <v>88</v>
      </c>
      <c r="FB46" s="339" t="s">
        <v>88</v>
      </c>
      <c r="FC46" s="339" t="s">
        <v>88</v>
      </c>
      <c r="FD46" s="339" t="s">
        <v>88</v>
      </c>
      <c r="FE46" s="339" t="s">
        <v>88</v>
      </c>
      <c r="FF46" s="339" t="s">
        <v>88</v>
      </c>
      <c r="FG46" s="339" t="s">
        <v>88</v>
      </c>
      <c r="FH46" s="339" t="s">
        <v>88</v>
      </c>
      <c r="FI46" s="339" t="s">
        <v>88</v>
      </c>
      <c r="FJ46" s="339" t="s">
        <v>88</v>
      </c>
      <c r="FK46" s="380">
        <v>7</v>
      </c>
      <c r="FL46" s="134">
        <v>2.0890034856515305</v>
      </c>
      <c r="FM46" s="380">
        <v>1</v>
      </c>
      <c r="FN46" s="134">
        <v>0.29842906937879005</v>
      </c>
      <c r="FO46" s="383">
        <v>1</v>
      </c>
      <c r="FP46" s="148">
        <v>0.29842906937879005</v>
      </c>
      <c r="FQ46" s="380">
        <v>0</v>
      </c>
      <c r="FR46" s="134">
        <v>0</v>
      </c>
      <c r="FS46" s="380">
        <v>0</v>
      </c>
      <c r="FT46" s="134">
        <v>0</v>
      </c>
      <c r="FU46" s="380">
        <v>60</v>
      </c>
      <c r="FV46" s="134">
        <v>25.74499581643818</v>
      </c>
      <c r="FW46" s="409">
        <v>1</v>
      </c>
      <c r="FX46" s="409">
        <v>0</v>
      </c>
      <c r="FY46" s="409">
        <v>0</v>
      </c>
      <c r="FZ46" s="409">
        <v>0</v>
      </c>
      <c r="GA46" s="409">
        <v>1</v>
      </c>
      <c r="GB46" s="338">
        <v>2457</v>
      </c>
      <c r="GC46" s="338">
        <v>0</v>
      </c>
      <c r="GD46" s="338">
        <v>0</v>
      </c>
      <c r="GE46" s="338">
        <v>0</v>
      </c>
      <c r="GF46" s="338">
        <v>0</v>
      </c>
      <c r="GG46" s="148">
        <v>29.79</v>
      </c>
      <c r="GH46" s="148">
        <v>301.89999999999998</v>
      </c>
      <c r="GI46" s="148">
        <v>7</v>
      </c>
      <c r="GJ46" s="148">
        <v>1</v>
      </c>
      <c r="GK46" s="148">
        <v>0</v>
      </c>
      <c r="GL46" s="148">
        <v>0</v>
      </c>
      <c r="GM46" s="148">
        <v>0.14000000000000001</v>
      </c>
      <c r="GN46" s="148">
        <v>0</v>
      </c>
      <c r="GO46" s="148">
        <v>2</v>
      </c>
      <c r="GP46" s="148">
        <v>0.14000000000000001</v>
      </c>
      <c r="GQ46" s="148">
        <v>0</v>
      </c>
      <c r="GR46" s="148">
        <v>0</v>
      </c>
      <c r="GS46" s="148">
        <v>0</v>
      </c>
      <c r="GT46" s="148">
        <v>1</v>
      </c>
      <c r="GU46" s="148">
        <v>0</v>
      </c>
      <c r="GV46" s="148">
        <v>1</v>
      </c>
      <c r="GW46" s="148">
        <v>1</v>
      </c>
      <c r="GX46" s="148">
        <v>0</v>
      </c>
      <c r="GY46" s="148">
        <v>3</v>
      </c>
      <c r="GZ46" s="148">
        <v>1</v>
      </c>
      <c r="HA46" s="148">
        <v>0</v>
      </c>
      <c r="HB46" s="148">
        <v>0</v>
      </c>
      <c r="HC46" s="148">
        <v>1</v>
      </c>
      <c r="HD46" s="148">
        <v>1</v>
      </c>
      <c r="HE46" s="148">
        <v>1</v>
      </c>
      <c r="HF46" s="148">
        <v>0</v>
      </c>
      <c r="HG46" s="148">
        <v>1</v>
      </c>
      <c r="HH46" s="148">
        <v>2</v>
      </c>
      <c r="HI46" s="148">
        <v>0.8</v>
      </c>
      <c r="HJ46" s="134">
        <v>0.59685813875758009</v>
      </c>
      <c r="HK46" s="134">
        <v>5.0732941794394311</v>
      </c>
      <c r="HL46" s="132">
        <v>29.756362507759157</v>
      </c>
      <c r="HM46" s="144">
        <v>110.86262186107299</v>
      </c>
      <c r="HN46" s="144">
        <v>93.487164343863299</v>
      </c>
      <c r="HO46" s="365">
        <v>6.3534924353730704E-2</v>
      </c>
      <c r="HP46" s="365">
        <v>2.8031619666984399E-2</v>
      </c>
      <c r="HQ46" s="365">
        <v>1.90930787589499</v>
      </c>
      <c r="HR46" s="365">
        <v>1.13250283125708</v>
      </c>
      <c r="HS46" s="132">
        <v>86.634844868735101</v>
      </c>
      <c r="HT46" s="132">
        <v>89.127972819932097</v>
      </c>
      <c r="HU46" s="132">
        <v>3.3276416630266401</v>
      </c>
      <c r="HV46" s="132">
        <v>2.4751920165947201</v>
      </c>
      <c r="HW46" s="132">
        <v>14.174797881237801</v>
      </c>
      <c r="HX46" s="132">
        <v>23.734629682585101</v>
      </c>
      <c r="HY46" s="144">
        <v>93.240812408375689</v>
      </c>
      <c r="HZ46" s="144">
        <v>105.13127097768999</v>
      </c>
      <c r="IA46" s="383">
        <v>53</v>
      </c>
      <c r="IB46" s="383">
        <v>38</v>
      </c>
      <c r="IC46" s="366">
        <v>0.253697764587621</v>
      </c>
      <c r="ID46" s="366">
        <v>0.132839264489967</v>
      </c>
      <c r="IE46" s="366">
        <v>3.2756489493201499</v>
      </c>
      <c r="IF46" s="366">
        <v>2.9411764705882399</v>
      </c>
      <c r="IG46" s="144">
        <v>81.520395550061806</v>
      </c>
      <c r="IH46" s="144">
        <v>83.281733746130001</v>
      </c>
      <c r="II46" s="144">
        <v>7.7449619453353096</v>
      </c>
      <c r="IJ46" s="144">
        <v>4.5165349926588796</v>
      </c>
      <c r="IK46" s="144">
        <v>13.0875383328687</v>
      </c>
      <c r="IL46" s="144">
        <v>21.5298827566486</v>
      </c>
      <c r="IM46" s="146">
        <v>100.61380875652839</v>
      </c>
      <c r="IN46" s="135">
        <v>84.001722632049791</v>
      </c>
      <c r="IO46" s="366">
        <v>0.20528260572054199</v>
      </c>
      <c r="IP46" s="366">
        <v>4.7427080863172898E-2</v>
      </c>
      <c r="IQ46" s="366">
        <v>2.5773195876288701</v>
      </c>
      <c r="IR46" s="366">
        <v>1.05680317040951</v>
      </c>
      <c r="IS46" s="144">
        <v>83.762886597938106</v>
      </c>
      <c r="IT46" s="144">
        <v>88.507265521796597</v>
      </c>
      <c r="IU46" s="144">
        <v>7.9649651019570298</v>
      </c>
      <c r="IV46" s="144">
        <v>4.4877875266777298</v>
      </c>
      <c r="IW46" s="144">
        <v>15.714953176102499</v>
      </c>
      <c r="IX46" s="144">
        <v>20.955237279144701</v>
      </c>
      <c r="IY46" s="338">
        <v>67</v>
      </c>
      <c r="IZ46" s="366">
        <v>0.39167543551970102</v>
      </c>
      <c r="JA46" s="366">
        <v>11.1111111111111</v>
      </c>
      <c r="JB46" s="366">
        <v>96.351575456053098</v>
      </c>
      <c r="JC46" s="366">
        <v>3.52507891967731</v>
      </c>
      <c r="JD46" s="144">
        <v>17.303402916785799</v>
      </c>
    </row>
    <row r="47" spans="1:264" ht="18" customHeight="1">
      <c r="A47" s="278"/>
      <c r="B47" s="279" t="s">
        <v>87</v>
      </c>
      <c r="C47" s="279" t="s">
        <v>87</v>
      </c>
      <c r="D47" s="280" t="s">
        <v>1763</v>
      </c>
      <c r="E47" s="281" t="s">
        <v>1266</v>
      </c>
      <c r="F47" s="280" t="s">
        <v>123</v>
      </c>
      <c r="G47" s="281" t="s">
        <v>4</v>
      </c>
      <c r="H47" s="282" t="s">
        <v>87</v>
      </c>
      <c r="I47" s="282" t="s">
        <v>87</v>
      </c>
      <c r="J47" s="282" t="s">
        <v>87</v>
      </c>
      <c r="K47" s="282" t="s">
        <v>87</v>
      </c>
      <c r="L47" s="282" t="s">
        <v>87</v>
      </c>
      <c r="M47" s="283">
        <v>103105</v>
      </c>
      <c r="N47" s="282" t="s">
        <v>87</v>
      </c>
      <c r="O47" s="282" t="s">
        <v>87</v>
      </c>
      <c r="P47" s="282" t="s">
        <v>87</v>
      </c>
      <c r="Q47" s="282" t="s">
        <v>87</v>
      </c>
      <c r="R47" s="132">
        <v>114.0117565362934</v>
      </c>
      <c r="S47" s="132">
        <v>104.6842877517431</v>
      </c>
      <c r="T47" s="395">
        <v>178.20133287007025</v>
      </c>
      <c r="U47" s="395">
        <v>46.715667822255</v>
      </c>
      <c r="V47" s="132">
        <v>7.3645449763282498</v>
      </c>
      <c r="W47" s="132">
        <v>3.7874802735402402</v>
      </c>
      <c r="X47" s="132">
        <v>11.152025249868499</v>
      </c>
      <c r="Y47" s="282" t="s">
        <v>87</v>
      </c>
      <c r="Z47" s="282" t="s">
        <v>87</v>
      </c>
      <c r="AA47" s="282" t="s">
        <v>87</v>
      </c>
      <c r="AB47" s="282" t="s">
        <v>87</v>
      </c>
      <c r="AC47" s="282" t="s">
        <v>87</v>
      </c>
      <c r="AD47" s="282" t="s">
        <v>87</v>
      </c>
      <c r="AE47" s="282" t="s">
        <v>87</v>
      </c>
      <c r="AF47" s="282" t="s">
        <v>87</v>
      </c>
      <c r="AG47" s="282" t="s">
        <v>87</v>
      </c>
      <c r="AH47" s="282" t="s">
        <v>87</v>
      </c>
      <c r="AI47" s="282" t="s">
        <v>87</v>
      </c>
      <c r="AJ47" s="282" t="s">
        <v>87</v>
      </c>
      <c r="AK47" s="282" t="s">
        <v>87</v>
      </c>
      <c r="AL47" s="282" t="s">
        <v>87</v>
      </c>
      <c r="AM47" s="282" t="s">
        <v>87</v>
      </c>
      <c r="AN47" s="282" t="s">
        <v>87</v>
      </c>
      <c r="AO47" s="282" t="s">
        <v>87</v>
      </c>
      <c r="AP47" s="282" t="s">
        <v>87</v>
      </c>
      <c r="AQ47" s="282" t="s">
        <v>87</v>
      </c>
      <c r="AR47" s="282" t="s">
        <v>87</v>
      </c>
      <c r="AS47" s="282" t="s">
        <v>87</v>
      </c>
      <c r="AT47" s="282" t="s">
        <v>87</v>
      </c>
      <c r="AU47" s="282" t="s">
        <v>87</v>
      </c>
      <c r="AV47" s="282" t="s">
        <v>87</v>
      </c>
      <c r="AW47" s="286" t="s">
        <v>87</v>
      </c>
      <c r="AX47" s="286" t="s">
        <v>87</v>
      </c>
      <c r="AY47" s="286" t="s">
        <v>87</v>
      </c>
      <c r="AZ47" s="286" t="s">
        <v>87</v>
      </c>
      <c r="BA47" s="286" t="s">
        <v>87</v>
      </c>
      <c r="BB47" s="395">
        <v>14</v>
      </c>
      <c r="BC47" s="395">
        <v>20</v>
      </c>
      <c r="BD47" s="407" t="s">
        <v>88</v>
      </c>
      <c r="BE47" s="407" t="s">
        <v>88</v>
      </c>
      <c r="BF47" s="407" t="s">
        <v>88</v>
      </c>
      <c r="BG47" s="395">
        <v>0</v>
      </c>
      <c r="BH47" s="132">
        <v>0</v>
      </c>
      <c r="BI47" s="395">
        <v>0</v>
      </c>
      <c r="BJ47" s="132">
        <v>0</v>
      </c>
      <c r="BK47" s="395">
        <v>0</v>
      </c>
      <c r="BL47" s="132">
        <v>0</v>
      </c>
      <c r="BM47" s="395">
        <v>0</v>
      </c>
      <c r="BN47" s="134">
        <v>0</v>
      </c>
      <c r="BO47" s="380">
        <v>10</v>
      </c>
      <c r="BP47" s="134">
        <v>13.329068031563233</v>
      </c>
      <c r="BQ47" s="395">
        <v>0</v>
      </c>
      <c r="BR47" s="134">
        <v>0</v>
      </c>
      <c r="BS47" s="395">
        <v>0</v>
      </c>
      <c r="BT47" s="134">
        <v>0</v>
      </c>
      <c r="BU47" s="395">
        <v>0</v>
      </c>
      <c r="BV47" s="134">
        <v>0</v>
      </c>
      <c r="BW47" s="395">
        <v>12</v>
      </c>
      <c r="BX47" s="134">
        <v>15.99488163787588</v>
      </c>
      <c r="BY47" s="338">
        <v>0</v>
      </c>
      <c r="BZ47" s="148">
        <v>0</v>
      </c>
      <c r="CA47" s="395">
        <v>4</v>
      </c>
      <c r="CB47" s="134">
        <v>5.3316272126252935</v>
      </c>
      <c r="CC47" s="395">
        <v>0</v>
      </c>
      <c r="CD47" s="134">
        <v>0</v>
      </c>
      <c r="CE47" s="338">
        <v>0</v>
      </c>
      <c r="CF47" s="148">
        <v>0</v>
      </c>
      <c r="CG47" s="395">
        <v>8</v>
      </c>
      <c r="CH47" s="134">
        <v>10.663254425250587</v>
      </c>
      <c r="CI47" s="395">
        <v>199</v>
      </c>
      <c r="CJ47" s="134">
        <v>265.24845382810832</v>
      </c>
      <c r="CK47" s="395">
        <v>49</v>
      </c>
      <c r="CL47" s="134">
        <v>65.312433354659831</v>
      </c>
      <c r="CM47" s="338">
        <v>0</v>
      </c>
      <c r="CN47" s="410">
        <v>0</v>
      </c>
      <c r="CO47" s="395">
        <v>0</v>
      </c>
      <c r="CP47" s="134">
        <v>0</v>
      </c>
      <c r="CQ47" s="338">
        <v>0</v>
      </c>
      <c r="CR47" s="148">
        <v>0</v>
      </c>
      <c r="CS47" s="338">
        <v>7</v>
      </c>
      <c r="CT47" s="148">
        <v>9.3303476220942621</v>
      </c>
      <c r="CU47" s="395">
        <v>0</v>
      </c>
      <c r="CV47" s="134">
        <v>0</v>
      </c>
      <c r="CW47" s="395">
        <v>0</v>
      </c>
      <c r="CX47" s="134">
        <v>0</v>
      </c>
      <c r="CY47" s="395">
        <v>0</v>
      </c>
      <c r="CZ47" s="134">
        <v>0</v>
      </c>
      <c r="DA47" s="338">
        <v>0</v>
      </c>
      <c r="DB47" s="148">
        <v>0</v>
      </c>
      <c r="DC47" s="338">
        <v>0</v>
      </c>
      <c r="DD47" s="338">
        <v>0</v>
      </c>
      <c r="DE47" s="338">
        <v>0</v>
      </c>
      <c r="DF47" s="338">
        <v>0</v>
      </c>
      <c r="DG47" s="338">
        <v>0</v>
      </c>
      <c r="DH47" s="338">
        <v>0</v>
      </c>
      <c r="DI47" s="338">
        <v>0</v>
      </c>
      <c r="DJ47" s="338">
        <v>0</v>
      </c>
      <c r="DK47" s="338">
        <v>0</v>
      </c>
      <c r="DL47" s="338">
        <v>0</v>
      </c>
      <c r="DM47" s="338">
        <v>0</v>
      </c>
      <c r="DN47" s="338">
        <v>0</v>
      </c>
      <c r="DO47" s="338">
        <v>0</v>
      </c>
      <c r="DP47" s="338">
        <v>0</v>
      </c>
      <c r="DQ47" s="338">
        <v>0</v>
      </c>
      <c r="DR47" s="338">
        <v>0</v>
      </c>
      <c r="DS47" s="338">
        <v>0</v>
      </c>
      <c r="DT47" s="338">
        <v>0</v>
      </c>
      <c r="DU47" s="338">
        <v>0</v>
      </c>
      <c r="DV47" s="338">
        <v>0</v>
      </c>
      <c r="DW47" s="338">
        <v>0</v>
      </c>
      <c r="DX47" s="338">
        <v>0</v>
      </c>
      <c r="DY47" s="338">
        <v>0</v>
      </c>
      <c r="DZ47" s="338">
        <v>0</v>
      </c>
      <c r="EA47" s="338">
        <v>0</v>
      </c>
      <c r="EB47" s="148">
        <v>0</v>
      </c>
      <c r="EC47" s="338">
        <v>0</v>
      </c>
      <c r="ED47" s="339" t="s">
        <v>88</v>
      </c>
      <c r="EE47" s="339" t="s">
        <v>88</v>
      </c>
      <c r="EF47" s="339" t="s">
        <v>88</v>
      </c>
      <c r="EG47" s="338">
        <v>0</v>
      </c>
      <c r="EH47" s="338">
        <v>0</v>
      </c>
      <c r="EI47" s="338">
        <v>0</v>
      </c>
      <c r="EJ47" s="338">
        <v>0</v>
      </c>
      <c r="EK47" s="338">
        <v>0</v>
      </c>
      <c r="EL47" s="338">
        <v>0</v>
      </c>
      <c r="EM47" s="338">
        <v>0</v>
      </c>
      <c r="EN47" s="338">
        <v>0</v>
      </c>
      <c r="EO47" s="338">
        <v>0</v>
      </c>
      <c r="EP47" s="338">
        <v>0</v>
      </c>
      <c r="EQ47" s="338">
        <v>0</v>
      </c>
      <c r="ER47" s="338">
        <v>0</v>
      </c>
      <c r="ES47" s="338">
        <v>0</v>
      </c>
      <c r="ET47" s="338">
        <v>0</v>
      </c>
      <c r="EU47" s="338">
        <v>0</v>
      </c>
      <c r="EV47" s="338">
        <v>0</v>
      </c>
      <c r="EW47" s="338">
        <v>0</v>
      </c>
      <c r="EX47" s="338">
        <v>0</v>
      </c>
      <c r="EY47" s="338">
        <v>0</v>
      </c>
      <c r="EZ47" s="338">
        <v>0</v>
      </c>
      <c r="FA47" s="339" t="s">
        <v>88</v>
      </c>
      <c r="FB47" s="339" t="s">
        <v>88</v>
      </c>
      <c r="FC47" s="339" t="s">
        <v>88</v>
      </c>
      <c r="FD47" s="339" t="s">
        <v>88</v>
      </c>
      <c r="FE47" s="339" t="s">
        <v>88</v>
      </c>
      <c r="FF47" s="339" t="s">
        <v>88</v>
      </c>
      <c r="FG47" s="339" t="s">
        <v>88</v>
      </c>
      <c r="FH47" s="339" t="s">
        <v>88</v>
      </c>
      <c r="FI47" s="339" t="s">
        <v>88</v>
      </c>
      <c r="FJ47" s="339" t="s">
        <v>88</v>
      </c>
      <c r="FK47" s="380">
        <v>1</v>
      </c>
      <c r="FL47" s="134">
        <v>0.96988506861936852</v>
      </c>
      <c r="FM47" s="380">
        <v>0</v>
      </c>
      <c r="FN47" s="134">
        <v>0</v>
      </c>
      <c r="FO47" s="383">
        <v>0</v>
      </c>
      <c r="FP47" s="148">
        <v>0</v>
      </c>
      <c r="FQ47" s="380">
        <v>0</v>
      </c>
      <c r="FR47" s="134">
        <v>0</v>
      </c>
      <c r="FS47" s="380">
        <v>0</v>
      </c>
      <c r="FT47" s="134">
        <v>0</v>
      </c>
      <c r="FU47" s="380">
        <v>0</v>
      </c>
      <c r="FV47" s="134">
        <v>0</v>
      </c>
      <c r="FW47" s="409">
        <v>0</v>
      </c>
      <c r="FX47" s="409">
        <v>0</v>
      </c>
      <c r="FY47" s="409">
        <v>0</v>
      </c>
      <c r="FZ47" s="409">
        <v>0</v>
      </c>
      <c r="GA47" s="409">
        <v>0</v>
      </c>
      <c r="GB47" s="338">
        <v>0</v>
      </c>
      <c r="GC47" s="338">
        <v>0</v>
      </c>
      <c r="GD47" s="338">
        <v>0</v>
      </c>
      <c r="GE47" s="338">
        <v>0</v>
      </c>
      <c r="GF47" s="338">
        <v>0</v>
      </c>
      <c r="GG47" s="148">
        <v>0</v>
      </c>
      <c r="GH47" s="148">
        <v>0</v>
      </c>
      <c r="GI47" s="148">
        <v>0</v>
      </c>
      <c r="GJ47" s="148">
        <v>0</v>
      </c>
      <c r="GK47" s="148">
        <v>0</v>
      </c>
      <c r="GL47" s="148">
        <v>0</v>
      </c>
      <c r="GM47" s="148">
        <v>0</v>
      </c>
      <c r="GN47" s="148">
        <v>0</v>
      </c>
      <c r="GO47" s="148">
        <v>0</v>
      </c>
      <c r="GP47" s="148">
        <v>0</v>
      </c>
      <c r="GQ47" s="148">
        <v>0</v>
      </c>
      <c r="GR47" s="148">
        <v>0</v>
      </c>
      <c r="GS47" s="148">
        <v>0</v>
      </c>
      <c r="GT47" s="148">
        <v>0</v>
      </c>
      <c r="GU47" s="148">
        <v>0</v>
      </c>
      <c r="GV47" s="148">
        <v>0</v>
      </c>
      <c r="GW47" s="148">
        <v>0</v>
      </c>
      <c r="GX47" s="148">
        <v>0</v>
      </c>
      <c r="GY47" s="148">
        <v>0</v>
      </c>
      <c r="GZ47" s="148">
        <v>0</v>
      </c>
      <c r="HA47" s="148">
        <v>0</v>
      </c>
      <c r="HB47" s="148">
        <v>0</v>
      </c>
      <c r="HC47" s="148">
        <v>0</v>
      </c>
      <c r="HD47" s="148">
        <v>0</v>
      </c>
      <c r="HE47" s="148">
        <v>0</v>
      </c>
      <c r="HF47" s="148">
        <v>0</v>
      </c>
      <c r="HG47" s="148">
        <v>0</v>
      </c>
      <c r="HH47" s="148">
        <v>0</v>
      </c>
      <c r="HI47" s="148">
        <v>0</v>
      </c>
      <c r="HJ47" s="134">
        <v>1.939770137238737</v>
      </c>
      <c r="HK47" s="134">
        <v>4.8494253430968435</v>
      </c>
      <c r="HL47" s="132">
        <v>23.471218660588718</v>
      </c>
      <c r="HM47" s="144">
        <v>99.420354530569995</v>
      </c>
      <c r="HN47" s="144">
        <v>93.757516513040997</v>
      </c>
      <c r="HO47" s="365">
        <v>0.14614541468761399</v>
      </c>
      <c r="HP47" s="366">
        <v>6.7159167226326394E-2</v>
      </c>
      <c r="HQ47" s="365">
        <v>15.384615384615399</v>
      </c>
      <c r="HR47" s="366">
        <v>6</v>
      </c>
      <c r="HS47" s="132">
        <v>96.153846153846203</v>
      </c>
      <c r="HT47" s="132">
        <v>84</v>
      </c>
      <c r="HU47" s="132">
        <v>0.94994519546949197</v>
      </c>
      <c r="HV47" s="132">
        <v>1.1193194537721101</v>
      </c>
      <c r="HW47" s="132">
        <v>4.1754971366731297</v>
      </c>
      <c r="HX47" s="132">
        <v>7.8910392965598497</v>
      </c>
      <c r="HY47" s="144">
        <v>140.21337787108416</v>
      </c>
      <c r="HZ47" s="144">
        <v>110.08218409880099</v>
      </c>
      <c r="IA47" s="383">
        <v>6</v>
      </c>
      <c r="IB47" s="383">
        <v>10</v>
      </c>
      <c r="IC47" s="366">
        <v>0.191265540325151</v>
      </c>
      <c r="ID47" s="366">
        <v>0.20308692120227501</v>
      </c>
      <c r="IE47" s="366">
        <v>2.2058823529411802</v>
      </c>
      <c r="IF47" s="366">
        <v>4.1666666666666696</v>
      </c>
      <c r="IG47" s="144">
        <v>77.205882352941202</v>
      </c>
      <c r="IH47" s="144">
        <v>81.6666666666667</v>
      </c>
      <c r="II47" s="144">
        <v>8.6707044947401997</v>
      </c>
      <c r="IJ47" s="144">
        <v>4.8740861088545904</v>
      </c>
      <c r="IK47" s="144">
        <v>6.9035487216485496</v>
      </c>
      <c r="IL47" s="144">
        <v>12.7997099215882</v>
      </c>
      <c r="IM47" s="146">
        <v>137.88490543571695</v>
      </c>
      <c r="IN47" s="135">
        <v>144.99931140910479</v>
      </c>
      <c r="IO47" s="385">
        <v>0.25157232704402499</v>
      </c>
      <c r="IP47" s="366">
        <v>4.6816479400749102E-2</v>
      </c>
      <c r="IQ47" s="385">
        <v>4.5977011494252897</v>
      </c>
      <c r="IR47" s="366">
        <v>0.854700854700855</v>
      </c>
      <c r="IS47" s="144">
        <v>93.103448275862107</v>
      </c>
      <c r="IT47" s="144">
        <v>94.871794871794904</v>
      </c>
      <c r="IU47" s="144">
        <v>5.47169811320755</v>
      </c>
      <c r="IV47" s="144">
        <v>5.47752808988764</v>
      </c>
      <c r="IW47" s="144">
        <v>7.2433828276307297</v>
      </c>
      <c r="IX47" s="144">
        <v>11.3634929648558</v>
      </c>
      <c r="IY47" s="338">
        <v>5</v>
      </c>
      <c r="IZ47" s="366">
        <v>0.20185708518369</v>
      </c>
      <c r="JA47" s="366">
        <v>2.9069767441860499</v>
      </c>
      <c r="JB47" s="366">
        <v>95.930232558139494</v>
      </c>
      <c r="JC47" s="366">
        <v>6.9438837303189302</v>
      </c>
      <c r="JD47" s="144">
        <v>8.3352218646602907</v>
      </c>
    </row>
    <row r="48" spans="1:264" ht="18" customHeight="1">
      <c r="A48" s="278"/>
      <c r="B48" s="279" t="s">
        <v>87</v>
      </c>
      <c r="C48" s="279" t="s">
        <v>87</v>
      </c>
      <c r="D48" s="280" t="s">
        <v>1764</v>
      </c>
      <c r="E48" s="281" t="s">
        <v>1267</v>
      </c>
      <c r="F48" s="280" t="s">
        <v>123</v>
      </c>
      <c r="G48" s="281" t="s">
        <v>4</v>
      </c>
      <c r="H48" s="282" t="s">
        <v>87</v>
      </c>
      <c r="I48" s="282" t="s">
        <v>87</v>
      </c>
      <c r="J48" s="282" t="s">
        <v>87</v>
      </c>
      <c r="K48" s="282" t="s">
        <v>87</v>
      </c>
      <c r="L48" s="282" t="s">
        <v>87</v>
      </c>
      <c r="M48" s="283">
        <v>32261</v>
      </c>
      <c r="N48" s="282" t="s">
        <v>87</v>
      </c>
      <c r="O48" s="282" t="s">
        <v>87</v>
      </c>
      <c r="P48" s="282" t="s">
        <v>87</v>
      </c>
      <c r="Q48" s="282" t="s">
        <v>87</v>
      </c>
      <c r="R48" s="132">
        <v>109.9503493597027</v>
      </c>
      <c r="S48" s="132">
        <v>104.55359438537863</v>
      </c>
      <c r="T48" s="395">
        <v>46.787760556690955</v>
      </c>
      <c r="U48" s="338">
        <v>16.419378916425046</v>
      </c>
      <c r="V48" s="132">
        <v>7.7697841726618702</v>
      </c>
      <c r="W48" s="132">
        <v>9.3525179856115095</v>
      </c>
      <c r="X48" s="132">
        <v>17.122302158273399</v>
      </c>
      <c r="Y48" s="282" t="s">
        <v>87</v>
      </c>
      <c r="Z48" s="282" t="s">
        <v>87</v>
      </c>
      <c r="AA48" s="282" t="s">
        <v>87</v>
      </c>
      <c r="AB48" s="282" t="s">
        <v>87</v>
      </c>
      <c r="AC48" s="282" t="s">
        <v>87</v>
      </c>
      <c r="AD48" s="282" t="s">
        <v>87</v>
      </c>
      <c r="AE48" s="282" t="s">
        <v>87</v>
      </c>
      <c r="AF48" s="282" t="s">
        <v>87</v>
      </c>
      <c r="AG48" s="282" t="s">
        <v>87</v>
      </c>
      <c r="AH48" s="282" t="s">
        <v>87</v>
      </c>
      <c r="AI48" s="282" t="s">
        <v>87</v>
      </c>
      <c r="AJ48" s="282" t="s">
        <v>87</v>
      </c>
      <c r="AK48" s="282" t="s">
        <v>87</v>
      </c>
      <c r="AL48" s="282" t="s">
        <v>87</v>
      </c>
      <c r="AM48" s="282" t="s">
        <v>87</v>
      </c>
      <c r="AN48" s="282" t="s">
        <v>87</v>
      </c>
      <c r="AO48" s="282" t="s">
        <v>87</v>
      </c>
      <c r="AP48" s="282" t="s">
        <v>87</v>
      </c>
      <c r="AQ48" s="282" t="s">
        <v>87</v>
      </c>
      <c r="AR48" s="282" t="s">
        <v>87</v>
      </c>
      <c r="AS48" s="282" t="s">
        <v>87</v>
      </c>
      <c r="AT48" s="282" t="s">
        <v>87</v>
      </c>
      <c r="AU48" s="282" t="s">
        <v>87</v>
      </c>
      <c r="AV48" s="282" t="s">
        <v>87</v>
      </c>
      <c r="AW48" s="286" t="s">
        <v>87</v>
      </c>
      <c r="AX48" s="286" t="s">
        <v>87</v>
      </c>
      <c r="AY48" s="286" t="s">
        <v>87</v>
      </c>
      <c r="AZ48" s="286" t="s">
        <v>87</v>
      </c>
      <c r="BA48" s="286" t="s">
        <v>87</v>
      </c>
      <c r="BB48" s="395">
        <v>14</v>
      </c>
      <c r="BC48" s="395">
        <v>26</v>
      </c>
      <c r="BD48" s="407" t="s">
        <v>88</v>
      </c>
      <c r="BE48" s="407" t="s">
        <v>88</v>
      </c>
      <c r="BF48" s="407" t="s">
        <v>88</v>
      </c>
      <c r="BG48" s="395">
        <v>0</v>
      </c>
      <c r="BH48" s="132">
        <v>0</v>
      </c>
      <c r="BI48" s="395">
        <v>114</v>
      </c>
      <c r="BJ48" s="132">
        <v>76.610843794521642</v>
      </c>
      <c r="BK48" s="395">
        <v>0</v>
      </c>
      <c r="BL48" s="132">
        <v>0</v>
      </c>
      <c r="BM48" s="395">
        <v>0</v>
      </c>
      <c r="BN48" s="134">
        <v>0</v>
      </c>
      <c r="BO48" s="380">
        <v>48</v>
      </c>
      <c r="BP48" s="134">
        <v>32.257197387167011</v>
      </c>
      <c r="BQ48" s="395">
        <v>0</v>
      </c>
      <c r="BR48" s="134">
        <v>0</v>
      </c>
      <c r="BS48" s="395">
        <v>0</v>
      </c>
      <c r="BT48" s="134">
        <v>0</v>
      </c>
      <c r="BU48" s="395">
        <v>0</v>
      </c>
      <c r="BV48" s="134">
        <v>0</v>
      </c>
      <c r="BW48" s="395">
        <v>61</v>
      </c>
      <c r="BX48" s="134">
        <v>40.993521679524747</v>
      </c>
      <c r="BY48" s="338">
        <v>0</v>
      </c>
      <c r="BZ48" s="148">
        <v>0</v>
      </c>
      <c r="CA48" s="395">
        <v>140</v>
      </c>
      <c r="CB48" s="134">
        <v>94.083492379237114</v>
      </c>
      <c r="CC48" s="338">
        <v>0</v>
      </c>
      <c r="CD48" s="148">
        <v>0</v>
      </c>
      <c r="CE48" s="395">
        <v>39</v>
      </c>
      <c r="CF48" s="134">
        <v>26.208972877073197</v>
      </c>
      <c r="CG48" s="395">
        <v>409</v>
      </c>
      <c r="CH48" s="134">
        <v>274.85820273648557</v>
      </c>
      <c r="CI48" s="395">
        <v>678</v>
      </c>
      <c r="CJ48" s="134">
        <v>455.63291309373403</v>
      </c>
      <c r="CK48" s="395">
        <v>224</v>
      </c>
      <c r="CL48" s="134">
        <v>150.53358780677939</v>
      </c>
      <c r="CM48" s="338">
        <v>0</v>
      </c>
      <c r="CN48" s="410">
        <v>0</v>
      </c>
      <c r="CO48" s="395">
        <v>40</v>
      </c>
      <c r="CP48" s="134">
        <v>26.880997822639177</v>
      </c>
      <c r="CQ48" s="338">
        <v>4</v>
      </c>
      <c r="CR48" s="148">
        <v>2.6880997822639174</v>
      </c>
      <c r="CS48" s="338">
        <v>0</v>
      </c>
      <c r="CT48" s="148">
        <v>0</v>
      </c>
      <c r="CU48" s="338">
        <v>11</v>
      </c>
      <c r="CV48" s="148">
        <v>7.3922744012257731</v>
      </c>
      <c r="CW48" s="338">
        <v>23</v>
      </c>
      <c r="CX48" s="148">
        <v>15.456573748017528</v>
      </c>
      <c r="CY48" s="338">
        <v>23</v>
      </c>
      <c r="CZ48" s="148">
        <v>15.456573748017528</v>
      </c>
      <c r="DA48" s="338">
        <v>0</v>
      </c>
      <c r="DB48" s="148">
        <v>0</v>
      </c>
      <c r="DC48" s="338">
        <v>0</v>
      </c>
      <c r="DD48" s="338">
        <v>0</v>
      </c>
      <c r="DE48" s="338">
        <v>219</v>
      </c>
      <c r="DF48" s="338">
        <v>3118</v>
      </c>
      <c r="DG48" s="338">
        <v>0</v>
      </c>
      <c r="DH48" s="338">
        <v>112</v>
      </c>
      <c r="DI48" s="338">
        <v>0</v>
      </c>
      <c r="DJ48" s="338">
        <v>123</v>
      </c>
      <c r="DK48" s="338">
        <v>39</v>
      </c>
      <c r="DL48" s="338">
        <v>6</v>
      </c>
      <c r="DM48" s="338">
        <v>0</v>
      </c>
      <c r="DN48" s="338">
        <v>332</v>
      </c>
      <c r="DO48" s="338">
        <v>0</v>
      </c>
      <c r="DP48" s="338">
        <v>0</v>
      </c>
      <c r="DQ48" s="338">
        <v>0</v>
      </c>
      <c r="DR48" s="338">
        <v>0</v>
      </c>
      <c r="DS48" s="338">
        <v>51</v>
      </c>
      <c r="DT48" s="338">
        <v>0</v>
      </c>
      <c r="DU48" s="338">
        <v>4957</v>
      </c>
      <c r="DV48" s="338">
        <v>986</v>
      </c>
      <c r="DW48" s="338">
        <v>3373</v>
      </c>
      <c r="DX48" s="338">
        <v>171</v>
      </c>
      <c r="DY48" s="338">
        <v>0</v>
      </c>
      <c r="DZ48" s="338">
        <v>0</v>
      </c>
      <c r="EA48" s="338">
        <v>759</v>
      </c>
      <c r="EB48" s="148">
        <v>21.386306001690599</v>
      </c>
      <c r="EC48" s="338">
        <v>70</v>
      </c>
      <c r="ED48" s="339" t="s">
        <v>88</v>
      </c>
      <c r="EE48" s="339" t="s">
        <v>88</v>
      </c>
      <c r="EF48" s="339" t="s">
        <v>88</v>
      </c>
      <c r="EG48" s="338">
        <v>4</v>
      </c>
      <c r="EH48" s="338">
        <v>144</v>
      </c>
      <c r="EI48" s="338">
        <v>30</v>
      </c>
      <c r="EJ48" s="338">
        <v>3</v>
      </c>
      <c r="EK48" s="338">
        <v>101</v>
      </c>
      <c r="EL48" s="338">
        <v>0</v>
      </c>
      <c r="EM48" s="338">
        <v>0</v>
      </c>
      <c r="EN48" s="338">
        <v>0</v>
      </c>
      <c r="EO48" s="338">
        <v>0</v>
      </c>
      <c r="EP48" s="338">
        <v>0</v>
      </c>
      <c r="EQ48" s="338">
        <v>0</v>
      </c>
      <c r="ER48" s="338">
        <v>0</v>
      </c>
      <c r="ES48" s="338">
        <v>0</v>
      </c>
      <c r="ET48" s="338">
        <v>0</v>
      </c>
      <c r="EU48" s="338">
        <v>0</v>
      </c>
      <c r="EV48" s="338">
        <v>0</v>
      </c>
      <c r="EW48" s="338">
        <v>0</v>
      </c>
      <c r="EX48" s="338">
        <v>0</v>
      </c>
      <c r="EY48" s="338">
        <v>0</v>
      </c>
      <c r="EZ48" s="338">
        <v>0</v>
      </c>
      <c r="FA48" s="339" t="s">
        <v>88</v>
      </c>
      <c r="FB48" s="339" t="s">
        <v>88</v>
      </c>
      <c r="FC48" s="339" t="s">
        <v>88</v>
      </c>
      <c r="FD48" s="339" t="s">
        <v>88</v>
      </c>
      <c r="FE48" s="339" t="s">
        <v>88</v>
      </c>
      <c r="FF48" s="339" t="s">
        <v>88</v>
      </c>
      <c r="FG48" s="339" t="s">
        <v>88</v>
      </c>
      <c r="FH48" s="339" t="s">
        <v>88</v>
      </c>
      <c r="FI48" s="339" t="s">
        <v>88</v>
      </c>
      <c r="FJ48" s="339" t="s">
        <v>88</v>
      </c>
      <c r="FK48" s="383">
        <v>0</v>
      </c>
      <c r="FL48" s="148">
        <v>0</v>
      </c>
      <c r="FM48" s="383">
        <v>0</v>
      </c>
      <c r="FN48" s="148">
        <v>0</v>
      </c>
      <c r="FO48" s="383">
        <v>0</v>
      </c>
      <c r="FP48" s="148">
        <v>0</v>
      </c>
      <c r="FQ48" s="380">
        <v>1</v>
      </c>
      <c r="FR48" s="134">
        <v>0.67202494556597936</v>
      </c>
      <c r="FS48" s="380">
        <v>0</v>
      </c>
      <c r="FT48" s="134">
        <v>0</v>
      </c>
      <c r="FU48" s="383">
        <v>0</v>
      </c>
      <c r="FV48" s="148">
        <v>0</v>
      </c>
      <c r="FW48" s="409">
        <v>1</v>
      </c>
      <c r="FX48" s="409">
        <v>0</v>
      </c>
      <c r="FY48" s="409">
        <v>0</v>
      </c>
      <c r="FZ48" s="409">
        <v>0</v>
      </c>
      <c r="GA48" s="409">
        <v>1</v>
      </c>
      <c r="GB48" s="338">
        <v>2810</v>
      </c>
      <c r="GC48" s="338">
        <v>0</v>
      </c>
      <c r="GD48" s="338">
        <v>0</v>
      </c>
      <c r="GE48" s="338">
        <v>0</v>
      </c>
      <c r="GF48" s="338">
        <v>0</v>
      </c>
      <c r="GG48" s="148">
        <v>28.4</v>
      </c>
      <c r="GH48" s="148">
        <v>128.69999999999999</v>
      </c>
      <c r="GI48" s="148">
        <v>7</v>
      </c>
      <c r="GJ48" s="148">
        <v>1</v>
      </c>
      <c r="GK48" s="148">
        <v>0</v>
      </c>
      <c r="GL48" s="148">
        <v>0</v>
      </c>
      <c r="GM48" s="148">
        <v>2</v>
      </c>
      <c r="GN48" s="148">
        <v>1</v>
      </c>
      <c r="GO48" s="148">
        <v>0</v>
      </c>
      <c r="GP48" s="148">
        <v>0</v>
      </c>
      <c r="GQ48" s="148">
        <v>0</v>
      </c>
      <c r="GR48" s="148">
        <v>0</v>
      </c>
      <c r="GS48" s="148">
        <v>0</v>
      </c>
      <c r="GT48" s="148">
        <v>1</v>
      </c>
      <c r="GU48" s="148">
        <v>0</v>
      </c>
      <c r="GV48" s="148">
        <v>1</v>
      </c>
      <c r="GW48" s="148">
        <v>0</v>
      </c>
      <c r="GX48" s="148">
        <v>0</v>
      </c>
      <c r="GY48" s="148">
        <v>2</v>
      </c>
      <c r="GZ48" s="148">
        <v>1</v>
      </c>
      <c r="HA48" s="148">
        <v>0</v>
      </c>
      <c r="HB48" s="148">
        <v>0</v>
      </c>
      <c r="HC48" s="148">
        <v>0</v>
      </c>
      <c r="HD48" s="148">
        <v>0</v>
      </c>
      <c r="HE48" s="148">
        <v>1</v>
      </c>
      <c r="HF48" s="148">
        <v>0</v>
      </c>
      <c r="HG48" s="148">
        <v>0</v>
      </c>
      <c r="HH48" s="148">
        <v>0</v>
      </c>
      <c r="HI48" s="148">
        <v>0</v>
      </c>
      <c r="HJ48" s="134">
        <v>0</v>
      </c>
      <c r="HK48" s="134">
        <v>3.0997179256687639</v>
      </c>
      <c r="HL48" s="132">
        <v>41.846191996528319</v>
      </c>
      <c r="HM48" s="144">
        <v>99.196397635488594</v>
      </c>
      <c r="HN48" s="144">
        <v>95.870999999999995</v>
      </c>
      <c r="HO48" s="366">
        <v>6.7340067340067297E-2</v>
      </c>
      <c r="HP48" s="366">
        <v>5.3705692803437198E-2</v>
      </c>
      <c r="HQ48" s="366">
        <v>3.8461538461538498</v>
      </c>
      <c r="HR48" s="366">
        <v>4.5454545454545503</v>
      </c>
      <c r="HS48" s="132">
        <v>76.923076923076906</v>
      </c>
      <c r="HT48" s="132">
        <v>95.454545454545496</v>
      </c>
      <c r="HU48" s="132">
        <v>1.75084175084175</v>
      </c>
      <c r="HV48" s="132">
        <v>1.1815252416756199</v>
      </c>
      <c r="HW48" s="132">
        <v>7.9197622585438303</v>
      </c>
      <c r="HX48" s="132">
        <v>10.141651597347799</v>
      </c>
      <c r="HY48" s="144">
        <v>128.30799999999999</v>
      </c>
      <c r="HZ48" s="144">
        <v>106.35599999999999</v>
      </c>
      <c r="IA48" s="383">
        <v>9</v>
      </c>
      <c r="IB48" s="383">
        <v>4</v>
      </c>
      <c r="IC48" s="366">
        <v>0.59563203176704205</v>
      </c>
      <c r="ID48" s="366">
        <v>0.201918223119637</v>
      </c>
      <c r="IE48" s="366">
        <v>6.7669172932330799</v>
      </c>
      <c r="IF48" s="366">
        <v>4.0404040404040398</v>
      </c>
      <c r="IG48" s="144">
        <v>67.669172932330795</v>
      </c>
      <c r="IH48" s="144">
        <v>79.797979797979806</v>
      </c>
      <c r="II48" s="144">
        <v>8.8021178027796196</v>
      </c>
      <c r="IJ48" s="144">
        <v>4.997476022211</v>
      </c>
      <c r="IK48" s="144">
        <v>8.8558692421991108</v>
      </c>
      <c r="IL48" s="144">
        <v>12.055455093429799</v>
      </c>
      <c r="IM48" s="146">
        <v>137.56709084555553</v>
      </c>
      <c r="IN48" s="135">
        <v>147.93299999999999</v>
      </c>
      <c r="IO48" s="366">
        <v>0.54054054054054101</v>
      </c>
      <c r="IP48" s="366">
        <v>0</v>
      </c>
      <c r="IQ48" s="366">
        <v>8.0645161290322598</v>
      </c>
      <c r="IR48" s="366">
        <v>0</v>
      </c>
      <c r="IS48" s="144">
        <v>83.870967741935502</v>
      </c>
      <c r="IT48" s="144">
        <v>90.410958904109606</v>
      </c>
      <c r="IU48" s="144">
        <v>6.7027027027027</v>
      </c>
      <c r="IV48" s="144">
        <v>8.32383124287343</v>
      </c>
      <c r="IW48" s="144">
        <v>10.099776013032001</v>
      </c>
      <c r="IX48" s="144">
        <v>10.814635132403501</v>
      </c>
      <c r="IY48" s="338">
        <v>0</v>
      </c>
      <c r="IZ48" s="366">
        <v>0</v>
      </c>
      <c r="JA48" s="366">
        <v>0</v>
      </c>
      <c r="JB48" s="366">
        <v>100</v>
      </c>
      <c r="JC48" s="366">
        <v>5.9245960502693</v>
      </c>
      <c r="JD48" s="144">
        <v>4.1892706449668502</v>
      </c>
    </row>
    <row r="49" spans="1:264" ht="18" customHeight="1">
      <c r="A49" s="278"/>
      <c r="B49" s="279" t="s">
        <v>87</v>
      </c>
      <c r="C49" s="279" t="s">
        <v>87</v>
      </c>
      <c r="D49" s="280" t="s">
        <v>1765</v>
      </c>
      <c r="E49" s="281" t="s">
        <v>1268</v>
      </c>
      <c r="F49" s="280" t="s">
        <v>123</v>
      </c>
      <c r="G49" s="281" t="s">
        <v>4</v>
      </c>
      <c r="H49" s="282" t="s">
        <v>87</v>
      </c>
      <c r="I49" s="282" t="s">
        <v>87</v>
      </c>
      <c r="J49" s="282" t="s">
        <v>87</v>
      </c>
      <c r="K49" s="282" t="s">
        <v>87</v>
      </c>
      <c r="L49" s="282" t="s">
        <v>87</v>
      </c>
      <c r="M49" s="283">
        <v>74695</v>
      </c>
      <c r="N49" s="282" t="s">
        <v>87</v>
      </c>
      <c r="O49" s="282" t="s">
        <v>87</v>
      </c>
      <c r="P49" s="282" t="s">
        <v>87</v>
      </c>
      <c r="Q49" s="282" t="s">
        <v>87</v>
      </c>
      <c r="R49" s="132">
        <v>123.03555940700477</v>
      </c>
      <c r="S49" s="132">
        <v>106.65115461164811</v>
      </c>
      <c r="T49" s="395">
        <v>237.59086420526955</v>
      </c>
      <c r="U49" s="395">
        <v>53.882188199361053</v>
      </c>
      <c r="V49" s="132">
        <v>9.0255068672334904</v>
      </c>
      <c r="W49" s="132">
        <v>6.67102681491171</v>
      </c>
      <c r="X49" s="132">
        <v>15.6965336821452</v>
      </c>
      <c r="Y49" s="282" t="s">
        <v>87</v>
      </c>
      <c r="Z49" s="282" t="s">
        <v>87</v>
      </c>
      <c r="AA49" s="282" t="s">
        <v>87</v>
      </c>
      <c r="AB49" s="282" t="s">
        <v>87</v>
      </c>
      <c r="AC49" s="282" t="s">
        <v>87</v>
      </c>
      <c r="AD49" s="282" t="s">
        <v>87</v>
      </c>
      <c r="AE49" s="282" t="s">
        <v>87</v>
      </c>
      <c r="AF49" s="282" t="s">
        <v>87</v>
      </c>
      <c r="AG49" s="282" t="s">
        <v>87</v>
      </c>
      <c r="AH49" s="282" t="s">
        <v>87</v>
      </c>
      <c r="AI49" s="282" t="s">
        <v>87</v>
      </c>
      <c r="AJ49" s="282" t="s">
        <v>87</v>
      </c>
      <c r="AK49" s="282" t="s">
        <v>87</v>
      </c>
      <c r="AL49" s="282" t="s">
        <v>87</v>
      </c>
      <c r="AM49" s="282" t="s">
        <v>87</v>
      </c>
      <c r="AN49" s="282" t="s">
        <v>87</v>
      </c>
      <c r="AO49" s="282" t="s">
        <v>87</v>
      </c>
      <c r="AP49" s="282" t="s">
        <v>87</v>
      </c>
      <c r="AQ49" s="282" t="s">
        <v>87</v>
      </c>
      <c r="AR49" s="282" t="s">
        <v>87</v>
      </c>
      <c r="AS49" s="282" t="s">
        <v>87</v>
      </c>
      <c r="AT49" s="282" t="s">
        <v>87</v>
      </c>
      <c r="AU49" s="282" t="s">
        <v>87</v>
      </c>
      <c r="AV49" s="282" t="s">
        <v>87</v>
      </c>
      <c r="AW49" s="286" t="s">
        <v>87</v>
      </c>
      <c r="AX49" s="286" t="s">
        <v>87</v>
      </c>
      <c r="AY49" s="286" t="s">
        <v>87</v>
      </c>
      <c r="AZ49" s="286" t="s">
        <v>87</v>
      </c>
      <c r="BA49" s="286" t="s">
        <v>87</v>
      </c>
      <c r="BB49" s="395">
        <v>8</v>
      </c>
      <c r="BC49" s="395">
        <v>16</v>
      </c>
      <c r="BD49" s="407" t="s">
        <v>88</v>
      </c>
      <c r="BE49" s="407" t="s">
        <v>88</v>
      </c>
      <c r="BF49" s="407" t="s">
        <v>88</v>
      </c>
      <c r="BG49" s="395">
        <v>0</v>
      </c>
      <c r="BH49" s="132">
        <v>0</v>
      </c>
      <c r="BI49" s="395">
        <v>10</v>
      </c>
      <c r="BJ49" s="132">
        <v>25.284450063211125</v>
      </c>
      <c r="BK49" s="395">
        <v>0</v>
      </c>
      <c r="BL49" s="132">
        <v>0</v>
      </c>
      <c r="BM49" s="395">
        <v>0</v>
      </c>
      <c r="BN49" s="134">
        <v>0</v>
      </c>
      <c r="BO49" s="380">
        <v>0</v>
      </c>
      <c r="BP49" s="134">
        <v>0</v>
      </c>
      <c r="BQ49" s="395">
        <v>0</v>
      </c>
      <c r="BR49" s="134">
        <v>0</v>
      </c>
      <c r="BS49" s="395">
        <v>0</v>
      </c>
      <c r="BT49" s="134">
        <v>0</v>
      </c>
      <c r="BU49" s="395">
        <v>0</v>
      </c>
      <c r="BV49" s="134">
        <v>0</v>
      </c>
      <c r="BW49" s="395">
        <v>0</v>
      </c>
      <c r="BX49" s="134">
        <v>0</v>
      </c>
      <c r="BY49" s="338">
        <v>0</v>
      </c>
      <c r="BZ49" s="148">
        <v>0</v>
      </c>
      <c r="CA49" s="395">
        <v>13</v>
      </c>
      <c r="CB49" s="134">
        <v>32.869785082174459</v>
      </c>
      <c r="CC49" s="338">
        <v>0</v>
      </c>
      <c r="CD49" s="148">
        <v>0</v>
      </c>
      <c r="CE49" s="338">
        <v>8</v>
      </c>
      <c r="CF49" s="148">
        <v>20.227560050568901</v>
      </c>
      <c r="CG49" s="395">
        <v>13</v>
      </c>
      <c r="CH49" s="134">
        <v>32.869785082174459</v>
      </c>
      <c r="CI49" s="395">
        <v>83</v>
      </c>
      <c r="CJ49" s="134">
        <v>209.86093552465235</v>
      </c>
      <c r="CK49" s="395">
        <v>13</v>
      </c>
      <c r="CL49" s="134">
        <v>32.869785082174459</v>
      </c>
      <c r="CM49" s="338">
        <v>0</v>
      </c>
      <c r="CN49" s="410">
        <v>0</v>
      </c>
      <c r="CO49" s="395">
        <v>3</v>
      </c>
      <c r="CP49" s="134">
        <v>7.5853350189633373</v>
      </c>
      <c r="CQ49" s="338">
        <v>0</v>
      </c>
      <c r="CR49" s="148">
        <v>0</v>
      </c>
      <c r="CS49" s="395">
        <v>13</v>
      </c>
      <c r="CT49" s="134">
        <v>32.869785082174459</v>
      </c>
      <c r="CU49" s="338">
        <v>0</v>
      </c>
      <c r="CV49" s="148">
        <v>0</v>
      </c>
      <c r="CW49" s="338">
        <v>0</v>
      </c>
      <c r="CX49" s="148">
        <v>0</v>
      </c>
      <c r="CY49" s="338">
        <v>0</v>
      </c>
      <c r="CZ49" s="148">
        <v>0</v>
      </c>
      <c r="DA49" s="338">
        <v>0</v>
      </c>
      <c r="DB49" s="148">
        <v>0</v>
      </c>
      <c r="DC49" s="338">
        <v>0</v>
      </c>
      <c r="DD49" s="338">
        <v>0</v>
      </c>
      <c r="DE49" s="338">
        <v>0</v>
      </c>
      <c r="DF49" s="338">
        <v>0</v>
      </c>
      <c r="DG49" s="338">
        <v>0</v>
      </c>
      <c r="DH49" s="338">
        <v>27</v>
      </c>
      <c r="DI49" s="338">
        <v>0</v>
      </c>
      <c r="DJ49" s="338">
        <v>9</v>
      </c>
      <c r="DK49" s="338">
        <v>0</v>
      </c>
      <c r="DL49" s="338">
        <v>0</v>
      </c>
      <c r="DM49" s="338">
        <v>0</v>
      </c>
      <c r="DN49" s="338">
        <v>0</v>
      </c>
      <c r="DO49" s="338">
        <v>61</v>
      </c>
      <c r="DP49" s="338">
        <v>0</v>
      </c>
      <c r="DQ49" s="338">
        <v>0</v>
      </c>
      <c r="DR49" s="338">
        <v>0</v>
      </c>
      <c r="DS49" s="338">
        <v>0</v>
      </c>
      <c r="DT49" s="338">
        <v>0</v>
      </c>
      <c r="DU49" s="338">
        <v>0</v>
      </c>
      <c r="DV49" s="338">
        <v>0</v>
      </c>
      <c r="DW49" s="338">
        <v>3467</v>
      </c>
      <c r="DX49" s="338">
        <v>0</v>
      </c>
      <c r="DY49" s="338">
        <v>0</v>
      </c>
      <c r="DZ49" s="338">
        <v>0</v>
      </c>
      <c r="EA49" s="338">
        <v>333</v>
      </c>
      <c r="EB49" s="148">
        <v>10.964767863022701</v>
      </c>
      <c r="EC49" s="338">
        <v>67</v>
      </c>
      <c r="ED49" s="339" t="s">
        <v>88</v>
      </c>
      <c r="EE49" s="339" t="s">
        <v>88</v>
      </c>
      <c r="EF49" s="339" t="s">
        <v>88</v>
      </c>
      <c r="EG49" s="338">
        <v>49</v>
      </c>
      <c r="EH49" s="338">
        <v>84</v>
      </c>
      <c r="EI49" s="338">
        <v>1</v>
      </c>
      <c r="EJ49" s="338">
        <v>0</v>
      </c>
      <c r="EK49" s="338">
        <v>15</v>
      </c>
      <c r="EL49" s="338">
        <v>0</v>
      </c>
      <c r="EM49" s="338">
        <v>0</v>
      </c>
      <c r="EN49" s="338">
        <v>0</v>
      </c>
      <c r="EO49" s="338">
        <v>0</v>
      </c>
      <c r="EP49" s="338">
        <v>0</v>
      </c>
      <c r="EQ49" s="338">
        <v>0</v>
      </c>
      <c r="ER49" s="338">
        <v>0</v>
      </c>
      <c r="ES49" s="338">
        <v>0</v>
      </c>
      <c r="ET49" s="338">
        <v>0</v>
      </c>
      <c r="EU49" s="338">
        <v>0</v>
      </c>
      <c r="EV49" s="338">
        <v>0</v>
      </c>
      <c r="EW49" s="338">
        <v>0</v>
      </c>
      <c r="EX49" s="338">
        <v>0</v>
      </c>
      <c r="EY49" s="338">
        <v>0</v>
      </c>
      <c r="EZ49" s="338">
        <v>0</v>
      </c>
      <c r="FA49" s="339" t="s">
        <v>88</v>
      </c>
      <c r="FB49" s="339" t="s">
        <v>88</v>
      </c>
      <c r="FC49" s="339" t="s">
        <v>88</v>
      </c>
      <c r="FD49" s="339" t="s">
        <v>88</v>
      </c>
      <c r="FE49" s="339" t="s">
        <v>88</v>
      </c>
      <c r="FF49" s="339" t="s">
        <v>88</v>
      </c>
      <c r="FG49" s="339" t="s">
        <v>88</v>
      </c>
      <c r="FH49" s="339" t="s">
        <v>88</v>
      </c>
      <c r="FI49" s="339" t="s">
        <v>88</v>
      </c>
      <c r="FJ49" s="339" t="s">
        <v>88</v>
      </c>
      <c r="FK49" s="380">
        <v>2</v>
      </c>
      <c r="FL49" s="134">
        <v>2.6775553919271706</v>
      </c>
      <c r="FM49" s="380">
        <v>1</v>
      </c>
      <c r="FN49" s="134">
        <v>1.3387776959635853</v>
      </c>
      <c r="FO49" s="383">
        <v>0</v>
      </c>
      <c r="FP49" s="148">
        <v>0</v>
      </c>
      <c r="FQ49" s="380">
        <v>0</v>
      </c>
      <c r="FR49" s="134">
        <v>0</v>
      </c>
      <c r="FS49" s="380">
        <v>0</v>
      </c>
      <c r="FT49" s="134">
        <v>0</v>
      </c>
      <c r="FU49" s="383">
        <v>0</v>
      </c>
      <c r="FV49" s="148">
        <v>0</v>
      </c>
      <c r="FW49" s="409">
        <v>1</v>
      </c>
      <c r="FX49" s="409">
        <v>0</v>
      </c>
      <c r="FY49" s="409">
        <v>0</v>
      </c>
      <c r="FZ49" s="409">
        <v>0</v>
      </c>
      <c r="GA49" s="409">
        <v>1</v>
      </c>
      <c r="GB49" s="338">
        <v>0</v>
      </c>
      <c r="GC49" s="338">
        <v>0</v>
      </c>
      <c r="GD49" s="338">
        <v>0</v>
      </c>
      <c r="GE49" s="338">
        <v>0</v>
      </c>
      <c r="GF49" s="338">
        <v>0</v>
      </c>
      <c r="GG49" s="148">
        <v>29.22</v>
      </c>
      <c r="GH49" s="148">
        <v>91</v>
      </c>
      <c r="GI49" s="148">
        <v>8</v>
      </c>
      <c r="GJ49" s="148">
        <v>1.3</v>
      </c>
      <c r="GK49" s="148">
        <v>0</v>
      </c>
      <c r="GL49" s="148">
        <v>0</v>
      </c>
      <c r="GM49" s="148">
        <v>2</v>
      </c>
      <c r="GN49" s="148">
        <v>1</v>
      </c>
      <c r="GO49" s="148">
        <v>0</v>
      </c>
      <c r="GP49" s="148">
        <v>1.39</v>
      </c>
      <c r="GQ49" s="148">
        <v>0</v>
      </c>
      <c r="GR49" s="148">
        <v>0</v>
      </c>
      <c r="GS49" s="148">
        <v>0</v>
      </c>
      <c r="GT49" s="148">
        <v>2.2799999999999998</v>
      </c>
      <c r="GU49" s="148">
        <v>0</v>
      </c>
      <c r="GV49" s="148">
        <v>1</v>
      </c>
      <c r="GW49" s="148">
        <v>0</v>
      </c>
      <c r="GX49" s="148">
        <v>0</v>
      </c>
      <c r="GY49" s="148">
        <v>0</v>
      </c>
      <c r="GZ49" s="148">
        <v>0</v>
      </c>
      <c r="HA49" s="148">
        <v>0</v>
      </c>
      <c r="HB49" s="148">
        <v>0</v>
      </c>
      <c r="HC49" s="148">
        <v>0</v>
      </c>
      <c r="HD49" s="148">
        <v>0</v>
      </c>
      <c r="HE49" s="148">
        <v>0</v>
      </c>
      <c r="HF49" s="148">
        <v>0</v>
      </c>
      <c r="HG49" s="148">
        <v>0</v>
      </c>
      <c r="HH49" s="148">
        <v>3</v>
      </c>
      <c r="HI49" s="148">
        <v>0</v>
      </c>
      <c r="HJ49" s="134">
        <v>1.3387776959635853</v>
      </c>
      <c r="HK49" s="134">
        <v>6.6938884798179261</v>
      </c>
      <c r="HL49" s="132">
        <v>36.682508869402234</v>
      </c>
      <c r="HM49" s="144">
        <v>107.450930891121</v>
      </c>
      <c r="HN49" s="144">
        <v>92.594325878568398</v>
      </c>
      <c r="HO49" s="365">
        <v>7.5815011372251703E-2</v>
      </c>
      <c r="HP49" s="366">
        <v>5.5938840201379798E-2</v>
      </c>
      <c r="HQ49" s="365">
        <v>1.33928571428571</v>
      </c>
      <c r="HR49" s="366">
        <v>1.19047619047619</v>
      </c>
      <c r="HS49" s="132">
        <v>72.767857142857096</v>
      </c>
      <c r="HT49" s="132">
        <v>82.142857142857096</v>
      </c>
      <c r="HU49" s="132">
        <v>5.6608541824614598</v>
      </c>
      <c r="HV49" s="132">
        <v>4.6988625769159098</v>
      </c>
      <c r="HW49" s="132">
        <v>13.465559471892</v>
      </c>
      <c r="HX49" s="132">
        <v>18.4546805349183</v>
      </c>
      <c r="HY49" s="144">
        <v>118.51010052419014</v>
      </c>
      <c r="HZ49" s="144">
        <v>111.592692104308</v>
      </c>
      <c r="IA49" s="383">
        <v>9</v>
      </c>
      <c r="IB49" s="383">
        <v>5</v>
      </c>
      <c r="IC49" s="366">
        <v>0.260040450736781</v>
      </c>
      <c r="ID49" s="366">
        <v>0.104297037964122</v>
      </c>
      <c r="IE49" s="366">
        <v>2.8846153846153801</v>
      </c>
      <c r="IF49" s="366">
        <v>1.61290322580645</v>
      </c>
      <c r="IG49" s="144">
        <v>68.269230769230802</v>
      </c>
      <c r="IH49" s="144">
        <v>76.129032258064498</v>
      </c>
      <c r="II49" s="144">
        <v>9.0147356255417499</v>
      </c>
      <c r="IJ49" s="144">
        <v>6.4664163537755499</v>
      </c>
      <c r="IK49" s="144">
        <v>10.9026823585638</v>
      </c>
      <c r="IL49" s="144">
        <v>16.350668647845499</v>
      </c>
      <c r="IM49" s="146">
        <v>160.17883894853574</v>
      </c>
      <c r="IN49" s="135">
        <v>141.31344622574383</v>
      </c>
      <c r="IO49" s="366">
        <v>0.112443778110945</v>
      </c>
      <c r="IP49" s="366">
        <v>0.122699386503067</v>
      </c>
      <c r="IQ49" s="366">
        <v>0.52631578947368396</v>
      </c>
      <c r="IR49" s="366">
        <v>0.70671378091872805</v>
      </c>
      <c r="IS49" s="144">
        <v>73.3333333333333</v>
      </c>
      <c r="IT49" s="144">
        <v>77.031802120141407</v>
      </c>
      <c r="IU49" s="144">
        <v>21.364317841079501</v>
      </c>
      <c r="IV49" s="144">
        <v>17.361963190183999</v>
      </c>
      <c r="IW49" s="144">
        <v>14.1445182724253</v>
      </c>
      <c r="IX49" s="144">
        <v>18.7235772357724</v>
      </c>
      <c r="IY49" s="338">
        <v>10</v>
      </c>
      <c r="IZ49" s="366">
        <v>0.18389113644722299</v>
      </c>
      <c r="JA49" s="366">
        <v>2.4630541871921201</v>
      </c>
      <c r="JB49" s="366">
        <v>81.773399014778306</v>
      </c>
      <c r="JC49" s="366">
        <v>7.46598013975726</v>
      </c>
      <c r="JD49" s="144">
        <v>24.303120356612201</v>
      </c>
    </row>
    <row r="50" spans="1:264" ht="18" customHeight="1">
      <c r="A50" s="278"/>
      <c r="B50" s="279" t="s">
        <v>87</v>
      </c>
      <c r="C50" s="279" t="s">
        <v>87</v>
      </c>
      <c r="D50" s="280" t="s">
        <v>1766</v>
      </c>
      <c r="E50" s="281" t="s">
        <v>1269</v>
      </c>
      <c r="F50" s="280" t="s">
        <v>123</v>
      </c>
      <c r="G50" s="281" t="s">
        <v>4</v>
      </c>
      <c r="H50" s="282" t="s">
        <v>87</v>
      </c>
      <c r="I50" s="282" t="s">
        <v>87</v>
      </c>
      <c r="J50" s="282" t="s">
        <v>87</v>
      </c>
      <c r="K50" s="282" t="s">
        <v>87</v>
      </c>
      <c r="L50" s="282" t="s">
        <v>87</v>
      </c>
      <c r="M50" s="283">
        <v>386244</v>
      </c>
      <c r="N50" s="282" t="s">
        <v>87</v>
      </c>
      <c r="O50" s="282" t="s">
        <v>87</v>
      </c>
      <c r="P50" s="282" t="s">
        <v>87</v>
      </c>
      <c r="Q50" s="282" t="s">
        <v>87</v>
      </c>
      <c r="R50" s="132">
        <v>108.82177643196293</v>
      </c>
      <c r="S50" s="132">
        <v>106.31478446318501</v>
      </c>
      <c r="T50" s="395">
        <v>340.0730381866365</v>
      </c>
      <c r="U50" s="395">
        <v>181.22039652771991</v>
      </c>
      <c r="V50" s="132">
        <v>8.4104786291116795</v>
      </c>
      <c r="W50" s="132">
        <v>5.9680913925546601</v>
      </c>
      <c r="X50" s="132">
        <v>14.378570021666301</v>
      </c>
      <c r="Y50" s="282" t="s">
        <v>87</v>
      </c>
      <c r="Z50" s="282" t="s">
        <v>87</v>
      </c>
      <c r="AA50" s="282" t="s">
        <v>87</v>
      </c>
      <c r="AB50" s="282" t="s">
        <v>87</v>
      </c>
      <c r="AC50" s="282" t="s">
        <v>87</v>
      </c>
      <c r="AD50" s="282" t="s">
        <v>87</v>
      </c>
      <c r="AE50" s="282" t="s">
        <v>87</v>
      </c>
      <c r="AF50" s="282" t="s">
        <v>87</v>
      </c>
      <c r="AG50" s="282" t="s">
        <v>87</v>
      </c>
      <c r="AH50" s="282" t="s">
        <v>87</v>
      </c>
      <c r="AI50" s="282" t="s">
        <v>87</v>
      </c>
      <c r="AJ50" s="282" t="s">
        <v>87</v>
      </c>
      <c r="AK50" s="282" t="s">
        <v>87</v>
      </c>
      <c r="AL50" s="282" t="s">
        <v>87</v>
      </c>
      <c r="AM50" s="282" t="s">
        <v>87</v>
      </c>
      <c r="AN50" s="282" t="s">
        <v>87</v>
      </c>
      <c r="AO50" s="282" t="s">
        <v>87</v>
      </c>
      <c r="AP50" s="282" t="s">
        <v>87</v>
      </c>
      <c r="AQ50" s="282" t="s">
        <v>87</v>
      </c>
      <c r="AR50" s="282" t="s">
        <v>87</v>
      </c>
      <c r="AS50" s="282" t="s">
        <v>87</v>
      </c>
      <c r="AT50" s="282" t="s">
        <v>87</v>
      </c>
      <c r="AU50" s="282" t="s">
        <v>87</v>
      </c>
      <c r="AV50" s="282" t="s">
        <v>87</v>
      </c>
      <c r="AW50" s="286" t="s">
        <v>87</v>
      </c>
      <c r="AX50" s="286" t="s">
        <v>87</v>
      </c>
      <c r="AY50" s="286" t="s">
        <v>87</v>
      </c>
      <c r="AZ50" s="286" t="s">
        <v>87</v>
      </c>
      <c r="BA50" s="286" t="s">
        <v>87</v>
      </c>
      <c r="BB50" s="395">
        <v>24</v>
      </c>
      <c r="BC50" s="395">
        <v>20</v>
      </c>
      <c r="BD50" s="407" t="s">
        <v>88</v>
      </c>
      <c r="BE50" s="407" t="s">
        <v>88</v>
      </c>
      <c r="BF50" s="407" t="s">
        <v>88</v>
      </c>
      <c r="BG50" s="395">
        <v>0</v>
      </c>
      <c r="BH50" s="132">
        <v>0</v>
      </c>
      <c r="BI50" s="395">
        <v>30</v>
      </c>
      <c r="BJ50" s="132">
        <v>28.768423778061202</v>
      </c>
      <c r="BK50" s="395">
        <v>0</v>
      </c>
      <c r="BL50" s="132">
        <v>0</v>
      </c>
      <c r="BM50" s="395">
        <v>0</v>
      </c>
      <c r="BN50" s="134">
        <v>0</v>
      </c>
      <c r="BO50" s="380">
        <v>36</v>
      </c>
      <c r="BP50" s="134">
        <v>34.522108533673439</v>
      </c>
      <c r="BQ50" s="395">
        <v>0</v>
      </c>
      <c r="BR50" s="134">
        <v>0</v>
      </c>
      <c r="BS50" s="395">
        <v>0</v>
      </c>
      <c r="BT50" s="134">
        <v>0</v>
      </c>
      <c r="BU50" s="395">
        <v>0</v>
      </c>
      <c r="BV50" s="134">
        <v>0</v>
      </c>
      <c r="BW50" s="395">
        <v>15</v>
      </c>
      <c r="BX50" s="134">
        <v>14.384211889030601</v>
      </c>
      <c r="BY50" s="338">
        <v>0</v>
      </c>
      <c r="BZ50" s="148">
        <v>0</v>
      </c>
      <c r="CA50" s="395">
        <v>84</v>
      </c>
      <c r="CB50" s="134">
        <v>80.55158657857136</v>
      </c>
      <c r="CC50" s="338">
        <v>0</v>
      </c>
      <c r="CD50" s="148">
        <v>0</v>
      </c>
      <c r="CE50" s="338">
        <v>19</v>
      </c>
      <c r="CF50" s="148">
        <v>18.220001726105426</v>
      </c>
      <c r="CG50" s="395">
        <v>91</v>
      </c>
      <c r="CH50" s="134">
        <v>87.264218793452301</v>
      </c>
      <c r="CI50" s="395">
        <v>440</v>
      </c>
      <c r="CJ50" s="134">
        <v>421.93688207823095</v>
      </c>
      <c r="CK50" s="395">
        <v>140</v>
      </c>
      <c r="CL50" s="134">
        <v>134.25264429761893</v>
      </c>
      <c r="CM50" s="338">
        <v>5</v>
      </c>
      <c r="CN50" s="410">
        <v>4.7947372963435333</v>
      </c>
      <c r="CO50" s="395">
        <v>15</v>
      </c>
      <c r="CP50" s="134">
        <v>14.384211889030601</v>
      </c>
      <c r="CQ50" s="395">
        <v>2</v>
      </c>
      <c r="CR50" s="134">
        <v>1.9178949185374135</v>
      </c>
      <c r="CS50" s="338">
        <v>1</v>
      </c>
      <c r="CT50" s="148">
        <v>0.95894745926870673</v>
      </c>
      <c r="CU50" s="338">
        <v>7</v>
      </c>
      <c r="CV50" s="148">
        <v>6.712632214880947</v>
      </c>
      <c r="CW50" s="338">
        <v>113</v>
      </c>
      <c r="CX50" s="148">
        <v>108.36106289736387</v>
      </c>
      <c r="CY50" s="338">
        <v>0</v>
      </c>
      <c r="CZ50" s="148">
        <v>0</v>
      </c>
      <c r="DA50" s="338">
        <v>0</v>
      </c>
      <c r="DB50" s="148">
        <v>0</v>
      </c>
      <c r="DC50" s="338">
        <v>0</v>
      </c>
      <c r="DD50" s="338">
        <v>0</v>
      </c>
      <c r="DE50" s="338">
        <v>247</v>
      </c>
      <c r="DF50" s="338">
        <v>4150</v>
      </c>
      <c r="DG50" s="338">
        <v>0</v>
      </c>
      <c r="DH50" s="338">
        <v>0</v>
      </c>
      <c r="DI50" s="338">
        <v>0</v>
      </c>
      <c r="DJ50" s="338">
        <v>81</v>
      </c>
      <c r="DK50" s="338">
        <v>90</v>
      </c>
      <c r="DL50" s="338">
        <v>46</v>
      </c>
      <c r="DM50" s="338">
        <v>0</v>
      </c>
      <c r="DN50" s="338">
        <v>0</v>
      </c>
      <c r="DO50" s="338">
        <v>11</v>
      </c>
      <c r="DP50" s="338">
        <v>0</v>
      </c>
      <c r="DQ50" s="338">
        <v>1</v>
      </c>
      <c r="DR50" s="338">
        <v>0</v>
      </c>
      <c r="DS50" s="338">
        <v>9</v>
      </c>
      <c r="DT50" s="338">
        <v>0</v>
      </c>
      <c r="DU50" s="338">
        <v>11317</v>
      </c>
      <c r="DV50" s="338">
        <v>993</v>
      </c>
      <c r="DW50" s="338">
        <v>4295</v>
      </c>
      <c r="DX50" s="338">
        <v>99</v>
      </c>
      <c r="DY50" s="338">
        <v>0</v>
      </c>
      <c r="DZ50" s="338">
        <v>0</v>
      </c>
      <c r="EA50" s="338">
        <v>909</v>
      </c>
      <c r="EB50" s="148">
        <v>14.708737864077699</v>
      </c>
      <c r="EC50" s="338">
        <v>39</v>
      </c>
      <c r="ED50" s="339" t="s">
        <v>88</v>
      </c>
      <c r="EE50" s="339" t="s">
        <v>88</v>
      </c>
      <c r="EF50" s="339" t="s">
        <v>88</v>
      </c>
      <c r="EG50" s="338">
        <v>87</v>
      </c>
      <c r="EH50" s="338">
        <v>277</v>
      </c>
      <c r="EI50" s="338">
        <v>75</v>
      </c>
      <c r="EJ50" s="338">
        <v>0</v>
      </c>
      <c r="EK50" s="338">
        <v>163</v>
      </c>
      <c r="EL50" s="338">
        <v>0</v>
      </c>
      <c r="EM50" s="338">
        <v>0</v>
      </c>
      <c r="EN50" s="338">
        <v>0</v>
      </c>
      <c r="EO50" s="338">
        <v>0</v>
      </c>
      <c r="EP50" s="338">
        <v>0</v>
      </c>
      <c r="EQ50" s="338">
        <v>0</v>
      </c>
      <c r="ER50" s="338">
        <v>0</v>
      </c>
      <c r="ES50" s="338">
        <v>0</v>
      </c>
      <c r="ET50" s="338">
        <v>0</v>
      </c>
      <c r="EU50" s="338">
        <v>0</v>
      </c>
      <c r="EV50" s="338">
        <v>0</v>
      </c>
      <c r="EW50" s="338">
        <v>0</v>
      </c>
      <c r="EX50" s="338">
        <v>0</v>
      </c>
      <c r="EY50" s="338">
        <v>0</v>
      </c>
      <c r="EZ50" s="338">
        <v>0</v>
      </c>
      <c r="FA50" s="339" t="s">
        <v>88</v>
      </c>
      <c r="FB50" s="339" t="s">
        <v>88</v>
      </c>
      <c r="FC50" s="339" t="s">
        <v>88</v>
      </c>
      <c r="FD50" s="339" t="s">
        <v>88</v>
      </c>
      <c r="FE50" s="339" t="s">
        <v>88</v>
      </c>
      <c r="FF50" s="339" t="s">
        <v>88</v>
      </c>
      <c r="FG50" s="339" t="s">
        <v>88</v>
      </c>
      <c r="FH50" s="339" t="s">
        <v>88</v>
      </c>
      <c r="FI50" s="339" t="s">
        <v>88</v>
      </c>
      <c r="FJ50" s="339" t="s">
        <v>88</v>
      </c>
      <c r="FK50" s="380">
        <v>25</v>
      </c>
      <c r="FL50" s="134">
        <v>6.4725924545106208</v>
      </c>
      <c r="FM50" s="383">
        <v>11</v>
      </c>
      <c r="FN50" s="148">
        <v>2.8479406799846729</v>
      </c>
      <c r="FO50" s="383">
        <v>6</v>
      </c>
      <c r="FP50" s="148">
        <v>1.5534221890825488</v>
      </c>
      <c r="FQ50" s="380">
        <v>0</v>
      </c>
      <c r="FR50" s="134">
        <v>0</v>
      </c>
      <c r="FS50" s="380">
        <v>0</v>
      </c>
      <c r="FT50" s="134">
        <v>0</v>
      </c>
      <c r="FU50" s="383">
        <v>0</v>
      </c>
      <c r="FV50" s="148">
        <v>0</v>
      </c>
      <c r="FW50" s="409">
        <v>1</v>
      </c>
      <c r="FX50" s="409">
        <v>0</v>
      </c>
      <c r="FY50" s="409">
        <v>0</v>
      </c>
      <c r="FZ50" s="409">
        <v>0</v>
      </c>
      <c r="GA50" s="409">
        <v>1</v>
      </c>
      <c r="GB50" s="338">
        <v>0</v>
      </c>
      <c r="GC50" s="338">
        <v>0</v>
      </c>
      <c r="GD50" s="338">
        <v>0</v>
      </c>
      <c r="GE50" s="338">
        <v>0</v>
      </c>
      <c r="GF50" s="338">
        <v>0</v>
      </c>
      <c r="GG50" s="148">
        <v>64.8</v>
      </c>
      <c r="GH50" s="148">
        <v>220</v>
      </c>
      <c r="GI50" s="148">
        <v>10</v>
      </c>
      <c r="GJ50" s="148">
        <v>1</v>
      </c>
      <c r="GK50" s="148">
        <v>0</v>
      </c>
      <c r="GL50" s="148">
        <v>0</v>
      </c>
      <c r="GM50" s="148">
        <v>2</v>
      </c>
      <c r="GN50" s="148">
        <v>2</v>
      </c>
      <c r="GO50" s="148">
        <v>0</v>
      </c>
      <c r="GP50" s="148">
        <v>1</v>
      </c>
      <c r="GQ50" s="148">
        <v>0</v>
      </c>
      <c r="GR50" s="148">
        <v>0</v>
      </c>
      <c r="GS50" s="148">
        <v>0</v>
      </c>
      <c r="GT50" s="148">
        <v>4</v>
      </c>
      <c r="GU50" s="148">
        <v>0</v>
      </c>
      <c r="GV50" s="148">
        <v>2</v>
      </c>
      <c r="GW50" s="148">
        <v>0</v>
      </c>
      <c r="GX50" s="148">
        <v>0</v>
      </c>
      <c r="GY50" s="148">
        <v>3</v>
      </c>
      <c r="GZ50" s="148">
        <v>1</v>
      </c>
      <c r="HA50" s="148">
        <v>0</v>
      </c>
      <c r="HB50" s="148">
        <v>0</v>
      </c>
      <c r="HC50" s="148">
        <v>0</v>
      </c>
      <c r="HD50" s="148">
        <v>0</v>
      </c>
      <c r="HE50" s="148">
        <v>1</v>
      </c>
      <c r="HF50" s="148">
        <v>0</v>
      </c>
      <c r="HG50" s="148">
        <v>2</v>
      </c>
      <c r="HH50" s="148">
        <v>0</v>
      </c>
      <c r="HI50" s="148">
        <v>0</v>
      </c>
      <c r="HJ50" s="134">
        <v>1.5534221890825488</v>
      </c>
      <c r="HK50" s="134">
        <v>9.3205331344952924</v>
      </c>
      <c r="HL50" s="132">
        <v>32.725427450005697</v>
      </c>
      <c r="HM50" s="144">
        <v>94.339247287141106</v>
      </c>
      <c r="HN50" s="144">
        <v>94.897594881564103</v>
      </c>
      <c r="HO50" s="365">
        <v>0.22010271460014699</v>
      </c>
      <c r="HP50" s="365">
        <v>6.7882079131109399E-2</v>
      </c>
      <c r="HQ50" s="365">
        <v>3.8167938931297698</v>
      </c>
      <c r="HR50" s="365">
        <v>1.37795275590551</v>
      </c>
      <c r="HS50" s="132">
        <v>86.005089058524206</v>
      </c>
      <c r="HT50" s="132">
        <v>91.732283464566905</v>
      </c>
      <c r="HU50" s="132">
        <v>5.7666911225238504</v>
      </c>
      <c r="HV50" s="132">
        <v>4.9262994569433696</v>
      </c>
      <c r="HW50" s="132">
        <v>3.0847122746357098</v>
      </c>
      <c r="HX50" s="132">
        <v>5.7865651769197202</v>
      </c>
      <c r="HY50" s="144">
        <v>115.16599473374151</v>
      </c>
      <c r="HZ50" s="144">
        <v>107.868870998811</v>
      </c>
      <c r="IA50" s="383">
        <v>30</v>
      </c>
      <c r="IB50" s="383">
        <v>26</v>
      </c>
      <c r="IC50" s="366">
        <v>0.314267756128221</v>
      </c>
      <c r="ID50" s="366">
        <v>0.162439085342996</v>
      </c>
      <c r="IE50" s="366">
        <v>3.8167938931297698</v>
      </c>
      <c r="IF50" s="366">
        <v>3.12876052948255</v>
      </c>
      <c r="IG50" s="144">
        <v>81.933842239185793</v>
      </c>
      <c r="IH50" s="144">
        <v>85.078219013237103</v>
      </c>
      <c r="II50" s="144">
        <v>8.2338152105593991</v>
      </c>
      <c r="IJ50" s="144">
        <v>5.1918030738473098</v>
      </c>
      <c r="IK50" s="144">
        <v>4.6085453198320598</v>
      </c>
      <c r="IL50" s="144">
        <v>9.1081549211137194</v>
      </c>
      <c r="IM50" s="146">
        <v>137.19839519269999</v>
      </c>
      <c r="IN50" s="135">
        <v>143.7673003433396</v>
      </c>
      <c r="IO50" s="366">
        <v>0.34482758620689702</v>
      </c>
      <c r="IP50" s="366">
        <v>7.8079250439195794E-2</v>
      </c>
      <c r="IQ50" s="366">
        <v>3.5897435897435899</v>
      </c>
      <c r="IR50" s="366">
        <v>1.2345679012345701</v>
      </c>
      <c r="IS50" s="144">
        <v>82.820512820512803</v>
      </c>
      <c r="IT50" s="144">
        <v>91.975308641975303</v>
      </c>
      <c r="IU50" s="144">
        <v>9.6059113300492598</v>
      </c>
      <c r="IV50" s="144">
        <v>6.3244192855748604</v>
      </c>
      <c r="IW50" s="144">
        <v>4.2455186192352503</v>
      </c>
      <c r="IX50" s="144">
        <v>6.7426368064999203</v>
      </c>
      <c r="IY50" s="338">
        <v>15</v>
      </c>
      <c r="IZ50" s="366">
        <v>0.199018176993499</v>
      </c>
      <c r="JA50" s="366">
        <v>3.2327586206896601</v>
      </c>
      <c r="JB50" s="366">
        <v>93.534482758620697</v>
      </c>
      <c r="JC50" s="366">
        <v>6.15629560833223</v>
      </c>
      <c r="JD50" s="144">
        <v>6.9990220221753496</v>
      </c>
    </row>
    <row r="51" spans="1:264" ht="18" customHeight="1">
      <c r="A51" s="278"/>
      <c r="B51" s="279" t="s">
        <v>87</v>
      </c>
      <c r="C51" s="279" t="s">
        <v>87</v>
      </c>
      <c r="D51" s="280" t="s">
        <v>1767</v>
      </c>
      <c r="E51" s="281" t="s">
        <v>1270</v>
      </c>
      <c r="F51" s="280" t="s">
        <v>123</v>
      </c>
      <c r="G51" s="281" t="s">
        <v>4</v>
      </c>
      <c r="H51" s="282" t="s">
        <v>87</v>
      </c>
      <c r="I51" s="282" t="s">
        <v>87</v>
      </c>
      <c r="J51" s="282" t="s">
        <v>87</v>
      </c>
      <c r="K51" s="282" t="s">
        <v>87</v>
      </c>
      <c r="L51" s="282" t="s">
        <v>87</v>
      </c>
      <c r="M51" s="283">
        <v>98142</v>
      </c>
      <c r="N51" s="282" t="s">
        <v>87</v>
      </c>
      <c r="O51" s="282" t="s">
        <v>87</v>
      </c>
      <c r="P51" s="282" t="s">
        <v>87</v>
      </c>
      <c r="Q51" s="282" t="s">
        <v>87</v>
      </c>
      <c r="R51" s="132">
        <v>104.28823970109227</v>
      </c>
      <c r="S51" s="132">
        <v>96.913776278229165</v>
      </c>
      <c r="T51" s="395">
        <v>47.739287835692267</v>
      </c>
      <c r="U51" s="339" t="s">
        <v>88</v>
      </c>
      <c r="V51" s="132">
        <v>6.4615384615384599</v>
      </c>
      <c r="W51" s="132">
        <v>6.8307692307692296</v>
      </c>
      <c r="X51" s="132">
        <v>13.2923076923077</v>
      </c>
      <c r="Y51" s="282" t="s">
        <v>87</v>
      </c>
      <c r="Z51" s="282" t="s">
        <v>87</v>
      </c>
      <c r="AA51" s="282" t="s">
        <v>87</v>
      </c>
      <c r="AB51" s="282" t="s">
        <v>87</v>
      </c>
      <c r="AC51" s="282" t="s">
        <v>87</v>
      </c>
      <c r="AD51" s="282" t="s">
        <v>87</v>
      </c>
      <c r="AE51" s="282" t="s">
        <v>87</v>
      </c>
      <c r="AF51" s="282" t="s">
        <v>87</v>
      </c>
      <c r="AG51" s="282" t="s">
        <v>87</v>
      </c>
      <c r="AH51" s="282" t="s">
        <v>87</v>
      </c>
      <c r="AI51" s="282" t="s">
        <v>87</v>
      </c>
      <c r="AJ51" s="282" t="s">
        <v>87</v>
      </c>
      <c r="AK51" s="282" t="s">
        <v>87</v>
      </c>
      <c r="AL51" s="282" t="s">
        <v>87</v>
      </c>
      <c r="AM51" s="282" t="s">
        <v>87</v>
      </c>
      <c r="AN51" s="282" t="s">
        <v>87</v>
      </c>
      <c r="AO51" s="282" t="s">
        <v>87</v>
      </c>
      <c r="AP51" s="282" t="s">
        <v>87</v>
      </c>
      <c r="AQ51" s="282" t="s">
        <v>87</v>
      </c>
      <c r="AR51" s="282" t="s">
        <v>87</v>
      </c>
      <c r="AS51" s="282" t="s">
        <v>87</v>
      </c>
      <c r="AT51" s="282" t="s">
        <v>87</v>
      </c>
      <c r="AU51" s="282" t="s">
        <v>87</v>
      </c>
      <c r="AV51" s="282" t="s">
        <v>87</v>
      </c>
      <c r="AW51" s="286" t="s">
        <v>87</v>
      </c>
      <c r="AX51" s="286" t="s">
        <v>87</v>
      </c>
      <c r="AY51" s="286" t="s">
        <v>87</v>
      </c>
      <c r="AZ51" s="286" t="s">
        <v>87</v>
      </c>
      <c r="BA51" s="286" t="s">
        <v>87</v>
      </c>
      <c r="BB51" s="395">
        <v>7</v>
      </c>
      <c r="BC51" s="395">
        <v>18</v>
      </c>
      <c r="BD51" s="407" t="s">
        <v>88</v>
      </c>
      <c r="BE51" s="407" t="s">
        <v>88</v>
      </c>
      <c r="BF51" s="407" t="s">
        <v>88</v>
      </c>
      <c r="BG51" s="395">
        <v>0</v>
      </c>
      <c r="BH51" s="132">
        <v>0</v>
      </c>
      <c r="BI51" s="395">
        <v>72</v>
      </c>
      <c r="BJ51" s="132">
        <v>71.463310537860664</v>
      </c>
      <c r="BK51" s="395">
        <v>0</v>
      </c>
      <c r="BL51" s="132">
        <v>0</v>
      </c>
      <c r="BM51" s="395">
        <v>0</v>
      </c>
      <c r="BN51" s="134">
        <v>0</v>
      </c>
      <c r="BO51" s="380">
        <v>0</v>
      </c>
      <c r="BP51" s="134">
        <v>0</v>
      </c>
      <c r="BQ51" s="395">
        <v>0</v>
      </c>
      <c r="BR51" s="134">
        <v>0</v>
      </c>
      <c r="BS51" s="395">
        <v>0</v>
      </c>
      <c r="BT51" s="134">
        <v>0</v>
      </c>
      <c r="BU51" s="395">
        <v>0</v>
      </c>
      <c r="BV51" s="134">
        <v>0</v>
      </c>
      <c r="BW51" s="395">
        <v>0</v>
      </c>
      <c r="BX51" s="134">
        <v>0</v>
      </c>
      <c r="BY51" s="395">
        <v>0</v>
      </c>
      <c r="BZ51" s="134">
        <v>0</v>
      </c>
      <c r="CA51" s="395">
        <v>81</v>
      </c>
      <c r="CB51" s="134">
        <v>80.396224355093253</v>
      </c>
      <c r="CC51" s="395">
        <v>0</v>
      </c>
      <c r="CD51" s="134">
        <v>0</v>
      </c>
      <c r="CE51" s="395">
        <v>19</v>
      </c>
      <c r="CF51" s="134">
        <v>18.858373614157678</v>
      </c>
      <c r="CG51" s="395">
        <v>26</v>
      </c>
      <c r="CH51" s="134">
        <v>25.806195472005239</v>
      </c>
      <c r="CI51" s="395">
        <v>171</v>
      </c>
      <c r="CJ51" s="134">
        <v>169.72536252741909</v>
      </c>
      <c r="CK51" s="395">
        <v>58</v>
      </c>
      <c r="CL51" s="134">
        <v>57.567666822165535</v>
      </c>
      <c r="CM51" s="395">
        <v>0</v>
      </c>
      <c r="CN51" s="408">
        <v>0</v>
      </c>
      <c r="CO51" s="395">
        <v>22</v>
      </c>
      <c r="CP51" s="134">
        <v>21.836011553235203</v>
      </c>
      <c r="CQ51" s="395">
        <v>0</v>
      </c>
      <c r="CR51" s="134">
        <v>0</v>
      </c>
      <c r="CS51" s="395">
        <v>6</v>
      </c>
      <c r="CT51" s="134">
        <v>5.9552758781550557</v>
      </c>
      <c r="CU51" s="395">
        <v>0</v>
      </c>
      <c r="CV51" s="134">
        <v>0</v>
      </c>
      <c r="CW51" s="395">
        <v>0</v>
      </c>
      <c r="CX51" s="134">
        <v>0</v>
      </c>
      <c r="CY51" s="395">
        <v>0</v>
      </c>
      <c r="CZ51" s="134">
        <v>0</v>
      </c>
      <c r="DA51" s="395">
        <v>0</v>
      </c>
      <c r="DB51" s="134">
        <v>0</v>
      </c>
      <c r="DC51" s="395">
        <v>0</v>
      </c>
      <c r="DD51" s="395">
        <v>0</v>
      </c>
      <c r="DE51" s="395">
        <v>43</v>
      </c>
      <c r="DF51" s="395">
        <v>3570</v>
      </c>
      <c r="DG51" s="395">
        <v>0</v>
      </c>
      <c r="DH51" s="395">
        <v>173</v>
      </c>
      <c r="DI51" s="395">
        <v>0</v>
      </c>
      <c r="DJ51" s="395">
        <v>0</v>
      </c>
      <c r="DK51" s="395">
        <v>0</v>
      </c>
      <c r="DL51" s="395">
        <v>180</v>
      </c>
      <c r="DM51" s="395">
        <v>0</v>
      </c>
      <c r="DN51" s="395">
        <v>0</v>
      </c>
      <c r="DO51" s="395">
        <v>0</v>
      </c>
      <c r="DP51" s="395">
        <v>0</v>
      </c>
      <c r="DQ51" s="395">
        <v>0</v>
      </c>
      <c r="DR51" s="395">
        <v>0</v>
      </c>
      <c r="DS51" s="395">
        <v>9</v>
      </c>
      <c r="DT51" s="395">
        <v>0</v>
      </c>
      <c r="DU51" s="395">
        <v>9372</v>
      </c>
      <c r="DV51" s="395">
        <v>1275</v>
      </c>
      <c r="DW51" s="395">
        <v>3977</v>
      </c>
      <c r="DX51" s="395">
        <v>0</v>
      </c>
      <c r="DY51" s="395">
        <v>0</v>
      </c>
      <c r="DZ51" s="395">
        <v>0</v>
      </c>
      <c r="EA51" s="395">
        <v>543</v>
      </c>
      <c r="EB51" s="134">
        <v>13.898131558740699</v>
      </c>
      <c r="EC51" s="395">
        <v>64</v>
      </c>
      <c r="ED51" s="339" t="s">
        <v>88</v>
      </c>
      <c r="EE51" s="339" t="s">
        <v>88</v>
      </c>
      <c r="EF51" s="339" t="s">
        <v>88</v>
      </c>
      <c r="EG51" s="338">
        <v>50</v>
      </c>
      <c r="EH51" s="338">
        <v>102</v>
      </c>
      <c r="EI51" s="338">
        <v>55</v>
      </c>
      <c r="EJ51" s="395">
        <v>0</v>
      </c>
      <c r="EK51" s="338">
        <v>148</v>
      </c>
      <c r="EL51" s="338">
        <v>0</v>
      </c>
      <c r="EM51" s="338">
        <v>0</v>
      </c>
      <c r="EN51" s="338">
        <v>0</v>
      </c>
      <c r="EO51" s="338">
        <v>0</v>
      </c>
      <c r="EP51" s="338">
        <v>0</v>
      </c>
      <c r="EQ51" s="338">
        <v>0</v>
      </c>
      <c r="ER51" s="338">
        <v>0</v>
      </c>
      <c r="ES51" s="338">
        <v>0</v>
      </c>
      <c r="ET51" s="338">
        <v>0</v>
      </c>
      <c r="EU51" s="338">
        <v>0</v>
      </c>
      <c r="EV51" s="338">
        <v>0</v>
      </c>
      <c r="EW51" s="338">
        <v>0</v>
      </c>
      <c r="EX51" s="338">
        <v>0</v>
      </c>
      <c r="EY51" s="338">
        <v>0</v>
      </c>
      <c r="EZ51" s="338">
        <v>0</v>
      </c>
      <c r="FA51" s="339" t="s">
        <v>88</v>
      </c>
      <c r="FB51" s="339" t="s">
        <v>88</v>
      </c>
      <c r="FC51" s="339" t="s">
        <v>88</v>
      </c>
      <c r="FD51" s="339" t="s">
        <v>88</v>
      </c>
      <c r="FE51" s="339" t="s">
        <v>88</v>
      </c>
      <c r="FF51" s="339" t="s">
        <v>88</v>
      </c>
      <c r="FG51" s="339" t="s">
        <v>88</v>
      </c>
      <c r="FH51" s="339" t="s">
        <v>88</v>
      </c>
      <c r="FI51" s="339" t="s">
        <v>88</v>
      </c>
      <c r="FJ51" s="339" t="s">
        <v>88</v>
      </c>
      <c r="FK51" s="380">
        <v>2</v>
      </c>
      <c r="FL51" s="134">
        <v>2.0378635039025084</v>
      </c>
      <c r="FM51" s="380">
        <v>2</v>
      </c>
      <c r="FN51" s="134">
        <v>2.0378635039025084</v>
      </c>
      <c r="FO51" s="380">
        <v>0</v>
      </c>
      <c r="FP51" s="134">
        <v>0</v>
      </c>
      <c r="FQ51" s="380">
        <v>0</v>
      </c>
      <c r="FR51" s="134">
        <v>0</v>
      </c>
      <c r="FS51" s="380">
        <v>0</v>
      </c>
      <c r="FT51" s="134">
        <v>0</v>
      </c>
      <c r="FU51" s="380">
        <v>0</v>
      </c>
      <c r="FV51" s="134">
        <v>0</v>
      </c>
      <c r="FW51" s="409">
        <v>1</v>
      </c>
      <c r="FX51" s="409">
        <v>0</v>
      </c>
      <c r="FY51" s="409">
        <v>0</v>
      </c>
      <c r="FZ51" s="409">
        <v>0</v>
      </c>
      <c r="GA51" s="409">
        <v>1</v>
      </c>
      <c r="GB51" s="395">
        <v>0</v>
      </c>
      <c r="GC51" s="395">
        <v>0</v>
      </c>
      <c r="GD51" s="395">
        <v>0</v>
      </c>
      <c r="GE51" s="395">
        <v>0</v>
      </c>
      <c r="GF51" s="395">
        <v>0</v>
      </c>
      <c r="GG51" s="134">
        <v>44.1</v>
      </c>
      <c r="GH51" s="134">
        <v>249.7</v>
      </c>
      <c r="GI51" s="134">
        <v>18</v>
      </c>
      <c r="GJ51" s="134">
        <v>2.6</v>
      </c>
      <c r="GK51" s="134">
        <v>0</v>
      </c>
      <c r="GL51" s="134">
        <v>1</v>
      </c>
      <c r="GM51" s="134">
        <v>2</v>
      </c>
      <c r="GN51" s="134">
        <v>0</v>
      </c>
      <c r="GO51" s="134">
        <v>0</v>
      </c>
      <c r="GP51" s="134">
        <v>2.4</v>
      </c>
      <c r="GQ51" s="134">
        <v>0.1</v>
      </c>
      <c r="GR51" s="134">
        <v>0</v>
      </c>
      <c r="GS51" s="134">
        <v>0</v>
      </c>
      <c r="GT51" s="134">
        <v>4.2</v>
      </c>
      <c r="GU51" s="134">
        <v>0</v>
      </c>
      <c r="GV51" s="134">
        <v>1</v>
      </c>
      <c r="GW51" s="134">
        <v>0</v>
      </c>
      <c r="GX51" s="134">
        <v>0</v>
      </c>
      <c r="GY51" s="134">
        <v>2</v>
      </c>
      <c r="GZ51" s="134">
        <v>2</v>
      </c>
      <c r="HA51" s="134">
        <v>0</v>
      </c>
      <c r="HB51" s="134">
        <v>1</v>
      </c>
      <c r="HC51" s="134">
        <v>0</v>
      </c>
      <c r="HD51" s="134">
        <v>1</v>
      </c>
      <c r="HE51" s="134">
        <v>0</v>
      </c>
      <c r="HF51" s="134">
        <v>0</v>
      </c>
      <c r="HG51" s="134">
        <v>0</v>
      </c>
      <c r="HH51" s="134">
        <v>10</v>
      </c>
      <c r="HI51" s="134">
        <v>0</v>
      </c>
      <c r="HJ51" s="134">
        <v>2.0378635039025084</v>
      </c>
      <c r="HK51" s="134">
        <v>5.0946587597562711</v>
      </c>
      <c r="HL51" s="132">
        <v>21.601353141366591</v>
      </c>
      <c r="HM51" s="144">
        <v>97.158229828028695</v>
      </c>
      <c r="HN51" s="144">
        <v>81.170979476417003</v>
      </c>
      <c r="HO51" s="365">
        <v>5.30785562632696E-2</v>
      </c>
      <c r="HP51" s="365">
        <v>0.150715900527506</v>
      </c>
      <c r="HQ51" s="365">
        <v>1.7543859649122799</v>
      </c>
      <c r="HR51" s="365">
        <v>5.71428571428571</v>
      </c>
      <c r="HS51" s="132">
        <v>85.964912280701796</v>
      </c>
      <c r="HT51" s="132">
        <v>95.714285714285694</v>
      </c>
      <c r="HU51" s="132">
        <v>3.0254777070063699</v>
      </c>
      <c r="HV51" s="132">
        <v>2.6375282592313498</v>
      </c>
      <c r="HW51" s="132">
        <v>2.6346964886509001</v>
      </c>
      <c r="HX51" s="132">
        <v>4.7172492185279902</v>
      </c>
      <c r="HY51" s="144">
        <v>110.99332500518931</v>
      </c>
      <c r="HZ51" s="144">
        <v>115.65128248507</v>
      </c>
      <c r="IA51" s="383">
        <v>6</v>
      </c>
      <c r="IB51" s="383">
        <v>5</v>
      </c>
      <c r="IC51" s="366">
        <v>0.167270699749094</v>
      </c>
      <c r="ID51" s="366">
        <v>0.10771219302024999</v>
      </c>
      <c r="IE51" s="366">
        <v>3.87096774193548</v>
      </c>
      <c r="IF51" s="366">
        <v>3.4246575342465801</v>
      </c>
      <c r="IG51" s="144">
        <v>76.129032258064498</v>
      </c>
      <c r="IH51" s="144">
        <v>78.082191780821901</v>
      </c>
      <c r="II51" s="144">
        <v>4.32115974351826</v>
      </c>
      <c r="IJ51" s="144">
        <v>3.1451960361913001</v>
      </c>
      <c r="IK51" s="144">
        <v>7.8472255129602404</v>
      </c>
      <c r="IL51" s="144">
        <v>12.129392819929899</v>
      </c>
      <c r="IM51" s="146">
        <v>125.14415196202063</v>
      </c>
      <c r="IN51" s="135">
        <v>132.66666912482</v>
      </c>
      <c r="IO51" s="366">
        <v>0.35566093657379999</v>
      </c>
      <c r="IP51" s="366">
        <v>4.9529470034670599E-2</v>
      </c>
      <c r="IQ51" s="366">
        <v>2.12765957446809</v>
      </c>
      <c r="IR51" s="366">
        <v>0.44642857142857101</v>
      </c>
      <c r="IS51" s="144">
        <v>74.468085106383</v>
      </c>
      <c r="IT51" s="144">
        <v>82.589285714285694</v>
      </c>
      <c r="IU51" s="144">
        <v>16.716064018968599</v>
      </c>
      <c r="IV51" s="144">
        <v>11.094601287766199</v>
      </c>
      <c r="IW51" s="144">
        <v>6.4777052746057597</v>
      </c>
      <c r="IX51" s="144">
        <v>9.3768506942159604</v>
      </c>
      <c r="IY51" s="338">
        <v>3</v>
      </c>
      <c r="IZ51" s="366">
        <v>0.160944206008584</v>
      </c>
      <c r="JA51" s="366">
        <v>3.52941176470588</v>
      </c>
      <c r="JB51" s="366">
        <v>85.882352941176507</v>
      </c>
      <c r="JC51" s="366">
        <v>4.5600858369098702</v>
      </c>
      <c r="JD51" s="144">
        <v>5.90129771715449</v>
      </c>
    </row>
    <row r="52" spans="1:264" ht="18" customHeight="1">
      <c r="A52" s="278"/>
      <c r="B52" s="279" t="s">
        <v>87</v>
      </c>
      <c r="C52" s="279" t="s">
        <v>87</v>
      </c>
      <c r="D52" s="280" t="s">
        <v>1768</v>
      </c>
      <c r="E52" s="281" t="s">
        <v>1271</v>
      </c>
      <c r="F52" s="280" t="s">
        <v>123</v>
      </c>
      <c r="G52" s="281" t="s">
        <v>4</v>
      </c>
      <c r="H52" s="282" t="s">
        <v>87</v>
      </c>
      <c r="I52" s="282" t="s">
        <v>87</v>
      </c>
      <c r="J52" s="282" t="s">
        <v>87</v>
      </c>
      <c r="K52" s="282" t="s">
        <v>87</v>
      </c>
      <c r="L52" s="282" t="s">
        <v>87</v>
      </c>
      <c r="M52" s="283">
        <v>120880</v>
      </c>
      <c r="N52" s="282" t="s">
        <v>87</v>
      </c>
      <c r="O52" s="282" t="s">
        <v>87</v>
      </c>
      <c r="P52" s="282" t="s">
        <v>87</v>
      </c>
      <c r="Q52" s="282" t="s">
        <v>87</v>
      </c>
      <c r="R52" s="132">
        <v>109.98198119749334</v>
      </c>
      <c r="S52" s="132">
        <v>99.239908550048412</v>
      </c>
      <c r="T52" s="395">
        <v>147.21296457881226</v>
      </c>
      <c r="U52" s="339" t="s">
        <v>88</v>
      </c>
      <c r="V52" s="132">
        <v>9.55329500221141</v>
      </c>
      <c r="W52" s="132">
        <v>8.8898717381689494</v>
      </c>
      <c r="X52" s="132">
        <v>18.443166740380398</v>
      </c>
      <c r="Y52" s="282" t="s">
        <v>87</v>
      </c>
      <c r="Z52" s="282" t="s">
        <v>87</v>
      </c>
      <c r="AA52" s="282" t="s">
        <v>87</v>
      </c>
      <c r="AB52" s="282" t="s">
        <v>87</v>
      </c>
      <c r="AC52" s="282" t="s">
        <v>87</v>
      </c>
      <c r="AD52" s="282" t="s">
        <v>87</v>
      </c>
      <c r="AE52" s="282" t="s">
        <v>87</v>
      </c>
      <c r="AF52" s="282" t="s">
        <v>87</v>
      </c>
      <c r="AG52" s="282" t="s">
        <v>87</v>
      </c>
      <c r="AH52" s="282" t="s">
        <v>87</v>
      </c>
      <c r="AI52" s="282" t="s">
        <v>87</v>
      </c>
      <c r="AJ52" s="282" t="s">
        <v>87</v>
      </c>
      <c r="AK52" s="282" t="s">
        <v>87</v>
      </c>
      <c r="AL52" s="282" t="s">
        <v>87</v>
      </c>
      <c r="AM52" s="282" t="s">
        <v>87</v>
      </c>
      <c r="AN52" s="282" t="s">
        <v>87</v>
      </c>
      <c r="AO52" s="282" t="s">
        <v>87</v>
      </c>
      <c r="AP52" s="282" t="s">
        <v>87</v>
      </c>
      <c r="AQ52" s="282" t="s">
        <v>87</v>
      </c>
      <c r="AR52" s="282" t="s">
        <v>87</v>
      </c>
      <c r="AS52" s="282" t="s">
        <v>87</v>
      </c>
      <c r="AT52" s="282" t="s">
        <v>87</v>
      </c>
      <c r="AU52" s="282" t="s">
        <v>87</v>
      </c>
      <c r="AV52" s="282" t="s">
        <v>87</v>
      </c>
      <c r="AW52" s="286" t="s">
        <v>87</v>
      </c>
      <c r="AX52" s="286" t="s">
        <v>87</v>
      </c>
      <c r="AY52" s="286" t="s">
        <v>87</v>
      </c>
      <c r="AZ52" s="286" t="s">
        <v>87</v>
      </c>
      <c r="BA52" s="286" t="s">
        <v>87</v>
      </c>
      <c r="BB52" s="395">
        <v>28</v>
      </c>
      <c r="BC52" s="395">
        <v>61</v>
      </c>
      <c r="BD52" s="407" t="s">
        <v>88</v>
      </c>
      <c r="BE52" s="407" t="s">
        <v>88</v>
      </c>
      <c r="BF52" s="407" t="s">
        <v>88</v>
      </c>
      <c r="BG52" s="395">
        <v>61</v>
      </c>
      <c r="BH52" s="132">
        <v>11.759217491546858</v>
      </c>
      <c r="BI52" s="395">
        <v>506</v>
      </c>
      <c r="BJ52" s="132">
        <v>97.543672962667372</v>
      </c>
      <c r="BK52" s="395">
        <v>13</v>
      </c>
      <c r="BL52" s="132">
        <v>2.50606274410015</v>
      </c>
      <c r="BM52" s="395">
        <v>42</v>
      </c>
      <c r="BN52" s="134">
        <v>8.0965104040158682</v>
      </c>
      <c r="BO52" s="380">
        <v>79</v>
      </c>
      <c r="BP52" s="134">
        <v>15.229150521839374</v>
      </c>
      <c r="BQ52" s="395">
        <v>0</v>
      </c>
      <c r="BR52" s="134">
        <v>0</v>
      </c>
      <c r="BS52" s="395">
        <v>0</v>
      </c>
      <c r="BT52" s="134">
        <v>0</v>
      </c>
      <c r="BU52" s="395">
        <v>0</v>
      </c>
      <c r="BV52" s="134">
        <v>0</v>
      </c>
      <c r="BW52" s="395">
        <v>104</v>
      </c>
      <c r="BX52" s="134">
        <v>20.0485019528012</v>
      </c>
      <c r="BY52" s="338">
        <v>815</v>
      </c>
      <c r="BZ52" s="148">
        <v>157.11085664935555</v>
      </c>
      <c r="CA52" s="395">
        <v>711</v>
      </c>
      <c r="CB52" s="134">
        <v>137.06235469655437</v>
      </c>
      <c r="CC52" s="395">
        <v>517</v>
      </c>
      <c r="CD52" s="134">
        <v>99.664187592290574</v>
      </c>
      <c r="CE52" s="395">
        <v>55</v>
      </c>
      <c r="CF52" s="134">
        <v>10.602573148116019</v>
      </c>
      <c r="CG52" s="395">
        <v>1005</v>
      </c>
      <c r="CH52" s="134">
        <v>193.73792752466545</v>
      </c>
      <c r="CI52" s="395">
        <v>589</v>
      </c>
      <c r="CJ52" s="134">
        <v>113.54391971346064</v>
      </c>
      <c r="CK52" s="395">
        <v>203</v>
      </c>
      <c r="CL52" s="134">
        <v>39.133133619410039</v>
      </c>
      <c r="CM52" s="395">
        <v>582</v>
      </c>
      <c r="CN52" s="408">
        <v>112.19450131279133</v>
      </c>
      <c r="CO52" s="395">
        <v>123</v>
      </c>
      <c r="CP52" s="134">
        <v>23.711209040332189</v>
      </c>
      <c r="CQ52" s="395">
        <v>0</v>
      </c>
      <c r="CR52" s="134">
        <v>0</v>
      </c>
      <c r="CS52" s="395">
        <v>1</v>
      </c>
      <c r="CT52" s="134">
        <v>0.19277405723847307</v>
      </c>
      <c r="CU52" s="395">
        <v>45</v>
      </c>
      <c r="CV52" s="134">
        <v>8.6748325757312887</v>
      </c>
      <c r="CW52" s="395">
        <v>1048</v>
      </c>
      <c r="CX52" s="134">
        <v>202.02721198591976</v>
      </c>
      <c r="CY52" s="395">
        <v>1048</v>
      </c>
      <c r="CZ52" s="134">
        <v>202.02721198591976</v>
      </c>
      <c r="DA52" s="338">
        <v>0</v>
      </c>
      <c r="DB52" s="148">
        <v>0</v>
      </c>
      <c r="DC52" s="395">
        <v>0</v>
      </c>
      <c r="DD52" s="395">
        <v>216</v>
      </c>
      <c r="DE52" s="395">
        <v>156</v>
      </c>
      <c r="DF52" s="395">
        <v>14086</v>
      </c>
      <c r="DG52" s="395">
        <v>0</v>
      </c>
      <c r="DH52" s="395">
        <v>125</v>
      </c>
      <c r="DI52" s="395">
        <v>0</v>
      </c>
      <c r="DJ52" s="395">
        <v>45</v>
      </c>
      <c r="DK52" s="395">
        <v>23</v>
      </c>
      <c r="DL52" s="395">
        <v>67</v>
      </c>
      <c r="DM52" s="395">
        <v>0</v>
      </c>
      <c r="DN52" s="395">
        <v>901</v>
      </c>
      <c r="DO52" s="395">
        <v>310</v>
      </c>
      <c r="DP52" s="395">
        <v>30</v>
      </c>
      <c r="DQ52" s="395">
        <v>0</v>
      </c>
      <c r="DR52" s="395">
        <v>0</v>
      </c>
      <c r="DS52" s="395">
        <v>41</v>
      </c>
      <c r="DT52" s="395">
        <v>9370</v>
      </c>
      <c r="DU52" s="395">
        <v>0</v>
      </c>
      <c r="DV52" s="395">
        <v>3091</v>
      </c>
      <c r="DW52" s="395">
        <v>5400</v>
      </c>
      <c r="DX52" s="395">
        <v>422</v>
      </c>
      <c r="DY52" s="395">
        <v>428</v>
      </c>
      <c r="DZ52" s="395">
        <v>4098</v>
      </c>
      <c r="EA52" s="395">
        <v>1944</v>
      </c>
      <c r="EB52" s="134">
        <v>13.613445378151299</v>
      </c>
      <c r="EC52" s="395">
        <v>192</v>
      </c>
      <c r="ED52" s="339" t="s">
        <v>88</v>
      </c>
      <c r="EE52" s="339" t="s">
        <v>88</v>
      </c>
      <c r="EF52" s="339" t="s">
        <v>88</v>
      </c>
      <c r="EG52" s="338">
        <v>150</v>
      </c>
      <c r="EH52" s="338">
        <v>192</v>
      </c>
      <c r="EI52" s="338">
        <v>46</v>
      </c>
      <c r="EJ52" s="395">
        <v>27</v>
      </c>
      <c r="EK52" s="338">
        <v>557</v>
      </c>
      <c r="EL52" s="338">
        <v>4</v>
      </c>
      <c r="EM52" s="338">
        <v>21</v>
      </c>
      <c r="EN52" s="338">
        <v>22</v>
      </c>
      <c r="EO52" s="338">
        <v>52</v>
      </c>
      <c r="EP52" s="338">
        <v>595</v>
      </c>
      <c r="EQ52" s="338">
        <v>39</v>
      </c>
      <c r="ER52" s="338">
        <v>0</v>
      </c>
      <c r="ES52" s="338">
        <v>0</v>
      </c>
      <c r="ET52" s="338">
        <v>0</v>
      </c>
      <c r="EU52" s="338">
        <v>0</v>
      </c>
      <c r="EV52" s="338">
        <v>279</v>
      </c>
      <c r="EW52" s="338">
        <v>0</v>
      </c>
      <c r="EX52" s="338">
        <v>5</v>
      </c>
      <c r="EY52" s="338">
        <v>82</v>
      </c>
      <c r="EZ52" s="338">
        <v>0</v>
      </c>
      <c r="FA52" s="339" t="s">
        <v>88</v>
      </c>
      <c r="FB52" s="339" t="s">
        <v>88</v>
      </c>
      <c r="FC52" s="339" t="s">
        <v>88</v>
      </c>
      <c r="FD52" s="339" t="s">
        <v>88</v>
      </c>
      <c r="FE52" s="339" t="s">
        <v>88</v>
      </c>
      <c r="FF52" s="339" t="s">
        <v>88</v>
      </c>
      <c r="FG52" s="339" t="s">
        <v>88</v>
      </c>
      <c r="FH52" s="339" t="s">
        <v>88</v>
      </c>
      <c r="FI52" s="339" t="s">
        <v>88</v>
      </c>
      <c r="FJ52" s="339" t="s">
        <v>88</v>
      </c>
      <c r="FK52" s="380">
        <v>1</v>
      </c>
      <c r="FL52" s="134">
        <v>0.82726671078755798</v>
      </c>
      <c r="FM52" s="383">
        <v>0</v>
      </c>
      <c r="FN52" s="148">
        <v>0</v>
      </c>
      <c r="FO52" s="383">
        <v>0</v>
      </c>
      <c r="FP52" s="148">
        <v>0</v>
      </c>
      <c r="FQ52" s="380">
        <v>2</v>
      </c>
      <c r="FR52" s="134">
        <v>0.38554811447694615</v>
      </c>
      <c r="FS52" s="380">
        <v>0</v>
      </c>
      <c r="FT52" s="134">
        <v>0</v>
      </c>
      <c r="FU52" s="380">
        <v>40</v>
      </c>
      <c r="FV52" s="134">
        <v>7.7109622895389238</v>
      </c>
      <c r="FW52" s="409">
        <v>1</v>
      </c>
      <c r="FX52" s="409">
        <v>0</v>
      </c>
      <c r="FY52" s="409">
        <v>1</v>
      </c>
      <c r="FZ52" s="409">
        <v>0</v>
      </c>
      <c r="GA52" s="409">
        <v>0</v>
      </c>
      <c r="GB52" s="395">
        <v>4339</v>
      </c>
      <c r="GC52" s="395">
        <v>2667</v>
      </c>
      <c r="GD52" s="395">
        <v>5096</v>
      </c>
      <c r="GE52" s="395">
        <v>0</v>
      </c>
      <c r="GF52" s="395">
        <v>8</v>
      </c>
      <c r="GG52" s="134">
        <v>214.8</v>
      </c>
      <c r="GH52" s="134">
        <v>599.6</v>
      </c>
      <c r="GI52" s="134">
        <v>28.1</v>
      </c>
      <c r="GJ52" s="134">
        <v>2</v>
      </c>
      <c r="GK52" s="134">
        <v>2</v>
      </c>
      <c r="GL52" s="134">
        <v>1</v>
      </c>
      <c r="GM52" s="134">
        <v>1</v>
      </c>
      <c r="GN52" s="134">
        <v>1</v>
      </c>
      <c r="GO52" s="134">
        <v>0</v>
      </c>
      <c r="GP52" s="134">
        <v>2</v>
      </c>
      <c r="GQ52" s="134">
        <v>1</v>
      </c>
      <c r="GR52" s="134">
        <v>1</v>
      </c>
      <c r="GS52" s="134">
        <v>0</v>
      </c>
      <c r="GT52" s="134">
        <v>9</v>
      </c>
      <c r="GU52" s="134">
        <v>0</v>
      </c>
      <c r="GV52" s="134">
        <v>1</v>
      </c>
      <c r="GW52" s="134">
        <v>1</v>
      </c>
      <c r="GX52" s="134">
        <v>0</v>
      </c>
      <c r="GY52" s="134">
        <v>1</v>
      </c>
      <c r="GZ52" s="134">
        <v>2</v>
      </c>
      <c r="HA52" s="134">
        <v>1</v>
      </c>
      <c r="HB52" s="134">
        <v>0</v>
      </c>
      <c r="HC52" s="134">
        <v>1</v>
      </c>
      <c r="HD52" s="134">
        <v>0</v>
      </c>
      <c r="HE52" s="134">
        <v>1</v>
      </c>
      <c r="HF52" s="134">
        <v>0</v>
      </c>
      <c r="HG52" s="134">
        <v>1</v>
      </c>
      <c r="HH52" s="134">
        <v>8</v>
      </c>
      <c r="HI52" s="134">
        <v>1.8</v>
      </c>
      <c r="HJ52" s="134">
        <v>0</v>
      </c>
      <c r="HK52" s="134">
        <v>8.2726671078755789</v>
      </c>
      <c r="HL52" s="132">
        <v>18.448047650562543</v>
      </c>
      <c r="HM52" s="144">
        <v>94.561336309336397</v>
      </c>
      <c r="HN52" s="144">
        <v>85.639394792560296</v>
      </c>
      <c r="HO52" s="365">
        <v>8.0181745289322495E-2</v>
      </c>
      <c r="HP52" s="365">
        <v>4.2553191489361701E-2</v>
      </c>
      <c r="HQ52" s="365">
        <v>4.7619047619047601</v>
      </c>
      <c r="HR52" s="365">
        <v>3.8834951456310698</v>
      </c>
      <c r="HS52" s="132">
        <v>76.984126984127002</v>
      </c>
      <c r="HT52" s="132">
        <v>92.233009708737896</v>
      </c>
      <c r="HU52" s="132">
        <v>1.6838166510757699</v>
      </c>
      <c r="HV52" s="132">
        <v>1.09574468085106</v>
      </c>
      <c r="HW52" s="132">
        <v>10.9138599559036</v>
      </c>
      <c r="HX52" s="132">
        <v>15.654606490115601</v>
      </c>
      <c r="HY52" s="144">
        <v>114.94484248285102</v>
      </c>
      <c r="HZ52" s="144">
        <v>104.25339754550301</v>
      </c>
      <c r="IA52" s="383">
        <v>30</v>
      </c>
      <c r="IB52" s="383">
        <v>10</v>
      </c>
      <c r="IC52" s="366">
        <v>0.36500790850468401</v>
      </c>
      <c r="ID52" s="366">
        <v>9.6964995636575194E-2</v>
      </c>
      <c r="IE52" s="366">
        <v>4.6583850931677002</v>
      </c>
      <c r="IF52" s="366">
        <v>2.1321961620469101</v>
      </c>
      <c r="IG52" s="144">
        <v>70.807453416149102</v>
      </c>
      <c r="IH52" s="144">
        <v>79.317697228144993</v>
      </c>
      <c r="II52" s="144">
        <v>7.8355031025672197</v>
      </c>
      <c r="IJ52" s="144">
        <v>4.5476582953553804</v>
      </c>
      <c r="IK52" s="144">
        <v>15.2778833726146</v>
      </c>
      <c r="IL52" s="144">
        <v>20.555762775083899</v>
      </c>
      <c r="IM52" s="146">
        <v>146.60786871470759</v>
      </c>
      <c r="IN52" s="135">
        <v>123.98191908405116</v>
      </c>
      <c r="IO52" s="366">
        <v>0.19272464466393599</v>
      </c>
      <c r="IP52" s="366">
        <v>0.116495806150979</v>
      </c>
      <c r="IQ52" s="366">
        <v>2.5236593059936898</v>
      </c>
      <c r="IR52" s="366">
        <v>2.2831050228310499</v>
      </c>
      <c r="IS52" s="144">
        <v>83.280757097791806</v>
      </c>
      <c r="IT52" s="144">
        <v>88.127853881278497</v>
      </c>
      <c r="IU52" s="144">
        <v>7.63671404480848</v>
      </c>
      <c r="IV52" s="144">
        <v>5.1025163094128603</v>
      </c>
      <c r="IW52" s="144">
        <v>12.483960650128299</v>
      </c>
      <c r="IX52" s="144">
        <v>14.1460668406776</v>
      </c>
      <c r="IY52" s="338">
        <v>12</v>
      </c>
      <c r="IZ52" s="366">
        <v>0.31595576619273302</v>
      </c>
      <c r="JA52" s="366">
        <v>6.2827225130890003</v>
      </c>
      <c r="JB52" s="366">
        <v>93.717277486911001</v>
      </c>
      <c r="JC52" s="366">
        <v>5.028962611901</v>
      </c>
      <c r="JD52" s="144">
        <v>10.119358448340201</v>
      </c>
    </row>
    <row r="53" spans="1:264" ht="18" customHeight="1">
      <c r="A53" s="278"/>
      <c r="B53" s="279" t="s">
        <v>87</v>
      </c>
      <c r="C53" s="279" t="s">
        <v>87</v>
      </c>
      <c r="D53" s="280" t="s">
        <v>1769</v>
      </c>
      <c r="E53" s="281" t="s">
        <v>1272</v>
      </c>
      <c r="F53" s="280" t="s">
        <v>123</v>
      </c>
      <c r="G53" s="281" t="s">
        <v>4</v>
      </c>
      <c r="H53" s="282" t="s">
        <v>87</v>
      </c>
      <c r="I53" s="282" t="s">
        <v>87</v>
      </c>
      <c r="J53" s="282" t="s">
        <v>87</v>
      </c>
      <c r="K53" s="282" t="s">
        <v>87</v>
      </c>
      <c r="L53" s="282" t="s">
        <v>87</v>
      </c>
      <c r="M53" s="283">
        <v>85555</v>
      </c>
      <c r="N53" s="282" t="s">
        <v>87</v>
      </c>
      <c r="O53" s="282" t="s">
        <v>87</v>
      </c>
      <c r="P53" s="282" t="s">
        <v>87</v>
      </c>
      <c r="Q53" s="282" t="s">
        <v>87</v>
      </c>
      <c r="R53" s="132">
        <v>104.86999999999999</v>
      </c>
      <c r="S53" s="132">
        <v>100.37200000000001</v>
      </c>
      <c r="T53" s="338">
        <v>51.593115285591693</v>
      </c>
      <c r="U53" s="338">
        <v>2.9983262264377117</v>
      </c>
      <c r="V53" s="132">
        <v>12.6826029216467</v>
      </c>
      <c r="W53" s="132">
        <v>8.8313413014608209</v>
      </c>
      <c r="X53" s="132">
        <v>21.5139442231076</v>
      </c>
      <c r="Y53" s="282" t="s">
        <v>87</v>
      </c>
      <c r="Z53" s="282" t="s">
        <v>87</v>
      </c>
      <c r="AA53" s="282" t="s">
        <v>87</v>
      </c>
      <c r="AB53" s="282" t="s">
        <v>87</v>
      </c>
      <c r="AC53" s="282" t="s">
        <v>87</v>
      </c>
      <c r="AD53" s="282" t="s">
        <v>87</v>
      </c>
      <c r="AE53" s="282" t="s">
        <v>87</v>
      </c>
      <c r="AF53" s="282" t="s">
        <v>87</v>
      </c>
      <c r="AG53" s="282" t="s">
        <v>87</v>
      </c>
      <c r="AH53" s="282" t="s">
        <v>87</v>
      </c>
      <c r="AI53" s="282" t="s">
        <v>87</v>
      </c>
      <c r="AJ53" s="282" t="s">
        <v>87</v>
      </c>
      <c r="AK53" s="282" t="s">
        <v>87</v>
      </c>
      <c r="AL53" s="282" t="s">
        <v>87</v>
      </c>
      <c r="AM53" s="282" t="s">
        <v>87</v>
      </c>
      <c r="AN53" s="282" t="s">
        <v>87</v>
      </c>
      <c r="AO53" s="282" t="s">
        <v>87</v>
      </c>
      <c r="AP53" s="282" t="s">
        <v>87</v>
      </c>
      <c r="AQ53" s="282" t="s">
        <v>87</v>
      </c>
      <c r="AR53" s="282" t="s">
        <v>87</v>
      </c>
      <c r="AS53" s="282" t="s">
        <v>87</v>
      </c>
      <c r="AT53" s="282" t="s">
        <v>87</v>
      </c>
      <c r="AU53" s="282" t="s">
        <v>87</v>
      </c>
      <c r="AV53" s="282" t="s">
        <v>87</v>
      </c>
      <c r="AW53" s="286" t="s">
        <v>87</v>
      </c>
      <c r="AX53" s="286" t="s">
        <v>87</v>
      </c>
      <c r="AY53" s="286" t="s">
        <v>87</v>
      </c>
      <c r="AZ53" s="286" t="s">
        <v>87</v>
      </c>
      <c r="BA53" s="286" t="s">
        <v>87</v>
      </c>
      <c r="BB53" s="395">
        <v>65</v>
      </c>
      <c r="BC53" s="395">
        <v>99</v>
      </c>
      <c r="BD53" s="407" t="s">
        <v>88</v>
      </c>
      <c r="BE53" s="407" t="s">
        <v>88</v>
      </c>
      <c r="BF53" s="407" t="s">
        <v>88</v>
      </c>
      <c r="BG53" s="395">
        <v>83</v>
      </c>
      <c r="BH53" s="132">
        <v>11.204965824854234</v>
      </c>
      <c r="BI53" s="395">
        <v>937</v>
      </c>
      <c r="BJ53" s="132">
        <v>126.49461419142671</v>
      </c>
      <c r="BK53" s="395">
        <v>0</v>
      </c>
      <c r="BL53" s="132">
        <v>0</v>
      </c>
      <c r="BM53" s="395">
        <v>44</v>
      </c>
      <c r="BN53" s="134">
        <v>5.9399818830552569</v>
      </c>
      <c r="BO53" s="380">
        <v>327</v>
      </c>
      <c r="BP53" s="134">
        <v>44.144865358160658</v>
      </c>
      <c r="BQ53" s="395">
        <v>0</v>
      </c>
      <c r="BR53" s="134">
        <v>0</v>
      </c>
      <c r="BS53" s="395">
        <v>54</v>
      </c>
      <c r="BT53" s="134">
        <v>7.2899777655678157</v>
      </c>
      <c r="BU53" s="395">
        <v>0</v>
      </c>
      <c r="BV53" s="134">
        <v>0</v>
      </c>
      <c r="BW53" s="395">
        <v>84</v>
      </c>
      <c r="BX53" s="134">
        <v>11.339965413105489</v>
      </c>
      <c r="BY53" s="395">
        <v>12</v>
      </c>
      <c r="BZ53" s="134">
        <v>1.61999505901507</v>
      </c>
      <c r="CA53" s="395">
        <v>844</v>
      </c>
      <c r="CB53" s="134">
        <v>113.93965248405992</v>
      </c>
      <c r="CC53" s="338">
        <v>62</v>
      </c>
      <c r="CD53" s="148">
        <v>8.3699744715778621</v>
      </c>
      <c r="CE53" s="395">
        <v>117</v>
      </c>
      <c r="CF53" s="134">
        <v>15.794951825396934</v>
      </c>
      <c r="CG53" s="395">
        <v>1179</v>
      </c>
      <c r="CH53" s="134">
        <v>159.16451454823064</v>
      </c>
      <c r="CI53" s="395">
        <v>2393</v>
      </c>
      <c r="CJ53" s="134">
        <v>323.05401468525525</v>
      </c>
      <c r="CK53" s="395">
        <v>658</v>
      </c>
      <c r="CL53" s="134">
        <v>88.829729069326348</v>
      </c>
      <c r="CM53" s="395">
        <v>2811</v>
      </c>
      <c r="CN53" s="408">
        <v>379.48384257428012</v>
      </c>
      <c r="CO53" s="395">
        <v>220</v>
      </c>
      <c r="CP53" s="134">
        <v>29.699909415276284</v>
      </c>
      <c r="CQ53" s="338">
        <v>5</v>
      </c>
      <c r="CR53" s="148">
        <v>0.67499794125627921</v>
      </c>
      <c r="CS53" s="338">
        <v>135</v>
      </c>
      <c r="CT53" s="148">
        <v>18.224944413919538</v>
      </c>
      <c r="CU53" s="395">
        <v>104</v>
      </c>
      <c r="CV53" s="134">
        <v>14.039957178130607</v>
      </c>
      <c r="CW53" s="395">
        <v>1961</v>
      </c>
      <c r="CX53" s="134">
        <v>264.7341925607127</v>
      </c>
      <c r="CY53" s="338">
        <v>1943</v>
      </c>
      <c r="CZ53" s="148">
        <v>262.30419997219008</v>
      </c>
      <c r="DA53" s="338">
        <v>0</v>
      </c>
      <c r="DB53" s="148">
        <v>0</v>
      </c>
      <c r="DC53" s="395">
        <v>0</v>
      </c>
      <c r="DD53" s="395">
        <v>2712</v>
      </c>
      <c r="DE53" s="395">
        <v>949</v>
      </c>
      <c r="DF53" s="395">
        <v>21354</v>
      </c>
      <c r="DG53" s="395">
        <v>0</v>
      </c>
      <c r="DH53" s="395">
        <v>576</v>
      </c>
      <c r="DI53" s="395">
        <v>0</v>
      </c>
      <c r="DJ53" s="395">
        <v>462</v>
      </c>
      <c r="DK53" s="395">
        <v>457</v>
      </c>
      <c r="DL53" s="395">
        <v>181</v>
      </c>
      <c r="DM53" s="395">
        <v>0</v>
      </c>
      <c r="DN53" s="395">
        <v>1048</v>
      </c>
      <c r="DO53" s="395">
        <v>156</v>
      </c>
      <c r="DP53" s="395">
        <v>63</v>
      </c>
      <c r="DQ53" s="395">
        <v>33</v>
      </c>
      <c r="DR53" s="395">
        <v>0</v>
      </c>
      <c r="DS53" s="395">
        <v>0</v>
      </c>
      <c r="DT53" s="395">
        <v>14761</v>
      </c>
      <c r="DU53" s="395">
        <v>24701</v>
      </c>
      <c r="DV53" s="395">
        <v>2360</v>
      </c>
      <c r="DW53" s="395">
        <v>8072</v>
      </c>
      <c r="DX53" s="395">
        <v>935</v>
      </c>
      <c r="DY53" s="395">
        <v>1161</v>
      </c>
      <c r="DZ53" s="395">
        <v>7828</v>
      </c>
      <c r="EA53" s="395">
        <v>4230</v>
      </c>
      <c r="EB53" s="134">
        <v>15.719063545150499</v>
      </c>
      <c r="EC53" s="395">
        <v>143</v>
      </c>
      <c r="ED53" s="339" t="s">
        <v>88</v>
      </c>
      <c r="EE53" s="339" t="s">
        <v>88</v>
      </c>
      <c r="EF53" s="339" t="s">
        <v>88</v>
      </c>
      <c r="EG53" s="338">
        <v>278</v>
      </c>
      <c r="EH53" s="338">
        <v>332</v>
      </c>
      <c r="EI53" s="338">
        <v>168</v>
      </c>
      <c r="EJ53" s="395">
        <v>136</v>
      </c>
      <c r="EK53" s="338">
        <v>1281</v>
      </c>
      <c r="EL53" s="338">
        <v>3</v>
      </c>
      <c r="EM53" s="338">
        <v>44</v>
      </c>
      <c r="EN53" s="338">
        <v>40</v>
      </c>
      <c r="EO53" s="338">
        <v>88</v>
      </c>
      <c r="EP53" s="338">
        <v>115</v>
      </c>
      <c r="EQ53" s="338">
        <v>95</v>
      </c>
      <c r="ER53" s="338">
        <v>0</v>
      </c>
      <c r="ES53" s="338">
        <v>7</v>
      </c>
      <c r="ET53" s="338">
        <v>0</v>
      </c>
      <c r="EU53" s="338">
        <v>0</v>
      </c>
      <c r="EV53" s="338">
        <v>911</v>
      </c>
      <c r="EW53" s="338">
        <v>19</v>
      </c>
      <c r="EX53" s="338">
        <v>19</v>
      </c>
      <c r="EY53" s="338">
        <v>264</v>
      </c>
      <c r="EZ53" s="338">
        <v>84</v>
      </c>
      <c r="FA53" s="339" t="s">
        <v>88</v>
      </c>
      <c r="FB53" s="339" t="s">
        <v>88</v>
      </c>
      <c r="FC53" s="339" t="s">
        <v>88</v>
      </c>
      <c r="FD53" s="339" t="s">
        <v>88</v>
      </c>
      <c r="FE53" s="339" t="s">
        <v>88</v>
      </c>
      <c r="FF53" s="339" t="s">
        <v>88</v>
      </c>
      <c r="FG53" s="339" t="s">
        <v>88</v>
      </c>
      <c r="FH53" s="339" t="s">
        <v>88</v>
      </c>
      <c r="FI53" s="339" t="s">
        <v>88</v>
      </c>
      <c r="FJ53" s="339" t="s">
        <v>88</v>
      </c>
      <c r="FK53" s="380">
        <v>2</v>
      </c>
      <c r="FL53" s="134">
        <v>2.3376775173864766</v>
      </c>
      <c r="FM53" s="380">
        <v>4</v>
      </c>
      <c r="FN53" s="134">
        <v>4.6753550347729531</v>
      </c>
      <c r="FO53" s="383">
        <v>0</v>
      </c>
      <c r="FP53" s="148">
        <v>0</v>
      </c>
      <c r="FQ53" s="380">
        <v>6</v>
      </c>
      <c r="FR53" s="134">
        <v>0.80999752950753501</v>
      </c>
      <c r="FS53" s="380">
        <v>2</v>
      </c>
      <c r="FT53" s="134">
        <v>0.26999917650251165</v>
      </c>
      <c r="FU53" s="383">
        <v>68</v>
      </c>
      <c r="FV53" s="148">
        <v>9.179972001085396</v>
      </c>
      <c r="FW53" s="409">
        <v>2</v>
      </c>
      <c r="FX53" s="409">
        <v>1</v>
      </c>
      <c r="FY53" s="409">
        <v>1</v>
      </c>
      <c r="FZ53" s="409">
        <v>0</v>
      </c>
      <c r="GA53" s="409">
        <v>0</v>
      </c>
      <c r="GB53" s="395">
        <v>11630</v>
      </c>
      <c r="GC53" s="395">
        <v>7139</v>
      </c>
      <c r="GD53" s="395">
        <v>8154</v>
      </c>
      <c r="GE53" s="395">
        <v>0</v>
      </c>
      <c r="GF53" s="395">
        <v>35</v>
      </c>
      <c r="GG53" s="134">
        <v>536.70000000000005</v>
      </c>
      <c r="GH53" s="134">
        <v>1136.7</v>
      </c>
      <c r="GI53" s="134">
        <v>58</v>
      </c>
      <c r="GJ53" s="134">
        <v>25.4</v>
      </c>
      <c r="GK53" s="134">
        <v>5</v>
      </c>
      <c r="GL53" s="134">
        <v>10.1</v>
      </c>
      <c r="GM53" s="134">
        <v>10</v>
      </c>
      <c r="GN53" s="134">
        <v>10</v>
      </c>
      <c r="GO53" s="134">
        <v>3</v>
      </c>
      <c r="GP53" s="134">
        <v>19</v>
      </c>
      <c r="GQ53" s="134">
        <v>3</v>
      </c>
      <c r="GR53" s="134">
        <v>2</v>
      </c>
      <c r="GS53" s="134">
        <v>2</v>
      </c>
      <c r="GT53" s="134">
        <v>36</v>
      </c>
      <c r="GU53" s="134">
        <v>2</v>
      </c>
      <c r="GV53" s="134">
        <v>4</v>
      </c>
      <c r="GW53" s="134">
        <v>0</v>
      </c>
      <c r="GX53" s="134">
        <v>0</v>
      </c>
      <c r="GY53" s="134">
        <v>3</v>
      </c>
      <c r="GZ53" s="134">
        <v>9</v>
      </c>
      <c r="HA53" s="134">
        <v>3</v>
      </c>
      <c r="HB53" s="134">
        <v>1</v>
      </c>
      <c r="HC53" s="134">
        <v>2</v>
      </c>
      <c r="HD53" s="134">
        <v>2</v>
      </c>
      <c r="HE53" s="134">
        <v>4</v>
      </c>
      <c r="HF53" s="134">
        <v>0</v>
      </c>
      <c r="HG53" s="134">
        <v>2</v>
      </c>
      <c r="HH53" s="134">
        <v>18</v>
      </c>
      <c r="HI53" s="134">
        <v>2.6</v>
      </c>
      <c r="HJ53" s="134">
        <v>1.1688387586932383</v>
      </c>
      <c r="HK53" s="134">
        <v>12.857226345625621</v>
      </c>
      <c r="HL53" s="132">
        <v>24.428730056688678</v>
      </c>
      <c r="HM53" s="144">
        <v>105.97199999999999</v>
      </c>
      <c r="HN53" s="144">
        <v>83.87</v>
      </c>
      <c r="HO53" s="365">
        <v>3.3562678301728502E-2</v>
      </c>
      <c r="HP53" s="365">
        <v>7.7101002313030104E-2</v>
      </c>
      <c r="HQ53" s="365">
        <v>2.8985507246376798</v>
      </c>
      <c r="HR53" s="365">
        <v>8.3333333333333304</v>
      </c>
      <c r="HS53" s="132">
        <v>92.753623188405797</v>
      </c>
      <c r="HT53" s="132">
        <v>95.8333333333333</v>
      </c>
      <c r="HU53" s="132">
        <v>1.15791240140963</v>
      </c>
      <c r="HV53" s="132">
        <v>0.92521202775636102</v>
      </c>
      <c r="HW53" s="132">
        <v>13.7045318209085</v>
      </c>
      <c r="HX53" s="132">
        <v>21.721510779705</v>
      </c>
      <c r="HY53" s="144">
        <v>101.274</v>
      </c>
      <c r="HZ53" s="144">
        <v>93.896000000000001</v>
      </c>
      <c r="IA53" s="383">
        <v>15</v>
      </c>
      <c r="IB53" s="383">
        <v>12</v>
      </c>
      <c r="IC53" s="366">
        <v>0.260281103591879</v>
      </c>
      <c r="ID53" s="366">
        <v>0.15101938082053901</v>
      </c>
      <c r="IE53" s="366">
        <v>3.3039647577092501</v>
      </c>
      <c r="IF53" s="366">
        <v>3.3802816901408401</v>
      </c>
      <c r="IG53" s="144">
        <v>74.008810572687196</v>
      </c>
      <c r="IH53" s="144">
        <v>81.971830985915503</v>
      </c>
      <c r="II53" s="144">
        <v>7.8778414020475402</v>
      </c>
      <c r="IJ53" s="144">
        <v>4.4676566826075996</v>
      </c>
      <c r="IK53" s="144">
        <v>14.3534929377761</v>
      </c>
      <c r="IL53" s="144">
        <v>23.034527476090101</v>
      </c>
      <c r="IM53" s="146">
        <v>127.07399999999997</v>
      </c>
      <c r="IN53" s="135">
        <v>122.736</v>
      </c>
      <c r="IO53" s="366">
        <v>0.157878118092832</v>
      </c>
      <c r="IP53" s="366">
        <v>0.23439789041898601</v>
      </c>
      <c r="IQ53" s="366">
        <v>3.2051282051282</v>
      </c>
      <c r="IR53" s="366">
        <v>7.0796460176991198</v>
      </c>
      <c r="IS53" s="144">
        <v>87.179487179487197</v>
      </c>
      <c r="IT53" s="144">
        <v>96.460176991150405</v>
      </c>
      <c r="IU53" s="144">
        <v>4.9257972844963698</v>
      </c>
      <c r="IV53" s="144">
        <v>3.31087020216818</v>
      </c>
      <c r="IW53" s="144">
        <v>13.6614142668633</v>
      </c>
      <c r="IX53" s="144">
        <v>17.034818420067399</v>
      </c>
      <c r="IY53" s="338">
        <v>8</v>
      </c>
      <c r="IZ53" s="366">
        <v>0.19910403185664499</v>
      </c>
      <c r="JA53" s="366">
        <v>5.7553956834532398</v>
      </c>
      <c r="JB53" s="366">
        <v>92.086330935251794</v>
      </c>
      <c r="JC53" s="366">
        <v>3.4594325535092101</v>
      </c>
      <c r="JD53" s="144">
        <v>14.5674609607176</v>
      </c>
    </row>
    <row r="54" spans="1:264" ht="18" customHeight="1">
      <c r="A54" s="278"/>
      <c r="B54" s="279" t="s">
        <v>87</v>
      </c>
      <c r="C54" s="279" t="s">
        <v>87</v>
      </c>
      <c r="D54" s="280" t="s">
        <v>1770</v>
      </c>
      <c r="E54" s="281" t="s">
        <v>1273</v>
      </c>
      <c r="F54" s="280" t="s">
        <v>123</v>
      </c>
      <c r="G54" s="281" t="s">
        <v>4</v>
      </c>
      <c r="H54" s="282" t="s">
        <v>87</v>
      </c>
      <c r="I54" s="282" t="s">
        <v>87</v>
      </c>
      <c r="J54" s="282" t="s">
        <v>87</v>
      </c>
      <c r="K54" s="282" t="s">
        <v>87</v>
      </c>
      <c r="L54" s="282" t="s">
        <v>87</v>
      </c>
      <c r="M54" s="283">
        <v>58620</v>
      </c>
      <c r="N54" s="282" t="s">
        <v>87</v>
      </c>
      <c r="O54" s="282" t="s">
        <v>87</v>
      </c>
      <c r="P54" s="282" t="s">
        <v>87</v>
      </c>
      <c r="Q54" s="282" t="s">
        <v>87</v>
      </c>
      <c r="R54" s="132">
        <v>107.49388493421235</v>
      </c>
      <c r="S54" s="132">
        <v>104.67024986815569</v>
      </c>
      <c r="T54" s="395">
        <v>57.932768772304826</v>
      </c>
      <c r="U54" s="395">
        <v>26.771216505387656</v>
      </c>
      <c r="V54" s="132">
        <v>12.2689075630252</v>
      </c>
      <c r="W54" s="132">
        <v>9.0756302521008401</v>
      </c>
      <c r="X54" s="132">
        <v>21.344537815125999</v>
      </c>
      <c r="Y54" s="282" t="s">
        <v>87</v>
      </c>
      <c r="Z54" s="282" t="s">
        <v>87</v>
      </c>
      <c r="AA54" s="282" t="s">
        <v>87</v>
      </c>
      <c r="AB54" s="282" t="s">
        <v>87</v>
      </c>
      <c r="AC54" s="282" t="s">
        <v>87</v>
      </c>
      <c r="AD54" s="282" t="s">
        <v>87</v>
      </c>
      <c r="AE54" s="282" t="s">
        <v>87</v>
      </c>
      <c r="AF54" s="282" t="s">
        <v>87</v>
      </c>
      <c r="AG54" s="282" t="s">
        <v>87</v>
      </c>
      <c r="AH54" s="282" t="s">
        <v>87</v>
      </c>
      <c r="AI54" s="282" t="s">
        <v>87</v>
      </c>
      <c r="AJ54" s="282" t="s">
        <v>87</v>
      </c>
      <c r="AK54" s="282" t="s">
        <v>87</v>
      </c>
      <c r="AL54" s="282" t="s">
        <v>87</v>
      </c>
      <c r="AM54" s="282" t="s">
        <v>87</v>
      </c>
      <c r="AN54" s="282" t="s">
        <v>87</v>
      </c>
      <c r="AO54" s="282" t="s">
        <v>87</v>
      </c>
      <c r="AP54" s="282" t="s">
        <v>87</v>
      </c>
      <c r="AQ54" s="282" t="s">
        <v>87</v>
      </c>
      <c r="AR54" s="282" t="s">
        <v>87</v>
      </c>
      <c r="AS54" s="282" t="s">
        <v>87</v>
      </c>
      <c r="AT54" s="282" t="s">
        <v>87</v>
      </c>
      <c r="AU54" s="282" t="s">
        <v>87</v>
      </c>
      <c r="AV54" s="282" t="s">
        <v>87</v>
      </c>
      <c r="AW54" s="286" t="s">
        <v>87</v>
      </c>
      <c r="AX54" s="286" t="s">
        <v>87</v>
      </c>
      <c r="AY54" s="286" t="s">
        <v>87</v>
      </c>
      <c r="AZ54" s="286" t="s">
        <v>87</v>
      </c>
      <c r="BA54" s="286" t="s">
        <v>87</v>
      </c>
      <c r="BB54" s="395">
        <v>6</v>
      </c>
      <c r="BC54" s="395">
        <v>3</v>
      </c>
      <c r="BD54" s="407" t="s">
        <v>88</v>
      </c>
      <c r="BE54" s="407" t="s">
        <v>88</v>
      </c>
      <c r="BF54" s="407" t="s">
        <v>88</v>
      </c>
      <c r="BG54" s="395">
        <v>0</v>
      </c>
      <c r="BH54" s="132">
        <v>0</v>
      </c>
      <c r="BI54" s="395">
        <v>49</v>
      </c>
      <c r="BJ54" s="132">
        <v>90.759228731778705</v>
      </c>
      <c r="BK54" s="395">
        <v>0</v>
      </c>
      <c r="BL54" s="132">
        <v>0</v>
      </c>
      <c r="BM54" s="395">
        <v>0</v>
      </c>
      <c r="BN54" s="134">
        <v>0</v>
      </c>
      <c r="BO54" s="380">
        <v>0</v>
      </c>
      <c r="BP54" s="134">
        <v>0</v>
      </c>
      <c r="BQ54" s="395">
        <v>0</v>
      </c>
      <c r="BR54" s="134">
        <v>0</v>
      </c>
      <c r="BS54" s="395">
        <v>0</v>
      </c>
      <c r="BT54" s="134">
        <v>0</v>
      </c>
      <c r="BU54" s="395">
        <v>0</v>
      </c>
      <c r="BV54" s="134">
        <v>0</v>
      </c>
      <c r="BW54" s="395">
        <v>0</v>
      </c>
      <c r="BX54" s="134">
        <v>0</v>
      </c>
      <c r="BY54" s="338">
        <v>0</v>
      </c>
      <c r="BZ54" s="148">
        <v>0</v>
      </c>
      <c r="CA54" s="395">
        <v>55</v>
      </c>
      <c r="CB54" s="134">
        <v>101.8726036785271</v>
      </c>
      <c r="CC54" s="395">
        <v>0</v>
      </c>
      <c r="CD54" s="134">
        <v>0</v>
      </c>
      <c r="CE54" s="395">
        <v>7</v>
      </c>
      <c r="CF54" s="134">
        <v>12.965604104539814</v>
      </c>
      <c r="CG54" s="395">
        <v>72</v>
      </c>
      <c r="CH54" s="134">
        <v>133.36049936098095</v>
      </c>
      <c r="CI54" s="395">
        <v>106</v>
      </c>
      <c r="CJ54" s="134">
        <v>196.33629072588863</v>
      </c>
      <c r="CK54" s="395">
        <v>42</v>
      </c>
      <c r="CL54" s="134">
        <v>77.793624627238884</v>
      </c>
      <c r="CM54" s="338">
        <v>0</v>
      </c>
      <c r="CN54" s="410">
        <v>0</v>
      </c>
      <c r="CO54" s="395">
        <v>8</v>
      </c>
      <c r="CP54" s="134">
        <v>14.817833262331215</v>
      </c>
      <c r="CQ54" s="395">
        <v>0</v>
      </c>
      <c r="CR54" s="134">
        <v>0</v>
      </c>
      <c r="CS54" s="395">
        <v>0</v>
      </c>
      <c r="CT54" s="134">
        <v>0</v>
      </c>
      <c r="CU54" s="395">
        <v>0</v>
      </c>
      <c r="CV54" s="134">
        <v>0</v>
      </c>
      <c r="CW54" s="395">
        <v>0</v>
      </c>
      <c r="CX54" s="134">
        <v>0</v>
      </c>
      <c r="CY54" s="338">
        <v>0</v>
      </c>
      <c r="CZ54" s="148">
        <v>0</v>
      </c>
      <c r="DA54" s="338">
        <v>0</v>
      </c>
      <c r="DB54" s="148">
        <v>0</v>
      </c>
      <c r="DC54" s="395">
        <v>0</v>
      </c>
      <c r="DD54" s="395">
        <v>0</v>
      </c>
      <c r="DE54" s="395">
        <v>41</v>
      </c>
      <c r="DF54" s="395">
        <v>5120</v>
      </c>
      <c r="DG54" s="395">
        <v>0</v>
      </c>
      <c r="DH54" s="395">
        <v>14</v>
      </c>
      <c r="DI54" s="395">
        <v>0</v>
      </c>
      <c r="DJ54" s="395">
        <v>2</v>
      </c>
      <c r="DK54" s="395">
        <v>10</v>
      </c>
      <c r="DL54" s="395">
        <v>0</v>
      </c>
      <c r="DM54" s="395">
        <v>0</v>
      </c>
      <c r="DN54" s="395">
        <v>0</v>
      </c>
      <c r="DO54" s="395">
        <v>0</v>
      </c>
      <c r="DP54" s="395">
        <v>0</v>
      </c>
      <c r="DQ54" s="395">
        <v>0</v>
      </c>
      <c r="DR54" s="395">
        <v>0</v>
      </c>
      <c r="DS54" s="395">
        <v>2</v>
      </c>
      <c r="DT54" s="395">
        <v>6058</v>
      </c>
      <c r="DU54" s="395">
        <v>0</v>
      </c>
      <c r="DV54" s="395">
        <v>873</v>
      </c>
      <c r="DW54" s="395">
        <v>1577</v>
      </c>
      <c r="DX54" s="395">
        <v>0</v>
      </c>
      <c r="DY54" s="395">
        <v>0</v>
      </c>
      <c r="DZ54" s="395">
        <v>0</v>
      </c>
      <c r="EA54" s="395">
        <v>198</v>
      </c>
      <c r="EB54" s="134">
        <v>3.5471157291293398</v>
      </c>
      <c r="EC54" s="395">
        <v>69</v>
      </c>
      <c r="ED54" s="339" t="s">
        <v>88</v>
      </c>
      <c r="EE54" s="339" t="s">
        <v>88</v>
      </c>
      <c r="EF54" s="339" t="s">
        <v>88</v>
      </c>
      <c r="EG54" s="338">
        <v>21</v>
      </c>
      <c r="EH54" s="338">
        <v>55</v>
      </c>
      <c r="EI54" s="338">
        <v>12</v>
      </c>
      <c r="EJ54" s="395">
        <v>0</v>
      </c>
      <c r="EK54" s="338">
        <v>198</v>
      </c>
      <c r="EL54" s="338">
        <v>0</v>
      </c>
      <c r="EM54" s="338">
        <v>0</v>
      </c>
      <c r="EN54" s="338">
        <v>0</v>
      </c>
      <c r="EO54" s="338">
        <v>0</v>
      </c>
      <c r="EP54" s="338">
        <v>0</v>
      </c>
      <c r="EQ54" s="338">
        <v>0</v>
      </c>
      <c r="ER54" s="338">
        <v>0</v>
      </c>
      <c r="ES54" s="338">
        <v>0</v>
      </c>
      <c r="ET54" s="338">
        <v>0</v>
      </c>
      <c r="EU54" s="338">
        <v>0</v>
      </c>
      <c r="EV54" s="338">
        <v>0</v>
      </c>
      <c r="EW54" s="338">
        <v>0</v>
      </c>
      <c r="EX54" s="338">
        <v>0</v>
      </c>
      <c r="EY54" s="338">
        <v>0</v>
      </c>
      <c r="EZ54" s="338">
        <v>0</v>
      </c>
      <c r="FA54" s="339" t="s">
        <v>88</v>
      </c>
      <c r="FB54" s="339" t="s">
        <v>88</v>
      </c>
      <c r="FC54" s="339" t="s">
        <v>88</v>
      </c>
      <c r="FD54" s="339" t="s">
        <v>88</v>
      </c>
      <c r="FE54" s="339" t="s">
        <v>88</v>
      </c>
      <c r="FF54" s="339" t="s">
        <v>88</v>
      </c>
      <c r="FG54" s="339" t="s">
        <v>88</v>
      </c>
      <c r="FH54" s="339" t="s">
        <v>88</v>
      </c>
      <c r="FI54" s="339" t="s">
        <v>88</v>
      </c>
      <c r="FJ54" s="339" t="s">
        <v>88</v>
      </c>
      <c r="FK54" s="380">
        <v>0</v>
      </c>
      <c r="FL54" s="134">
        <v>0</v>
      </c>
      <c r="FM54" s="383">
        <v>1</v>
      </c>
      <c r="FN54" s="148">
        <v>1.7059024223814399</v>
      </c>
      <c r="FO54" s="383">
        <v>0</v>
      </c>
      <c r="FP54" s="148">
        <v>0</v>
      </c>
      <c r="FQ54" s="380">
        <v>0</v>
      </c>
      <c r="FR54" s="134">
        <v>0</v>
      </c>
      <c r="FS54" s="380">
        <v>0</v>
      </c>
      <c r="FT54" s="134">
        <v>0</v>
      </c>
      <c r="FU54" s="380">
        <v>0</v>
      </c>
      <c r="FV54" s="134">
        <v>0</v>
      </c>
      <c r="FW54" s="409">
        <v>1</v>
      </c>
      <c r="FX54" s="409">
        <v>0</v>
      </c>
      <c r="FY54" s="409">
        <v>0</v>
      </c>
      <c r="FZ54" s="409">
        <v>0</v>
      </c>
      <c r="GA54" s="409">
        <v>1</v>
      </c>
      <c r="GB54" s="395">
        <v>0</v>
      </c>
      <c r="GC54" s="395">
        <v>0</v>
      </c>
      <c r="GD54" s="395">
        <v>0</v>
      </c>
      <c r="GE54" s="395">
        <v>0</v>
      </c>
      <c r="GF54" s="395">
        <v>0</v>
      </c>
      <c r="GG54" s="134">
        <v>53.6</v>
      </c>
      <c r="GH54" s="134">
        <v>220.2</v>
      </c>
      <c r="GI54" s="134">
        <v>9.6</v>
      </c>
      <c r="GJ54" s="134">
        <v>1.4</v>
      </c>
      <c r="GK54" s="134">
        <v>0</v>
      </c>
      <c r="GL54" s="134">
        <v>0</v>
      </c>
      <c r="GM54" s="134">
        <v>2</v>
      </c>
      <c r="GN54" s="134">
        <v>1</v>
      </c>
      <c r="GO54" s="134">
        <v>0</v>
      </c>
      <c r="GP54" s="134">
        <v>2</v>
      </c>
      <c r="GQ54" s="134">
        <v>0</v>
      </c>
      <c r="GR54" s="134">
        <v>0</v>
      </c>
      <c r="GS54" s="134">
        <v>0</v>
      </c>
      <c r="GT54" s="134">
        <v>1</v>
      </c>
      <c r="GU54" s="134">
        <v>1</v>
      </c>
      <c r="GV54" s="134">
        <v>1</v>
      </c>
      <c r="GW54" s="134">
        <v>1</v>
      </c>
      <c r="GX54" s="134">
        <v>0</v>
      </c>
      <c r="GY54" s="134">
        <v>0</v>
      </c>
      <c r="GZ54" s="134">
        <v>2</v>
      </c>
      <c r="HA54" s="134">
        <v>0</v>
      </c>
      <c r="HB54" s="134">
        <v>0</v>
      </c>
      <c r="HC54" s="134">
        <v>0</v>
      </c>
      <c r="HD54" s="134">
        <v>0</v>
      </c>
      <c r="HE54" s="134">
        <v>0</v>
      </c>
      <c r="HF54" s="134">
        <v>0</v>
      </c>
      <c r="HG54" s="134">
        <v>0</v>
      </c>
      <c r="HH54" s="134">
        <v>2</v>
      </c>
      <c r="HI54" s="134">
        <v>2</v>
      </c>
      <c r="HJ54" s="134">
        <v>0</v>
      </c>
      <c r="HK54" s="134">
        <v>3.4118048447628797</v>
      </c>
      <c r="HL54" s="132">
        <v>15.353121801432959</v>
      </c>
      <c r="HM54" s="144">
        <v>93.420183400659198</v>
      </c>
      <c r="HN54" s="144">
        <v>91.476678700948099</v>
      </c>
      <c r="HO54" s="365">
        <v>8.1532816958825902E-2</v>
      </c>
      <c r="HP54" s="366">
        <v>4.08329930583912E-2</v>
      </c>
      <c r="HQ54" s="365">
        <v>10</v>
      </c>
      <c r="HR54" s="366">
        <v>6.6666666666666696</v>
      </c>
      <c r="HS54" s="132">
        <v>90</v>
      </c>
      <c r="HT54" s="132">
        <v>100</v>
      </c>
      <c r="HU54" s="132">
        <v>0.81532816958825904</v>
      </c>
      <c r="HV54" s="132">
        <v>0.61249489587586803</v>
      </c>
      <c r="HW54" s="132">
        <v>11.215585978637</v>
      </c>
      <c r="HX54" s="132">
        <v>13.7088122605364</v>
      </c>
      <c r="HY54" s="144">
        <v>121.96759308938947</v>
      </c>
      <c r="HZ54" s="144">
        <v>123.996205648143</v>
      </c>
      <c r="IA54" s="383">
        <v>11</v>
      </c>
      <c r="IB54" s="383">
        <v>6</v>
      </c>
      <c r="IC54" s="366">
        <v>0.30228084638636998</v>
      </c>
      <c r="ID54" s="366">
        <v>0.13189712024620801</v>
      </c>
      <c r="IE54" s="366">
        <v>4.1666666666666696</v>
      </c>
      <c r="IF54" s="366">
        <v>2.9702970297029698</v>
      </c>
      <c r="IG54" s="144">
        <v>78.030303030303003</v>
      </c>
      <c r="IH54" s="144">
        <v>83.1683168316832</v>
      </c>
      <c r="II54" s="144">
        <v>7.2547403132728796</v>
      </c>
      <c r="IJ54" s="144">
        <v>4.4405363816223398</v>
      </c>
      <c r="IK54" s="144">
        <v>12.9306454039416</v>
      </c>
      <c r="IL54" s="144">
        <v>19.310344827586199</v>
      </c>
      <c r="IM54" s="146">
        <v>133.29345701473321</v>
      </c>
      <c r="IN54" s="135">
        <v>139.89636673542591</v>
      </c>
      <c r="IO54" s="366">
        <v>0.32527881040892198</v>
      </c>
      <c r="IP54" s="366">
        <v>0.14992503748125899</v>
      </c>
      <c r="IQ54" s="366">
        <v>3.8043478260869601</v>
      </c>
      <c r="IR54" s="366">
        <v>2.52100840336134</v>
      </c>
      <c r="IS54" s="144">
        <v>88.043478260869605</v>
      </c>
      <c r="IT54" s="144">
        <v>94.9579831932773</v>
      </c>
      <c r="IU54" s="144">
        <v>8.5501858736059493</v>
      </c>
      <c r="IV54" s="144">
        <v>5.94702648675662</v>
      </c>
      <c r="IW54" s="144">
        <v>12.721499539076101</v>
      </c>
      <c r="IX54" s="144">
        <v>14.1053503052882</v>
      </c>
      <c r="IY54" s="338">
        <v>1</v>
      </c>
      <c r="IZ54" s="366">
        <v>5.5772448410485197E-2</v>
      </c>
      <c r="JA54" s="366">
        <v>3.0303030303030298</v>
      </c>
      <c r="JB54" s="366">
        <v>100</v>
      </c>
      <c r="JC54" s="366">
        <v>1.8404907975460101</v>
      </c>
      <c r="JD54" s="144">
        <v>9.0038314176245198</v>
      </c>
    </row>
    <row r="55" spans="1:264" ht="18" customHeight="1">
      <c r="A55" s="278"/>
      <c r="B55" s="279" t="s">
        <v>87</v>
      </c>
      <c r="C55" s="279" t="s">
        <v>87</v>
      </c>
      <c r="D55" s="280" t="s">
        <v>1771</v>
      </c>
      <c r="E55" s="281" t="s">
        <v>1274</v>
      </c>
      <c r="F55" s="280" t="s">
        <v>124</v>
      </c>
      <c r="G55" s="281" t="s">
        <v>5</v>
      </c>
      <c r="H55" s="282" t="s">
        <v>87</v>
      </c>
      <c r="I55" s="282" t="s">
        <v>87</v>
      </c>
      <c r="J55" s="282" t="s">
        <v>87</v>
      </c>
      <c r="K55" s="282" t="s">
        <v>87</v>
      </c>
      <c r="L55" s="282" t="s">
        <v>87</v>
      </c>
      <c r="M55" s="283">
        <v>531855</v>
      </c>
      <c r="N55" s="282" t="s">
        <v>87</v>
      </c>
      <c r="O55" s="282" t="s">
        <v>87</v>
      </c>
      <c r="P55" s="282" t="s">
        <v>87</v>
      </c>
      <c r="Q55" s="282" t="s">
        <v>87</v>
      </c>
      <c r="R55" s="132">
        <v>96.712586391915721</v>
      </c>
      <c r="S55" s="132">
        <v>97.756882055268889</v>
      </c>
      <c r="T55" s="339" t="s">
        <v>88</v>
      </c>
      <c r="U55" s="339" t="s">
        <v>88</v>
      </c>
      <c r="V55" s="132">
        <v>10.879181642244999</v>
      </c>
      <c r="W55" s="132">
        <v>16.270389825822502</v>
      </c>
      <c r="X55" s="132">
        <v>27.149571468067499</v>
      </c>
      <c r="Y55" s="282" t="s">
        <v>87</v>
      </c>
      <c r="Z55" s="282" t="s">
        <v>87</v>
      </c>
      <c r="AA55" s="282" t="s">
        <v>87</v>
      </c>
      <c r="AB55" s="282" t="s">
        <v>87</v>
      </c>
      <c r="AC55" s="282" t="s">
        <v>87</v>
      </c>
      <c r="AD55" s="282" t="s">
        <v>87</v>
      </c>
      <c r="AE55" s="282" t="s">
        <v>87</v>
      </c>
      <c r="AF55" s="282" t="s">
        <v>87</v>
      </c>
      <c r="AG55" s="282" t="s">
        <v>87</v>
      </c>
      <c r="AH55" s="282" t="s">
        <v>87</v>
      </c>
      <c r="AI55" s="282" t="s">
        <v>87</v>
      </c>
      <c r="AJ55" s="282" t="s">
        <v>87</v>
      </c>
      <c r="AK55" s="282" t="s">
        <v>87</v>
      </c>
      <c r="AL55" s="282" t="s">
        <v>87</v>
      </c>
      <c r="AM55" s="282" t="s">
        <v>87</v>
      </c>
      <c r="AN55" s="282" t="s">
        <v>87</v>
      </c>
      <c r="AO55" s="282" t="s">
        <v>87</v>
      </c>
      <c r="AP55" s="282" t="s">
        <v>87</v>
      </c>
      <c r="AQ55" s="282" t="s">
        <v>87</v>
      </c>
      <c r="AR55" s="282" t="s">
        <v>87</v>
      </c>
      <c r="AS55" s="282" t="s">
        <v>87</v>
      </c>
      <c r="AT55" s="282" t="s">
        <v>87</v>
      </c>
      <c r="AU55" s="282" t="s">
        <v>87</v>
      </c>
      <c r="AV55" s="282" t="s">
        <v>87</v>
      </c>
      <c r="AW55" s="286" t="s">
        <v>87</v>
      </c>
      <c r="AX55" s="286" t="s">
        <v>87</v>
      </c>
      <c r="AY55" s="286" t="s">
        <v>87</v>
      </c>
      <c r="AZ55" s="286" t="s">
        <v>87</v>
      </c>
      <c r="BA55" s="286" t="s">
        <v>87</v>
      </c>
      <c r="BB55" s="395">
        <v>6</v>
      </c>
      <c r="BC55" s="395">
        <v>5</v>
      </c>
      <c r="BD55" s="407" t="s">
        <v>88</v>
      </c>
      <c r="BE55" s="407" t="s">
        <v>88</v>
      </c>
      <c r="BF55" s="407" t="s">
        <v>88</v>
      </c>
      <c r="BG55" s="395">
        <v>0</v>
      </c>
      <c r="BH55" s="132">
        <v>0</v>
      </c>
      <c r="BI55" s="395">
        <v>40</v>
      </c>
      <c r="BJ55" s="132">
        <v>75.110318279973711</v>
      </c>
      <c r="BK55" s="395">
        <v>0</v>
      </c>
      <c r="BL55" s="132">
        <v>0</v>
      </c>
      <c r="BM55" s="395">
        <v>0</v>
      </c>
      <c r="BN55" s="134">
        <v>0</v>
      </c>
      <c r="BO55" s="380">
        <v>0</v>
      </c>
      <c r="BP55" s="134">
        <v>0</v>
      </c>
      <c r="BQ55" s="395">
        <v>0</v>
      </c>
      <c r="BR55" s="134">
        <v>0</v>
      </c>
      <c r="BS55" s="395">
        <v>0</v>
      </c>
      <c r="BT55" s="134">
        <v>0</v>
      </c>
      <c r="BU55" s="395">
        <v>0</v>
      </c>
      <c r="BV55" s="134">
        <v>0</v>
      </c>
      <c r="BW55" s="395">
        <v>0</v>
      </c>
      <c r="BX55" s="134">
        <v>0</v>
      </c>
      <c r="BY55" s="338">
        <v>0</v>
      </c>
      <c r="BZ55" s="148">
        <v>0</v>
      </c>
      <c r="CA55" s="395">
        <v>62</v>
      </c>
      <c r="CB55" s="134">
        <v>116.42099333395925</v>
      </c>
      <c r="CC55" s="395">
        <v>0</v>
      </c>
      <c r="CD55" s="134">
        <v>0</v>
      </c>
      <c r="CE55" s="395">
        <v>5</v>
      </c>
      <c r="CF55" s="134">
        <v>9.3887897849967139</v>
      </c>
      <c r="CG55" s="395">
        <v>140</v>
      </c>
      <c r="CH55" s="134">
        <v>262.88611397990798</v>
      </c>
      <c r="CI55" s="395">
        <v>96</v>
      </c>
      <c r="CJ55" s="134">
        <v>180.26476387193691</v>
      </c>
      <c r="CK55" s="395">
        <v>72</v>
      </c>
      <c r="CL55" s="134">
        <v>135.19857290395268</v>
      </c>
      <c r="CM55" s="395">
        <v>1098</v>
      </c>
      <c r="CN55" s="408">
        <v>2061.7782367852783</v>
      </c>
      <c r="CO55" s="395">
        <v>26</v>
      </c>
      <c r="CP55" s="134">
        <v>48.821706881982912</v>
      </c>
      <c r="CQ55" s="395">
        <v>0</v>
      </c>
      <c r="CR55" s="134">
        <v>0</v>
      </c>
      <c r="CS55" s="395">
        <v>0</v>
      </c>
      <c r="CT55" s="134">
        <v>0</v>
      </c>
      <c r="CU55" s="395">
        <v>0</v>
      </c>
      <c r="CV55" s="134">
        <v>0</v>
      </c>
      <c r="CW55" s="395">
        <v>0</v>
      </c>
      <c r="CX55" s="134">
        <v>0</v>
      </c>
      <c r="CY55" s="395">
        <v>0</v>
      </c>
      <c r="CZ55" s="134">
        <v>0</v>
      </c>
      <c r="DA55" s="338">
        <v>0</v>
      </c>
      <c r="DB55" s="148">
        <v>0</v>
      </c>
      <c r="DC55" s="395">
        <v>0</v>
      </c>
      <c r="DD55" s="395">
        <v>0</v>
      </c>
      <c r="DE55" s="395">
        <v>27</v>
      </c>
      <c r="DF55" s="395">
        <v>4475</v>
      </c>
      <c r="DG55" s="395">
        <v>0</v>
      </c>
      <c r="DH55" s="395">
        <v>167</v>
      </c>
      <c r="DI55" s="395">
        <v>0</v>
      </c>
      <c r="DJ55" s="395">
        <v>27</v>
      </c>
      <c r="DK55" s="395">
        <v>87</v>
      </c>
      <c r="DL55" s="395">
        <v>43</v>
      </c>
      <c r="DM55" s="395">
        <v>0</v>
      </c>
      <c r="DN55" s="395">
        <v>0</v>
      </c>
      <c r="DO55" s="395">
        <v>74</v>
      </c>
      <c r="DP55" s="395">
        <v>0</v>
      </c>
      <c r="DQ55" s="395">
        <v>0</v>
      </c>
      <c r="DR55" s="395">
        <v>0</v>
      </c>
      <c r="DS55" s="395">
        <v>0</v>
      </c>
      <c r="DT55" s="395">
        <v>18</v>
      </c>
      <c r="DU55" s="395">
        <v>6230</v>
      </c>
      <c r="DV55" s="395">
        <v>604</v>
      </c>
      <c r="DW55" s="395">
        <v>1211</v>
      </c>
      <c r="DX55" s="395">
        <v>0</v>
      </c>
      <c r="DY55" s="395">
        <v>0</v>
      </c>
      <c r="DZ55" s="395">
        <v>0</v>
      </c>
      <c r="EA55" s="395">
        <v>383</v>
      </c>
      <c r="EB55" s="134">
        <v>7.8693240189028204</v>
      </c>
      <c r="EC55" s="395">
        <v>70</v>
      </c>
      <c r="ED55" s="339" t="s">
        <v>88</v>
      </c>
      <c r="EE55" s="339" t="s">
        <v>88</v>
      </c>
      <c r="EF55" s="339" t="s">
        <v>88</v>
      </c>
      <c r="EG55" s="338">
        <v>50</v>
      </c>
      <c r="EH55" s="338">
        <v>83</v>
      </c>
      <c r="EI55" s="338">
        <v>3</v>
      </c>
      <c r="EJ55" s="395">
        <v>1</v>
      </c>
      <c r="EK55" s="338">
        <v>136</v>
      </c>
      <c r="EL55" s="338">
        <v>0</v>
      </c>
      <c r="EM55" s="338">
        <v>0</v>
      </c>
      <c r="EN55" s="338">
        <v>0</v>
      </c>
      <c r="EO55" s="338">
        <v>0</v>
      </c>
      <c r="EP55" s="338">
        <v>0</v>
      </c>
      <c r="EQ55" s="338">
        <v>0</v>
      </c>
      <c r="ER55" s="338">
        <v>0</v>
      </c>
      <c r="ES55" s="338">
        <v>0</v>
      </c>
      <c r="ET55" s="338">
        <v>0</v>
      </c>
      <c r="EU55" s="338">
        <v>0</v>
      </c>
      <c r="EV55" s="338">
        <v>0</v>
      </c>
      <c r="EW55" s="338">
        <v>0</v>
      </c>
      <c r="EX55" s="338">
        <v>0</v>
      </c>
      <c r="EY55" s="338">
        <v>0</v>
      </c>
      <c r="EZ55" s="338">
        <v>0</v>
      </c>
      <c r="FA55" s="339" t="s">
        <v>88</v>
      </c>
      <c r="FB55" s="339" t="s">
        <v>88</v>
      </c>
      <c r="FC55" s="339" t="s">
        <v>88</v>
      </c>
      <c r="FD55" s="339" t="s">
        <v>88</v>
      </c>
      <c r="FE55" s="339" t="s">
        <v>88</v>
      </c>
      <c r="FF55" s="339" t="s">
        <v>88</v>
      </c>
      <c r="FG55" s="339" t="s">
        <v>88</v>
      </c>
      <c r="FH55" s="339" t="s">
        <v>88</v>
      </c>
      <c r="FI55" s="339" t="s">
        <v>88</v>
      </c>
      <c r="FJ55" s="339" t="s">
        <v>88</v>
      </c>
      <c r="FK55" s="380">
        <v>39</v>
      </c>
      <c r="FL55" s="134">
        <v>7.3328256761711366</v>
      </c>
      <c r="FM55" s="380">
        <v>5</v>
      </c>
      <c r="FN55" s="134">
        <v>0.94010585591937645</v>
      </c>
      <c r="FO55" s="383">
        <v>6</v>
      </c>
      <c r="FP55" s="148">
        <v>1.1281270271032517</v>
      </c>
      <c r="FQ55" s="380">
        <v>0</v>
      </c>
      <c r="FR55" s="134">
        <v>0</v>
      </c>
      <c r="FS55" s="380">
        <v>0</v>
      </c>
      <c r="FT55" s="134">
        <v>0</v>
      </c>
      <c r="FU55" s="380">
        <v>0</v>
      </c>
      <c r="FV55" s="134">
        <v>0</v>
      </c>
      <c r="FW55" s="409">
        <v>1</v>
      </c>
      <c r="FX55" s="409">
        <v>0</v>
      </c>
      <c r="FY55" s="409">
        <v>0</v>
      </c>
      <c r="FZ55" s="409">
        <v>0</v>
      </c>
      <c r="GA55" s="409">
        <v>1</v>
      </c>
      <c r="GB55" s="395">
        <v>0</v>
      </c>
      <c r="GC55" s="395">
        <v>0</v>
      </c>
      <c r="GD55" s="395">
        <v>0</v>
      </c>
      <c r="GE55" s="395">
        <v>0</v>
      </c>
      <c r="GF55" s="395">
        <v>0</v>
      </c>
      <c r="GG55" s="134">
        <v>51</v>
      </c>
      <c r="GH55" s="134">
        <v>178.8</v>
      </c>
      <c r="GI55" s="134">
        <v>9</v>
      </c>
      <c r="GJ55" s="134">
        <v>3</v>
      </c>
      <c r="GK55" s="134">
        <v>0</v>
      </c>
      <c r="GL55" s="134">
        <v>0</v>
      </c>
      <c r="GM55" s="134">
        <v>2</v>
      </c>
      <c r="GN55" s="134">
        <v>1</v>
      </c>
      <c r="GO55" s="134">
        <v>0</v>
      </c>
      <c r="GP55" s="134">
        <v>2</v>
      </c>
      <c r="GQ55" s="134">
        <v>0</v>
      </c>
      <c r="GR55" s="134">
        <v>0</v>
      </c>
      <c r="GS55" s="134">
        <v>0</v>
      </c>
      <c r="GT55" s="134">
        <v>3</v>
      </c>
      <c r="GU55" s="134">
        <v>0</v>
      </c>
      <c r="GV55" s="134">
        <v>1</v>
      </c>
      <c r="GW55" s="134">
        <v>0</v>
      </c>
      <c r="GX55" s="134">
        <v>0</v>
      </c>
      <c r="GY55" s="134">
        <v>1</v>
      </c>
      <c r="GZ55" s="134">
        <v>0</v>
      </c>
      <c r="HA55" s="134">
        <v>0</v>
      </c>
      <c r="HB55" s="134">
        <v>0</v>
      </c>
      <c r="HC55" s="134">
        <v>0</v>
      </c>
      <c r="HD55" s="134">
        <v>0</v>
      </c>
      <c r="HE55" s="134">
        <v>0</v>
      </c>
      <c r="HF55" s="134">
        <v>0</v>
      </c>
      <c r="HG55" s="134">
        <v>0</v>
      </c>
      <c r="HH55" s="134">
        <v>0</v>
      </c>
      <c r="HI55" s="134">
        <v>0.4</v>
      </c>
      <c r="HJ55" s="134">
        <v>0.37604234236775058</v>
      </c>
      <c r="HK55" s="134">
        <v>6.3927198202517603</v>
      </c>
      <c r="HL55" s="132">
        <v>36.551315678145357</v>
      </c>
      <c r="HM55" s="144">
        <v>98.148454559516495</v>
      </c>
      <c r="HN55" s="144">
        <v>84.497265305123904</v>
      </c>
      <c r="HO55" s="365">
        <v>9.0972708187543702E-2</v>
      </c>
      <c r="HP55" s="365">
        <v>4.9325025960540003E-2</v>
      </c>
      <c r="HQ55" s="365">
        <v>3.00925925925926</v>
      </c>
      <c r="HR55" s="365">
        <v>1.9607843137254899</v>
      </c>
      <c r="HS55" s="132">
        <v>87.615740740740705</v>
      </c>
      <c r="HT55" s="132">
        <v>91.744066047471605</v>
      </c>
      <c r="HU55" s="132">
        <v>3.02309307207838</v>
      </c>
      <c r="HV55" s="132">
        <v>2.5155763239875402</v>
      </c>
      <c r="HW55" s="132">
        <v>11.421145961363401</v>
      </c>
      <c r="HX55" s="132">
        <v>19.175648794929899</v>
      </c>
      <c r="HY55" s="144">
        <v>88.883493710658868</v>
      </c>
      <c r="HZ55" s="144">
        <v>104.88853240028401</v>
      </c>
      <c r="IA55" s="383">
        <v>55</v>
      </c>
      <c r="IB55" s="383">
        <v>45</v>
      </c>
      <c r="IC55" s="366">
        <v>0.21080065923115199</v>
      </c>
      <c r="ID55" s="366">
        <v>0.12629806342969399</v>
      </c>
      <c r="IE55" s="366">
        <v>2.6777020447906499</v>
      </c>
      <c r="IF55" s="366">
        <v>2.6642984014209601</v>
      </c>
      <c r="IG55" s="144">
        <v>78.237585199610507</v>
      </c>
      <c r="IH55" s="144">
        <v>83.540556542332794</v>
      </c>
      <c r="II55" s="144">
        <v>7.8724464374688603</v>
      </c>
      <c r="IJ55" s="144">
        <v>4.7403873140611799</v>
      </c>
      <c r="IK55" s="144">
        <v>10.801910248351</v>
      </c>
      <c r="IL55" s="144">
        <v>18.755609011426198</v>
      </c>
      <c r="IM55" s="146">
        <v>114.87829795742188</v>
      </c>
      <c r="IN55" s="135">
        <v>120.15430594502776</v>
      </c>
      <c r="IO55" s="366">
        <v>0.24100437170720801</v>
      </c>
      <c r="IP55" s="366">
        <v>6.5128395980647596E-2</v>
      </c>
      <c r="IQ55" s="366">
        <v>2.8196721311475401</v>
      </c>
      <c r="IR55" s="366">
        <v>1.21633362293658</v>
      </c>
      <c r="IS55" s="144">
        <v>81.770491803278702</v>
      </c>
      <c r="IT55" s="144">
        <v>90.008688097306703</v>
      </c>
      <c r="IU55" s="144">
        <v>8.5472480663602699</v>
      </c>
      <c r="IV55" s="144">
        <v>5.3544845552661</v>
      </c>
      <c r="IW55" s="144">
        <v>15.4857006472265</v>
      </c>
      <c r="IX55" s="144">
        <v>21.9399915557795</v>
      </c>
      <c r="IY55" s="338">
        <v>58</v>
      </c>
      <c r="IZ55" s="366">
        <v>0.25213006433663698</v>
      </c>
      <c r="JA55" s="366">
        <v>4.8739495798319297</v>
      </c>
      <c r="JB55" s="366">
        <v>94.033613445378194</v>
      </c>
      <c r="JC55" s="366">
        <v>5.1730133889758303</v>
      </c>
      <c r="JD55" s="144">
        <v>14.569217222042001</v>
      </c>
    </row>
    <row r="56" spans="1:264" ht="18" customHeight="1">
      <c r="A56" s="278"/>
      <c r="B56" s="279" t="s">
        <v>87</v>
      </c>
      <c r="C56" s="279" t="s">
        <v>87</v>
      </c>
      <c r="D56" s="280" t="s">
        <v>1772</v>
      </c>
      <c r="E56" s="281" t="s">
        <v>1275</v>
      </c>
      <c r="F56" s="280" t="s">
        <v>124</v>
      </c>
      <c r="G56" s="281" t="s">
        <v>5</v>
      </c>
      <c r="H56" s="282" t="s">
        <v>87</v>
      </c>
      <c r="I56" s="282" t="s">
        <v>87</v>
      </c>
      <c r="J56" s="282" t="s">
        <v>87</v>
      </c>
      <c r="K56" s="282" t="s">
        <v>87</v>
      </c>
      <c r="L56" s="282" t="s">
        <v>87</v>
      </c>
      <c r="M56" s="283">
        <v>70922</v>
      </c>
      <c r="N56" s="282" t="s">
        <v>87</v>
      </c>
      <c r="O56" s="282" t="s">
        <v>87</v>
      </c>
      <c r="P56" s="282" t="s">
        <v>87</v>
      </c>
      <c r="Q56" s="282" t="s">
        <v>87</v>
      </c>
      <c r="R56" s="132">
        <v>103.61366687404856</v>
      </c>
      <c r="S56" s="132">
        <v>102.87154865470447</v>
      </c>
      <c r="T56" s="338">
        <v>32.504761468458355</v>
      </c>
      <c r="U56" s="395">
        <v>19.009382666315219</v>
      </c>
      <c r="V56" s="132">
        <v>7.5456711675933299</v>
      </c>
      <c r="W56" s="132">
        <v>9.0548054011119898</v>
      </c>
      <c r="X56" s="132">
        <v>16.6004765687053</v>
      </c>
      <c r="Y56" s="282" t="s">
        <v>87</v>
      </c>
      <c r="Z56" s="282" t="s">
        <v>87</v>
      </c>
      <c r="AA56" s="282" t="s">
        <v>87</v>
      </c>
      <c r="AB56" s="282" t="s">
        <v>87</v>
      </c>
      <c r="AC56" s="282" t="s">
        <v>87</v>
      </c>
      <c r="AD56" s="282" t="s">
        <v>87</v>
      </c>
      <c r="AE56" s="282" t="s">
        <v>87</v>
      </c>
      <c r="AF56" s="282" t="s">
        <v>87</v>
      </c>
      <c r="AG56" s="282" t="s">
        <v>87</v>
      </c>
      <c r="AH56" s="282" t="s">
        <v>87</v>
      </c>
      <c r="AI56" s="282" t="s">
        <v>87</v>
      </c>
      <c r="AJ56" s="282" t="s">
        <v>87</v>
      </c>
      <c r="AK56" s="282" t="s">
        <v>87</v>
      </c>
      <c r="AL56" s="282" t="s">
        <v>87</v>
      </c>
      <c r="AM56" s="282" t="s">
        <v>87</v>
      </c>
      <c r="AN56" s="282" t="s">
        <v>87</v>
      </c>
      <c r="AO56" s="282" t="s">
        <v>87</v>
      </c>
      <c r="AP56" s="282" t="s">
        <v>87</v>
      </c>
      <c r="AQ56" s="282" t="s">
        <v>87</v>
      </c>
      <c r="AR56" s="282" t="s">
        <v>87</v>
      </c>
      <c r="AS56" s="282" t="s">
        <v>87</v>
      </c>
      <c r="AT56" s="282" t="s">
        <v>87</v>
      </c>
      <c r="AU56" s="282" t="s">
        <v>87</v>
      </c>
      <c r="AV56" s="282" t="s">
        <v>87</v>
      </c>
      <c r="AW56" s="286" t="s">
        <v>87</v>
      </c>
      <c r="AX56" s="286" t="s">
        <v>87</v>
      </c>
      <c r="AY56" s="286" t="s">
        <v>87</v>
      </c>
      <c r="AZ56" s="286" t="s">
        <v>87</v>
      </c>
      <c r="BA56" s="286" t="s">
        <v>87</v>
      </c>
      <c r="BB56" s="285">
        <v>26</v>
      </c>
      <c r="BC56" s="285">
        <v>27</v>
      </c>
      <c r="BD56" s="287" t="s">
        <v>88</v>
      </c>
      <c r="BE56" s="287" t="s">
        <v>88</v>
      </c>
      <c r="BF56" s="287" t="s">
        <v>88</v>
      </c>
      <c r="BG56" s="285">
        <v>17</v>
      </c>
      <c r="BH56" s="284">
        <v>21.824250593747994</v>
      </c>
      <c r="BI56" s="285">
        <v>58</v>
      </c>
      <c r="BJ56" s="284">
        <v>74.459207908081396</v>
      </c>
      <c r="BK56" s="285">
        <v>0</v>
      </c>
      <c r="BL56" s="284">
        <v>0</v>
      </c>
      <c r="BM56" s="285">
        <v>0</v>
      </c>
      <c r="BN56" s="288">
        <v>0</v>
      </c>
      <c r="BO56" s="289">
        <v>21</v>
      </c>
      <c r="BP56" s="288">
        <v>26.959368380512228</v>
      </c>
      <c r="BQ56" s="285">
        <v>0</v>
      </c>
      <c r="BR56" s="288">
        <v>0</v>
      </c>
      <c r="BS56" s="285">
        <v>0</v>
      </c>
      <c r="BT56" s="288">
        <v>0</v>
      </c>
      <c r="BU56" s="285">
        <v>0</v>
      </c>
      <c r="BV56" s="288">
        <v>0</v>
      </c>
      <c r="BW56" s="285">
        <v>0</v>
      </c>
      <c r="BX56" s="288">
        <v>0</v>
      </c>
      <c r="BY56" s="290">
        <v>0</v>
      </c>
      <c r="BZ56" s="291">
        <v>0</v>
      </c>
      <c r="CA56" s="285">
        <v>114</v>
      </c>
      <c r="CB56" s="288">
        <v>146.35085692278068</v>
      </c>
      <c r="CC56" s="290">
        <v>0</v>
      </c>
      <c r="CD56" s="291">
        <v>0</v>
      </c>
      <c r="CE56" s="285">
        <v>49</v>
      </c>
      <c r="CF56" s="288">
        <v>62.905192887861858</v>
      </c>
      <c r="CG56" s="285">
        <v>143</v>
      </c>
      <c r="CH56" s="288">
        <v>183.58046087682138</v>
      </c>
      <c r="CI56" s="285">
        <v>241</v>
      </c>
      <c r="CJ56" s="288">
        <v>309.39084665254506</v>
      </c>
      <c r="CK56" s="285">
        <v>50</v>
      </c>
      <c r="CL56" s="288">
        <v>64.188972334552929</v>
      </c>
      <c r="CM56" s="285">
        <v>775</v>
      </c>
      <c r="CN56" s="292">
        <v>994.92907118557025</v>
      </c>
      <c r="CO56" s="285">
        <v>24</v>
      </c>
      <c r="CP56" s="288">
        <v>30.810706720585401</v>
      </c>
      <c r="CQ56" s="290">
        <v>1</v>
      </c>
      <c r="CR56" s="291">
        <v>1.2837794466910584</v>
      </c>
      <c r="CS56" s="290">
        <v>0</v>
      </c>
      <c r="CT56" s="291">
        <v>0</v>
      </c>
      <c r="CU56" s="285">
        <v>9</v>
      </c>
      <c r="CV56" s="288">
        <v>11.554015020219527</v>
      </c>
      <c r="CW56" s="285">
        <v>19</v>
      </c>
      <c r="CX56" s="288">
        <v>24.391809487130111</v>
      </c>
      <c r="CY56" s="285">
        <v>19</v>
      </c>
      <c r="CZ56" s="288">
        <v>24.391809487130111</v>
      </c>
      <c r="DA56" s="290">
        <v>0</v>
      </c>
      <c r="DB56" s="291">
        <v>0</v>
      </c>
      <c r="DC56" s="285">
        <v>0</v>
      </c>
      <c r="DD56" s="285">
        <v>0</v>
      </c>
      <c r="DE56" s="285">
        <v>216</v>
      </c>
      <c r="DF56" s="285">
        <v>6427</v>
      </c>
      <c r="DG56" s="285">
        <v>0</v>
      </c>
      <c r="DH56" s="285">
        <v>45</v>
      </c>
      <c r="DI56" s="285">
        <v>32</v>
      </c>
      <c r="DJ56" s="285">
        <v>58</v>
      </c>
      <c r="DK56" s="285">
        <v>3</v>
      </c>
      <c r="DL56" s="285">
        <v>217</v>
      </c>
      <c r="DM56" s="285">
        <v>0</v>
      </c>
      <c r="DN56" s="285">
        <v>0</v>
      </c>
      <c r="DO56" s="285">
        <v>60</v>
      </c>
      <c r="DP56" s="285">
        <v>7</v>
      </c>
      <c r="DQ56" s="285">
        <v>1</v>
      </c>
      <c r="DR56" s="285">
        <v>0</v>
      </c>
      <c r="DS56" s="285">
        <v>0</v>
      </c>
      <c r="DT56" s="285">
        <v>553</v>
      </c>
      <c r="DU56" s="285">
        <v>14334</v>
      </c>
      <c r="DV56" s="285">
        <v>1236</v>
      </c>
      <c r="DW56" s="285">
        <v>1213</v>
      </c>
      <c r="DX56" s="285">
        <v>160</v>
      </c>
      <c r="DY56" s="285">
        <v>0</v>
      </c>
      <c r="DZ56" s="285">
        <v>0</v>
      </c>
      <c r="EA56" s="285">
        <v>6742</v>
      </c>
      <c r="EB56" s="288">
        <v>16.9089291011569</v>
      </c>
      <c r="EC56" s="285">
        <v>189</v>
      </c>
      <c r="ED56" s="285">
        <v>2314</v>
      </c>
      <c r="EE56" s="285">
        <v>399</v>
      </c>
      <c r="EF56" s="288">
        <v>17.2428694900605</v>
      </c>
      <c r="EG56" s="285">
        <v>53</v>
      </c>
      <c r="EH56" s="285">
        <v>61</v>
      </c>
      <c r="EI56" s="285">
        <v>13</v>
      </c>
      <c r="EJ56" s="285">
        <v>1</v>
      </c>
      <c r="EK56" s="285">
        <v>161</v>
      </c>
      <c r="EL56" s="285">
        <v>0</v>
      </c>
      <c r="EM56" s="285">
        <v>6</v>
      </c>
      <c r="EN56" s="285">
        <v>10</v>
      </c>
      <c r="EO56" s="285">
        <v>4</v>
      </c>
      <c r="EP56" s="285">
        <v>4</v>
      </c>
      <c r="EQ56" s="285">
        <v>9</v>
      </c>
      <c r="ER56" s="285">
        <v>0</v>
      </c>
      <c r="ES56" s="285">
        <v>1</v>
      </c>
      <c r="ET56" s="285">
        <v>0</v>
      </c>
      <c r="EU56" s="285">
        <v>0</v>
      </c>
      <c r="EV56" s="285">
        <v>821</v>
      </c>
      <c r="EW56" s="285">
        <v>0</v>
      </c>
      <c r="EX56" s="285">
        <v>0</v>
      </c>
      <c r="EY56" s="285">
        <v>0</v>
      </c>
      <c r="EZ56" s="285">
        <v>0</v>
      </c>
      <c r="FA56" s="285">
        <v>2</v>
      </c>
      <c r="FB56" s="285">
        <v>0</v>
      </c>
      <c r="FC56" s="285">
        <v>0</v>
      </c>
      <c r="FD56" s="285">
        <v>11</v>
      </c>
      <c r="FE56" s="285">
        <v>0</v>
      </c>
      <c r="FF56" s="285">
        <v>0</v>
      </c>
      <c r="FG56" s="285">
        <v>44</v>
      </c>
      <c r="FH56" s="285">
        <v>122</v>
      </c>
      <c r="FI56" s="285">
        <v>65</v>
      </c>
      <c r="FJ56" s="285">
        <v>1567</v>
      </c>
      <c r="FK56" s="289">
        <v>2</v>
      </c>
      <c r="FL56" s="288">
        <v>2.8199994360001126</v>
      </c>
      <c r="FM56" s="295">
        <v>0</v>
      </c>
      <c r="FN56" s="291">
        <v>0</v>
      </c>
      <c r="FO56" s="295">
        <v>0</v>
      </c>
      <c r="FP56" s="291">
        <v>0</v>
      </c>
      <c r="FQ56" s="281">
        <v>1</v>
      </c>
      <c r="FR56" s="292">
        <v>1.2837794466910584</v>
      </c>
      <c r="FS56" s="281">
        <v>0</v>
      </c>
      <c r="FT56" s="292">
        <v>0</v>
      </c>
      <c r="FU56" s="295">
        <v>0</v>
      </c>
      <c r="FV56" s="291">
        <v>0</v>
      </c>
      <c r="FW56" s="293">
        <v>1</v>
      </c>
      <c r="FX56" s="293">
        <v>0</v>
      </c>
      <c r="FY56" s="293">
        <v>1</v>
      </c>
      <c r="FZ56" s="293">
        <v>0</v>
      </c>
      <c r="GA56" s="293">
        <v>0</v>
      </c>
      <c r="GB56" s="285">
        <v>2441</v>
      </c>
      <c r="GC56" s="285">
        <v>0</v>
      </c>
      <c r="GD56" s="285">
        <v>0</v>
      </c>
      <c r="GE56" s="285">
        <v>0</v>
      </c>
      <c r="GF56" s="285">
        <v>0</v>
      </c>
      <c r="GG56" s="288">
        <v>51.7</v>
      </c>
      <c r="GH56" s="288">
        <v>279.3</v>
      </c>
      <c r="GI56" s="288">
        <v>13</v>
      </c>
      <c r="GJ56" s="288">
        <v>0.1</v>
      </c>
      <c r="GK56" s="288">
        <v>0</v>
      </c>
      <c r="GL56" s="288">
        <v>0.1</v>
      </c>
      <c r="GM56" s="288">
        <v>2</v>
      </c>
      <c r="GN56" s="288">
        <v>0</v>
      </c>
      <c r="GO56" s="288">
        <v>1</v>
      </c>
      <c r="GP56" s="288">
        <v>1.1000000000000001</v>
      </c>
      <c r="GQ56" s="288">
        <v>1</v>
      </c>
      <c r="GR56" s="288">
        <v>0</v>
      </c>
      <c r="GS56" s="288">
        <v>0</v>
      </c>
      <c r="GT56" s="288">
        <v>8.1999999999999993</v>
      </c>
      <c r="GU56" s="288">
        <v>0</v>
      </c>
      <c r="GV56" s="288">
        <v>1</v>
      </c>
      <c r="GW56" s="288">
        <v>0</v>
      </c>
      <c r="GX56" s="288">
        <v>0</v>
      </c>
      <c r="GY56" s="288">
        <v>2</v>
      </c>
      <c r="GZ56" s="288">
        <v>1</v>
      </c>
      <c r="HA56" s="288">
        <v>0</v>
      </c>
      <c r="HB56" s="288">
        <v>0</v>
      </c>
      <c r="HC56" s="288">
        <v>0</v>
      </c>
      <c r="HD56" s="288">
        <v>2</v>
      </c>
      <c r="HE56" s="288">
        <v>1</v>
      </c>
      <c r="HF56" s="288">
        <v>0</v>
      </c>
      <c r="HG56" s="288">
        <v>1</v>
      </c>
      <c r="HH56" s="288">
        <v>4</v>
      </c>
      <c r="HI56" s="288">
        <v>0</v>
      </c>
      <c r="HJ56" s="134">
        <v>0</v>
      </c>
      <c r="HK56" s="134">
        <v>7.049998590000282</v>
      </c>
      <c r="HL56" s="132">
        <v>17.342996531400694</v>
      </c>
      <c r="HM56" s="144">
        <v>100.83557718754</v>
      </c>
      <c r="HN56" s="144">
        <v>86.198457567689402</v>
      </c>
      <c r="HO56" s="365">
        <v>0.100603621730382</v>
      </c>
      <c r="HP56" s="365">
        <v>7.8380143696930096E-2</v>
      </c>
      <c r="HQ56" s="365">
        <v>2.9126213592233001</v>
      </c>
      <c r="HR56" s="365">
        <v>2.5316455696202498</v>
      </c>
      <c r="HS56" s="132">
        <v>83.009708737864102</v>
      </c>
      <c r="HT56" s="132">
        <v>85.654008438818593</v>
      </c>
      <c r="HU56" s="132">
        <v>3.4540576794097899</v>
      </c>
      <c r="HV56" s="132">
        <v>3.0960156760287401</v>
      </c>
      <c r="HW56" s="132">
        <v>16.3637574062979</v>
      </c>
      <c r="HX56" s="132">
        <v>22.8333333333333</v>
      </c>
      <c r="HY56" s="144">
        <v>95.28664233078284</v>
      </c>
      <c r="HZ56" s="144">
        <v>120.339305226766</v>
      </c>
      <c r="IA56" s="383">
        <v>10</v>
      </c>
      <c r="IB56" s="383">
        <v>15</v>
      </c>
      <c r="IC56" s="366">
        <v>0.20924879681941799</v>
      </c>
      <c r="ID56" s="366">
        <v>0.256410256410256</v>
      </c>
      <c r="IE56" s="366">
        <v>2.0283975659229201</v>
      </c>
      <c r="IF56" s="366">
        <v>4.6583850931677002</v>
      </c>
      <c r="IG56" s="144">
        <v>75.862068965517196</v>
      </c>
      <c r="IH56" s="144">
        <v>85.403726708074501</v>
      </c>
      <c r="II56" s="144">
        <v>10.3159656831973</v>
      </c>
      <c r="IJ56" s="144">
        <v>5.5042735042734998</v>
      </c>
      <c r="IK56" s="144">
        <v>15.5781905332534</v>
      </c>
      <c r="IL56" s="144">
        <v>21.8910256410256</v>
      </c>
      <c r="IM56" s="146">
        <v>147.80169476952716</v>
      </c>
      <c r="IN56" s="135">
        <v>135.79756631836031</v>
      </c>
      <c r="IO56" s="366">
        <v>8.8313217544892506E-2</v>
      </c>
      <c r="IP56" s="366">
        <v>5.9294396679513799E-2</v>
      </c>
      <c r="IQ56" s="366">
        <v>0.91463414634146301</v>
      </c>
      <c r="IR56" s="366">
        <v>0.8</v>
      </c>
      <c r="IS56" s="144">
        <v>82.621951219512198</v>
      </c>
      <c r="IT56" s="144">
        <v>88.8</v>
      </c>
      <c r="IU56" s="144">
        <v>9.6555784515749199</v>
      </c>
      <c r="IV56" s="144">
        <v>7.41179958493922</v>
      </c>
      <c r="IW56" s="144">
        <v>19.821826280623601</v>
      </c>
      <c r="IX56" s="144">
        <v>22.609683621744502</v>
      </c>
      <c r="IY56" s="338">
        <v>15</v>
      </c>
      <c r="IZ56" s="366">
        <v>0.34160783420633101</v>
      </c>
      <c r="JA56" s="366">
        <v>5.0167224080267596</v>
      </c>
      <c r="JB56" s="366">
        <v>94.648829431438102</v>
      </c>
      <c r="JC56" s="366">
        <v>6.8093828285128701</v>
      </c>
      <c r="JD56" s="144">
        <v>16.192307692307701</v>
      </c>
    </row>
    <row r="57" spans="1:264" ht="18" customHeight="1">
      <c r="A57" s="278"/>
      <c r="B57" s="279" t="s">
        <v>87</v>
      </c>
      <c r="C57" s="279" t="s">
        <v>87</v>
      </c>
      <c r="D57" s="280" t="s">
        <v>1773</v>
      </c>
      <c r="E57" s="281" t="s">
        <v>1276</v>
      </c>
      <c r="F57" s="280" t="s">
        <v>124</v>
      </c>
      <c r="G57" s="281" t="s">
        <v>5</v>
      </c>
      <c r="H57" s="282" t="s">
        <v>87</v>
      </c>
      <c r="I57" s="282" t="s">
        <v>87</v>
      </c>
      <c r="J57" s="282" t="s">
        <v>87</v>
      </c>
      <c r="K57" s="282" t="s">
        <v>87</v>
      </c>
      <c r="L57" s="282" t="s">
        <v>87</v>
      </c>
      <c r="M57" s="283">
        <v>201846</v>
      </c>
      <c r="N57" s="282" t="s">
        <v>87</v>
      </c>
      <c r="O57" s="282" t="s">
        <v>87</v>
      </c>
      <c r="P57" s="282" t="s">
        <v>87</v>
      </c>
      <c r="Q57" s="282" t="s">
        <v>87</v>
      </c>
      <c r="R57" s="132">
        <v>100.15825677097074</v>
      </c>
      <c r="S57" s="132">
        <v>99.402011339471827</v>
      </c>
      <c r="T57" s="338">
        <v>3.4966885951212134</v>
      </c>
      <c r="U57" s="339" t="s">
        <v>88</v>
      </c>
      <c r="V57" s="132">
        <v>9.1977173548170494</v>
      </c>
      <c r="W57" s="132">
        <v>8.5934877475663001</v>
      </c>
      <c r="X57" s="132">
        <v>17.791205102383401</v>
      </c>
      <c r="Y57" s="282" t="s">
        <v>87</v>
      </c>
      <c r="Z57" s="282" t="s">
        <v>87</v>
      </c>
      <c r="AA57" s="282" t="s">
        <v>87</v>
      </c>
      <c r="AB57" s="282" t="s">
        <v>87</v>
      </c>
      <c r="AC57" s="282" t="s">
        <v>87</v>
      </c>
      <c r="AD57" s="282" t="s">
        <v>87</v>
      </c>
      <c r="AE57" s="282" t="s">
        <v>87</v>
      </c>
      <c r="AF57" s="282" t="s">
        <v>87</v>
      </c>
      <c r="AG57" s="282" t="s">
        <v>87</v>
      </c>
      <c r="AH57" s="282" t="s">
        <v>87</v>
      </c>
      <c r="AI57" s="282" t="s">
        <v>87</v>
      </c>
      <c r="AJ57" s="282" t="s">
        <v>87</v>
      </c>
      <c r="AK57" s="282" t="s">
        <v>87</v>
      </c>
      <c r="AL57" s="282" t="s">
        <v>87</v>
      </c>
      <c r="AM57" s="282" t="s">
        <v>87</v>
      </c>
      <c r="AN57" s="282" t="s">
        <v>87</v>
      </c>
      <c r="AO57" s="282" t="s">
        <v>87</v>
      </c>
      <c r="AP57" s="282" t="s">
        <v>87</v>
      </c>
      <c r="AQ57" s="282" t="s">
        <v>87</v>
      </c>
      <c r="AR57" s="282" t="s">
        <v>87</v>
      </c>
      <c r="AS57" s="282" t="s">
        <v>87</v>
      </c>
      <c r="AT57" s="282" t="s">
        <v>87</v>
      </c>
      <c r="AU57" s="282" t="s">
        <v>87</v>
      </c>
      <c r="AV57" s="282" t="s">
        <v>87</v>
      </c>
      <c r="AW57" s="286" t="s">
        <v>87</v>
      </c>
      <c r="AX57" s="286" t="s">
        <v>87</v>
      </c>
      <c r="AY57" s="286" t="s">
        <v>87</v>
      </c>
      <c r="AZ57" s="286" t="s">
        <v>87</v>
      </c>
      <c r="BA57" s="286" t="s">
        <v>87</v>
      </c>
      <c r="BB57" s="285">
        <v>37</v>
      </c>
      <c r="BC57" s="285">
        <v>59</v>
      </c>
      <c r="BD57" s="287" t="s">
        <v>88</v>
      </c>
      <c r="BE57" s="287" t="s">
        <v>88</v>
      </c>
      <c r="BF57" s="287" t="s">
        <v>88</v>
      </c>
      <c r="BG57" s="285">
        <v>14</v>
      </c>
      <c r="BH57" s="284">
        <v>6.5123851610652403</v>
      </c>
      <c r="BI57" s="285">
        <v>159</v>
      </c>
      <c r="BJ57" s="284">
        <v>73.962088614955221</v>
      </c>
      <c r="BK57" s="285">
        <v>0</v>
      </c>
      <c r="BL57" s="284">
        <v>0</v>
      </c>
      <c r="BM57" s="285">
        <v>0</v>
      </c>
      <c r="BN57" s="288">
        <v>0</v>
      </c>
      <c r="BO57" s="289">
        <v>73</v>
      </c>
      <c r="BP57" s="288">
        <v>33.957436911268751</v>
      </c>
      <c r="BQ57" s="285">
        <v>0</v>
      </c>
      <c r="BR57" s="288">
        <v>0</v>
      </c>
      <c r="BS57" s="285">
        <v>0</v>
      </c>
      <c r="BT57" s="288">
        <v>0</v>
      </c>
      <c r="BU57" s="285">
        <v>0</v>
      </c>
      <c r="BV57" s="288">
        <v>0</v>
      </c>
      <c r="BW57" s="285">
        <v>0</v>
      </c>
      <c r="BX57" s="288">
        <v>0</v>
      </c>
      <c r="BY57" s="290">
        <v>0</v>
      </c>
      <c r="BZ57" s="291">
        <v>0</v>
      </c>
      <c r="CA57" s="285">
        <v>338</v>
      </c>
      <c r="CB57" s="288">
        <v>157.22758460286079</v>
      </c>
      <c r="CC57" s="285">
        <v>261</v>
      </c>
      <c r="CD57" s="288">
        <v>121.40946621700198</v>
      </c>
      <c r="CE57" s="285">
        <v>29</v>
      </c>
      <c r="CF57" s="288">
        <v>13.489940690777997</v>
      </c>
      <c r="CG57" s="285">
        <v>501</v>
      </c>
      <c r="CH57" s="288">
        <v>233.0503546924061</v>
      </c>
      <c r="CI57" s="285">
        <v>1172</v>
      </c>
      <c r="CJ57" s="288">
        <v>545.17967205489015</v>
      </c>
      <c r="CK57" s="285">
        <v>286</v>
      </c>
      <c r="CL57" s="288">
        <v>133.03872543318991</v>
      </c>
      <c r="CM57" s="285">
        <v>1733</v>
      </c>
      <c r="CN57" s="292">
        <v>806.14024886614732</v>
      </c>
      <c r="CO57" s="285">
        <v>75</v>
      </c>
      <c r="CP57" s="288">
        <v>34.887777648563784</v>
      </c>
      <c r="CQ57" s="290">
        <v>0</v>
      </c>
      <c r="CR57" s="291">
        <v>0</v>
      </c>
      <c r="CS57" s="290">
        <v>0</v>
      </c>
      <c r="CT57" s="291">
        <v>0</v>
      </c>
      <c r="CU57" s="285">
        <v>26</v>
      </c>
      <c r="CV57" s="288">
        <v>12.094429584835446</v>
      </c>
      <c r="CW57" s="285">
        <v>455</v>
      </c>
      <c r="CX57" s="288">
        <v>211.65251773462029</v>
      </c>
      <c r="CY57" s="285">
        <v>455</v>
      </c>
      <c r="CZ57" s="288">
        <v>211.65251773462029</v>
      </c>
      <c r="DA57" s="290">
        <v>0</v>
      </c>
      <c r="DB57" s="291">
        <v>0</v>
      </c>
      <c r="DC57" s="285">
        <v>0</v>
      </c>
      <c r="DD57" s="285">
        <v>0</v>
      </c>
      <c r="DE57" s="285">
        <v>274</v>
      </c>
      <c r="DF57" s="285">
        <v>7896</v>
      </c>
      <c r="DG57" s="285">
        <v>0</v>
      </c>
      <c r="DH57" s="285">
        <v>532</v>
      </c>
      <c r="DI57" s="285">
        <v>14</v>
      </c>
      <c r="DJ57" s="285">
        <v>30</v>
      </c>
      <c r="DK57" s="285">
        <v>0</v>
      </c>
      <c r="DL57" s="285">
        <v>208</v>
      </c>
      <c r="DM57" s="285">
        <v>0</v>
      </c>
      <c r="DN57" s="285">
        <v>0</v>
      </c>
      <c r="DO57" s="285">
        <v>35</v>
      </c>
      <c r="DP57" s="285">
        <v>0</v>
      </c>
      <c r="DQ57" s="285">
        <v>16</v>
      </c>
      <c r="DR57" s="285">
        <v>0</v>
      </c>
      <c r="DS57" s="285">
        <v>59</v>
      </c>
      <c r="DT57" s="285">
        <v>107</v>
      </c>
      <c r="DU57" s="285">
        <v>26439</v>
      </c>
      <c r="DV57" s="285">
        <v>2280</v>
      </c>
      <c r="DW57" s="285">
        <v>1479</v>
      </c>
      <c r="DX57" s="285">
        <v>294</v>
      </c>
      <c r="DY57" s="285">
        <v>0</v>
      </c>
      <c r="DZ57" s="285">
        <v>0</v>
      </c>
      <c r="EA57" s="285">
        <v>10281</v>
      </c>
      <c r="EB57" s="288">
        <v>21.350063223421799</v>
      </c>
      <c r="EC57" s="285">
        <v>191</v>
      </c>
      <c r="ED57" s="285">
        <v>3467</v>
      </c>
      <c r="EE57" s="285">
        <v>751</v>
      </c>
      <c r="EF57" s="288">
        <v>21.661378713585233</v>
      </c>
      <c r="EG57" s="285">
        <v>139</v>
      </c>
      <c r="EH57" s="285">
        <v>100</v>
      </c>
      <c r="EI57" s="285">
        <v>40</v>
      </c>
      <c r="EJ57" s="285">
        <v>1</v>
      </c>
      <c r="EK57" s="285">
        <v>399</v>
      </c>
      <c r="EL57" s="285">
        <v>0</v>
      </c>
      <c r="EM57" s="285">
        <v>13</v>
      </c>
      <c r="EN57" s="285">
        <v>16</v>
      </c>
      <c r="EO57" s="285">
        <v>17</v>
      </c>
      <c r="EP57" s="285">
        <v>194</v>
      </c>
      <c r="EQ57" s="285">
        <v>13</v>
      </c>
      <c r="ER57" s="285">
        <v>0</v>
      </c>
      <c r="ES57" s="285">
        <v>7</v>
      </c>
      <c r="ET57" s="285">
        <v>0</v>
      </c>
      <c r="EU57" s="285">
        <v>0</v>
      </c>
      <c r="EV57" s="285">
        <v>1705</v>
      </c>
      <c r="EW57" s="285">
        <v>0</v>
      </c>
      <c r="EX57" s="285">
        <v>0</v>
      </c>
      <c r="EY57" s="285">
        <v>0</v>
      </c>
      <c r="EZ57" s="285">
        <v>0</v>
      </c>
      <c r="FA57" s="285">
        <v>6</v>
      </c>
      <c r="FB57" s="285">
        <v>0</v>
      </c>
      <c r="FC57" s="285">
        <v>2</v>
      </c>
      <c r="FD57" s="285">
        <v>0</v>
      </c>
      <c r="FE57" s="285">
        <v>1</v>
      </c>
      <c r="FF57" s="285">
        <v>20</v>
      </c>
      <c r="FG57" s="285">
        <v>194</v>
      </c>
      <c r="FH57" s="285">
        <v>216</v>
      </c>
      <c r="FI57" s="285">
        <v>174</v>
      </c>
      <c r="FJ57" s="285">
        <v>2168</v>
      </c>
      <c r="FK57" s="289">
        <v>7</v>
      </c>
      <c r="FL57" s="288">
        <v>3.4679904481634511</v>
      </c>
      <c r="FM57" s="289">
        <v>2</v>
      </c>
      <c r="FN57" s="288">
        <v>0.99085441376098604</v>
      </c>
      <c r="FO57" s="289">
        <v>0</v>
      </c>
      <c r="FP57" s="288">
        <v>0</v>
      </c>
      <c r="FQ57" s="281">
        <v>1</v>
      </c>
      <c r="FR57" s="292">
        <v>0.46517036864751721</v>
      </c>
      <c r="FS57" s="281">
        <v>0</v>
      </c>
      <c r="FT57" s="292">
        <v>0</v>
      </c>
      <c r="FU57" s="289">
        <v>12</v>
      </c>
      <c r="FV57" s="288">
        <v>5.5820444237702054</v>
      </c>
      <c r="FW57" s="293">
        <v>1</v>
      </c>
      <c r="FX57" s="293">
        <v>0</v>
      </c>
      <c r="FY57" s="293">
        <v>1</v>
      </c>
      <c r="FZ57" s="293">
        <v>0</v>
      </c>
      <c r="GA57" s="293">
        <v>0</v>
      </c>
      <c r="GB57" s="285">
        <v>5091</v>
      </c>
      <c r="GC57" s="285">
        <v>0</v>
      </c>
      <c r="GD57" s="285">
        <v>0</v>
      </c>
      <c r="GE57" s="285">
        <v>0</v>
      </c>
      <c r="GF57" s="285">
        <v>0</v>
      </c>
      <c r="GG57" s="288">
        <v>105.89</v>
      </c>
      <c r="GH57" s="288">
        <v>368.92</v>
      </c>
      <c r="GI57" s="288">
        <v>19</v>
      </c>
      <c r="GJ57" s="288">
        <v>2</v>
      </c>
      <c r="GK57" s="288">
        <v>0</v>
      </c>
      <c r="GL57" s="288">
        <v>1</v>
      </c>
      <c r="GM57" s="288">
        <v>2</v>
      </c>
      <c r="GN57" s="288">
        <v>4</v>
      </c>
      <c r="GO57" s="288">
        <v>2</v>
      </c>
      <c r="GP57" s="288">
        <v>4</v>
      </c>
      <c r="GQ57" s="288">
        <v>0</v>
      </c>
      <c r="GR57" s="288">
        <v>1</v>
      </c>
      <c r="GS57" s="288">
        <v>0</v>
      </c>
      <c r="GT57" s="288">
        <v>6</v>
      </c>
      <c r="GU57" s="288">
        <v>0</v>
      </c>
      <c r="GV57" s="288">
        <v>1</v>
      </c>
      <c r="GW57" s="288">
        <v>1</v>
      </c>
      <c r="GX57" s="288">
        <v>0</v>
      </c>
      <c r="GY57" s="288">
        <v>1</v>
      </c>
      <c r="GZ57" s="288">
        <v>0</v>
      </c>
      <c r="HA57" s="288">
        <v>0</v>
      </c>
      <c r="HB57" s="288">
        <v>1</v>
      </c>
      <c r="HC57" s="288">
        <v>0</v>
      </c>
      <c r="HD57" s="288">
        <v>1</v>
      </c>
      <c r="HE57" s="288">
        <v>1</v>
      </c>
      <c r="HF57" s="288">
        <v>0</v>
      </c>
      <c r="HG57" s="288">
        <v>0</v>
      </c>
      <c r="HH57" s="288">
        <v>5.9</v>
      </c>
      <c r="HI57" s="288">
        <v>0.24</v>
      </c>
      <c r="HJ57" s="134">
        <v>2.4771360344024651</v>
      </c>
      <c r="HK57" s="134">
        <v>8.9176897238488753</v>
      </c>
      <c r="HL57" s="132">
        <v>30.939429069686796</v>
      </c>
      <c r="HM57" s="144">
        <v>100.309269693885</v>
      </c>
      <c r="HN57" s="144">
        <v>86.979072240875794</v>
      </c>
      <c r="HO57" s="365">
        <v>9.13492280990226E-2</v>
      </c>
      <c r="HP57" s="365">
        <v>2.2096192089563201E-2</v>
      </c>
      <c r="HQ57" s="365">
        <v>4.5454545454545503</v>
      </c>
      <c r="HR57" s="365">
        <v>1.59574468085106</v>
      </c>
      <c r="HS57" s="132">
        <v>91.363636363636402</v>
      </c>
      <c r="HT57" s="132">
        <v>93.085106382978694</v>
      </c>
      <c r="HU57" s="132">
        <v>2.0096830181784999</v>
      </c>
      <c r="HV57" s="132">
        <v>1.3846947042793001</v>
      </c>
      <c r="HW57" s="132">
        <v>11.690333537764801</v>
      </c>
      <c r="HX57" s="132">
        <v>17.378123319153101</v>
      </c>
      <c r="HY57" s="144">
        <v>91.949055997705784</v>
      </c>
      <c r="HZ57" s="144">
        <v>118.466582458932</v>
      </c>
      <c r="IA57" s="383">
        <v>19</v>
      </c>
      <c r="IB57" s="383">
        <v>13</v>
      </c>
      <c r="IC57" s="366">
        <v>0.19032355003505999</v>
      </c>
      <c r="ID57" s="366">
        <v>0.10315004364040301</v>
      </c>
      <c r="IE57" s="366">
        <v>2.90519877675841</v>
      </c>
      <c r="IF57" s="366">
        <v>2.2222222222222201</v>
      </c>
      <c r="IG57" s="144">
        <v>82.110091743119298</v>
      </c>
      <c r="IH57" s="144">
        <v>84.4444444444444</v>
      </c>
      <c r="II57" s="144">
        <v>6.5511369327857398</v>
      </c>
      <c r="IJ57" s="144">
        <v>4.6417519638181401</v>
      </c>
      <c r="IK57" s="144">
        <v>11.308203991130799</v>
      </c>
      <c r="IL57" s="144">
        <v>17.502811598454802</v>
      </c>
      <c r="IM57" s="146">
        <v>121.48126778494802</v>
      </c>
      <c r="IN57" s="135">
        <v>121.54658318725464</v>
      </c>
      <c r="IO57" s="366">
        <v>0.257253108475061</v>
      </c>
      <c r="IP57" s="366">
        <v>2.65357569324665E-2</v>
      </c>
      <c r="IQ57" s="366">
        <v>3.3834586466165399</v>
      </c>
      <c r="IR57" s="366">
        <v>0.56338028169014098</v>
      </c>
      <c r="IS57" s="144">
        <v>84.0225563909774</v>
      </c>
      <c r="IT57" s="144">
        <v>89.577464788732399</v>
      </c>
      <c r="IU57" s="144">
        <v>7.6032585393740204</v>
      </c>
      <c r="IV57" s="144">
        <v>4.7100968555128002</v>
      </c>
      <c r="IW57" s="144">
        <v>15.7111657111657</v>
      </c>
      <c r="IX57" s="144">
        <v>20.014553518832901</v>
      </c>
      <c r="IY57" s="338">
        <v>21</v>
      </c>
      <c r="IZ57" s="366">
        <v>0.20866454689984101</v>
      </c>
      <c r="JA57" s="366">
        <v>3.7366548042704602</v>
      </c>
      <c r="JB57" s="366">
        <v>91.103202846975094</v>
      </c>
      <c r="JC57" s="366">
        <v>5.5842607313195503</v>
      </c>
      <c r="JD57" s="144">
        <v>16.241259596107799</v>
      </c>
    </row>
    <row r="58" spans="1:264" ht="18" customHeight="1">
      <c r="A58" s="278"/>
      <c r="B58" s="279" t="s">
        <v>87</v>
      </c>
      <c r="C58" s="279" t="s">
        <v>87</v>
      </c>
      <c r="D58" s="280" t="s">
        <v>1774</v>
      </c>
      <c r="E58" s="281" t="s">
        <v>1277</v>
      </c>
      <c r="F58" s="280" t="s">
        <v>124</v>
      </c>
      <c r="G58" s="281" t="s">
        <v>5</v>
      </c>
      <c r="H58" s="282" t="s">
        <v>87</v>
      </c>
      <c r="I58" s="282" t="s">
        <v>87</v>
      </c>
      <c r="J58" s="282" t="s">
        <v>87</v>
      </c>
      <c r="K58" s="282" t="s">
        <v>87</v>
      </c>
      <c r="L58" s="282" t="s">
        <v>87</v>
      </c>
      <c r="M58" s="283">
        <v>263404</v>
      </c>
      <c r="N58" s="282" t="s">
        <v>87</v>
      </c>
      <c r="O58" s="282" t="s">
        <v>87</v>
      </c>
      <c r="P58" s="282" t="s">
        <v>87</v>
      </c>
      <c r="Q58" s="282" t="s">
        <v>87</v>
      </c>
      <c r="R58" s="132">
        <v>108.02658453485989</v>
      </c>
      <c r="S58" s="132">
        <v>104.05584087510988</v>
      </c>
      <c r="T58" s="395">
        <v>239.92095625960428</v>
      </c>
      <c r="U58" s="395">
        <v>91.714155581018531</v>
      </c>
      <c r="V58" s="132">
        <v>12.8561337414646</v>
      </c>
      <c r="W58" s="132">
        <v>11.1608194019308</v>
      </c>
      <c r="X58" s="132">
        <v>24.016953143395298</v>
      </c>
      <c r="Y58" s="282" t="s">
        <v>87</v>
      </c>
      <c r="Z58" s="282" t="s">
        <v>87</v>
      </c>
      <c r="AA58" s="282" t="s">
        <v>87</v>
      </c>
      <c r="AB58" s="282" t="s">
        <v>87</v>
      </c>
      <c r="AC58" s="282" t="s">
        <v>87</v>
      </c>
      <c r="AD58" s="282" t="s">
        <v>87</v>
      </c>
      <c r="AE58" s="282" t="s">
        <v>87</v>
      </c>
      <c r="AF58" s="282" t="s">
        <v>87</v>
      </c>
      <c r="AG58" s="282" t="s">
        <v>87</v>
      </c>
      <c r="AH58" s="282" t="s">
        <v>87</v>
      </c>
      <c r="AI58" s="282" t="s">
        <v>87</v>
      </c>
      <c r="AJ58" s="282" t="s">
        <v>87</v>
      </c>
      <c r="AK58" s="282" t="s">
        <v>87</v>
      </c>
      <c r="AL58" s="282" t="s">
        <v>87</v>
      </c>
      <c r="AM58" s="282" t="s">
        <v>87</v>
      </c>
      <c r="AN58" s="282" t="s">
        <v>87</v>
      </c>
      <c r="AO58" s="282" t="s">
        <v>87</v>
      </c>
      <c r="AP58" s="282" t="s">
        <v>87</v>
      </c>
      <c r="AQ58" s="282" t="s">
        <v>87</v>
      </c>
      <c r="AR58" s="282" t="s">
        <v>87</v>
      </c>
      <c r="AS58" s="282" t="s">
        <v>87</v>
      </c>
      <c r="AT58" s="282" t="s">
        <v>87</v>
      </c>
      <c r="AU58" s="282" t="s">
        <v>87</v>
      </c>
      <c r="AV58" s="282" t="s">
        <v>87</v>
      </c>
      <c r="AW58" s="286" t="s">
        <v>87</v>
      </c>
      <c r="AX58" s="286" t="s">
        <v>87</v>
      </c>
      <c r="AY58" s="286" t="s">
        <v>87</v>
      </c>
      <c r="AZ58" s="286" t="s">
        <v>87</v>
      </c>
      <c r="BA58" s="286" t="s">
        <v>87</v>
      </c>
      <c r="BB58" s="285">
        <v>95</v>
      </c>
      <c r="BC58" s="285">
        <v>94</v>
      </c>
      <c r="BD58" s="287" t="s">
        <v>88</v>
      </c>
      <c r="BE58" s="287" t="s">
        <v>88</v>
      </c>
      <c r="BF58" s="287" t="s">
        <v>88</v>
      </c>
      <c r="BG58" s="285">
        <v>80</v>
      </c>
      <c r="BH58" s="284">
        <v>28.622847472423679</v>
      </c>
      <c r="BI58" s="285">
        <v>317</v>
      </c>
      <c r="BJ58" s="284">
        <v>113.41803310947881</v>
      </c>
      <c r="BK58" s="285">
        <v>29</v>
      </c>
      <c r="BL58" s="284">
        <v>10.375782208753582</v>
      </c>
      <c r="BM58" s="285">
        <v>0</v>
      </c>
      <c r="BN58" s="288">
        <v>0</v>
      </c>
      <c r="BO58" s="289">
        <v>198</v>
      </c>
      <c r="BP58" s="288">
        <v>70.841547494248601</v>
      </c>
      <c r="BQ58" s="285">
        <v>0</v>
      </c>
      <c r="BR58" s="288">
        <v>0</v>
      </c>
      <c r="BS58" s="285">
        <v>41</v>
      </c>
      <c r="BT58" s="288">
        <v>14.669209329617132</v>
      </c>
      <c r="BU58" s="285">
        <v>0</v>
      </c>
      <c r="BV58" s="288">
        <v>0</v>
      </c>
      <c r="BW58" s="285">
        <v>15</v>
      </c>
      <c r="BX58" s="288">
        <v>5.3667839010794394</v>
      </c>
      <c r="BY58" s="290">
        <v>0</v>
      </c>
      <c r="BZ58" s="291">
        <v>0</v>
      </c>
      <c r="CA58" s="285">
        <v>492</v>
      </c>
      <c r="CB58" s="288">
        <v>176.03051195540561</v>
      </c>
      <c r="CC58" s="290">
        <v>0</v>
      </c>
      <c r="CD58" s="291">
        <v>0</v>
      </c>
      <c r="CE58" s="285">
        <v>76</v>
      </c>
      <c r="CF58" s="288">
        <v>27.191705098802494</v>
      </c>
      <c r="CG58" s="285">
        <v>776</v>
      </c>
      <c r="CH58" s="288">
        <v>277.64162048250967</v>
      </c>
      <c r="CI58" s="285">
        <v>2046</v>
      </c>
      <c r="CJ58" s="288">
        <v>732.02932410723554</v>
      </c>
      <c r="CK58" s="285">
        <v>425</v>
      </c>
      <c r="CL58" s="288">
        <v>152.05887719725078</v>
      </c>
      <c r="CM58" s="285">
        <v>1782</v>
      </c>
      <c r="CN58" s="292">
        <v>637.57392744823733</v>
      </c>
      <c r="CO58" s="285">
        <v>138</v>
      </c>
      <c r="CP58" s="288">
        <v>49.37441188993084</v>
      </c>
      <c r="CQ58" s="285">
        <v>1</v>
      </c>
      <c r="CR58" s="288">
        <v>0.35778559340529598</v>
      </c>
      <c r="CS58" s="285">
        <v>2</v>
      </c>
      <c r="CT58" s="288">
        <v>0.71557118681059195</v>
      </c>
      <c r="CU58" s="285">
        <v>63</v>
      </c>
      <c r="CV58" s="288">
        <v>22.540492384533646</v>
      </c>
      <c r="CW58" s="285">
        <v>975</v>
      </c>
      <c r="CX58" s="288">
        <v>348.84095357016355</v>
      </c>
      <c r="CY58" s="285">
        <v>975</v>
      </c>
      <c r="CZ58" s="288">
        <v>348.84095357016355</v>
      </c>
      <c r="DA58" s="290">
        <v>0</v>
      </c>
      <c r="DB58" s="291">
        <v>0</v>
      </c>
      <c r="DC58" s="285">
        <v>0</v>
      </c>
      <c r="DD58" s="285">
        <v>301</v>
      </c>
      <c r="DE58" s="285">
        <v>448</v>
      </c>
      <c r="DF58" s="285">
        <v>11983</v>
      </c>
      <c r="DG58" s="285">
        <v>0</v>
      </c>
      <c r="DH58" s="285">
        <v>712</v>
      </c>
      <c r="DI58" s="285">
        <v>135</v>
      </c>
      <c r="DJ58" s="285">
        <v>59</v>
      </c>
      <c r="DK58" s="285">
        <v>9</v>
      </c>
      <c r="DL58" s="285">
        <v>0</v>
      </c>
      <c r="DM58" s="285">
        <v>36</v>
      </c>
      <c r="DN58" s="285">
        <v>1124</v>
      </c>
      <c r="DO58" s="285">
        <v>121</v>
      </c>
      <c r="DP58" s="285">
        <v>76</v>
      </c>
      <c r="DQ58" s="285">
        <v>35</v>
      </c>
      <c r="DR58" s="285">
        <v>0</v>
      </c>
      <c r="DS58" s="285">
        <v>0</v>
      </c>
      <c r="DT58" s="285">
        <v>9687</v>
      </c>
      <c r="DU58" s="285">
        <v>32808</v>
      </c>
      <c r="DV58" s="285">
        <v>4230</v>
      </c>
      <c r="DW58" s="285">
        <v>947</v>
      </c>
      <c r="DX58" s="285">
        <v>474</v>
      </c>
      <c r="DY58" s="285">
        <v>472</v>
      </c>
      <c r="DZ58" s="285">
        <v>5147</v>
      </c>
      <c r="EA58" s="285">
        <v>16129</v>
      </c>
      <c r="EB58" s="288">
        <v>22.0472440944882</v>
      </c>
      <c r="EC58" s="285">
        <v>330</v>
      </c>
      <c r="ED58" s="285">
        <v>5408</v>
      </c>
      <c r="EE58" s="285">
        <v>1685</v>
      </c>
      <c r="EF58" s="288">
        <v>31.157544378698226</v>
      </c>
      <c r="EG58" s="285">
        <v>199</v>
      </c>
      <c r="EH58" s="285">
        <v>283</v>
      </c>
      <c r="EI58" s="285">
        <v>125</v>
      </c>
      <c r="EJ58" s="285">
        <v>10</v>
      </c>
      <c r="EK58" s="285">
        <v>260</v>
      </c>
      <c r="EL58" s="285">
        <v>3</v>
      </c>
      <c r="EM58" s="285">
        <v>25</v>
      </c>
      <c r="EN58" s="285">
        <v>45</v>
      </c>
      <c r="EO58" s="285">
        <v>1</v>
      </c>
      <c r="EP58" s="285">
        <v>30</v>
      </c>
      <c r="EQ58" s="285">
        <v>18</v>
      </c>
      <c r="ER58" s="285">
        <v>0</v>
      </c>
      <c r="ES58" s="285">
        <v>0</v>
      </c>
      <c r="ET58" s="285">
        <v>7</v>
      </c>
      <c r="EU58" s="285">
        <v>0</v>
      </c>
      <c r="EV58" s="285">
        <v>2110</v>
      </c>
      <c r="EW58" s="285">
        <v>0</v>
      </c>
      <c r="EX58" s="285">
        <v>0</v>
      </c>
      <c r="EY58" s="285">
        <v>0</v>
      </c>
      <c r="EZ58" s="285">
        <v>0</v>
      </c>
      <c r="FA58" s="285">
        <v>8</v>
      </c>
      <c r="FB58" s="285">
        <v>1</v>
      </c>
      <c r="FC58" s="285">
        <v>0</v>
      </c>
      <c r="FD58" s="285">
        <v>3</v>
      </c>
      <c r="FE58" s="285">
        <v>4</v>
      </c>
      <c r="FF58" s="285">
        <v>27</v>
      </c>
      <c r="FG58" s="285">
        <v>347</v>
      </c>
      <c r="FH58" s="285">
        <v>355</v>
      </c>
      <c r="FI58" s="285">
        <v>203</v>
      </c>
      <c r="FJ58" s="285">
        <v>4414</v>
      </c>
      <c r="FK58" s="289">
        <v>8</v>
      </c>
      <c r="FL58" s="288">
        <v>3.037159648296913</v>
      </c>
      <c r="FM58" s="289">
        <v>4</v>
      </c>
      <c r="FN58" s="288">
        <v>1.5185798241484565</v>
      </c>
      <c r="FO58" s="295">
        <v>0</v>
      </c>
      <c r="FP58" s="291">
        <v>0</v>
      </c>
      <c r="FQ58" s="281">
        <v>1</v>
      </c>
      <c r="FR58" s="292">
        <v>0.35778559340529598</v>
      </c>
      <c r="FS58" s="281">
        <v>1</v>
      </c>
      <c r="FT58" s="292">
        <v>0.35778559340529598</v>
      </c>
      <c r="FU58" s="295">
        <v>0</v>
      </c>
      <c r="FV58" s="291">
        <v>0</v>
      </c>
      <c r="FW58" s="293">
        <v>1</v>
      </c>
      <c r="FX58" s="293">
        <v>0</v>
      </c>
      <c r="FY58" s="293">
        <v>1</v>
      </c>
      <c r="FZ58" s="293">
        <v>0</v>
      </c>
      <c r="GA58" s="293">
        <v>0</v>
      </c>
      <c r="GB58" s="285">
        <v>8421</v>
      </c>
      <c r="GC58" s="285">
        <v>0</v>
      </c>
      <c r="GD58" s="285">
        <v>668</v>
      </c>
      <c r="GE58" s="285">
        <v>0</v>
      </c>
      <c r="GF58" s="285">
        <v>0</v>
      </c>
      <c r="GG58" s="288">
        <v>140.69999999999999</v>
      </c>
      <c r="GH58" s="288">
        <v>575.20000000000005</v>
      </c>
      <c r="GI58" s="288">
        <v>29</v>
      </c>
      <c r="GJ58" s="288">
        <v>1</v>
      </c>
      <c r="GK58" s="288">
        <v>1</v>
      </c>
      <c r="GL58" s="288">
        <v>1</v>
      </c>
      <c r="GM58" s="288">
        <v>2</v>
      </c>
      <c r="GN58" s="288">
        <v>0</v>
      </c>
      <c r="GO58" s="288">
        <v>1</v>
      </c>
      <c r="GP58" s="288">
        <v>6</v>
      </c>
      <c r="GQ58" s="288">
        <v>1</v>
      </c>
      <c r="GR58" s="288">
        <v>0</v>
      </c>
      <c r="GS58" s="288">
        <v>0</v>
      </c>
      <c r="GT58" s="288">
        <v>10</v>
      </c>
      <c r="GU58" s="288">
        <v>0</v>
      </c>
      <c r="GV58" s="288">
        <v>1</v>
      </c>
      <c r="GW58" s="288">
        <v>0</v>
      </c>
      <c r="GX58" s="288">
        <v>0</v>
      </c>
      <c r="GY58" s="288">
        <v>2</v>
      </c>
      <c r="GZ58" s="288">
        <v>2</v>
      </c>
      <c r="HA58" s="288">
        <v>1</v>
      </c>
      <c r="HB58" s="288">
        <v>1</v>
      </c>
      <c r="HC58" s="288">
        <v>2</v>
      </c>
      <c r="HD58" s="288">
        <v>0</v>
      </c>
      <c r="HE58" s="288">
        <v>1</v>
      </c>
      <c r="HF58" s="288">
        <v>1</v>
      </c>
      <c r="HG58" s="288">
        <v>3</v>
      </c>
      <c r="HH58" s="288">
        <v>4</v>
      </c>
      <c r="HI58" s="288">
        <v>1.6</v>
      </c>
      <c r="HJ58" s="134">
        <v>0.75928991207422825</v>
      </c>
      <c r="HK58" s="134">
        <v>12.528283549224765</v>
      </c>
      <c r="HL58" s="132">
        <v>31.578867443167155</v>
      </c>
      <c r="HM58" s="144">
        <v>107.15871328189399</v>
      </c>
      <c r="HN58" s="144">
        <v>85.832885383103701</v>
      </c>
      <c r="HO58" s="365">
        <v>9.2232014757122394E-2</v>
      </c>
      <c r="HP58" s="365">
        <v>1.1338296987792399E-2</v>
      </c>
      <c r="HQ58" s="365">
        <v>3.8135593220339001</v>
      </c>
      <c r="HR58" s="365">
        <v>0.52356020942408399</v>
      </c>
      <c r="HS58" s="132">
        <v>87.711864406779696</v>
      </c>
      <c r="HT58" s="132">
        <v>91.797556719022694</v>
      </c>
      <c r="HU58" s="132">
        <v>2.4185283869645402</v>
      </c>
      <c r="HV58" s="132">
        <v>2.1656147246683499</v>
      </c>
      <c r="HW58" s="132">
        <v>15.2084757347915</v>
      </c>
      <c r="HX58" s="132">
        <v>23.159556515269699</v>
      </c>
      <c r="HY58" s="144">
        <v>102.2450343997122</v>
      </c>
      <c r="HZ58" s="144">
        <v>113.586604663355</v>
      </c>
      <c r="IA58" s="383">
        <v>56</v>
      </c>
      <c r="IB58" s="383">
        <v>37</v>
      </c>
      <c r="IC58" s="366">
        <v>0.31483667847304198</v>
      </c>
      <c r="ID58" s="366">
        <v>0.154006243496358</v>
      </c>
      <c r="IE58" s="366">
        <v>3.5623409669211199</v>
      </c>
      <c r="IF58" s="366">
        <v>2.8030303030303001</v>
      </c>
      <c r="IG58" s="144">
        <v>74.681933842239204</v>
      </c>
      <c r="IH58" s="144">
        <v>81.060606060606105</v>
      </c>
      <c r="II58" s="144">
        <v>8.8379153314218293</v>
      </c>
      <c r="IJ58" s="144">
        <v>5.4942767950051996</v>
      </c>
      <c r="IK58" s="144">
        <v>14.4332122171457</v>
      </c>
      <c r="IL58" s="144">
        <v>22.130686457747402</v>
      </c>
      <c r="IM58" s="146">
        <v>126.69720517105286</v>
      </c>
      <c r="IN58" s="135">
        <v>135.13791999532057</v>
      </c>
      <c r="IO58" s="366">
        <v>0.337938574694364</v>
      </c>
      <c r="IP58" s="366">
        <v>5.6510858157746001E-2</v>
      </c>
      <c r="IQ58" s="366">
        <v>4.0332147093712898</v>
      </c>
      <c r="IR58" s="366">
        <v>0.97493036211699202</v>
      </c>
      <c r="IS58" s="144">
        <v>80.901542111506501</v>
      </c>
      <c r="IT58" s="144">
        <v>90.250696378830099</v>
      </c>
      <c r="IU58" s="144">
        <v>8.3788887784514507</v>
      </c>
      <c r="IV58" s="144">
        <v>5.79639945103738</v>
      </c>
      <c r="IW58" s="144">
        <v>14.8045929127503</v>
      </c>
      <c r="IX58" s="144">
        <v>20.610982211910301</v>
      </c>
      <c r="IY58" s="338">
        <v>32</v>
      </c>
      <c r="IZ58" s="366">
        <v>0.28581636298678098</v>
      </c>
      <c r="JA58" s="366">
        <v>4.9155145929339499</v>
      </c>
      <c r="JB58" s="366">
        <v>84.331797235023004</v>
      </c>
      <c r="JC58" s="366">
        <v>5.8145766345123304</v>
      </c>
      <c r="JD58" s="144">
        <v>12.250267651381799</v>
      </c>
    </row>
    <row r="59" spans="1:264" ht="18" customHeight="1">
      <c r="A59" s="278"/>
      <c r="B59" s="279" t="s">
        <v>87</v>
      </c>
      <c r="C59" s="279" t="s">
        <v>87</v>
      </c>
      <c r="D59" s="280" t="s">
        <v>1775</v>
      </c>
      <c r="E59" s="281" t="s">
        <v>1278</v>
      </c>
      <c r="F59" s="280" t="s">
        <v>125</v>
      </c>
      <c r="G59" s="281" t="s">
        <v>6</v>
      </c>
      <c r="H59" s="282" t="s">
        <v>87</v>
      </c>
      <c r="I59" s="282" t="s">
        <v>87</v>
      </c>
      <c r="J59" s="282" t="s">
        <v>87</v>
      </c>
      <c r="K59" s="282" t="s">
        <v>87</v>
      </c>
      <c r="L59" s="282" t="s">
        <v>87</v>
      </c>
      <c r="M59" s="283">
        <v>465894</v>
      </c>
      <c r="N59" s="282" t="s">
        <v>87</v>
      </c>
      <c r="O59" s="282" t="s">
        <v>87</v>
      </c>
      <c r="P59" s="282" t="s">
        <v>87</v>
      </c>
      <c r="Q59" s="282" t="s">
        <v>87</v>
      </c>
      <c r="R59" s="132">
        <v>92.375938766412816</v>
      </c>
      <c r="S59" s="132">
        <v>93.512845641795181</v>
      </c>
      <c r="T59" s="339" t="s">
        <v>88</v>
      </c>
      <c r="U59" s="339" t="s">
        <v>88</v>
      </c>
      <c r="V59" s="132">
        <v>17.734627831715201</v>
      </c>
      <c r="W59" s="132">
        <v>7.5080906148867301</v>
      </c>
      <c r="X59" s="132">
        <v>25.242718446601899</v>
      </c>
      <c r="Y59" s="282" t="s">
        <v>87</v>
      </c>
      <c r="Z59" s="282" t="s">
        <v>87</v>
      </c>
      <c r="AA59" s="282" t="s">
        <v>87</v>
      </c>
      <c r="AB59" s="282" t="s">
        <v>87</v>
      </c>
      <c r="AC59" s="282" t="s">
        <v>87</v>
      </c>
      <c r="AD59" s="282" t="s">
        <v>87</v>
      </c>
      <c r="AE59" s="282" t="s">
        <v>87</v>
      </c>
      <c r="AF59" s="282" t="s">
        <v>87</v>
      </c>
      <c r="AG59" s="282" t="s">
        <v>87</v>
      </c>
      <c r="AH59" s="282" t="s">
        <v>87</v>
      </c>
      <c r="AI59" s="282" t="s">
        <v>87</v>
      </c>
      <c r="AJ59" s="282" t="s">
        <v>87</v>
      </c>
      <c r="AK59" s="282" t="s">
        <v>87</v>
      </c>
      <c r="AL59" s="282" t="s">
        <v>87</v>
      </c>
      <c r="AM59" s="282" t="s">
        <v>87</v>
      </c>
      <c r="AN59" s="282" t="s">
        <v>87</v>
      </c>
      <c r="AO59" s="282" t="s">
        <v>87</v>
      </c>
      <c r="AP59" s="282" t="s">
        <v>87</v>
      </c>
      <c r="AQ59" s="282" t="s">
        <v>87</v>
      </c>
      <c r="AR59" s="282" t="s">
        <v>87</v>
      </c>
      <c r="AS59" s="282" t="s">
        <v>87</v>
      </c>
      <c r="AT59" s="282" t="s">
        <v>87</v>
      </c>
      <c r="AU59" s="282" t="s">
        <v>87</v>
      </c>
      <c r="AV59" s="282" t="s">
        <v>87</v>
      </c>
      <c r="AW59" s="286" t="s">
        <v>87</v>
      </c>
      <c r="AX59" s="286" t="s">
        <v>87</v>
      </c>
      <c r="AY59" s="286" t="s">
        <v>87</v>
      </c>
      <c r="AZ59" s="286" t="s">
        <v>87</v>
      </c>
      <c r="BA59" s="286" t="s">
        <v>87</v>
      </c>
      <c r="BB59" s="285">
        <v>145</v>
      </c>
      <c r="BC59" s="285">
        <v>157</v>
      </c>
      <c r="BD59" s="287" t="s">
        <v>88</v>
      </c>
      <c r="BE59" s="287" t="s">
        <v>88</v>
      </c>
      <c r="BF59" s="287" t="s">
        <v>88</v>
      </c>
      <c r="BG59" s="285">
        <v>85</v>
      </c>
      <c r="BH59" s="284">
        <v>17.324063940062818</v>
      </c>
      <c r="BI59" s="285">
        <v>579</v>
      </c>
      <c r="BJ59" s="284">
        <v>118.00744730936907</v>
      </c>
      <c r="BK59" s="285">
        <v>13</v>
      </c>
      <c r="BL59" s="284">
        <v>2.649562720244901</v>
      </c>
      <c r="BM59" s="285">
        <v>22</v>
      </c>
      <c r="BN59" s="288">
        <v>4.4838753727221405</v>
      </c>
      <c r="BO59" s="289">
        <v>336</v>
      </c>
      <c r="BP59" s="288">
        <v>68.481005692483592</v>
      </c>
      <c r="BQ59" s="285">
        <v>0</v>
      </c>
      <c r="BR59" s="288">
        <v>0</v>
      </c>
      <c r="BS59" s="285">
        <v>57</v>
      </c>
      <c r="BT59" s="288">
        <v>11.617313465689181</v>
      </c>
      <c r="BU59" s="285">
        <v>0</v>
      </c>
      <c r="BV59" s="288">
        <v>0</v>
      </c>
      <c r="BW59" s="285">
        <v>122</v>
      </c>
      <c r="BX59" s="288">
        <v>24.865127066913686</v>
      </c>
      <c r="BY59" s="290">
        <v>0</v>
      </c>
      <c r="BZ59" s="291">
        <v>0</v>
      </c>
      <c r="CA59" s="285">
        <v>490</v>
      </c>
      <c r="CB59" s="288">
        <v>99.868133301538577</v>
      </c>
      <c r="CC59" s="285">
        <v>0</v>
      </c>
      <c r="CD59" s="288">
        <v>0</v>
      </c>
      <c r="CE59" s="285">
        <v>56</v>
      </c>
      <c r="CF59" s="288">
        <v>11.413500948747267</v>
      </c>
      <c r="CG59" s="285">
        <v>2207</v>
      </c>
      <c r="CH59" s="288">
        <v>449.81422489080751</v>
      </c>
      <c r="CI59" s="285">
        <v>4148</v>
      </c>
      <c r="CJ59" s="288">
        <v>845.41432027506539</v>
      </c>
      <c r="CK59" s="285">
        <v>273</v>
      </c>
      <c r="CL59" s="288">
        <v>55.640817125142924</v>
      </c>
      <c r="CM59" s="285">
        <v>548</v>
      </c>
      <c r="CN59" s="292">
        <v>111.68925928416967</v>
      </c>
      <c r="CO59" s="285">
        <v>187</v>
      </c>
      <c r="CP59" s="288">
        <v>38.112940668138194</v>
      </c>
      <c r="CQ59" s="285">
        <v>2</v>
      </c>
      <c r="CR59" s="288">
        <v>0.40762503388383098</v>
      </c>
      <c r="CS59" s="285">
        <v>2</v>
      </c>
      <c r="CT59" s="288">
        <v>0.40762503388383098</v>
      </c>
      <c r="CU59" s="285">
        <v>101</v>
      </c>
      <c r="CV59" s="288">
        <v>20.585064211133464</v>
      </c>
      <c r="CW59" s="285">
        <v>155</v>
      </c>
      <c r="CX59" s="288">
        <v>31.590940125996902</v>
      </c>
      <c r="CY59" s="285">
        <v>155</v>
      </c>
      <c r="CZ59" s="288">
        <v>31.590940125996902</v>
      </c>
      <c r="DA59" s="290">
        <v>0</v>
      </c>
      <c r="DB59" s="291">
        <v>0</v>
      </c>
      <c r="DC59" s="285">
        <v>0</v>
      </c>
      <c r="DD59" s="285">
        <v>2224</v>
      </c>
      <c r="DE59" s="285">
        <v>10</v>
      </c>
      <c r="DF59" s="285">
        <v>9710</v>
      </c>
      <c r="DG59" s="285">
        <v>0</v>
      </c>
      <c r="DH59" s="285">
        <v>85</v>
      </c>
      <c r="DI59" s="285">
        <v>15</v>
      </c>
      <c r="DJ59" s="285">
        <v>50</v>
      </c>
      <c r="DK59" s="285">
        <v>100</v>
      </c>
      <c r="DL59" s="285">
        <v>0</v>
      </c>
      <c r="DM59" s="285">
        <v>0</v>
      </c>
      <c r="DN59" s="285">
        <v>0</v>
      </c>
      <c r="DO59" s="285">
        <v>38</v>
      </c>
      <c r="DP59" s="285">
        <v>159</v>
      </c>
      <c r="DQ59" s="285">
        <v>17</v>
      </c>
      <c r="DR59" s="285">
        <v>0</v>
      </c>
      <c r="DS59" s="285">
        <v>0</v>
      </c>
      <c r="DT59" s="285">
        <v>0</v>
      </c>
      <c r="DU59" s="285">
        <v>27638</v>
      </c>
      <c r="DV59" s="285">
        <v>4718</v>
      </c>
      <c r="DW59" s="285">
        <v>5618</v>
      </c>
      <c r="DX59" s="285">
        <v>852</v>
      </c>
      <c r="DY59" s="285">
        <v>796</v>
      </c>
      <c r="DZ59" s="285">
        <v>7439</v>
      </c>
      <c r="EA59" s="285">
        <v>10842</v>
      </c>
      <c r="EB59" s="288">
        <v>30.243497509684602</v>
      </c>
      <c r="EC59" s="285">
        <v>166</v>
      </c>
      <c r="ED59" s="285">
        <v>5216</v>
      </c>
      <c r="EE59" s="285">
        <v>2028</v>
      </c>
      <c r="EF59" s="288">
        <v>38.880368098159508</v>
      </c>
      <c r="EG59" s="285">
        <v>194</v>
      </c>
      <c r="EH59" s="285">
        <v>140</v>
      </c>
      <c r="EI59" s="285">
        <v>151</v>
      </c>
      <c r="EJ59" s="285">
        <v>72</v>
      </c>
      <c r="EK59" s="285">
        <v>774</v>
      </c>
      <c r="EL59" s="285">
        <v>7</v>
      </c>
      <c r="EM59" s="285">
        <v>31</v>
      </c>
      <c r="EN59" s="285">
        <v>10</v>
      </c>
      <c r="EO59" s="285">
        <v>14</v>
      </c>
      <c r="EP59" s="285">
        <v>15</v>
      </c>
      <c r="EQ59" s="285">
        <v>37</v>
      </c>
      <c r="ER59" s="285">
        <v>0</v>
      </c>
      <c r="ES59" s="285">
        <v>0</v>
      </c>
      <c r="ET59" s="285">
        <v>0</v>
      </c>
      <c r="EU59" s="285">
        <v>0</v>
      </c>
      <c r="EV59" s="285">
        <v>4319</v>
      </c>
      <c r="EW59" s="285">
        <v>0</v>
      </c>
      <c r="EX59" s="285">
        <v>0</v>
      </c>
      <c r="EY59" s="285">
        <v>673</v>
      </c>
      <c r="EZ59" s="285">
        <v>45</v>
      </c>
      <c r="FA59" s="285">
        <v>26</v>
      </c>
      <c r="FB59" s="285">
        <v>2</v>
      </c>
      <c r="FC59" s="285">
        <v>5</v>
      </c>
      <c r="FD59" s="285">
        <v>14</v>
      </c>
      <c r="FE59" s="285">
        <v>3</v>
      </c>
      <c r="FF59" s="285">
        <v>42</v>
      </c>
      <c r="FG59" s="285">
        <v>830</v>
      </c>
      <c r="FH59" s="285">
        <v>1656</v>
      </c>
      <c r="FI59" s="285">
        <v>465</v>
      </c>
      <c r="FJ59" s="285">
        <v>1554</v>
      </c>
      <c r="FK59" s="289">
        <v>27</v>
      </c>
      <c r="FL59" s="288">
        <v>5.7953096627129783</v>
      </c>
      <c r="FM59" s="289">
        <v>11</v>
      </c>
      <c r="FN59" s="288">
        <v>2.3610520848089909</v>
      </c>
      <c r="FO59" s="289">
        <v>4</v>
      </c>
      <c r="FP59" s="288">
        <v>0.85856439447599675</v>
      </c>
      <c r="FQ59" s="281">
        <v>4</v>
      </c>
      <c r="FR59" s="292">
        <v>0.81525006776766196</v>
      </c>
      <c r="FS59" s="281">
        <v>1</v>
      </c>
      <c r="FT59" s="292">
        <v>0.20381251694191549</v>
      </c>
      <c r="FU59" s="289">
        <v>15</v>
      </c>
      <c r="FV59" s="288">
        <v>3.0571877541287318</v>
      </c>
      <c r="FW59" s="293">
        <v>1</v>
      </c>
      <c r="FX59" s="293">
        <v>1</v>
      </c>
      <c r="FY59" s="293">
        <v>0</v>
      </c>
      <c r="FZ59" s="293">
        <v>0</v>
      </c>
      <c r="GA59" s="293">
        <v>0</v>
      </c>
      <c r="GB59" s="285">
        <v>13262</v>
      </c>
      <c r="GC59" s="285">
        <v>1651</v>
      </c>
      <c r="GD59" s="285">
        <v>2898</v>
      </c>
      <c r="GE59" s="285">
        <v>64</v>
      </c>
      <c r="GF59" s="285">
        <v>1</v>
      </c>
      <c r="GG59" s="288">
        <v>459.69</v>
      </c>
      <c r="GH59" s="288">
        <v>768.11</v>
      </c>
      <c r="GI59" s="288">
        <v>51.3</v>
      </c>
      <c r="GJ59" s="288">
        <v>27</v>
      </c>
      <c r="GK59" s="288">
        <v>11</v>
      </c>
      <c r="GL59" s="288">
        <v>6</v>
      </c>
      <c r="GM59" s="288">
        <v>16</v>
      </c>
      <c r="GN59" s="288">
        <v>14</v>
      </c>
      <c r="GO59" s="288">
        <v>0</v>
      </c>
      <c r="GP59" s="288">
        <v>19</v>
      </c>
      <c r="GQ59" s="288">
        <v>1</v>
      </c>
      <c r="GR59" s="288">
        <v>3</v>
      </c>
      <c r="GS59" s="288">
        <v>1</v>
      </c>
      <c r="GT59" s="288">
        <v>47</v>
      </c>
      <c r="GU59" s="288">
        <v>2</v>
      </c>
      <c r="GV59" s="288">
        <v>2</v>
      </c>
      <c r="GW59" s="288">
        <v>1</v>
      </c>
      <c r="GX59" s="288">
        <v>1</v>
      </c>
      <c r="GY59" s="288">
        <v>1</v>
      </c>
      <c r="GZ59" s="288">
        <v>3</v>
      </c>
      <c r="HA59" s="288">
        <v>1</v>
      </c>
      <c r="HB59" s="288">
        <v>2</v>
      </c>
      <c r="HC59" s="288">
        <v>1</v>
      </c>
      <c r="HD59" s="288">
        <v>0</v>
      </c>
      <c r="HE59" s="288">
        <v>0</v>
      </c>
      <c r="HF59" s="288">
        <v>4</v>
      </c>
      <c r="HG59" s="288">
        <v>3</v>
      </c>
      <c r="HH59" s="288">
        <v>2</v>
      </c>
      <c r="HI59" s="288">
        <v>1</v>
      </c>
      <c r="HJ59" s="134">
        <v>0.64392329585699748</v>
      </c>
      <c r="HK59" s="134">
        <v>13.522389212996947</v>
      </c>
      <c r="HL59" s="132">
        <v>38.553834133944633</v>
      </c>
      <c r="HM59" s="144">
        <v>90.966156972112202</v>
      </c>
      <c r="HN59" s="144">
        <v>90.261710787803395</v>
      </c>
      <c r="HO59" s="365">
        <v>8.9678786890591902E-2</v>
      </c>
      <c r="HP59" s="365">
        <v>7.9397672826830898E-2</v>
      </c>
      <c r="HQ59" s="365">
        <v>3.1073446327683598</v>
      </c>
      <c r="HR59" s="365">
        <v>3.8926174496644301</v>
      </c>
      <c r="HS59" s="132">
        <v>79.237288135593204</v>
      </c>
      <c r="HT59" s="132">
        <v>86.711409395973106</v>
      </c>
      <c r="HU59" s="132">
        <v>2.88602641447905</v>
      </c>
      <c r="HV59" s="132">
        <v>2.0396988364134199</v>
      </c>
      <c r="HW59" s="132">
        <v>9.2920632258605504</v>
      </c>
      <c r="HX59" s="132">
        <v>17.402795103283498</v>
      </c>
      <c r="HY59" s="144">
        <v>95.084595479442086</v>
      </c>
      <c r="HZ59" s="144">
        <v>97.377969428782905</v>
      </c>
      <c r="IA59" s="383">
        <v>48</v>
      </c>
      <c r="IB59" s="383">
        <v>49</v>
      </c>
      <c r="IC59" s="366">
        <v>0.22522522522522501</v>
      </c>
      <c r="ID59" s="366">
        <v>0.153768907299316</v>
      </c>
      <c r="IE59" s="366">
        <v>2.3976023976023999</v>
      </c>
      <c r="IF59" s="366">
        <v>2.56008359456635</v>
      </c>
      <c r="IG59" s="144">
        <v>62.837162837162801</v>
      </c>
      <c r="IH59" s="144">
        <v>65.778474399164097</v>
      </c>
      <c r="II59" s="144">
        <v>9.3937687687687692</v>
      </c>
      <c r="IJ59" s="144">
        <v>6.0064018075692003</v>
      </c>
      <c r="IK59" s="144">
        <v>8.2702351238542704</v>
      </c>
      <c r="IL59" s="144">
        <v>16.217730511448899</v>
      </c>
      <c r="IM59" s="146">
        <v>99.439404585013122</v>
      </c>
      <c r="IN59" s="135">
        <v>101.93933267714546</v>
      </c>
      <c r="IO59" s="366">
        <v>0.47377515188674002</v>
      </c>
      <c r="IP59" s="366">
        <v>0.17246219869249599</v>
      </c>
      <c r="IQ59" s="366">
        <v>8.1573896353167008</v>
      </c>
      <c r="IR59" s="366">
        <v>4.9199084668192201</v>
      </c>
      <c r="IS59" s="144">
        <v>88.1957773512476</v>
      </c>
      <c r="IT59" s="144">
        <v>89.473684210526301</v>
      </c>
      <c r="IU59" s="144">
        <v>5.8079259795998004</v>
      </c>
      <c r="IV59" s="144">
        <v>3.5053944571451501</v>
      </c>
      <c r="IW59" s="144">
        <v>14.2294474869365</v>
      </c>
      <c r="IX59" s="144">
        <v>23.5295030333121</v>
      </c>
      <c r="IY59" s="338">
        <v>46</v>
      </c>
      <c r="IZ59" s="366">
        <v>0.31377899045020502</v>
      </c>
      <c r="JA59" s="366">
        <v>8.9494163424124498</v>
      </c>
      <c r="JB59" s="366">
        <v>89.299610894941594</v>
      </c>
      <c r="JC59" s="366">
        <v>3.5061391541609801</v>
      </c>
      <c r="JD59" s="144">
        <v>9.9287481235596307</v>
      </c>
    </row>
    <row r="60" spans="1:264" ht="18" customHeight="1">
      <c r="A60" s="278"/>
      <c r="B60" s="279" t="s">
        <v>87</v>
      </c>
      <c r="C60" s="279" t="s">
        <v>87</v>
      </c>
      <c r="D60" s="280" t="s">
        <v>1776</v>
      </c>
      <c r="E60" s="281" t="s">
        <v>1279</v>
      </c>
      <c r="F60" s="280" t="s">
        <v>125</v>
      </c>
      <c r="G60" s="281" t="s">
        <v>6</v>
      </c>
      <c r="H60" s="282" t="s">
        <v>87</v>
      </c>
      <c r="I60" s="282" t="s">
        <v>87</v>
      </c>
      <c r="J60" s="282" t="s">
        <v>87</v>
      </c>
      <c r="K60" s="282" t="s">
        <v>87</v>
      </c>
      <c r="L60" s="282" t="s">
        <v>87</v>
      </c>
      <c r="M60" s="283">
        <v>519577</v>
      </c>
      <c r="N60" s="282" t="s">
        <v>87</v>
      </c>
      <c r="O60" s="282" t="s">
        <v>87</v>
      </c>
      <c r="P60" s="282" t="s">
        <v>87</v>
      </c>
      <c r="Q60" s="282" t="s">
        <v>87</v>
      </c>
      <c r="R60" s="132">
        <v>95.277495499620287</v>
      </c>
      <c r="S60" s="132">
        <v>95.724561913012479</v>
      </c>
      <c r="T60" s="339" t="s">
        <v>88</v>
      </c>
      <c r="U60" s="339" t="s">
        <v>88</v>
      </c>
      <c r="V60" s="132">
        <v>14.3513957307061</v>
      </c>
      <c r="W60" s="132">
        <v>8.8505747126436791</v>
      </c>
      <c r="X60" s="132">
        <v>23.201970443349801</v>
      </c>
      <c r="Y60" s="282" t="s">
        <v>87</v>
      </c>
      <c r="Z60" s="282" t="s">
        <v>87</v>
      </c>
      <c r="AA60" s="282" t="s">
        <v>87</v>
      </c>
      <c r="AB60" s="282" t="s">
        <v>87</v>
      </c>
      <c r="AC60" s="282" t="s">
        <v>87</v>
      </c>
      <c r="AD60" s="282" t="s">
        <v>87</v>
      </c>
      <c r="AE60" s="282" t="s">
        <v>87</v>
      </c>
      <c r="AF60" s="282" t="s">
        <v>87</v>
      </c>
      <c r="AG60" s="282" t="s">
        <v>87</v>
      </c>
      <c r="AH60" s="282" t="s">
        <v>87</v>
      </c>
      <c r="AI60" s="282" t="s">
        <v>87</v>
      </c>
      <c r="AJ60" s="282" t="s">
        <v>87</v>
      </c>
      <c r="AK60" s="282" t="s">
        <v>87</v>
      </c>
      <c r="AL60" s="282" t="s">
        <v>87</v>
      </c>
      <c r="AM60" s="282" t="s">
        <v>87</v>
      </c>
      <c r="AN60" s="282" t="s">
        <v>87</v>
      </c>
      <c r="AO60" s="282" t="s">
        <v>87</v>
      </c>
      <c r="AP60" s="282" t="s">
        <v>87</v>
      </c>
      <c r="AQ60" s="282" t="s">
        <v>87</v>
      </c>
      <c r="AR60" s="282" t="s">
        <v>87</v>
      </c>
      <c r="AS60" s="282" t="s">
        <v>87</v>
      </c>
      <c r="AT60" s="282" t="s">
        <v>87</v>
      </c>
      <c r="AU60" s="282" t="s">
        <v>87</v>
      </c>
      <c r="AV60" s="282" t="s">
        <v>87</v>
      </c>
      <c r="AW60" s="286" t="s">
        <v>87</v>
      </c>
      <c r="AX60" s="286" t="s">
        <v>87</v>
      </c>
      <c r="AY60" s="286" t="s">
        <v>87</v>
      </c>
      <c r="AZ60" s="286" t="s">
        <v>87</v>
      </c>
      <c r="BA60" s="286" t="s">
        <v>87</v>
      </c>
      <c r="BB60" s="285">
        <v>133</v>
      </c>
      <c r="BC60" s="285">
        <v>111</v>
      </c>
      <c r="BD60" s="287" t="s">
        <v>88</v>
      </c>
      <c r="BE60" s="287" t="s">
        <v>88</v>
      </c>
      <c r="BF60" s="287" t="s">
        <v>88</v>
      </c>
      <c r="BG60" s="285">
        <v>116</v>
      </c>
      <c r="BH60" s="284">
        <v>21.506333244341608</v>
      </c>
      <c r="BI60" s="285">
        <v>831</v>
      </c>
      <c r="BJ60" s="284">
        <v>154.0669217762748</v>
      </c>
      <c r="BK60" s="285">
        <v>34</v>
      </c>
      <c r="BL60" s="284">
        <v>6.3035804336863341</v>
      </c>
      <c r="BM60" s="285">
        <v>50</v>
      </c>
      <c r="BN60" s="288">
        <v>9.2699712260093143</v>
      </c>
      <c r="BO60" s="289">
        <v>464</v>
      </c>
      <c r="BP60" s="288">
        <v>86.025332977366432</v>
      </c>
      <c r="BQ60" s="285">
        <v>11</v>
      </c>
      <c r="BR60" s="288">
        <v>2.0393936697220494</v>
      </c>
      <c r="BS60" s="285">
        <v>63</v>
      </c>
      <c r="BT60" s="288">
        <v>11.680163744771736</v>
      </c>
      <c r="BU60" s="285">
        <v>0</v>
      </c>
      <c r="BV60" s="288">
        <v>0</v>
      </c>
      <c r="BW60" s="285">
        <v>220</v>
      </c>
      <c r="BX60" s="288">
        <v>40.787873394440986</v>
      </c>
      <c r="BY60" s="290">
        <v>0</v>
      </c>
      <c r="BZ60" s="291">
        <v>0</v>
      </c>
      <c r="CA60" s="285">
        <v>911</v>
      </c>
      <c r="CB60" s="288">
        <v>168.89887573788971</v>
      </c>
      <c r="CC60" s="285">
        <v>728</v>
      </c>
      <c r="CD60" s="288">
        <v>134.97078105069562</v>
      </c>
      <c r="CE60" s="285">
        <v>84</v>
      </c>
      <c r="CF60" s="288">
        <v>15.573551659695648</v>
      </c>
      <c r="CG60" s="285">
        <v>2206</v>
      </c>
      <c r="CH60" s="288">
        <v>408.99113049153101</v>
      </c>
      <c r="CI60" s="285">
        <v>3693</v>
      </c>
      <c r="CJ60" s="288">
        <v>684.68007475304796</v>
      </c>
      <c r="CK60" s="285">
        <v>624</v>
      </c>
      <c r="CL60" s="288">
        <v>115.68924090059625</v>
      </c>
      <c r="CM60" s="285">
        <v>378</v>
      </c>
      <c r="CN60" s="292">
        <v>70.080982468630424</v>
      </c>
      <c r="CO60" s="285">
        <v>247</v>
      </c>
      <c r="CP60" s="288">
        <v>45.793657856486014</v>
      </c>
      <c r="CQ60" s="285">
        <v>1</v>
      </c>
      <c r="CR60" s="288">
        <v>0.18539942452018629</v>
      </c>
      <c r="CS60" s="285">
        <v>145</v>
      </c>
      <c r="CT60" s="288">
        <v>26.882916555427009</v>
      </c>
      <c r="CU60" s="285">
        <v>99</v>
      </c>
      <c r="CV60" s="288">
        <v>18.35454302749844</v>
      </c>
      <c r="CW60" s="285">
        <v>829</v>
      </c>
      <c r="CX60" s="288">
        <v>153.69612292723443</v>
      </c>
      <c r="CY60" s="285">
        <v>792</v>
      </c>
      <c r="CZ60" s="288">
        <v>146.83634421998752</v>
      </c>
      <c r="DA60" s="290">
        <v>18</v>
      </c>
      <c r="DB60" s="291">
        <v>3.3371896413633531</v>
      </c>
      <c r="DC60" s="285">
        <v>18</v>
      </c>
      <c r="DD60" s="285">
        <v>0</v>
      </c>
      <c r="DE60" s="285">
        <v>1181</v>
      </c>
      <c r="DF60" s="285">
        <v>21754</v>
      </c>
      <c r="DG60" s="285">
        <v>129</v>
      </c>
      <c r="DH60" s="285">
        <v>130</v>
      </c>
      <c r="DI60" s="285">
        <v>111</v>
      </c>
      <c r="DJ60" s="285">
        <v>141</v>
      </c>
      <c r="DK60" s="285">
        <v>37</v>
      </c>
      <c r="DL60" s="285">
        <v>215</v>
      </c>
      <c r="DM60" s="285">
        <v>0</v>
      </c>
      <c r="DN60" s="285">
        <v>648</v>
      </c>
      <c r="DO60" s="285">
        <v>307</v>
      </c>
      <c r="DP60" s="285">
        <v>0</v>
      </c>
      <c r="DQ60" s="285">
        <v>1</v>
      </c>
      <c r="DR60" s="285">
        <v>0</v>
      </c>
      <c r="DS60" s="285">
        <v>0</v>
      </c>
      <c r="DT60" s="285">
        <v>18743</v>
      </c>
      <c r="DU60" s="285">
        <v>16393</v>
      </c>
      <c r="DV60" s="285">
        <v>5779</v>
      </c>
      <c r="DW60" s="285">
        <v>32513</v>
      </c>
      <c r="DX60" s="285">
        <v>1346</v>
      </c>
      <c r="DY60" s="285">
        <v>1264</v>
      </c>
      <c r="DZ60" s="285">
        <v>8884</v>
      </c>
      <c r="EA60" s="285">
        <v>31179</v>
      </c>
      <c r="EB60" s="288">
        <v>31.2806696815164</v>
      </c>
      <c r="EC60" s="285">
        <v>810</v>
      </c>
      <c r="ED60" s="285">
        <v>10249</v>
      </c>
      <c r="EE60" s="285">
        <v>2982</v>
      </c>
      <c r="EF60" s="288">
        <v>29.095521514294077</v>
      </c>
      <c r="EG60" s="285">
        <v>517</v>
      </c>
      <c r="EH60" s="285">
        <v>538</v>
      </c>
      <c r="EI60" s="285">
        <v>126</v>
      </c>
      <c r="EJ60" s="285">
        <v>217</v>
      </c>
      <c r="EK60" s="285">
        <v>1071</v>
      </c>
      <c r="EL60" s="285">
        <v>15</v>
      </c>
      <c r="EM60" s="285">
        <v>33</v>
      </c>
      <c r="EN60" s="285">
        <v>54</v>
      </c>
      <c r="EO60" s="285">
        <v>66</v>
      </c>
      <c r="EP60" s="285">
        <v>498</v>
      </c>
      <c r="EQ60" s="285">
        <v>63</v>
      </c>
      <c r="ER60" s="285">
        <v>0</v>
      </c>
      <c r="ES60" s="285">
        <v>3</v>
      </c>
      <c r="ET60" s="285">
        <v>0</v>
      </c>
      <c r="EU60" s="285">
        <v>0</v>
      </c>
      <c r="EV60" s="285">
        <v>17608</v>
      </c>
      <c r="EW60" s="285">
        <v>295</v>
      </c>
      <c r="EX60" s="285">
        <v>420</v>
      </c>
      <c r="EY60" s="285">
        <v>3908</v>
      </c>
      <c r="EZ60" s="285">
        <v>51</v>
      </c>
      <c r="FA60" s="285">
        <v>66</v>
      </c>
      <c r="FB60" s="285">
        <v>10</v>
      </c>
      <c r="FC60" s="285">
        <v>8</v>
      </c>
      <c r="FD60" s="285">
        <v>57</v>
      </c>
      <c r="FE60" s="285">
        <v>6</v>
      </c>
      <c r="FF60" s="285">
        <v>86</v>
      </c>
      <c r="FG60" s="285">
        <v>742</v>
      </c>
      <c r="FH60" s="285">
        <v>643</v>
      </c>
      <c r="FI60" s="285">
        <v>597</v>
      </c>
      <c r="FJ60" s="285">
        <v>9655</v>
      </c>
      <c r="FK60" s="289">
        <v>19</v>
      </c>
      <c r="FL60" s="288">
        <v>3.6568208369500574</v>
      </c>
      <c r="FM60" s="289">
        <v>5</v>
      </c>
      <c r="FN60" s="288">
        <v>0.96232127288159408</v>
      </c>
      <c r="FO60" s="295">
        <v>0</v>
      </c>
      <c r="FP60" s="291">
        <v>0</v>
      </c>
      <c r="FQ60" s="281">
        <v>4</v>
      </c>
      <c r="FR60" s="292">
        <v>0.74159769808074516</v>
      </c>
      <c r="FS60" s="281">
        <v>1</v>
      </c>
      <c r="FT60" s="292">
        <v>0.18539942452018629</v>
      </c>
      <c r="FU60" s="289">
        <v>34</v>
      </c>
      <c r="FV60" s="288">
        <v>6.3035804336863341</v>
      </c>
      <c r="FW60" s="293">
        <v>3</v>
      </c>
      <c r="FX60" s="293">
        <v>0</v>
      </c>
      <c r="FY60" s="293">
        <v>3</v>
      </c>
      <c r="FZ60" s="293">
        <v>0</v>
      </c>
      <c r="GA60" s="293">
        <v>0</v>
      </c>
      <c r="GB60" s="285">
        <v>16531</v>
      </c>
      <c r="GC60" s="285">
        <v>3456</v>
      </c>
      <c r="GD60" s="285">
        <v>8058</v>
      </c>
      <c r="GE60" s="285">
        <v>369</v>
      </c>
      <c r="GF60" s="285">
        <v>23</v>
      </c>
      <c r="GG60" s="288">
        <v>300.56</v>
      </c>
      <c r="GH60" s="288">
        <v>1301.18</v>
      </c>
      <c r="GI60" s="288">
        <v>110.09</v>
      </c>
      <c r="GJ60" s="288">
        <v>10.27</v>
      </c>
      <c r="GK60" s="288">
        <v>4.79</v>
      </c>
      <c r="GL60" s="288">
        <v>3</v>
      </c>
      <c r="GM60" s="288">
        <v>7</v>
      </c>
      <c r="GN60" s="288">
        <v>8</v>
      </c>
      <c r="GO60" s="288">
        <v>4</v>
      </c>
      <c r="GP60" s="288">
        <v>8.6</v>
      </c>
      <c r="GQ60" s="288">
        <v>0.55000000000000004</v>
      </c>
      <c r="GR60" s="288">
        <v>0</v>
      </c>
      <c r="GS60" s="288">
        <v>0</v>
      </c>
      <c r="GT60" s="288">
        <v>17</v>
      </c>
      <c r="GU60" s="288">
        <v>1</v>
      </c>
      <c r="GV60" s="288">
        <v>3</v>
      </c>
      <c r="GW60" s="288">
        <v>2</v>
      </c>
      <c r="GX60" s="288">
        <v>0</v>
      </c>
      <c r="GY60" s="288">
        <v>4</v>
      </c>
      <c r="GZ60" s="288">
        <v>3</v>
      </c>
      <c r="HA60" s="288">
        <v>0</v>
      </c>
      <c r="HB60" s="288">
        <v>0</v>
      </c>
      <c r="HC60" s="288">
        <v>1</v>
      </c>
      <c r="HD60" s="288">
        <v>0</v>
      </c>
      <c r="HE60" s="288">
        <v>4</v>
      </c>
      <c r="HF60" s="288">
        <v>14</v>
      </c>
      <c r="HG60" s="288">
        <v>3</v>
      </c>
      <c r="HH60" s="288">
        <v>14</v>
      </c>
      <c r="HI60" s="288">
        <v>3</v>
      </c>
      <c r="HJ60" s="134">
        <v>1.3472497820342317</v>
      </c>
      <c r="HK60" s="134">
        <v>10.393069747121217</v>
      </c>
      <c r="HL60" s="132">
        <v>40.364565791018464</v>
      </c>
      <c r="HM60" s="144">
        <v>92.9927431222428</v>
      </c>
      <c r="HN60" s="144">
        <v>93.2497300981736</v>
      </c>
      <c r="HO60" s="365">
        <v>9.3428838368109599E-2</v>
      </c>
      <c r="HP60" s="365">
        <v>2.7069297401347399E-2</v>
      </c>
      <c r="HQ60" s="365">
        <v>3.1674208144796401</v>
      </c>
      <c r="HR60" s="365">
        <v>1.1968085106383</v>
      </c>
      <c r="HS60" s="132">
        <v>84.917043740573106</v>
      </c>
      <c r="HT60" s="132">
        <v>89.095744680851098</v>
      </c>
      <c r="HU60" s="132">
        <v>2.9496818970503198</v>
      </c>
      <c r="HV60" s="132">
        <v>2.2617901828681402</v>
      </c>
      <c r="HW60" s="132">
        <v>8.3092333938492704</v>
      </c>
      <c r="HX60" s="132">
        <v>14.755933721450999</v>
      </c>
      <c r="HY60" s="144">
        <v>105.43063298980182</v>
      </c>
      <c r="HZ60" s="144">
        <v>98.953931550551005</v>
      </c>
      <c r="IA60" s="383">
        <v>40</v>
      </c>
      <c r="IB60" s="383">
        <v>37</v>
      </c>
      <c r="IC60" s="366">
        <v>0.21132713440405801</v>
      </c>
      <c r="ID60" s="366">
        <v>0.129307332075208</v>
      </c>
      <c r="IE60" s="366">
        <v>2.4922118380062299</v>
      </c>
      <c r="IF60" s="366">
        <v>2.2168963451168402</v>
      </c>
      <c r="IG60" s="144">
        <v>77.133956386292795</v>
      </c>
      <c r="IH60" s="144">
        <v>81.246255242660297</v>
      </c>
      <c r="II60" s="144">
        <v>8.4795012679628101</v>
      </c>
      <c r="IJ60" s="144">
        <v>5.8328091144195104</v>
      </c>
      <c r="IK60" s="144">
        <v>7.5492870371215099</v>
      </c>
      <c r="IL60" s="144">
        <v>13.780974772354099</v>
      </c>
      <c r="IM60" s="146">
        <v>95.976981733361725</v>
      </c>
      <c r="IN60" s="135">
        <v>105.37977931578999</v>
      </c>
      <c r="IO60" s="366">
        <v>0.61740558292282399</v>
      </c>
      <c r="IP60" s="366">
        <v>0.14984781081713899</v>
      </c>
      <c r="IQ60" s="366">
        <v>9.1439688715953302</v>
      </c>
      <c r="IR60" s="366">
        <v>3.8461538461538498</v>
      </c>
      <c r="IS60" s="144">
        <v>91.439688715953295</v>
      </c>
      <c r="IT60" s="144">
        <v>95.913461538461505</v>
      </c>
      <c r="IU60" s="144">
        <v>6.7520525451559896</v>
      </c>
      <c r="IV60" s="144">
        <v>3.8960430812456099</v>
      </c>
      <c r="IW60" s="144">
        <v>12.0195992554473</v>
      </c>
      <c r="IX60" s="144">
        <v>19.785721162442101</v>
      </c>
      <c r="IY60" s="338">
        <v>21</v>
      </c>
      <c r="IZ60" s="366">
        <v>0.13612497569196899</v>
      </c>
      <c r="JA60" s="366">
        <v>3.49417637271215</v>
      </c>
      <c r="JB60" s="366">
        <v>74.875207986688807</v>
      </c>
      <c r="JC60" s="366">
        <v>3.8957671614701499</v>
      </c>
      <c r="JD60" s="144">
        <v>10.2468652037618</v>
      </c>
    </row>
    <row r="61" spans="1:264" ht="18" customHeight="1">
      <c r="A61" s="278"/>
      <c r="B61" s="279" t="s">
        <v>87</v>
      </c>
      <c r="C61" s="279" t="s">
        <v>87</v>
      </c>
      <c r="D61" s="280" t="s">
        <v>1777</v>
      </c>
      <c r="E61" s="281" t="s">
        <v>1280</v>
      </c>
      <c r="F61" s="280" t="s">
        <v>125</v>
      </c>
      <c r="G61" s="281" t="s">
        <v>6</v>
      </c>
      <c r="H61" s="282" t="s">
        <v>87</v>
      </c>
      <c r="I61" s="282" t="s">
        <v>87</v>
      </c>
      <c r="J61" s="282" t="s">
        <v>87</v>
      </c>
      <c r="K61" s="282" t="s">
        <v>87</v>
      </c>
      <c r="L61" s="282" t="s">
        <v>87</v>
      </c>
      <c r="M61" s="283">
        <v>138770</v>
      </c>
      <c r="N61" s="282" t="s">
        <v>87</v>
      </c>
      <c r="O61" s="282" t="s">
        <v>87</v>
      </c>
      <c r="P61" s="282" t="s">
        <v>87</v>
      </c>
      <c r="Q61" s="282" t="s">
        <v>87</v>
      </c>
      <c r="R61" s="132">
        <v>99.545005966265478</v>
      </c>
      <c r="S61" s="132">
        <v>95.472354911324885</v>
      </c>
      <c r="T61" s="339" t="s">
        <v>88</v>
      </c>
      <c r="U61" s="339" t="s">
        <v>88</v>
      </c>
      <c r="V61" s="132">
        <v>10.342920353982301</v>
      </c>
      <c r="W61" s="132">
        <v>5.1991150442477903</v>
      </c>
      <c r="X61" s="132">
        <v>15.5420353982301</v>
      </c>
      <c r="Y61" s="282" t="s">
        <v>87</v>
      </c>
      <c r="Z61" s="282" t="s">
        <v>87</v>
      </c>
      <c r="AA61" s="282" t="s">
        <v>87</v>
      </c>
      <c r="AB61" s="282" t="s">
        <v>87</v>
      </c>
      <c r="AC61" s="282" t="s">
        <v>87</v>
      </c>
      <c r="AD61" s="282" t="s">
        <v>87</v>
      </c>
      <c r="AE61" s="282" t="s">
        <v>87</v>
      </c>
      <c r="AF61" s="282" t="s">
        <v>87</v>
      </c>
      <c r="AG61" s="282" t="s">
        <v>87</v>
      </c>
      <c r="AH61" s="282" t="s">
        <v>87</v>
      </c>
      <c r="AI61" s="282" t="s">
        <v>87</v>
      </c>
      <c r="AJ61" s="282" t="s">
        <v>87</v>
      </c>
      <c r="AK61" s="282" t="s">
        <v>87</v>
      </c>
      <c r="AL61" s="282" t="s">
        <v>87</v>
      </c>
      <c r="AM61" s="282" t="s">
        <v>87</v>
      </c>
      <c r="AN61" s="282" t="s">
        <v>87</v>
      </c>
      <c r="AO61" s="282" t="s">
        <v>87</v>
      </c>
      <c r="AP61" s="282" t="s">
        <v>87</v>
      </c>
      <c r="AQ61" s="282" t="s">
        <v>87</v>
      </c>
      <c r="AR61" s="282" t="s">
        <v>87</v>
      </c>
      <c r="AS61" s="282" t="s">
        <v>87</v>
      </c>
      <c r="AT61" s="282" t="s">
        <v>87</v>
      </c>
      <c r="AU61" s="282" t="s">
        <v>87</v>
      </c>
      <c r="AV61" s="282" t="s">
        <v>87</v>
      </c>
      <c r="AW61" s="286" t="s">
        <v>87</v>
      </c>
      <c r="AX61" s="286" t="s">
        <v>87</v>
      </c>
      <c r="AY61" s="286" t="s">
        <v>87</v>
      </c>
      <c r="AZ61" s="286" t="s">
        <v>87</v>
      </c>
      <c r="BA61" s="286" t="s">
        <v>87</v>
      </c>
      <c r="BB61" s="285">
        <v>36</v>
      </c>
      <c r="BC61" s="285">
        <v>30</v>
      </c>
      <c r="BD61" s="287" t="s">
        <v>88</v>
      </c>
      <c r="BE61" s="287" t="s">
        <v>88</v>
      </c>
      <c r="BF61" s="287" t="s">
        <v>88</v>
      </c>
      <c r="BG61" s="285">
        <v>0</v>
      </c>
      <c r="BH61" s="284">
        <v>0</v>
      </c>
      <c r="BI61" s="285">
        <v>110</v>
      </c>
      <c r="BJ61" s="284">
        <v>76.346474181010549</v>
      </c>
      <c r="BK61" s="285">
        <v>0</v>
      </c>
      <c r="BL61" s="284">
        <v>0</v>
      </c>
      <c r="BM61" s="285">
        <v>0</v>
      </c>
      <c r="BN61" s="288">
        <v>0</v>
      </c>
      <c r="BO61" s="289">
        <v>45</v>
      </c>
      <c r="BP61" s="288">
        <v>31.232648528595224</v>
      </c>
      <c r="BQ61" s="285">
        <v>0</v>
      </c>
      <c r="BR61" s="288">
        <v>0</v>
      </c>
      <c r="BS61" s="285">
        <v>0</v>
      </c>
      <c r="BT61" s="288">
        <v>0</v>
      </c>
      <c r="BU61" s="285">
        <v>0</v>
      </c>
      <c r="BV61" s="288">
        <v>0</v>
      </c>
      <c r="BW61" s="285">
        <v>26</v>
      </c>
      <c r="BX61" s="288">
        <v>18.045530260966132</v>
      </c>
      <c r="BY61" s="285">
        <v>12</v>
      </c>
      <c r="BZ61" s="288">
        <v>8.3287062742920597</v>
      </c>
      <c r="CA61" s="285">
        <v>122</v>
      </c>
      <c r="CB61" s="288">
        <v>84.675180455302609</v>
      </c>
      <c r="CC61" s="290">
        <v>0</v>
      </c>
      <c r="CD61" s="291">
        <v>0</v>
      </c>
      <c r="CE61" s="285">
        <v>94</v>
      </c>
      <c r="CF61" s="288">
        <v>65.241532481954465</v>
      </c>
      <c r="CG61" s="285">
        <v>451</v>
      </c>
      <c r="CH61" s="288">
        <v>313.02054414214325</v>
      </c>
      <c r="CI61" s="285">
        <v>529</v>
      </c>
      <c r="CJ61" s="288">
        <v>367.15713492504165</v>
      </c>
      <c r="CK61" s="285">
        <v>96</v>
      </c>
      <c r="CL61" s="288">
        <v>66.629650194336477</v>
      </c>
      <c r="CM61" s="290">
        <v>0</v>
      </c>
      <c r="CN61" s="294">
        <v>0</v>
      </c>
      <c r="CO61" s="285">
        <v>33</v>
      </c>
      <c r="CP61" s="288">
        <v>22.903942254303164</v>
      </c>
      <c r="CQ61" s="285">
        <v>0</v>
      </c>
      <c r="CR61" s="288">
        <v>0</v>
      </c>
      <c r="CS61" s="290">
        <v>0</v>
      </c>
      <c r="CT61" s="291">
        <v>0</v>
      </c>
      <c r="CU61" s="285">
        <v>14</v>
      </c>
      <c r="CV61" s="288">
        <v>9.7168239866740702</v>
      </c>
      <c r="CW61" s="285">
        <v>226</v>
      </c>
      <c r="CX61" s="288">
        <v>156.85730149916714</v>
      </c>
      <c r="CY61" s="285">
        <v>226</v>
      </c>
      <c r="CZ61" s="288">
        <v>156.85730149916714</v>
      </c>
      <c r="DA61" s="290">
        <v>0</v>
      </c>
      <c r="DB61" s="291">
        <v>0</v>
      </c>
      <c r="DC61" s="285">
        <v>0</v>
      </c>
      <c r="DD61" s="285">
        <v>0</v>
      </c>
      <c r="DE61" s="285">
        <v>31</v>
      </c>
      <c r="DF61" s="285">
        <v>7528</v>
      </c>
      <c r="DG61" s="285">
        <v>0</v>
      </c>
      <c r="DH61" s="285">
        <v>66</v>
      </c>
      <c r="DI61" s="285">
        <v>2</v>
      </c>
      <c r="DJ61" s="285">
        <v>38</v>
      </c>
      <c r="DK61" s="285">
        <v>127</v>
      </c>
      <c r="DL61" s="285">
        <v>0</v>
      </c>
      <c r="DM61" s="285">
        <v>0</v>
      </c>
      <c r="DN61" s="285">
        <v>332</v>
      </c>
      <c r="DO61" s="285">
        <v>19</v>
      </c>
      <c r="DP61" s="285">
        <v>27</v>
      </c>
      <c r="DQ61" s="285">
        <v>0</v>
      </c>
      <c r="DR61" s="285">
        <v>0</v>
      </c>
      <c r="DS61" s="285">
        <v>97</v>
      </c>
      <c r="DT61" s="285">
        <v>12310</v>
      </c>
      <c r="DU61" s="285">
        <v>0</v>
      </c>
      <c r="DV61" s="285">
        <v>416</v>
      </c>
      <c r="DW61" s="285">
        <v>717</v>
      </c>
      <c r="DX61" s="285">
        <v>238</v>
      </c>
      <c r="DY61" s="285">
        <v>2361</v>
      </c>
      <c r="DZ61" s="285">
        <v>4230</v>
      </c>
      <c r="EA61" s="285">
        <v>8026</v>
      </c>
      <c r="EB61" s="288">
        <v>20.1345626713182</v>
      </c>
      <c r="EC61" s="285">
        <v>171</v>
      </c>
      <c r="ED61" s="285">
        <v>2779</v>
      </c>
      <c r="EE61" s="285">
        <v>270</v>
      </c>
      <c r="EF61" s="288">
        <v>9.7157250809643756</v>
      </c>
      <c r="EG61" s="285">
        <v>91</v>
      </c>
      <c r="EH61" s="285">
        <v>81</v>
      </c>
      <c r="EI61" s="285">
        <v>25</v>
      </c>
      <c r="EJ61" s="285">
        <v>1</v>
      </c>
      <c r="EK61" s="285">
        <v>74</v>
      </c>
      <c r="EL61" s="285">
        <v>14</v>
      </c>
      <c r="EM61" s="285">
        <v>12</v>
      </c>
      <c r="EN61" s="285">
        <v>11</v>
      </c>
      <c r="EO61" s="285">
        <v>11</v>
      </c>
      <c r="EP61" s="285">
        <v>4</v>
      </c>
      <c r="EQ61" s="285">
        <v>5</v>
      </c>
      <c r="ER61" s="285">
        <v>0</v>
      </c>
      <c r="ES61" s="285">
        <v>0</v>
      </c>
      <c r="ET61" s="285">
        <v>0</v>
      </c>
      <c r="EU61" s="285">
        <v>0</v>
      </c>
      <c r="EV61" s="285">
        <v>1352</v>
      </c>
      <c r="EW61" s="285">
        <v>0</v>
      </c>
      <c r="EX61" s="285">
        <v>0</v>
      </c>
      <c r="EY61" s="285">
        <v>0</v>
      </c>
      <c r="EZ61" s="285">
        <v>0</v>
      </c>
      <c r="FA61" s="285">
        <v>8</v>
      </c>
      <c r="FB61" s="285">
        <v>3</v>
      </c>
      <c r="FC61" s="285">
        <v>0</v>
      </c>
      <c r="FD61" s="285">
        <v>3</v>
      </c>
      <c r="FE61" s="285">
        <v>3</v>
      </c>
      <c r="FF61" s="285">
        <v>6</v>
      </c>
      <c r="FG61" s="285">
        <v>127</v>
      </c>
      <c r="FH61" s="285">
        <v>133</v>
      </c>
      <c r="FI61" s="285">
        <v>25</v>
      </c>
      <c r="FJ61" s="285">
        <v>1242</v>
      </c>
      <c r="FK61" s="289">
        <v>4</v>
      </c>
      <c r="FL61" s="288">
        <v>2.8824673920876269</v>
      </c>
      <c r="FM61" s="289">
        <v>1</v>
      </c>
      <c r="FN61" s="288">
        <v>0.72061684802190673</v>
      </c>
      <c r="FO61" s="295">
        <v>3</v>
      </c>
      <c r="FP61" s="291">
        <v>2.1618505440657203</v>
      </c>
      <c r="FQ61" s="281">
        <v>0</v>
      </c>
      <c r="FR61" s="292">
        <v>0</v>
      </c>
      <c r="FS61" s="281">
        <v>0</v>
      </c>
      <c r="FT61" s="292">
        <v>0</v>
      </c>
      <c r="FU61" s="295">
        <v>0</v>
      </c>
      <c r="FV61" s="291">
        <v>0</v>
      </c>
      <c r="FW61" s="293">
        <v>1</v>
      </c>
      <c r="FX61" s="293">
        <v>0</v>
      </c>
      <c r="FY61" s="293">
        <v>1</v>
      </c>
      <c r="FZ61" s="293">
        <v>0</v>
      </c>
      <c r="GA61" s="293">
        <v>0</v>
      </c>
      <c r="GB61" s="285">
        <v>0</v>
      </c>
      <c r="GC61" s="285">
        <v>3218</v>
      </c>
      <c r="GD61" s="285">
        <v>0</v>
      </c>
      <c r="GE61" s="285">
        <v>0</v>
      </c>
      <c r="GF61" s="285">
        <v>0</v>
      </c>
      <c r="GG61" s="288">
        <v>84.5</v>
      </c>
      <c r="GH61" s="288">
        <v>333</v>
      </c>
      <c r="GI61" s="288">
        <v>23</v>
      </c>
      <c r="GJ61" s="288">
        <v>1</v>
      </c>
      <c r="GK61" s="288">
        <v>1</v>
      </c>
      <c r="GL61" s="288">
        <v>1</v>
      </c>
      <c r="GM61" s="288">
        <v>1</v>
      </c>
      <c r="GN61" s="288">
        <v>3</v>
      </c>
      <c r="GO61" s="288">
        <v>1</v>
      </c>
      <c r="GP61" s="288">
        <v>1</v>
      </c>
      <c r="GQ61" s="288">
        <v>0</v>
      </c>
      <c r="GR61" s="288">
        <v>1</v>
      </c>
      <c r="GS61" s="288">
        <v>0</v>
      </c>
      <c r="GT61" s="288">
        <v>8</v>
      </c>
      <c r="GU61" s="288">
        <v>0</v>
      </c>
      <c r="GV61" s="288">
        <v>1</v>
      </c>
      <c r="GW61" s="288">
        <v>0</v>
      </c>
      <c r="GX61" s="288">
        <v>0</v>
      </c>
      <c r="GY61" s="288">
        <v>1</v>
      </c>
      <c r="GZ61" s="288">
        <v>1</v>
      </c>
      <c r="HA61" s="288">
        <v>0</v>
      </c>
      <c r="HB61" s="288">
        <v>0</v>
      </c>
      <c r="HC61" s="288">
        <v>0</v>
      </c>
      <c r="HD61" s="288">
        <v>0</v>
      </c>
      <c r="HE61" s="288">
        <v>0</v>
      </c>
      <c r="HF61" s="288">
        <v>0</v>
      </c>
      <c r="HG61" s="288">
        <v>1</v>
      </c>
      <c r="HH61" s="288">
        <v>5</v>
      </c>
      <c r="HI61" s="288">
        <v>0</v>
      </c>
      <c r="HJ61" s="134">
        <v>0</v>
      </c>
      <c r="HK61" s="134">
        <v>5.7649347841752538</v>
      </c>
      <c r="HL61" s="132">
        <v>12.286517258773511</v>
      </c>
      <c r="HM61" s="144">
        <v>93.459259172582094</v>
      </c>
      <c r="HN61" s="144">
        <v>93.627258451351096</v>
      </c>
      <c r="HO61" s="365">
        <v>0.15590489801221299</v>
      </c>
      <c r="HP61" s="365">
        <v>4.96425734710087E-2</v>
      </c>
      <c r="HQ61" s="365">
        <v>4.7244094488188999</v>
      </c>
      <c r="HR61" s="365">
        <v>1.8518518518518501</v>
      </c>
      <c r="HS61" s="132">
        <v>85.039370078740205</v>
      </c>
      <c r="HT61" s="132">
        <v>88.518518518518505</v>
      </c>
      <c r="HU61" s="132">
        <v>3.2999870079251701</v>
      </c>
      <c r="HV61" s="132">
        <v>2.6806989674344699</v>
      </c>
      <c r="HW61" s="132">
        <v>11.6690642668362</v>
      </c>
      <c r="HX61" s="132">
        <v>18.716049382716101</v>
      </c>
      <c r="HY61" s="144">
        <v>101.8308916606466</v>
      </c>
      <c r="HZ61" s="144">
        <v>100.10424282514499</v>
      </c>
      <c r="IA61" s="383">
        <v>12</v>
      </c>
      <c r="IB61" s="383">
        <v>11</v>
      </c>
      <c r="IC61" s="366">
        <v>0.18682858477347</v>
      </c>
      <c r="ID61" s="366">
        <v>0.12851968687930801</v>
      </c>
      <c r="IE61" s="366">
        <v>2.1164021164021198</v>
      </c>
      <c r="IF61" s="366">
        <v>2.0754716981132102</v>
      </c>
      <c r="IG61" s="144">
        <v>72.310405643739003</v>
      </c>
      <c r="IH61" s="144">
        <v>76.415094339622598</v>
      </c>
      <c r="II61" s="144">
        <v>8.8276506305464704</v>
      </c>
      <c r="IJ61" s="144">
        <v>6.1923121860030399</v>
      </c>
      <c r="IK61" s="144">
        <v>9.9863292321029604</v>
      </c>
      <c r="IL61" s="144">
        <v>16.768959435626101</v>
      </c>
      <c r="IM61" s="146">
        <v>113.27623826164266</v>
      </c>
      <c r="IN61" s="135">
        <v>98.999224008661173</v>
      </c>
      <c r="IO61" s="366">
        <v>0.31818181818181801</v>
      </c>
      <c r="IP61" s="366">
        <v>0</v>
      </c>
      <c r="IQ61" s="366">
        <v>3.3898305084745801</v>
      </c>
      <c r="IR61" s="366">
        <v>0</v>
      </c>
      <c r="IS61" s="144">
        <v>81.840193704600495</v>
      </c>
      <c r="IT61" s="144">
        <v>84.615384615384599</v>
      </c>
      <c r="IU61" s="144">
        <v>9.3863636363636296</v>
      </c>
      <c r="IV61" s="144">
        <v>4.3392892204987197</v>
      </c>
      <c r="IW61" s="144">
        <v>13.8664710198092</v>
      </c>
      <c r="IX61" s="144">
        <v>19.060815236559701</v>
      </c>
      <c r="IY61" s="338">
        <v>12</v>
      </c>
      <c r="IZ61" s="366">
        <v>0.26809651474530799</v>
      </c>
      <c r="JA61" s="366">
        <v>13.3333333333333</v>
      </c>
      <c r="JB61" s="366">
        <v>95.5555555555556</v>
      </c>
      <c r="JC61" s="366">
        <v>2.0107238605898101</v>
      </c>
      <c r="JD61" s="144">
        <v>12.0811287477954</v>
      </c>
    </row>
    <row r="62" spans="1:264" ht="18" customHeight="1">
      <c r="A62" s="278"/>
      <c r="B62" s="279" t="s">
        <v>87</v>
      </c>
      <c r="C62" s="279" t="s">
        <v>87</v>
      </c>
      <c r="D62" s="280" t="s">
        <v>1778</v>
      </c>
      <c r="E62" s="281" t="s">
        <v>1281</v>
      </c>
      <c r="F62" s="280" t="s">
        <v>125</v>
      </c>
      <c r="G62" s="281" t="s">
        <v>6</v>
      </c>
      <c r="H62" s="282" t="s">
        <v>87</v>
      </c>
      <c r="I62" s="282" t="s">
        <v>87</v>
      </c>
      <c r="J62" s="282" t="s">
        <v>87</v>
      </c>
      <c r="K62" s="282" t="s">
        <v>87</v>
      </c>
      <c r="L62" s="282" t="s">
        <v>87</v>
      </c>
      <c r="M62" s="283">
        <v>119577</v>
      </c>
      <c r="N62" s="282" t="s">
        <v>87</v>
      </c>
      <c r="O62" s="282" t="s">
        <v>87</v>
      </c>
      <c r="P62" s="282" t="s">
        <v>87</v>
      </c>
      <c r="Q62" s="282" t="s">
        <v>87</v>
      </c>
      <c r="R62" s="132">
        <v>153.03080203715001</v>
      </c>
      <c r="S62" s="132">
        <v>153.02975641115702</v>
      </c>
      <c r="T62" s="395">
        <v>623.7662117440716</v>
      </c>
      <c r="U62" s="338">
        <v>419.99717099227121</v>
      </c>
      <c r="V62" s="132">
        <v>9.7133076593923793</v>
      </c>
      <c r="W62" s="132">
        <v>6.2901155327342702</v>
      </c>
      <c r="X62" s="132">
        <v>16.0034231921267</v>
      </c>
      <c r="Y62" s="282" t="s">
        <v>87</v>
      </c>
      <c r="Z62" s="282" t="s">
        <v>87</v>
      </c>
      <c r="AA62" s="282" t="s">
        <v>87</v>
      </c>
      <c r="AB62" s="282" t="s">
        <v>87</v>
      </c>
      <c r="AC62" s="282" t="s">
        <v>87</v>
      </c>
      <c r="AD62" s="282" t="s">
        <v>87</v>
      </c>
      <c r="AE62" s="282" t="s">
        <v>87</v>
      </c>
      <c r="AF62" s="282" t="s">
        <v>87</v>
      </c>
      <c r="AG62" s="282" t="s">
        <v>87</v>
      </c>
      <c r="AH62" s="282" t="s">
        <v>87</v>
      </c>
      <c r="AI62" s="282" t="s">
        <v>87</v>
      </c>
      <c r="AJ62" s="282" t="s">
        <v>87</v>
      </c>
      <c r="AK62" s="282" t="s">
        <v>87</v>
      </c>
      <c r="AL62" s="282" t="s">
        <v>87</v>
      </c>
      <c r="AM62" s="282" t="s">
        <v>87</v>
      </c>
      <c r="AN62" s="282" t="s">
        <v>87</v>
      </c>
      <c r="AO62" s="282" t="s">
        <v>87</v>
      </c>
      <c r="AP62" s="282" t="s">
        <v>87</v>
      </c>
      <c r="AQ62" s="282" t="s">
        <v>87</v>
      </c>
      <c r="AR62" s="282" t="s">
        <v>87</v>
      </c>
      <c r="AS62" s="282" t="s">
        <v>87</v>
      </c>
      <c r="AT62" s="282" t="s">
        <v>87</v>
      </c>
      <c r="AU62" s="282" t="s">
        <v>87</v>
      </c>
      <c r="AV62" s="282" t="s">
        <v>87</v>
      </c>
      <c r="AW62" s="286" t="s">
        <v>87</v>
      </c>
      <c r="AX62" s="286" t="s">
        <v>87</v>
      </c>
      <c r="AY62" s="286" t="s">
        <v>87</v>
      </c>
      <c r="AZ62" s="286" t="s">
        <v>87</v>
      </c>
      <c r="BA62" s="286" t="s">
        <v>87</v>
      </c>
      <c r="BB62" s="285">
        <v>41</v>
      </c>
      <c r="BC62" s="285">
        <v>32</v>
      </c>
      <c r="BD62" s="287" t="s">
        <v>88</v>
      </c>
      <c r="BE62" s="287" t="s">
        <v>88</v>
      </c>
      <c r="BF62" s="287" t="s">
        <v>88</v>
      </c>
      <c r="BG62" s="285">
        <v>0</v>
      </c>
      <c r="BH62" s="284">
        <v>0</v>
      </c>
      <c r="BI62" s="285">
        <v>62</v>
      </c>
      <c r="BJ62" s="284">
        <v>55.384340524364639</v>
      </c>
      <c r="BK62" s="285">
        <v>0</v>
      </c>
      <c r="BL62" s="284">
        <v>0</v>
      </c>
      <c r="BM62" s="285">
        <v>0</v>
      </c>
      <c r="BN62" s="288">
        <v>0</v>
      </c>
      <c r="BO62" s="289">
        <v>23</v>
      </c>
      <c r="BP62" s="288">
        <v>20.545803742909467</v>
      </c>
      <c r="BQ62" s="285">
        <v>0</v>
      </c>
      <c r="BR62" s="288">
        <v>0</v>
      </c>
      <c r="BS62" s="285">
        <v>0</v>
      </c>
      <c r="BT62" s="288">
        <v>0</v>
      </c>
      <c r="BU62" s="285">
        <v>0</v>
      </c>
      <c r="BV62" s="288">
        <v>0</v>
      </c>
      <c r="BW62" s="285">
        <v>0</v>
      </c>
      <c r="BX62" s="288">
        <v>0</v>
      </c>
      <c r="BY62" s="290">
        <v>0</v>
      </c>
      <c r="BZ62" s="291">
        <v>0</v>
      </c>
      <c r="CA62" s="285">
        <v>64</v>
      </c>
      <c r="CB62" s="288">
        <v>57.17093215418285</v>
      </c>
      <c r="CC62" s="285">
        <v>0</v>
      </c>
      <c r="CD62" s="288">
        <v>0</v>
      </c>
      <c r="CE62" s="285">
        <v>0</v>
      </c>
      <c r="CF62" s="288">
        <v>0</v>
      </c>
      <c r="CG62" s="285">
        <v>298</v>
      </c>
      <c r="CH62" s="288">
        <v>266.20215284291396</v>
      </c>
      <c r="CI62" s="285">
        <v>834</v>
      </c>
      <c r="CJ62" s="288">
        <v>745.00870963419538</v>
      </c>
      <c r="CK62" s="285">
        <v>45</v>
      </c>
      <c r="CL62" s="288">
        <v>40.198311670909824</v>
      </c>
      <c r="CM62" s="285">
        <v>46</v>
      </c>
      <c r="CN62" s="292">
        <v>41.091607485818933</v>
      </c>
      <c r="CO62" s="285">
        <v>20</v>
      </c>
      <c r="CP62" s="288">
        <v>17.865916298182142</v>
      </c>
      <c r="CQ62" s="285">
        <v>0</v>
      </c>
      <c r="CR62" s="288">
        <v>0</v>
      </c>
      <c r="CS62" s="285">
        <v>0</v>
      </c>
      <c r="CT62" s="288">
        <v>0</v>
      </c>
      <c r="CU62" s="285">
        <v>0</v>
      </c>
      <c r="CV62" s="288">
        <v>0</v>
      </c>
      <c r="CW62" s="285">
        <v>0</v>
      </c>
      <c r="CX62" s="288">
        <v>0</v>
      </c>
      <c r="CY62" s="285">
        <v>0</v>
      </c>
      <c r="CZ62" s="288">
        <v>0</v>
      </c>
      <c r="DA62" s="290">
        <v>0</v>
      </c>
      <c r="DB62" s="291">
        <v>0</v>
      </c>
      <c r="DC62" s="285">
        <v>0</v>
      </c>
      <c r="DD62" s="285">
        <v>0</v>
      </c>
      <c r="DE62" s="285">
        <v>0</v>
      </c>
      <c r="DF62" s="285">
        <v>0</v>
      </c>
      <c r="DG62" s="285">
        <v>0</v>
      </c>
      <c r="DH62" s="285">
        <v>0</v>
      </c>
      <c r="DI62" s="285">
        <v>0</v>
      </c>
      <c r="DJ62" s="285">
        <v>0</v>
      </c>
      <c r="DK62" s="285">
        <v>0</v>
      </c>
      <c r="DL62" s="285">
        <v>0</v>
      </c>
      <c r="DM62" s="285">
        <v>0</v>
      </c>
      <c r="DN62" s="285">
        <v>0</v>
      </c>
      <c r="DO62" s="285">
        <v>0</v>
      </c>
      <c r="DP62" s="285">
        <v>0</v>
      </c>
      <c r="DQ62" s="285">
        <v>0</v>
      </c>
      <c r="DR62" s="285">
        <v>0</v>
      </c>
      <c r="DS62" s="285">
        <v>0</v>
      </c>
      <c r="DT62" s="285">
        <v>0</v>
      </c>
      <c r="DU62" s="285">
        <v>0</v>
      </c>
      <c r="DV62" s="285">
        <v>0</v>
      </c>
      <c r="DW62" s="285">
        <v>0</v>
      </c>
      <c r="DX62" s="285">
        <v>0</v>
      </c>
      <c r="DY62" s="285">
        <v>0</v>
      </c>
      <c r="DZ62" s="285">
        <v>0</v>
      </c>
      <c r="EA62" s="285">
        <v>0</v>
      </c>
      <c r="EB62" s="288">
        <v>0</v>
      </c>
      <c r="EC62" s="285">
        <v>0</v>
      </c>
      <c r="ED62" s="285">
        <v>0</v>
      </c>
      <c r="EE62" s="285">
        <v>0</v>
      </c>
      <c r="EF62" s="288">
        <v>0</v>
      </c>
      <c r="EG62" s="285">
        <v>0</v>
      </c>
      <c r="EH62" s="285">
        <v>0</v>
      </c>
      <c r="EI62" s="285">
        <v>0</v>
      </c>
      <c r="EJ62" s="285">
        <v>0</v>
      </c>
      <c r="EK62" s="285">
        <v>0</v>
      </c>
      <c r="EL62" s="285">
        <v>0</v>
      </c>
      <c r="EM62" s="285">
        <v>0</v>
      </c>
      <c r="EN62" s="285">
        <v>0</v>
      </c>
      <c r="EO62" s="285">
        <v>0</v>
      </c>
      <c r="EP62" s="285">
        <v>0</v>
      </c>
      <c r="EQ62" s="285">
        <v>0</v>
      </c>
      <c r="ER62" s="285">
        <v>0</v>
      </c>
      <c r="ES62" s="285">
        <v>0</v>
      </c>
      <c r="ET62" s="285">
        <v>0</v>
      </c>
      <c r="EU62" s="285">
        <v>0</v>
      </c>
      <c r="EV62" s="285">
        <v>0</v>
      </c>
      <c r="EW62" s="285">
        <v>0</v>
      </c>
      <c r="EX62" s="285">
        <v>0</v>
      </c>
      <c r="EY62" s="285">
        <v>0</v>
      </c>
      <c r="EZ62" s="285">
        <v>0</v>
      </c>
      <c r="FA62" s="285">
        <v>0</v>
      </c>
      <c r="FB62" s="285">
        <v>0</v>
      </c>
      <c r="FC62" s="285">
        <v>0</v>
      </c>
      <c r="FD62" s="285">
        <v>0</v>
      </c>
      <c r="FE62" s="285">
        <v>0</v>
      </c>
      <c r="FF62" s="285">
        <v>0</v>
      </c>
      <c r="FG62" s="285">
        <v>0</v>
      </c>
      <c r="FH62" s="285">
        <v>0</v>
      </c>
      <c r="FI62" s="285">
        <v>0</v>
      </c>
      <c r="FJ62" s="285">
        <v>0</v>
      </c>
      <c r="FK62" s="289">
        <v>0</v>
      </c>
      <c r="FL62" s="288">
        <v>0</v>
      </c>
      <c r="FM62" s="289">
        <v>0</v>
      </c>
      <c r="FN62" s="288">
        <v>0</v>
      </c>
      <c r="FO62" s="295">
        <v>0</v>
      </c>
      <c r="FP62" s="291">
        <v>0</v>
      </c>
      <c r="FQ62" s="281">
        <v>0</v>
      </c>
      <c r="FR62" s="292">
        <v>0</v>
      </c>
      <c r="FS62" s="281">
        <v>0</v>
      </c>
      <c r="FT62" s="292">
        <v>0</v>
      </c>
      <c r="FU62" s="289">
        <v>0</v>
      </c>
      <c r="FV62" s="288">
        <v>0</v>
      </c>
      <c r="FW62" s="293">
        <v>2</v>
      </c>
      <c r="FX62" s="293">
        <v>0</v>
      </c>
      <c r="FY62" s="293">
        <v>2</v>
      </c>
      <c r="FZ62" s="293">
        <v>0</v>
      </c>
      <c r="GA62" s="293">
        <v>0</v>
      </c>
      <c r="GB62" s="285">
        <v>0</v>
      </c>
      <c r="GC62" s="285">
        <v>0</v>
      </c>
      <c r="GD62" s="285">
        <v>0</v>
      </c>
      <c r="GE62" s="285">
        <v>0</v>
      </c>
      <c r="GF62" s="285">
        <v>0</v>
      </c>
      <c r="GG62" s="288">
        <v>0</v>
      </c>
      <c r="GH62" s="288">
        <v>0</v>
      </c>
      <c r="GI62" s="288">
        <v>0</v>
      </c>
      <c r="GJ62" s="288">
        <v>0</v>
      </c>
      <c r="GK62" s="288">
        <v>0</v>
      </c>
      <c r="GL62" s="288">
        <v>0</v>
      </c>
      <c r="GM62" s="288">
        <v>0</v>
      </c>
      <c r="GN62" s="288">
        <v>0</v>
      </c>
      <c r="GO62" s="288">
        <v>0</v>
      </c>
      <c r="GP62" s="288">
        <v>0</v>
      </c>
      <c r="GQ62" s="288">
        <v>0</v>
      </c>
      <c r="GR62" s="288">
        <v>0</v>
      </c>
      <c r="GS62" s="288">
        <v>0</v>
      </c>
      <c r="GT62" s="288">
        <v>0</v>
      </c>
      <c r="GU62" s="288">
        <v>0</v>
      </c>
      <c r="GV62" s="288">
        <v>0</v>
      </c>
      <c r="GW62" s="288">
        <v>0</v>
      </c>
      <c r="GX62" s="288">
        <v>0</v>
      </c>
      <c r="GY62" s="288">
        <v>0</v>
      </c>
      <c r="GZ62" s="288">
        <v>0</v>
      </c>
      <c r="HA62" s="288">
        <v>0</v>
      </c>
      <c r="HB62" s="288">
        <v>0</v>
      </c>
      <c r="HC62" s="288">
        <v>0</v>
      </c>
      <c r="HD62" s="288">
        <v>0</v>
      </c>
      <c r="HE62" s="288">
        <v>0</v>
      </c>
      <c r="HF62" s="288">
        <v>0</v>
      </c>
      <c r="HG62" s="288">
        <v>0</v>
      </c>
      <c r="HH62" s="288">
        <v>0</v>
      </c>
      <c r="HI62" s="288">
        <v>0</v>
      </c>
      <c r="HJ62" s="134">
        <v>0.83628122465022547</v>
      </c>
      <c r="HK62" s="134">
        <v>4.1814061232511266</v>
      </c>
      <c r="HL62" s="132">
        <v>30.357008454803179</v>
      </c>
      <c r="HM62" s="144">
        <v>150.42423962827499</v>
      </c>
      <c r="HN62" s="144">
        <v>146.976801056607</v>
      </c>
      <c r="HO62" s="365">
        <v>6.6679367498571201E-2</v>
      </c>
      <c r="HP62" s="365">
        <v>1.3628620102214601E-2</v>
      </c>
      <c r="HQ62" s="365">
        <v>3.8461538461538498</v>
      </c>
      <c r="HR62" s="365">
        <v>0.99502487562189101</v>
      </c>
      <c r="HS62" s="132">
        <v>73.626373626373606</v>
      </c>
      <c r="HT62" s="132">
        <v>88.0597014925373</v>
      </c>
      <c r="HU62" s="132">
        <v>1.7336635549628501</v>
      </c>
      <c r="HV62" s="132">
        <v>1.3696763202725699</v>
      </c>
      <c r="HW62" s="132">
        <v>13.5075239398085</v>
      </c>
      <c r="HX62" s="132">
        <v>24.273669986193099</v>
      </c>
      <c r="HY62" s="144">
        <v>153.93907287239523</v>
      </c>
      <c r="HZ62" s="144">
        <v>173.32362736420399</v>
      </c>
      <c r="IA62" s="383">
        <v>16</v>
      </c>
      <c r="IB62" s="383">
        <v>12</v>
      </c>
      <c r="IC62" s="366">
        <v>0.19947637451689301</v>
      </c>
      <c r="ID62" s="366">
        <v>0.10843046896177801</v>
      </c>
      <c r="IE62" s="366">
        <v>2.1857923497267802</v>
      </c>
      <c r="IF62" s="366">
        <v>1.73661360347323</v>
      </c>
      <c r="IG62" s="144">
        <v>68.579234972677597</v>
      </c>
      <c r="IH62" s="144">
        <v>73.227206946454402</v>
      </c>
      <c r="II62" s="144">
        <v>9.1260441341478593</v>
      </c>
      <c r="IJ62" s="144">
        <v>6.2437878377157299</v>
      </c>
      <c r="IK62" s="144">
        <v>10.793433652530799</v>
      </c>
      <c r="IL62" s="144">
        <v>19.0858082900032</v>
      </c>
      <c r="IM62" s="146">
        <v>152.63595613821911</v>
      </c>
      <c r="IN62" s="135">
        <v>160.23582747281324</v>
      </c>
      <c r="IO62" s="366">
        <v>0.21202775636083299</v>
      </c>
      <c r="IP62" s="366">
        <v>8.3015108749792496E-2</v>
      </c>
      <c r="IQ62" s="366">
        <v>2.3305084745762699</v>
      </c>
      <c r="IR62" s="366">
        <v>1.40845070422535</v>
      </c>
      <c r="IS62" s="144">
        <v>77.966101694915295</v>
      </c>
      <c r="IT62" s="144">
        <v>83.380281690140805</v>
      </c>
      <c r="IU62" s="144">
        <v>9.0979182729375498</v>
      </c>
      <c r="IV62" s="144">
        <v>5.8940727212352604</v>
      </c>
      <c r="IW62" s="144">
        <v>14.1068183613811</v>
      </c>
      <c r="IX62" s="144">
        <v>19.730255264573199</v>
      </c>
      <c r="IY62" s="338">
        <v>12</v>
      </c>
      <c r="IZ62" s="366">
        <v>0.16478989288657001</v>
      </c>
      <c r="JA62" s="366">
        <v>6.2176165803108798</v>
      </c>
      <c r="JB62" s="366">
        <v>67.875647668393796</v>
      </c>
      <c r="JC62" s="366">
        <v>2.6503707772589902</v>
      </c>
      <c r="JD62" s="144">
        <v>15.049499133397999</v>
      </c>
    </row>
    <row r="63" spans="1:264" ht="18" customHeight="1">
      <c r="A63" s="278"/>
      <c r="B63" s="279" t="s">
        <v>87</v>
      </c>
      <c r="C63" s="279" t="s">
        <v>87</v>
      </c>
      <c r="D63" s="280" t="s">
        <v>1779</v>
      </c>
      <c r="E63" s="281" t="s">
        <v>1282</v>
      </c>
      <c r="F63" s="280" t="s">
        <v>125</v>
      </c>
      <c r="G63" s="281" t="s">
        <v>6</v>
      </c>
      <c r="H63" s="282" t="s">
        <v>87</v>
      </c>
      <c r="I63" s="282" t="s">
        <v>87</v>
      </c>
      <c r="J63" s="282" t="s">
        <v>87</v>
      </c>
      <c r="K63" s="282" t="s">
        <v>87</v>
      </c>
      <c r="L63" s="282" t="s">
        <v>87</v>
      </c>
      <c r="M63" s="283">
        <v>332931</v>
      </c>
      <c r="N63" s="282" t="s">
        <v>87</v>
      </c>
      <c r="O63" s="282" t="s">
        <v>87</v>
      </c>
      <c r="P63" s="282" t="s">
        <v>87</v>
      </c>
      <c r="Q63" s="282" t="s">
        <v>87</v>
      </c>
      <c r="R63" s="132">
        <v>100.023</v>
      </c>
      <c r="S63" s="132">
        <v>96.531000000000006</v>
      </c>
      <c r="T63" s="338">
        <v>0.75951531147848073</v>
      </c>
      <c r="U63" s="339" t="s">
        <v>88</v>
      </c>
      <c r="V63" s="132">
        <v>13.669573415036499</v>
      </c>
      <c r="W63" s="132">
        <v>9.3330190902663208</v>
      </c>
      <c r="X63" s="132">
        <v>23.0025925053029</v>
      </c>
      <c r="Y63" s="282" t="s">
        <v>87</v>
      </c>
      <c r="Z63" s="282" t="s">
        <v>87</v>
      </c>
      <c r="AA63" s="282" t="s">
        <v>87</v>
      </c>
      <c r="AB63" s="282" t="s">
        <v>87</v>
      </c>
      <c r="AC63" s="282" t="s">
        <v>87</v>
      </c>
      <c r="AD63" s="282" t="s">
        <v>87</v>
      </c>
      <c r="AE63" s="282" t="s">
        <v>87</v>
      </c>
      <c r="AF63" s="282" t="s">
        <v>87</v>
      </c>
      <c r="AG63" s="282" t="s">
        <v>87</v>
      </c>
      <c r="AH63" s="282" t="s">
        <v>87</v>
      </c>
      <c r="AI63" s="282" t="s">
        <v>87</v>
      </c>
      <c r="AJ63" s="282" t="s">
        <v>87</v>
      </c>
      <c r="AK63" s="282" t="s">
        <v>87</v>
      </c>
      <c r="AL63" s="282" t="s">
        <v>87</v>
      </c>
      <c r="AM63" s="282" t="s">
        <v>87</v>
      </c>
      <c r="AN63" s="282" t="s">
        <v>87</v>
      </c>
      <c r="AO63" s="282" t="s">
        <v>87</v>
      </c>
      <c r="AP63" s="282" t="s">
        <v>87</v>
      </c>
      <c r="AQ63" s="282" t="s">
        <v>87</v>
      </c>
      <c r="AR63" s="282" t="s">
        <v>87</v>
      </c>
      <c r="AS63" s="282" t="s">
        <v>87</v>
      </c>
      <c r="AT63" s="282" t="s">
        <v>87</v>
      </c>
      <c r="AU63" s="282" t="s">
        <v>87</v>
      </c>
      <c r="AV63" s="282" t="s">
        <v>87</v>
      </c>
      <c r="AW63" s="286" t="s">
        <v>87</v>
      </c>
      <c r="AX63" s="286" t="s">
        <v>87</v>
      </c>
      <c r="AY63" s="286" t="s">
        <v>87</v>
      </c>
      <c r="AZ63" s="286" t="s">
        <v>87</v>
      </c>
      <c r="BA63" s="286" t="s">
        <v>87</v>
      </c>
      <c r="BB63" s="285">
        <v>76</v>
      </c>
      <c r="BC63" s="285">
        <v>55</v>
      </c>
      <c r="BD63" s="287" t="s">
        <v>88</v>
      </c>
      <c r="BE63" s="287" t="s">
        <v>88</v>
      </c>
      <c r="BF63" s="287" t="s">
        <v>88</v>
      </c>
      <c r="BG63" s="285">
        <v>78</v>
      </c>
      <c r="BH63" s="284">
        <v>22.270633885054977</v>
      </c>
      <c r="BI63" s="285">
        <v>307</v>
      </c>
      <c r="BJ63" s="284">
        <v>87.65493080399844</v>
      </c>
      <c r="BK63" s="285">
        <v>22</v>
      </c>
      <c r="BL63" s="284">
        <v>6.2814608393744802</v>
      </c>
      <c r="BM63" s="285">
        <v>0</v>
      </c>
      <c r="BN63" s="288">
        <v>0</v>
      </c>
      <c r="BO63" s="289">
        <v>166</v>
      </c>
      <c r="BP63" s="288">
        <v>47.396477242552898</v>
      </c>
      <c r="BQ63" s="285">
        <v>35</v>
      </c>
      <c r="BR63" s="288">
        <v>9.9932331535503103</v>
      </c>
      <c r="BS63" s="285">
        <v>14</v>
      </c>
      <c r="BT63" s="288">
        <v>3.9972932614201242</v>
      </c>
      <c r="BU63" s="285">
        <v>0</v>
      </c>
      <c r="BV63" s="288">
        <v>0</v>
      </c>
      <c r="BW63" s="285">
        <v>60</v>
      </c>
      <c r="BX63" s="288">
        <v>17.131256834657673</v>
      </c>
      <c r="BY63" s="290">
        <v>0</v>
      </c>
      <c r="BZ63" s="291">
        <v>0</v>
      </c>
      <c r="CA63" s="285">
        <v>616</v>
      </c>
      <c r="CB63" s="288">
        <v>175.88090350248547</v>
      </c>
      <c r="CC63" s="290">
        <v>648</v>
      </c>
      <c r="CD63" s="291">
        <v>185.01757381430289</v>
      </c>
      <c r="CE63" s="290">
        <v>4</v>
      </c>
      <c r="CF63" s="291">
        <v>1.1420837889771784</v>
      </c>
      <c r="CG63" s="285">
        <v>409</v>
      </c>
      <c r="CH63" s="288">
        <v>116.77806742291649</v>
      </c>
      <c r="CI63" s="285">
        <v>2496</v>
      </c>
      <c r="CJ63" s="288">
        <v>712.66028432175926</v>
      </c>
      <c r="CK63" s="285">
        <v>428</v>
      </c>
      <c r="CL63" s="288">
        <v>122.20296542055809</v>
      </c>
      <c r="CM63" s="290">
        <v>572</v>
      </c>
      <c r="CN63" s="294">
        <v>163.31798182373652</v>
      </c>
      <c r="CO63" s="285">
        <v>113</v>
      </c>
      <c r="CP63" s="288">
        <v>32.263867038605284</v>
      </c>
      <c r="CQ63" s="290">
        <v>1</v>
      </c>
      <c r="CR63" s="291">
        <v>0.28552094724429461</v>
      </c>
      <c r="CS63" s="290">
        <v>60</v>
      </c>
      <c r="CT63" s="291">
        <v>17.131256834657673</v>
      </c>
      <c r="CU63" s="290">
        <v>17</v>
      </c>
      <c r="CV63" s="291">
        <v>4.8538561031530083</v>
      </c>
      <c r="CW63" s="290">
        <v>782</v>
      </c>
      <c r="CX63" s="291">
        <v>223.27738074503833</v>
      </c>
      <c r="CY63" s="290">
        <v>782</v>
      </c>
      <c r="CZ63" s="291">
        <v>223.27738074503833</v>
      </c>
      <c r="DA63" s="290">
        <v>0</v>
      </c>
      <c r="DB63" s="291">
        <v>0</v>
      </c>
      <c r="DC63" s="290">
        <v>27</v>
      </c>
      <c r="DD63" s="290">
        <v>0</v>
      </c>
      <c r="DE63" s="290">
        <v>815</v>
      </c>
      <c r="DF63" s="290">
        <v>12950</v>
      </c>
      <c r="DG63" s="290">
        <v>7715</v>
      </c>
      <c r="DH63" s="290">
        <v>154</v>
      </c>
      <c r="DI63" s="290">
        <v>46</v>
      </c>
      <c r="DJ63" s="290">
        <v>336</v>
      </c>
      <c r="DK63" s="290">
        <v>663</v>
      </c>
      <c r="DL63" s="290">
        <v>115</v>
      </c>
      <c r="DM63" s="290">
        <v>0</v>
      </c>
      <c r="DN63" s="290">
        <v>0</v>
      </c>
      <c r="DO63" s="290">
        <v>76</v>
      </c>
      <c r="DP63" s="290">
        <v>108</v>
      </c>
      <c r="DQ63" s="290">
        <v>0</v>
      </c>
      <c r="DR63" s="290">
        <v>0</v>
      </c>
      <c r="DS63" s="290">
        <v>50</v>
      </c>
      <c r="DT63" s="290">
        <v>1069</v>
      </c>
      <c r="DU63" s="290">
        <v>0</v>
      </c>
      <c r="DV63" s="290">
        <v>4818</v>
      </c>
      <c r="DW63" s="290">
        <v>11271</v>
      </c>
      <c r="DX63" s="290">
        <v>497</v>
      </c>
      <c r="DY63" s="290">
        <v>0</v>
      </c>
      <c r="DZ63" s="290">
        <v>0</v>
      </c>
      <c r="EA63" s="290">
        <v>20353</v>
      </c>
      <c r="EB63" s="291">
        <v>19.427111482336802</v>
      </c>
      <c r="EC63" s="290">
        <v>503</v>
      </c>
      <c r="ED63" s="290">
        <v>6562</v>
      </c>
      <c r="EE63" s="290">
        <v>1141</v>
      </c>
      <c r="EF63" s="291">
        <v>17.387991466016459</v>
      </c>
      <c r="EG63" s="290">
        <v>144</v>
      </c>
      <c r="EH63" s="290">
        <v>180</v>
      </c>
      <c r="EI63" s="290">
        <v>44</v>
      </c>
      <c r="EJ63" s="290">
        <v>2</v>
      </c>
      <c r="EK63" s="290">
        <v>391</v>
      </c>
      <c r="EL63" s="290">
        <v>0</v>
      </c>
      <c r="EM63" s="290">
        <v>3</v>
      </c>
      <c r="EN63" s="290">
        <v>63</v>
      </c>
      <c r="EO63" s="290">
        <v>30</v>
      </c>
      <c r="EP63" s="290">
        <v>24</v>
      </c>
      <c r="EQ63" s="290">
        <v>41</v>
      </c>
      <c r="ER63" s="290">
        <v>0</v>
      </c>
      <c r="ES63" s="290">
        <v>0</v>
      </c>
      <c r="ET63" s="290">
        <v>0</v>
      </c>
      <c r="EU63" s="290">
        <v>0</v>
      </c>
      <c r="EV63" s="290">
        <v>3529</v>
      </c>
      <c r="EW63" s="290">
        <v>0</v>
      </c>
      <c r="EX63" s="290">
        <v>0</v>
      </c>
      <c r="EY63" s="290">
        <v>0</v>
      </c>
      <c r="EZ63" s="290">
        <v>0</v>
      </c>
      <c r="FA63" s="290">
        <v>9</v>
      </c>
      <c r="FB63" s="290">
        <v>1</v>
      </c>
      <c r="FC63" s="290">
        <v>0</v>
      </c>
      <c r="FD63" s="290">
        <v>10</v>
      </c>
      <c r="FE63" s="290">
        <v>4</v>
      </c>
      <c r="FF63" s="290">
        <v>37</v>
      </c>
      <c r="FG63" s="290">
        <v>301</v>
      </c>
      <c r="FH63" s="290">
        <v>578</v>
      </c>
      <c r="FI63" s="290">
        <v>44</v>
      </c>
      <c r="FJ63" s="290">
        <v>3746</v>
      </c>
      <c r="FK63" s="295">
        <v>6</v>
      </c>
      <c r="FL63" s="291">
        <v>1.802175225497175</v>
      </c>
      <c r="FM63" s="295">
        <v>2</v>
      </c>
      <c r="FN63" s="291">
        <v>0.60072507516572504</v>
      </c>
      <c r="FO63" s="295">
        <v>1</v>
      </c>
      <c r="FP63" s="291">
        <v>0.30036253758286252</v>
      </c>
      <c r="FQ63" s="281">
        <v>0</v>
      </c>
      <c r="FR63" s="292">
        <v>0</v>
      </c>
      <c r="FS63" s="281">
        <v>0</v>
      </c>
      <c r="FT63" s="292">
        <v>0</v>
      </c>
      <c r="FU63" s="295">
        <v>27</v>
      </c>
      <c r="FV63" s="291">
        <v>7.7090655755959538</v>
      </c>
      <c r="FW63" s="293">
        <v>2</v>
      </c>
      <c r="FX63" s="293">
        <v>1</v>
      </c>
      <c r="FY63" s="293">
        <v>1</v>
      </c>
      <c r="FZ63" s="293">
        <v>0</v>
      </c>
      <c r="GA63" s="293">
        <v>0</v>
      </c>
      <c r="GB63" s="290">
        <v>11436</v>
      </c>
      <c r="GC63" s="290">
        <v>0</v>
      </c>
      <c r="GD63" s="290">
        <v>0</v>
      </c>
      <c r="GE63" s="290">
        <v>0</v>
      </c>
      <c r="GF63" s="290">
        <v>0</v>
      </c>
      <c r="GG63" s="291">
        <v>148.4</v>
      </c>
      <c r="GH63" s="291">
        <v>905</v>
      </c>
      <c r="GI63" s="291">
        <v>42.5</v>
      </c>
      <c r="GJ63" s="291">
        <v>3.6</v>
      </c>
      <c r="GK63" s="291">
        <v>0.3</v>
      </c>
      <c r="GL63" s="291">
        <v>2.1</v>
      </c>
      <c r="GM63" s="291">
        <v>6.1</v>
      </c>
      <c r="GN63" s="291">
        <v>3.1</v>
      </c>
      <c r="GO63" s="291">
        <v>1</v>
      </c>
      <c r="GP63" s="291">
        <v>6.2</v>
      </c>
      <c r="GQ63" s="291">
        <v>0</v>
      </c>
      <c r="GR63" s="291">
        <v>1</v>
      </c>
      <c r="GS63" s="291">
        <v>0</v>
      </c>
      <c r="GT63" s="291">
        <v>11.2</v>
      </c>
      <c r="GU63" s="291">
        <v>0</v>
      </c>
      <c r="GV63" s="291">
        <v>3</v>
      </c>
      <c r="GW63" s="291">
        <v>1</v>
      </c>
      <c r="GX63" s="291">
        <v>0</v>
      </c>
      <c r="GY63" s="291">
        <v>4</v>
      </c>
      <c r="GZ63" s="291">
        <v>4</v>
      </c>
      <c r="HA63" s="291">
        <v>1</v>
      </c>
      <c r="HB63" s="291">
        <v>0</v>
      </c>
      <c r="HC63" s="291">
        <v>0</v>
      </c>
      <c r="HD63" s="291">
        <v>0</v>
      </c>
      <c r="HE63" s="291">
        <v>2</v>
      </c>
      <c r="HF63" s="291">
        <v>0</v>
      </c>
      <c r="HG63" s="291">
        <v>1</v>
      </c>
      <c r="HH63" s="291">
        <v>16.5</v>
      </c>
      <c r="HI63" s="291">
        <v>3</v>
      </c>
      <c r="HJ63" s="134">
        <v>0.60072507516572504</v>
      </c>
      <c r="HK63" s="134">
        <v>6.9083383644058376</v>
      </c>
      <c r="HL63" s="132">
        <v>27.28493291402723</v>
      </c>
      <c r="HM63" s="144">
        <v>108.265</v>
      </c>
      <c r="HN63" s="144">
        <v>102.622</v>
      </c>
      <c r="HO63" s="365">
        <v>7.5765775516830794E-2</v>
      </c>
      <c r="HP63" s="366">
        <v>4.5998160073597097E-2</v>
      </c>
      <c r="HQ63" s="365">
        <v>6.3636363636363598</v>
      </c>
      <c r="HR63" s="366">
        <v>5.1470588235294104</v>
      </c>
      <c r="HS63" s="132">
        <v>81.818181818181799</v>
      </c>
      <c r="HT63" s="132">
        <v>91.911764705882305</v>
      </c>
      <c r="HU63" s="132">
        <v>1.1906050438359099</v>
      </c>
      <c r="HV63" s="132">
        <v>0.89367853857274304</v>
      </c>
      <c r="HW63" s="132">
        <v>4.0989159891598899</v>
      </c>
      <c r="HX63" s="132">
        <v>9.1404973959135898</v>
      </c>
      <c r="HY63" s="144">
        <v>102.804</v>
      </c>
      <c r="HZ63" s="144">
        <v>99.442999999999998</v>
      </c>
      <c r="IA63" s="383">
        <v>27</v>
      </c>
      <c r="IB63" s="383">
        <v>31</v>
      </c>
      <c r="IC63" s="366">
        <v>0.41647385469690001</v>
      </c>
      <c r="ID63" s="366">
        <v>0.28880193776784102</v>
      </c>
      <c r="IE63" s="366">
        <v>4.5531197301855002</v>
      </c>
      <c r="IF63" s="366">
        <v>4.8589341692790002</v>
      </c>
      <c r="IG63" s="144">
        <v>73.355817875210803</v>
      </c>
      <c r="IH63" s="144">
        <v>77.586206896551701</v>
      </c>
      <c r="II63" s="144">
        <v>9.14699984575042</v>
      </c>
      <c r="IJ63" s="144">
        <v>5.9437302030929802</v>
      </c>
      <c r="IK63" s="144">
        <v>3.0414162837280498</v>
      </c>
      <c r="IL63" s="144">
        <v>7.2082344602299004</v>
      </c>
      <c r="IM63" s="146">
        <v>97.054000000000002</v>
      </c>
      <c r="IN63" s="135">
        <v>87.213000000000008</v>
      </c>
      <c r="IO63" s="366">
        <v>0.62034739454094301</v>
      </c>
      <c r="IP63" s="366">
        <v>0.18957345971563999</v>
      </c>
      <c r="IQ63" s="366">
        <v>6.2949640287769801</v>
      </c>
      <c r="IR63" s="366">
        <v>2.7444253859348202</v>
      </c>
      <c r="IS63" s="144">
        <v>84.8920863309353</v>
      </c>
      <c r="IT63" s="144">
        <v>88.336192109777002</v>
      </c>
      <c r="IU63" s="144">
        <v>9.8546614675646893</v>
      </c>
      <c r="IV63" s="144">
        <v>6.9075829383886296</v>
      </c>
      <c r="IW63" s="144">
        <v>5.7920539497326899</v>
      </c>
      <c r="IX63" s="144">
        <v>11.2728342802816</v>
      </c>
      <c r="IY63" s="338">
        <v>20</v>
      </c>
      <c r="IZ63" s="366">
        <v>0.394632991318074</v>
      </c>
      <c r="JA63" s="366">
        <v>7.0671378091872796</v>
      </c>
      <c r="JB63" s="366">
        <v>95.759717314487602</v>
      </c>
      <c r="JC63" s="366">
        <v>5.58405682715075</v>
      </c>
      <c r="JD63" s="144">
        <v>5.5194304909242202</v>
      </c>
    </row>
    <row r="64" spans="1:264" ht="18" customHeight="1">
      <c r="A64" s="278"/>
      <c r="B64" s="279" t="s">
        <v>87</v>
      </c>
      <c r="C64" s="279" t="s">
        <v>87</v>
      </c>
      <c r="D64" s="280" t="s">
        <v>1780</v>
      </c>
      <c r="E64" s="281" t="s">
        <v>1283</v>
      </c>
      <c r="F64" s="280" t="s">
        <v>125</v>
      </c>
      <c r="G64" s="281" t="s">
        <v>6</v>
      </c>
      <c r="H64" s="282" t="s">
        <v>87</v>
      </c>
      <c r="I64" s="282" t="s">
        <v>87</v>
      </c>
      <c r="J64" s="282" t="s">
        <v>87</v>
      </c>
      <c r="K64" s="282" t="s">
        <v>87</v>
      </c>
      <c r="L64" s="282" t="s">
        <v>87</v>
      </c>
      <c r="M64" s="283">
        <v>256403</v>
      </c>
      <c r="N64" s="282" t="s">
        <v>87</v>
      </c>
      <c r="O64" s="282" t="s">
        <v>87</v>
      </c>
      <c r="P64" s="282" t="s">
        <v>87</v>
      </c>
      <c r="Q64" s="282" t="s">
        <v>87</v>
      </c>
      <c r="R64" s="132">
        <v>100.62001406724299</v>
      </c>
      <c r="S64" s="132">
        <v>96.879903669476334</v>
      </c>
      <c r="T64" s="338">
        <v>18.917142917152887</v>
      </c>
      <c r="U64" s="339" t="s">
        <v>88</v>
      </c>
      <c r="V64" s="132">
        <v>8.8817303267372303</v>
      </c>
      <c r="W64" s="132">
        <v>5.0391164289001402</v>
      </c>
      <c r="X64" s="132">
        <v>13.920846755637401</v>
      </c>
      <c r="Y64" s="282" t="s">
        <v>87</v>
      </c>
      <c r="Z64" s="282" t="s">
        <v>87</v>
      </c>
      <c r="AA64" s="282" t="s">
        <v>87</v>
      </c>
      <c r="AB64" s="282" t="s">
        <v>87</v>
      </c>
      <c r="AC64" s="282" t="s">
        <v>87</v>
      </c>
      <c r="AD64" s="282" t="s">
        <v>87</v>
      </c>
      <c r="AE64" s="282" t="s">
        <v>87</v>
      </c>
      <c r="AF64" s="282" t="s">
        <v>87</v>
      </c>
      <c r="AG64" s="282" t="s">
        <v>87</v>
      </c>
      <c r="AH64" s="282" t="s">
        <v>87</v>
      </c>
      <c r="AI64" s="282" t="s">
        <v>87</v>
      </c>
      <c r="AJ64" s="282" t="s">
        <v>87</v>
      </c>
      <c r="AK64" s="282" t="s">
        <v>87</v>
      </c>
      <c r="AL64" s="282" t="s">
        <v>87</v>
      </c>
      <c r="AM64" s="282" t="s">
        <v>87</v>
      </c>
      <c r="AN64" s="282" t="s">
        <v>87</v>
      </c>
      <c r="AO64" s="282" t="s">
        <v>87</v>
      </c>
      <c r="AP64" s="282" t="s">
        <v>87</v>
      </c>
      <c r="AQ64" s="282" t="s">
        <v>87</v>
      </c>
      <c r="AR64" s="282" t="s">
        <v>87</v>
      </c>
      <c r="AS64" s="282" t="s">
        <v>87</v>
      </c>
      <c r="AT64" s="282" t="s">
        <v>87</v>
      </c>
      <c r="AU64" s="282" t="s">
        <v>87</v>
      </c>
      <c r="AV64" s="282" t="s">
        <v>87</v>
      </c>
      <c r="AW64" s="286" t="s">
        <v>87</v>
      </c>
      <c r="AX64" s="286" t="s">
        <v>87</v>
      </c>
      <c r="AY64" s="286" t="s">
        <v>87</v>
      </c>
      <c r="AZ64" s="286" t="s">
        <v>87</v>
      </c>
      <c r="BA64" s="286" t="s">
        <v>87</v>
      </c>
      <c r="BB64" s="285">
        <v>59</v>
      </c>
      <c r="BC64" s="285">
        <v>63</v>
      </c>
      <c r="BD64" s="287" t="s">
        <v>88</v>
      </c>
      <c r="BE64" s="287" t="s">
        <v>88</v>
      </c>
      <c r="BF64" s="287" t="s">
        <v>88</v>
      </c>
      <c r="BG64" s="285">
        <v>21</v>
      </c>
      <c r="BH64" s="284">
        <v>7.5606471913995845</v>
      </c>
      <c r="BI64" s="285">
        <v>220</v>
      </c>
      <c r="BJ64" s="284">
        <v>79.206780100376591</v>
      </c>
      <c r="BK64" s="285">
        <v>0</v>
      </c>
      <c r="BL64" s="284">
        <v>0</v>
      </c>
      <c r="BM64" s="285">
        <v>0</v>
      </c>
      <c r="BN64" s="288">
        <v>0</v>
      </c>
      <c r="BO64" s="289">
        <v>102</v>
      </c>
      <c r="BP64" s="288">
        <v>36.72314350108369</v>
      </c>
      <c r="BQ64" s="285">
        <v>0</v>
      </c>
      <c r="BR64" s="288">
        <v>0</v>
      </c>
      <c r="BS64" s="285">
        <v>13</v>
      </c>
      <c r="BT64" s="288">
        <v>4.6804006422949804</v>
      </c>
      <c r="BU64" s="285">
        <v>0</v>
      </c>
      <c r="BV64" s="288">
        <v>0</v>
      </c>
      <c r="BW64" s="285">
        <v>19</v>
      </c>
      <c r="BX64" s="288">
        <v>6.8405855541234324</v>
      </c>
      <c r="BY64" s="290">
        <v>0</v>
      </c>
      <c r="BZ64" s="291">
        <v>0</v>
      </c>
      <c r="CA64" s="285">
        <v>629</v>
      </c>
      <c r="CB64" s="288">
        <v>226.45938492334943</v>
      </c>
      <c r="CC64" s="290">
        <v>287</v>
      </c>
      <c r="CD64" s="291">
        <v>103.32884494912764</v>
      </c>
      <c r="CE64" s="290">
        <v>36</v>
      </c>
      <c r="CF64" s="291">
        <v>12.961109470970715</v>
      </c>
      <c r="CG64" s="285">
        <v>548</v>
      </c>
      <c r="CH64" s="288">
        <v>197.29688861366535</v>
      </c>
      <c r="CI64" s="285">
        <v>1506</v>
      </c>
      <c r="CJ64" s="288">
        <v>542.20641286894158</v>
      </c>
      <c r="CK64" s="285">
        <v>465</v>
      </c>
      <c r="CL64" s="288">
        <v>167.41433066670507</v>
      </c>
      <c r="CM64" s="285">
        <v>485</v>
      </c>
      <c r="CN64" s="292">
        <v>174.61494703946659</v>
      </c>
      <c r="CO64" s="285">
        <v>142</v>
      </c>
      <c r="CP64" s="288">
        <v>51.124376246606708</v>
      </c>
      <c r="CQ64" s="290">
        <v>0</v>
      </c>
      <c r="CR64" s="291">
        <v>0</v>
      </c>
      <c r="CS64" s="290">
        <v>154</v>
      </c>
      <c r="CT64" s="291">
        <v>55.444746070263612</v>
      </c>
      <c r="CU64" s="290">
        <v>31</v>
      </c>
      <c r="CV64" s="291">
        <v>11.160955377780338</v>
      </c>
      <c r="CW64" s="290">
        <v>403</v>
      </c>
      <c r="CX64" s="291">
        <v>145.09241991114439</v>
      </c>
      <c r="CY64" s="290">
        <v>403</v>
      </c>
      <c r="CZ64" s="291">
        <v>145.09241991114439</v>
      </c>
      <c r="DA64" s="290">
        <v>0</v>
      </c>
      <c r="DB64" s="291">
        <v>0</v>
      </c>
      <c r="DC64" s="290">
        <v>15</v>
      </c>
      <c r="DD64" s="290">
        <v>0</v>
      </c>
      <c r="DE64" s="290">
        <v>204</v>
      </c>
      <c r="DF64" s="290">
        <v>15482</v>
      </c>
      <c r="DG64" s="290">
        <v>3799</v>
      </c>
      <c r="DH64" s="290">
        <v>108</v>
      </c>
      <c r="DI64" s="290">
        <v>4</v>
      </c>
      <c r="DJ64" s="290">
        <v>38</v>
      </c>
      <c r="DK64" s="290">
        <v>106</v>
      </c>
      <c r="DL64" s="290">
        <v>258</v>
      </c>
      <c r="DM64" s="290">
        <v>0</v>
      </c>
      <c r="DN64" s="290">
        <v>2189</v>
      </c>
      <c r="DO64" s="290">
        <v>0</v>
      </c>
      <c r="DP64" s="290">
        <v>0</v>
      </c>
      <c r="DQ64" s="290">
        <v>0</v>
      </c>
      <c r="DR64" s="290">
        <v>0</v>
      </c>
      <c r="DS64" s="290">
        <v>60</v>
      </c>
      <c r="DT64" s="290">
        <v>10136</v>
      </c>
      <c r="DU64" s="290">
        <v>37899</v>
      </c>
      <c r="DV64" s="290">
        <v>3699</v>
      </c>
      <c r="DW64" s="290">
        <v>14819</v>
      </c>
      <c r="DX64" s="290">
        <v>509</v>
      </c>
      <c r="DY64" s="290">
        <v>495</v>
      </c>
      <c r="DZ64" s="290">
        <v>5511</v>
      </c>
      <c r="EA64" s="290">
        <v>0</v>
      </c>
      <c r="EB64" s="291">
        <v>0</v>
      </c>
      <c r="EC64" s="290">
        <v>541</v>
      </c>
      <c r="ED64" s="290">
        <v>7751</v>
      </c>
      <c r="EE64" s="290">
        <v>1718</v>
      </c>
      <c r="EF64" s="291">
        <v>22.164881950716037</v>
      </c>
      <c r="EG64" s="290">
        <v>191</v>
      </c>
      <c r="EH64" s="290">
        <v>179</v>
      </c>
      <c r="EI64" s="290">
        <v>111</v>
      </c>
      <c r="EJ64" s="290">
        <v>4</v>
      </c>
      <c r="EK64" s="290">
        <v>365</v>
      </c>
      <c r="EL64" s="290">
        <v>5</v>
      </c>
      <c r="EM64" s="290">
        <v>19</v>
      </c>
      <c r="EN64" s="290">
        <v>5</v>
      </c>
      <c r="EO64" s="290">
        <v>35</v>
      </c>
      <c r="EP64" s="290">
        <v>11</v>
      </c>
      <c r="EQ64" s="290">
        <v>56</v>
      </c>
      <c r="ER64" s="290">
        <v>0</v>
      </c>
      <c r="ES64" s="290">
        <v>0</v>
      </c>
      <c r="ET64" s="290">
        <v>0</v>
      </c>
      <c r="EU64" s="290">
        <v>1</v>
      </c>
      <c r="EV64" s="290">
        <v>2021</v>
      </c>
      <c r="EW64" s="290">
        <v>14</v>
      </c>
      <c r="EX64" s="290">
        <v>16</v>
      </c>
      <c r="EY64" s="290">
        <v>0</v>
      </c>
      <c r="EZ64" s="290">
        <v>10</v>
      </c>
      <c r="FA64" s="290">
        <v>14</v>
      </c>
      <c r="FB64" s="290">
        <v>1</v>
      </c>
      <c r="FC64" s="290">
        <v>3</v>
      </c>
      <c r="FD64" s="290">
        <v>10</v>
      </c>
      <c r="FE64" s="290">
        <v>1</v>
      </c>
      <c r="FF64" s="290">
        <v>30</v>
      </c>
      <c r="FG64" s="290">
        <v>207</v>
      </c>
      <c r="FH64" s="290">
        <v>335</v>
      </c>
      <c r="FI64" s="290">
        <v>69</v>
      </c>
      <c r="FJ64" s="290">
        <v>3989</v>
      </c>
      <c r="FK64" s="289">
        <v>8</v>
      </c>
      <c r="FL64" s="288">
        <v>3.1200882984988478</v>
      </c>
      <c r="FM64" s="295">
        <v>2</v>
      </c>
      <c r="FN64" s="291">
        <v>0.78002207462471196</v>
      </c>
      <c r="FO64" s="295">
        <v>0</v>
      </c>
      <c r="FP64" s="291">
        <v>0</v>
      </c>
      <c r="FQ64" s="281">
        <v>1</v>
      </c>
      <c r="FR64" s="292">
        <v>0.36003081863807546</v>
      </c>
      <c r="FS64" s="281">
        <v>1</v>
      </c>
      <c r="FT64" s="292">
        <v>0.36003081863807546</v>
      </c>
      <c r="FU64" s="295">
        <v>33</v>
      </c>
      <c r="FV64" s="291">
        <v>11.881017015056489</v>
      </c>
      <c r="FW64" s="293">
        <v>2</v>
      </c>
      <c r="FX64" s="293">
        <v>0</v>
      </c>
      <c r="FY64" s="293">
        <v>2</v>
      </c>
      <c r="FZ64" s="293">
        <v>0</v>
      </c>
      <c r="GA64" s="293">
        <v>0</v>
      </c>
      <c r="GB64" s="290">
        <v>8485</v>
      </c>
      <c r="GC64" s="290">
        <v>0</v>
      </c>
      <c r="GD64" s="290">
        <v>3348</v>
      </c>
      <c r="GE64" s="290">
        <v>0</v>
      </c>
      <c r="GF64" s="290">
        <v>13</v>
      </c>
      <c r="GG64" s="291">
        <v>191.64</v>
      </c>
      <c r="GH64" s="291">
        <v>1069.5</v>
      </c>
      <c r="GI64" s="291">
        <v>55</v>
      </c>
      <c r="GJ64" s="291">
        <v>4.1459999999999999</v>
      </c>
      <c r="GK64" s="291">
        <v>2</v>
      </c>
      <c r="GL64" s="291">
        <v>2.1459999999999999</v>
      </c>
      <c r="GM64" s="291">
        <v>6.048</v>
      </c>
      <c r="GN64" s="291">
        <v>5</v>
      </c>
      <c r="GO64" s="291">
        <v>2.4870000000000001</v>
      </c>
      <c r="GP64" s="291">
        <v>4.7229999999999999</v>
      </c>
      <c r="GQ64" s="291">
        <v>1.165</v>
      </c>
      <c r="GR64" s="291">
        <v>0</v>
      </c>
      <c r="GS64" s="291">
        <v>0</v>
      </c>
      <c r="GT64" s="291">
        <v>5.048</v>
      </c>
      <c r="GU64" s="291">
        <v>0</v>
      </c>
      <c r="GV64" s="291">
        <v>2</v>
      </c>
      <c r="GW64" s="291">
        <v>1</v>
      </c>
      <c r="GX64" s="291">
        <v>0</v>
      </c>
      <c r="GY64" s="291">
        <v>4</v>
      </c>
      <c r="GZ64" s="291">
        <v>2</v>
      </c>
      <c r="HA64" s="291">
        <v>0</v>
      </c>
      <c r="HB64" s="291">
        <v>0</v>
      </c>
      <c r="HC64" s="291">
        <v>0</v>
      </c>
      <c r="HD64" s="291">
        <v>0</v>
      </c>
      <c r="HE64" s="291">
        <v>3</v>
      </c>
      <c r="HF64" s="291">
        <v>1</v>
      </c>
      <c r="HG64" s="291">
        <v>0</v>
      </c>
      <c r="HH64" s="291">
        <v>20</v>
      </c>
      <c r="HI64" s="291">
        <v>5</v>
      </c>
      <c r="HJ64" s="134">
        <v>0</v>
      </c>
      <c r="HK64" s="134">
        <v>5.8501655596853395</v>
      </c>
      <c r="HL64" s="132">
        <v>28.24459932216082</v>
      </c>
      <c r="HM64" s="144">
        <v>94.621903094557595</v>
      </c>
      <c r="HN64" s="144">
        <v>93.529193022126506</v>
      </c>
      <c r="HO64" s="365">
        <v>9.9538503302868495E-2</v>
      </c>
      <c r="HP64" s="365">
        <v>5.2721760906814297E-2</v>
      </c>
      <c r="HQ64" s="365">
        <v>2.1868787276341899</v>
      </c>
      <c r="HR64" s="365">
        <v>1.5779092702169599</v>
      </c>
      <c r="HS64" s="132">
        <v>80.715705765407506</v>
      </c>
      <c r="HT64" s="132">
        <v>86.390532544378701</v>
      </c>
      <c r="HU64" s="132">
        <v>4.5516242873948096</v>
      </c>
      <c r="HV64" s="132">
        <v>3.3412415974693599</v>
      </c>
      <c r="HW64" s="132">
        <v>9.6145716543827096</v>
      </c>
      <c r="HX64" s="132">
        <v>14.987761250235399</v>
      </c>
      <c r="HY64" s="144">
        <v>106.20905845244992</v>
      </c>
      <c r="HZ64" s="144">
        <v>108.55831098824</v>
      </c>
      <c r="IA64" s="383">
        <v>17</v>
      </c>
      <c r="IB64" s="383">
        <v>13</v>
      </c>
      <c r="IC64" s="366">
        <v>0.16281965328991499</v>
      </c>
      <c r="ID64" s="366">
        <v>8.6087014105026199E-2</v>
      </c>
      <c r="IE64" s="366">
        <v>1.74897119341564</v>
      </c>
      <c r="IF64" s="366">
        <v>1.43805309734513</v>
      </c>
      <c r="IG64" s="144">
        <v>72.2222222222222</v>
      </c>
      <c r="IH64" s="144">
        <v>79.092920353982294</v>
      </c>
      <c r="II64" s="144">
        <v>9.3094531175174797</v>
      </c>
      <c r="IJ64" s="144">
        <v>5.9863585193033604</v>
      </c>
      <c r="IK64" s="144">
        <v>8.2287205690444196</v>
      </c>
      <c r="IL64" s="144">
        <v>13.458858971945</v>
      </c>
      <c r="IM64" s="146">
        <v>106.56035515042413</v>
      </c>
      <c r="IN64" s="135">
        <v>111.10818957078932</v>
      </c>
      <c r="IO64" s="366">
        <v>0.39331366764995102</v>
      </c>
      <c r="IP64" s="385">
        <v>0.13342228152101401</v>
      </c>
      <c r="IQ64" s="366">
        <v>4.5368620037807199</v>
      </c>
      <c r="IR64" s="385">
        <v>2.8248587570621502</v>
      </c>
      <c r="IS64" s="144">
        <v>86.200378071833697</v>
      </c>
      <c r="IT64" s="144">
        <v>92.937853107344594</v>
      </c>
      <c r="IU64" s="144">
        <v>8.6692887577843294</v>
      </c>
      <c r="IV64" s="144">
        <v>4.7231487658439004</v>
      </c>
      <c r="IW64" s="144">
        <v>10.1468797761832</v>
      </c>
      <c r="IX64" s="144">
        <v>13.8393908470053</v>
      </c>
      <c r="IY64" s="338">
        <v>20</v>
      </c>
      <c r="IZ64" s="366">
        <v>0.226551880380607</v>
      </c>
      <c r="JA64" s="366">
        <v>7.5757575757575797</v>
      </c>
      <c r="JB64" s="366">
        <v>94.696969696969703</v>
      </c>
      <c r="JC64" s="366">
        <v>2.99048482102401</v>
      </c>
      <c r="JD64" s="144">
        <v>11.481830163811001</v>
      </c>
    </row>
    <row r="65" spans="1:264" ht="18" customHeight="1">
      <c r="A65" s="278"/>
      <c r="B65" s="279" t="s">
        <v>87</v>
      </c>
      <c r="C65" s="279" t="s">
        <v>87</v>
      </c>
      <c r="D65" s="280" t="s">
        <v>1781</v>
      </c>
      <c r="E65" s="281" t="s">
        <v>1284</v>
      </c>
      <c r="F65" s="280" t="s">
        <v>126</v>
      </c>
      <c r="G65" s="281" t="s">
        <v>7</v>
      </c>
      <c r="H65" s="282" t="s">
        <v>87</v>
      </c>
      <c r="I65" s="282" t="s">
        <v>87</v>
      </c>
      <c r="J65" s="282" t="s">
        <v>87</v>
      </c>
      <c r="K65" s="282" t="s">
        <v>87</v>
      </c>
      <c r="L65" s="282" t="s">
        <v>87</v>
      </c>
      <c r="M65" s="283">
        <v>457941</v>
      </c>
      <c r="N65" s="282" t="s">
        <v>87</v>
      </c>
      <c r="O65" s="282" t="s">
        <v>87</v>
      </c>
      <c r="P65" s="282" t="s">
        <v>87</v>
      </c>
      <c r="Q65" s="282" t="s">
        <v>87</v>
      </c>
      <c r="R65" s="132">
        <v>99.702498805114914</v>
      </c>
      <c r="S65" s="132">
        <v>99.504557175556897</v>
      </c>
      <c r="T65" s="339" t="s">
        <v>88</v>
      </c>
      <c r="U65" s="339" t="s">
        <v>88</v>
      </c>
      <c r="V65" s="132">
        <v>10.752493200362601</v>
      </c>
      <c r="W65" s="132">
        <v>5.5485040797824103</v>
      </c>
      <c r="X65" s="132">
        <v>16.300997280145101</v>
      </c>
      <c r="Y65" s="282" t="s">
        <v>87</v>
      </c>
      <c r="Z65" s="282" t="s">
        <v>87</v>
      </c>
      <c r="AA65" s="282" t="s">
        <v>87</v>
      </c>
      <c r="AB65" s="282" t="s">
        <v>87</v>
      </c>
      <c r="AC65" s="282" t="s">
        <v>87</v>
      </c>
      <c r="AD65" s="282" t="s">
        <v>87</v>
      </c>
      <c r="AE65" s="282" t="s">
        <v>87</v>
      </c>
      <c r="AF65" s="282" t="s">
        <v>87</v>
      </c>
      <c r="AG65" s="282" t="s">
        <v>87</v>
      </c>
      <c r="AH65" s="282" t="s">
        <v>87</v>
      </c>
      <c r="AI65" s="282" t="s">
        <v>87</v>
      </c>
      <c r="AJ65" s="282" t="s">
        <v>87</v>
      </c>
      <c r="AK65" s="282" t="s">
        <v>87</v>
      </c>
      <c r="AL65" s="282" t="s">
        <v>87</v>
      </c>
      <c r="AM65" s="282" t="s">
        <v>87</v>
      </c>
      <c r="AN65" s="282" t="s">
        <v>87</v>
      </c>
      <c r="AO65" s="282" t="s">
        <v>87</v>
      </c>
      <c r="AP65" s="282" t="s">
        <v>87</v>
      </c>
      <c r="AQ65" s="282" t="s">
        <v>87</v>
      </c>
      <c r="AR65" s="282" t="s">
        <v>87</v>
      </c>
      <c r="AS65" s="282" t="s">
        <v>87</v>
      </c>
      <c r="AT65" s="282" t="s">
        <v>87</v>
      </c>
      <c r="AU65" s="282" t="s">
        <v>87</v>
      </c>
      <c r="AV65" s="282" t="s">
        <v>87</v>
      </c>
      <c r="AW65" s="286" t="s">
        <v>87</v>
      </c>
      <c r="AX65" s="286" t="s">
        <v>87</v>
      </c>
      <c r="AY65" s="286" t="s">
        <v>87</v>
      </c>
      <c r="AZ65" s="286" t="s">
        <v>87</v>
      </c>
      <c r="BA65" s="286" t="s">
        <v>87</v>
      </c>
      <c r="BB65" s="285">
        <v>136</v>
      </c>
      <c r="BC65" s="285">
        <v>120</v>
      </c>
      <c r="BD65" s="287" t="s">
        <v>88</v>
      </c>
      <c r="BE65" s="287" t="s">
        <v>88</v>
      </c>
      <c r="BF65" s="287" t="s">
        <v>88</v>
      </c>
      <c r="BG65" s="285">
        <v>153</v>
      </c>
      <c r="BH65" s="284">
        <v>32.689513716776339</v>
      </c>
      <c r="BI65" s="285">
        <v>675</v>
      </c>
      <c r="BJ65" s="284">
        <v>144.21844286813092</v>
      </c>
      <c r="BK65" s="285">
        <v>15</v>
      </c>
      <c r="BL65" s="284">
        <v>3.2048542859584654</v>
      </c>
      <c r="BM65" s="285">
        <v>10</v>
      </c>
      <c r="BN65" s="288">
        <v>2.1365695239723101</v>
      </c>
      <c r="BO65" s="289">
        <v>404</v>
      </c>
      <c r="BP65" s="288">
        <v>86.317408768481329</v>
      </c>
      <c r="BQ65" s="285">
        <v>0</v>
      </c>
      <c r="BR65" s="288">
        <v>0</v>
      </c>
      <c r="BS65" s="285">
        <v>11</v>
      </c>
      <c r="BT65" s="288">
        <v>2.3502264763695409</v>
      </c>
      <c r="BU65" s="285">
        <v>0</v>
      </c>
      <c r="BV65" s="288">
        <v>0</v>
      </c>
      <c r="BW65" s="285">
        <v>35</v>
      </c>
      <c r="BX65" s="288">
        <v>7.4779933339030853</v>
      </c>
      <c r="BY65" s="290">
        <v>0</v>
      </c>
      <c r="BZ65" s="291">
        <v>0</v>
      </c>
      <c r="CA65" s="285">
        <v>1062</v>
      </c>
      <c r="CB65" s="288">
        <v>226.90368344585931</v>
      </c>
      <c r="CC65" s="285">
        <v>996</v>
      </c>
      <c r="CD65" s="288">
        <v>212.80232458764209</v>
      </c>
      <c r="CE65" s="285">
        <v>213</v>
      </c>
      <c r="CF65" s="288">
        <v>45.508930860610207</v>
      </c>
      <c r="CG65" s="285">
        <v>974</v>
      </c>
      <c r="CH65" s="288">
        <v>208.10187163490301</v>
      </c>
      <c r="CI65" s="285">
        <v>1490</v>
      </c>
      <c r="CJ65" s="288">
        <v>318.34885907187419</v>
      </c>
      <c r="CK65" s="285">
        <v>342</v>
      </c>
      <c r="CL65" s="288">
        <v>73.070677719853009</v>
      </c>
      <c r="CM65" s="285">
        <v>357</v>
      </c>
      <c r="CN65" s="292">
        <v>76.275532005811471</v>
      </c>
      <c r="CO65" s="285">
        <v>331</v>
      </c>
      <c r="CP65" s="288">
        <v>70.720451243483453</v>
      </c>
      <c r="CQ65" s="285">
        <v>2</v>
      </c>
      <c r="CR65" s="288">
        <v>0.42731390479446202</v>
      </c>
      <c r="CS65" s="285">
        <v>0</v>
      </c>
      <c r="CT65" s="288">
        <v>0</v>
      </c>
      <c r="CU65" s="285">
        <v>168</v>
      </c>
      <c r="CV65" s="288">
        <v>35.894368002734808</v>
      </c>
      <c r="CW65" s="285">
        <v>835</v>
      </c>
      <c r="CX65" s="288">
        <v>178.40355525168789</v>
      </c>
      <c r="CY65" s="285">
        <v>835</v>
      </c>
      <c r="CZ65" s="288">
        <v>178.40355525168789</v>
      </c>
      <c r="DA65" s="290">
        <v>0</v>
      </c>
      <c r="DB65" s="291">
        <v>0</v>
      </c>
      <c r="DC65" s="285">
        <v>23</v>
      </c>
      <c r="DD65" s="285">
        <v>0</v>
      </c>
      <c r="DE65" s="285">
        <v>1209</v>
      </c>
      <c r="DF65" s="285">
        <v>16206</v>
      </c>
      <c r="DG65" s="285">
        <v>5955</v>
      </c>
      <c r="DH65" s="285">
        <v>898</v>
      </c>
      <c r="DI65" s="285">
        <v>92</v>
      </c>
      <c r="DJ65" s="285">
        <v>670</v>
      </c>
      <c r="DK65" s="285">
        <v>260</v>
      </c>
      <c r="DL65" s="285">
        <v>68</v>
      </c>
      <c r="DM65" s="285">
        <v>0</v>
      </c>
      <c r="DN65" s="285">
        <v>0</v>
      </c>
      <c r="DO65" s="285">
        <v>139</v>
      </c>
      <c r="DP65" s="285">
        <v>87</v>
      </c>
      <c r="DQ65" s="285">
        <v>1</v>
      </c>
      <c r="DR65" s="285">
        <v>0</v>
      </c>
      <c r="DS65" s="285">
        <v>4</v>
      </c>
      <c r="DT65" s="285">
        <v>30126</v>
      </c>
      <c r="DU65" s="285">
        <v>0</v>
      </c>
      <c r="DV65" s="285">
        <v>8458</v>
      </c>
      <c r="DW65" s="285">
        <v>2677</v>
      </c>
      <c r="DX65" s="285">
        <v>1135</v>
      </c>
      <c r="DY65" s="285">
        <v>605</v>
      </c>
      <c r="DZ65" s="285">
        <v>7353</v>
      </c>
      <c r="EA65" s="285">
        <v>20081</v>
      </c>
      <c r="EB65" s="288">
        <v>38.344703949006501</v>
      </c>
      <c r="EC65" s="285">
        <v>580</v>
      </c>
      <c r="ED65" s="285">
        <v>6946</v>
      </c>
      <c r="EE65" s="285">
        <v>2666</v>
      </c>
      <c r="EF65" s="288">
        <v>38.381802476245319</v>
      </c>
      <c r="EG65" s="285">
        <v>473</v>
      </c>
      <c r="EH65" s="285">
        <v>227</v>
      </c>
      <c r="EI65" s="285">
        <v>216</v>
      </c>
      <c r="EJ65" s="285">
        <v>110</v>
      </c>
      <c r="EK65" s="285">
        <v>744</v>
      </c>
      <c r="EL65" s="285">
        <v>23</v>
      </c>
      <c r="EM65" s="285">
        <v>38</v>
      </c>
      <c r="EN65" s="285">
        <v>73</v>
      </c>
      <c r="EO65" s="285">
        <v>13</v>
      </c>
      <c r="EP65" s="285">
        <v>18</v>
      </c>
      <c r="EQ65" s="285">
        <v>72</v>
      </c>
      <c r="ER65" s="285">
        <v>0</v>
      </c>
      <c r="ES65" s="285">
        <v>1</v>
      </c>
      <c r="ET65" s="285">
        <v>0</v>
      </c>
      <c r="EU65" s="285">
        <v>0</v>
      </c>
      <c r="EV65" s="285">
        <v>6745</v>
      </c>
      <c r="EW65" s="285">
        <v>17</v>
      </c>
      <c r="EX65" s="285">
        <v>36</v>
      </c>
      <c r="EY65" s="285">
        <v>1173</v>
      </c>
      <c r="EZ65" s="285">
        <v>36</v>
      </c>
      <c r="FA65" s="285">
        <v>29</v>
      </c>
      <c r="FB65" s="285">
        <v>9</v>
      </c>
      <c r="FC65" s="285">
        <v>8</v>
      </c>
      <c r="FD65" s="285">
        <v>13</v>
      </c>
      <c r="FE65" s="285">
        <v>7</v>
      </c>
      <c r="FF65" s="285">
        <v>55</v>
      </c>
      <c r="FG65" s="285">
        <v>694</v>
      </c>
      <c r="FH65" s="285">
        <v>686</v>
      </c>
      <c r="FI65" s="285">
        <v>503</v>
      </c>
      <c r="FJ65" s="285">
        <v>4331</v>
      </c>
      <c r="FK65" s="289">
        <v>11</v>
      </c>
      <c r="FL65" s="288">
        <v>2.4020561600730224</v>
      </c>
      <c r="FM65" s="289">
        <v>7</v>
      </c>
      <c r="FN65" s="288">
        <v>1.5285811927737416</v>
      </c>
      <c r="FO65" s="289">
        <v>5</v>
      </c>
      <c r="FP65" s="288">
        <v>1.0918437091241011</v>
      </c>
      <c r="FQ65" s="281">
        <v>5</v>
      </c>
      <c r="FR65" s="292">
        <v>1.0682847619861551</v>
      </c>
      <c r="FS65" s="281">
        <v>1</v>
      </c>
      <c r="FT65" s="292">
        <v>0.21365695239723101</v>
      </c>
      <c r="FU65" s="289">
        <v>59</v>
      </c>
      <c r="FV65" s="288">
        <v>12.60576019143663</v>
      </c>
      <c r="FW65" s="293">
        <v>1</v>
      </c>
      <c r="FX65" s="293">
        <v>0</v>
      </c>
      <c r="FY65" s="293">
        <v>1</v>
      </c>
      <c r="FZ65" s="293">
        <v>0</v>
      </c>
      <c r="GA65" s="293">
        <v>0</v>
      </c>
      <c r="GB65" s="285">
        <v>16489</v>
      </c>
      <c r="GC65" s="285">
        <v>3991</v>
      </c>
      <c r="GD65" s="285">
        <v>5121</v>
      </c>
      <c r="GE65" s="285">
        <v>912</v>
      </c>
      <c r="GF65" s="285">
        <v>8</v>
      </c>
      <c r="GG65" s="288">
        <v>262.83</v>
      </c>
      <c r="GH65" s="288">
        <v>1015.41</v>
      </c>
      <c r="GI65" s="288">
        <v>50</v>
      </c>
      <c r="GJ65" s="288">
        <v>8.2420000000000009</v>
      </c>
      <c r="GK65" s="288">
        <v>2.2029999999999998</v>
      </c>
      <c r="GL65" s="288">
        <v>2.181</v>
      </c>
      <c r="GM65" s="288">
        <v>6</v>
      </c>
      <c r="GN65" s="288">
        <v>5</v>
      </c>
      <c r="GO65" s="288">
        <v>5</v>
      </c>
      <c r="GP65" s="288">
        <v>11</v>
      </c>
      <c r="GQ65" s="288">
        <v>1</v>
      </c>
      <c r="GR65" s="288">
        <v>1</v>
      </c>
      <c r="GS65" s="288">
        <v>0</v>
      </c>
      <c r="GT65" s="288">
        <v>17.373999999999999</v>
      </c>
      <c r="GU65" s="288">
        <v>2</v>
      </c>
      <c r="GV65" s="288">
        <v>4</v>
      </c>
      <c r="GW65" s="288">
        <v>3</v>
      </c>
      <c r="GX65" s="288">
        <v>2</v>
      </c>
      <c r="GY65" s="288">
        <v>3</v>
      </c>
      <c r="GZ65" s="288">
        <v>6</v>
      </c>
      <c r="HA65" s="288">
        <v>3</v>
      </c>
      <c r="HB65" s="288">
        <v>3</v>
      </c>
      <c r="HC65" s="288">
        <v>1</v>
      </c>
      <c r="HD65" s="288">
        <v>1</v>
      </c>
      <c r="HE65" s="288">
        <v>3</v>
      </c>
      <c r="HF65" s="288">
        <v>6</v>
      </c>
      <c r="HG65" s="288">
        <v>5</v>
      </c>
      <c r="HH65" s="288">
        <v>14.4</v>
      </c>
      <c r="HI65" s="288">
        <v>1.7</v>
      </c>
      <c r="HJ65" s="134">
        <v>1.3102124509489212</v>
      </c>
      <c r="HK65" s="134">
        <v>6.5510622547446067</v>
      </c>
      <c r="HL65" s="132">
        <v>30.279009741429569</v>
      </c>
      <c r="HM65" s="144">
        <v>98.744231473150705</v>
      </c>
      <c r="HN65" s="144">
        <v>92.930115470188397</v>
      </c>
      <c r="HO65" s="365">
        <v>9.1827364554637303E-2</v>
      </c>
      <c r="HP65" s="365">
        <v>3.3302805761385397E-2</v>
      </c>
      <c r="HQ65" s="365">
        <v>2.5044722719141301</v>
      </c>
      <c r="HR65" s="365">
        <v>1.5414258188824701</v>
      </c>
      <c r="HS65" s="132">
        <v>82.647584973166403</v>
      </c>
      <c r="HT65" s="132">
        <v>87.283236994219607</v>
      </c>
      <c r="HU65" s="132">
        <v>3.6665354847173002</v>
      </c>
      <c r="HV65" s="132">
        <v>2.1605195237698802</v>
      </c>
      <c r="HW65" s="132">
        <v>7.5211439900449202</v>
      </c>
      <c r="HX65" s="132">
        <v>13.175708087710101</v>
      </c>
      <c r="HY65" s="144">
        <v>112.33499257456252</v>
      </c>
      <c r="HZ65" s="144">
        <v>105.061594227201</v>
      </c>
      <c r="IA65" s="383">
        <v>32</v>
      </c>
      <c r="IB65" s="383">
        <v>34</v>
      </c>
      <c r="IC65" s="366">
        <v>0.31298904538341199</v>
      </c>
      <c r="ID65" s="366">
        <v>0.20129062814516599</v>
      </c>
      <c r="IE65" s="366">
        <v>3.5516093229744699</v>
      </c>
      <c r="IF65" s="366">
        <v>3.1539888682745798</v>
      </c>
      <c r="IG65" s="144">
        <v>68.368479467258595</v>
      </c>
      <c r="IH65" s="144">
        <v>70.037105751391493</v>
      </c>
      <c r="II65" s="144">
        <v>8.8125978090766797</v>
      </c>
      <c r="IJ65" s="144">
        <v>6.3820969747202696</v>
      </c>
      <c r="IK65" s="144">
        <v>4.57996751945669</v>
      </c>
      <c r="IL65" s="144">
        <v>10.0693963265785</v>
      </c>
      <c r="IM65" s="146">
        <v>106.98290883820549</v>
      </c>
      <c r="IN65" s="135">
        <v>111.12127473364666</v>
      </c>
      <c r="IO65" s="385">
        <v>0.37859666834931899</v>
      </c>
      <c r="IP65" s="366">
        <v>7.4183976261127604E-2</v>
      </c>
      <c r="IQ65" s="385">
        <v>3.4965034965034998</v>
      </c>
      <c r="IR65" s="366">
        <v>1.10497237569061</v>
      </c>
      <c r="IS65" s="144">
        <v>82.284382284382303</v>
      </c>
      <c r="IT65" s="144">
        <v>91.160220994475097</v>
      </c>
      <c r="IU65" s="144">
        <v>10.8278647147905</v>
      </c>
      <c r="IV65" s="144">
        <v>6.7136498516320504</v>
      </c>
      <c r="IW65" s="144">
        <v>4.5122291759063096</v>
      </c>
      <c r="IX65" s="144">
        <v>7.7092261664106099</v>
      </c>
      <c r="IY65" s="338">
        <v>19</v>
      </c>
      <c r="IZ65" s="366">
        <v>0.26651704306354301</v>
      </c>
      <c r="JA65" s="366">
        <v>6.2706270627062697</v>
      </c>
      <c r="JB65" s="366">
        <v>87.788778877887793</v>
      </c>
      <c r="JC65" s="366">
        <v>4.2502454762238804</v>
      </c>
      <c r="JD65" s="144">
        <v>6.5931840228549499</v>
      </c>
    </row>
    <row r="66" spans="1:264" ht="18" customHeight="1">
      <c r="A66" s="278"/>
      <c r="B66" s="279" t="s">
        <v>87</v>
      </c>
      <c r="C66" s="279" t="s">
        <v>87</v>
      </c>
      <c r="D66" s="280" t="s">
        <v>1782</v>
      </c>
      <c r="E66" s="281" t="s">
        <v>1285</v>
      </c>
      <c r="F66" s="280" t="s">
        <v>126</v>
      </c>
      <c r="G66" s="281" t="s">
        <v>7</v>
      </c>
      <c r="H66" s="282" t="s">
        <v>87</v>
      </c>
      <c r="I66" s="282" t="s">
        <v>87</v>
      </c>
      <c r="J66" s="282" t="s">
        <v>87</v>
      </c>
      <c r="K66" s="282" t="s">
        <v>87</v>
      </c>
      <c r="L66" s="282" t="s">
        <v>87</v>
      </c>
      <c r="M66" s="283">
        <v>244008</v>
      </c>
      <c r="N66" s="282" t="s">
        <v>87</v>
      </c>
      <c r="O66" s="282" t="s">
        <v>87</v>
      </c>
      <c r="P66" s="282" t="s">
        <v>87</v>
      </c>
      <c r="Q66" s="282" t="s">
        <v>87</v>
      </c>
      <c r="R66" s="132">
        <v>99.512838122907766</v>
      </c>
      <c r="S66" s="132">
        <v>102.4504228412796</v>
      </c>
      <c r="T66" s="339" t="s">
        <v>88</v>
      </c>
      <c r="U66" s="338">
        <v>40.589071731737022</v>
      </c>
      <c r="V66" s="132">
        <v>11.146803726309001</v>
      </c>
      <c r="W66" s="132">
        <v>3.82267908769676</v>
      </c>
      <c r="X66" s="132">
        <v>14.969482814005801</v>
      </c>
      <c r="Y66" s="282" t="s">
        <v>87</v>
      </c>
      <c r="Z66" s="282" t="s">
        <v>87</v>
      </c>
      <c r="AA66" s="282" t="s">
        <v>87</v>
      </c>
      <c r="AB66" s="282" t="s">
        <v>87</v>
      </c>
      <c r="AC66" s="282" t="s">
        <v>87</v>
      </c>
      <c r="AD66" s="282" t="s">
        <v>87</v>
      </c>
      <c r="AE66" s="282" t="s">
        <v>87</v>
      </c>
      <c r="AF66" s="282" t="s">
        <v>87</v>
      </c>
      <c r="AG66" s="282" t="s">
        <v>87</v>
      </c>
      <c r="AH66" s="282" t="s">
        <v>87</v>
      </c>
      <c r="AI66" s="282" t="s">
        <v>87</v>
      </c>
      <c r="AJ66" s="282" t="s">
        <v>87</v>
      </c>
      <c r="AK66" s="282" t="s">
        <v>87</v>
      </c>
      <c r="AL66" s="282" t="s">
        <v>87</v>
      </c>
      <c r="AM66" s="282" t="s">
        <v>87</v>
      </c>
      <c r="AN66" s="282" t="s">
        <v>87</v>
      </c>
      <c r="AO66" s="282" t="s">
        <v>87</v>
      </c>
      <c r="AP66" s="282" t="s">
        <v>87</v>
      </c>
      <c r="AQ66" s="282" t="s">
        <v>87</v>
      </c>
      <c r="AR66" s="282" t="s">
        <v>87</v>
      </c>
      <c r="AS66" s="282" t="s">
        <v>87</v>
      </c>
      <c r="AT66" s="282" t="s">
        <v>87</v>
      </c>
      <c r="AU66" s="282" t="s">
        <v>87</v>
      </c>
      <c r="AV66" s="282" t="s">
        <v>87</v>
      </c>
      <c r="AW66" s="286" t="s">
        <v>87</v>
      </c>
      <c r="AX66" s="286" t="s">
        <v>87</v>
      </c>
      <c r="AY66" s="286" t="s">
        <v>87</v>
      </c>
      <c r="AZ66" s="286" t="s">
        <v>87</v>
      </c>
      <c r="BA66" s="286" t="s">
        <v>87</v>
      </c>
      <c r="BB66" s="285">
        <v>23</v>
      </c>
      <c r="BC66" s="285">
        <v>39</v>
      </c>
      <c r="BD66" s="287" t="s">
        <v>88</v>
      </c>
      <c r="BE66" s="287" t="s">
        <v>88</v>
      </c>
      <c r="BF66" s="287" t="s">
        <v>88</v>
      </c>
      <c r="BG66" s="285">
        <v>57</v>
      </c>
      <c r="BH66" s="284">
        <v>21.998888477213782</v>
      </c>
      <c r="BI66" s="285">
        <v>245</v>
      </c>
      <c r="BJ66" s="284">
        <v>94.556625910831173</v>
      </c>
      <c r="BK66" s="285">
        <v>0</v>
      </c>
      <c r="BL66" s="284">
        <v>0</v>
      </c>
      <c r="BM66" s="285">
        <v>0</v>
      </c>
      <c r="BN66" s="288">
        <v>0</v>
      </c>
      <c r="BO66" s="289">
        <v>86</v>
      </c>
      <c r="BP66" s="288">
        <v>33.191305421761143</v>
      </c>
      <c r="BQ66" s="285">
        <v>0</v>
      </c>
      <c r="BR66" s="288">
        <v>0</v>
      </c>
      <c r="BS66" s="285">
        <v>0</v>
      </c>
      <c r="BT66" s="288">
        <v>0</v>
      </c>
      <c r="BU66" s="285">
        <v>0</v>
      </c>
      <c r="BV66" s="288">
        <v>0</v>
      </c>
      <c r="BW66" s="285">
        <v>18</v>
      </c>
      <c r="BX66" s="288">
        <v>6.947017413856984</v>
      </c>
      <c r="BY66" s="290">
        <v>0</v>
      </c>
      <c r="BZ66" s="291">
        <v>0</v>
      </c>
      <c r="CA66" s="285">
        <v>515</v>
      </c>
      <c r="CB66" s="288">
        <v>198.76188711868593</v>
      </c>
      <c r="CC66" s="285">
        <v>0</v>
      </c>
      <c r="CD66" s="288">
        <v>0</v>
      </c>
      <c r="CE66" s="285">
        <v>40</v>
      </c>
      <c r="CF66" s="288">
        <v>15.437816475237742</v>
      </c>
      <c r="CG66" s="285">
        <v>250</v>
      </c>
      <c r="CH66" s="288">
        <v>96.486352970235885</v>
      </c>
      <c r="CI66" s="285">
        <v>798</v>
      </c>
      <c r="CJ66" s="288">
        <v>307.98443868099298</v>
      </c>
      <c r="CK66" s="285">
        <v>169</v>
      </c>
      <c r="CL66" s="288">
        <v>65.224774607879468</v>
      </c>
      <c r="CM66" s="285">
        <v>666</v>
      </c>
      <c r="CN66" s="292">
        <v>257.03964431270839</v>
      </c>
      <c r="CO66" s="285">
        <v>120</v>
      </c>
      <c r="CP66" s="288">
        <v>46.313449425713223</v>
      </c>
      <c r="CQ66" s="285">
        <v>1</v>
      </c>
      <c r="CR66" s="288">
        <v>0.38594541188094356</v>
      </c>
      <c r="CS66" s="285">
        <v>4</v>
      </c>
      <c r="CT66" s="288">
        <v>1.5437816475237742</v>
      </c>
      <c r="CU66" s="285">
        <v>38</v>
      </c>
      <c r="CV66" s="288">
        <v>14.665925651475856</v>
      </c>
      <c r="CW66" s="285">
        <v>679</v>
      </c>
      <c r="CX66" s="288">
        <v>262.0569346671607</v>
      </c>
      <c r="CY66" s="285">
        <v>679</v>
      </c>
      <c r="CZ66" s="288">
        <v>262.0569346671607</v>
      </c>
      <c r="DA66" s="290">
        <v>0</v>
      </c>
      <c r="DB66" s="291">
        <v>0</v>
      </c>
      <c r="DC66" s="285">
        <v>0</v>
      </c>
      <c r="DD66" s="285">
        <v>0</v>
      </c>
      <c r="DE66" s="285">
        <v>647</v>
      </c>
      <c r="DF66" s="285">
        <v>8093</v>
      </c>
      <c r="DG66" s="285">
        <v>0</v>
      </c>
      <c r="DH66" s="285">
        <v>619</v>
      </c>
      <c r="DI66" s="285">
        <v>3</v>
      </c>
      <c r="DJ66" s="285">
        <v>100</v>
      </c>
      <c r="DK66" s="285">
        <v>238</v>
      </c>
      <c r="DL66" s="285">
        <v>158</v>
      </c>
      <c r="DM66" s="285">
        <v>0</v>
      </c>
      <c r="DN66" s="285">
        <v>1388</v>
      </c>
      <c r="DO66" s="285">
        <v>161</v>
      </c>
      <c r="DP66" s="285">
        <v>19</v>
      </c>
      <c r="DQ66" s="285">
        <v>0</v>
      </c>
      <c r="DR66" s="285">
        <v>0</v>
      </c>
      <c r="DS66" s="285">
        <v>0</v>
      </c>
      <c r="DT66" s="285">
        <v>0</v>
      </c>
      <c r="DU66" s="285">
        <v>0</v>
      </c>
      <c r="DV66" s="285">
        <v>4815</v>
      </c>
      <c r="DW66" s="285">
        <v>4660</v>
      </c>
      <c r="DX66" s="285">
        <v>425</v>
      </c>
      <c r="DY66" s="285">
        <v>79</v>
      </c>
      <c r="DZ66" s="285">
        <v>1594</v>
      </c>
      <c r="EA66" s="285">
        <v>9543</v>
      </c>
      <c r="EB66" s="288">
        <v>25.589437283873</v>
      </c>
      <c r="EC66" s="285">
        <v>259</v>
      </c>
      <c r="ED66" s="285">
        <v>3220</v>
      </c>
      <c r="EE66" s="285">
        <v>819</v>
      </c>
      <c r="EF66" s="288">
        <v>25.434782608695649</v>
      </c>
      <c r="EG66" s="285">
        <v>114</v>
      </c>
      <c r="EH66" s="285">
        <v>99</v>
      </c>
      <c r="EI66" s="285">
        <v>58</v>
      </c>
      <c r="EJ66" s="285">
        <v>10</v>
      </c>
      <c r="EK66" s="285">
        <v>429</v>
      </c>
      <c r="EL66" s="285">
        <v>21</v>
      </c>
      <c r="EM66" s="285">
        <v>10</v>
      </c>
      <c r="EN66" s="285">
        <v>16</v>
      </c>
      <c r="EO66" s="285">
        <v>41</v>
      </c>
      <c r="EP66" s="285">
        <v>35</v>
      </c>
      <c r="EQ66" s="285">
        <v>56</v>
      </c>
      <c r="ER66" s="285">
        <v>0</v>
      </c>
      <c r="ES66" s="285">
        <v>0</v>
      </c>
      <c r="ET66" s="285">
        <v>0</v>
      </c>
      <c r="EU66" s="285">
        <v>0</v>
      </c>
      <c r="EV66" s="285">
        <v>2474</v>
      </c>
      <c r="EW66" s="285">
        <v>0</v>
      </c>
      <c r="EX66" s="285">
        <v>0</v>
      </c>
      <c r="EY66" s="285">
        <v>0</v>
      </c>
      <c r="EZ66" s="285">
        <v>0</v>
      </c>
      <c r="FA66" s="285">
        <v>11</v>
      </c>
      <c r="FB66" s="285">
        <v>1</v>
      </c>
      <c r="FC66" s="285">
        <v>0</v>
      </c>
      <c r="FD66" s="285">
        <v>14</v>
      </c>
      <c r="FE66" s="285">
        <v>5</v>
      </c>
      <c r="FF66" s="285">
        <v>26</v>
      </c>
      <c r="FG66" s="285">
        <v>186</v>
      </c>
      <c r="FH66" s="285">
        <v>318</v>
      </c>
      <c r="FI66" s="285">
        <v>183</v>
      </c>
      <c r="FJ66" s="285">
        <v>1512</v>
      </c>
      <c r="FK66" s="289">
        <v>5</v>
      </c>
      <c r="FL66" s="288">
        <v>2.0491131438313497</v>
      </c>
      <c r="FM66" s="289">
        <v>2</v>
      </c>
      <c r="FN66" s="288">
        <v>0.81964525753253981</v>
      </c>
      <c r="FO66" s="289">
        <v>0</v>
      </c>
      <c r="FP66" s="288">
        <v>0</v>
      </c>
      <c r="FQ66" s="281">
        <v>1</v>
      </c>
      <c r="FR66" s="292">
        <v>0.38594541188094356</v>
      </c>
      <c r="FS66" s="281">
        <v>0</v>
      </c>
      <c r="FT66" s="292">
        <v>0</v>
      </c>
      <c r="FU66" s="289">
        <v>0</v>
      </c>
      <c r="FV66" s="288">
        <v>0</v>
      </c>
      <c r="FW66" s="293">
        <v>1</v>
      </c>
      <c r="FX66" s="293">
        <v>0</v>
      </c>
      <c r="FY66" s="293">
        <v>1</v>
      </c>
      <c r="FZ66" s="293">
        <v>0</v>
      </c>
      <c r="GA66" s="293">
        <v>0</v>
      </c>
      <c r="GB66" s="285">
        <v>7639</v>
      </c>
      <c r="GC66" s="285">
        <v>0</v>
      </c>
      <c r="GD66" s="285">
        <v>679</v>
      </c>
      <c r="GE66" s="285">
        <v>0</v>
      </c>
      <c r="GF66" s="285">
        <v>0</v>
      </c>
      <c r="GG66" s="288">
        <v>150</v>
      </c>
      <c r="GH66" s="288">
        <v>483.5</v>
      </c>
      <c r="GI66" s="288">
        <v>32</v>
      </c>
      <c r="GJ66" s="288">
        <v>3.2</v>
      </c>
      <c r="GK66" s="288">
        <v>0.7</v>
      </c>
      <c r="GL66" s="288">
        <v>2.2000000000000002</v>
      </c>
      <c r="GM66" s="288">
        <v>4.0999999999999996</v>
      </c>
      <c r="GN66" s="288">
        <v>2.1</v>
      </c>
      <c r="GO66" s="288">
        <v>2.4</v>
      </c>
      <c r="GP66" s="288">
        <v>7.5</v>
      </c>
      <c r="GQ66" s="288">
        <v>1</v>
      </c>
      <c r="GR66" s="288">
        <v>0</v>
      </c>
      <c r="GS66" s="288">
        <v>0</v>
      </c>
      <c r="GT66" s="288">
        <v>10.3</v>
      </c>
      <c r="GU66" s="288">
        <v>1</v>
      </c>
      <c r="GV66" s="288">
        <v>1</v>
      </c>
      <c r="GW66" s="288">
        <v>0.5</v>
      </c>
      <c r="GX66" s="288">
        <v>0</v>
      </c>
      <c r="GY66" s="288">
        <v>3</v>
      </c>
      <c r="GZ66" s="288">
        <v>2</v>
      </c>
      <c r="HA66" s="288">
        <v>1</v>
      </c>
      <c r="HB66" s="288">
        <v>0</v>
      </c>
      <c r="HC66" s="288">
        <v>1</v>
      </c>
      <c r="HD66" s="288">
        <v>0</v>
      </c>
      <c r="HE66" s="288">
        <v>4</v>
      </c>
      <c r="HF66" s="288">
        <v>1</v>
      </c>
      <c r="HG66" s="288">
        <v>0</v>
      </c>
      <c r="HH66" s="288">
        <v>14</v>
      </c>
      <c r="HI66" s="288">
        <v>1.2</v>
      </c>
      <c r="HJ66" s="134">
        <v>0</v>
      </c>
      <c r="HK66" s="134">
        <v>3.6884036588964295</v>
      </c>
      <c r="HL66" s="132">
        <v>19.114127405658831</v>
      </c>
      <c r="HM66" s="144">
        <v>89.611844479699002</v>
      </c>
      <c r="HN66" s="144">
        <v>89.485510532708602</v>
      </c>
      <c r="HO66" s="365">
        <v>8.4518946330469094E-2</v>
      </c>
      <c r="HP66" s="365">
        <v>1.9184652278177498E-2</v>
      </c>
      <c r="HQ66" s="365">
        <v>5.9405940594059397</v>
      </c>
      <c r="HR66" s="365">
        <v>1.6</v>
      </c>
      <c r="HS66" s="132">
        <v>79.207920792079193</v>
      </c>
      <c r="HT66" s="132">
        <v>83.2</v>
      </c>
      <c r="HU66" s="132">
        <v>1.4227355965629001</v>
      </c>
      <c r="HV66" s="132">
        <v>1.1990407673860899</v>
      </c>
      <c r="HW66" s="132">
        <v>3.4471673852204798</v>
      </c>
      <c r="HX66" s="132">
        <v>6.6159366005598699</v>
      </c>
      <c r="HY66" s="144">
        <v>112.97023312307547</v>
      </c>
      <c r="HZ66" s="144">
        <v>114.126128685577</v>
      </c>
      <c r="IA66" s="383">
        <v>11</v>
      </c>
      <c r="IB66" s="383">
        <v>8</v>
      </c>
      <c r="IC66" s="366">
        <v>0.33132530120481901</v>
      </c>
      <c r="ID66" s="366">
        <v>0.12608353033885</v>
      </c>
      <c r="IE66" s="366">
        <v>4.3307086614173196</v>
      </c>
      <c r="IF66" s="366">
        <v>2.7681660899653999</v>
      </c>
      <c r="IG66" s="144">
        <v>71.653543307086593</v>
      </c>
      <c r="IH66" s="144">
        <v>74.740484429065702</v>
      </c>
      <c r="II66" s="144">
        <v>7.6506024096385499</v>
      </c>
      <c r="IJ66" s="144">
        <v>4.5547675334909403</v>
      </c>
      <c r="IK66" s="144">
        <v>2.5565388397246802</v>
      </c>
      <c r="IL66" s="144">
        <v>6.6829633718408701</v>
      </c>
      <c r="IM66" s="146">
        <v>109.26645094313719</v>
      </c>
      <c r="IN66" s="135">
        <v>109.53131071073837</v>
      </c>
      <c r="IO66" s="366">
        <v>0.20020020020019999</v>
      </c>
      <c r="IP66" s="366">
        <v>0.13262599469496</v>
      </c>
      <c r="IQ66" s="366">
        <v>1.6326530612244901</v>
      </c>
      <c r="IR66" s="366">
        <v>1.90114068441065</v>
      </c>
      <c r="IS66" s="144">
        <v>68.571428571428598</v>
      </c>
      <c r="IT66" s="144">
        <v>78.707224334600795</v>
      </c>
      <c r="IU66" s="144">
        <v>12.262262262262301</v>
      </c>
      <c r="IV66" s="144">
        <v>6.9761273209549097</v>
      </c>
      <c r="IW66" s="144">
        <v>2.9617816255624501</v>
      </c>
      <c r="IX66" s="144">
        <v>6.8082247794847799</v>
      </c>
      <c r="IY66" s="338">
        <v>29</v>
      </c>
      <c r="IZ66" s="366">
        <v>0.52337123262948904</v>
      </c>
      <c r="JA66" s="366">
        <v>9.5394736842105292</v>
      </c>
      <c r="JB66" s="366">
        <v>92.105263157894697</v>
      </c>
      <c r="JC66" s="366">
        <v>5.4863743006677499</v>
      </c>
      <c r="JD66" s="144">
        <v>7.4813705003351298</v>
      </c>
    </row>
    <row r="67" spans="1:264" ht="18" customHeight="1">
      <c r="A67" s="278"/>
      <c r="B67" s="279" t="s">
        <v>87</v>
      </c>
      <c r="C67" s="279" t="s">
        <v>87</v>
      </c>
      <c r="D67" s="280" t="s">
        <v>1783</v>
      </c>
      <c r="E67" s="281" t="s">
        <v>1286</v>
      </c>
      <c r="F67" s="280" t="s">
        <v>126</v>
      </c>
      <c r="G67" s="281" t="s">
        <v>7</v>
      </c>
      <c r="H67" s="282" t="s">
        <v>87</v>
      </c>
      <c r="I67" s="282" t="s">
        <v>87</v>
      </c>
      <c r="J67" s="282" t="s">
        <v>87</v>
      </c>
      <c r="K67" s="282" t="s">
        <v>87</v>
      </c>
      <c r="L67" s="282" t="s">
        <v>87</v>
      </c>
      <c r="M67" s="283">
        <v>351579</v>
      </c>
      <c r="N67" s="282" t="s">
        <v>87</v>
      </c>
      <c r="O67" s="282" t="s">
        <v>87</v>
      </c>
      <c r="P67" s="282" t="s">
        <v>87</v>
      </c>
      <c r="Q67" s="282" t="s">
        <v>87</v>
      </c>
      <c r="R67" s="132">
        <v>99.591925392226372</v>
      </c>
      <c r="S67" s="132">
        <v>102.3202237116424</v>
      </c>
      <c r="T67" s="339" t="s">
        <v>88</v>
      </c>
      <c r="U67" s="395">
        <v>52.064327546273489</v>
      </c>
      <c r="V67" s="132">
        <v>9.9117447386286504</v>
      </c>
      <c r="W67" s="132">
        <v>5.0011314777098903</v>
      </c>
      <c r="X67" s="132">
        <v>14.9128762163385</v>
      </c>
      <c r="Y67" s="282" t="s">
        <v>87</v>
      </c>
      <c r="Z67" s="282" t="s">
        <v>87</v>
      </c>
      <c r="AA67" s="282" t="s">
        <v>87</v>
      </c>
      <c r="AB67" s="282" t="s">
        <v>87</v>
      </c>
      <c r="AC67" s="282" t="s">
        <v>87</v>
      </c>
      <c r="AD67" s="282" t="s">
        <v>87</v>
      </c>
      <c r="AE67" s="282" t="s">
        <v>87</v>
      </c>
      <c r="AF67" s="282" t="s">
        <v>87</v>
      </c>
      <c r="AG67" s="282" t="s">
        <v>87</v>
      </c>
      <c r="AH67" s="282" t="s">
        <v>87</v>
      </c>
      <c r="AI67" s="282" t="s">
        <v>87</v>
      </c>
      <c r="AJ67" s="282" t="s">
        <v>87</v>
      </c>
      <c r="AK67" s="282" t="s">
        <v>87</v>
      </c>
      <c r="AL67" s="282" t="s">
        <v>87</v>
      </c>
      <c r="AM67" s="282" t="s">
        <v>87</v>
      </c>
      <c r="AN67" s="282" t="s">
        <v>87</v>
      </c>
      <c r="AO67" s="282" t="s">
        <v>87</v>
      </c>
      <c r="AP67" s="282" t="s">
        <v>87</v>
      </c>
      <c r="AQ67" s="282" t="s">
        <v>87</v>
      </c>
      <c r="AR67" s="282" t="s">
        <v>87</v>
      </c>
      <c r="AS67" s="282" t="s">
        <v>87</v>
      </c>
      <c r="AT67" s="282" t="s">
        <v>87</v>
      </c>
      <c r="AU67" s="282" t="s">
        <v>87</v>
      </c>
      <c r="AV67" s="282" t="s">
        <v>87</v>
      </c>
      <c r="AW67" s="286" t="s">
        <v>87</v>
      </c>
      <c r="AX67" s="286" t="s">
        <v>87</v>
      </c>
      <c r="AY67" s="286" t="s">
        <v>87</v>
      </c>
      <c r="AZ67" s="286" t="s">
        <v>87</v>
      </c>
      <c r="BA67" s="286" t="s">
        <v>87</v>
      </c>
      <c r="BB67" s="285">
        <v>40</v>
      </c>
      <c r="BC67" s="285">
        <v>78</v>
      </c>
      <c r="BD67" s="287" t="s">
        <v>88</v>
      </c>
      <c r="BE67" s="287" t="s">
        <v>88</v>
      </c>
      <c r="BF67" s="287" t="s">
        <v>88</v>
      </c>
      <c r="BG67" s="285">
        <v>0</v>
      </c>
      <c r="BH67" s="284">
        <v>0</v>
      </c>
      <c r="BI67" s="285">
        <v>162</v>
      </c>
      <c r="BJ67" s="284">
        <v>44.923629829290206</v>
      </c>
      <c r="BK67" s="285">
        <v>0</v>
      </c>
      <c r="BL67" s="284">
        <v>0</v>
      </c>
      <c r="BM67" s="285">
        <v>28</v>
      </c>
      <c r="BN67" s="288">
        <v>7.7645779951859613</v>
      </c>
      <c r="BO67" s="289">
        <v>90</v>
      </c>
      <c r="BP67" s="288">
        <v>24.957572127383447</v>
      </c>
      <c r="BQ67" s="285">
        <v>0</v>
      </c>
      <c r="BR67" s="288">
        <v>0</v>
      </c>
      <c r="BS67" s="285">
        <v>0</v>
      </c>
      <c r="BT67" s="288">
        <v>0</v>
      </c>
      <c r="BU67" s="285">
        <v>0</v>
      </c>
      <c r="BV67" s="288">
        <v>0</v>
      </c>
      <c r="BW67" s="285">
        <v>11</v>
      </c>
      <c r="BX67" s="288">
        <v>3.0503699266801991</v>
      </c>
      <c r="BY67" s="285">
        <v>0</v>
      </c>
      <c r="BZ67" s="288">
        <v>0</v>
      </c>
      <c r="CA67" s="285">
        <v>201</v>
      </c>
      <c r="CB67" s="288">
        <v>55.73857775115637</v>
      </c>
      <c r="CC67" s="290">
        <v>545</v>
      </c>
      <c r="CD67" s="291">
        <v>151.13196454915533</v>
      </c>
      <c r="CE67" s="285">
        <v>0</v>
      </c>
      <c r="CF67" s="288">
        <v>0</v>
      </c>
      <c r="CG67" s="285">
        <v>173</v>
      </c>
      <c r="CH67" s="288">
        <v>47.973999755970411</v>
      </c>
      <c r="CI67" s="285">
        <v>502</v>
      </c>
      <c r="CJ67" s="288">
        <v>139.20779119940545</v>
      </c>
      <c r="CK67" s="285">
        <v>76</v>
      </c>
      <c r="CL67" s="288">
        <v>21.075283129790467</v>
      </c>
      <c r="CM67" s="285">
        <v>0</v>
      </c>
      <c r="CN67" s="292">
        <v>0</v>
      </c>
      <c r="CO67" s="285">
        <v>42</v>
      </c>
      <c r="CP67" s="288">
        <v>11.646866992778943</v>
      </c>
      <c r="CQ67" s="285">
        <v>3</v>
      </c>
      <c r="CR67" s="288">
        <v>0.8319190709127815</v>
      </c>
      <c r="CS67" s="290">
        <v>8</v>
      </c>
      <c r="CT67" s="291">
        <v>2.2184508557674176</v>
      </c>
      <c r="CU67" s="285">
        <v>32</v>
      </c>
      <c r="CV67" s="288">
        <v>8.8738034230696705</v>
      </c>
      <c r="CW67" s="285">
        <v>233</v>
      </c>
      <c r="CX67" s="288">
        <v>64.612381174226044</v>
      </c>
      <c r="CY67" s="285">
        <v>204</v>
      </c>
      <c r="CZ67" s="288">
        <v>56.570496822069146</v>
      </c>
      <c r="DA67" s="290">
        <v>29</v>
      </c>
      <c r="DB67" s="291">
        <v>8.0418843521568899</v>
      </c>
      <c r="DC67" s="285">
        <v>0</v>
      </c>
      <c r="DD67" s="285">
        <v>0</v>
      </c>
      <c r="DE67" s="285">
        <v>199</v>
      </c>
      <c r="DF67" s="285">
        <v>5722</v>
      </c>
      <c r="DG67" s="285">
        <v>0</v>
      </c>
      <c r="DH67" s="285">
        <v>284</v>
      </c>
      <c r="DI67" s="285">
        <v>477</v>
      </c>
      <c r="DJ67" s="285">
        <v>224</v>
      </c>
      <c r="DK67" s="285">
        <v>284</v>
      </c>
      <c r="DL67" s="285">
        <v>166</v>
      </c>
      <c r="DM67" s="285">
        <v>0</v>
      </c>
      <c r="DN67" s="285">
        <v>856</v>
      </c>
      <c r="DO67" s="285">
        <v>62</v>
      </c>
      <c r="DP67" s="285">
        <v>14</v>
      </c>
      <c r="DQ67" s="285">
        <v>10</v>
      </c>
      <c r="DR67" s="285">
        <v>0</v>
      </c>
      <c r="DS67" s="285">
        <v>23</v>
      </c>
      <c r="DT67" s="285">
        <v>7203</v>
      </c>
      <c r="DU67" s="285">
        <v>0</v>
      </c>
      <c r="DV67" s="285">
        <v>2896</v>
      </c>
      <c r="DW67" s="285">
        <v>325</v>
      </c>
      <c r="DX67" s="285">
        <v>326</v>
      </c>
      <c r="DY67" s="285">
        <v>247</v>
      </c>
      <c r="DZ67" s="285">
        <v>3989</v>
      </c>
      <c r="EA67" s="285">
        <v>6353</v>
      </c>
      <c r="EB67" s="288">
        <v>27.026601605540701</v>
      </c>
      <c r="EC67" s="285">
        <v>207</v>
      </c>
      <c r="ED67" s="285">
        <v>2169</v>
      </c>
      <c r="EE67" s="285">
        <v>548</v>
      </c>
      <c r="EF67" s="288">
        <v>25.265099124020285</v>
      </c>
      <c r="EG67" s="285">
        <v>60</v>
      </c>
      <c r="EH67" s="285">
        <v>67</v>
      </c>
      <c r="EI67" s="285">
        <v>20</v>
      </c>
      <c r="EJ67" s="285">
        <v>2</v>
      </c>
      <c r="EK67" s="285">
        <v>154</v>
      </c>
      <c r="EL67" s="285">
        <v>0</v>
      </c>
      <c r="EM67" s="285">
        <v>0</v>
      </c>
      <c r="EN67" s="285">
        <v>15</v>
      </c>
      <c r="EO67" s="285">
        <v>16</v>
      </c>
      <c r="EP67" s="285">
        <v>17</v>
      </c>
      <c r="EQ67" s="285">
        <v>22</v>
      </c>
      <c r="ER67" s="285">
        <v>0</v>
      </c>
      <c r="ES67" s="285">
        <v>0</v>
      </c>
      <c r="ET67" s="285">
        <v>0</v>
      </c>
      <c r="EU67" s="285">
        <v>0</v>
      </c>
      <c r="EV67" s="285">
        <v>1985</v>
      </c>
      <c r="EW67" s="285">
        <v>2</v>
      </c>
      <c r="EX67" s="285">
        <v>12</v>
      </c>
      <c r="EY67" s="285">
        <v>825</v>
      </c>
      <c r="EZ67" s="285">
        <v>0</v>
      </c>
      <c r="FA67" s="285">
        <v>2</v>
      </c>
      <c r="FB67" s="285">
        <v>1</v>
      </c>
      <c r="FC67" s="285">
        <v>0</v>
      </c>
      <c r="FD67" s="285">
        <v>2</v>
      </c>
      <c r="FE67" s="285">
        <v>4</v>
      </c>
      <c r="FF67" s="285">
        <v>16</v>
      </c>
      <c r="FG67" s="285">
        <v>75</v>
      </c>
      <c r="FH67" s="285">
        <v>152</v>
      </c>
      <c r="FI67" s="285">
        <v>70</v>
      </c>
      <c r="FJ67" s="285">
        <v>2143</v>
      </c>
      <c r="FK67" s="289">
        <v>3</v>
      </c>
      <c r="FL67" s="288">
        <v>0.85329328543513694</v>
      </c>
      <c r="FM67" s="289">
        <v>2</v>
      </c>
      <c r="FN67" s="288">
        <v>0.56886219029009133</v>
      </c>
      <c r="FO67" s="295">
        <v>0</v>
      </c>
      <c r="FP67" s="291">
        <v>0</v>
      </c>
      <c r="FQ67" s="281">
        <v>1</v>
      </c>
      <c r="FR67" s="292">
        <v>0.2773063569709272</v>
      </c>
      <c r="FS67" s="281">
        <v>0</v>
      </c>
      <c r="FT67" s="292">
        <v>0</v>
      </c>
      <c r="FU67" s="295">
        <v>20</v>
      </c>
      <c r="FV67" s="291">
        <v>5.5461271394185445</v>
      </c>
      <c r="FW67" s="293">
        <v>1</v>
      </c>
      <c r="FX67" s="293">
        <v>0</v>
      </c>
      <c r="FY67" s="293">
        <v>0</v>
      </c>
      <c r="FZ67" s="293">
        <v>0</v>
      </c>
      <c r="GA67" s="293">
        <v>1</v>
      </c>
      <c r="GB67" s="285">
        <v>6316</v>
      </c>
      <c r="GC67" s="285">
        <v>0</v>
      </c>
      <c r="GD67" s="285">
        <v>3905</v>
      </c>
      <c r="GE67" s="285">
        <v>0</v>
      </c>
      <c r="GF67" s="285">
        <v>9</v>
      </c>
      <c r="GG67" s="288">
        <v>98.3</v>
      </c>
      <c r="GH67" s="288">
        <v>335</v>
      </c>
      <c r="GI67" s="288">
        <v>21</v>
      </c>
      <c r="GJ67" s="288">
        <v>1</v>
      </c>
      <c r="GK67" s="288">
        <v>4</v>
      </c>
      <c r="GL67" s="288">
        <v>1</v>
      </c>
      <c r="GM67" s="288">
        <v>4</v>
      </c>
      <c r="GN67" s="288">
        <v>4</v>
      </c>
      <c r="GO67" s="288">
        <v>1</v>
      </c>
      <c r="GP67" s="288">
        <v>3</v>
      </c>
      <c r="GQ67" s="288">
        <v>0</v>
      </c>
      <c r="GR67" s="288">
        <v>0</v>
      </c>
      <c r="GS67" s="288">
        <v>0</v>
      </c>
      <c r="GT67" s="288">
        <v>4</v>
      </c>
      <c r="GU67" s="288">
        <v>0</v>
      </c>
      <c r="GV67" s="288">
        <v>1</v>
      </c>
      <c r="GW67" s="288">
        <v>0</v>
      </c>
      <c r="GX67" s="288">
        <v>0</v>
      </c>
      <c r="GY67" s="288">
        <v>1</v>
      </c>
      <c r="GZ67" s="288">
        <v>1</v>
      </c>
      <c r="HA67" s="288">
        <v>1</v>
      </c>
      <c r="HB67" s="288">
        <v>0</v>
      </c>
      <c r="HC67" s="288">
        <v>0</v>
      </c>
      <c r="HD67" s="288">
        <v>0</v>
      </c>
      <c r="HE67" s="288">
        <v>3</v>
      </c>
      <c r="HF67" s="288">
        <v>2</v>
      </c>
      <c r="HG67" s="288">
        <v>2</v>
      </c>
      <c r="HH67" s="288">
        <v>5</v>
      </c>
      <c r="HI67" s="288">
        <v>2</v>
      </c>
      <c r="HJ67" s="134">
        <v>1.4221554757252282</v>
      </c>
      <c r="HK67" s="134">
        <v>5.4041908077558674</v>
      </c>
      <c r="HL67" s="132">
        <v>18.567661891068578</v>
      </c>
      <c r="HM67" s="144">
        <v>93.328795398248303</v>
      </c>
      <c r="HN67" s="144">
        <v>98.550634363864106</v>
      </c>
      <c r="HO67" s="365">
        <v>7.1926922246997094E-2</v>
      </c>
      <c r="HP67" s="365">
        <v>6.7675351670131001E-2</v>
      </c>
      <c r="HQ67" s="365">
        <v>2.31481481481481</v>
      </c>
      <c r="HR67" s="365">
        <v>3.6082474226804102</v>
      </c>
      <c r="HS67" s="132">
        <v>82.175925925925895</v>
      </c>
      <c r="HT67" s="132">
        <v>87.628865979381402</v>
      </c>
      <c r="HU67" s="132">
        <v>3.1072430410702698</v>
      </c>
      <c r="HV67" s="132">
        <v>1.8755740320007701</v>
      </c>
      <c r="HW67" s="132">
        <v>7.6889826179217504</v>
      </c>
      <c r="HX67" s="132">
        <v>15.079680456021601</v>
      </c>
      <c r="HY67" s="144">
        <v>118.55759682953753</v>
      </c>
      <c r="HZ67" s="144">
        <v>102.79602510574</v>
      </c>
      <c r="IA67" s="383">
        <v>26</v>
      </c>
      <c r="IB67" s="383">
        <v>22</v>
      </c>
      <c r="IC67" s="366">
        <v>0.23544326722810799</v>
      </c>
      <c r="ID67" s="366">
        <v>0.12851968687930801</v>
      </c>
      <c r="IE67" s="366">
        <v>2.7339642481598299</v>
      </c>
      <c r="IF67" s="366">
        <v>2.3605150214592299</v>
      </c>
      <c r="IG67" s="144">
        <v>73.186119873817006</v>
      </c>
      <c r="IH67" s="144">
        <v>77.145922746781096</v>
      </c>
      <c r="II67" s="144">
        <v>8.6117902743819599</v>
      </c>
      <c r="IJ67" s="144">
        <v>5.4445612805234296</v>
      </c>
      <c r="IK67" s="144">
        <v>6.25073680625598</v>
      </c>
      <c r="IL67" s="144">
        <v>13.1818742377944</v>
      </c>
      <c r="IM67" s="146">
        <v>111.41861559632846</v>
      </c>
      <c r="IN67" s="135">
        <v>111.94180219120291</v>
      </c>
      <c r="IO67" s="366">
        <v>0.32432432432432401</v>
      </c>
      <c r="IP67" s="366">
        <v>9.24214417744917E-2</v>
      </c>
      <c r="IQ67" s="366">
        <v>2.7607361963190198</v>
      </c>
      <c r="IR67" s="366">
        <v>1.3232514177693799</v>
      </c>
      <c r="IS67" s="144">
        <v>83.895705521472394</v>
      </c>
      <c r="IT67" s="144">
        <v>91.682419659735302</v>
      </c>
      <c r="IU67" s="144">
        <v>11.747747747747701</v>
      </c>
      <c r="IV67" s="144">
        <v>6.9844203855294396</v>
      </c>
      <c r="IW67" s="144">
        <v>6.3671013039117303</v>
      </c>
      <c r="IX67" s="144">
        <v>10.5414460622105</v>
      </c>
      <c r="IY67" s="338">
        <v>19</v>
      </c>
      <c r="IZ67" s="366">
        <v>0.22543901281442799</v>
      </c>
      <c r="JA67" s="366">
        <v>5.7575757575757596</v>
      </c>
      <c r="JB67" s="366">
        <v>95.757575757575793</v>
      </c>
      <c r="JC67" s="366">
        <v>3.9155196962505898</v>
      </c>
      <c r="JD67" s="144">
        <v>9.4245307701841092</v>
      </c>
    </row>
    <row r="68" spans="1:264" ht="18" customHeight="1">
      <c r="A68" s="278"/>
      <c r="B68" s="279" t="s">
        <v>87</v>
      </c>
      <c r="C68" s="279" t="s">
        <v>87</v>
      </c>
      <c r="D68" s="280" t="s">
        <v>1784</v>
      </c>
      <c r="E68" s="281" t="s">
        <v>1287</v>
      </c>
      <c r="F68" s="280" t="s">
        <v>126</v>
      </c>
      <c r="G68" s="281" t="s">
        <v>7</v>
      </c>
      <c r="H68" s="282" t="s">
        <v>87</v>
      </c>
      <c r="I68" s="282" t="s">
        <v>87</v>
      </c>
      <c r="J68" s="282" t="s">
        <v>87</v>
      </c>
      <c r="K68" s="282" t="s">
        <v>87</v>
      </c>
      <c r="L68" s="282" t="s">
        <v>87</v>
      </c>
      <c r="M68" s="283">
        <v>268146</v>
      </c>
      <c r="N68" s="282" t="s">
        <v>87</v>
      </c>
      <c r="O68" s="282" t="s">
        <v>87</v>
      </c>
      <c r="P68" s="282" t="s">
        <v>87</v>
      </c>
      <c r="Q68" s="282" t="s">
        <v>87</v>
      </c>
      <c r="R68" s="132">
        <v>107.09547320769278</v>
      </c>
      <c r="S68" s="132">
        <v>104.923446663939</v>
      </c>
      <c r="T68" s="338">
        <v>174.57854512684889</v>
      </c>
      <c r="U68" s="338">
        <v>77.237199753835739</v>
      </c>
      <c r="V68" s="132">
        <v>12.9130966952264</v>
      </c>
      <c r="W68" s="132">
        <v>4.9571603427172599</v>
      </c>
      <c r="X68" s="132">
        <v>17.870257037943698</v>
      </c>
      <c r="Y68" s="282" t="s">
        <v>87</v>
      </c>
      <c r="Z68" s="282" t="s">
        <v>87</v>
      </c>
      <c r="AA68" s="282" t="s">
        <v>87</v>
      </c>
      <c r="AB68" s="282" t="s">
        <v>87</v>
      </c>
      <c r="AC68" s="282" t="s">
        <v>87</v>
      </c>
      <c r="AD68" s="282" t="s">
        <v>87</v>
      </c>
      <c r="AE68" s="282" t="s">
        <v>87</v>
      </c>
      <c r="AF68" s="282" t="s">
        <v>87</v>
      </c>
      <c r="AG68" s="282" t="s">
        <v>87</v>
      </c>
      <c r="AH68" s="282" t="s">
        <v>87</v>
      </c>
      <c r="AI68" s="282" t="s">
        <v>87</v>
      </c>
      <c r="AJ68" s="282" t="s">
        <v>87</v>
      </c>
      <c r="AK68" s="282" t="s">
        <v>87</v>
      </c>
      <c r="AL68" s="282" t="s">
        <v>87</v>
      </c>
      <c r="AM68" s="282" t="s">
        <v>87</v>
      </c>
      <c r="AN68" s="282" t="s">
        <v>87</v>
      </c>
      <c r="AO68" s="282" t="s">
        <v>87</v>
      </c>
      <c r="AP68" s="282" t="s">
        <v>87</v>
      </c>
      <c r="AQ68" s="282" t="s">
        <v>87</v>
      </c>
      <c r="AR68" s="282" t="s">
        <v>87</v>
      </c>
      <c r="AS68" s="282" t="s">
        <v>87</v>
      </c>
      <c r="AT68" s="282" t="s">
        <v>87</v>
      </c>
      <c r="AU68" s="282" t="s">
        <v>87</v>
      </c>
      <c r="AV68" s="282" t="s">
        <v>87</v>
      </c>
      <c r="AW68" s="286" t="s">
        <v>87</v>
      </c>
      <c r="AX68" s="286" t="s">
        <v>87</v>
      </c>
      <c r="AY68" s="286" t="s">
        <v>87</v>
      </c>
      <c r="AZ68" s="286" t="s">
        <v>87</v>
      </c>
      <c r="BA68" s="286" t="s">
        <v>87</v>
      </c>
      <c r="BB68" s="285">
        <v>49</v>
      </c>
      <c r="BC68" s="285">
        <v>48</v>
      </c>
      <c r="BD68" s="287" t="s">
        <v>88</v>
      </c>
      <c r="BE68" s="287" t="s">
        <v>88</v>
      </c>
      <c r="BF68" s="287" t="s">
        <v>88</v>
      </c>
      <c r="BG68" s="285">
        <v>12</v>
      </c>
      <c r="BH68" s="284">
        <v>4.3705020249992721</v>
      </c>
      <c r="BI68" s="285">
        <v>91</v>
      </c>
      <c r="BJ68" s="284">
        <v>33.142973689577808</v>
      </c>
      <c r="BK68" s="285">
        <v>0</v>
      </c>
      <c r="BL68" s="284">
        <v>0</v>
      </c>
      <c r="BM68" s="285">
        <v>0</v>
      </c>
      <c r="BN68" s="288">
        <v>0</v>
      </c>
      <c r="BO68" s="289">
        <v>27</v>
      </c>
      <c r="BP68" s="288">
        <v>9.8336295562483613</v>
      </c>
      <c r="BQ68" s="285">
        <v>0</v>
      </c>
      <c r="BR68" s="288">
        <v>0</v>
      </c>
      <c r="BS68" s="285">
        <v>24</v>
      </c>
      <c r="BT68" s="288">
        <v>8.7410040499985442</v>
      </c>
      <c r="BU68" s="285">
        <v>0</v>
      </c>
      <c r="BV68" s="288">
        <v>0</v>
      </c>
      <c r="BW68" s="285">
        <v>19</v>
      </c>
      <c r="BX68" s="288">
        <v>6.9199615395821796</v>
      </c>
      <c r="BY68" s="290">
        <v>0</v>
      </c>
      <c r="BZ68" s="291">
        <v>0</v>
      </c>
      <c r="CA68" s="285">
        <v>119</v>
      </c>
      <c r="CB68" s="288">
        <v>43.340811747909441</v>
      </c>
      <c r="CC68" s="290">
        <v>0</v>
      </c>
      <c r="CD68" s="291">
        <v>0</v>
      </c>
      <c r="CE68" s="285">
        <v>40</v>
      </c>
      <c r="CF68" s="288">
        <v>14.568340083330906</v>
      </c>
      <c r="CG68" s="285">
        <v>336</v>
      </c>
      <c r="CH68" s="288">
        <v>122.37405669997962</v>
      </c>
      <c r="CI68" s="285">
        <v>340</v>
      </c>
      <c r="CJ68" s="288">
        <v>123.83089070831269</v>
      </c>
      <c r="CK68" s="285">
        <v>51</v>
      </c>
      <c r="CL68" s="288">
        <v>18.574633606246906</v>
      </c>
      <c r="CM68" s="290">
        <v>0</v>
      </c>
      <c r="CN68" s="294">
        <v>0</v>
      </c>
      <c r="CO68" s="285">
        <v>31</v>
      </c>
      <c r="CP68" s="288">
        <v>11.290463564581451</v>
      </c>
      <c r="CQ68" s="290">
        <v>2</v>
      </c>
      <c r="CR68" s="291">
        <v>0.7284170041665452</v>
      </c>
      <c r="CS68" s="290">
        <v>0</v>
      </c>
      <c r="CT68" s="291">
        <v>0</v>
      </c>
      <c r="CU68" s="285">
        <v>5</v>
      </c>
      <c r="CV68" s="288">
        <v>1.8210425104163632</v>
      </c>
      <c r="CW68" s="285">
        <v>87</v>
      </c>
      <c r="CX68" s="288">
        <v>31.686139681244722</v>
      </c>
      <c r="CY68" s="285">
        <v>87</v>
      </c>
      <c r="CZ68" s="288">
        <v>31.686139681244722</v>
      </c>
      <c r="DA68" s="285">
        <v>0</v>
      </c>
      <c r="DB68" s="288">
        <v>0</v>
      </c>
      <c r="DC68" s="285">
        <v>0</v>
      </c>
      <c r="DD68" s="285">
        <v>0</v>
      </c>
      <c r="DE68" s="285">
        <v>0</v>
      </c>
      <c r="DF68" s="285">
        <v>4958</v>
      </c>
      <c r="DG68" s="285">
        <v>0</v>
      </c>
      <c r="DH68" s="285">
        <v>0</v>
      </c>
      <c r="DI68" s="285">
        <v>12</v>
      </c>
      <c r="DJ68" s="285">
        <v>43</v>
      </c>
      <c r="DK68" s="285">
        <v>6</v>
      </c>
      <c r="DL68" s="285">
        <v>13</v>
      </c>
      <c r="DM68" s="285">
        <v>0</v>
      </c>
      <c r="DN68" s="285">
        <v>0</v>
      </c>
      <c r="DO68" s="285">
        <v>0</v>
      </c>
      <c r="DP68" s="285">
        <v>0</v>
      </c>
      <c r="DQ68" s="285">
        <v>0</v>
      </c>
      <c r="DR68" s="285">
        <v>0</v>
      </c>
      <c r="DS68" s="285">
        <v>0</v>
      </c>
      <c r="DT68" s="285">
        <v>0</v>
      </c>
      <c r="DU68" s="285">
        <v>0</v>
      </c>
      <c r="DV68" s="285">
        <v>672</v>
      </c>
      <c r="DW68" s="285">
        <v>343</v>
      </c>
      <c r="DX68" s="285">
        <v>0</v>
      </c>
      <c r="DY68" s="285">
        <v>0</v>
      </c>
      <c r="DZ68" s="285">
        <v>0</v>
      </c>
      <c r="EA68" s="285">
        <v>5595</v>
      </c>
      <c r="EB68" s="288">
        <v>9.0437890974083999</v>
      </c>
      <c r="EC68" s="285">
        <v>139</v>
      </c>
      <c r="ED68" s="285">
        <v>2044</v>
      </c>
      <c r="EE68" s="285">
        <v>193</v>
      </c>
      <c r="EF68" s="288">
        <v>9.4422700587084147</v>
      </c>
      <c r="EG68" s="285">
        <v>7</v>
      </c>
      <c r="EH68" s="285">
        <v>38</v>
      </c>
      <c r="EI68" s="285">
        <v>16</v>
      </c>
      <c r="EJ68" s="285">
        <v>3</v>
      </c>
      <c r="EK68" s="285">
        <v>99</v>
      </c>
      <c r="EL68" s="285">
        <v>0</v>
      </c>
      <c r="EM68" s="285">
        <v>0</v>
      </c>
      <c r="EN68" s="285">
        <v>3</v>
      </c>
      <c r="EO68" s="285">
        <v>6</v>
      </c>
      <c r="EP68" s="285">
        <v>3</v>
      </c>
      <c r="EQ68" s="285">
        <v>15</v>
      </c>
      <c r="ER68" s="285">
        <v>0</v>
      </c>
      <c r="ES68" s="285">
        <v>0</v>
      </c>
      <c r="ET68" s="285">
        <v>0</v>
      </c>
      <c r="EU68" s="285">
        <v>0</v>
      </c>
      <c r="EV68" s="285">
        <v>0</v>
      </c>
      <c r="EW68" s="285">
        <v>0</v>
      </c>
      <c r="EX68" s="285">
        <v>0</v>
      </c>
      <c r="EY68" s="285">
        <v>0</v>
      </c>
      <c r="EZ68" s="285">
        <v>0</v>
      </c>
      <c r="FA68" s="285">
        <v>0</v>
      </c>
      <c r="FB68" s="285">
        <v>0</v>
      </c>
      <c r="FC68" s="285">
        <v>0</v>
      </c>
      <c r="FD68" s="285">
        <v>0</v>
      </c>
      <c r="FE68" s="285">
        <v>0</v>
      </c>
      <c r="FF68" s="285">
        <v>0</v>
      </c>
      <c r="FG68" s="285">
        <v>9</v>
      </c>
      <c r="FH68" s="285">
        <v>55</v>
      </c>
      <c r="FI68" s="285">
        <v>0</v>
      </c>
      <c r="FJ68" s="285">
        <v>1309</v>
      </c>
      <c r="FK68" s="289">
        <v>2</v>
      </c>
      <c r="FL68" s="288">
        <v>0.74586232873136282</v>
      </c>
      <c r="FM68" s="289">
        <v>1</v>
      </c>
      <c r="FN68" s="288">
        <v>0.37293116436568141</v>
      </c>
      <c r="FO68" s="295">
        <v>1</v>
      </c>
      <c r="FP68" s="291">
        <v>0.37293116436568141</v>
      </c>
      <c r="FQ68" s="281">
        <v>0</v>
      </c>
      <c r="FR68" s="292">
        <v>0</v>
      </c>
      <c r="FS68" s="281">
        <v>0</v>
      </c>
      <c r="FT68" s="292">
        <v>0</v>
      </c>
      <c r="FU68" s="295">
        <v>9</v>
      </c>
      <c r="FV68" s="291">
        <v>3.2778765187494532</v>
      </c>
      <c r="FW68" s="293">
        <v>1</v>
      </c>
      <c r="FX68" s="293">
        <v>0</v>
      </c>
      <c r="FY68" s="293">
        <v>1</v>
      </c>
      <c r="FZ68" s="293">
        <v>0</v>
      </c>
      <c r="GA68" s="293">
        <v>0</v>
      </c>
      <c r="GB68" s="285">
        <v>0</v>
      </c>
      <c r="GC68" s="285">
        <v>0</v>
      </c>
      <c r="GD68" s="285">
        <v>0</v>
      </c>
      <c r="GE68" s="285">
        <v>0</v>
      </c>
      <c r="GF68" s="285">
        <v>0</v>
      </c>
      <c r="GG68" s="288">
        <v>65.17</v>
      </c>
      <c r="GH68" s="288">
        <v>171.5</v>
      </c>
      <c r="GI68" s="288">
        <v>23</v>
      </c>
      <c r="GJ68" s="288">
        <v>6.44</v>
      </c>
      <c r="GK68" s="288">
        <v>0</v>
      </c>
      <c r="GL68" s="288">
        <v>0</v>
      </c>
      <c r="GM68" s="288">
        <v>2.82</v>
      </c>
      <c r="GN68" s="288">
        <v>1.08</v>
      </c>
      <c r="GO68" s="288">
        <v>1.06</v>
      </c>
      <c r="GP68" s="288">
        <v>7.25</v>
      </c>
      <c r="GQ68" s="288">
        <v>1.07</v>
      </c>
      <c r="GR68" s="288">
        <v>0.13</v>
      </c>
      <c r="GS68" s="288">
        <v>0</v>
      </c>
      <c r="GT68" s="288">
        <v>2.89</v>
      </c>
      <c r="GU68" s="288">
        <v>0</v>
      </c>
      <c r="GV68" s="288">
        <v>1</v>
      </c>
      <c r="GW68" s="288">
        <v>0</v>
      </c>
      <c r="GX68" s="288">
        <v>1</v>
      </c>
      <c r="GY68" s="288">
        <v>1</v>
      </c>
      <c r="GZ68" s="288">
        <v>0</v>
      </c>
      <c r="HA68" s="288">
        <v>0</v>
      </c>
      <c r="HB68" s="288">
        <v>0</v>
      </c>
      <c r="HC68" s="288">
        <v>0</v>
      </c>
      <c r="HD68" s="288">
        <v>0</v>
      </c>
      <c r="HE68" s="288">
        <v>1</v>
      </c>
      <c r="HF68" s="288">
        <v>0</v>
      </c>
      <c r="HG68" s="288">
        <v>0</v>
      </c>
      <c r="HH68" s="288">
        <v>9</v>
      </c>
      <c r="HI68" s="288">
        <v>0</v>
      </c>
      <c r="HJ68" s="134">
        <v>0.37293116436568141</v>
      </c>
      <c r="HK68" s="134">
        <v>5.5939674654852212</v>
      </c>
      <c r="HL68" s="132">
        <v>14.842660341754117</v>
      </c>
      <c r="HM68" s="144">
        <v>101.702611023177</v>
      </c>
      <c r="HN68" s="144">
        <v>103.63054376484</v>
      </c>
      <c r="HO68" s="365">
        <v>0.1137102014295</v>
      </c>
      <c r="HP68" s="365">
        <v>4.9440702057969202E-2</v>
      </c>
      <c r="HQ68" s="365">
        <v>2.38500851788756</v>
      </c>
      <c r="HR68" s="365">
        <v>1.4010507880910701</v>
      </c>
      <c r="HS68" s="132">
        <v>85.349233390119295</v>
      </c>
      <c r="HT68" s="132">
        <v>88.441330998248702</v>
      </c>
      <c r="HU68" s="132">
        <v>4.7677063027940196</v>
      </c>
      <c r="HV68" s="132">
        <v>3.5288301093875498</v>
      </c>
      <c r="HW68" s="132">
        <v>9.9218011514995297</v>
      </c>
      <c r="HX68" s="132">
        <v>16.6750714405783</v>
      </c>
      <c r="HY68" s="144">
        <v>121.20208711954518</v>
      </c>
      <c r="HZ68" s="144">
        <v>100.87328234624999</v>
      </c>
      <c r="IA68" s="383">
        <v>19</v>
      </c>
      <c r="IB68" s="383">
        <v>18</v>
      </c>
      <c r="IC68" s="366">
        <v>0.21766525375186199</v>
      </c>
      <c r="ID68" s="366">
        <v>0.15234870926787999</v>
      </c>
      <c r="IE68" s="366">
        <v>2.5745257452574499</v>
      </c>
      <c r="IF68" s="366">
        <v>2.4827586206896601</v>
      </c>
      <c r="IG68" s="144">
        <v>74.254742547425494</v>
      </c>
      <c r="IH68" s="144">
        <v>75.172413793103402</v>
      </c>
      <c r="II68" s="144">
        <v>8.4545766983617803</v>
      </c>
      <c r="IJ68" s="144">
        <v>6.1362674566229396</v>
      </c>
      <c r="IK68" s="144">
        <v>7.9711265790152099</v>
      </c>
      <c r="IL68" s="144">
        <v>13.419622345492201</v>
      </c>
      <c r="IM68" s="146">
        <v>124.16538205329542</v>
      </c>
      <c r="IN68" s="135">
        <v>123.82330811729294</v>
      </c>
      <c r="IO68" s="366">
        <v>0.26869682042095799</v>
      </c>
      <c r="IP68" s="366">
        <v>9.6655712352599996E-2</v>
      </c>
      <c r="IQ68" s="366">
        <v>2.63736263736264</v>
      </c>
      <c r="IR68" s="366">
        <v>1.4925373134328399</v>
      </c>
      <c r="IS68" s="144">
        <v>77.802197802197796</v>
      </c>
      <c r="IT68" s="144">
        <v>86.268656716417894</v>
      </c>
      <c r="IU68" s="144">
        <v>10.188087774294701</v>
      </c>
      <c r="IV68" s="144">
        <v>6.4759327276242002</v>
      </c>
      <c r="IW68" s="144">
        <v>7.5014547955350999</v>
      </c>
      <c r="IX68" s="144">
        <v>10.485023396564801</v>
      </c>
      <c r="IY68" s="338">
        <v>17</v>
      </c>
      <c r="IZ68" s="366">
        <v>0.24584237165582101</v>
      </c>
      <c r="JA68" s="366">
        <v>5.4313099041533501</v>
      </c>
      <c r="JB68" s="366">
        <v>89.776357827476005</v>
      </c>
      <c r="JC68" s="366">
        <v>4.5263919016630503</v>
      </c>
      <c r="JD68" s="144">
        <v>11.329635232812199</v>
      </c>
    </row>
    <row r="69" spans="1:264" ht="18" customHeight="1">
      <c r="A69" s="278"/>
      <c r="B69" s="279" t="s">
        <v>87</v>
      </c>
      <c r="C69" s="279" t="s">
        <v>87</v>
      </c>
      <c r="D69" s="280" t="s">
        <v>1785</v>
      </c>
      <c r="E69" s="281" t="s">
        <v>1288</v>
      </c>
      <c r="F69" s="280" t="s">
        <v>126</v>
      </c>
      <c r="G69" s="281" t="s">
        <v>7</v>
      </c>
      <c r="H69" s="282" t="s">
        <v>87</v>
      </c>
      <c r="I69" s="282" t="s">
        <v>87</v>
      </c>
      <c r="J69" s="282" t="s">
        <v>87</v>
      </c>
      <c r="K69" s="282" t="s">
        <v>87</v>
      </c>
      <c r="L69" s="282" t="s">
        <v>87</v>
      </c>
      <c r="M69" s="283">
        <v>255222</v>
      </c>
      <c r="N69" s="282" t="s">
        <v>87</v>
      </c>
      <c r="O69" s="282" t="s">
        <v>87</v>
      </c>
      <c r="P69" s="282" t="s">
        <v>87</v>
      </c>
      <c r="Q69" s="282" t="s">
        <v>87</v>
      </c>
      <c r="R69" s="132">
        <v>100.46385150087495</v>
      </c>
      <c r="S69" s="132">
        <v>99.697056233608279</v>
      </c>
      <c r="T69" s="395">
        <v>10.988694496475546</v>
      </c>
      <c r="U69" s="339" t="s">
        <v>88</v>
      </c>
      <c r="V69" s="132">
        <v>14.329361442102</v>
      </c>
      <c r="W69" s="132">
        <v>8.8298197372441205</v>
      </c>
      <c r="X69" s="132">
        <v>23.159181179346199</v>
      </c>
      <c r="Y69" s="282" t="s">
        <v>87</v>
      </c>
      <c r="Z69" s="282" t="s">
        <v>87</v>
      </c>
      <c r="AA69" s="282" t="s">
        <v>87</v>
      </c>
      <c r="AB69" s="282" t="s">
        <v>87</v>
      </c>
      <c r="AC69" s="282" t="s">
        <v>87</v>
      </c>
      <c r="AD69" s="282" t="s">
        <v>87</v>
      </c>
      <c r="AE69" s="282" t="s">
        <v>87</v>
      </c>
      <c r="AF69" s="282" t="s">
        <v>87</v>
      </c>
      <c r="AG69" s="282" t="s">
        <v>87</v>
      </c>
      <c r="AH69" s="282" t="s">
        <v>87</v>
      </c>
      <c r="AI69" s="282" t="s">
        <v>87</v>
      </c>
      <c r="AJ69" s="282" t="s">
        <v>87</v>
      </c>
      <c r="AK69" s="282" t="s">
        <v>87</v>
      </c>
      <c r="AL69" s="282" t="s">
        <v>87</v>
      </c>
      <c r="AM69" s="282" t="s">
        <v>87</v>
      </c>
      <c r="AN69" s="282" t="s">
        <v>87</v>
      </c>
      <c r="AO69" s="282" t="s">
        <v>87</v>
      </c>
      <c r="AP69" s="282" t="s">
        <v>87</v>
      </c>
      <c r="AQ69" s="282" t="s">
        <v>87</v>
      </c>
      <c r="AR69" s="282" t="s">
        <v>87</v>
      </c>
      <c r="AS69" s="282" t="s">
        <v>87</v>
      </c>
      <c r="AT69" s="282" t="s">
        <v>87</v>
      </c>
      <c r="AU69" s="282" t="s">
        <v>87</v>
      </c>
      <c r="AV69" s="282" t="s">
        <v>87</v>
      </c>
      <c r="AW69" s="286" t="s">
        <v>87</v>
      </c>
      <c r="AX69" s="286" t="s">
        <v>87</v>
      </c>
      <c r="AY69" s="286" t="s">
        <v>87</v>
      </c>
      <c r="AZ69" s="286" t="s">
        <v>87</v>
      </c>
      <c r="BA69" s="286" t="s">
        <v>87</v>
      </c>
      <c r="BB69" s="285">
        <v>34</v>
      </c>
      <c r="BC69" s="285">
        <v>35</v>
      </c>
      <c r="BD69" s="287" t="s">
        <v>88</v>
      </c>
      <c r="BE69" s="287" t="s">
        <v>88</v>
      </c>
      <c r="BF69" s="287" t="s">
        <v>88</v>
      </c>
      <c r="BG69" s="285">
        <v>33</v>
      </c>
      <c r="BH69" s="284">
        <v>12.742739534542476</v>
      </c>
      <c r="BI69" s="285">
        <v>361</v>
      </c>
      <c r="BJ69" s="284">
        <v>139.39784763544952</v>
      </c>
      <c r="BK69" s="285">
        <v>10</v>
      </c>
      <c r="BL69" s="284">
        <v>3.8614362225886296</v>
      </c>
      <c r="BM69" s="285">
        <v>0</v>
      </c>
      <c r="BN69" s="288">
        <v>0</v>
      </c>
      <c r="BO69" s="289">
        <v>163</v>
      </c>
      <c r="BP69" s="288">
        <v>62.941410428194658</v>
      </c>
      <c r="BQ69" s="285">
        <v>0</v>
      </c>
      <c r="BR69" s="288">
        <v>0</v>
      </c>
      <c r="BS69" s="285">
        <v>0</v>
      </c>
      <c r="BT69" s="288">
        <v>0</v>
      </c>
      <c r="BU69" s="285">
        <v>0</v>
      </c>
      <c r="BV69" s="288">
        <v>0</v>
      </c>
      <c r="BW69" s="285">
        <v>0</v>
      </c>
      <c r="BX69" s="288">
        <v>0</v>
      </c>
      <c r="BY69" s="290">
        <v>0</v>
      </c>
      <c r="BZ69" s="291">
        <v>0</v>
      </c>
      <c r="CA69" s="285">
        <v>584</v>
      </c>
      <c r="CB69" s="288">
        <v>225.50787539917599</v>
      </c>
      <c r="CC69" s="290">
        <v>329</v>
      </c>
      <c r="CD69" s="291">
        <v>127.0412517231659</v>
      </c>
      <c r="CE69" s="285">
        <v>29</v>
      </c>
      <c r="CF69" s="288">
        <v>11.198165045507025</v>
      </c>
      <c r="CG69" s="285">
        <v>391</v>
      </c>
      <c r="CH69" s="288">
        <v>150.98215630321542</v>
      </c>
      <c r="CI69" s="285">
        <v>785</v>
      </c>
      <c r="CJ69" s="288">
        <v>303.12274347320744</v>
      </c>
      <c r="CK69" s="285">
        <v>223</v>
      </c>
      <c r="CL69" s="288">
        <v>86.110027763726436</v>
      </c>
      <c r="CM69" s="285">
        <v>0</v>
      </c>
      <c r="CN69" s="292">
        <v>0</v>
      </c>
      <c r="CO69" s="285">
        <v>84</v>
      </c>
      <c r="CP69" s="288">
        <v>32.436064269744492</v>
      </c>
      <c r="CQ69" s="290">
        <v>0</v>
      </c>
      <c r="CR69" s="291">
        <v>0</v>
      </c>
      <c r="CS69" s="290">
        <v>4</v>
      </c>
      <c r="CT69" s="291">
        <v>1.5445744890354518</v>
      </c>
      <c r="CU69" s="290">
        <v>60</v>
      </c>
      <c r="CV69" s="291">
        <v>23.168617335531778</v>
      </c>
      <c r="CW69" s="285">
        <v>840</v>
      </c>
      <c r="CX69" s="288">
        <v>324.36064269744486</v>
      </c>
      <c r="CY69" s="285">
        <v>840</v>
      </c>
      <c r="CZ69" s="288">
        <v>324.36064269744486</v>
      </c>
      <c r="DA69" s="290">
        <v>0</v>
      </c>
      <c r="DB69" s="291">
        <v>0</v>
      </c>
      <c r="DC69" s="290">
        <v>20</v>
      </c>
      <c r="DD69" s="290">
        <v>0</v>
      </c>
      <c r="DE69" s="290">
        <v>178</v>
      </c>
      <c r="DF69" s="290">
        <v>15768</v>
      </c>
      <c r="DG69" s="290">
        <v>1986</v>
      </c>
      <c r="DH69" s="290">
        <v>9</v>
      </c>
      <c r="DI69" s="290">
        <v>0</v>
      </c>
      <c r="DJ69" s="290">
        <v>28</v>
      </c>
      <c r="DK69" s="290">
        <v>159</v>
      </c>
      <c r="DL69" s="290">
        <v>0</v>
      </c>
      <c r="DM69" s="290">
        <v>0</v>
      </c>
      <c r="DN69" s="290">
        <v>5065</v>
      </c>
      <c r="DO69" s="290">
        <v>21</v>
      </c>
      <c r="DP69" s="290">
        <v>53</v>
      </c>
      <c r="DQ69" s="290">
        <v>0</v>
      </c>
      <c r="DR69" s="290">
        <v>0</v>
      </c>
      <c r="DS69" s="290">
        <v>107</v>
      </c>
      <c r="DT69" s="290">
        <v>18334</v>
      </c>
      <c r="DU69" s="290">
        <v>9891</v>
      </c>
      <c r="DV69" s="290">
        <v>5856</v>
      </c>
      <c r="DW69" s="290">
        <v>738</v>
      </c>
      <c r="DX69" s="290">
        <v>842</v>
      </c>
      <c r="DY69" s="290">
        <v>404</v>
      </c>
      <c r="DZ69" s="290">
        <v>4929</v>
      </c>
      <c r="EA69" s="290">
        <v>17569</v>
      </c>
      <c r="EB69" s="291">
        <v>19.255506858671499</v>
      </c>
      <c r="EC69" s="290">
        <v>483</v>
      </c>
      <c r="ED69" s="290">
        <v>6694</v>
      </c>
      <c r="EE69" s="290">
        <v>1207</v>
      </c>
      <c r="EF69" s="291">
        <v>18.031072602330443</v>
      </c>
      <c r="EG69" s="290">
        <v>212</v>
      </c>
      <c r="EH69" s="290">
        <v>126</v>
      </c>
      <c r="EI69" s="290">
        <v>29</v>
      </c>
      <c r="EJ69" s="290">
        <v>19</v>
      </c>
      <c r="EK69" s="290">
        <v>434</v>
      </c>
      <c r="EL69" s="290">
        <v>35</v>
      </c>
      <c r="EM69" s="290">
        <v>30</v>
      </c>
      <c r="EN69" s="290">
        <v>17</v>
      </c>
      <c r="EO69" s="290">
        <v>43</v>
      </c>
      <c r="EP69" s="290">
        <v>21</v>
      </c>
      <c r="EQ69" s="290">
        <v>20</v>
      </c>
      <c r="ER69" s="290">
        <v>0</v>
      </c>
      <c r="ES69" s="290">
        <v>8</v>
      </c>
      <c r="ET69" s="290">
        <v>1</v>
      </c>
      <c r="EU69" s="290">
        <v>0</v>
      </c>
      <c r="EV69" s="290">
        <v>2638</v>
      </c>
      <c r="EW69" s="290">
        <v>7</v>
      </c>
      <c r="EX69" s="290">
        <v>71</v>
      </c>
      <c r="EY69" s="290">
        <v>1282</v>
      </c>
      <c r="EZ69" s="290">
        <v>13</v>
      </c>
      <c r="FA69" s="290">
        <v>10</v>
      </c>
      <c r="FB69" s="290">
        <v>1</v>
      </c>
      <c r="FC69" s="290">
        <v>2</v>
      </c>
      <c r="FD69" s="290">
        <v>20</v>
      </c>
      <c r="FE69" s="290">
        <v>0</v>
      </c>
      <c r="FF69" s="290">
        <v>25</v>
      </c>
      <c r="FG69" s="290">
        <v>446</v>
      </c>
      <c r="FH69" s="290">
        <v>523</v>
      </c>
      <c r="FI69" s="290">
        <v>550</v>
      </c>
      <c r="FJ69" s="290">
        <v>3802</v>
      </c>
      <c r="FK69" s="289">
        <v>6</v>
      </c>
      <c r="FL69" s="288">
        <v>2.3508945153630956</v>
      </c>
      <c r="FM69" s="289">
        <v>3</v>
      </c>
      <c r="FN69" s="288">
        <v>1.1754472576815478</v>
      </c>
      <c r="FO69" s="295">
        <v>0</v>
      </c>
      <c r="FP69" s="291">
        <v>0</v>
      </c>
      <c r="FQ69" s="281">
        <v>2</v>
      </c>
      <c r="FR69" s="292">
        <v>0.7722872445177259</v>
      </c>
      <c r="FS69" s="281">
        <v>1</v>
      </c>
      <c r="FT69" s="292">
        <v>0.38614362225886295</v>
      </c>
      <c r="FU69" s="289">
        <v>20</v>
      </c>
      <c r="FV69" s="288">
        <v>7.7228724451772592</v>
      </c>
      <c r="FW69" s="293">
        <v>2</v>
      </c>
      <c r="FX69" s="293">
        <v>0</v>
      </c>
      <c r="FY69" s="293">
        <v>2</v>
      </c>
      <c r="FZ69" s="293">
        <v>0</v>
      </c>
      <c r="GA69" s="293">
        <v>0</v>
      </c>
      <c r="GB69" s="290">
        <v>6332</v>
      </c>
      <c r="GC69" s="290">
        <v>302</v>
      </c>
      <c r="GD69" s="290">
        <v>5299</v>
      </c>
      <c r="GE69" s="290">
        <v>0</v>
      </c>
      <c r="GF69" s="290">
        <v>22</v>
      </c>
      <c r="GG69" s="291">
        <v>226.8</v>
      </c>
      <c r="GH69" s="291">
        <v>712.2</v>
      </c>
      <c r="GI69" s="291">
        <v>53.1</v>
      </c>
      <c r="GJ69" s="291">
        <v>7.2</v>
      </c>
      <c r="GK69" s="291">
        <v>2</v>
      </c>
      <c r="GL69" s="291">
        <v>4.2</v>
      </c>
      <c r="GM69" s="291">
        <v>4</v>
      </c>
      <c r="GN69" s="291">
        <v>5</v>
      </c>
      <c r="GO69" s="291">
        <v>2</v>
      </c>
      <c r="GP69" s="291">
        <v>6</v>
      </c>
      <c r="GQ69" s="291">
        <v>0.2</v>
      </c>
      <c r="GR69" s="291">
        <v>1</v>
      </c>
      <c r="GS69" s="291">
        <v>0</v>
      </c>
      <c r="GT69" s="291">
        <v>12.6</v>
      </c>
      <c r="GU69" s="291">
        <v>0</v>
      </c>
      <c r="GV69" s="291">
        <v>2</v>
      </c>
      <c r="GW69" s="291">
        <v>0</v>
      </c>
      <c r="GX69" s="291">
        <v>1</v>
      </c>
      <c r="GY69" s="291">
        <v>3</v>
      </c>
      <c r="GZ69" s="291">
        <v>1</v>
      </c>
      <c r="HA69" s="291">
        <v>0</v>
      </c>
      <c r="HB69" s="291">
        <v>1</v>
      </c>
      <c r="HC69" s="291">
        <v>0</v>
      </c>
      <c r="HD69" s="291">
        <v>0</v>
      </c>
      <c r="HE69" s="291">
        <v>2</v>
      </c>
      <c r="HF69" s="291">
        <v>3</v>
      </c>
      <c r="HG69" s="291">
        <v>3</v>
      </c>
      <c r="HH69" s="291">
        <v>8</v>
      </c>
      <c r="HI69" s="291">
        <v>4</v>
      </c>
      <c r="HJ69" s="134">
        <v>1.5672630102420637</v>
      </c>
      <c r="HK69" s="134">
        <v>8.6199465563313513</v>
      </c>
      <c r="HL69" s="132">
        <v>30.867244986717445</v>
      </c>
      <c r="HM69" s="144">
        <v>101.114440594217</v>
      </c>
      <c r="HN69" s="144">
        <v>101.713038179238</v>
      </c>
      <c r="HO69" s="365">
        <v>0.117181778233485</v>
      </c>
      <c r="HP69" s="365">
        <v>0.123992560446373</v>
      </c>
      <c r="HQ69" s="365">
        <v>1.9656019656019701</v>
      </c>
      <c r="HR69" s="365">
        <v>2.31660231660232</v>
      </c>
      <c r="HS69" s="132">
        <v>81.326781326781301</v>
      </c>
      <c r="HT69" s="132">
        <v>85.714285714285694</v>
      </c>
      <c r="HU69" s="132">
        <v>5.9616229676285304</v>
      </c>
      <c r="HV69" s="132">
        <v>5.3523455259351103</v>
      </c>
      <c r="HW69" s="132">
        <v>5.1308667605842704</v>
      </c>
      <c r="HX69" s="132">
        <v>9.3962212752709497</v>
      </c>
      <c r="HY69" s="144">
        <v>109.44756892985158</v>
      </c>
      <c r="HZ69" s="144">
        <v>103.32716206781799</v>
      </c>
      <c r="IA69" s="383">
        <v>10</v>
      </c>
      <c r="IB69" s="383">
        <v>9</v>
      </c>
      <c r="IC69" s="366">
        <v>0.22109219544550099</v>
      </c>
      <c r="ID69" s="366">
        <v>0.127082744987292</v>
      </c>
      <c r="IE69" s="366">
        <v>2.52525252525253</v>
      </c>
      <c r="IF69" s="366">
        <v>2.2113022113022098</v>
      </c>
      <c r="IG69" s="144">
        <v>75.252525252525203</v>
      </c>
      <c r="IH69" s="144">
        <v>76.167076167076203</v>
      </c>
      <c r="II69" s="144">
        <v>8.7552509396418294</v>
      </c>
      <c r="IJ69" s="144">
        <v>5.7469641344253004</v>
      </c>
      <c r="IK69" s="144">
        <v>3.4422036034700101</v>
      </c>
      <c r="IL69" s="144">
        <v>8.0867044149981506</v>
      </c>
      <c r="IM69" s="146">
        <v>101.66695606989842</v>
      </c>
      <c r="IN69" s="135">
        <v>99.465962749159743</v>
      </c>
      <c r="IO69" s="366">
        <v>0.28346456692913402</v>
      </c>
      <c r="IP69" s="366">
        <v>0.10214504596527101</v>
      </c>
      <c r="IQ69" s="366">
        <v>2.9801324503311299</v>
      </c>
      <c r="IR69" s="366">
        <v>1.93548387096774</v>
      </c>
      <c r="IS69" s="144">
        <v>79.801324503311207</v>
      </c>
      <c r="IT69" s="144">
        <v>82.580645161290306</v>
      </c>
      <c r="IU69" s="144">
        <v>9.5118110236220499</v>
      </c>
      <c r="IV69" s="144">
        <v>5.2774940415389899</v>
      </c>
      <c r="IW69" s="144">
        <v>4.4201783173118798</v>
      </c>
      <c r="IX69" s="144">
        <v>5.5087127599775201</v>
      </c>
      <c r="IY69" s="338">
        <v>16</v>
      </c>
      <c r="IZ69" s="366">
        <v>0.36521342159324399</v>
      </c>
      <c r="JA69" s="366">
        <v>6.9868995633187803</v>
      </c>
      <c r="JB69" s="366">
        <v>88.646288209606993</v>
      </c>
      <c r="JC69" s="366">
        <v>5.2271170965533003</v>
      </c>
      <c r="JD69" s="144">
        <v>6.6565485571965004</v>
      </c>
    </row>
    <row r="70" spans="1:264" ht="18" customHeight="1">
      <c r="A70" s="278"/>
      <c r="B70" s="279" t="s">
        <v>87</v>
      </c>
      <c r="C70" s="279" t="s">
        <v>87</v>
      </c>
      <c r="D70" s="280" t="s">
        <v>1786</v>
      </c>
      <c r="E70" s="281" t="s">
        <v>1289</v>
      </c>
      <c r="F70" s="280" t="s">
        <v>126</v>
      </c>
      <c r="G70" s="281" t="s">
        <v>7</v>
      </c>
      <c r="H70" s="282" t="s">
        <v>87</v>
      </c>
      <c r="I70" s="282" t="s">
        <v>87</v>
      </c>
      <c r="J70" s="282" t="s">
        <v>87</v>
      </c>
      <c r="K70" s="282" t="s">
        <v>87</v>
      </c>
      <c r="L70" s="282" t="s">
        <v>87</v>
      </c>
      <c r="M70" s="283">
        <v>352362</v>
      </c>
      <c r="N70" s="282" t="s">
        <v>87</v>
      </c>
      <c r="O70" s="282" t="s">
        <v>87</v>
      </c>
      <c r="P70" s="282" t="s">
        <v>87</v>
      </c>
      <c r="Q70" s="282" t="s">
        <v>87</v>
      </c>
      <c r="R70" s="132">
        <v>98.246848035645399</v>
      </c>
      <c r="S70" s="132">
        <v>96.766095184906163</v>
      </c>
      <c r="T70" s="339" t="s">
        <v>88</v>
      </c>
      <c r="U70" s="339" t="s">
        <v>88</v>
      </c>
      <c r="V70" s="132">
        <v>12.961116650049901</v>
      </c>
      <c r="W70" s="132">
        <v>8.8733798604187406</v>
      </c>
      <c r="X70" s="132">
        <v>21.8344965104686</v>
      </c>
      <c r="Y70" s="282" t="s">
        <v>87</v>
      </c>
      <c r="Z70" s="282" t="s">
        <v>87</v>
      </c>
      <c r="AA70" s="282" t="s">
        <v>87</v>
      </c>
      <c r="AB70" s="282" t="s">
        <v>87</v>
      </c>
      <c r="AC70" s="282" t="s">
        <v>87</v>
      </c>
      <c r="AD70" s="282" t="s">
        <v>87</v>
      </c>
      <c r="AE70" s="282" t="s">
        <v>87</v>
      </c>
      <c r="AF70" s="282" t="s">
        <v>87</v>
      </c>
      <c r="AG70" s="282" t="s">
        <v>87</v>
      </c>
      <c r="AH70" s="282" t="s">
        <v>87</v>
      </c>
      <c r="AI70" s="282" t="s">
        <v>87</v>
      </c>
      <c r="AJ70" s="282" t="s">
        <v>87</v>
      </c>
      <c r="AK70" s="282" t="s">
        <v>87</v>
      </c>
      <c r="AL70" s="282" t="s">
        <v>87</v>
      </c>
      <c r="AM70" s="282" t="s">
        <v>87</v>
      </c>
      <c r="AN70" s="282" t="s">
        <v>87</v>
      </c>
      <c r="AO70" s="282" t="s">
        <v>87</v>
      </c>
      <c r="AP70" s="282" t="s">
        <v>87</v>
      </c>
      <c r="AQ70" s="282" t="s">
        <v>87</v>
      </c>
      <c r="AR70" s="282" t="s">
        <v>87</v>
      </c>
      <c r="AS70" s="282" t="s">
        <v>87</v>
      </c>
      <c r="AT70" s="282" t="s">
        <v>87</v>
      </c>
      <c r="AU70" s="282" t="s">
        <v>87</v>
      </c>
      <c r="AV70" s="282" t="s">
        <v>87</v>
      </c>
      <c r="AW70" s="286" t="s">
        <v>87</v>
      </c>
      <c r="AX70" s="286" t="s">
        <v>87</v>
      </c>
      <c r="AY70" s="286" t="s">
        <v>87</v>
      </c>
      <c r="AZ70" s="286" t="s">
        <v>87</v>
      </c>
      <c r="BA70" s="286" t="s">
        <v>87</v>
      </c>
      <c r="BB70" s="285">
        <v>55</v>
      </c>
      <c r="BC70" s="285">
        <v>44</v>
      </c>
      <c r="BD70" s="287" t="s">
        <v>88</v>
      </c>
      <c r="BE70" s="287" t="s">
        <v>88</v>
      </c>
      <c r="BF70" s="287" t="s">
        <v>88</v>
      </c>
      <c r="BG70" s="285">
        <v>90</v>
      </c>
      <c r="BH70" s="284">
        <v>26.660189228098655</v>
      </c>
      <c r="BI70" s="285">
        <v>419</v>
      </c>
      <c r="BJ70" s="284">
        <v>124.11799207303707</v>
      </c>
      <c r="BK70" s="285">
        <v>25</v>
      </c>
      <c r="BL70" s="284">
        <v>7.4056081189162937</v>
      </c>
      <c r="BM70" s="285">
        <v>34</v>
      </c>
      <c r="BN70" s="288">
        <v>10.071627041726158</v>
      </c>
      <c r="BO70" s="289">
        <v>287</v>
      </c>
      <c r="BP70" s="288">
        <v>85.016381205159036</v>
      </c>
      <c r="BQ70" s="285">
        <v>0</v>
      </c>
      <c r="BR70" s="288">
        <v>0</v>
      </c>
      <c r="BS70" s="285">
        <v>0</v>
      </c>
      <c r="BT70" s="288">
        <v>0</v>
      </c>
      <c r="BU70" s="285">
        <v>0</v>
      </c>
      <c r="BV70" s="288">
        <v>0</v>
      </c>
      <c r="BW70" s="285">
        <v>89</v>
      </c>
      <c r="BX70" s="288">
        <v>26.363964903342001</v>
      </c>
      <c r="BY70" s="290">
        <v>0</v>
      </c>
      <c r="BZ70" s="291">
        <v>0</v>
      </c>
      <c r="CA70" s="285">
        <v>1513</v>
      </c>
      <c r="CB70" s="288">
        <v>448.18740335681406</v>
      </c>
      <c r="CC70" s="290">
        <v>1480</v>
      </c>
      <c r="CD70" s="291">
        <v>438.41200063984451</v>
      </c>
      <c r="CE70" s="285">
        <v>112</v>
      </c>
      <c r="CF70" s="288">
        <v>33.177124372744991</v>
      </c>
      <c r="CG70" s="285">
        <v>293</v>
      </c>
      <c r="CH70" s="288">
        <v>86.793727153698953</v>
      </c>
      <c r="CI70" s="285">
        <v>1182</v>
      </c>
      <c r="CJ70" s="288">
        <v>350.13715186236232</v>
      </c>
      <c r="CK70" s="285">
        <v>541</v>
      </c>
      <c r="CL70" s="288">
        <v>160.25735969334858</v>
      </c>
      <c r="CM70" s="285">
        <v>133</v>
      </c>
      <c r="CN70" s="292">
        <v>39.39783519263468</v>
      </c>
      <c r="CO70" s="285">
        <v>198</v>
      </c>
      <c r="CP70" s="288">
        <v>58.652416301817041</v>
      </c>
      <c r="CQ70" s="290">
        <v>0</v>
      </c>
      <c r="CR70" s="291">
        <v>0</v>
      </c>
      <c r="CS70" s="285">
        <v>2</v>
      </c>
      <c r="CT70" s="288">
        <v>0.59244864951330345</v>
      </c>
      <c r="CU70" s="285">
        <v>172</v>
      </c>
      <c r="CV70" s="288">
        <v>50.9505838581441</v>
      </c>
      <c r="CW70" s="285">
        <v>192</v>
      </c>
      <c r="CX70" s="288">
        <v>56.875070353277138</v>
      </c>
      <c r="CY70" s="285">
        <v>192</v>
      </c>
      <c r="CZ70" s="288">
        <v>56.875070353277138</v>
      </c>
      <c r="DA70" s="290">
        <v>0</v>
      </c>
      <c r="DB70" s="291">
        <v>0</v>
      </c>
      <c r="DC70" s="285">
        <v>20</v>
      </c>
      <c r="DD70" s="285">
        <v>11970</v>
      </c>
      <c r="DE70" s="285">
        <v>1206</v>
      </c>
      <c r="DF70" s="285">
        <v>19761</v>
      </c>
      <c r="DG70" s="285">
        <v>7838</v>
      </c>
      <c r="DH70" s="285">
        <v>263</v>
      </c>
      <c r="DI70" s="285">
        <v>2</v>
      </c>
      <c r="DJ70" s="285">
        <v>130</v>
      </c>
      <c r="DK70" s="285">
        <v>49</v>
      </c>
      <c r="DL70" s="285">
        <v>236</v>
      </c>
      <c r="DM70" s="285">
        <v>33</v>
      </c>
      <c r="DN70" s="285">
        <v>3419</v>
      </c>
      <c r="DO70" s="285">
        <v>52</v>
      </c>
      <c r="DP70" s="285">
        <v>429</v>
      </c>
      <c r="DQ70" s="285">
        <v>0</v>
      </c>
      <c r="DR70" s="285">
        <v>0</v>
      </c>
      <c r="DS70" s="285">
        <v>396</v>
      </c>
      <c r="DT70" s="285">
        <v>0</v>
      </c>
      <c r="DU70" s="285">
        <v>22893</v>
      </c>
      <c r="DV70" s="285">
        <v>11668</v>
      </c>
      <c r="DW70" s="285">
        <v>3934</v>
      </c>
      <c r="DX70" s="285">
        <v>1579</v>
      </c>
      <c r="DY70" s="285">
        <v>1532</v>
      </c>
      <c r="DZ70" s="285">
        <v>17755</v>
      </c>
      <c r="EA70" s="285">
        <v>28749</v>
      </c>
      <c r="EB70" s="288">
        <v>27.628787088246501</v>
      </c>
      <c r="EC70" s="285">
        <v>506</v>
      </c>
      <c r="ED70" s="285">
        <v>10134</v>
      </c>
      <c r="EE70" s="285">
        <v>2463</v>
      </c>
      <c r="EF70" s="288">
        <v>24.304322084073416</v>
      </c>
      <c r="EG70" s="285">
        <v>399</v>
      </c>
      <c r="EH70" s="285">
        <v>195</v>
      </c>
      <c r="EI70" s="285">
        <v>167</v>
      </c>
      <c r="EJ70" s="285">
        <v>217</v>
      </c>
      <c r="EK70" s="285">
        <v>742</v>
      </c>
      <c r="EL70" s="285">
        <v>11</v>
      </c>
      <c r="EM70" s="285">
        <v>63</v>
      </c>
      <c r="EN70" s="285">
        <v>33</v>
      </c>
      <c r="EO70" s="285">
        <v>36</v>
      </c>
      <c r="EP70" s="285">
        <v>268</v>
      </c>
      <c r="EQ70" s="285">
        <v>138</v>
      </c>
      <c r="ER70" s="285">
        <v>0</v>
      </c>
      <c r="ES70" s="285">
        <v>17</v>
      </c>
      <c r="ET70" s="285">
        <v>15</v>
      </c>
      <c r="EU70" s="285">
        <v>1</v>
      </c>
      <c r="EV70" s="285">
        <v>9453</v>
      </c>
      <c r="EW70" s="285">
        <v>18</v>
      </c>
      <c r="EX70" s="285">
        <v>147</v>
      </c>
      <c r="EY70" s="285">
        <v>2514</v>
      </c>
      <c r="EZ70" s="285">
        <v>46</v>
      </c>
      <c r="FA70" s="285">
        <v>35</v>
      </c>
      <c r="FB70" s="285">
        <v>3</v>
      </c>
      <c r="FC70" s="285">
        <v>52</v>
      </c>
      <c r="FD70" s="285">
        <v>22</v>
      </c>
      <c r="FE70" s="285">
        <v>6</v>
      </c>
      <c r="FF70" s="285">
        <v>57</v>
      </c>
      <c r="FG70" s="285">
        <v>624</v>
      </c>
      <c r="FH70" s="285">
        <v>1109</v>
      </c>
      <c r="FI70" s="285">
        <v>911</v>
      </c>
      <c r="FJ70" s="285">
        <v>4713</v>
      </c>
      <c r="FK70" s="289">
        <v>35</v>
      </c>
      <c r="FL70" s="288">
        <v>9.9329666649638728</v>
      </c>
      <c r="FM70" s="289">
        <v>11</v>
      </c>
      <c r="FN70" s="288">
        <v>3.12178952327436</v>
      </c>
      <c r="FO70" s="295">
        <v>8</v>
      </c>
      <c r="FP70" s="291">
        <v>2.2703923805631709</v>
      </c>
      <c r="FQ70" s="281">
        <v>3</v>
      </c>
      <c r="FR70" s="292">
        <v>0.88867297426995528</v>
      </c>
      <c r="FS70" s="281">
        <v>1</v>
      </c>
      <c r="FT70" s="292">
        <v>0.29622432475665172</v>
      </c>
      <c r="FU70" s="295">
        <v>21</v>
      </c>
      <c r="FV70" s="291">
        <v>6.2207108198896863</v>
      </c>
      <c r="FW70" s="293">
        <v>1</v>
      </c>
      <c r="FX70" s="293">
        <v>0</v>
      </c>
      <c r="FY70" s="293">
        <v>1</v>
      </c>
      <c r="FZ70" s="293">
        <v>0</v>
      </c>
      <c r="GA70" s="293">
        <v>0</v>
      </c>
      <c r="GB70" s="285">
        <v>22597</v>
      </c>
      <c r="GC70" s="285">
        <v>4990</v>
      </c>
      <c r="GD70" s="285">
        <v>11708</v>
      </c>
      <c r="GE70" s="285">
        <v>716</v>
      </c>
      <c r="GF70" s="285">
        <v>31</v>
      </c>
      <c r="GG70" s="288">
        <v>757.85</v>
      </c>
      <c r="GH70" s="288">
        <v>1370.6</v>
      </c>
      <c r="GI70" s="288">
        <v>77.900000000000006</v>
      </c>
      <c r="GJ70" s="288">
        <v>19.5</v>
      </c>
      <c r="GK70" s="288">
        <v>15.15</v>
      </c>
      <c r="GL70" s="288">
        <v>6</v>
      </c>
      <c r="GM70" s="288">
        <v>17</v>
      </c>
      <c r="GN70" s="288">
        <v>17</v>
      </c>
      <c r="GO70" s="288">
        <v>8.6999999999999993</v>
      </c>
      <c r="GP70" s="288">
        <v>16.899999999999999</v>
      </c>
      <c r="GQ70" s="288">
        <v>5.09</v>
      </c>
      <c r="GR70" s="288">
        <v>5</v>
      </c>
      <c r="GS70" s="288">
        <v>3</v>
      </c>
      <c r="GT70" s="288">
        <v>77.09</v>
      </c>
      <c r="GU70" s="288">
        <v>3</v>
      </c>
      <c r="GV70" s="288">
        <v>2</v>
      </c>
      <c r="GW70" s="288">
        <v>1</v>
      </c>
      <c r="GX70" s="288">
        <v>1</v>
      </c>
      <c r="GY70" s="288">
        <v>7</v>
      </c>
      <c r="GZ70" s="288">
        <v>3</v>
      </c>
      <c r="HA70" s="288">
        <v>4</v>
      </c>
      <c r="HB70" s="288">
        <v>1</v>
      </c>
      <c r="HC70" s="288">
        <v>1</v>
      </c>
      <c r="HD70" s="288">
        <v>1</v>
      </c>
      <c r="HE70" s="288">
        <v>3</v>
      </c>
      <c r="HF70" s="288">
        <v>8</v>
      </c>
      <c r="HG70" s="288">
        <v>10</v>
      </c>
      <c r="HH70" s="288">
        <v>24</v>
      </c>
      <c r="HI70" s="288">
        <v>5</v>
      </c>
      <c r="HJ70" s="134">
        <v>0.56759809514079274</v>
      </c>
      <c r="HK70" s="134">
        <v>10.784363807675062</v>
      </c>
      <c r="HL70" s="132">
        <v>20.91598980593821</v>
      </c>
      <c r="HM70" s="144">
        <v>95.171981786370594</v>
      </c>
      <c r="HN70" s="144">
        <v>87.418022389439102</v>
      </c>
      <c r="HO70" s="365">
        <v>0.139099645928174</v>
      </c>
      <c r="HP70" s="365">
        <v>4.0310390003023298E-2</v>
      </c>
      <c r="HQ70" s="365">
        <v>3.8194444444444402</v>
      </c>
      <c r="HR70" s="365">
        <v>1.5748031496063</v>
      </c>
      <c r="HS70" s="132">
        <v>81.25</v>
      </c>
      <c r="HT70" s="132">
        <v>90.157480314960594</v>
      </c>
      <c r="HU70" s="132">
        <v>3.6418816388467401</v>
      </c>
      <c r="HV70" s="132">
        <v>2.5597097651919798</v>
      </c>
      <c r="HW70" s="132">
        <v>4.4916315609700597</v>
      </c>
      <c r="HX70" s="132">
        <v>7.7001821548466696</v>
      </c>
      <c r="HY70" s="144">
        <v>104.26299764051168</v>
      </c>
      <c r="HZ70" s="144">
        <v>103.621089196751</v>
      </c>
      <c r="IA70" s="383">
        <v>29</v>
      </c>
      <c r="IB70" s="383">
        <v>13</v>
      </c>
      <c r="IC70" s="366">
        <v>0.39525691699604698</v>
      </c>
      <c r="ID70" s="366">
        <v>0.12717667775386399</v>
      </c>
      <c r="IE70" s="366">
        <v>4.17867435158501</v>
      </c>
      <c r="IF70" s="366">
        <v>2.03125</v>
      </c>
      <c r="IG70" s="144">
        <v>68.011527377521602</v>
      </c>
      <c r="IH70" s="144">
        <v>70.3125</v>
      </c>
      <c r="II70" s="144">
        <v>9.4589069101812697</v>
      </c>
      <c r="IJ70" s="144">
        <v>6.2610056740363902</v>
      </c>
      <c r="IK70" s="144">
        <v>4.1201753387225297</v>
      </c>
      <c r="IL70" s="144">
        <v>8.5356857904165508</v>
      </c>
      <c r="IM70" s="146">
        <v>109.91763594496116</v>
      </c>
      <c r="IN70" s="135">
        <v>120.68540716661815</v>
      </c>
      <c r="IO70" s="366">
        <v>0.22662889518413601</v>
      </c>
      <c r="IP70" s="366">
        <v>2.8810141169691699E-2</v>
      </c>
      <c r="IQ70" s="366">
        <v>2.4922118380062299</v>
      </c>
      <c r="IR70" s="366">
        <v>0.52910052910052896</v>
      </c>
      <c r="IS70" s="144">
        <v>80.996884735202499</v>
      </c>
      <c r="IT70" s="144">
        <v>87.830687830687793</v>
      </c>
      <c r="IU70" s="144">
        <v>9.0934844192634596</v>
      </c>
      <c r="IV70" s="144">
        <v>5.44511668107174</v>
      </c>
      <c r="IW70" s="144">
        <v>4.24796305698605</v>
      </c>
      <c r="IX70" s="144">
        <v>5.5444054189663801</v>
      </c>
      <c r="IY70" s="338">
        <v>27</v>
      </c>
      <c r="IZ70" s="366">
        <v>0.39278440500436401</v>
      </c>
      <c r="JA70" s="366">
        <v>9.8181818181818201</v>
      </c>
      <c r="JB70" s="366">
        <v>84.363636363636402</v>
      </c>
      <c r="JC70" s="366">
        <v>4.0005819028222298</v>
      </c>
      <c r="JD70" s="144">
        <v>9.5322685052764697</v>
      </c>
    </row>
    <row r="71" spans="1:264" ht="18" customHeight="1">
      <c r="A71" s="278"/>
      <c r="B71" s="279" t="s">
        <v>87</v>
      </c>
      <c r="C71" s="279" t="s">
        <v>87</v>
      </c>
      <c r="D71" s="280" t="s">
        <v>1787</v>
      </c>
      <c r="E71" s="281" t="s">
        <v>1290</v>
      </c>
      <c r="F71" s="280" t="s">
        <v>126</v>
      </c>
      <c r="G71" s="281" t="s">
        <v>7</v>
      </c>
      <c r="H71" s="282" t="s">
        <v>87</v>
      </c>
      <c r="I71" s="282" t="s">
        <v>87</v>
      </c>
      <c r="J71" s="282" t="s">
        <v>87</v>
      </c>
      <c r="K71" s="282" t="s">
        <v>87</v>
      </c>
      <c r="L71" s="282" t="s">
        <v>87</v>
      </c>
      <c r="M71" s="283">
        <v>459781</v>
      </c>
      <c r="N71" s="282" t="s">
        <v>87</v>
      </c>
      <c r="O71" s="282" t="s">
        <v>87</v>
      </c>
      <c r="P71" s="282" t="s">
        <v>87</v>
      </c>
      <c r="Q71" s="282" t="s">
        <v>87</v>
      </c>
      <c r="R71" s="132">
        <v>100.02662901003465</v>
      </c>
      <c r="S71" s="132">
        <v>102.16831783749858</v>
      </c>
      <c r="T71" s="338">
        <v>1.0795188917113592</v>
      </c>
      <c r="U71" s="338">
        <v>55.264682519554299</v>
      </c>
      <c r="V71" s="132">
        <v>13.0733481511416</v>
      </c>
      <c r="W71" s="132">
        <v>7.1933723984643398</v>
      </c>
      <c r="X71" s="132">
        <v>20.266720549605999</v>
      </c>
      <c r="Y71" s="282" t="s">
        <v>87</v>
      </c>
      <c r="Z71" s="282" t="s">
        <v>87</v>
      </c>
      <c r="AA71" s="282" t="s">
        <v>87</v>
      </c>
      <c r="AB71" s="282" t="s">
        <v>87</v>
      </c>
      <c r="AC71" s="282" t="s">
        <v>87</v>
      </c>
      <c r="AD71" s="282" t="s">
        <v>87</v>
      </c>
      <c r="AE71" s="282" t="s">
        <v>87</v>
      </c>
      <c r="AF71" s="282" t="s">
        <v>87</v>
      </c>
      <c r="AG71" s="282" t="s">
        <v>87</v>
      </c>
      <c r="AH71" s="282" t="s">
        <v>87</v>
      </c>
      <c r="AI71" s="282" t="s">
        <v>87</v>
      </c>
      <c r="AJ71" s="282" t="s">
        <v>87</v>
      </c>
      <c r="AK71" s="282" t="s">
        <v>87</v>
      </c>
      <c r="AL71" s="282" t="s">
        <v>87</v>
      </c>
      <c r="AM71" s="282" t="s">
        <v>87</v>
      </c>
      <c r="AN71" s="282" t="s">
        <v>87</v>
      </c>
      <c r="AO71" s="282" t="s">
        <v>87</v>
      </c>
      <c r="AP71" s="282" t="s">
        <v>87</v>
      </c>
      <c r="AQ71" s="282" t="s">
        <v>87</v>
      </c>
      <c r="AR71" s="282" t="s">
        <v>87</v>
      </c>
      <c r="AS71" s="282" t="s">
        <v>87</v>
      </c>
      <c r="AT71" s="282" t="s">
        <v>87</v>
      </c>
      <c r="AU71" s="282" t="s">
        <v>87</v>
      </c>
      <c r="AV71" s="282" t="s">
        <v>87</v>
      </c>
      <c r="AW71" s="286" t="s">
        <v>87</v>
      </c>
      <c r="AX71" s="286" t="s">
        <v>87</v>
      </c>
      <c r="AY71" s="286" t="s">
        <v>87</v>
      </c>
      <c r="AZ71" s="286" t="s">
        <v>87</v>
      </c>
      <c r="BA71" s="286" t="s">
        <v>87</v>
      </c>
      <c r="BB71" s="285">
        <v>67</v>
      </c>
      <c r="BC71" s="285">
        <v>60</v>
      </c>
      <c r="BD71" s="287" t="s">
        <v>88</v>
      </c>
      <c r="BE71" s="287" t="s">
        <v>88</v>
      </c>
      <c r="BF71" s="287" t="s">
        <v>88</v>
      </c>
      <c r="BG71" s="285">
        <v>50</v>
      </c>
      <c r="BH71" s="284">
        <v>10.737678513905292</v>
      </c>
      <c r="BI71" s="285">
        <v>450</v>
      </c>
      <c r="BJ71" s="284">
        <v>96.639106625147647</v>
      </c>
      <c r="BK71" s="285">
        <v>0</v>
      </c>
      <c r="BL71" s="284">
        <v>0</v>
      </c>
      <c r="BM71" s="285">
        <v>0</v>
      </c>
      <c r="BN71" s="288">
        <v>0</v>
      </c>
      <c r="BO71" s="289">
        <v>97</v>
      </c>
      <c r="BP71" s="288">
        <v>20.831096316976268</v>
      </c>
      <c r="BQ71" s="285">
        <v>0</v>
      </c>
      <c r="BR71" s="288">
        <v>0</v>
      </c>
      <c r="BS71" s="285">
        <v>10</v>
      </c>
      <c r="BT71" s="288">
        <v>2.1475357027810591</v>
      </c>
      <c r="BU71" s="285">
        <v>0</v>
      </c>
      <c r="BV71" s="288">
        <v>0</v>
      </c>
      <c r="BW71" s="285">
        <v>25</v>
      </c>
      <c r="BX71" s="288">
        <v>5.3688392569526462</v>
      </c>
      <c r="BY71" s="290">
        <v>0</v>
      </c>
      <c r="BZ71" s="291">
        <v>0</v>
      </c>
      <c r="CA71" s="285">
        <v>530</v>
      </c>
      <c r="CB71" s="288">
        <v>113.81939224739612</v>
      </c>
      <c r="CC71" s="285">
        <v>474</v>
      </c>
      <c r="CD71" s="288">
        <v>101.79319231182218</v>
      </c>
      <c r="CE71" s="285">
        <v>33</v>
      </c>
      <c r="CF71" s="288">
        <v>7.0868678191774945</v>
      </c>
      <c r="CG71" s="285">
        <v>680</v>
      </c>
      <c r="CH71" s="288">
        <v>146.03242778911198</v>
      </c>
      <c r="CI71" s="285">
        <v>1243</v>
      </c>
      <c r="CJ71" s="288">
        <v>266.9386878556856</v>
      </c>
      <c r="CK71" s="285">
        <v>331</v>
      </c>
      <c r="CL71" s="288">
        <v>71.083431762053053</v>
      </c>
      <c r="CM71" s="285">
        <v>515</v>
      </c>
      <c r="CN71" s="292">
        <v>110.59808869322453</v>
      </c>
      <c r="CO71" s="285">
        <v>157</v>
      </c>
      <c r="CP71" s="288">
        <v>33.716310533662622</v>
      </c>
      <c r="CQ71" s="285">
        <v>0</v>
      </c>
      <c r="CR71" s="288">
        <v>0</v>
      </c>
      <c r="CS71" s="285">
        <v>69</v>
      </c>
      <c r="CT71" s="288">
        <v>14.817996349189306</v>
      </c>
      <c r="CU71" s="285">
        <v>54</v>
      </c>
      <c r="CV71" s="288">
        <v>11.596692795017717</v>
      </c>
      <c r="CW71" s="285">
        <v>612</v>
      </c>
      <c r="CX71" s="288">
        <v>131.4291850102008</v>
      </c>
      <c r="CY71" s="285">
        <v>597</v>
      </c>
      <c r="CZ71" s="288">
        <v>128.20788145602921</v>
      </c>
      <c r="DA71" s="290">
        <v>15</v>
      </c>
      <c r="DB71" s="291">
        <v>3.2213035541715884</v>
      </c>
      <c r="DC71" s="285">
        <v>0</v>
      </c>
      <c r="DD71" s="285">
        <v>0</v>
      </c>
      <c r="DE71" s="285">
        <v>38</v>
      </c>
      <c r="DF71" s="285">
        <v>0</v>
      </c>
      <c r="DG71" s="285">
        <v>0</v>
      </c>
      <c r="DH71" s="285">
        <v>150</v>
      </c>
      <c r="DI71" s="285">
        <v>60</v>
      </c>
      <c r="DJ71" s="285">
        <v>48</v>
      </c>
      <c r="DK71" s="285">
        <v>17</v>
      </c>
      <c r="DL71" s="285">
        <v>0</v>
      </c>
      <c r="DM71" s="285">
        <v>0</v>
      </c>
      <c r="DN71" s="285">
        <v>669</v>
      </c>
      <c r="DO71" s="285">
        <v>0</v>
      </c>
      <c r="DP71" s="285">
        <v>47</v>
      </c>
      <c r="DQ71" s="285">
        <v>4</v>
      </c>
      <c r="DR71" s="285">
        <v>0</v>
      </c>
      <c r="DS71" s="285">
        <v>0</v>
      </c>
      <c r="DT71" s="285">
        <v>2356</v>
      </c>
      <c r="DU71" s="285">
        <v>0</v>
      </c>
      <c r="DV71" s="285">
        <v>1983</v>
      </c>
      <c r="DW71" s="285">
        <v>0</v>
      </c>
      <c r="DX71" s="285">
        <v>290</v>
      </c>
      <c r="DY71" s="285">
        <v>255</v>
      </c>
      <c r="DZ71" s="285">
        <v>4996</v>
      </c>
      <c r="EA71" s="285">
        <v>8987</v>
      </c>
      <c r="EB71" s="288">
        <v>19.4614443084455</v>
      </c>
      <c r="EC71" s="285">
        <v>156</v>
      </c>
      <c r="ED71" s="285">
        <v>3003</v>
      </c>
      <c r="EE71" s="285">
        <v>664</v>
      </c>
      <c r="EF71" s="288">
        <v>22.111222111222112</v>
      </c>
      <c r="EG71" s="285">
        <v>143</v>
      </c>
      <c r="EH71" s="285">
        <v>92</v>
      </c>
      <c r="EI71" s="285">
        <v>25</v>
      </c>
      <c r="EJ71" s="285">
        <v>11</v>
      </c>
      <c r="EK71" s="285">
        <v>223</v>
      </c>
      <c r="EL71" s="285">
        <v>12</v>
      </c>
      <c r="EM71" s="285">
        <v>10</v>
      </c>
      <c r="EN71" s="285">
        <v>16</v>
      </c>
      <c r="EO71" s="285">
        <v>15</v>
      </c>
      <c r="EP71" s="285">
        <v>31</v>
      </c>
      <c r="EQ71" s="285">
        <v>12</v>
      </c>
      <c r="ER71" s="285">
        <v>0</v>
      </c>
      <c r="ES71" s="285">
        <v>0</v>
      </c>
      <c r="ET71" s="285">
        <v>0</v>
      </c>
      <c r="EU71" s="285">
        <v>0</v>
      </c>
      <c r="EV71" s="285">
        <v>1876</v>
      </c>
      <c r="EW71" s="285">
        <v>92</v>
      </c>
      <c r="EX71" s="285">
        <v>5</v>
      </c>
      <c r="EY71" s="285">
        <v>564</v>
      </c>
      <c r="EZ71" s="285">
        <v>0</v>
      </c>
      <c r="FA71" s="285">
        <v>12</v>
      </c>
      <c r="FB71" s="285">
        <v>0</v>
      </c>
      <c r="FC71" s="285">
        <v>0</v>
      </c>
      <c r="FD71" s="285">
        <v>9</v>
      </c>
      <c r="FE71" s="285">
        <v>2</v>
      </c>
      <c r="FF71" s="285">
        <v>12</v>
      </c>
      <c r="FG71" s="285">
        <v>151</v>
      </c>
      <c r="FH71" s="285">
        <v>168</v>
      </c>
      <c r="FI71" s="285">
        <v>299</v>
      </c>
      <c r="FJ71" s="285">
        <v>1550</v>
      </c>
      <c r="FK71" s="289">
        <v>10</v>
      </c>
      <c r="FL71" s="288">
        <v>2.1749485080940709</v>
      </c>
      <c r="FM71" s="289">
        <v>3</v>
      </c>
      <c r="FN71" s="288">
        <v>0.65248455242822134</v>
      </c>
      <c r="FO71" s="289">
        <v>2</v>
      </c>
      <c r="FP71" s="288">
        <v>0.43498970161881417</v>
      </c>
      <c r="FQ71" s="281">
        <v>1</v>
      </c>
      <c r="FR71" s="292">
        <v>0.21475357027810588</v>
      </c>
      <c r="FS71" s="281">
        <v>0</v>
      </c>
      <c r="FT71" s="292">
        <v>0</v>
      </c>
      <c r="FU71" s="289">
        <v>20</v>
      </c>
      <c r="FV71" s="288">
        <v>4.2950714055621182</v>
      </c>
      <c r="FW71" s="293">
        <v>0</v>
      </c>
      <c r="FX71" s="293">
        <v>0</v>
      </c>
      <c r="FY71" s="293">
        <v>0</v>
      </c>
      <c r="FZ71" s="293">
        <v>0</v>
      </c>
      <c r="GA71" s="293">
        <v>0</v>
      </c>
      <c r="GB71" s="285">
        <v>6904</v>
      </c>
      <c r="GC71" s="285">
        <v>0</v>
      </c>
      <c r="GD71" s="285">
        <v>2277</v>
      </c>
      <c r="GE71" s="285">
        <v>0</v>
      </c>
      <c r="GF71" s="285">
        <v>29</v>
      </c>
      <c r="GG71" s="288">
        <v>118.94</v>
      </c>
      <c r="GH71" s="288">
        <v>426.08</v>
      </c>
      <c r="GI71" s="288">
        <v>23</v>
      </c>
      <c r="GJ71" s="288">
        <v>2.08</v>
      </c>
      <c r="GK71" s="288">
        <v>1.18</v>
      </c>
      <c r="GL71" s="288">
        <v>1</v>
      </c>
      <c r="GM71" s="288">
        <v>5.32</v>
      </c>
      <c r="GN71" s="288">
        <v>1</v>
      </c>
      <c r="GO71" s="288">
        <v>2</v>
      </c>
      <c r="GP71" s="288">
        <v>5.32</v>
      </c>
      <c r="GQ71" s="288">
        <v>1.08</v>
      </c>
      <c r="GR71" s="288">
        <v>0</v>
      </c>
      <c r="GS71" s="288">
        <v>0</v>
      </c>
      <c r="GT71" s="288">
        <v>10.18</v>
      </c>
      <c r="GU71" s="288">
        <v>0</v>
      </c>
      <c r="GV71" s="288">
        <v>1</v>
      </c>
      <c r="GW71" s="288">
        <v>0</v>
      </c>
      <c r="GX71" s="288">
        <v>1</v>
      </c>
      <c r="GY71" s="288">
        <v>2</v>
      </c>
      <c r="GZ71" s="288">
        <v>1</v>
      </c>
      <c r="HA71" s="288">
        <v>0</v>
      </c>
      <c r="HB71" s="288">
        <v>0</v>
      </c>
      <c r="HC71" s="288">
        <v>0</v>
      </c>
      <c r="HD71" s="288">
        <v>0</v>
      </c>
      <c r="HE71" s="288">
        <v>0</v>
      </c>
      <c r="HF71" s="288">
        <v>1</v>
      </c>
      <c r="HG71" s="288">
        <v>2</v>
      </c>
      <c r="HH71" s="288">
        <v>3</v>
      </c>
      <c r="HI71" s="288">
        <v>0.31</v>
      </c>
      <c r="HJ71" s="134">
        <v>1.5224639556658497</v>
      </c>
      <c r="HK71" s="134">
        <v>6.9598352259010268</v>
      </c>
      <c r="HL71" s="132">
        <v>21.292745894240955</v>
      </c>
      <c r="HM71" s="144">
        <v>97.254456838666599</v>
      </c>
      <c r="HN71" s="144">
        <v>92.967915946484695</v>
      </c>
      <c r="HO71" s="365">
        <v>6.6598050493430996E-2</v>
      </c>
      <c r="HP71" s="365">
        <v>4.7016584031458399E-2</v>
      </c>
      <c r="HQ71" s="365">
        <v>1.59651669085631</v>
      </c>
      <c r="HR71" s="365">
        <v>1.5130674002750999</v>
      </c>
      <c r="HS71" s="132">
        <v>87.953555878084202</v>
      </c>
      <c r="HT71" s="132">
        <v>89.408528198074293</v>
      </c>
      <c r="HU71" s="132">
        <v>4.1714597081794498</v>
      </c>
      <c r="HV71" s="132">
        <v>3.1073687809882</v>
      </c>
      <c r="HW71" s="132">
        <v>5.6790853136591499</v>
      </c>
      <c r="HX71" s="132">
        <v>10.5522188855522</v>
      </c>
      <c r="HY71" s="144">
        <v>104.95102725406318</v>
      </c>
      <c r="HZ71" s="144">
        <v>105.388855669783</v>
      </c>
      <c r="IA71" s="383">
        <v>29</v>
      </c>
      <c r="IB71" s="383">
        <v>21</v>
      </c>
      <c r="IC71" s="366">
        <v>0.29807791139890999</v>
      </c>
      <c r="ID71" s="366">
        <v>0.14940239043824699</v>
      </c>
      <c r="IE71" s="366">
        <v>3.5802469135802499</v>
      </c>
      <c r="IF71" s="366">
        <v>2.5703794369645001</v>
      </c>
      <c r="IG71" s="144">
        <v>80.370370370370395</v>
      </c>
      <c r="IH71" s="144">
        <v>80.538555691554507</v>
      </c>
      <c r="II71" s="144">
        <v>8.3256244218316393</v>
      </c>
      <c r="IJ71" s="144">
        <v>5.8124644280022801</v>
      </c>
      <c r="IK71" s="144">
        <v>3.7368034891778401</v>
      </c>
      <c r="IL71" s="144">
        <v>7.9131214547881203</v>
      </c>
      <c r="IM71" s="146">
        <v>106.61667344910826</v>
      </c>
      <c r="IN71" s="135">
        <v>112.14604075242596</v>
      </c>
      <c r="IO71" s="366">
        <v>0.34658883619117098</v>
      </c>
      <c r="IP71" s="366">
        <v>1.7006802721088399E-2</v>
      </c>
      <c r="IQ71" s="366">
        <v>3.6259541984732802</v>
      </c>
      <c r="IR71" s="366">
        <v>0.28985507246376802</v>
      </c>
      <c r="IS71" s="144">
        <v>83.396946564885496</v>
      </c>
      <c r="IT71" s="144">
        <v>90.724637681159393</v>
      </c>
      <c r="IU71" s="144">
        <v>9.5585552717986104</v>
      </c>
      <c r="IV71" s="144">
        <v>5.8673469387755102</v>
      </c>
      <c r="IW71" s="144">
        <v>4.2694620510320203</v>
      </c>
      <c r="IX71" s="144">
        <v>5.9759360430651904</v>
      </c>
      <c r="IY71" s="338">
        <v>29</v>
      </c>
      <c r="IZ71" s="366">
        <v>0.31042603296938598</v>
      </c>
      <c r="JA71" s="366">
        <v>5.9304703476482601</v>
      </c>
      <c r="JB71" s="366">
        <v>92.229038854805694</v>
      </c>
      <c r="JC71" s="366">
        <v>5.23442517662171</v>
      </c>
      <c r="JD71" s="144">
        <v>8.1018518518518494</v>
      </c>
    </row>
    <row r="72" spans="1:264" ht="18" customHeight="1">
      <c r="A72" s="278"/>
      <c r="B72" s="279" t="s">
        <v>87</v>
      </c>
      <c r="C72" s="279" t="s">
        <v>87</v>
      </c>
      <c r="D72" s="280" t="s">
        <v>1788</v>
      </c>
      <c r="E72" s="281" t="s">
        <v>1291</v>
      </c>
      <c r="F72" s="280" t="s">
        <v>126</v>
      </c>
      <c r="G72" s="281" t="s">
        <v>7</v>
      </c>
      <c r="H72" s="282" t="s">
        <v>87</v>
      </c>
      <c r="I72" s="282" t="s">
        <v>87</v>
      </c>
      <c r="J72" s="282" t="s">
        <v>87</v>
      </c>
      <c r="K72" s="282" t="s">
        <v>87</v>
      </c>
      <c r="L72" s="282" t="s">
        <v>87</v>
      </c>
      <c r="M72" s="283">
        <v>254067</v>
      </c>
      <c r="N72" s="282" t="s">
        <v>87</v>
      </c>
      <c r="O72" s="282" t="s">
        <v>87</v>
      </c>
      <c r="P72" s="282" t="s">
        <v>87</v>
      </c>
      <c r="Q72" s="282" t="s">
        <v>87</v>
      </c>
      <c r="R72" s="132">
        <v>106.4929866649419</v>
      </c>
      <c r="S72" s="132">
        <v>100.7553922077816</v>
      </c>
      <c r="T72" s="338">
        <v>162.12195828820859</v>
      </c>
      <c r="U72" s="395">
        <v>12.430503748316141</v>
      </c>
      <c r="V72" s="132">
        <v>12.163852407754799</v>
      </c>
      <c r="W72" s="132">
        <v>6.2539086929330798</v>
      </c>
      <c r="X72" s="132">
        <v>18.417761100687901</v>
      </c>
      <c r="Y72" s="282" t="s">
        <v>87</v>
      </c>
      <c r="Z72" s="282" t="s">
        <v>87</v>
      </c>
      <c r="AA72" s="282" t="s">
        <v>87</v>
      </c>
      <c r="AB72" s="282" t="s">
        <v>87</v>
      </c>
      <c r="AC72" s="282" t="s">
        <v>87</v>
      </c>
      <c r="AD72" s="282" t="s">
        <v>87</v>
      </c>
      <c r="AE72" s="282" t="s">
        <v>87</v>
      </c>
      <c r="AF72" s="282" t="s">
        <v>87</v>
      </c>
      <c r="AG72" s="282" t="s">
        <v>87</v>
      </c>
      <c r="AH72" s="282" t="s">
        <v>87</v>
      </c>
      <c r="AI72" s="282" t="s">
        <v>87</v>
      </c>
      <c r="AJ72" s="282" t="s">
        <v>87</v>
      </c>
      <c r="AK72" s="282" t="s">
        <v>87</v>
      </c>
      <c r="AL72" s="282" t="s">
        <v>87</v>
      </c>
      <c r="AM72" s="282" t="s">
        <v>87</v>
      </c>
      <c r="AN72" s="282" t="s">
        <v>87</v>
      </c>
      <c r="AO72" s="282" t="s">
        <v>87</v>
      </c>
      <c r="AP72" s="282" t="s">
        <v>87</v>
      </c>
      <c r="AQ72" s="282" t="s">
        <v>87</v>
      </c>
      <c r="AR72" s="282" t="s">
        <v>87</v>
      </c>
      <c r="AS72" s="282" t="s">
        <v>87</v>
      </c>
      <c r="AT72" s="282" t="s">
        <v>87</v>
      </c>
      <c r="AU72" s="282" t="s">
        <v>87</v>
      </c>
      <c r="AV72" s="282" t="s">
        <v>87</v>
      </c>
      <c r="AW72" s="286" t="s">
        <v>87</v>
      </c>
      <c r="AX72" s="286" t="s">
        <v>87</v>
      </c>
      <c r="AY72" s="286" t="s">
        <v>87</v>
      </c>
      <c r="AZ72" s="286" t="s">
        <v>87</v>
      </c>
      <c r="BA72" s="286" t="s">
        <v>87</v>
      </c>
      <c r="BB72" s="285">
        <v>45</v>
      </c>
      <c r="BC72" s="285">
        <v>30</v>
      </c>
      <c r="BD72" s="287" t="s">
        <v>88</v>
      </c>
      <c r="BE72" s="287" t="s">
        <v>88</v>
      </c>
      <c r="BF72" s="287" t="s">
        <v>88</v>
      </c>
      <c r="BG72" s="285">
        <v>0</v>
      </c>
      <c r="BH72" s="284">
        <v>0</v>
      </c>
      <c r="BI72" s="285">
        <v>52</v>
      </c>
      <c r="BJ72" s="284">
        <v>19.688542404198202</v>
      </c>
      <c r="BK72" s="285">
        <v>0</v>
      </c>
      <c r="BL72" s="284">
        <v>0</v>
      </c>
      <c r="BM72" s="285">
        <v>0</v>
      </c>
      <c r="BN72" s="288">
        <v>0</v>
      </c>
      <c r="BO72" s="289">
        <v>45</v>
      </c>
      <c r="BP72" s="288">
        <v>17.038161695940751</v>
      </c>
      <c r="BQ72" s="285">
        <v>0</v>
      </c>
      <c r="BR72" s="288">
        <v>0</v>
      </c>
      <c r="BS72" s="285">
        <v>20</v>
      </c>
      <c r="BT72" s="288">
        <v>7.5725163093070016</v>
      </c>
      <c r="BU72" s="285">
        <v>0</v>
      </c>
      <c r="BV72" s="288">
        <v>0</v>
      </c>
      <c r="BW72" s="285">
        <v>0</v>
      </c>
      <c r="BX72" s="288">
        <v>0</v>
      </c>
      <c r="BY72" s="290">
        <v>0</v>
      </c>
      <c r="BZ72" s="291">
        <v>0</v>
      </c>
      <c r="CA72" s="285">
        <v>0</v>
      </c>
      <c r="CB72" s="288">
        <v>0</v>
      </c>
      <c r="CC72" s="285">
        <v>0</v>
      </c>
      <c r="CD72" s="288">
        <v>0</v>
      </c>
      <c r="CE72" s="285">
        <v>0</v>
      </c>
      <c r="CF72" s="288">
        <v>0</v>
      </c>
      <c r="CG72" s="285">
        <v>352</v>
      </c>
      <c r="CH72" s="288">
        <v>133.27628704380322</v>
      </c>
      <c r="CI72" s="285">
        <v>702</v>
      </c>
      <c r="CJ72" s="288">
        <v>265.79532245667576</v>
      </c>
      <c r="CK72" s="285">
        <v>184</v>
      </c>
      <c r="CL72" s="288">
        <v>69.66715004562441</v>
      </c>
      <c r="CM72" s="285">
        <v>10</v>
      </c>
      <c r="CN72" s="292">
        <v>3.7862581546535008</v>
      </c>
      <c r="CO72" s="285">
        <v>23</v>
      </c>
      <c r="CP72" s="288">
        <v>8.7083937557030513</v>
      </c>
      <c r="CQ72" s="290">
        <v>0</v>
      </c>
      <c r="CR72" s="291">
        <v>0</v>
      </c>
      <c r="CS72" s="285">
        <v>2</v>
      </c>
      <c r="CT72" s="288">
        <v>0.75725163093070014</v>
      </c>
      <c r="CU72" s="285">
        <v>0</v>
      </c>
      <c r="CV72" s="288">
        <v>0</v>
      </c>
      <c r="CW72" s="285">
        <v>0</v>
      </c>
      <c r="CX72" s="288">
        <v>0</v>
      </c>
      <c r="CY72" s="285">
        <v>0</v>
      </c>
      <c r="CZ72" s="288">
        <v>0</v>
      </c>
      <c r="DA72" s="285">
        <v>0</v>
      </c>
      <c r="DB72" s="288">
        <v>0</v>
      </c>
      <c r="DC72" s="285">
        <v>0</v>
      </c>
      <c r="DD72" s="285">
        <v>0</v>
      </c>
      <c r="DE72" s="285">
        <v>0</v>
      </c>
      <c r="DF72" s="285">
        <v>0</v>
      </c>
      <c r="DG72" s="285">
        <v>0</v>
      </c>
      <c r="DH72" s="285">
        <v>0</v>
      </c>
      <c r="DI72" s="285">
        <v>0</v>
      </c>
      <c r="DJ72" s="285">
        <v>0</v>
      </c>
      <c r="DK72" s="285">
        <v>0</v>
      </c>
      <c r="DL72" s="285">
        <v>0</v>
      </c>
      <c r="DM72" s="285">
        <v>0</v>
      </c>
      <c r="DN72" s="285">
        <v>0</v>
      </c>
      <c r="DO72" s="285">
        <v>0</v>
      </c>
      <c r="DP72" s="285">
        <v>0</v>
      </c>
      <c r="DQ72" s="285">
        <v>0</v>
      </c>
      <c r="DR72" s="285">
        <v>0</v>
      </c>
      <c r="DS72" s="285">
        <v>0</v>
      </c>
      <c r="DT72" s="285">
        <v>0</v>
      </c>
      <c r="DU72" s="285">
        <v>0</v>
      </c>
      <c r="DV72" s="285">
        <v>0</v>
      </c>
      <c r="DW72" s="285">
        <v>0</v>
      </c>
      <c r="DX72" s="285">
        <v>0</v>
      </c>
      <c r="DY72" s="285">
        <v>0</v>
      </c>
      <c r="DZ72" s="285">
        <v>0</v>
      </c>
      <c r="EA72" s="285">
        <v>0</v>
      </c>
      <c r="EB72" s="288">
        <v>0</v>
      </c>
      <c r="EC72" s="285">
        <v>0</v>
      </c>
      <c r="ED72" s="285">
        <v>0</v>
      </c>
      <c r="EE72" s="285">
        <v>0</v>
      </c>
      <c r="EF72" s="288">
        <v>0</v>
      </c>
      <c r="EG72" s="285">
        <v>0</v>
      </c>
      <c r="EH72" s="285">
        <v>0</v>
      </c>
      <c r="EI72" s="285">
        <v>0</v>
      </c>
      <c r="EJ72" s="285">
        <v>0</v>
      </c>
      <c r="EK72" s="285">
        <v>0</v>
      </c>
      <c r="EL72" s="285">
        <v>0</v>
      </c>
      <c r="EM72" s="285">
        <v>0</v>
      </c>
      <c r="EN72" s="285">
        <v>0</v>
      </c>
      <c r="EO72" s="285">
        <v>0</v>
      </c>
      <c r="EP72" s="285">
        <v>0</v>
      </c>
      <c r="EQ72" s="285">
        <v>0</v>
      </c>
      <c r="ER72" s="285">
        <v>0</v>
      </c>
      <c r="ES72" s="285">
        <v>0</v>
      </c>
      <c r="ET72" s="285">
        <v>0</v>
      </c>
      <c r="EU72" s="285">
        <v>0</v>
      </c>
      <c r="EV72" s="285">
        <v>0</v>
      </c>
      <c r="EW72" s="285">
        <v>0</v>
      </c>
      <c r="EX72" s="285">
        <v>0</v>
      </c>
      <c r="EY72" s="285">
        <v>0</v>
      </c>
      <c r="EZ72" s="285">
        <v>0</v>
      </c>
      <c r="FA72" s="285">
        <v>0</v>
      </c>
      <c r="FB72" s="285">
        <v>0</v>
      </c>
      <c r="FC72" s="285">
        <v>0</v>
      </c>
      <c r="FD72" s="285">
        <v>0</v>
      </c>
      <c r="FE72" s="285">
        <v>0</v>
      </c>
      <c r="FF72" s="285">
        <v>0</v>
      </c>
      <c r="FG72" s="285">
        <v>0</v>
      </c>
      <c r="FH72" s="285">
        <v>0</v>
      </c>
      <c r="FI72" s="285">
        <v>0</v>
      </c>
      <c r="FJ72" s="285">
        <v>0</v>
      </c>
      <c r="FK72" s="289">
        <v>2</v>
      </c>
      <c r="FL72" s="288">
        <v>0.78719392916041842</v>
      </c>
      <c r="FM72" s="289">
        <v>0</v>
      </c>
      <c r="FN72" s="288">
        <v>0</v>
      </c>
      <c r="FO72" s="289">
        <v>0</v>
      </c>
      <c r="FP72" s="288">
        <v>0</v>
      </c>
      <c r="FQ72" s="281">
        <v>0</v>
      </c>
      <c r="FR72" s="292">
        <v>0</v>
      </c>
      <c r="FS72" s="281">
        <v>0</v>
      </c>
      <c r="FT72" s="292">
        <v>0</v>
      </c>
      <c r="FU72" s="289">
        <v>0</v>
      </c>
      <c r="FV72" s="288">
        <v>0</v>
      </c>
      <c r="FW72" s="293">
        <v>1</v>
      </c>
      <c r="FX72" s="293">
        <v>0</v>
      </c>
      <c r="FY72" s="293">
        <v>1</v>
      </c>
      <c r="FZ72" s="293">
        <v>0</v>
      </c>
      <c r="GA72" s="293">
        <v>0</v>
      </c>
      <c r="GB72" s="285">
        <v>0</v>
      </c>
      <c r="GC72" s="285">
        <v>0</v>
      </c>
      <c r="GD72" s="285">
        <v>0</v>
      </c>
      <c r="GE72" s="285">
        <v>0</v>
      </c>
      <c r="GF72" s="285">
        <v>0</v>
      </c>
      <c r="GG72" s="288">
        <v>0</v>
      </c>
      <c r="GH72" s="288">
        <v>0</v>
      </c>
      <c r="GI72" s="288">
        <v>0</v>
      </c>
      <c r="GJ72" s="288">
        <v>0</v>
      </c>
      <c r="GK72" s="288">
        <v>0</v>
      </c>
      <c r="GL72" s="288">
        <v>0</v>
      </c>
      <c r="GM72" s="288">
        <v>0</v>
      </c>
      <c r="GN72" s="288">
        <v>0</v>
      </c>
      <c r="GO72" s="288">
        <v>0</v>
      </c>
      <c r="GP72" s="288">
        <v>0</v>
      </c>
      <c r="GQ72" s="288">
        <v>0</v>
      </c>
      <c r="GR72" s="288">
        <v>0</v>
      </c>
      <c r="GS72" s="288">
        <v>0</v>
      </c>
      <c r="GT72" s="288">
        <v>0</v>
      </c>
      <c r="GU72" s="288">
        <v>0</v>
      </c>
      <c r="GV72" s="288">
        <v>0</v>
      </c>
      <c r="GW72" s="288">
        <v>0</v>
      </c>
      <c r="GX72" s="288">
        <v>0</v>
      </c>
      <c r="GY72" s="288">
        <v>0</v>
      </c>
      <c r="GZ72" s="288">
        <v>0</v>
      </c>
      <c r="HA72" s="288">
        <v>0</v>
      </c>
      <c r="HB72" s="288">
        <v>0</v>
      </c>
      <c r="HC72" s="288">
        <v>0</v>
      </c>
      <c r="HD72" s="288">
        <v>0</v>
      </c>
      <c r="HE72" s="288">
        <v>0</v>
      </c>
      <c r="HF72" s="288">
        <v>0</v>
      </c>
      <c r="HG72" s="288">
        <v>0</v>
      </c>
      <c r="HH72" s="288">
        <v>0</v>
      </c>
      <c r="HI72" s="288">
        <v>0</v>
      </c>
      <c r="HJ72" s="134">
        <v>1.1807908937406275</v>
      </c>
      <c r="HK72" s="134">
        <v>9.8399241145052301</v>
      </c>
      <c r="HL72" s="132">
        <v>14.877965261131905</v>
      </c>
      <c r="HM72" s="144">
        <v>105.14568068299</v>
      </c>
      <c r="HN72" s="144">
        <v>93.7148401803707</v>
      </c>
      <c r="HO72" s="365">
        <v>5.5493895671476098E-2</v>
      </c>
      <c r="HP72" s="365">
        <v>4.7873067979756503E-2</v>
      </c>
      <c r="HQ72" s="365">
        <v>2.16606498194946</v>
      </c>
      <c r="HR72" s="365">
        <v>2.9914529914529902</v>
      </c>
      <c r="HS72" s="132">
        <v>85.198555956678703</v>
      </c>
      <c r="HT72" s="132">
        <v>92.735042735042697</v>
      </c>
      <c r="HU72" s="132">
        <v>2.5619681834998098</v>
      </c>
      <c r="HV72" s="132">
        <v>1.6003282724661501</v>
      </c>
      <c r="HW72" s="132">
        <v>9.3619972260748998</v>
      </c>
      <c r="HX72" s="132">
        <v>15.194631881660801</v>
      </c>
      <c r="HY72" s="144">
        <v>116.64579474758072</v>
      </c>
      <c r="HZ72" s="144">
        <v>102.31588405044999</v>
      </c>
      <c r="IA72" s="383">
        <v>27</v>
      </c>
      <c r="IB72" s="383">
        <v>13</v>
      </c>
      <c r="IC72" s="366">
        <v>0.32979113228288698</v>
      </c>
      <c r="ID72" s="366">
        <v>0.112788478223148</v>
      </c>
      <c r="IE72" s="366">
        <v>3.9130434782608701</v>
      </c>
      <c r="IF72" s="366">
        <v>2.0634920634920602</v>
      </c>
      <c r="IG72" s="144">
        <v>78.405797101449295</v>
      </c>
      <c r="IH72" s="144">
        <v>81.587301587301596</v>
      </c>
      <c r="II72" s="144">
        <v>8.4279956027849003</v>
      </c>
      <c r="IJ72" s="144">
        <v>5.4659031754294602</v>
      </c>
      <c r="IK72" s="144">
        <v>7.3260073260073302</v>
      </c>
      <c r="IL72" s="144">
        <v>13.0105445181663</v>
      </c>
      <c r="IM72" s="146">
        <v>123.90901047131906</v>
      </c>
      <c r="IN72" s="135">
        <v>116.47418023464084</v>
      </c>
      <c r="IO72" s="366">
        <v>0.353440150801131</v>
      </c>
      <c r="IP72" s="366">
        <v>2.2742779167614299E-2</v>
      </c>
      <c r="IQ72" s="366">
        <v>4.0214477211796202</v>
      </c>
      <c r="IR72" s="366">
        <v>0.44843049327354301</v>
      </c>
      <c r="IS72" s="144">
        <v>80.697050938337796</v>
      </c>
      <c r="IT72" s="144">
        <v>89.237668161434996</v>
      </c>
      <c r="IU72" s="144">
        <v>8.7888784165881209</v>
      </c>
      <c r="IV72" s="144">
        <v>5.0716397543779896</v>
      </c>
      <c r="IW72" s="144">
        <v>7.2477511650590696</v>
      </c>
      <c r="IX72" s="144">
        <v>8.6206417557994204</v>
      </c>
      <c r="IY72" s="338">
        <v>8</v>
      </c>
      <c r="IZ72" s="366">
        <v>0.138985406532314</v>
      </c>
      <c r="JA72" s="366">
        <v>4.6783625730994096</v>
      </c>
      <c r="JB72" s="366">
        <v>89.473684210526301</v>
      </c>
      <c r="JC72" s="366">
        <v>2.97081306462821</v>
      </c>
      <c r="JD72" s="144">
        <v>9.0972313591338807</v>
      </c>
    </row>
    <row r="73" spans="1:264" ht="18" customHeight="1">
      <c r="A73" s="278"/>
      <c r="B73" s="279" t="s">
        <v>87</v>
      </c>
      <c r="C73" s="279" t="s">
        <v>87</v>
      </c>
      <c r="D73" s="280" t="s">
        <v>1789</v>
      </c>
      <c r="E73" s="281" t="s">
        <v>1292</v>
      </c>
      <c r="F73" s="280" t="s">
        <v>126</v>
      </c>
      <c r="G73" s="281" t="s">
        <v>7</v>
      </c>
      <c r="H73" s="282" t="s">
        <v>87</v>
      </c>
      <c r="I73" s="282" t="s">
        <v>87</v>
      </c>
      <c r="J73" s="282" t="s">
        <v>87</v>
      </c>
      <c r="K73" s="282" t="s">
        <v>87</v>
      </c>
      <c r="L73" s="282" t="s">
        <v>87</v>
      </c>
      <c r="M73" s="283">
        <v>223903</v>
      </c>
      <c r="N73" s="282" t="s">
        <v>87</v>
      </c>
      <c r="O73" s="282" t="s">
        <v>87</v>
      </c>
      <c r="P73" s="282" t="s">
        <v>87</v>
      </c>
      <c r="Q73" s="282" t="s">
        <v>87</v>
      </c>
      <c r="R73" s="132">
        <v>106.58220446074237</v>
      </c>
      <c r="S73" s="132">
        <v>105.87365065012868</v>
      </c>
      <c r="T73" s="395">
        <v>132.83945351563648</v>
      </c>
      <c r="U73" s="338">
        <v>74.839723371850823</v>
      </c>
      <c r="V73" s="132">
        <v>14.4658753709199</v>
      </c>
      <c r="W73" s="132">
        <v>5.5637982195845703</v>
      </c>
      <c r="X73" s="132">
        <v>20.029673590504501</v>
      </c>
      <c r="Y73" s="282" t="s">
        <v>87</v>
      </c>
      <c r="Z73" s="282" t="s">
        <v>87</v>
      </c>
      <c r="AA73" s="282" t="s">
        <v>87</v>
      </c>
      <c r="AB73" s="282" t="s">
        <v>87</v>
      </c>
      <c r="AC73" s="282" t="s">
        <v>87</v>
      </c>
      <c r="AD73" s="282" t="s">
        <v>87</v>
      </c>
      <c r="AE73" s="282" t="s">
        <v>87</v>
      </c>
      <c r="AF73" s="282" t="s">
        <v>87</v>
      </c>
      <c r="AG73" s="282" t="s">
        <v>87</v>
      </c>
      <c r="AH73" s="282" t="s">
        <v>87</v>
      </c>
      <c r="AI73" s="282" t="s">
        <v>87</v>
      </c>
      <c r="AJ73" s="282" t="s">
        <v>87</v>
      </c>
      <c r="AK73" s="282" t="s">
        <v>87</v>
      </c>
      <c r="AL73" s="282" t="s">
        <v>87</v>
      </c>
      <c r="AM73" s="282" t="s">
        <v>87</v>
      </c>
      <c r="AN73" s="282" t="s">
        <v>87</v>
      </c>
      <c r="AO73" s="282" t="s">
        <v>87</v>
      </c>
      <c r="AP73" s="282" t="s">
        <v>87</v>
      </c>
      <c r="AQ73" s="282" t="s">
        <v>87</v>
      </c>
      <c r="AR73" s="282" t="s">
        <v>87</v>
      </c>
      <c r="AS73" s="282" t="s">
        <v>87</v>
      </c>
      <c r="AT73" s="282" t="s">
        <v>87</v>
      </c>
      <c r="AU73" s="282" t="s">
        <v>87</v>
      </c>
      <c r="AV73" s="282" t="s">
        <v>87</v>
      </c>
      <c r="AW73" s="286" t="s">
        <v>87</v>
      </c>
      <c r="AX73" s="286" t="s">
        <v>87</v>
      </c>
      <c r="AY73" s="286" t="s">
        <v>87</v>
      </c>
      <c r="AZ73" s="286" t="s">
        <v>87</v>
      </c>
      <c r="BA73" s="286" t="s">
        <v>87</v>
      </c>
      <c r="BB73" s="285">
        <v>37</v>
      </c>
      <c r="BC73" s="285">
        <v>28</v>
      </c>
      <c r="BD73" s="287" t="s">
        <v>88</v>
      </c>
      <c r="BE73" s="287" t="s">
        <v>88</v>
      </c>
      <c r="BF73" s="287" t="s">
        <v>88</v>
      </c>
      <c r="BG73" s="285">
        <v>16</v>
      </c>
      <c r="BH73" s="284">
        <v>7.0072174339569759</v>
      </c>
      <c r="BI73" s="285">
        <v>210</v>
      </c>
      <c r="BJ73" s="284">
        <v>91.969728820685305</v>
      </c>
      <c r="BK73" s="285">
        <v>0</v>
      </c>
      <c r="BL73" s="284">
        <v>0</v>
      </c>
      <c r="BM73" s="285">
        <v>0</v>
      </c>
      <c r="BN73" s="288">
        <v>0</v>
      </c>
      <c r="BO73" s="289">
        <v>70</v>
      </c>
      <c r="BP73" s="288">
        <v>30.656576273561768</v>
      </c>
      <c r="BQ73" s="285">
        <v>0</v>
      </c>
      <c r="BR73" s="288">
        <v>0</v>
      </c>
      <c r="BS73" s="285">
        <v>0</v>
      </c>
      <c r="BT73" s="288">
        <v>0</v>
      </c>
      <c r="BU73" s="285">
        <v>0</v>
      </c>
      <c r="BV73" s="288">
        <v>0</v>
      </c>
      <c r="BW73" s="285">
        <v>0</v>
      </c>
      <c r="BX73" s="288">
        <v>0</v>
      </c>
      <c r="BY73" s="290">
        <v>0</v>
      </c>
      <c r="BZ73" s="291">
        <v>0</v>
      </c>
      <c r="CA73" s="290">
        <v>2137</v>
      </c>
      <c r="CB73" s="291">
        <v>935.90147852287851</v>
      </c>
      <c r="CC73" s="290">
        <v>20</v>
      </c>
      <c r="CD73" s="291">
        <v>8.7590217924462195</v>
      </c>
      <c r="CE73" s="290">
        <v>30</v>
      </c>
      <c r="CF73" s="291">
        <v>13.138532688669327</v>
      </c>
      <c r="CG73" s="285">
        <v>696</v>
      </c>
      <c r="CH73" s="288">
        <v>304.81395837712842</v>
      </c>
      <c r="CI73" s="285">
        <v>630</v>
      </c>
      <c r="CJ73" s="288">
        <v>275.90918646205591</v>
      </c>
      <c r="CK73" s="285">
        <v>127</v>
      </c>
      <c r="CL73" s="288">
        <v>55.619788382033498</v>
      </c>
      <c r="CM73" s="285">
        <v>0</v>
      </c>
      <c r="CN73" s="292">
        <v>0</v>
      </c>
      <c r="CO73" s="285">
        <v>69</v>
      </c>
      <c r="CP73" s="288">
        <v>30.218625183939459</v>
      </c>
      <c r="CQ73" s="285">
        <v>1</v>
      </c>
      <c r="CR73" s="288">
        <v>0.437951089622311</v>
      </c>
      <c r="CS73" s="285">
        <v>22</v>
      </c>
      <c r="CT73" s="288">
        <v>9.6349239716908421</v>
      </c>
      <c r="CU73" s="290">
        <v>34</v>
      </c>
      <c r="CV73" s="291">
        <v>14.890337047158573</v>
      </c>
      <c r="CW73" s="290">
        <v>445</v>
      </c>
      <c r="CX73" s="291">
        <v>194.88823488192838</v>
      </c>
      <c r="CY73" s="290">
        <v>445</v>
      </c>
      <c r="CZ73" s="291">
        <v>194.88823488192838</v>
      </c>
      <c r="DA73" s="290">
        <v>0</v>
      </c>
      <c r="DB73" s="291">
        <v>0</v>
      </c>
      <c r="DC73" s="290">
        <v>14</v>
      </c>
      <c r="DD73" s="290">
        <v>0</v>
      </c>
      <c r="DE73" s="290">
        <v>319</v>
      </c>
      <c r="DF73" s="290">
        <v>4549</v>
      </c>
      <c r="DG73" s="290">
        <v>0</v>
      </c>
      <c r="DH73" s="290">
        <v>384</v>
      </c>
      <c r="DI73" s="290">
        <v>2</v>
      </c>
      <c r="DJ73" s="290">
        <v>102</v>
      </c>
      <c r="DK73" s="290">
        <v>39</v>
      </c>
      <c r="DL73" s="290">
        <v>1</v>
      </c>
      <c r="DM73" s="290">
        <v>0</v>
      </c>
      <c r="DN73" s="290">
        <v>0</v>
      </c>
      <c r="DO73" s="290">
        <v>95</v>
      </c>
      <c r="DP73" s="290">
        <v>42</v>
      </c>
      <c r="DQ73" s="290">
        <v>4</v>
      </c>
      <c r="DR73" s="290">
        <v>0</v>
      </c>
      <c r="DS73" s="290">
        <v>45</v>
      </c>
      <c r="DT73" s="290">
        <v>0</v>
      </c>
      <c r="DU73" s="290">
        <v>0</v>
      </c>
      <c r="DV73" s="290">
        <v>2955</v>
      </c>
      <c r="DW73" s="290">
        <v>4042</v>
      </c>
      <c r="DX73" s="290">
        <v>311</v>
      </c>
      <c r="DY73" s="290">
        <v>229</v>
      </c>
      <c r="DZ73" s="290">
        <v>2903</v>
      </c>
      <c r="EA73" s="290">
        <v>6675</v>
      </c>
      <c r="EB73" s="291">
        <v>21.228464419475699</v>
      </c>
      <c r="EC73" s="290">
        <v>216</v>
      </c>
      <c r="ED73" s="290">
        <v>2358</v>
      </c>
      <c r="EE73" s="290">
        <v>452</v>
      </c>
      <c r="EF73" s="291">
        <v>19.168787107718405</v>
      </c>
      <c r="EG73" s="290">
        <v>47</v>
      </c>
      <c r="EH73" s="290">
        <v>95</v>
      </c>
      <c r="EI73" s="290">
        <v>57</v>
      </c>
      <c r="EJ73" s="290">
        <v>3</v>
      </c>
      <c r="EK73" s="290">
        <v>165</v>
      </c>
      <c r="EL73" s="290">
        <v>0</v>
      </c>
      <c r="EM73" s="290">
        <v>8</v>
      </c>
      <c r="EN73" s="290">
        <v>19</v>
      </c>
      <c r="EO73" s="290">
        <v>8</v>
      </c>
      <c r="EP73" s="290">
        <v>13</v>
      </c>
      <c r="EQ73" s="290">
        <v>35</v>
      </c>
      <c r="ER73" s="290">
        <v>0</v>
      </c>
      <c r="ES73" s="290">
        <v>2</v>
      </c>
      <c r="ET73" s="290">
        <v>0</v>
      </c>
      <c r="EU73" s="290">
        <v>0</v>
      </c>
      <c r="EV73" s="290">
        <v>2119</v>
      </c>
      <c r="EW73" s="290">
        <v>0</v>
      </c>
      <c r="EX73" s="290">
        <v>0</v>
      </c>
      <c r="EY73" s="290">
        <v>0</v>
      </c>
      <c r="EZ73" s="290">
        <v>0</v>
      </c>
      <c r="FA73" s="290">
        <v>0</v>
      </c>
      <c r="FB73" s="290">
        <v>3</v>
      </c>
      <c r="FC73" s="290">
        <v>1</v>
      </c>
      <c r="FD73" s="290">
        <v>0</v>
      </c>
      <c r="FE73" s="290">
        <v>1</v>
      </c>
      <c r="FF73" s="290">
        <v>36</v>
      </c>
      <c r="FG73" s="290">
        <v>53</v>
      </c>
      <c r="FH73" s="290">
        <v>218</v>
      </c>
      <c r="FI73" s="290">
        <v>0</v>
      </c>
      <c r="FJ73" s="290">
        <v>2935</v>
      </c>
      <c r="FK73" s="295">
        <v>5</v>
      </c>
      <c r="FL73" s="291">
        <v>2.2331098734719945</v>
      </c>
      <c r="FM73" s="295">
        <v>1</v>
      </c>
      <c r="FN73" s="291">
        <v>0.44662197469439896</v>
      </c>
      <c r="FO73" s="295">
        <v>0</v>
      </c>
      <c r="FP73" s="291">
        <v>0</v>
      </c>
      <c r="FQ73" s="281">
        <v>0</v>
      </c>
      <c r="FR73" s="292">
        <v>0</v>
      </c>
      <c r="FS73" s="281">
        <v>0</v>
      </c>
      <c r="FT73" s="292">
        <v>0</v>
      </c>
      <c r="FU73" s="295">
        <v>14</v>
      </c>
      <c r="FV73" s="291">
        <v>6.1313152547123533</v>
      </c>
      <c r="FW73" s="293">
        <v>1</v>
      </c>
      <c r="FX73" s="293">
        <v>0</v>
      </c>
      <c r="FY73" s="293">
        <v>1</v>
      </c>
      <c r="FZ73" s="293">
        <v>0</v>
      </c>
      <c r="GA73" s="293">
        <v>0</v>
      </c>
      <c r="GB73" s="290">
        <v>8664</v>
      </c>
      <c r="GC73" s="290">
        <v>0</v>
      </c>
      <c r="GD73" s="290">
        <v>0</v>
      </c>
      <c r="GE73" s="290">
        <v>0</v>
      </c>
      <c r="GF73" s="290">
        <v>0</v>
      </c>
      <c r="GG73" s="291">
        <v>57.29</v>
      </c>
      <c r="GH73" s="291">
        <v>238.6</v>
      </c>
      <c r="GI73" s="291">
        <v>15</v>
      </c>
      <c r="GJ73" s="291">
        <v>4.3</v>
      </c>
      <c r="GK73" s="291">
        <v>1.3</v>
      </c>
      <c r="GL73" s="291">
        <v>0.4</v>
      </c>
      <c r="GM73" s="291">
        <v>2.62</v>
      </c>
      <c r="GN73" s="291">
        <v>4</v>
      </c>
      <c r="GO73" s="291">
        <v>0.3</v>
      </c>
      <c r="GP73" s="291">
        <v>1.7</v>
      </c>
      <c r="GQ73" s="291">
        <v>1</v>
      </c>
      <c r="GR73" s="291">
        <v>0.1</v>
      </c>
      <c r="GS73" s="291">
        <v>0</v>
      </c>
      <c r="GT73" s="291">
        <v>1</v>
      </c>
      <c r="GU73" s="291">
        <v>0</v>
      </c>
      <c r="GV73" s="291">
        <v>1</v>
      </c>
      <c r="GW73" s="291">
        <v>0</v>
      </c>
      <c r="GX73" s="291">
        <v>1</v>
      </c>
      <c r="GY73" s="291">
        <v>2</v>
      </c>
      <c r="GZ73" s="291">
        <v>1</v>
      </c>
      <c r="HA73" s="291">
        <v>0</v>
      </c>
      <c r="HB73" s="291">
        <v>0</v>
      </c>
      <c r="HC73" s="291">
        <v>0</v>
      </c>
      <c r="HD73" s="291">
        <v>0</v>
      </c>
      <c r="HE73" s="291">
        <v>1</v>
      </c>
      <c r="HF73" s="291">
        <v>0</v>
      </c>
      <c r="HG73" s="291">
        <v>0</v>
      </c>
      <c r="HH73" s="291">
        <v>4</v>
      </c>
      <c r="HI73" s="291">
        <v>0</v>
      </c>
      <c r="HJ73" s="134">
        <v>0.44662197469439896</v>
      </c>
      <c r="HK73" s="134">
        <v>3.5729757975551917</v>
      </c>
      <c r="HL73" s="132">
        <v>13.206611791713376</v>
      </c>
      <c r="HM73" s="144">
        <v>114.29095260059501</v>
      </c>
      <c r="HN73" s="144">
        <v>101.206109774852</v>
      </c>
      <c r="HO73" s="365">
        <v>4.1836627967785797E-2</v>
      </c>
      <c r="HP73" s="365">
        <v>4.7566196289836701E-2</v>
      </c>
      <c r="HQ73" s="365">
        <v>1.7543859649122799</v>
      </c>
      <c r="HR73" s="365">
        <v>2.6905829596412598</v>
      </c>
      <c r="HS73" s="132">
        <v>83.3333333333333</v>
      </c>
      <c r="HT73" s="132">
        <v>85.201793721973104</v>
      </c>
      <c r="HU73" s="132">
        <v>2.3846877941637898</v>
      </c>
      <c r="HV73" s="132">
        <v>1.7678769621056001</v>
      </c>
      <c r="HW73" s="132">
        <v>8.1557500754603094</v>
      </c>
      <c r="HX73" s="132">
        <v>13.865210729623</v>
      </c>
      <c r="HY73" s="144">
        <v>113.49916369478441</v>
      </c>
      <c r="HZ73" s="144">
        <v>107.400488685599</v>
      </c>
      <c r="IA73" s="383">
        <v>19</v>
      </c>
      <c r="IB73" s="383">
        <v>12</v>
      </c>
      <c r="IC73" s="366">
        <v>0.21691973969631201</v>
      </c>
      <c r="ID73" s="366">
        <v>9.6969696969696997E-2</v>
      </c>
      <c r="IE73" s="366">
        <v>2.41730279898219</v>
      </c>
      <c r="IF73" s="366">
        <v>1.73160173160173</v>
      </c>
      <c r="IG73" s="144">
        <v>73.664122137404604</v>
      </c>
      <c r="IH73" s="144">
        <v>78.3549783549784</v>
      </c>
      <c r="II73" s="144">
        <v>8.9736271263842902</v>
      </c>
      <c r="IJ73" s="144">
        <v>5.6</v>
      </c>
      <c r="IK73" s="144">
        <v>7.6929268538082303</v>
      </c>
      <c r="IL73" s="144">
        <v>14.0810116748311</v>
      </c>
      <c r="IM73" s="146">
        <v>118.78886931927806</v>
      </c>
      <c r="IN73" s="135">
        <v>113.91528693655164</v>
      </c>
      <c r="IO73" s="366">
        <v>0.21023125437981799</v>
      </c>
      <c r="IP73" s="366">
        <v>2.43249817562637E-2</v>
      </c>
      <c r="IQ73" s="366">
        <v>2.4324324324324298</v>
      </c>
      <c r="IR73" s="366">
        <v>0.57471264367816099</v>
      </c>
      <c r="IS73" s="144">
        <v>74.594594594594597</v>
      </c>
      <c r="IT73" s="144">
        <v>82.183908045977006</v>
      </c>
      <c r="IU73" s="144">
        <v>8.6428404578369502</v>
      </c>
      <c r="IV73" s="144">
        <v>4.2325468255898802</v>
      </c>
      <c r="IW73" s="144">
        <v>7.0044477621224797</v>
      </c>
      <c r="IX73" s="144">
        <v>8.4048744413362897</v>
      </c>
      <c r="IY73" s="338">
        <v>13</v>
      </c>
      <c r="IZ73" s="366">
        <v>0.169690640908498</v>
      </c>
      <c r="JA73" s="366">
        <v>3.4759358288770099</v>
      </c>
      <c r="JB73" s="366">
        <v>87.433155080213893</v>
      </c>
      <c r="JC73" s="366">
        <v>4.8818692076752397</v>
      </c>
      <c r="JD73" s="144">
        <v>11.266967349317</v>
      </c>
    </row>
    <row r="74" spans="1:264" ht="18" customHeight="1">
      <c r="A74" s="278"/>
      <c r="B74" s="279" t="s">
        <v>87</v>
      </c>
      <c r="C74" s="279" t="s">
        <v>87</v>
      </c>
      <c r="D74" s="280" t="s">
        <v>1790</v>
      </c>
      <c r="E74" s="281" t="s">
        <v>1278</v>
      </c>
      <c r="F74" s="280" t="s">
        <v>127</v>
      </c>
      <c r="G74" s="281" t="s">
        <v>8</v>
      </c>
      <c r="H74" s="282" t="s">
        <v>87</v>
      </c>
      <c r="I74" s="282" t="s">
        <v>87</v>
      </c>
      <c r="J74" s="282" t="s">
        <v>87</v>
      </c>
      <c r="K74" s="282" t="s">
        <v>87</v>
      </c>
      <c r="L74" s="282" t="s">
        <v>87</v>
      </c>
      <c r="M74" s="283">
        <v>366604</v>
      </c>
      <c r="N74" s="282" t="s">
        <v>87</v>
      </c>
      <c r="O74" s="282" t="s">
        <v>87</v>
      </c>
      <c r="P74" s="282" t="s">
        <v>87</v>
      </c>
      <c r="Q74" s="282" t="s">
        <v>87</v>
      </c>
      <c r="R74" s="132">
        <v>99.363120527249578</v>
      </c>
      <c r="S74" s="132">
        <v>99.139425354604597</v>
      </c>
      <c r="T74" s="339" t="s">
        <v>88</v>
      </c>
      <c r="U74" s="339" t="s">
        <v>88</v>
      </c>
      <c r="V74" s="132">
        <v>12.5787578757876</v>
      </c>
      <c r="W74" s="132">
        <v>8.5958595859585998</v>
      </c>
      <c r="X74" s="132">
        <v>21.174617461746202</v>
      </c>
      <c r="Y74" s="282" t="s">
        <v>87</v>
      </c>
      <c r="Z74" s="282" t="s">
        <v>87</v>
      </c>
      <c r="AA74" s="282" t="s">
        <v>87</v>
      </c>
      <c r="AB74" s="282" t="s">
        <v>87</v>
      </c>
      <c r="AC74" s="282" t="s">
        <v>87</v>
      </c>
      <c r="AD74" s="282" t="s">
        <v>87</v>
      </c>
      <c r="AE74" s="282" t="s">
        <v>87</v>
      </c>
      <c r="AF74" s="282" t="s">
        <v>87</v>
      </c>
      <c r="AG74" s="282" t="s">
        <v>87</v>
      </c>
      <c r="AH74" s="282" t="s">
        <v>87</v>
      </c>
      <c r="AI74" s="282" t="s">
        <v>87</v>
      </c>
      <c r="AJ74" s="282" t="s">
        <v>87</v>
      </c>
      <c r="AK74" s="282" t="s">
        <v>87</v>
      </c>
      <c r="AL74" s="282" t="s">
        <v>87</v>
      </c>
      <c r="AM74" s="282" t="s">
        <v>87</v>
      </c>
      <c r="AN74" s="282" t="s">
        <v>87</v>
      </c>
      <c r="AO74" s="282" t="s">
        <v>87</v>
      </c>
      <c r="AP74" s="282" t="s">
        <v>87</v>
      </c>
      <c r="AQ74" s="282" t="s">
        <v>87</v>
      </c>
      <c r="AR74" s="282" t="s">
        <v>87</v>
      </c>
      <c r="AS74" s="282" t="s">
        <v>87</v>
      </c>
      <c r="AT74" s="282" t="s">
        <v>87</v>
      </c>
      <c r="AU74" s="282" t="s">
        <v>87</v>
      </c>
      <c r="AV74" s="282" t="s">
        <v>87</v>
      </c>
      <c r="AW74" s="286" t="s">
        <v>87</v>
      </c>
      <c r="AX74" s="286" t="s">
        <v>87</v>
      </c>
      <c r="AY74" s="286" t="s">
        <v>87</v>
      </c>
      <c r="AZ74" s="286" t="s">
        <v>87</v>
      </c>
      <c r="BA74" s="286" t="s">
        <v>87</v>
      </c>
      <c r="BB74" s="285">
        <v>60</v>
      </c>
      <c r="BC74" s="285">
        <v>103</v>
      </c>
      <c r="BD74" s="287" t="s">
        <v>88</v>
      </c>
      <c r="BE74" s="287" t="s">
        <v>88</v>
      </c>
      <c r="BF74" s="287" t="s">
        <v>88</v>
      </c>
      <c r="BG74" s="285">
        <v>40</v>
      </c>
      <c r="BH74" s="284">
        <v>10.500837441785983</v>
      </c>
      <c r="BI74" s="285">
        <v>307</v>
      </c>
      <c r="BJ74" s="284">
        <v>80.593927365707415</v>
      </c>
      <c r="BK74" s="285">
        <v>0</v>
      </c>
      <c r="BL74" s="284">
        <v>0</v>
      </c>
      <c r="BM74" s="285">
        <v>0</v>
      </c>
      <c r="BN74" s="288">
        <v>0</v>
      </c>
      <c r="BO74" s="289">
        <v>117</v>
      </c>
      <c r="BP74" s="288">
        <v>30.714949517223996</v>
      </c>
      <c r="BQ74" s="285">
        <v>0</v>
      </c>
      <c r="BR74" s="288">
        <v>0</v>
      </c>
      <c r="BS74" s="285">
        <v>0</v>
      </c>
      <c r="BT74" s="288">
        <v>0</v>
      </c>
      <c r="BU74" s="285">
        <v>0</v>
      </c>
      <c r="BV74" s="288">
        <v>0</v>
      </c>
      <c r="BW74" s="285">
        <v>45</v>
      </c>
      <c r="BX74" s="288">
        <v>11.81344212200923</v>
      </c>
      <c r="BY74" s="290">
        <v>0</v>
      </c>
      <c r="BZ74" s="291">
        <v>0</v>
      </c>
      <c r="CA74" s="285">
        <v>565</v>
      </c>
      <c r="CB74" s="288">
        <v>148.32432886522702</v>
      </c>
      <c r="CC74" s="285">
        <v>554</v>
      </c>
      <c r="CD74" s="288">
        <v>145.43659856873586</v>
      </c>
      <c r="CE74" s="285">
        <v>18</v>
      </c>
      <c r="CF74" s="288">
        <v>4.725376848803692</v>
      </c>
      <c r="CG74" s="285">
        <v>350</v>
      </c>
      <c r="CH74" s="288">
        <v>91.882327615627347</v>
      </c>
      <c r="CI74" s="285">
        <v>1129</v>
      </c>
      <c r="CJ74" s="288">
        <v>296.38613679440937</v>
      </c>
      <c r="CK74" s="285">
        <v>283</v>
      </c>
      <c r="CL74" s="288">
        <v>74.293424900635827</v>
      </c>
      <c r="CM74" s="290">
        <v>67</v>
      </c>
      <c r="CN74" s="294">
        <v>17.588902714991519</v>
      </c>
      <c r="CO74" s="285">
        <v>82</v>
      </c>
      <c r="CP74" s="288">
        <v>21.526716755661266</v>
      </c>
      <c r="CQ74" s="290">
        <v>1</v>
      </c>
      <c r="CR74" s="291">
        <v>0.26252093604464954</v>
      </c>
      <c r="CS74" s="290">
        <v>0</v>
      </c>
      <c r="CT74" s="291">
        <v>0</v>
      </c>
      <c r="CU74" s="285">
        <v>37</v>
      </c>
      <c r="CV74" s="288">
        <v>9.7132746336520341</v>
      </c>
      <c r="CW74" s="285">
        <v>375</v>
      </c>
      <c r="CX74" s="288">
        <v>98.445351016743572</v>
      </c>
      <c r="CY74" s="285">
        <v>375</v>
      </c>
      <c r="CZ74" s="288">
        <v>98.445351016743572</v>
      </c>
      <c r="DA74" s="290">
        <v>0</v>
      </c>
      <c r="DB74" s="291">
        <v>0</v>
      </c>
      <c r="DC74" s="285">
        <v>20</v>
      </c>
      <c r="DD74" s="285">
        <v>0</v>
      </c>
      <c r="DE74" s="285">
        <v>91</v>
      </c>
      <c r="DF74" s="285">
        <v>8327</v>
      </c>
      <c r="DG74" s="285">
        <v>6589</v>
      </c>
      <c r="DH74" s="285">
        <v>3</v>
      </c>
      <c r="DI74" s="285">
        <v>78</v>
      </c>
      <c r="DJ74" s="285">
        <v>92</v>
      </c>
      <c r="DK74" s="285">
        <v>18</v>
      </c>
      <c r="DL74" s="285">
        <v>164</v>
      </c>
      <c r="DM74" s="285">
        <v>0</v>
      </c>
      <c r="DN74" s="285">
        <v>664</v>
      </c>
      <c r="DO74" s="285">
        <v>57</v>
      </c>
      <c r="DP74" s="285">
        <v>30</v>
      </c>
      <c r="DQ74" s="285">
        <v>0</v>
      </c>
      <c r="DR74" s="285">
        <v>0</v>
      </c>
      <c r="DS74" s="285">
        <v>0</v>
      </c>
      <c r="DT74" s="285">
        <v>1027</v>
      </c>
      <c r="DU74" s="285">
        <v>16369</v>
      </c>
      <c r="DV74" s="285">
        <v>3469</v>
      </c>
      <c r="DW74" s="285">
        <v>3090</v>
      </c>
      <c r="DX74" s="285">
        <v>263</v>
      </c>
      <c r="DY74" s="285">
        <v>0</v>
      </c>
      <c r="DZ74" s="285">
        <v>664</v>
      </c>
      <c r="EA74" s="285">
        <v>10612</v>
      </c>
      <c r="EB74" s="288">
        <v>19.788918205804698</v>
      </c>
      <c r="EC74" s="285">
        <v>289</v>
      </c>
      <c r="ED74" s="285">
        <v>3495</v>
      </c>
      <c r="EE74" s="285">
        <v>633</v>
      </c>
      <c r="EF74" s="288">
        <v>18.111587982832621</v>
      </c>
      <c r="EG74" s="285">
        <v>114</v>
      </c>
      <c r="EH74" s="285">
        <v>68</v>
      </c>
      <c r="EI74" s="285">
        <v>37</v>
      </c>
      <c r="EJ74" s="285">
        <v>2</v>
      </c>
      <c r="EK74" s="285">
        <v>168</v>
      </c>
      <c r="EL74" s="285">
        <v>0</v>
      </c>
      <c r="EM74" s="285">
        <v>0</v>
      </c>
      <c r="EN74" s="285">
        <v>13</v>
      </c>
      <c r="EO74" s="285">
        <v>11</v>
      </c>
      <c r="EP74" s="285">
        <v>11</v>
      </c>
      <c r="EQ74" s="285">
        <v>27</v>
      </c>
      <c r="ER74" s="285">
        <v>0</v>
      </c>
      <c r="ES74" s="285">
        <v>19</v>
      </c>
      <c r="ET74" s="285">
        <v>15</v>
      </c>
      <c r="EU74" s="285">
        <v>0</v>
      </c>
      <c r="EV74" s="285">
        <v>2085</v>
      </c>
      <c r="EW74" s="285">
        <v>0</v>
      </c>
      <c r="EX74" s="285">
        <v>0</v>
      </c>
      <c r="EY74" s="285">
        <v>0</v>
      </c>
      <c r="EZ74" s="285">
        <v>0</v>
      </c>
      <c r="FA74" s="285">
        <v>4</v>
      </c>
      <c r="FB74" s="285">
        <v>3</v>
      </c>
      <c r="FC74" s="285">
        <v>0</v>
      </c>
      <c r="FD74" s="285">
        <v>1</v>
      </c>
      <c r="FE74" s="285">
        <v>3</v>
      </c>
      <c r="FF74" s="285">
        <v>32</v>
      </c>
      <c r="FG74" s="285">
        <v>129</v>
      </c>
      <c r="FH74" s="285">
        <v>228</v>
      </c>
      <c r="FI74" s="285">
        <v>150</v>
      </c>
      <c r="FJ74" s="285">
        <v>2148</v>
      </c>
      <c r="FK74" s="289">
        <v>4</v>
      </c>
      <c r="FL74" s="288">
        <v>1.0910955690608939</v>
      </c>
      <c r="FM74" s="295">
        <v>2</v>
      </c>
      <c r="FN74" s="291">
        <v>0.54554778453044694</v>
      </c>
      <c r="FO74" s="295">
        <v>1</v>
      </c>
      <c r="FP74" s="291">
        <v>0.27277389226522347</v>
      </c>
      <c r="FQ74" s="281">
        <v>1</v>
      </c>
      <c r="FR74" s="292">
        <v>0.26252093604464954</v>
      </c>
      <c r="FS74" s="281">
        <v>0</v>
      </c>
      <c r="FT74" s="292">
        <v>0</v>
      </c>
      <c r="FU74" s="289">
        <v>20</v>
      </c>
      <c r="FV74" s="288">
        <v>5.2504187208929913</v>
      </c>
      <c r="FW74" s="293">
        <v>1</v>
      </c>
      <c r="FX74" s="293">
        <v>0</v>
      </c>
      <c r="FY74" s="293">
        <v>1</v>
      </c>
      <c r="FZ74" s="293">
        <v>0</v>
      </c>
      <c r="GA74" s="293">
        <v>0</v>
      </c>
      <c r="GB74" s="285">
        <v>5059</v>
      </c>
      <c r="GC74" s="285">
        <v>0</v>
      </c>
      <c r="GD74" s="285">
        <v>0</v>
      </c>
      <c r="GE74" s="285">
        <v>0</v>
      </c>
      <c r="GF74" s="285">
        <v>0</v>
      </c>
      <c r="GG74" s="288">
        <v>100.2</v>
      </c>
      <c r="GH74" s="288">
        <v>498.7</v>
      </c>
      <c r="GI74" s="288">
        <v>25</v>
      </c>
      <c r="GJ74" s="288">
        <v>7</v>
      </c>
      <c r="GK74" s="288">
        <v>0.4</v>
      </c>
      <c r="GL74" s="288">
        <v>1</v>
      </c>
      <c r="GM74" s="288">
        <v>2</v>
      </c>
      <c r="GN74" s="288">
        <v>2</v>
      </c>
      <c r="GO74" s="288">
        <v>1.2</v>
      </c>
      <c r="GP74" s="288">
        <v>6</v>
      </c>
      <c r="GQ74" s="288">
        <v>1</v>
      </c>
      <c r="GR74" s="288">
        <v>1</v>
      </c>
      <c r="GS74" s="288">
        <v>0</v>
      </c>
      <c r="GT74" s="288">
        <v>11.3</v>
      </c>
      <c r="GU74" s="288">
        <v>1</v>
      </c>
      <c r="GV74" s="288">
        <v>2</v>
      </c>
      <c r="GW74" s="288">
        <v>0</v>
      </c>
      <c r="GX74" s="288">
        <v>0</v>
      </c>
      <c r="GY74" s="288">
        <v>3</v>
      </c>
      <c r="GZ74" s="288">
        <v>1</v>
      </c>
      <c r="HA74" s="288">
        <v>0</v>
      </c>
      <c r="HB74" s="288">
        <v>0</v>
      </c>
      <c r="HC74" s="288">
        <v>0</v>
      </c>
      <c r="HD74" s="288">
        <v>0</v>
      </c>
      <c r="HE74" s="288">
        <v>1</v>
      </c>
      <c r="HF74" s="288">
        <v>2</v>
      </c>
      <c r="HG74" s="288">
        <v>1</v>
      </c>
      <c r="HH74" s="288">
        <v>40</v>
      </c>
      <c r="HI74" s="288">
        <v>0.2</v>
      </c>
      <c r="HJ74" s="134">
        <v>0.54554778453044694</v>
      </c>
      <c r="HK74" s="134">
        <v>9.8198601215480465</v>
      </c>
      <c r="HL74" s="132">
        <v>23.916814873814801</v>
      </c>
      <c r="HM74" s="144">
        <v>96.810789083884401</v>
      </c>
      <c r="HN74" s="144">
        <v>83.011033393412404</v>
      </c>
      <c r="HO74" s="365">
        <v>6.0024009603841501E-2</v>
      </c>
      <c r="HP74" s="365">
        <v>5.3601616294891401E-2</v>
      </c>
      <c r="HQ74" s="365">
        <v>4.19847328244275</v>
      </c>
      <c r="HR74" s="365">
        <v>5.3061224489795897</v>
      </c>
      <c r="HS74" s="132">
        <v>83.969465648855007</v>
      </c>
      <c r="HT74" s="132">
        <v>86.938775510204096</v>
      </c>
      <c r="HU74" s="132">
        <v>1.4296627742005901</v>
      </c>
      <c r="HV74" s="132">
        <v>1.0101843070960299</v>
      </c>
      <c r="HW74" s="132">
        <v>10.715490845466499</v>
      </c>
      <c r="HX74" s="132">
        <v>18.410262495220799</v>
      </c>
      <c r="HY74" s="144">
        <v>108.1065001684544</v>
      </c>
      <c r="HZ74" s="144">
        <v>104.931861245863</v>
      </c>
      <c r="IA74" s="383">
        <v>47</v>
      </c>
      <c r="IB74" s="383">
        <v>22</v>
      </c>
      <c r="IC74" s="366">
        <v>0.269495412844037</v>
      </c>
      <c r="ID74" s="366">
        <v>9.2243186582809195E-2</v>
      </c>
      <c r="IE74" s="366">
        <v>4.0274207369323003</v>
      </c>
      <c r="IF74" s="366">
        <v>2.3012552301255198</v>
      </c>
      <c r="IG74" s="144">
        <v>64.781491002570704</v>
      </c>
      <c r="IH74" s="144">
        <v>73.953974895397494</v>
      </c>
      <c r="II74" s="144">
        <v>6.6915137614678901</v>
      </c>
      <c r="IJ74" s="144">
        <v>4.0083857442347997</v>
      </c>
      <c r="IK74" s="144">
        <v>10.6130100606136</v>
      </c>
      <c r="IL74" s="144">
        <v>19.0325515168295</v>
      </c>
      <c r="IM74" s="146">
        <v>110.7084992146339</v>
      </c>
      <c r="IN74" s="135">
        <v>113.38246214105574</v>
      </c>
      <c r="IO74" s="366">
        <v>0.184000700955051</v>
      </c>
      <c r="IP74" s="366">
        <v>7.3523404950575896E-2</v>
      </c>
      <c r="IQ74" s="366">
        <v>2.21285563751317</v>
      </c>
      <c r="IR74" s="366">
        <v>1.4900662251655601</v>
      </c>
      <c r="IS74" s="144">
        <v>77.133825079030601</v>
      </c>
      <c r="IT74" s="144">
        <v>83.112582781456993</v>
      </c>
      <c r="IU74" s="144">
        <v>8.3150792955401691</v>
      </c>
      <c r="IV74" s="144">
        <v>4.9342373989053199</v>
      </c>
      <c r="IW74" s="144">
        <v>13.0915007656968</v>
      </c>
      <c r="IX74" s="144">
        <v>16.156264209881201</v>
      </c>
      <c r="IY74" s="338">
        <v>54</v>
      </c>
      <c r="IZ74" s="366">
        <v>0.21693716856821499</v>
      </c>
      <c r="JA74" s="366">
        <v>8.3333333333333304</v>
      </c>
      <c r="JB74" s="366">
        <v>89.197530864197503</v>
      </c>
      <c r="JC74" s="366">
        <v>2.6032460228185799</v>
      </c>
      <c r="JD74" s="144">
        <v>22.780788144866801</v>
      </c>
    </row>
    <row r="75" spans="1:264" ht="18" customHeight="1">
      <c r="A75" s="278"/>
      <c r="B75" s="279" t="s">
        <v>87</v>
      </c>
      <c r="C75" s="279" t="s">
        <v>87</v>
      </c>
      <c r="D75" s="280" t="s">
        <v>1791</v>
      </c>
      <c r="E75" s="281" t="s">
        <v>1293</v>
      </c>
      <c r="F75" s="280" t="s">
        <v>127</v>
      </c>
      <c r="G75" s="281" t="s">
        <v>8</v>
      </c>
      <c r="H75" s="282" t="s">
        <v>87</v>
      </c>
      <c r="I75" s="282" t="s">
        <v>87</v>
      </c>
      <c r="J75" s="282" t="s">
        <v>87</v>
      </c>
      <c r="K75" s="282" t="s">
        <v>87</v>
      </c>
      <c r="L75" s="282" t="s">
        <v>87</v>
      </c>
      <c r="M75" s="283">
        <v>171694</v>
      </c>
      <c r="N75" s="282" t="s">
        <v>87</v>
      </c>
      <c r="O75" s="282" t="s">
        <v>87</v>
      </c>
      <c r="P75" s="282" t="s">
        <v>87</v>
      </c>
      <c r="Q75" s="282" t="s">
        <v>87</v>
      </c>
      <c r="R75" s="132">
        <v>101.90512472645553</v>
      </c>
      <c r="S75" s="132">
        <v>101.26616175781335</v>
      </c>
      <c r="T75" s="338">
        <v>34.118525786747796</v>
      </c>
      <c r="U75" s="338">
        <v>15.704151714734735</v>
      </c>
      <c r="V75" s="132">
        <v>10.075566750629701</v>
      </c>
      <c r="W75" s="132">
        <v>6.4651553316540697</v>
      </c>
      <c r="X75" s="132">
        <v>16.5407220822838</v>
      </c>
      <c r="Y75" s="282" t="s">
        <v>87</v>
      </c>
      <c r="Z75" s="282" t="s">
        <v>87</v>
      </c>
      <c r="AA75" s="282" t="s">
        <v>87</v>
      </c>
      <c r="AB75" s="282" t="s">
        <v>87</v>
      </c>
      <c r="AC75" s="282" t="s">
        <v>87</v>
      </c>
      <c r="AD75" s="282" t="s">
        <v>87</v>
      </c>
      <c r="AE75" s="282" t="s">
        <v>87</v>
      </c>
      <c r="AF75" s="282" t="s">
        <v>87</v>
      </c>
      <c r="AG75" s="282" t="s">
        <v>87</v>
      </c>
      <c r="AH75" s="282" t="s">
        <v>87</v>
      </c>
      <c r="AI75" s="282" t="s">
        <v>87</v>
      </c>
      <c r="AJ75" s="282" t="s">
        <v>87</v>
      </c>
      <c r="AK75" s="282" t="s">
        <v>87</v>
      </c>
      <c r="AL75" s="282" t="s">
        <v>87</v>
      </c>
      <c r="AM75" s="282" t="s">
        <v>87</v>
      </c>
      <c r="AN75" s="282" t="s">
        <v>87</v>
      </c>
      <c r="AO75" s="282" t="s">
        <v>87</v>
      </c>
      <c r="AP75" s="282" t="s">
        <v>87</v>
      </c>
      <c r="AQ75" s="282" t="s">
        <v>87</v>
      </c>
      <c r="AR75" s="282" t="s">
        <v>87</v>
      </c>
      <c r="AS75" s="282" t="s">
        <v>87</v>
      </c>
      <c r="AT75" s="282" t="s">
        <v>87</v>
      </c>
      <c r="AU75" s="282" t="s">
        <v>87</v>
      </c>
      <c r="AV75" s="282" t="s">
        <v>87</v>
      </c>
      <c r="AW75" s="286" t="s">
        <v>87</v>
      </c>
      <c r="AX75" s="286" t="s">
        <v>87</v>
      </c>
      <c r="AY75" s="286" t="s">
        <v>87</v>
      </c>
      <c r="AZ75" s="286" t="s">
        <v>87</v>
      </c>
      <c r="BA75" s="286" t="s">
        <v>87</v>
      </c>
      <c r="BB75" s="285">
        <v>29</v>
      </c>
      <c r="BC75" s="285">
        <v>43</v>
      </c>
      <c r="BD75" s="287" t="s">
        <v>88</v>
      </c>
      <c r="BE75" s="287" t="s">
        <v>88</v>
      </c>
      <c r="BF75" s="287" t="s">
        <v>88</v>
      </c>
      <c r="BG75" s="285">
        <v>0</v>
      </c>
      <c r="BH75" s="284">
        <v>0</v>
      </c>
      <c r="BI75" s="285">
        <v>106</v>
      </c>
      <c r="BJ75" s="284">
        <v>58.318661971830984</v>
      </c>
      <c r="BK75" s="285">
        <v>0</v>
      </c>
      <c r="BL75" s="284">
        <v>0</v>
      </c>
      <c r="BM75" s="285">
        <v>0</v>
      </c>
      <c r="BN75" s="288">
        <v>0</v>
      </c>
      <c r="BO75" s="289">
        <v>23</v>
      </c>
      <c r="BP75" s="288">
        <v>12.654049295774648</v>
      </c>
      <c r="BQ75" s="285">
        <v>0</v>
      </c>
      <c r="BR75" s="288">
        <v>0</v>
      </c>
      <c r="BS75" s="285">
        <v>17</v>
      </c>
      <c r="BT75" s="288">
        <v>9.3529929577464781</v>
      </c>
      <c r="BU75" s="285">
        <v>0</v>
      </c>
      <c r="BV75" s="288">
        <v>0</v>
      </c>
      <c r="BW75" s="285">
        <v>15</v>
      </c>
      <c r="BX75" s="288">
        <v>8.2526408450704221</v>
      </c>
      <c r="BY75" s="290">
        <v>0</v>
      </c>
      <c r="BZ75" s="291">
        <v>0</v>
      </c>
      <c r="CA75" s="285">
        <v>121</v>
      </c>
      <c r="CB75" s="288">
        <v>66.571302816901408</v>
      </c>
      <c r="CC75" s="285">
        <v>2</v>
      </c>
      <c r="CD75" s="288">
        <v>1.1003521126760565</v>
      </c>
      <c r="CE75" s="285">
        <v>14</v>
      </c>
      <c r="CF75" s="288">
        <v>7.7024647887323949</v>
      </c>
      <c r="CG75" s="285">
        <v>84</v>
      </c>
      <c r="CH75" s="288">
        <v>46.214788732394368</v>
      </c>
      <c r="CI75" s="285">
        <v>471</v>
      </c>
      <c r="CJ75" s="288">
        <v>259.13292253521126</v>
      </c>
      <c r="CK75" s="285">
        <v>89</v>
      </c>
      <c r="CL75" s="288">
        <v>48.965669014084504</v>
      </c>
      <c r="CM75" s="285">
        <v>0</v>
      </c>
      <c r="CN75" s="292">
        <v>0</v>
      </c>
      <c r="CO75" s="285">
        <v>22</v>
      </c>
      <c r="CP75" s="288">
        <v>12.10387323943662</v>
      </c>
      <c r="CQ75" s="290">
        <v>0</v>
      </c>
      <c r="CR75" s="291">
        <v>0</v>
      </c>
      <c r="CS75" s="290">
        <v>0</v>
      </c>
      <c r="CT75" s="291">
        <v>0</v>
      </c>
      <c r="CU75" s="285">
        <v>6</v>
      </c>
      <c r="CV75" s="288">
        <v>3.3010563380281686</v>
      </c>
      <c r="CW75" s="285">
        <v>133</v>
      </c>
      <c r="CX75" s="288">
        <v>73.173415492957744</v>
      </c>
      <c r="CY75" s="285">
        <v>133</v>
      </c>
      <c r="CZ75" s="288">
        <v>73.173415492957744</v>
      </c>
      <c r="DA75" s="290">
        <v>0</v>
      </c>
      <c r="DB75" s="291">
        <v>0</v>
      </c>
      <c r="DC75" s="285">
        <v>0</v>
      </c>
      <c r="DD75" s="285">
        <v>0</v>
      </c>
      <c r="DE75" s="285">
        <v>80</v>
      </c>
      <c r="DF75" s="285">
        <v>5075</v>
      </c>
      <c r="DG75" s="285">
        <v>0</v>
      </c>
      <c r="DH75" s="285">
        <v>83</v>
      </c>
      <c r="DI75" s="285">
        <v>90</v>
      </c>
      <c r="DJ75" s="285">
        <v>25</v>
      </c>
      <c r="DK75" s="285">
        <v>4</v>
      </c>
      <c r="DL75" s="285">
        <v>53</v>
      </c>
      <c r="DM75" s="285">
        <v>0</v>
      </c>
      <c r="DN75" s="285">
        <v>251</v>
      </c>
      <c r="DO75" s="285">
        <v>4</v>
      </c>
      <c r="DP75" s="285">
        <v>5</v>
      </c>
      <c r="DQ75" s="285">
        <v>0</v>
      </c>
      <c r="DR75" s="285">
        <v>0</v>
      </c>
      <c r="DS75" s="285">
        <v>0</v>
      </c>
      <c r="DT75" s="285">
        <v>908</v>
      </c>
      <c r="DU75" s="285">
        <v>10851</v>
      </c>
      <c r="DV75" s="285">
        <v>969</v>
      </c>
      <c r="DW75" s="285">
        <v>4668</v>
      </c>
      <c r="DX75" s="285">
        <v>115</v>
      </c>
      <c r="DY75" s="285">
        <v>0</v>
      </c>
      <c r="DZ75" s="285">
        <v>0</v>
      </c>
      <c r="EA75" s="285">
        <v>5572</v>
      </c>
      <c r="EB75" s="288">
        <v>20.8363244795406</v>
      </c>
      <c r="EC75" s="285">
        <v>198</v>
      </c>
      <c r="ED75" s="285">
        <v>1752</v>
      </c>
      <c r="EE75" s="285">
        <v>394</v>
      </c>
      <c r="EF75" s="288">
        <v>22.488584474885844</v>
      </c>
      <c r="EG75" s="285">
        <v>53</v>
      </c>
      <c r="EH75" s="285">
        <v>103</v>
      </c>
      <c r="EI75" s="285">
        <v>32</v>
      </c>
      <c r="EJ75" s="285">
        <v>0</v>
      </c>
      <c r="EK75" s="285">
        <v>60</v>
      </c>
      <c r="EL75" s="285">
        <v>0</v>
      </c>
      <c r="EM75" s="285">
        <v>0</v>
      </c>
      <c r="EN75" s="285">
        <v>17</v>
      </c>
      <c r="EO75" s="285">
        <v>5</v>
      </c>
      <c r="EP75" s="285">
        <v>5</v>
      </c>
      <c r="EQ75" s="285">
        <v>12</v>
      </c>
      <c r="ER75" s="285">
        <v>0</v>
      </c>
      <c r="ES75" s="285">
        <v>0</v>
      </c>
      <c r="ET75" s="285">
        <v>0</v>
      </c>
      <c r="EU75" s="285">
        <v>0</v>
      </c>
      <c r="EV75" s="285">
        <v>534</v>
      </c>
      <c r="EW75" s="285">
        <v>0</v>
      </c>
      <c r="EX75" s="285">
        <v>28</v>
      </c>
      <c r="EY75" s="285">
        <v>0</v>
      </c>
      <c r="EZ75" s="285">
        <v>0</v>
      </c>
      <c r="FA75" s="285">
        <v>4</v>
      </c>
      <c r="FB75" s="285">
        <v>2</v>
      </c>
      <c r="FC75" s="285">
        <v>0</v>
      </c>
      <c r="FD75" s="285">
        <v>2</v>
      </c>
      <c r="FE75" s="285">
        <v>1</v>
      </c>
      <c r="FF75" s="285">
        <v>9</v>
      </c>
      <c r="FG75" s="285">
        <v>48</v>
      </c>
      <c r="FH75" s="285">
        <v>81</v>
      </c>
      <c r="FI75" s="285">
        <v>56</v>
      </c>
      <c r="FJ75" s="285">
        <v>1312</v>
      </c>
      <c r="FK75" s="289">
        <v>2</v>
      </c>
      <c r="FL75" s="288">
        <v>1.1648630703460807</v>
      </c>
      <c r="FM75" s="289">
        <v>2</v>
      </c>
      <c r="FN75" s="288">
        <v>1.1648630703460807</v>
      </c>
      <c r="FO75" s="289">
        <v>0</v>
      </c>
      <c r="FP75" s="288">
        <v>0</v>
      </c>
      <c r="FQ75" s="281">
        <v>0</v>
      </c>
      <c r="FR75" s="292">
        <v>0</v>
      </c>
      <c r="FS75" s="281">
        <v>0</v>
      </c>
      <c r="FT75" s="292">
        <v>0</v>
      </c>
      <c r="FU75" s="289">
        <v>7</v>
      </c>
      <c r="FV75" s="288">
        <v>3.8512323943661975</v>
      </c>
      <c r="FW75" s="293">
        <v>2</v>
      </c>
      <c r="FX75" s="293">
        <v>1</v>
      </c>
      <c r="FY75" s="293">
        <v>1</v>
      </c>
      <c r="FZ75" s="293">
        <v>0</v>
      </c>
      <c r="GA75" s="293">
        <v>0</v>
      </c>
      <c r="GB75" s="285">
        <v>0</v>
      </c>
      <c r="GC75" s="285">
        <v>0</v>
      </c>
      <c r="GD75" s="285">
        <v>0</v>
      </c>
      <c r="GE75" s="285">
        <v>0</v>
      </c>
      <c r="GF75" s="285">
        <v>0</v>
      </c>
      <c r="GG75" s="288">
        <v>60.27</v>
      </c>
      <c r="GH75" s="288">
        <v>248.11</v>
      </c>
      <c r="GI75" s="288">
        <v>16</v>
      </c>
      <c r="GJ75" s="288">
        <v>2.13</v>
      </c>
      <c r="GK75" s="288">
        <v>0.13</v>
      </c>
      <c r="GL75" s="288">
        <v>1.03</v>
      </c>
      <c r="GM75" s="288">
        <v>3</v>
      </c>
      <c r="GN75" s="288">
        <v>0</v>
      </c>
      <c r="GO75" s="288">
        <v>0.1</v>
      </c>
      <c r="GP75" s="288">
        <v>2</v>
      </c>
      <c r="GQ75" s="288">
        <v>0</v>
      </c>
      <c r="GR75" s="288">
        <v>0</v>
      </c>
      <c r="GS75" s="288">
        <v>0</v>
      </c>
      <c r="GT75" s="288">
        <v>2</v>
      </c>
      <c r="GU75" s="288">
        <v>0</v>
      </c>
      <c r="GV75" s="288">
        <v>1</v>
      </c>
      <c r="GW75" s="288">
        <v>0</v>
      </c>
      <c r="GX75" s="288">
        <v>0</v>
      </c>
      <c r="GY75" s="288">
        <v>1</v>
      </c>
      <c r="GZ75" s="288">
        <v>0</v>
      </c>
      <c r="HA75" s="288">
        <v>1</v>
      </c>
      <c r="HB75" s="288">
        <v>0</v>
      </c>
      <c r="HC75" s="288">
        <v>0</v>
      </c>
      <c r="HD75" s="288">
        <v>0</v>
      </c>
      <c r="HE75" s="288">
        <v>2</v>
      </c>
      <c r="HF75" s="288">
        <v>0</v>
      </c>
      <c r="HG75" s="288">
        <v>0</v>
      </c>
      <c r="HH75" s="288">
        <v>11</v>
      </c>
      <c r="HI75" s="288">
        <v>1</v>
      </c>
      <c r="HJ75" s="134">
        <v>0</v>
      </c>
      <c r="HK75" s="134">
        <v>3.4945892110382424</v>
      </c>
      <c r="HL75" s="132">
        <v>15.084976760981746</v>
      </c>
      <c r="HM75" s="144">
        <v>96.254269535086294</v>
      </c>
      <c r="HN75" s="144">
        <v>85.632022123324205</v>
      </c>
      <c r="HO75" s="365">
        <v>7.5485940743536498E-2</v>
      </c>
      <c r="HP75" s="365">
        <v>1.23915737298637E-2</v>
      </c>
      <c r="HQ75" s="365">
        <v>4.5454545454545503</v>
      </c>
      <c r="HR75" s="365">
        <v>0.970873786407767</v>
      </c>
      <c r="HS75" s="132">
        <v>85.227272727272705</v>
      </c>
      <c r="HT75" s="132">
        <v>80.582524271844704</v>
      </c>
      <c r="HU75" s="132">
        <v>1.6606906963578001</v>
      </c>
      <c r="HV75" s="132">
        <v>1.2763320941759599</v>
      </c>
      <c r="HW75" s="132">
        <v>6.3440275512053699</v>
      </c>
      <c r="HX75" s="132">
        <v>12.6420416386837</v>
      </c>
      <c r="HY75" s="144">
        <v>115.49083553132076</v>
      </c>
      <c r="HZ75" s="144">
        <v>110.387562433339</v>
      </c>
      <c r="IA75" s="383">
        <v>10</v>
      </c>
      <c r="IB75" s="383">
        <v>16</v>
      </c>
      <c r="IC75" s="366">
        <v>0.15523129462899701</v>
      </c>
      <c r="ID75" s="366">
        <v>0.15871441325265401</v>
      </c>
      <c r="IE75" s="366">
        <v>2.2172949002217299</v>
      </c>
      <c r="IF75" s="366">
        <v>3.5555555555555598</v>
      </c>
      <c r="IG75" s="144">
        <v>67.627494456762705</v>
      </c>
      <c r="IH75" s="144">
        <v>74.8888888888889</v>
      </c>
      <c r="II75" s="144">
        <v>7.0009313877677704</v>
      </c>
      <c r="IJ75" s="144">
        <v>4.4638428727308801</v>
      </c>
      <c r="IK75" s="144">
        <v>8.0219581035241703</v>
      </c>
      <c r="IL75" s="144">
        <v>16.142377434519801</v>
      </c>
      <c r="IM75" s="146">
        <v>121.62045250722507</v>
      </c>
      <c r="IN75" s="135">
        <v>114.13547781198103</v>
      </c>
      <c r="IO75" s="366">
        <v>0.246747420367878</v>
      </c>
      <c r="IP75" s="366">
        <v>8.8043669660151397E-2</v>
      </c>
      <c r="IQ75" s="366">
        <v>4.1198501872659197</v>
      </c>
      <c r="IR75" s="366">
        <v>2.59067357512953</v>
      </c>
      <c r="IS75" s="144">
        <v>77.902621722846405</v>
      </c>
      <c r="IT75" s="144">
        <v>88.082901554404103</v>
      </c>
      <c r="IU75" s="144">
        <v>5.9892328398384898</v>
      </c>
      <c r="IV75" s="144">
        <v>3.39848564888185</v>
      </c>
      <c r="IW75" s="144">
        <v>9.9312858281766108</v>
      </c>
      <c r="IX75" s="144">
        <v>14.878744093411999</v>
      </c>
      <c r="IY75" s="338">
        <v>19</v>
      </c>
      <c r="IZ75" s="366">
        <v>0.23848374544998099</v>
      </c>
      <c r="JA75" s="366">
        <v>4.3981481481481497</v>
      </c>
      <c r="JB75" s="366">
        <v>93.981481481481495</v>
      </c>
      <c r="JC75" s="366">
        <v>5.4223672649679902</v>
      </c>
      <c r="JD75" s="144">
        <v>13.9637340496978</v>
      </c>
    </row>
    <row r="76" spans="1:264" ht="18" customHeight="1">
      <c r="A76" s="278"/>
      <c r="B76" s="279" t="s">
        <v>87</v>
      </c>
      <c r="C76" s="279" t="s">
        <v>87</v>
      </c>
      <c r="D76" s="280" t="s">
        <v>1792</v>
      </c>
      <c r="E76" s="281" t="s">
        <v>1294</v>
      </c>
      <c r="F76" s="280" t="s">
        <v>127</v>
      </c>
      <c r="G76" s="281" t="s">
        <v>8</v>
      </c>
      <c r="H76" s="282" t="s">
        <v>87</v>
      </c>
      <c r="I76" s="282" t="s">
        <v>87</v>
      </c>
      <c r="J76" s="282" t="s">
        <v>87</v>
      </c>
      <c r="K76" s="282" t="s">
        <v>87</v>
      </c>
      <c r="L76" s="282" t="s">
        <v>87</v>
      </c>
      <c r="M76" s="283">
        <v>518757</v>
      </c>
      <c r="N76" s="282" t="s">
        <v>87</v>
      </c>
      <c r="O76" s="282" t="s">
        <v>87</v>
      </c>
      <c r="P76" s="282" t="s">
        <v>87</v>
      </c>
      <c r="Q76" s="282" t="s">
        <v>87</v>
      </c>
      <c r="R76" s="132">
        <v>98.811999999999983</v>
      </c>
      <c r="S76" s="132">
        <v>99.903999999999996</v>
      </c>
      <c r="T76" s="339" t="s">
        <v>88</v>
      </c>
      <c r="U76" s="339" t="s">
        <v>88</v>
      </c>
      <c r="V76" s="132">
        <v>16.967281879194601</v>
      </c>
      <c r="W76" s="132">
        <v>8.6828859060402692</v>
      </c>
      <c r="X76" s="132">
        <v>25.650167785234899</v>
      </c>
      <c r="Y76" s="282" t="s">
        <v>87</v>
      </c>
      <c r="Z76" s="282" t="s">
        <v>87</v>
      </c>
      <c r="AA76" s="282" t="s">
        <v>87</v>
      </c>
      <c r="AB76" s="282" t="s">
        <v>87</v>
      </c>
      <c r="AC76" s="282" t="s">
        <v>87</v>
      </c>
      <c r="AD76" s="282" t="s">
        <v>87</v>
      </c>
      <c r="AE76" s="282" t="s">
        <v>87</v>
      </c>
      <c r="AF76" s="282" t="s">
        <v>87</v>
      </c>
      <c r="AG76" s="282" t="s">
        <v>87</v>
      </c>
      <c r="AH76" s="282" t="s">
        <v>87</v>
      </c>
      <c r="AI76" s="282" t="s">
        <v>87</v>
      </c>
      <c r="AJ76" s="282" t="s">
        <v>87</v>
      </c>
      <c r="AK76" s="282" t="s">
        <v>87</v>
      </c>
      <c r="AL76" s="282" t="s">
        <v>87</v>
      </c>
      <c r="AM76" s="282" t="s">
        <v>87</v>
      </c>
      <c r="AN76" s="282" t="s">
        <v>87</v>
      </c>
      <c r="AO76" s="282" t="s">
        <v>87</v>
      </c>
      <c r="AP76" s="282" t="s">
        <v>87</v>
      </c>
      <c r="AQ76" s="282" t="s">
        <v>87</v>
      </c>
      <c r="AR76" s="282" t="s">
        <v>87</v>
      </c>
      <c r="AS76" s="282" t="s">
        <v>87</v>
      </c>
      <c r="AT76" s="282" t="s">
        <v>87</v>
      </c>
      <c r="AU76" s="282" t="s">
        <v>87</v>
      </c>
      <c r="AV76" s="282" t="s">
        <v>87</v>
      </c>
      <c r="AW76" s="286" t="s">
        <v>87</v>
      </c>
      <c r="AX76" s="286" t="s">
        <v>87</v>
      </c>
      <c r="AY76" s="286" t="s">
        <v>87</v>
      </c>
      <c r="AZ76" s="286" t="s">
        <v>87</v>
      </c>
      <c r="BA76" s="286" t="s">
        <v>87</v>
      </c>
      <c r="BB76" s="285">
        <v>95</v>
      </c>
      <c r="BC76" s="285">
        <v>128</v>
      </c>
      <c r="BD76" s="287" t="s">
        <v>88</v>
      </c>
      <c r="BE76" s="287" t="s">
        <v>88</v>
      </c>
      <c r="BF76" s="287" t="s">
        <v>88</v>
      </c>
      <c r="BG76" s="285">
        <v>169</v>
      </c>
      <c r="BH76" s="284">
        <v>32.58811324465767</v>
      </c>
      <c r="BI76" s="285">
        <v>706</v>
      </c>
      <c r="BJ76" s="284">
        <v>136.13732515223856</v>
      </c>
      <c r="BK76" s="285">
        <v>50</v>
      </c>
      <c r="BL76" s="284">
        <v>9.6414536226797836</v>
      </c>
      <c r="BM76" s="285">
        <v>0</v>
      </c>
      <c r="BN76" s="288">
        <v>0</v>
      </c>
      <c r="BO76" s="289">
        <v>168</v>
      </c>
      <c r="BP76" s="288">
        <v>32.395284172204079</v>
      </c>
      <c r="BQ76" s="285">
        <v>11</v>
      </c>
      <c r="BR76" s="288">
        <v>2.1211197969895528</v>
      </c>
      <c r="BS76" s="285">
        <v>18</v>
      </c>
      <c r="BT76" s="288">
        <v>3.4709233041647223</v>
      </c>
      <c r="BU76" s="285">
        <v>0</v>
      </c>
      <c r="BV76" s="288">
        <v>0</v>
      </c>
      <c r="BW76" s="285">
        <v>12</v>
      </c>
      <c r="BX76" s="288">
        <v>2.3139488694431485</v>
      </c>
      <c r="BY76" s="290">
        <v>0</v>
      </c>
      <c r="BZ76" s="291">
        <v>0</v>
      </c>
      <c r="CA76" s="285">
        <v>72</v>
      </c>
      <c r="CB76" s="288">
        <v>13.883693216658889</v>
      </c>
      <c r="CC76" s="290">
        <v>0</v>
      </c>
      <c r="CD76" s="291">
        <v>0</v>
      </c>
      <c r="CE76" s="285">
        <v>15</v>
      </c>
      <c r="CF76" s="288">
        <v>2.8924360868039352</v>
      </c>
      <c r="CG76" s="285">
        <v>116</v>
      </c>
      <c r="CH76" s="288">
        <v>22.368172404617098</v>
      </c>
      <c r="CI76" s="285">
        <v>421</v>
      </c>
      <c r="CJ76" s="288">
        <v>81.181039502963785</v>
      </c>
      <c r="CK76" s="285">
        <v>97</v>
      </c>
      <c r="CL76" s="288">
        <v>18.704420027998779</v>
      </c>
      <c r="CM76" s="290">
        <v>243</v>
      </c>
      <c r="CN76" s="294">
        <v>46.857464606223751</v>
      </c>
      <c r="CO76" s="285">
        <v>14</v>
      </c>
      <c r="CP76" s="288">
        <v>2.6996070143503395</v>
      </c>
      <c r="CQ76" s="290">
        <v>1</v>
      </c>
      <c r="CR76" s="291">
        <v>0.19282907245359568</v>
      </c>
      <c r="CS76" s="285">
        <v>0</v>
      </c>
      <c r="CT76" s="288">
        <v>0</v>
      </c>
      <c r="CU76" s="285">
        <v>0</v>
      </c>
      <c r="CV76" s="288">
        <v>0</v>
      </c>
      <c r="CW76" s="285">
        <v>0</v>
      </c>
      <c r="CX76" s="288">
        <v>0</v>
      </c>
      <c r="CY76" s="285">
        <v>0</v>
      </c>
      <c r="CZ76" s="288">
        <v>0</v>
      </c>
      <c r="DA76" s="290">
        <v>0</v>
      </c>
      <c r="DB76" s="291">
        <v>0</v>
      </c>
      <c r="DC76" s="285">
        <v>0</v>
      </c>
      <c r="DD76" s="285">
        <v>0</v>
      </c>
      <c r="DE76" s="285">
        <v>24</v>
      </c>
      <c r="DF76" s="285">
        <v>6349</v>
      </c>
      <c r="DG76" s="285">
        <v>0</v>
      </c>
      <c r="DH76" s="285">
        <v>129</v>
      </c>
      <c r="DI76" s="285">
        <v>15</v>
      </c>
      <c r="DJ76" s="285">
        <v>85</v>
      </c>
      <c r="DK76" s="285">
        <v>103</v>
      </c>
      <c r="DL76" s="285">
        <v>0</v>
      </c>
      <c r="DM76" s="285">
        <v>0</v>
      </c>
      <c r="DN76" s="285">
        <v>0</v>
      </c>
      <c r="DO76" s="285">
        <v>79</v>
      </c>
      <c r="DP76" s="285">
        <v>15</v>
      </c>
      <c r="DQ76" s="285">
        <v>0</v>
      </c>
      <c r="DR76" s="285">
        <v>0</v>
      </c>
      <c r="DS76" s="285">
        <v>28</v>
      </c>
      <c r="DT76" s="285">
        <v>0</v>
      </c>
      <c r="DU76" s="285">
        <v>15043</v>
      </c>
      <c r="DV76" s="285">
        <v>1016</v>
      </c>
      <c r="DW76" s="285">
        <v>2355</v>
      </c>
      <c r="DX76" s="285">
        <v>0</v>
      </c>
      <c r="DY76" s="285">
        <v>0</v>
      </c>
      <c r="DZ76" s="285">
        <v>0</v>
      </c>
      <c r="EA76" s="285">
        <v>7364</v>
      </c>
      <c r="EB76" s="288">
        <v>16.417707767517701</v>
      </c>
      <c r="EC76" s="285">
        <v>201</v>
      </c>
      <c r="ED76" s="285">
        <v>2531</v>
      </c>
      <c r="EE76" s="285">
        <v>295</v>
      </c>
      <c r="EF76" s="288">
        <v>11.655472145397077</v>
      </c>
      <c r="EG76" s="285">
        <v>27</v>
      </c>
      <c r="EH76" s="285">
        <v>44</v>
      </c>
      <c r="EI76" s="285">
        <v>19</v>
      </c>
      <c r="EJ76" s="285">
        <v>0</v>
      </c>
      <c r="EK76" s="285">
        <v>107</v>
      </c>
      <c r="EL76" s="285">
        <v>0</v>
      </c>
      <c r="EM76" s="285">
        <v>0</v>
      </c>
      <c r="EN76" s="285">
        <v>17</v>
      </c>
      <c r="EO76" s="285">
        <v>6</v>
      </c>
      <c r="EP76" s="285">
        <v>19</v>
      </c>
      <c r="EQ76" s="285">
        <v>3</v>
      </c>
      <c r="ER76" s="285">
        <v>0</v>
      </c>
      <c r="ES76" s="285">
        <v>3</v>
      </c>
      <c r="ET76" s="285">
        <v>0</v>
      </c>
      <c r="EU76" s="285">
        <v>0</v>
      </c>
      <c r="EV76" s="285">
        <v>0</v>
      </c>
      <c r="EW76" s="285">
        <v>0</v>
      </c>
      <c r="EX76" s="285">
        <v>0</v>
      </c>
      <c r="EY76" s="285">
        <v>0</v>
      </c>
      <c r="EZ76" s="285">
        <v>0</v>
      </c>
      <c r="FA76" s="285">
        <v>0</v>
      </c>
      <c r="FB76" s="285">
        <v>0</v>
      </c>
      <c r="FC76" s="285">
        <v>0</v>
      </c>
      <c r="FD76" s="285">
        <v>0</v>
      </c>
      <c r="FE76" s="285">
        <v>0</v>
      </c>
      <c r="FF76" s="285">
        <v>0</v>
      </c>
      <c r="FG76" s="285">
        <v>78</v>
      </c>
      <c r="FH76" s="285">
        <v>153</v>
      </c>
      <c r="FI76" s="285">
        <v>14</v>
      </c>
      <c r="FJ76" s="285">
        <v>981</v>
      </c>
      <c r="FK76" s="289">
        <v>21</v>
      </c>
      <c r="FL76" s="288">
        <v>4.0481381456057459</v>
      </c>
      <c r="FM76" s="289">
        <v>8</v>
      </c>
      <c r="FN76" s="288">
        <v>1.542147864992665</v>
      </c>
      <c r="FO76" s="295">
        <v>5</v>
      </c>
      <c r="FP76" s="291">
        <v>0.96384241562041573</v>
      </c>
      <c r="FQ76" s="281">
        <v>2</v>
      </c>
      <c r="FR76" s="292">
        <v>0.38565814490719136</v>
      </c>
      <c r="FS76" s="281">
        <v>1</v>
      </c>
      <c r="FT76" s="292">
        <v>0.19282907245359568</v>
      </c>
      <c r="FU76" s="295">
        <v>0</v>
      </c>
      <c r="FV76" s="291">
        <v>0</v>
      </c>
      <c r="FW76" s="293">
        <v>1</v>
      </c>
      <c r="FX76" s="293">
        <v>0</v>
      </c>
      <c r="FY76" s="293">
        <v>0</v>
      </c>
      <c r="FZ76" s="293">
        <v>0</v>
      </c>
      <c r="GA76" s="293">
        <v>1</v>
      </c>
      <c r="GB76" s="285">
        <v>0</v>
      </c>
      <c r="GC76" s="285">
        <v>0</v>
      </c>
      <c r="GD76" s="285">
        <v>0</v>
      </c>
      <c r="GE76" s="285">
        <v>0</v>
      </c>
      <c r="GF76" s="285">
        <v>0</v>
      </c>
      <c r="GG76" s="288">
        <v>57.9</v>
      </c>
      <c r="GH76" s="288">
        <v>338.7</v>
      </c>
      <c r="GI76" s="288">
        <v>15</v>
      </c>
      <c r="GJ76" s="288">
        <v>2.2999999999999998</v>
      </c>
      <c r="GK76" s="288">
        <v>0.3</v>
      </c>
      <c r="GL76" s="288">
        <v>0.2</v>
      </c>
      <c r="GM76" s="288">
        <v>3.1</v>
      </c>
      <c r="GN76" s="288">
        <v>2</v>
      </c>
      <c r="GO76" s="288">
        <v>0.1</v>
      </c>
      <c r="GP76" s="288">
        <v>5.0999999999999996</v>
      </c>
      <c r="GQ76" s="288">
        <v>0.1</v>
      </c>
      <c r="GR76" s="288">
        <v>0</v>
      </c>
      <c r="GS76" s="288">
        <v>0</v>
      </c>
      <c r="GT76" s="288">
        <v>1.2</v>
      </c>
      <c r="GU76" s="288">
        <v>0</v>
      </c>
      <c r="GV76" s="288">
        <v>1</v>
      </c>
      <c r="GW76" s="288">
        <v>0</v>
      </c>
      <c r="GX76" s="288">
        <v>0</v>
      </c>
      <c r="GY76" s="288">
        <v>1</v>
      </c>
      <c r="GZ76" s="288">
        <v>2</v>
      </c>
      <c r="HA76" s="288">
        <v>0</v>
      </c>
      <c r="HB76" s="288">
        <v>0</v>
      </c>
      <c r="HC76" s="288">
        <v>0</v>
      </c>
      <c r="HD76" s="288">
        <v>0</v>
      </c>
      <c r="HE76" s="288">
        <v>0</v>
      </c>
      <c r="HF76" s="288">
        <v>0</v>
      </c>
      <c r="HG76" s="288">
        <v>0</v>
      </c>
      <c r="HH76" s="288">
        <v>19</v>
      </c>
      <c r="HI76" s="288">
        <v>1</v>
      </c>
      <c r="HJ76" s="134">
        <v>0.38553696624816625</v>
      </c>
      <c r="HK76" s="134">
        <v>6.1685914599706599</v>
      </c>
      <c r="HL76" s="132">
        <v>33.919542290513675</v>
      </c>
      <c r="HM76" s="144">
        <v>99.483000000000004</v>
      </c>
      <c r="HN76" s="144">
        <v>89.129000000000005</v>
      </c>
      <c r="HO76" s="365">
        <v>8.19192510239906E-2</v>
      </c>
      <c r="HP76" s="365">
        <v>2.9124799767001601E-2</v>
      </c>
      <c r="HQ76" s="365">
        <v>4.7619047619047601</v>
      </c>
      <c r="HR76" s="365">
        <v>2.1621621621621601</v>
      </c>
      <c r="HS76" s="132">
        <v>82.993197278911595</v>
      </c>
      <c r="HT76" s="132">
        <v>85.135135135135101</v>
      </c>
      <c r="HU76" s="132">
        <v>1.7203042715037999</v>
      </c>
      <c r="HV76" s="132">
        <v>1.34702198922382</v>
      </c>
      <c r="HW76" s="132">
        <v>5.4898017545963604</v>
      </c>
      <c r="HX76" s="132">
        <v>11.5128202668611</v>
      </c>
      <c r="HY76" s="144">
        <v>100.42100000000001</v>
      </c>
      <c r="HZ76" s="144">
        <v>106.63500000000001</v>
      </c>
      <c r="IA76" s="383">
        <v>51</v>
      </c>
      <c r="IB76" s="383">
        <v>42</v>
      </c>
      <c r="IC76" s="366">
        <v>0.32945736434108502</v>
      </c>
      <c r="ID76" s="366">
        <v>0.16684542962698101</v>
      </c>
      <c r="IE76" s="366">
        <v>3.4459459459459501</v>
      </c>
      <c r="IF76" s="366">
        <v>2.7686222808174001</v>
      </c>
      <c r="IG76" s="144">
        <v>64.1216216216216</v>
      </c>
      <c r="IH76" s="144">
        <v>67.765326301911699</v>
      </c>
      <c r="II76" s="144">
        <v>9.5607235142118796</v>
      </c>
      <c r="IJ76" s="144">
        <v>6.0262980177173997</v>
      </c>
      <c r="IK76" s="144">
        <v>5.3837141723784798</v>
      </c>
      <c r="IL76" s="144">
        <v>11.7574269297547</v>
      </c>
      <c r="IM76" s="146">
        <v>107.813</v>
      </c>
      <c r="IN76" s="135">
        <v>104.94799999999999</v>
      </c>
      <c r="IO76" s="366">
        <v>0.38254046101029898</v>
      </c>
      <c r="IP76" s="366">
        <v>0.149598803209574</v>
      </c>
      <c r="IQ76" s="366">
        <v>3.2231404958677699</v>
      </c>
      <c r="IR76" s="366">
        <v>1.7799352750809101</v>
      </c>
      <c r="IS76" s="144">
        <v>88.099173553718998</v>
      </c>
      <c r="IT76" s="144">
        <v>91.504854368932001</v>
      </c>
      <c r="IU76" s="144">
        <v>11.8685630210888</v>
      </c>
      <c r="IV76" s="144">
        <v>8.4047327621379004</v>
      </c>
      <c r="IW76" s="144">
        <v>8.0473843705041492</v>
      </c>
      <c r="IX76" s="144">
        <v>14.4404332129964</v>
      </c>
      <c r="IY76" s="338">
        <v>52</v>
      </c>
      <c r="IZ76" s="366">
        <v>0.57906458797327398</v>
      </c>
      <c r="JA76" s="366">
        <v>8.8586030664395192</v>
      </c>
      <c r="JB76" s="366">
        <v>93.696763202725705</v>
      </c>
      <c r="JC76" s="366">
        <v>6.5367483296213802</v>
      </c>
      <c r="JD76" s="144">
        <v>6.2513789101094499</v>
      </c>
    </row>
    <row r="77" spans="1:264" ht="18" customHeight="1">
      <c r="A77" s="278"/>
      <c r="B77" s="279" t="s">
        <v>87</v>
      </c>
      <c r="C77" s="279" t="s">
        <v>87</v>
      </c>
      <c r="D77" s="280" t="s">
        <v>1793</v>
      </c>
      <c r="E77" s="281" t="s">
        <v>1295</v>
      </c>
      <c r="F77" s="280" t="s">
        <v>127</v>
      </c>
      <c r="G77" s="281" t="s">
        <v>8</v>
      </c>
      <c r="H77" s="282" t="s">
        <v>87</v>
      </c>
      <c r="I77" s="282" t="s">
        <v>87</v>
      </c>
      <c r="J77" s="282" t="s">
        <v>87</v>
      </c>
      <c r="K77" s="282" t="s">
        <v>87</v>
      </c>
      <c r="L77" s="282" t="s">
        <v>87</v>
      </c>
      <c r="M77" s="283">
        <v>138202</v>
      </c>
      <c r="N77" s="282" t="s">
        <v>87</v>
      </c>
      <c r="O77" s="282" t="s">
        <v>87</v>
      </c>
      <c r="P77" s="282" t="s">
        <v>87</v>
      </c>
      <c r="Q77" s="282" t="s">
        <v>87</v>
      </c>
      <c r="R77" s="132">
        <v>101.88721878214454</v>
      </c>
      <c r="S77" s="132">
        <v>101.07400830949329</v>
      </c>
      <c r="T77" s="395">
        <v>25.042589482348149</v>
      </c>
      <c r="U77" s="395">
        <v>9.3827221572007602</v>
      </c>
      <c r="V77" s="132">
        <v>12.1744054360136</v>
      </c>
      <c r="W77" s="132">
        <v>8.4371460928652304</v>
      </c>
      <c r="X77" s="132">
        <v>20.611551528878799</v>
      </c>
      <c r="Y77" s="282" t="s">
        <v>87</v>
      </c>
      <c r="Z77" s="282" t="s">
        <v>87</v>
      </c>
      <c r="AA77" s="282" t="s">
        <v>87</v>
      </c>
      <c r="AB77" s="282" t="s">
        <v>87</v>
      </c>
      <c r="AC77" s="282" t="s">
        <v>87</v>
      </c>
      <c r="AD77" s="282" t="s">
        <v>87</v>
      </c>
      <c r="AE77" s="282" t="s">
        <v>87</v>
      </c>
      <c r="AF77" s="282" t="s">
        <v>87</v>
      </c>
      <c r="AG77" s="282" t="s">
        <v>87</v>
      </c>
      <c r="AH77" s="282" t="s">
        <v>87</v>
      </c>
      <c r="AI77" s="282" t="s">
        <v>87</v>
      </c>
      <c r="AJ77" s="282" t="s">
        <v>87</v>
      </c>
      <c r="AK77" s="282" t="s">
        <v>87</v>
      </c>
      <c r="AL77" s="282" t="s">
        <v>87</v>
      </c>
      <c r="AM77" s="282" t="s">
        <v>87</v>
      </c>
      <c r="AN77" s="282" t="s">
        <v>87</v>
      </c>
      <c r="AO77" s="282" t="s">
        <v>87</v>
      </c>
      <c r="AP77" s="282" t="s">
        <v>87</v>
      </c>
      <c r="AQ77" s="282" t="s">
        <v>87</v>
      </c>
      <c r="AR77" s="282" t="s">
        <v>87</v>
      </c>
      <c r="AS77" s="282" t="s">
        <v>87</v>
      </c>
      <c r="AT77" s="282" t="s">
        <v>87</v>
      </c>
      <c r="AU77" s="282" t="s">
        <v>87</v>
      </c>
      <c r="AV77" s="282" t="s">
        <v>87</v>
      </c>
      <c r="AW77" s="286" t="s">
        <v>87</v>
      </c>
      <c r="AX77" s="286" t="s">
        <v>87</v>
      </c>
      <c r="AY77" s="286" t="s">
        <v>87</v>
      </c>
      <c r="AZ77" s="286" t="s">
        <v>87</v>
      </c>
      <c r="BA77" s="286" t="s">
        <v>87</v>
      </c>
      <c r="BB77" s="285">
        <v>30</v>
      </c>
      <c r="BC77" s="285">
        <v>34</v>
      </c>
      <c r="BD77" s="287" t="s">
        <v>88</v>
      </c>
      <c r="BE77" s="287" t="s">
        <v>88</v>
      </c>
      <c r="BF77" s="287" t="s">
        <v>88</v>
      </c>
      <c r="BG77" s="285">
        <v>14</v>
      </c>
      <c r="BH77" s="284">
        <v>9.7958955197772131</v>
      </c>
      <c r="BI77" s="285">
        <v>58</v>
      </c>
      <c r="BJ77" s="284">
        <v>40.58299572479131</v>
      </c>
      <c r="BK77" s="285">
        <v>0</v>
      </c>
      <c r="BL77" s="284">
        <v>0</v>
      </c>
      <c r="BM77" s="285">
        <v>0</v>
      </c>
      <c r="BN77" s="288">
        <v>0</v>
      </c>
      <c r="BO77" s="289">
        <v>0</v>
      </c>
      <c r="BP77" s="288">
        <v>0</v>
      </c>
      <c r="BQ77" s="285">
        <v>0</v>
      </c>
      <c r="BR77" s="288">
        <v>0</v>
      </c>
      <c r="BS77" s="285">
        <v>0</v>
      </c>
      <c r="BT77" s="288">
        <v>0</v>
      </c>
      <c r="BU77" s="285">
        <v>0</v>
      </c>
      <c r="BV77" s="288">
        <v>0</v>
      </c>
      <c r="BW77" s="285">
        <v>18</v>
      </c>
      <c r="BX77" s="288">
        <v>12.59472281114213</v>
      </c>
      <c r="BY77" s="290">
        <v>8</v>
      </c>
      <c r="BZ77" s="291">
        <v>5.5976545827298363</v>
      </c>
      <c r="CA77" s="285">
        <v>1039</v>
      </c>
      <c r="CB77" s="288">
        <v>726.99538893203749</v>
      </c>
      <c r="CC77" s="290">
        <v>814</v>
      </c>
      <c r="CD77" s="291">
        <v>569.56135379276077</v>
      </c>
      <c r="CE77" s="290">
        <v>119</v>
      </c>
      <c r="CF77" s="291">
        <v>83.265111918106314</v>
      </c>
      <c r="CG77" s="285">
        <v>805</v>
      </c>
      <c r="CH77" s="288">
        <v>563.26399238718977</v>
      </c>
      <c r="CI77" s="285">
        <v>2919</v>
      </c>
      <c r="CJ77" s="288">
        <v>2042.4442158735492</v>
      </c>
      <c r="CK77" s="285">
        <v>980</v>
      </c>
      <c r="CL77" s="288">
        <v>685.71268638440495</v>
      </c>
      <c r="CM77" s="285">
        <v>1773</v>
      </c>
      <c r="CN77" s="292">
        <v>1240.5801968974999</v>
      </c>
      <c r="CO77" s="285">
        <v>237</v>
      </c>
      <c r="CP77" s="288">
        <v>165.83051701337138</v>
      </c>
      <c r="CQ77" s="285">
        <v>17</v>
      </c>
      <c r="CR77" s="288">
        <v>11.895015988300901</v>
      </c>
      <c r="CS77" s="290">
        <v>22</v>
      </c>
      <c r="CT77" s="291">
        <v>15.393550102507051</v>
      </c>
      <c r="CU77" s="290">
        <v>101</v>
      </c>
      <c r="CV77" s="291">
        <v>70.67038910696418</v>
      </c>
      <c r="CW77" s="290">
        <v>1036</v>
      </c>
      <c r="CX77" s="291">
        <v>724.89626846351382</v>
      </c>
      <c r="CY77" s="290">
        <v>1036</v>
      </c>
      <c r="CZ77" s="291">
        <v>724.89626846351382</v>
      </c>
      <c r="DA77" s="290">
        <v>0</v>
      </c>
      <c r="DB77" s="291">
        <v>0</v>
      </c>
      <c r="DC77" s="285">
        <v>44</v>
      </c>
      <c r="DD77" s="285">
        <v>1153</v>
      </c>
      <c r="DE77" s="285">
        <v>993</v>
      </c>
      <c r="DF77" s="285">
        <v>614</v>
      </c>
      <c r="DG77" s="285">
        <v>10553</v>
      </c>
      <c r="DH77" s="285">
        <v>1019</v>
      </c>
      <c r="DI77" s="285">
        <v>297</v>
      </c>
      <c r="DJ77" s="285">
        <v>651</v>
      </c>
      <c r="DK77" s="285">
        <v>51</v>
      </c>
      <c r="DL77" s="285">
        <v>1619</v>
      </c>
      <c r="DM77" s="285">
        <v>0</v>
      </c>
      <c r="DN77" s="285">
        <v>3384</v>
      </c>
      <c r="DO77" s="285">
        <v>230</v>
      </c>
      <c r="DP77" s="285">
        <v>180</v>
      </c>
      <c r="DQ77" s="285">
        <v>6</v>
      </c>
      <c r="DR77" s="285">
        <v>0</v>
      </c>
      <c r="DS77" s="285">
        <v>261</v>
      </c>
      <c r="DT77" s="285">
        <v>0</v>
      </c>
      <c r="DU77" s="285">
        <v>41314</v>
      </c>
      <c r="DV77" s="285">
        <v>6722</v>
      </c>
      <c r="DW77" s="285">
        <v>2770</v>
      </c>
      <c r="DX77" s="285">
        <v>1514</v>
      </c>
      <c r="DY77" s="285">
        <v>1015</v>
      </c>
      <c r="DZ77" s="285">
        <v>14697</v>
      </c>
      <c r="EA77" s="285">
        <v>20979</v>
      </c>
      <c r="EB77" s="288">
        <v>35.402068735402104</v>
      </c>
      <c r="EC77" s="285">
        <v>707</v>
      </c>
      <c r="ED77" s="285">
        <v>7075</v>
      </c>
      <c r="EE77" s="285">
        <v>2293</v>
      </c>
      <c r="EF77" s="288">
        <v>32.409893992932865</v>
      </c>
      <c r="EG77" s="285">
        <v>455</v>
      </c>
      <c r="EH77" s="285">
        <v>220</v>
      </c>
      <c r="EI77" s="285">
        <v>147</v>
      </c>
      <c r="EJ77" s="285">
        <v>155</v>
      </c>
      <c r="EK77" s="285">
        <v>1125</v>
      </c>
      <c r="EL77" s="285">
        <v>5</v>
      </c>
      <c r="EM77" s="285">
        <v>53</v>
      </c>
      <c r="EN77" s="285">
        <v>41</v>
      </c>
      <c r="EO77" s="285">
        <v>68</v>
      </c>
      <c r="EP77" s="285">
        <v>338</v>
      </c>
      <c r="EQ77" s="285">
        <v>100</v>
      </c>
      <c r="ER77" s="285">
        <v>0</v>
      </c>
      <c r="ES77" s="285">
        <v>21</v>
      </c>
      <c r="ET77" s="285">
        <v>44</v>
      </c>
      <c r="EU77" s="285">
        <v>0</v>
      </c>
      <c r="EV77" s="285">
        <v>7862</v>
      </c>
      <c r="EW77" s="285">
        <v>0</v>
      </c>
      <c r="EX77" s="285">
        <v>0</v>
      </c>
      <c r="EY77" s="285">
        <v>548</v>
      </c>
      <c r="EZ77" s="285">
        <v>8</v>
      </c>
      <c r="FA77" s="285">
        <v>50</v>
      </c>
      <c r="FB77" s="285">
        <v>2</v>
      </c>
      <c r="FC77" s="285">
        <v>8</v>
      </c>
      <c r="FD77" s="285">
        <v>3</v>
      </c>
      <c r="FE77" s="285">
        <v>4</v>
      </c>
      <c r="FF77" s="285">
        <v>98</v>
      </c>
      <c r="FG77" s="285">
        <v>461</v>
      </c>
      <c r="FH77" s="285">
        <v>885</v>
      </c>
      <c r="FI77" s="285">
        <v>584</v>
      </c>
      <c r="FJ77" s="285">
        <v>5397</v>
      </c>
      <c r="FK77" s="289">
        <v>5</v>
      </c>
      <c r="FL77" s="288">
        <v>3.6178926498892925</v>
      </c>
      <c r="FM77" s="295">
        <v>0</v>
      </c>
      <c r="FN77" s="291">
        <v>0</v>
      </c>
      <c r="FO77" s="295">
        <v>0</v>
      </c>
      <c r="FP77" s="291">
        <v>0</v>
      </c>
      <c r="FQ77" s="281">
        <v>0</v>
      </c>
      <c r="FR77" s="292">
        <v>0</v>
      </c>
      <c r="FS77" s="281">
        <v>0</v>
      </c>
      <c r="FT77" s="292">
        <v>0</v>
      </c>
      <c r="FU77" s="295">
        <v>44</v>
      </c>
      <c r="FV77" s="291">
        <v>30.787100205014102</v>
      </c>
      <c r="FW77" s="293">
        <v>2</v>
      </c>
      <c r="FX77" s="293">
        <v>0</v>
      </c>
      <c r="FY77" s="293">
        <v>2</v>
      </c>
      <c r="FZ77" s="293">
        <v>0</v>
      </c>
      <c r="GA77" s="293">
        <v>0</v>
      </c>
      <c r="GB77" s="285">
        <v>8959</v>
      </c>
      <c r="GC77" s="285">
        <v>514</v>
      </c>
      <c r="GD77" s="285">
        <v>905</v>
      </c>
      <c r="GE77" s="285">
        <v>0</v>
      </c>
      <c r="GF77" s="285">
        <v>0</v>
      </c>
      <c r="GG77" s="288">
        <v>242.68</v>
      </c>
      <c r="GH77" s="288">
        <v>930.18</v>
      </c>
      <c r="GI77" s="288">
        <v>60</v>
      </c>
      <c r="GJ77" s="288">
        <v>10.19</v>
      </c>
      <c r="GK77" s="288">
        <v>5</v>
      </c>
      <c r="GL77" s="288">
        <v>4.9800000000000004</v>
      </c>
      <c r="GM77" s="288">
        <v>13.85</v>
      </c>
      <c r="GN77" s="288">
        <v>11.1</v>
      </c>
      <c r="GO77" s="288">
        <v>4</v>
      </c>
      <c r="GP77" s="288">
        <v>12.95</v>
      </c>
      <c r="GQ77" s="288">
        <v>2</v>
      </c>
      <c r="GR77" s="288">
        <v>2</v>
      </c>
      <c r="GS77" s="288">
        <v>0</v>
      </c>
      <c r="GT77" s="288">
        <v>28.52</v>
      </c>
      <c r="GU77" s="288">
        <v>1</v>
      </c>
      <c r="GV77" s="288">
        <v>3</v>
      </c>
      <c r="GW77" s="288">
        <v>2</v>
      </c>
      <c r="GX77" s="288">
        <v>2</v>
      </c>
      <c r="GY77" s="288">
        <v>4</v>
      </c>
      <c r="GZ77" s="288">
        <v>3</v>
      </c>
      <c r="HA77" s="288">
        <v>0</v>
      </c>
      <c r="HB77" s="288">
        <v>2</v>
      </c>
      <c r="HC77" s="288">
        <v>0</v>
      </c>
      <c r="HD77" s="288">
        <v>0</v>
      </c>
      <c r="HE77" s="288">
        <v>5</v>
      </c>
      <c r="HF77" s="288">
        <v>2</v>
      </c>
      <c r="HG77" s="288">
        <v>6</v>
      </c>
      <c r="HH77" s="288">
        <v>32</v>
      </c>
      <c r="HI77" s="288">
        <v>2</v>
      </c>
      <c r="HJ77" s="134">
        <v>0</v>
      </c>
      <c r="HK77" s="134">
        <v>8.6829423597343034</v>
      </c>
      <c r="HL77" s="132">
        <v>16.208159071504028</v>
      </c>
      <c r="HM77" s="144">
        <v>96.432002244773201</v>
      </c>
      <c r="HN77" s="144">
        <v>86.051582686927404</v>
      </c>
      <c r="HO77" s="365">
        <v>7.4906367041198504E-2</v>
      </c>
      <c r="HP77" s="365">
        <v>2.8206092515983501E-2</v>
      </c>
      <c r="HQ77" s="365">
        <v>3.9215686274509798</v>
      </c>
      <c r="HR77" s="365">
        <v>2.8571428571428599</v>
      </c>
      <c r="HS77" s="132">
        <v>85.620915032679704</v>
      </c>
      <c r="HT77" s="132">
        <v>91.428571428571402</v>
      </c>
      <c r="HU77" s="132">
        <v>1.91011235955056</v>
      </c>
      <c r="HV77" s="132">
        <v>0.98721323805942096</v>
      </c>
      <c r="HW77" s="132">
        <v>13.2937608036268</v>
      </c>
      <c r="HX77" s="132">
        <v>21.662337662337698</v>
      </c>
      <c r="HY77" s="144">
        <v>109.71279911372295</v>
      </c>
      <c r="HZ77" s="144">
        <v>102.367990476286</v>
      </c>
      <c r="IA77" s="383">
        <v>11</v>
      </c>
      <c r="IB77" s="383">
        <v>7</v>
      </c>
      <c r="IC77" s="366">
        <v>0.14088114754098399</v>
      </c>
      <c r="ID77" s="366">
        <v>6.6520954100541693E-2</v>
      </c>
      <c r="IE77" s="366">
        <v>2.2540983606557399</v>
      </c>
      <c r="IF77" s="366">
        <v>1.7031630170316301</v>
      </c>
      <c r="IG77" s="144">
        <v>64.139344262295097</v>
      </c>
      <c r="IH77" s="144">
        <v>74.939172749391702</v>
      </c>
      <c r="II77" s="144">
        <v>6.25</v>
      </c>
      <c r="IJ77" s="144">
        <v>3.9057303050460899</v>
      </c>
      <c r="IK77" s="144">
        <v>13.178243988384599</v>
      </c>
      <c r="IL77" s="144">
        <v>22.4910859556202</v>
      </c>
      <c r="IM77" s="146">
        <v>121.07866776242642</v>
      </c>
      <c r="IN77" s="135">
        <v>114.4043531925562</v>
      </c>
      <c r="IO77" s="366">
        <v>0.14868309260832599</v>
      </c>
      <c r="IP77" s="366">
        <v>1.8882175226586102E-2</v>
      </c>
      <c r="IQ77" s="366">
        <v>1.62790697674419</v>
      </c>
      <c r="IR77" s="366">
        <v>0.33003300330032997</v>
      </c>
      <c r="IS77" s="144">
        <v>78.837209302325604</v>
      </c>
      <c r="IT77" s="144">
        <v>88.118811881188094</v>
      </c>
      <c r="IU77" s="144">
        <v>9.1333899745114699</v>
      </c>
      <c r="IV77" s="144">
        <v>5.7212990936555901</v>
      </c>
      <c r="IW77" s="144">
        <v>14.839512316496601</v>
      </c>
      <c r="IX77" s="144">
        <v>18.7561138855995</v>
      </c>
      <c r="IY77" s="338">
        <v>13</v>
      </c>
      <c r="IZ77" s="366">
        <v>0.14674342476577501</v>
      </c>
      <c r="JA77" s="366">
        <v>2.7027027027027</v>
      </c>
      <c r="JB77" s="366">
        <v>97.089397089397096</v>
      </c>
      <c r="JC77" s="366">
        <v>5.4295067163336697</v>
      </c>
      <c r="JD77" s="144">
        <v>24.3012610122646</v>
      </c>
    </row>
    <row r="78" spans="1:264" ht="18" customHeight="1">
      <c r="A78" s="278"/>
      <c r="B78" s="279" t="s">
        <v>87</v>
      </c>
      <c r="C78" s="279" t="s">
        <v>87</v>
      </c>
      <c r="D78" s="280" t="s">
        <v>1794</v>
      </c>
      <c r="E78" s="281" t="s">
        <v>1280</v>
      </c>
      <c r="F78" s="280" t="s">
        <v>127</v>
      </c>
      <c r="G78" s="281" t="s">
        <v>8</v>
      </c>
      <c r="H78" s="282" t="s">
        <v>87</v>
      </c>
      <c r="I78" s="282" t="s">
        <v>87</v>
      </c>
      <c r="J78" s="282" t="s">
        <v>87</v>
      </c>
      <c r="K78" s="282" t="s">
        <v>87</v>
      </c>
      <c r="L78" s="282" t="s">
        <v>87</v>
      </c>
      <c r="M78" s="283">
        <v>476915</v>
      </c>
      <c r="N78" s="282" t="s">
        <v>87</v>
      </c>
      <c r="O78" s="282" t="s">
        <v>87</v>
      </c>
      <c r="P78" s="282" t="s">
        <v>87</v>
      </c>
      <c r="Q78" s="282" t="s">
        <v>87</v>
      </c>
      <c r="R78" s="132">
        <v>101.48530911944653</v>
      </c>
      <c r="S78" s="132">
        <v>97.960306163679064</v>
      </c>
      <c r="T78" s="338">
        <v>59.611229408439158</v>
      </c>
      <c r="U78" s="339" t="s">
        <v>88</v>
      </c>
      <c r="V78" s="132">
        <v>15.866028708133999</v>
      </c>
      <c r="W78" s="132">
        <v>12.325358851674601</v>
      </c>
      <c r="X78" s="132">
        <v>28.1913875598086</v>
      </c>
      <c r="Y78" s="282" t="s">
        <v>87</v>
      </c>
      <c r="Z78" s="282" t="s">
        <v>87</v>
      </c>
      <c r="AA78" s="282" t="s">
        <v>87</v>
      </c>
      <c r="AB78" s="282" t="s">
        <v>87</v>
      </c>
      <c r="AC78" s="282" t="s">
        <v>87</v>
      </c>
      <c r="AD78" s="282" t="s">
        <v>87</v>
      </c>
      <c r="AE78" s="282" t="s">
        <v>87</v>
      </c>
      <c r="AF78" s="282" t="s">
        <v>87</v>
      </c>
      <c r="AG78" s="282" t="s">
        <v>87</v>
      </c>
      <c r="AH78" s="282" t="s">
        <v>87</v>
      </c>
      <c r="AI78" s="282" t="s">
        <v>87</v>
      </c>
      <c r="AJ78" s="282" t="s">
        <v>87</v>
      </c>
      <c r="AK78" s="282" t="s">
        <v>87</v>
      </c>
      <c r="AL78" s="282" t="s">
        <v>87</v>
      </c>
      <c r="AM78" s="282" t="s">
        <v>87</v>
      </c>
      <c r="AN78" s="282" t="s">
        <v>87</v>
      </c>
      <c r="AO78" s="282" t="s">
        <v>87</v>
      </c>
      <c r="AP78" s="282" t="s">
        <v>87</v>
      </c>
      <c r="AQ78" s="282" t="s">
        <v>87</v>
      </c>
      <c r="AR78" s="282" t="s">
        <v>87</v>
      </c>
      <c r="AS78" s="282" t="s">
        <v>87</v>
      </c>
      <c r="AT78" s="282" t="s">
        <v>87</v>
      </c>
      <c r="AU78" s="282" t="s">
        <v>87</v>
      </c>
      <c r="AV78" s="282" t="s">
        <v>87</v>
      </c>
      <c r="AW78" s="286" t="s">
        <v>87</v>
      </c>
      <c r="AX78" s="286" t="s">
        <v>87</v>
      </c>
      <c r="AY78" s="286" t="s">
        <v>87</v>
      </c>
      <c r="AZ78" s="286" t="s">
        <v>87</v>
      </c>
      <c r="BA78" s="286" t="s">
        <v>87</v>
      </c>
      <c r="BB78" s="285">
        <v>62</v>
      </c>
      <c r="BC78" s="285">
        <v>80</v>
      </c>
      <c r="BD78" s="287" t="s">
        <v>88</v>
      </c>
      <c r="BE78" s="287" t="s">
        <v>88</v>
      </c>
      <c r="BF78" s="287" t="s">
        <v>88</v>
      </c>
      <c r="BG78" s="285">
        <v>207</v>
      </c>
      <c r="BH78" s="284">
        <v>42.973607561694116</v>
      </c>
      <c r="BI78" s="285">
        <v>875</v>
      </c>
      <c r="BJ78" s="284">
        <v>181.6517227849389</v>
      </c>
      <c r="BK78" s="285">
        <v>93</v>
      </c>
      <c r="BL78" s="284">
        <v>19.30698310742779</v>
      </c>
      <c r="BM78" s="285">
        <v>55</v>
      </c>
      <c r="BN78" s="288">
        <v>11.418108289339017</v>
      </c>
      <c r="BO78" s="289">
        <v>551</v>
      </c>
      <c r="BP78" s="288">
        <v>114.38868486228722</v>
      </c>
      <c r="BQ78" s="285">
        <v>0</v>
      </c>
      <c r="BR78" s="288">
        <v>0</v>
      </c>
      <c r="BS78" s="285">
        <v>24</v>
      </c>
      <c r="BT78" s="288">
        <v>4.9824472535297524</v>
      </c>
      <c r="BU78" s="285">
        <v>0</v>
      </c>
      <c r="BV78" s="288">
        <v>0</v>
      </c>
      <c r="BW78" s="285">
        <v>63</v>
      </c>
      <c r="BX78" s="288">
        <v>13.0789240405156</v>
      </c>
      <c r="BY78" s="285">
        <v>0</v>
      </c>
      <c r="BZ78" s="288">
        <v>0</v>
      </c>
      <c r="CA78" s="285">
        <v>1701</v>
      </c>
      <c r="CB78" s="288">
        <v>353.13094909392117</v>
      </c>
      <c r="CC78" s="285">
        <v>281</v>
      </c>
      <c r="CD78" s="288">
        <v>58.336153260077523</v>
      </c>
      <c r="CE78" s="285">
        <v>208</v>
      </c>
      <c r="CF78" s="288">
        <v>43.18120953059119</v>
      </c>
      <c r="CG78" s="285">
        <v>853</v>
      </c>
      <c r="CH78" s="288">
        <v>177.08447946920327</v>
      </c>
      <c r="CI78" s="285">
        <v>2005</v>
      </c>
      <c r="CJ78" s="288">
        <v>416.24194763863136</v>
      </c>
      <c r="CK78" s="285">
        <v>458</v>
      </c>
      <c r="CL78" s="288">
        <v>95.081701754859452</v>
      </c>
      <c r="CM78" s="285">
        <v>820</v>
      </c>
      <c r="CN78" s="292">
        <v>170.23361449559988</v>
      </c>
      <c r="CO78" s="285">
        <v>439</v>
      </c>
      <c r="CP78" s="288">
        <v>91.137264345815055</v>
      </c>
      <c r="CQ78" s="285">
        <v>0</v>
      </c>
      <c r="CR78" s="288">
        <v>0</v>
      </c>
      <c r="CS78" s="285">
        <v>6</v>
      </c>
      <c r="CT78" s="288">
        <v>1.2456118133824381</v>
      </c>
      <c r="CU78" s="285">
        <v>211</v>
      </c>
      <c r="CV78" s="288">
        <v>43.804015437282409</v>
      </c>
      <c r="CW78" s="285">
        <v>2604</v>
      </c>
      <c r="CX78" s="288">
        <v>540.59552700797815</v>
      </c>
      <c r="CY78" s="285">
        <v>2593</v>
      </c>
      <c r="CZ78" s="288">
        <v>538.31190535011035</v>
      </c>
      <c r="DA78" s="290">
        <v>11</v>
      </c>
      <c r="DB78" s="291">
        <v>2.2836216578678035</v>
      </c>
      <c r="DC78" s="285">
        <v>17</v>
      </c>
      <c r="DD78" s="285">
        <v>161</v>
      </c>
      <c r="DE78" s="285">
        <v>1211</v>
      </c>
      <c r="DF78" s="285">
        <v>36930</v>
      </c>
      <c r="DG78" s="285">
        <v>3892</v>
      </c>
      <c r="DH78" s="285">
        <v>178</v>
      </c>
      <c r="DI78" s="285">
        <v>0</v>
      </c>
      <c r="DJ78" s="285">
        <v>546</v>
      </c>
      <c r="DK78" s="285">
        <v>199</v>
      </c>
      <c r="DL78" s="285">
        <v>323</v>
      </c>
      <c r="DM78" s="285">
        <v>0</v>
      </c>
      <c r="DN78" s="285">
        <v>3421</v>
      </c>
      <c r="DO78" s="285">
        <v>193</v>
      </c>
      <c r="DP78" s="285">
        <v>162</v>
      </c>
      <c r="DQ78" s="285">
        <v>0</v>
      </c>
      <c r="DR78" s="285">
        <v>0</v>
      </c>
      <c r="DS78" s="285">
        <v>181</v>
      </c>
      <c r="DT78" s="285">
        <v>38487</v>
      </c>
      <c r="DU78" s="285">
        <v>0</v>
      </c>
      <c r="DV78" s="285">
        <v>16013</v>
      </c>
      <c r="DW78" s="285">
        <v>749</v>
      </c>
      <c r="DX78" s="285">
        <v>1458</v>
      </c>
      <c r="DY78" s="285">
        <v>12968</v>
      </c>
      <c r="DZ78" s="285">
        <v>5164</v>
      </c>
      <c r="EA78" s="285">
        <v>49371</v>
      </c>
      <c r="EB78" s="288">
        <v>27.797695003139498</v>
      </c>
      <c r="EC78" s="285">
        <v>689</v>
      </c>
      <c r="ED78" s="285">
        <v>15875</v>
      </c>
      <c r="EE78" s="285">
        <v>4385</v>
      </c>
      <c r="EF78" s="288">
        <v>27.622047244094489</v>
      </c>
      <c r="EG78" s="285">
        <v>649</v>
      </c>
      <c r="EH78" s="285">
        <v>512</v>
      </c>
      <c r="EI78" s="285">
        <v>150</v>
      </c>
      <c r="EJ78" s="285">
        <v>165</v>
      </c>
      <c r="EK78" s="285">
        <v>1633</v>
      </c>
      <c r="EL78" s="285">
        <v>27</v>
      </c>
      <c r="EM78" s="285">
        <v>91</v>
      </c>
      <c r="EN78" s="285">
        <v>59</v>
      </c>
      <c r="EO78" s="285">
        <v>66</v>
      </c>
      <c r="EP78" s="285">
        <v>210</v>
      </c>
      <c r="EQ78" s="285">
        <v>115</v>
      </c>
      <c r="ER78" s="285">
        <v>4</v>
      </c>
      <c r="ES78" s="285">
        <v>11</v>
      </c>
      <c r="ET78" s="285">
        <v>1</v>
      </c>
      <c r="EU78" s="285">
        <v>17</v>
      </c>
      <c r="EV78" s="285">
        <v>11461</v>
      </c>
      <c r="EW78" s="285">
        <v>49</v>
      </c>
      <c r="EX78" s="285">
        <v>41</v>
      </c>
      <c r="EY78" s="285">
        <v>2424</v>
      </c>
      <c r="EZ78" s="285">
        <v>62</v>
      </c>
      <c r="FA78" s="285">
        <v>68</v>
      </c>
      <c r="FB78" s="285">
        <v>10</v>
      </c>
      <c r="FC78" s="285">
        <v>7</v>
      </c>
      <c r="FD78" s="285">
        <v>22</v>
      </c>
      <c r="FE78" s="285">
        <v>18</v>
      </c>
      <c r="FF78" s="285">
        <v>98</v>
      </c>
      <c r="FG78" s="285">
        <v>1301</v>
      </c>
      <c r="FH78" s="285">
        <v>1214</v>
      </c>
      <c r="FI78" s="285">
        <v>1549</v>
      </c>
      <c r="FJ78" s="285">
        <v>8119</v>
      </c>
      <c r="FK78" s="289">
        <v>37</v>
      </c>
      <c r="FL78" s="288">
        <v>7.7581959049306484</v>
      </c>
      <c r="FM78" s="289">
        <v>18</v>
      </c>
      <c r="FN78" s="288">
        <v>3.7742574672635589</v>
      </c>
      <c r="FO78" s="289">
        <v>4</v>
      </c>
      <c r="FP78" s="288">
        <v>0.83872388161412414</v>
      </c>
      <c r="FQ78" s="281">
        <v>4</v>
      </c>
      <c r="FR78" s="292">
        <v>0.8304078755882921</v>
      </c>
      <c r="FS78" s="281">
        <v>2</v>
      </c>
      <c r="FT78" s="292">
        <v>0.41520393779414605</v>
      </c>
      <c r="FU78" s="289">
        <v>13</v>
      </c>
      <c r="FV78" s="288">
        <v>2.6988255956619494</v>
      </c>
      <c r="FW78" s="293">
        <v>0</v>
      </c>
      <c r="FX78" s="293">
        <v>0</v>
      </c>
      <c r="FY78" s="293">
        <v>0</v>
      </c>
      <c r="FZ78" s="293">
        <v>0</v>
      </c>
      <c r="GA78" s="293">
        <v>0</v>
      </c>
      <c r="GB78" s="285">
        <v>26650</v>
      </c>
      <c r="GC78" s="285">
        <v>5714</v>
      </c>
      <c r="GD78" s="285">
        <v>3055</v>
      </c>
      <c r="GE78" s="285">
        <v>0</v>
      </c>
      <c r="GF78" s="285">
        <v>53</v>
      </c>
      <c r="GG78" s="288">
        <v>1251.9000000000001</v>
      </c>
      <c r="GH78" s="288">
        <v>2322.3000000000002</v>
      </c>
      <c r="GI78" s="288">
        <v>145</v>
      </c>
      <c r="GJ78" s="288">
        <v>41.2</v>
      </c>
      <c r="GK78" s="288">
        <v>6</v>
      </c>
      <c r="GL78" s="288">
        <v>15.4</v>
      </c>
      <c r="GM78" s="288">
        <v>47.1</v>
      </c>
      <c r="GN78" s="288">
        <v>16.100000000000001</v>
      </c>
      <c r="GO78" s="288">
        <v>11.6</v>
      </c>
      <c r="GP78" s="288">
        <v>68.5</v>
      </c>
      <c r="GQ78" s="288">
        <v>6.4</v>
      </c>
      <c r="GR78" s="288">
        <v>0</v>
      </c>
      <c r="GS78" s="288">
        <v>0</v>
      </c>
      <c r="GT78" s="288">
        <v>69.599999999999994</v>
      </c>
      <c r="GU78" s="288">
        <v>4</v>
      </c>
      <c r="GV78" s="288">
        <v>4</v>
      </c>
      <c r="GW78" s="288">
        <v>2</v>
      </c>
      <c r="GX78" s="288">
        <v>3</v>
      </c>
      <c r="GY78" s="288">
        <v>5</v>
      </c>
      <c r="GZ78" s="288">
        <v>7</v>
      </c>
      <c r="HA78" s="288">
        <v>2</v>
      </c>
      <c r="HB78" s="288">
        <v>2</v>
      </c>
      <c r="HC78" s="288">
        <v>2</v>
      </c>
      <c r="HD78" s="288">
        <v>5</v>
      </c>
      <c r="HE78" s="288">
        <v>2</v>
      </c>
      <c r="HF78" s="288">
        <v>6</v>
      </c>
      <c r="HG78" s="288">
        <v>10</v>
      </c>
      <c r="HH78" s="288">
        <v>28</v>
      </c>
      <c r="HI78" s="288">
        <v>16.3</v>
      </c>
      <c r="HJ78" s="134">
        <v>0.83872388161412414</v>
      </c>
      <c r="HK78" s="134">
        <v>10.274367549773022</v>
      </c>
      <c r="HL78" s="132">
        <v>29.76735896333728</v>
      </c>
      <c r="HM78" s="144">
        <v>99.604352573435804</v>
      </c>
      <c r="HN78" s="144">
        <v>83.450197984019795</v>
      </c>
      <c r="HO78" s="365">
        <v>0.10085389632219501</v>
      </c>
      <c r="HP78" s="365">
        <v>1.7793594306049799E-2</v>
      </c>
      <c r="HQ78" s="365">
        <v>4.3731778425655996</v>
      </c>
      <c r="HR78" s="365">
        <v>1.15606936416185</v>
      </c>
      <c r="HS78" s="132">
        <v>86.297376093294503</v>
      </c>
      <c r="HT78" s="132">
        <v>91.329479768786101</v>
      </c>
      <c r="HU78" s="132">
        <v>2.30619242923418</v>
      </c>
      <c r="HV78" s="132">
        <v>1.53914590747331</v>
      </c>
      <c r="HW78" s="132">
        <v>6.6768274810950201</v>
      </c>
      <c r="HX78" s="132">
        <v>13.5093391544307</v>
      </c>
      <c r="HY78" s="144">
        <v>109.23616070750981</v>
      </c>
      <c r="HZ78" s="144">
        <v>107.458046449713</v>
      </c>
      <c r="IA78" s="383">
        <v>35</v>
      </c>
      <c r="IB78" s="383">
        <v>19</v>
      </c>
      <c r="IC78" s="366">
        <v>0.23648648648648701</v>
      </c>
      <c r="ID78" s="366">
        <v>8.2447385550010896E-2</v>
      </c>
      <c r="IE78" s="366">
        <v>3.3524904214559399</v>
      </c>
      <c r="IF78" s="366">
        <v>1.9447287615148401</v>
      </c>
      <c r="IG78" s="144">
        <v>70.210727969348696</v>
      </c>
      <c r="IH78" s="144">
        <v>73.797338792221097</v>
      </c>
      <c r="II78" s="144">
        <v>7.0540540540540499</v>
      </c>
      <c r="IJ78" s="144">
        <v>4.2395313517031896</v>
      </c>
      <c r="IK78" s="144">
        <v>6.6651034644469203</v>
      </c>
      <c r="IL78" s="144">
        <v>14.2517350027801</v>
      </c>
      <c r="IM78" s="146">
        <v>115.26141566627517</v>
      </c>
      <c r="IN78" s="135">
        <v>112.44796730275819</v>
      </c>
      <c r="IO78" s="366">
        <v>0.12233096085409299</v>
      </c>
      <c r="IP78" s="366">
        <v>5.1168343851270698E-2</v>
      </c>
      <c r="IQ78" s="366">
        <v>1.3530135301352999</v>
      </c>
      <c r="IR78" s="366">
        <v>0.95389507154213005</v>
      </c>
      <c r="IS78" s="144">
        <v>82.041820418204196</v>
      </c>
      <c r="IT78" s="144">
        <v>89.825119236883907</v>
      </c>
      <c r="IU78" s="144">
        <v>9.0413701067615708</v>
      </c>
      <c r="IV78" s="144">
        <v>5.3641480470748801</v>
      </c>
      <c r="IW78" s="144">
        <v>8.0721207746532908</v>
      </c>
      <c r="IX78" s="144">
        <v>12.3669380087664</v>
      </c>
      <c r="IY78" s="338">
        <v>36</v>
      </c>
      <c r="IZ78" s="366">
        <v>0.15685591041784699</v>
      </c>
      <c r="JA78" s="366">
        <v>6.4171122994652396</v>
      </c>
      <c r="JB78" s="366">
        <v>92.691622103386806</v>
      </c>
      <c r="JC78" s="366">
        <v>2.44433793734478</v>
      </c>
      <c r="JD78" s="144">
        <v>17.1667456084351</v>
      </c>
    </row>
    <row r="79" spans="1:264" ht="18" customHeight="1">
      <c r="A79" s="278"/>
      <c r="B79" s="279" t="s">
        <v>87</v>
      </c>
      <c r="C79" s="279" t="s">
        <v>87</v>
      </c>
      <c r="D79" s="280" t="s">
        <v>1795</v>
      </c>
      <c r="E79" s="281" t="s">
        <v>1296</v>
      </c>
      <c r="F79" s="280" t="s">
        <v>127</v>
      </c>
      <c r="G79" s="281" t="s">
        <v>8</v>
      </c>
      <c r="H79" s="282" t="s">
        <v>87</v>
      </c>
      <c r="I79" s="282" t="s">
        <v>87</v>
      </c>
      <c r="J79" s="282" t="s">
        <v>87</v>
      </c>
      <c r="K79" s="282" t="s">
        <v>87</v>
      </c>
      <c r="L79" s="282" t="s">
        <v>87</v>
      </c>
      <c r="M79" s="283">
        <v>260974</v>
      </c>
      <c r="N79" s="282" t="s">
        <v>87</v>
      </c>
      <c r="O79" s="282" t="s">
        <v>87</v>
      </c>
      <c r="P79" s="282" t="s">
        <v>87</v>
      </c>
      <c r="Q79" s="282" t="s">
        <v>87</v>
      </c>
      <c r="R79" s="132">
        <v>104.43843558738838</v>
      </c>
      <c r="S79" s="132">
        <v>104.99999647620623</v>
      </c>
      <c r="T79" s="395">
        <v>113.29994756649103</v>
      </c>
      <c r="U79" s="395">
        <v>88.380893059760183</v>
      </c>
      <c r="V79" s="132">
        <v>14.888826343934699</v>
      </c>
      <c r="W79" s="132">
        <v>11.905432029270999</v>
      </c>
      <c r="X79" s="132">
        <v>26.7942583732057</v>
      </c>
      <c r="Y79" s="282" t="s">
        <v>87</v>
      </c>
      <c r="Z79" s="282" t="s">
        <v>87</v>
      </c>
      <c r="AA79" s="282" t="s">
        <v>87</v>
      </c>
      <c r="AB79" s="282" t="s">
        <v>87</v>
      </c>
      <c r="AC79" s="282" t="s">
        <v>87</v>
      </c>
      <c r="AD79" s="282" t="s">
        <v>87</v>
      </c>
      <c r="AE79" s="282" t="s">
        <v>87</v>
      </c>
      <c r="AF79" s="282" t="s">
        <v>87</v>
      </c>
      <c r="AG79" s="282" t="s">
        <v>87</v>
      </c>
      <c r="AH79" s="282" t="s">
        <v>87</v>
      </c>
      <c r="AI79" s="282" t="s">
        <v>87</v>
      </c>
      <c r="AJ79" s="282" t="s">
        <v>87</v>
      </c>
      <c r="AK79" s="282" t="s">
        <v>87</v>
      </c>
      <c r="AL79" s="282" t="s">
        <v>87</v>
      </c>
      <c r="AM79" s="282" t="s">
        <v>87</v>
      </c>
      <c r="AN79" s="282" t="s">
        <v>87</v>
      </c>
      <c r="AO79" s="282" t="s">
        <v>87</v>
      </c>
      <c r="AP79" s="282" t="s">
        <v>87</v>
      </c>
      <c r="AQ79" s="282" t="s">
        <v>87</v>
      </c>
      <c r="AR79" s="282" t="s">
        <v>87</v>
      </c>
      <c r="AS79" s="282" t="s">
        <v>87</v>
      </c>
      <c r="AT79" s="282" t="s">
        <v>87</v>
      </c>
      <c r="AU79" s="282" t="s">
        <v>87</v>
      </c>
      <c r="AV79" s="282" t="s">
        <v>87</v>
      </c>
      <c r="AW79" s="286" t="s">
        <v>87</v>
      </c>
      <c r="AX79" s="286" t="s">
        <v>87</v>
      </c>
      <c r="AY79" s="286" t="s">
        <v>87</v>
      </c>
      <c r="AZ79" s="286" t="s">
        <v>87</v>
      </c>
      <c r="BA79" s="286" t="s">
        <v>87</v>
      </c>
      <c r="BB79" s="285">
        <v>27</v>
      </c>
      <c r="BC79" s="285">
        <v>44</v>
      </c>
      <c r="BD79" s="287" t="s">
        <v>88</v>
      </c>
      <c r="BE79" s="287" t="s">
        <v>88</v>
      </c>
      <c r="BF79" s="287" t="s">
        <v>88</v>
      </c>
      <c r="BG79" s="285">
        <v>73</v>
      </c>
      <c r="BH79" s="284">
        <v>27.201150645934177</v>
      </c>
      <c r="BI79" s="285">
        <v>326</v>
      </c>
      <c r="BJ79" s="284">
        <v>121.47363165170603</v>
      </c>
      <c r="BK79" s="285">
        <v>23</v>
      </c>
      <c r="BL79" s="284">
        <v>8.5702255459792607</v>
      </c>
      <c r="BM79" s="285">
        <v>0</v>
      </c>
      <c r="BN79" s="288">
        <v>0</v>
      </c>
      <c r="BO79" s="289">
        <v>30</v>
      </c>
      <c r="BP79" s="288">
        <v>11.178555059972949</v>
      </c>
      <c r="BQ79" s="285">
        <v>0</v>
      </c>
      <c r="BR79" s="288">
        <v>0</v>
      </c>
      <c r="BS79" s="285">
        <v>0</v>
      </c>
      <c r="BT79" s="288">
        <v>0</v>
      </c>
      <c r="BU79" s="285">
        <v>0</v>
      </c>
      <c r="BV79" s="288">
        <v>0</v>
      </c>
      <c r="BW79" s="285">
        <v>0</v>
      </c>
      <c r="BX79" s="288">
        <v>0</v>
      </c>
      <c r="BY79" s="290">
        <v>0</v>
      </c>
      <c r="BZ79" s="291">
        <v>0</v>
      </c>
      <c r="CA79" s="285">
        <v>504</v>
      </c>
      <c r="CB79" s="288">
        <v>187.79972500754553</v>
      </c>
      <c r="CC79" s="285">
        <v>430</v>
      </c>
      <c r="CD79" s="288">
        <v>160.22595585961224</v>
      </c>
      <c r="CE79" s="285">
        <v>96</v>
      </c>
      <c r="CF79" s="288">
        <v>35.771376191913433</v>
      </c>
      <c r="CG79" s="285">
        <v>593</v>
      </c>
      <c r="CH79" s="288">
        <v>220.96277168546524</v>
      </c>
      <c r="CI79" s="285">
        <v>663</v>
      </c>
      <c r="CJ79" s="288">
        <v>247.04606682540214</v>
      </c>
      <c r="CK79" s="285">
        <v>249</v>
      </c>
      <c r="CL79" s="288">
        <v>92.782006997775468</v>
      </c>
      <c r="CM79" s="285">
        <v>250</v>
      </c>
      <c r="CN79" s="292">
        <v>93.154625499774568</v>
      </c>
      <c r="CO79" s="285">
        <v>86</v>
      </c>
      <c r="CP79" s="288">
        <v>32.045191171922447</v>
      </c>
      <c r="CQ79" s="285">
        <v>1</v>
      </c>
      <c r="CR79" s="288">
        <v>0.37261850199909829</v>
      </c>
      <c r="CS79" s="285">
        <v>0</v>
      </c>
      <c r="CT79" s="288">
        <v>0</v>
      </c>
      <c r="CU79" s="285">
        <v>50</v>
      </c>
      <c r="CV79" s="288">
        <v>18.630925099954915</v>
      </c>
      <c r="CW79" s="285">
        <v>686</v>
      </c>
      <c r="CX79" s="288">
        <v>255.61629237138141</v>
      </c>
      <c r="CY79" s="285">
        <v>291</v>
      </c>
      <c r="CZ79" s="288">
        <v>108.43198408173761</v>
      </c>
      <c r="DA79" s="285">
        <v>0</v>
      </c>
      <c r="DB79" s="288">
        <v>0</v>
      </c>
      <c r="DC79" s="285">
        <v>0</v>
      </c>
      <c r="DD79" s="285">
        <v>0</v>
      </c>
      <c r="DE79" s="285">
        <v>0</v>
      </c>
      <c r="DF79" s="285">
        <v>0</v>
      </c>
      <c r="DG79" s="285">
        <v>0</v>
      </c>
      <c r="DH79" s="285">
        <v>0</v>
      </c>
      <c r="DI79" s="285">
        <v>0</v>
      </c>
      <c r="DJ79" s="285">
        <v>0</v>
      </c>
      <c r="DK79" s="285">
        <v>0</v>
      </c>
      <c r="DL79" s="285">
        <v>0</v>
      </c>
      <c r="DM79" s="285">
        <v>0</v>
      </c>
      <c r="DN79" s="285">
        <v>0</v>
      </c>
      <c r="DO79" s="285">
        <v>0</v>
      </c>
      <c r="DP79" s="285">
        <v>0</v>
      </c>
      <c r="DQ79" s="285">
        <v>0</v>
      </c>
      <c r="DR79" s="285">
        <v>0</v>
      </c>
      <c r="DS79" s="285">
        <v>0</v>
      </c>
      <c r="DT79" s="285">
        <v>0</v>
      </c>
      <c r="DU79" s="285">
        <v>0</v>
      </c>
      <c r="DV79" s="285">
        <v>0</v>
      </c>
      <c r="DW79" s="285">
        <v>0</v>
      </c>
      <c r="DX79" s="285">
        <v>0</v>
      </c>
      <c r="DY79" s="285">
        <v>0</v>
      </c>
      <c r="DZ79" s="285">
        <v>0</v>
      </c>
      <c r="EA79" s="285">
        <v>0</v>
      </c>
      <c r="EB79" s="288">
        <v>0</v>
      </c>
      <c r="EC79" s="285">
        <v>0</v>
      </c>
      <c r="ED79" s="285">
        <v>0</v>
      </c>
      <c r="EE79" s="285">
        <v>0</v>
      </c>
      <c r="EF79" s="288">
        <v>0</v>
      </c>
      <c r="EG79" s="285">
        <v>0</v>
      </c>
      <c r="EH79" s="285">
        <v>0</v>
      </c>
      <c r="EI79" s="285">
        <v>0</v>
      </c>
      <c r="EJ79" s="285">
        <v>0</v>
      </c>
      <c r="EK79" s="285">
        <v>0</v>
      </c>
      <c r="EL79" s="285">
        <v>0</v>
      </c>
      <c r="EM79" s="285">
        <v>0</v>
      </c>
      <c r="EN79" s="285">
        <v>0</v>
      </c>
      <c r="EO79" s="285">
        <v>0</v>
      </c>
      <c r="EP79" s="285">
        <v>0</v>
      </c>
      <c r="EQ79" s="285">
        <v>0</v>
      </c>
      <c r="ER79" s="285">
        <v>0</v>
      </c>
      <c r="ES79" s="285">
        <v>0</v>
      </c>
      <c r="ET79" s="285">
        <v>0</v>
      </c>
      <c r="EU79" s="285">
        <v>0</v>
      </c>
      <c r="EV79" s="285">
        <v>0</v>
      </c>
      <c r="EW79" s="285">
        <v>0</v>
      </c>
      <c r="EX79" s="285">
        <v>0</v>
      </c>
      <c r="EY79" s="285">
        <v>0</v>
      </c>
      <c r="EZ79" s="285">
        <v>0</v>
      </c>
      <c r="FA79" s="285">
        <v>0</v>
      </c>
      <c r="FB79" s="285">
        <v>0</v>
      </c>
      <c r="FC79" s="285">
        <v>0</v>
      </c>
      <c r="FD79" s="285">
        <v>0</v>
      </c>
      <c r="FE79" s="285">
        <v>0</v>
      </c>
      <c r="FF79" s="285">
        <v>0</v>
      </c>
      <c r="FG79" s="285">
        <v>0</v>
      </c>
      <c r="FH79" s="285">
        <v>0</v>
      </c>
      <c r="FI79" s="285">
        <v>0</v>
      </c>
      <c r="FJ79" s="285">
        <v>0</v>
      </c>
      <c r="FK79" s="289">
        <v>5</v>
      </c>
      <c r="FL79" s="288">
        <v>1.9158996681661775</v>
      </c>
      <c r="FM79" s="289">
        <v>1</v>
      </c>
      <c r="FN79" s="288">
        <v>0.38317993363323549</v>
      </c>
      <c r="FO79" s="295">
        <v>0</v>
      </c>
      <c r="FP79" s="291">
        <v>0</v>
      </c>
      <c r="FQ79" s="281">
        <v>1</v>
      </c>
      <c r="FR79" s="292">
        <v>0.37261850199909829</v>
      </c>
      <c r="FS79" s="281">
        <v>0</v>
      </c>
      <c r="FT79" s="292">
        <v>0</v>
      </c>
      <c r="FU79" s="289">
        <v>19</v>
      </c>
      <c r="FV79" s="288">
        <v>7.0797515379828662</v>
      </c>
      <c r="FW79" s="293">
        <v>1</v>
      </c>
      <c r="FX79" s="293">
        <v>0</v>
      </c>
      <c r="FY79" s="293">
        <v>1</v>
      </c>
      <c r="FZ79" s="293">
        <v>0</v>
      </c>
      <c r="GA79" s="293">
        <v>0</v>
      </c>
      <c r="GB79" s="285">
        <v>0</v>
      </c>
      <c r="GC79" s="285">
        <v>0</v>
      </c>
      <c r="GD79" s="285">
        <v>0</v>
      </c>
      <c r="GE79" s="285">
        <v>0</v>
      </c>
      <c r="GF79" s="285">
        <v>0</v>
      </c>
      <c r="GG79" s="288">
        <v>0</v>
      </c>
      <c r="GH79" s="288">
        <v>0</v>
      </c>
      <c r="GI79" s="288">
        <v>0</v>
      </c>
      <c r="GJ79" s="288">
        <v>0</v>
      </c>
      <c r="GK79" s="288">
        <v>0</v>
      </c>
      <c r="GL79" s="288">
        <v>0</v>
      </c>
      <c r="GM79" s="288">
        <v>0</v>
      </c>
      <c r="GN79" s="288">
        <v>0</v>
      </c>
      <c r="GO79" s="288">
        <v>0</v>
      </c>
      <c r="GP79" s="288">
        <v>0</v>
      </c>
      <c r="GQ79" s="288">
        <v>0</v>
      </c>
      <c r="GR79" s="288">
        <v>0</v>
      </c>
      <c r="GS79" s="288">
        <v>0</v>
      </c>
      <c r="GT79" s="288">
        <v>0</v>
      </c>
      <c r="GU79" s="288">
        <v>0</v>
      </c>
      <c r="GV79" s="288">
        <v>0</v>
      </c>
      <c r="GW79" s="288">
        <v>0</v>
      </c>
      <c r="GX79" s="288">
        <v>0</v>
      </c>
      <c r="GY79" s="288">
        <v>0</v>
      </c>
      <c r="GZ79" s="288">
        <v>0</v>
      </c>
      <c r="HA79" s="288">
        <v>0</v>
      </c>
      <c r="HB79" s="288">
        <v>0</v>
      </c>
      <c r="HC79" s="288">
        <v>0</v>
      </c>
      <c r="HD79" s="288">
        <v>0</v>
      </c>
      <c r="HE79" s="288">
        <v>0</v>
      </c>
      <c r="HF79" s="288">
        <v>0</v>
      </c>
      <c r="HG79" s="288">
        <v>0</v>
      </c>
      <c r="HH79" s="288">
        <v>0</v>
      </c>
      <c r="HI79" s="288">
        <v>0</v>
      </c>
      <c r="HJ79" s="134">
        <v>0</v>
      </c>
      <c r="HK79" s="134">
        <v>8.4299585399311798</v>
      </c>
      <c r="HL79" s="132">
        <v>34.953673546023744</v>
      </c>
      <c r="HM79" s="144">
        <v>98.239655283339999</v>
      </c>
      <c r="HN79" s="144">
        <v>98.412541151708098</v>
      </c>
      <c r="HO79" s="365">
        <v>3.5848718408316903E-2</v>
      </c>
      <c r="HP79" s="365">
        <v>4.3615745284047498E-2</v>
      </c>
      <c r="HQ79" s="365">
        <v>0.98039215686274495</v>
      </c>
      <c r="HR79" s="365">
        <v>1.84331797235023</v>
      </c>
      <c r="HS79" s="132">
        <v>74.509803921568604</v>
      </c>
      <c r="HT79" s="132">
        <v>84.331797235023004</v>
      </c>
      <c r="HU79" s="132">
        <v>3.6565692776483201</v>
      </c>
      <c r="HV79" s="132">
        <v>2.3661541816595801</v>
      </c>
      <c r="HW79" s="132">
        <v>4.5547210300429199</v>
      </c>
      <c r="HX79" s="132">
        <v>8.7586206896551708</v>
      </c>
      <c r="HY79" s="144">
        <v>119.14029181377295</v>
      </c>
      <c r="HZ79" s="144">
        <v>111.630077286089</v>
      </c>
      <c r="IA79" s="383">
        <v>20</v>
      </c>
      <c r="IB79" s="383">
        <v>22</v>
      </c>
      <c r="IC79" s="366">
        <v>0.31725888324873103</v>
      </c>
      <c r="ID79" s="366">
        <v>0.20813623462630099</v>
      </c>
      <c r="IE79" s="366">
        <v>4.15800415800416</v>
      </c>
      <c r="IF79" s="366">
        <v>4.19847328244275</v>
      </c>
      <c r="IG79" s="144">
        <v>66.320166320166294</v>
      </c>
      <c r="IH79" s="144">
        <v>74.809160305343497</v>
      </c>
      <c r="II79" s="144">
        <v>7.6300761421319798</v>
      </c>
      <c r="IJ79" s="144">
        <v>4.9574266792809798</v>
      </c>
      <c r="IK79" s="144">
        <v>5.5650929899856898</v>
      </c>
      <c r="IL79" s="144">
        <v>11.286113699906799</v>
      </c>
      <c r="IM79" s="146">
        <v>124.00540480096996</v>
      </c>
      <c r="IN79" s="135">
        <v>120.01462174136836</v>
      </c>
      <c r="IO79" s="366">
        <v>6.9516857838025706E-2</v>
      </c>
      <c r="IP79" s="366">
        <v>9.4540297801938095E-2</v>
      </c>
      <c r="IQ79" s="366">
        <v>0.73800738007380096</v>
      </c>
      <c r="IR79" s="366">
        <v>1.6877637130801699</v>
      </c>
      <c r="IS79" s="144">
        <v>68.265682656826598</v>
      </c>
      <c r="IT79" s="144">
        <v>77.637130801687803</v>
      </c>
      <c r="IU79" s="144">
        <v>9.4195342370524795</v>
      </c>
      <c r="IV79" s="144">
        <v>5.6015126447648296</v>
      </c>
      <c r="IW79" s="144">
        <v>4.4176046887410001</v>
      </c>
      <c r="IX79" s="144">
        <v>7.8229212983548297</v>
      </c>
      <c r="IY79" s="338">
        <v>17</v>
      </c>
      <c r="IZ79" s="366">
        <v>0.19520036743598601</v>
      </c>
      <c r="JA79" s="366">
        <v>4.25</v>
      </c>
      <c r="JB79" s="366">
        <v>91.5</v>
      </c>
      <c r="JC79" s="366">
        <v>4.5929498220231899</v>
      </c>
      <c r="JD79" s="144">
        <v>11.903075489282401</v>
      </c>
    </row>
    <row r="80" spans="1:264" ht="18" customHeight="1">
      <c r="A80" s="278"/>
      <c r="B80" s="279" t="s">
        <v>87</v>
      </c>
      <c r="C80" s="279" t="s">
        <v>87</v>
      </c>
      <c r="D80" s="280" t="s">
        <v>1796</v>
      </c>
      <c r="E80" s="281" t="s">
        <v>1297</v>
      </c>
      <c r="F80" s="280" t="s">
        <v>97</v>
      </c>
      <c r="G80" s="281" t="s">
        <v>9</v>
      </c>
      <c r="H80" s="282" t="s">
        <v>87</v>
      </c>
      <c r="I80" s="282" t="s">
        <v>87</v>
      </c>
      <c r="J80" s="282" t="s">
        <v>87</v>
      </c>
      <c r="K80" s="282" t="s">
        <v>87</v>
      </c>
      <c r="L80" s="282" t="s">
        <v>87</v>
      </c>
      <c r="M80" s="283">
        <v>332149</v>
      </c>
      <c r="N80" s="282" t="s">
        <v>87</v>
      </c>
      <c r="O80" s="282" t="s">
        <v>87</v>
      </c>
      <c r="P80" s="282" t="s">
        <v>87</v>
      </c>
      <c r="Q80" s="282" t="s">
        <v>87</v>
      </c>
      <c r="R80" s="132">
        <v>93.632000000000019</v>
      </c>
      <c r="S80" s="132">
        <v>91.918999999999983</v>
      </c>
      <c r="T80" s="339" t="s">
        <v>88</v>
      </c>
      <c r="U80" s="339" t="s">
        <v>88</v>
      </c>
      <c r="V80" s="132">
        <v>15.2809560132215</v>
      </c>
      <c r="W80" s="132">
        <v>15.3826595474193</v>
      </c>
      <c r="X80" s="132">
        <v>30.6636155606407</v>
      </c>
      <c r="Y80" s="282" t="s">
        <v>87</v>
      </c>
      <c r="Z80" s="282" t="s">
        <v>87</v>
      </c>
      <c r="AA80" s="282" t="s">
        <v>87</v>
      </c>
      <c r="AB80" s="282" t="s">
        <v>87</v>
      </c>
      <c r="AC80" s="282" t="s">
        <v>87</v>
      </c>
      <c r="AD80" s="282" t="s">
        <v>87</v>
      </c>
      <c r="AE80" s="282" t="s">
        <v>87</v>
      </c>
      <c r="AF80" s="282" t="s">
        <v>87</v>
      </c>
      <c r="AG80" s="282" t="s">
        <v>87</v>
      </c>
      <c r="AH80" s="282" t="s">
        <v>87</v>
      </c>
      <c r="AI80" s="282" t="s">
        <v>87</v>
      </c>
      <c r="AJ80" s="282" t="s">
        <v>87</v>
      </c>
      <c r="AK80" s="282" t="s">
        <v>87</v>
      </c>
      <c r="AL80" s="282" t="s">
        <v>87</v>
      </c>
      <c r="AM80" s="282" t="s">
        <v>87</v>
      </c>
      <c r="AN80" s="282" t="s">
        <v>87</v>
      </c>
      <c r="AO80" s="282" t="s">
        <v>87</v>
      </c>
      <c r="AP80" s="282" t="s">
        <v>87</v>
      </c>
      <c r="AQ80" s="282" t="s">
        <v>87</v>
      </c>
      <c r="AR80" s="282" t="s">
        <v>87</v>
      </c>
      <c r="AS80" s="282" t="s">
        <v>87</v>
      </c>
      <c r="AT80" s="282" t="s">
        <v>87</v>
      </c>
      <c r="AU80" s="282" t="s">
        <v>87</v>
      </c>
      <c r="AV80" s="282" t="s">
        <v>87</v>
      </c>
      <c r="AW80" s="286" t="s">
        <v>87</v>
      </c>
      <c r="AX80" s="286" t="s">
        <v>87</v>
      </c>
      <c r="AY80" s="286" t="s">
        <v>87</v>
      </c>
      <c r="AZ80" s="286" t="s">
        <v>87</v>
      </c>
      <c r="BA80" s="286" t="s">
        <v>87</v>
      </c>
      <c r="BB80" s="285">
        <v>200</v>
      </c>
      <c r="BC80" s="285">
        <v>179</v>
      </c>
      <c r="BD80" s="287" t="s">
        <v>88</v>
      </c>
      <c r="BE80" s="287" t="s">
        <v>88</v>
      </c>
      <c r="BF80" s="287" t="s">
        <v>88</v>
      </c>
      <c r="BG80" s="285">
        <v>144</v>
      </c>
      <c r="BH80" s="284">
        <v>42.837508998851717</v>
      </c>
      <c r="BI80" s="285">
        <v>672</v>
      </c>
      <c r="BJ80" s="284">
        <v>199.90837532797468</v>
      </c>
      <c r="BK80" s="285">
        <v>34</v>
      </c>
      <c r="BL80" s="284">
        <v>10.1144118469511</v>
      </c>
      <c r="BM80" s="285">
        <v>29</v>
      </c>
      <c r="BN80" s="288">
        <v>8.6269983400465264</v>
      </c>
      <c r="BO80" s="289">
        <v>350</v>
      </c>
      <c r="BP80" s="288">
        <v>104.11894548332013</v>
      </c>
      <c r="BQ80" s="285">
        <v>0</v>
      </c>
      <c r="BR80" s="288">
        <v>0</v>
      </c>
      <c r="BS80" s="285">
        <v>24</v>
      </c>
      <c r="BT80" s="288">
        <v>7.1395848331419529</v>
      </c>
      <c r="BU80" s="285">
        <v>0</v>
      </c>
      <c r="BV80" s="288">
        <v>0</v>
      </c>
      <c r="BW80" s="285">
        <v>51</v>
      </c>
      <c r="BX80" s="288">
        <v>15.171617770426648</v>
      </c>
      <c r="BY80" s="290">
        <v>0</v>
      </c>
      <c r="BZ80" s="291">
        <v>0</v>
      </c>
      <c r="CA80" s="285">
        <v>1623</v>
      </c>
      <c r="CB80" s="288">
        <v>482.81442434122454</v>
      </c>
      <c r="CC80" s="285">
        <v>358</v>
      </c>
      <c r="CD80" s="288">
        <v>106.49880709436745</v>
      </c>
      <c r="CE80" s="285">
        <v>333</v>
      </c>
      <c r="CF80" s="288">
        <v>99.061739559844597</v>
      </c>
      <c r="CG80" s="285">
        <v>1347</v>
      </c>
      <c r="CH80" s="288">
        <v>400.70919876009214</v>
      </c>
      <c r="CI80" s="285">
        <v>2616</v>
      </c>
      <c r="CJ80" s="288">
        <v>778.21474681247287</v>
      </c>
      <c r="CK80" s="285">
        <v>428</v>
      </c>
      <c r="CL80" s="288">
        <v>127.32259619103148</v>
      </c>
      <c r="CM80" s="285">
        <v>1530</v>
      </c>
      <c r="CN80" s="292">
        <v>455.1485331127995</v>
      </c>
      <c r="CO80" s="285">
        <v>103</v>
      </c>
      <c r="CP80" s="288">
        <v>30.640718242234211</v>
      </c>
      <c r="CQ80" s="285">
        <v>2</v>
      </c>
      <c r="CR80" s="288">
        <v>0.59496540276182941</v>
      </c>
      <c r="CS80" s="285">
        <v>109</v>
      </c>
      <c r="CT80" s="288">
        <v>32.425614450519703</v>
      </c>
      <c r="CU80" s="285">
        <v>138</v>
      </c>
      <c r="CV80" s="288">
        <v>41.052612790566229</v>
      </c>
      <c r="CW80" s="285">
        <v>630</v>
      </c>
      <c r="CX80" s="288">
        <v>187.41410186997626</v>
      </c>
      <c r="CY80" s="285">
        <v>599</v>
      </c>
      <c r="CZ80" s="288">
        <v>178.19213812716791</v>
      </c>
      <c r="DA80" s="290">
        <v>0</v>
      </c>
      <c r="DB80" s="291">
        <v>0</v>
      </c>
      <c r="DC80" s="285">
        <v>0</v>
      </c>
      <c r="DD80" s="285">
        <v>0</v>
      </c>
      <c r="DE80" s="285">
        <v>221</v>
      </c>
      <c r="DF80" s="285">
        <v>11268</v>
      </c>
      <c r="DG80" s="285">
        <v>0</v>
      </c>
      <c r="DH80" s="285">
        <v>268</v>
      </c>
      <c r="DI80" s="285">
        <v>49</v>
      </c>
      <c r="DJ80" s="285">
        <v>73</v>
      </c>
      <c r="DK80" s="285">
        <v>52</v>
      </c>
      <c r="DL80" s="285">
        <v>28</v>
      </c>
      <c r="DM80" s="285">
        <v>0</v>
      </c>
      <c r="DN80" s="285">
        <v>835</v>
      </c>
      <c r="DO80" s="285">
        <v>15</v>
      </c>
      <c r="DP80" s="285">
        <v>46</v>
      </c>
      <c r="DQ80" s="285">
        <v>45</v>
      </c>
      <c r="DR80" s="285">
        <v>0</v>
      </c>
      <c r="DS80" s="285">
        <v>33</v>
      </c>
      <c r="DT80" s="285">
        <v>524</v>
      </c>
      <c r="DU80" s="285">
        <v>28497</v>
      </c>
      <c r="DV80" s="285">
        <v>3006</v>
      </c>
      <c r="DW80" s="285">
        <v>3646</v>
      </c>
      <c r="DX80" s="285">
        <v>379</v>
      </c>
      <c r="DY80" s="285">
        <v>375</v>
      </c>
      <c r="DZ80" s="285">
        <v>4491</v>
      </c>
      <c r="EA80" s="285">
        <v>14831</v>
      </c>
      <c r="EB80" s="288">
        <v>18.832175847886202</v>
      </c>
      <c r="EC80" s="285">
        <v>191</v>
      </c>
      <c r="ED80" s="285">
        <v>4933</v>
      </c>
      <c r="EE80" s="285">
        <v>914</v>
      </c>
      <c r="EF80" s="288">
        <v>18.528278937766064</v>
      </c>
      <c r="EG80" s="285">
        <v>180</v>
      </c>
      <c r="EH80" s="285">
        <v>129</v>
      </c>
      <c r="EI80" s="285">
        <v>70</v>
      </c>
      <c r="EJ80" s="285">
        <v>30</v>
      </c>
      <c r="EK80" s="285">
        <v>296</v>
      </c>
      <c r="EL80" s="285">
        <v>10</v>
      </c>
      <c r="EM80" s="285">
        <v>26</v>
      </c>
      <c r="EN80" s="285">
        <v>13</v>
      </c>
      <c r="EO80" s="285">
        <v>42</v>
      </c>
      <c r="EP80" s="285">
        <v>29</v>
      </c>
      <c r="EQ80" s="285">
        <v>45</v>
      </c>
      <c r="ER80" s="285">
        <v>0</v>
      </c>
      <c r="ES80" s="285">
        <v>0</v>
      </c>
      <c r="ET80" s="285">
        <v>0</v>
      </c>
      <c r="EU80" s="285">
        <v>1</v>
      </c>
      <c r="EV80" s="285">
        <v>2658</v>
      </c>
      <c r="EW80" s="285">
        <v>4</v>
      </c>
      <c r="EX80" s="285">
        <v>0</v>
      </c>
      <c r="EY80" s="285">
        <v>502</v>
      </c>
      <c r="EZ80" s="285">
        <v>25</v>
      </c>
      <c r="FA80" s="285">
        <v>15</v>
      </c>
      <c r="FB80" s="285">
        <v>2</v>
      </c>
      <c r="FC80" s="285">
        <v>0</v>
      </c>
      <c r="FD80" s="285">
        <v>13</v>
      </c>
      <c r="FE80" s="285">
        <v>1</v>
      </c>
      <c r="FF80" s="285">
        <v>25</v>
      </c>
      <c r="FG80" s="285">
        <v>212</v>
      </c>
      <c r="FH80" s="285">
        <v>272</v>
      </c>
      <c r="FI80" s="285">
        <v>195</v>
      </c>
      <c r="FJ80" s="285">
        <v>2542</v>
      </c>
      <c r="FK80" s="289">
        <v>43</v>
      </c>
      <c r="FL80" s="288">
        <v>12.945997127795055</v>
      </c>
      <c r="FM80" s="289">
        <v>14</v>
      </c>
      <c r="FN80" s="288">
        <v>4.2149758090495526</v>
      </c>
      <c r="FO80" s="289">
        <v>5</v>
      </c>
      <c r="FP80" s="288">
        <v>1.5053485032319833</v>
      </c>
      <c r="FQ80" s="281">
        <v>4</v>
      </c>
      <c r="FR80" s="292">
        <v>1.1899308055236588</v>
      </c>
      <c r="FS80" s="281">
        <v>1</v>
      </c>
      <c r="FT80" s="292">
        <v>0.2974827013809147</v>
      </c>
      <c r="FU80" s="289">
        <v>16</v>
      </c>
      <c r="FV80" s="288">
        <v>4.7597232220946353</v>
      </c>
      <c r="FW80" s="293">
        <v>1</v>
      </c>
      <c r="FX80" s="293">
        <v>0</v>
      </c>
      <c r="FY80" s="293">
        <v>1</v>
      </c>
      <c r="FZ80" s="293">
        <v>0</v>
      </c>
      <c r="GA80" s="293">
        <v>0</v>
      </c>
      <c r="GB80" s="285">
        <v>5813</v>
      </c>
      <c r="GC80" s="285">
        <v>1281</v>
      </c>
      <c r="GD80" s="285">
        <v>1984</v>
      </c>
      <c r="GE80" s="285">
        <v>0</v>
      </c>
      <c r="GF80" s="285">
        <v>0</v>
      </c>
      <c r="GG80" s="288">
        <v>191.16</v>
      </c>
      <c r="GH80" s="288">
        <v>717.53</v>
      </c>
      <c r="GI80" s="288">
        <v>34</v>
      </c>
      <c r="GJ80" s="288">
        <v>9</v>
      </c>
      <c r="GK80" s="288">
        <v>2</v>
      </c>
      <c r="GL80" s="288">
        <v>1</v>
      </c>
      <c r="GM80" s="288">
        <v>2</v>
      </c>
      <c r="GN80" s="288">
        <v>4</v>
      </c>
      <c r="GO80" s="288">
        <v>3</v>
      </c>
      <c r="GP80" s="288">
        <v>10</v>
      </c>
      <c r="GQ80" s="288">
        <v>2</v>
      </c>
      <c r="GR80" s="288">
        <v>0</v>
      </c>
      <c r="GS80" s="288">
        <v>0</v>
      </c>
      <c r="GT80" s="288">
        <v>12</v>
      </c>
      <c r="GU80" s="288">
        <v>1</v>
      </c>
      <c r="GV80" s="288">
        <v>1</v>
      </c>
      <c r="GW80" s="288">
        <v>0</v>
      </c>
      <c r="GX80" s="288">
        <v>0</v>
      </c>
      <c r="GY80" s="288">
        <v>1</v>
      </c>
      <c r="GZ80" s="288">
        <v>1</v>
      </c>
      <c r="HA80" s="288">
        <v>2</v>
      </c>
      <c r="HB80" s="288">
        <v>1</v>
      </c>
      <c r="HC80" s="288">
        <v>0</v>
      </c>
      <c r="HD80" s="288">
        <v>1</v>
      </c>
      <c r="HE80" s="288">
        <v>0</v>
      </c>
      <c r="HF80" s="288">
        <v>2</v>
      </c>
      <c r="HG80" s="288">
        <v>4</v>
      </c>
      <c r="HH80" s="288">
        <v>42</v>
      </c>
      <c r="HI80" s="288">
        <v>1.2</v>
      </c>
      <c r="HJ80" s="134">
        <v>1.2042788025855866</v>
      </c>
      <c r="HK80" s="134">
        <v>23.784506351065335</v>
      </c>
      <c r="HL80" s="132">
        <v>62.276267578707149</v>
      </c>
      <c r="HM80" s="144">
        <v>92.215999999999994</v>
      </c>
      <c r="HN80" s="144">
        <v>93.605999999999995</v>
      </c>
      <c r="HO80" s="365">
        <v>0.11413156256484699</v>
      </c>
      <c r="HP80" s="365">
        <v>5.95218412089547E-2</v>
      </c>
      <c r="HQ80" s="365">
        <v>6.2146892655367196</v>
      </c>
      <c r="HR80" s="365">
        <v>4.0540540540540499</v>
      </c>
      <c r="HS80" s="132">
        <v>94.632768361581896</v>
      </c>
      <c r="HT80" s="132">
        <v>94.819819819819799</v>
      </c>
      <c r="HU80" s="132">
        <v>1.8364805976343599</v>
      </c>
      <c r="HV80" s="132">
        <v>1.46820541648755</v>
      </c>
      <c r="HW80" s="132">
        <v>10.6822116024797</v>
      </c>
      <c r="HX80" s="132">
        <v>20.9567910425538</v>
      </c>
      <c r="HY80" s="144">
        <v>95.968000000000004</v>
      </c>
      <c r="HZ80" s="144">
        <v>93.253</v>
      </c>
      <c r="IA80" s="383">
        <v>73</v>
      </c>
      <c r="IB80" s="383">
        <v>48</v>
      </c>
      <c r="IC80" s="366">
        <v>0.43261822922839899</v>
      </c>
      <c r="ID80" s="366">
        <v>0.18214245057488701</v>
      </c>
      <c r="IE80" s="366">
        <v>4.57107075767063</v>
      </c>
      <c r="IF80" s="366">
        <v>2.9795158286778398</v>
      </c>
      <c r="IG80" s="144">
        <v>76.643706950532206</v>
      </c>
      <c r="IH80" s="144">
        <v>77.839851024208599</v>
      </c>
      <c r="II80" s="144">
        <v>9.4642645490103092</v>
      </c>
      <c r="IJ80" s="144">
        <v>6.1131559974196499</v>
      </c>
      <c r="IK80" s="144">
        <v>10.0519315273195</v>
      </c>
      <c r="IL80" s="144">
        <v>20.456508144486499</v>
      </c>
      <c r="IM80" s="146">
        <v>97.580999999999989</v>
      </c>
      <c r="IN80" s="135">
        <v>100.60199999999999</v>
      </c>
      <c r="IO80" s="366">
        <v>0.563988302464838</v>
      </c>
      <c r="IP80" s="366">
        <v>0.18401682439537301</v>
      </c>
      <c r="IQ80" s="366">
        <v>10.2661596958175</v>
      </c>
      <c r="IR80" s="366">
        <v>5.2395209580838298</v>
      </c>
      <c r="IS80" s="144">
        <v>94.296577946768096</v>
      </c>
      <c r="IT80" s="144">
        <v>96.856287425149702</v>
      </c>
      <c r="IU80" s="144">
        <v>5.4936638351204596</v>
      </c>
      <c r="IV80" s="144">
        <v>3.5120925341745499</v>
      </c>
      <c r="IW80" s="144">
        <v>17.503879200537298</v>
      </c>
      <c r="IX80" s="144">
        <v>26.977423699408799</v>
      </c>
      <c r="IY80" s="338">
        <v>63</v>
      </c>
      <c r="IZ80" s="366">
        <v>0.33991583036581402</v>
      </c>
      <c r="JA80" s="366">
        <v>8.3443708609271496</v>
      </c>
      <c r="JB80" s="366">
        <v>97.880794701986702</v>
      </c>
      <c r="JC80" s="366">
        <v>4.0735944750188802</v>
      </c>
      <c r="JD80" s="144">
        <v>21.148863940919</v>
      </c>
    </row>
    <row r="81" spans="1:264" ht="18" customHeight="1">
      <c r="A81" s="278"/>
      <c r="B81" s="279" t="s">
        <v>87</v>
      </c>
      <c r="C81" s="279" t="s">
        <v>87</v>
      </c>
      <c r="D81" s="280" t="s">
        <v>1797</v>
      </c>
      <c r="E81" s="281" t="s">
        <v>1298</v>
      </c>
      <c r="F81" s="280" t="s">
        <v>97</v>
      </c>
      <c r="G81" s="281" t="s">
        <v>9</v>
      </c>
      <c r="H81" s="282" t="s">
        <v>87</v>
      </c>
      <c r="I81" s="282" t="s">
        <v>87</v>
      </c>
      <c r="J81" s="282" t="s">
        <v>87</v>
      </c>
      <c r="K81" s="282" t="s">
        <v>87</v>
      </c>
      <c r="L81" s="282" t="s">
        <v>87</v>
      </c>
      <c r="M81" s="283">
        <v>110589</v>
      </c>
      <c r="N81" s="282" t="s">
        <v>87</v>
      </c>
      <c r="O81" s="282" t="s">
        <v>87</v>
      </c>
      <c r="P81" s="282" t="s">
        <v>87</v>
      </c>
      <c r="Q81" s="282" t="s">
        <v>87</v>
      </c>
      <c r="R81" s="132">
        <v>91.758412775986884</v>
      </c>
      <c r="S81" s="132">
        <v>98.803988400081238</v>
      </c>
      <c r="T81" s="339" t="s">
        <v>88</v>
      </c>
      <c r="U81" s="339" t="s">
        <v>88</v>
      </c>
      <c r="V81" s="132">
        <v>9.4670406732117804</v>
      </c>
      <c r="W81" s="132">
        <v>10.3786816269285</v>
      </c>
      <c r="X81" s="132">
        <v>19.845722300140299</v>
      </c>
      <c r="Y81" s="282" t="s">
        <v>87</v>
      </c>
      <c r="Z81" s="282" t="s">
        <v>87</v>
      </c>
      <c r="AA81" s="282" t="s">
        <v>87</v>
      </c>
      <c r="AB81" s="282" t="s">
        <v>87</v>
      </c>
      <c r="AC81" s="282" t="s">
        <v>87</v>
      </c>
      <c r="AD81" s="282" t="s">
        <v>87</v>
      </c>
      <c r="AE81" s="282" t="s">
        <v>87</v>
      </c>
      <c r="AF81" s="282" t="s">
        <v>87</v>
      </c>
      <c r="AG81" s="282" t="s">
        <v>87</v>
      </c>
      <c r="AH81" s="282" t="s">
        <v>87</v>
      </c>
      <c r="AI81" s="282" t="s">
        <v>87</v>
      </c>
      <c r="AJ81" s="282" t="s">
        <v>87</v>
      </c>
      <c r="AK81" s="282" t="s">
        <v>87</v>
      </c>
      <c r="AL81" s="282" t="s">
        <v>87</v>
      </c>
      <c r="AM81" s="282" t="s">
        <v>87</v>
      </c>
      <c r="AN81" s="282" t="s">
        <v>87</v>
      </c>
      <c r="AO81" s="282" t="s">
        <v>87</v>
      </c>
      <c r="AP81" s="282" t="s">
        <v>87</v>
      </c>
      <c r="AQ81" s="282" t="s">
        <v>87</v>
      </c>
      <c r="AR81" s="282" t="s">
        <v>87</v>
      </c>
      <c r="AS81" s="282" t="s">
        <v>87</v>
      </c>
      <c r="AT81" s="282" t="s">
        <v>87</v>
      </c>
      <c r="AU81" s="282" t="s">
        <v>87</v>
      </c>
      <c r="AV81" s="282" t="s">
        <v>87</v>
      </c>
      <c r="AW81" s="286" t="s">
        <v>87</v>
      </c>
      <c r="AX81" s="286" t="s">
        <v>87</v>
      </c>
      <c r="AY81" s="286" t="s">
        <v>87</v>
      </c>
      <c r="AZ81" s="286" t="s">
        <v>87</v>
      </c>
      <c r="BA81" s="286" t="s">
        <v>87</v>
      </c>
      <c r="BB81" s="285">
        <v>17</v>
      </c>
      <c r="BC81" s="285">
        <v>25</v>
      </c>
      <c r="BD81" s="287" t="s">
        <v>88</v>
      </c>
      <c r="BE81" s="287" t="s">
        <v>88</v>
      </c>
      <c r="BF81" s="287" t="s">
        <v>88</v>
      </c>
      <c r="BG81" s="285">
        <v>26</v>
      </c>
      <c r="BH81" s="284">
        <v>22.847100175746924</v>
      </c>
      <c r="BI81" s="285">
        <v>150</v>
      </c>
      <c r="BJ81" s="284">
        <v>131.81019332161688</v>
      </c>
      <c r="BK81" s="285">
        <v>12</v>
      </c>
      <c r="BL81" s="284">
        <v>10.54481546572935</v>
      </c>
      <c r="BM81" s="285">
        <v>17</v>
      </c>
      <c r="BN81" s="288">
        <v>14.938488576449911</v>
      </c>
      <c r="BO81" s="289">
        <v>158</v>
      </c>
      <c r="BP81" s="288">
        <v>138.84007029876977</v>
      </c>
      <c r="BQ81" s="285">
        <v>0</v>
      </c>
      <c r="BR81" s="288">
        <v>0</v>
      </c>
      <c r="BS81" s="285">
        <v>0</v>
      </c>
      <c r="BT81" s="288">
        <v>0</v>
      </c>
      <c r="BU81" s="285">
        <v>0</v>
      </c>
      <c r="BV81" s="288">
        <v>0</v>
      </c>
      <c r="BW81" s="285">
        <v>28</v>
      </c>
      <c r="BX81" s="288">
        <v>24.604569420035151</v>
      </c>
      <c r="BY81" s="290">
        <v>0</v>
      </c>
      <c r="BZ81" s="291">
        <v>0</v>
      </c>
      <c r="CA81" s="285">
        <v>162</v>
      </c>
      <c r="CB81" s="288">
        <v>142.35500878734621</v>
      </c>
      <c r="CC81" s="285">
        <v>564</v>
      </c>
      <c r="CD81" s="288">
        <v>495.60632688927944</v>
      </c>
      <c r="CE81" s="285">
        <v>19</v>
      </c>
      <c r="CF81" s="288">
        <v>16.695957820738137</v>
      </c>
      <c r="CG81" s="285">
        <v>181</v>
      </c>
      <c r="CH81" s="288">
        <v>159.05096660808437</v>
      </c>
      <c r="CI81" s="285">
        <v>212</v>
      </c>
      <c r="CJ81" s="288">
        <v>186.29173989455185</v>
      </c>
      <c r="CK81" s="285">
        <v>25</v>
      </c>
      <c r="CL81" s="288">
        <v>21.968365553602812</v>
      </c>
      <c r="CM81" s="285">
        <v>0</v>
      </c>
      <c r="CN81" s="292">
        <v>0</v>
      </c>
      <c r="CO81" s="285">
        <v>47</v>
      </c>
      <c r="CP81" s="288">
        <v>41.300527240773285</v>
      </c>
      <c r="CQ81" s="285">
        <v>0</v>
      </c>
      <c r="CR81" s="288">
        <v>0</v>
      </c>
      <c r="CS81" s="285">
        <v>0</v>
      </c>
      <c r="CT81" s="288">
        <v>0</v>
      </c>
      <c r="CU81" s="285">
        <v>54</v>
      </c>
      <c r="CV81" s="288">
        <v>47.451669595782072</v>
      </c>
      <c r="CW81" s="285">
        <v>768</v>
      </c>
      <c r="CX81" s="288">
        <v>674.8681898066784</v>
      </c>
      <c r="CY81" s="285">
        <v>768</v>
      </c>
      <c r="CZ81" s="288">
        <v>674.8681898066784</v>
      </c>
      <c r="DA81" s="290">
        <v>0</v>
      </c>
      <c r="DB81" s="291">
        <v>0</v>
      </c>
      <c r="DC81" s="285">
        <v>25</v>
      </c>
      <c r="DD81" s="285">
        <v>1299</v>
      </c>
      <c r="DE81" s="285">
        <v>344</v>
      </c>
      <c r="DF81" s="285">
        <v>1373</v>
      </c>
      <c r="DG81" s="285">
        <v>6332</v>
      </c>
      <c r="DH81" s="285">
        <v>19</v>
      </c>
      <c r="DI81" s="285">
        <v>0</v>
      </c>
      <c r="DJ81" s="285">
        <v>79</v>
      </c>
      <c r="DK81" s="285">
        <v>134</v>
      </c>
      <c r="DL81" s="285">
        <v>195</v>
      </c>
      <c r="DM81" s="285">
        <v>0</v>
      </c>
      <c r="DN81" s="285">
        <v>536</v>
      </c>
      <c r="DO81" s="285">
        <v>0</v>
      </c>
      <c r="DP81" s="285">
        <v>0</v>
      </c>
      <c r="DQ81" s="285">
        <v>2</v>
      </c>
      <c r="DR81" s="285">
        <v>0</v>
      </c>
      <c r="DS81" s="285">
        <v>0</v>
      </c>
      <c r="DT81" s="285">
        <v>0</v>
      </c>
      <c r="DU81" s="285">
        <v>0</v>
      </c>
      <c r="DV81" s="285">
        <v>822</v>
      </c>
      <c r="DW81" s="285">
        <v>2686</v>
      </c>
      <c r="DX81" s="285">
        <v>365</v>
      </c>
      <c r="DY81" s="285">
        <v>365</v>
      </c>
      <c r="DZ81" s="285">
        <v>2401</v>
      </c>
      <c r="EA81" s="285">
        <v>13699</v>
      </c>
      <c r="EB81" s="288">
        <v>21.271625666106999</v>
      </c>
      <c r="EC81" s="285">
        <v>271</v>
      </c>
      <c r="ED81" s="285">
        <v>2059</v>
      </c>
      <c r="EE81" s="285">
        <v>978</v>
      </c>
      <c r="EF81" s="288">
        <v>47.498785818358428</v>
      </c>
      <c r="EG81" s="285">
        <v>412</v>
      </c>
      <c r="EH81" s="285">
        <v>75</v>
      </c>
      <c r="EI81" s="285">
        <v>46</v>
      </c>
      <c r="EJ81" s="285">
        <v>18</v>
      </c>
      <c r="EK81" s="285">
        <v>69</v>
      </c>
      <c r="EL81" s="285">
        <v>0</v>
      </c>
      <c r="EM81" s="285">
        <v>31</v>
      </c>
      <c r="EN81" s="285">
        <v>0</v>
      </c>
      <c r="EO81" s="285">
        <v>19</v>
      </c>
      <c r="EP81" s="285">
        <v>136</v>
      </c>
      <c r="EQ81" s="285">
        <v>17</v>
      </c>
      <c r="ER81" s="285">
        <v>0</v>
      </c>
      <c r="ES81" s="285">
        <v>5</v>
      </c>
      <c r="ET81" s="285">
        <v>4</v>
      </c>
      <c r="EU81" s="285">
        <v>0</v>
      </c>
      <c r="EV81" s="285">
        <v>7028</v>
      </c>
      <c r="EW81" s="285">
        <v>0</v>
      </c>
      <c r="EX81" s="285">
        <v>0</v>
      </c>
      <c r="EY81" s="285">
        <v>690</v>
      </c>
      <c r="EZ81" s="285">
        <v>0</v>
      </c>
      <c r="FA81" s="285">
        <v>35</v>
      </c>
      <c r="FB81" s="285">
        <v>6</v>
      </c>
      <c r="FC81" s="285">
        <v>3</v>
      </c>
      <c r="FD81" s="285">
        <v>6</v>
      </c>
      <c r="FE81" s="285">
        <v>2</v>
      </c>
      <c r="FF81" s="285">
        <v>20</v>
      </c>
      <c r="FG81" s="285">
        <v>243</v>
      </c>
      <c r="FH81" s="285">
        <v>140</v>
      </c>
      <c r="FI81" s="285">
        <v>165</v>
      </c>
      <c r="FJ81" s="285">
        <v>591</v>
      </c>
      <c r="FK81" s="289">
        <v>7</v>
      </c>
      <c r="FL81" s="288">
        <v>6.3297434645398738</v>
      </c>
      <c r="FM81" s="289">
        <v>1</v>
      </c>
      <c r="FN81" s="288">
        <v>0.90424906636283886</v>
      </c>
      <c r="FO81" s="289">
        <v>0</v>
      </c>
      <c r="FP81" s="288">
        <v>0</v>
      </c>
      <c r="FQ81" s="281">
        <v>1</v>
      </c>
      <c r="FR81" s="292">
        <v>0.87873462214411246</v>
      </c>
      <c r="FS81" s="281">
        <v>0</v>
      </c>
      <c r="FT81" s="292">
        <v>0</v>
      </c>
      <c r="FU81" s="289">
        <v>25</v>
      </c>
      <c r="FV81" s="288">
        <v>21.968365553602812</v>
      </c>
      <c r="FW81" s="293">
        <v>1</v>
      </c>
      <c r="FX81" s="293">
        <v>0</v>
      </c>
      <c r="FY81" s="293">
        <v>1</v>
      </c>
      <c r="FZ81" s="293">
        <v>0</v>
      </c>
      <c r="GA81" s="293">
        <v>0</v>
      </c>
      <c r="GB81" s="285">
        <v>5533</v>
      </c>
      <c r="GC81" s="285">
        <v>238</v>
      </c>
      <c r="GD81" s="285">
        <v>2289</v>
      </c>
      <c r="GE81" s="285">
        <v>0</v>
      </c>
      <c r="GF81" s="285">
        <v>0</v>
      </c>
      <c r="GG81" s="288">
        <v>51.5</v>
      </c>
      <c r="GH81" s="288">
        <v>276.43</v>
      </c>
      <c r="GI81" s="288">
        <v>17</v>
      </c>
      <c r="GJ81" s="288">
        <v>1</v>
      </c>
      <c r="GK81" s="288">
        <v>2</v>
      </c>
      <c r="GL81" s="288">
        <v>1</v>
      </c>
      <c r="GM81" s="288">
        <v>4</v>
      </c>
      <c r="GN81" s="288">
        <v>1</v>
      </c>
      <c r="GO81" s="288">
        <v>2</v>
      </c>
      <c r="GP81" s="288">
        <v>4</v>
      </c>
      <c r="GQ81" s="288">
        <v>3</v>
      </c>
      <c r="GR81" s="288">
        <v>1</v>
      </c>
      <c r="GS81" s="288">
        <v>0</v>
      </c>
      <c r="GT81" s="288">
        <v>10</v>
      </c>
      <c r="GU81" s="288">
        <v>0</v>
      </c>
      <c r="GV81" s="288">
        <v>2</v>
      </c>
      <c r="GW81" s="288">
        <v>1</v>
      </c>
      <c r="GX81" s="288">
        <v>0</v>
      </c>
      <c r="GY81" s="288">
        <v>2</v>
      </c>
      <c r="GZ81" s="288">
        <v>1</v>
      </c>
      <c r="HA81" s="288">
        <v>0</v>
      </c>
      <c r="HB81" s="288">
        <v>0</v>
      </c>
      <c r="HC81" s="288">
        <v>0</v>
      </c>
      <c r="HD81" s="288">
        <v>0</v>
      </c>
      <c r="HE81" s="288">
        <v>2</v>
      </c>
      <c r="HF81" s="288">
        <v>2</v>
      </c>
      <c r="HG81" s="288">
        <v>4</v>
      </c>
      <c r="HH81" s="288">
        <v>3</v>
      </c>
      <c r="HI81" s="288">
        <v>0</v>
      </c>
      <c r="HJ81" s="134">
        <v>0</v>
      </c>
      <c r="HK81" s="134">
        <v>16.276483194531099</v>
      </c>
      <c r="HL81" s="132">
        <v>37.842823427284813</v>
      </c>
      <c r="HM81" s="144">
        <v>91.900740296076506</v>
      </c>
      <c r="HN81" s="144">
        <v>98.863176774062097</v>
      </c>
      <c r="HO81" s="365">
        <v>8.5415332052103304E-2</v>
      </c>
      <c r="HP81" s="365">
        <v>6.9550702462094896E-2</v>
      </c>
      <c r="HQ81" s="365">
        <v>8.8888888888888893</v>
      </c>
      <c r="HR81" s="365">
        <v>10.869565217391299</v>
      </c>
      <c r="HS81" s="132">
        <v>82.2222222222222</v>
      </c>
      <c r="HT81" s="132">
        <v>86.956521739130395</v>
      </c>
      <c r="HU81" s="132">
        <v>0.960922485586163</v>
      </c>
      <c r="HV81" s="132">
        <v>0.639866462651273</v>
      </c>
      <c r="HW81" s="132">
        <v>8.2142551553007603</v>
      </c>
      <c r="HX81" s="132">
        <v>16.0953471977441</v>
      </c>
      <c r="HY81" s="144">
        <v>93.034544248639563</v>
      </c>
      <c r="HZ81" s="144">
        <v>106.737255529355</v>
      </c>
      <c r="IA81" s="383">
        <v>11</v>
      </c>
      <c r="IB81" s="383">
        <v>7</v>
      </c>
      <c r="IC81" s="366">
        <v>0.270403146509341</v>
      </c>
      <c r="ID81" s="366">
        <v>0.121654501216545</v>
      </c>
      <c r="IE81" s="366">
        <v>4.7210300429184597</v>
      </c>
      <c r="IF81" s="366">
        <v>3.4825870646766202</v>
      </c>
      <c r="IG81" s="144">
        <v>82.403433476394895</v>
      </c>
      <c r="IH81" s="144">
        <v>82.089552238805993</v>
      </c>
      <c r="II81" s="144">
        <v>5.7276302851524097</v>
      </c>
      <c r="IJ81" s="144">
        <v>3.4932221063607898</v>
      </c>
      <c r="IK81" s="144">
        <v>7.89766407119021</v>
      </c>
      <c r="IL81" s="144">
        <v>15.1083891434614</v>
      </c>
      <c r="IM81" s="146">
        <v>96.864835478354721</v>
      </c>
      <c r="IN81" s="135">
        <v>105.84479258071504</v>
      </c>
      <c r="IO81" s="366">
        <v>0.323392022996766</v>
      </c>
      <c r="IP81" s="366">
        <v>9.0936647468930001E-2</v>
      </c>
      <c r="IQ81" s="366">
        <v>3.1141868512110702</v>
      </c>
      <c r="IR81" s="366">
        <v>1.36363636363636</v>
      </c>
      <c r="IS81" s="144">
        <v>89.273356401384106</v>
      </c>
      <c r="IT81" s="144">
        <v>95</v>
      </c>
      <c r="IU81" s="144">
        <v>10.3844771828962</v>
      </c>
      <c r="IV81" s="144">
        <v>6.6686874810548602</v>
      </c>
      <c r="IW81" s="144">
        <v>11.0952133194589</v>
      </c>
      <c r="IX81" s="144">
        <v>15.288847901982701</v>
      </c>
      <c r="IY81" s="338">
        <v>16</v>
      </c>
      <c r="IZ81" s="366">
        <v>0.350339391285308</v>
      </c>
      <c r="JA81" s="366">
        <v>8.5106382978723403</v>
      </c>
      <c r="JB81" s="366">
        <v>98.936170212766001</v>
      </c>
      <c r="JC81" s="366">
        <v>4.1164878476023601</v>
      </c>
      <c r="JD81" s="144">
        <v>15.8662319351428</v>
      </c>
    </row>
    <row r="82" spans="1:264" ht="18" customHeight="1">
      <c r="A82" s="278"/>
      <c r="B82" s="279" t="s">
        <v>87</v>
      </c>
      <c r="C82" s="279" t="s">
        <v>87</v>
      </c>
      <c r="D82" s="280" t="s">
        <v>1798</v>
      </c>
      <c r="E82" s="281" t="s">
        <v>1299</v>
      </c>
      <c r="F82" s="280" t="s">
        <v>97</v>
      </c>
      <c r="G82" s="281" t="s">
        <v>9</v>
      </c>
      <c r="H82" s="282" t="s">
        <v>87</v>
      </c>
      <c r="I82" s="282" t="s">
        <v>87</v>
      </c>
      <c r="J82" s="282" t="s">
        <v>87</v>
      </c>
      <c r="K82" s="282" t="s">
        <v>87</v>
      </c>
      <c r="L82" s="282" t="s">
        <v>87</v>
      </c>
      <c r="M82" s="283">
        <v>247904</v>
      </c>
      <c r="N82" s="282" t="s">
        <v>87</v>
      </c>
      <c r="O82" s="282" t="s">
        <v>87</v>
      </c>
      <c r="P82" s="282" t="s">
        <v>87</v>
      </c>
      <c r="Q82" s="282" t="s">
        <v>87</v>
      </c>
      <c r="R82" s="132">
        <v>98.491936631307155</v>
      </c>
      <c r="S82" s="132">
        <v>101.12064905021047</v>
      </c>
      <c r="T82" s="339" t="s">
        <v>88</v>
      </c>
      <c r="U82" s="338">
        <v>14.207504558801475</v>
      </c>
      <c r="V82" s="132">
        <v>10.234278668310701</v>
      </c>
      <c r="W82" s="132">
        <v>8.7546239210850807</v>
      </c>
      <c r="X82" s="132">
        <v>18.988902589395799</v>
      </c>
      <c r="Y82" s="282" t="s">
        <v>87</v>
      </c>
      <c r="Z82" s="282" t="s">
        <v>87</v>
      </c>
      <c r="AA82" s="282" t="s">
        <v>87</v>
      </c>
      <c r="AB82" s="282" t="s">
        <v>87</v>
      </c>
      <c r="AC82" s="282" t="s">
        <v>87</v>
      </c>
      <c r="AD82" s="282" t="s">
        <v>87</v>
      </c>
      <c r="AE82" s="282" t="s">
        <v>87</v>
      </c>
      <c r="AF82" s="282" t="s">
        <v>87</v>
      </c>
      <c r="AG82" s="282" t="s">
        <v>87</v>
      </c>
      <c r="AH82" s="282" t="s">
        <v>87</v>
      </c>
      <c r="AI82" s="282" t="s">
        <v>87</v>
      </c>
      <c r="AJ82" s="282" t="s">
        <v>87</v>
      </c>
      <c r="AK82" s="282" t="s">
        <v>87</v>
      </c>
      <c r="AL82" s="282" t="s">
        <v>87</v>
      </c>
      <c r="AM82" s="282" t="s">
        <v>87</v>
      </c>
      <c r="AN82" s="282" t="s">
        <v>87</v>
      </c>
      <c r="AO82" s="282" t="s">
        <v>87</v>
      </c>
      <c r="AP82" s="282" t="s">
        <v>87</v>
      </c>
      <c r="AQ82" s="282" t="s">
        <v>87</v>
      </c>
      <c r="AR82" s="282" t="s">
        <v>87</v>
      </c>
      <c r="AS82" s="282" t="s">
        <v>87</v>
      </c>
      <c r="AT82" s="282" t="s">
        <v>87</v>
      </c>
      <c r="AU82" s="282" t="s">
        <v>87</v>
      </c>
      <c r="AV82" s="282" t="s">
        <v>87</v>
      </c>
      <c r="AW82" s="286" t="s">
        <v>87</v>
      </c>
      <c r="AX82" s="286" t="s">
        <v>87</v>
      </c>
      <c r="AY82" s="286" t="s">
        <v>87</v>
      </c>
      <c r="AZ82" s="286" t="s">
        <v>87</v>
      </c>
      <c r="BA82" s="286" t="s">
        <v>87</v>
      </c>
      <c r="BB82" s="285">
        <v>67</v>
      </c>
      <c r="BC82" s="285">
        <v>48</v>
      </c>
      <c r="BD82" s="287" t="s">
        <v>88</v>
      </c>
      <c r="BE82" s="287" t="s">
        <v>88</v>
      </c>
      <c r="BF82" s="287" t="s">
        <v>88</v>
      </c>
      <c r="BG82" s="285">
        <v>66</v>
      </c>
      <c r="BH82" s="284">
        <v>26.887415060211513</v>
      </c>
      <c r="BI82" s="285">
        <v>280</v>
      </c>
      <c r="BJ82" s="284">
        <v>114.06782146756399</v>
      </c>
      <c r="BK82" s="285">
        <v>0</v>
      </c>
      <c r="BL82" s="284">
        <v>0</v>
      </c>
      <c r="BM82" s="285">
        <v>0</v>
      </c>
      <c r="BN82" s="288">
        <v>0</v>
      </c>
      <c r="BO82" s="289">
        <v>73</v>
      </c>
      <c r="BP82" s="288">
        <v>29.739110596900613</v>
      </c>
      <c r="BQ82" s="285">
        <v>0</v>
      </c>
      <c r="BR82" s="288">
        <v>0</v>
      </c>
      <c r="BS82" s="285">
        <v>0</v>
      </c>
      <c r="BT82" s="288">
        <v>0</v>
      </c>
      <c r="BU82" s="285">
        <v>0</v>
      </c>
      <c r="BV82" s="288">
        <v>0</v>
      </c>
      <c r="BW82" s="285">
        <v>17</v>
      </c>
      <c r="BX82" s="288">
        <v>6.9255463033878142</v>
      </c>
      <c r="BY82" s="290">
        <v>0</v>
      </c>
      <c r="BZ82" s="291">
        <v>0</v>
      </c>
      <c r="CA82" s="285">
        <v>5</v>
      </c>
      <c r="CB82" s="288">
        <v>2.0369253833493572</v>
      </c>
      <c r="CC82" s="285">
        <v>280</v>
      </c>
      <c r="CD82" s="288">
        <v>114.06782146756399</v>
      </c>
      <c r="CE82" s="285">
        <v>56</v>
      </c>
      <c r="CF82" s="288">
        <v>22.813564293512801</v>
      </c>
      <c r="CG82" s="285">
        <v>472</v>
      </c>
      <c r="CH82" s="288">
        <v>192.28575618817931</v>
      </c>
      <c r="CI82" s="285">
        <v>1948</v>
      </c>
      <c r="CJ82" s="288">
        <v>793.58612935290955</v>
      </c>
      <c r="CK82" s="285">
        <v>130</v>
      </c>
      <c r="CL82" s="288">
        <v>52.960059967083282</v>
      </c>
      <c r="CM82" s="285">
        <v>626</v>
      </c>
      <c r="CN82" s="292">
        <v>255.02305799533954</v>
      </c>
      <c r="CO82" s="285">
        <v>151</v>
      </c>
      <c r="CP82" s="288">
        <v>61.515146577150588</v>
      </c>
      <c r="CQ82" s="290">
        <v>0</v>
      </c>
      <c r="CR82" s="291">
        <v>0</v>
      </c>
      <c r="CS82" s="285">
        <v>0</v>
      </c>
      <c r="CT82" s="288">
        <v>0</v>
      </c>
      <c r="CU82" s="285">
        <v>20</v>
      </c>
      <c r="CV82" s="288">
        <v>8.147701533397429</v>
      </c>
      <c r="CW82" s="285">
        <v>495</v>
      </c>
      <c r="CX82" s="288">
        <v>201.65561295158633</v>
      </c>
      <c r="CY82" s="285">
        <v>492</v>
      </c>
      <c r="CZ82" s="288">
        <v>200.43345772157673</v>
      </c>
      <c r="DA82" s="285">
        <v>3</v>
      </c>
      <c r="DB82" s="288">
        <v>1.2221552300096143</v>
      </c>
      <c r="DC82" s="285">
        <v>17</v>
      </c>
      <c r="DD82" s="285">
        <v>0</v>
      </c>
      <c r="DE82" s="285">
        <v>345</v>
      </c>
      <c r="DF82" s="285">
        <v>12927</v>
      </c>
      <c r="DG82" s="285">
        <v>3598</v>
      </c>
      <c r="DH82" s="285">
        <v>721</v>
      </c>
      <c r="DI82" s="285">
        <v>45</v>
      </c>
      <c r="DJ82" s="285">
        <v>547</v>
      </c>
      <c r="DK82" s="285">
        <v>52</v>
      </c>
      <c r="DL82" s="285">
        <v>197</v>
      </c>
      <c r="DM82" s="285">
        <v>0</v>
      </c>
      <c r="DN82" s="285">
        <v>752</v>
      </c>
      <c r="DO82" s="285">
        <v>0</v>
      </c>
      <c r="DP82" s="285">
        <v>99</v>
      </c>
      <c r="DQ82" s="285">
        <v>177</v>
      </c>
      <c r="DR82" s="285">
        <v>0</v>
      </c>
      <c r="DS82" s="285">
        <v>32</v>
      </c>
      <c r="DT82" s="285">
        <v>0</v>
      </c>
      <c r="DU82" s="285">
        <v>22480</v>
      </c>
      <c r="DV82" s="285">
        <v>3028</v>
      </c>
      <c r="DW82" s="285">
        <v>695</v>
      </c>
      <c r="DX82" s="285">
        <v>330</v>
      </c>
      <c r="DY82" s="285">
        <v>276</v>
      </c>
      <c r="DZ82" s="285">
        <v>3247</v>
      </c>
      <c r="EA82" s="285">
        <v>0</v>
      </c>
      <c r="EB82" s="288">
        <v>0</v>
      </c>
      <c r="EC82" s="285">
        <v>329</v>
      </c>
      <c r="ED82" s="285">
        <v>4324</v>
      </c>
      <c r="EE82" s="285">
        <v>756</v>
      </c>
      <c r="EF82" s="288">
        <v>17.483811285846436</v>
      </c>
      <c r="EG82" s="285">
        <v>78</v>
      </c>
      <c r="EH82" s="285">
        <v>128</v>
      </c>
      <c r="EI82" s="285">
        <v>24</v>
      </c>
      <c r="EJ82" s="285">
        <v>14</v>
      </c>
      <c r="EK82" s="285">
        <v>417</v>
      </c>
      <c r="EL82" s="285">
        <v>0</v>
      </c>
      <c r="EM82" s="285">
        <v>11</v>
      </c>
      <c r="EN82" s="285">
        <v>18</v>
      </c>
      <c r="EO82" s="285">
        <v>12</v>
      </c>
      <c r="EP82" s="285">
        <v>4</v>
      </c>
      <c r="EQ82" s="285">
        <v>20</v>
      </c>
      <c r="ER82" s="285">
        <v>0</v>
      </c>
      <c r="ES82" s="285">
        <v>0</v>
      </c>
      <c r="ET82" s="285">
        <v>0</v>
      </c>
      <c r="EU82" s="285">
        <v>0</v>
      </c>
      <c r="EV82" s="285">
        <v>63</v>
      </c>
      <c r="EW82" s="285">
        <v>0</v>
      </c>
      <c r="EX82" s="285">
        <v>0</v>
      </c>
      <c r="EY82" s="285">
        <v>0</v>
      </c>
      <c r="EZ82" s="285">
        <v>15</v>
      </c>
      <c r="FA82" s="285">
        <v>7</v>
      </c>
      <c r="FB82" s="285">
        <v>1</v>
      </c>
      <c r="FC82" s="285">
        <v>1</v>
      </c>
      <c r="FD82" s="285">
        <v>10</v>
      </c>
      <c r="FE82" s="285">
        <v>0</v>
      </c>
      <c r="FF82" s="285">
        <v>20</v>
      </c>
      <c r="FG82" s="285">
        <v>106</v>
      </c>
      <c r="FH82" s="285">
        <v>378</v>
      </c>
      <c r="FI82" s="285">
        <v>182</v>
      </c>
      <c r="FJ82" s="285">
        <v>2447</v>
      </c>
      <c r="FK82" s="289">
        <v>8</v>
      </c>
      <c r="FL82" s="288">
        <v>3.2270556344391372</v>
      </c>
      <c r="FM82" s="289">
        <v>2</v>
      </c>
      <c r="FN82" s="288">
        <v>0.80676390860978431</v>
      </c>
      <c r="FO82" s="289">
        <v>3</v>
      </c>
      <c r="FP82" s="288">
        <v>1.2101458629146766</v>
      </c>
      <c r="FQ82" s="281">
        <v>1</v>
      </c>
      <c r="FR82" s="292">
        <v>0.40738507666987145</v>
      </c>
      <c r="FS82" s="281">
        <v>0</v>
      </c>
      <c r="FT82" s="292">
        <v>0</v>
      </c>
      <c r="FU82" s="289">
        <v>17</v>
      </c>
      <c r="FV82" s="288">
        <v>6.9255463033878142</v>
      </c>
      <c r="FW82" s="293">
        <v>1</v>
      </c>
      <c r="FX82" s="293">
        <v>0</v>
      </c>
      <c r="FY82" s="293">
        <v>1</v>
      </c>
      <c r="FZ82" s="293">
        <v>0</v>
      </c>
      <c r="GA82" s="293">
        <v>0</v>
      </c>
      <c r="GB82" s="285">
        <v>4596</v>
      </c>
      <c r="GC82" s="285">
        <v>0</v>
      </c>
      <c r="GD82" s="285">
        <v>2572</v>
      </c>
      <c r="GE82" s="285">
        <v>0</v>
      </c>
      <c r="GF82" s="285">
        <v>0</v>
      </c>
      <c r="GG82" s="288">
        <v>118.7</v>
      </c>
      <c r="GH82" s="288">
        <v>503.9</v>
      </c>
      <c r="GI82" s="288">
        <v>22</v>
      </c>
      <c r="GJ82" s="288">
        <v>4</v>
      </c>
      <c r="GK82" s="288">
        <v>1</v>
      </c>
      <c r="GL82" s="288">
        <v>0</v>
      </c>
      <c r="GM82" s="288">
        <v>6</v>
      </c>
      <c r="GN82" s="288">
        <v>2</v>
      </c>
      <c r="GO82" s="288">
        <v>0</v>
      </c>
      <c r="GP82" s="288">
        <v>9</v>
      </c>
      <c r="GQ82" s="288">
        <v>1</v>
      </c>
      <c r="GR82" s="288">
        <v>0</v>
      </c>
      <c r="GS82" s="288">
        <v>0</v>
      </c>
      <c r="GT82" s="288">
        <v>10</v>
      </c>
      <c r="GU82" s="288">
        <v>1</v>
      </c>
      <c r="GV82" s="288">
        <v>1</v>
      </c>
      <c r="GW82" s="288">
        <v>1</v>
      </c>
      <c r="GX82" s="288">
        <v>1</v>
      </c>
      <c r="GY82" s="288">
        <v>2</v>
      </c>
      <c r="GZ82" s="288">
        <v>2</v>
      </c>
      <c r="HA82" s="288">
        <v>0</v>
      </c>
      <c r="HB82" s="288">
        <v>0</v>
      </c>
      <c r="HC82" s="288">
        <v>0</v>
      </c>
      <c r="HD82" s="288">
        <v>0</v>
      </c>
      <c r="HE82" s="288">
        <v>2</v>
      </c>
      <c r="HF82" s="288">
        <v>0</v>
      </c>
      <c r="HG82" s="288">
        <v>2</v>
      </c>
      <c r="HH82" s="288">
        <v>7</v>
      </c>
      <c r="HI82" s="288">
        <v>0</v>
      </c>
      <c r="HJ82" s="134">
        <v>0.40338195430489215</v>
      </c>
      <c r="HK82" s="134">
        <v>8.4710210404027357</v>
      </c>
      <c r="HL82" s="132">
        <v>40.067929521104944</v>
      </c>
      <c r="HM82" s="144">
        <v>94.802360104986903</v>
      </c>
      <c r="HN82" s="144">
        <v>98.624655064301095</v>
      </c>
      <c r="HO82" s="365">
        <v>0.13540256223310099</v>
      </c>
      <c r="HP82" s="365">
        <v>5.2366302284479901E-2</v>
      </c>
      <c r="HQ82" s="365">
        <v>18.571428571428601</v>
      </c>
      <c r="HR82" s="365">
        <v>9.0909090909090899</v>
      </c>
      <c r="HS82" s="132">
        <v>90</v>
      </c>
      <c r="HT82" s="132">
        <v>93.181818181818201</v>
      </c>
      <c r="HU82" s="132">
        <v>0.72909071971669603</v>
      </c>
      <c r="HV82" s="132">
        <v>0.57602932512927896</v>
      </c>
      <c r="HW82" s="132">
        <v>6.3124458561940502</v>
      </c>
      <c r="HX82" s="132">
        <v>13.1314766839378</v>
      </c>
      <c r="HY82" s="144">
        <v>107.08194996186423</v>
      </c>
      <c r="HZ82" s="144">
        <v>106.592641736513</v>
      </c>
      <c r="IA82" s="383">
        <v>22</v>
      </c>
      <c r="IB82" s="383">
        <v>23</v>
      </c>
      <c r="IC82" s="366">
        <v>0.35708488881675099</v>
      </c>
      <c r="ID82" s="366">
        <v>0.25227596797192098</v>
      </c>
      <c r="IE82" s="366">
        <v>4.3052837573385503</v>
      </c>
      <c r="IF82" s="366">
        <v>4.0636042402826904</v>
      </c>
      <c r="IG82" s="144">
        <v>76.516634050880597</v>
      </c>
      <c r="IH82" s="144">
        <v>80.565371024735001</v>
      </c>
      <c r="II82" s="144">
        <v>8.2941080993345206</v>
      </c>
      <c r="IJ82" s="144">
        <v>6.20818251617857</v>
      </c>
      <c r="IK82" s="144">
        <v>4.8647608046972799</v>
      </c>
      <c r="IL82" s="144">
        <v>10.490204015544</v>
      </c>
      <c r="IM82" s="146">
        <v>112.46765793325145</v>
      </c>
      <c r="IN82" s="135">
        <v>96.979114556626783</v>
      </c>
      <c r="IO82" s="366">
        <v>0.48184477714679103</v>
      </c>
      <c r="IP82" s="366">
        <v>9.1288471570161706E-2</v>
      </c>
      <c r="IQ82" s="366">
        <v>5.0179211469534097</v>
      </c>
      <c r="IR82" s="366">
        <v>1.2089810017271201</v>
      </c>
      <c r="IS82" s="144">
        <v>63.799283154121902</v>
      </c>
      <c r="IT82" s="144">
        <v>60.103626943005203</v>
      </c>
      <c r="IU82" s="144">
        <v>9.6024780588538992</v>
      </c>
      <c r="IV82" s="144">
        <v>7.5508607198747999</v>
      </c>
      <c r="IW82" s="144">
        <v>9.9511675953171004</v>
      </c>
      <c r="IX82" s="144">
        <v>16.738947504692899</v>
      </c>
      <c r="IY82" s="338">
        <v>22</v>
      </c>
      <c r="IZ82" s="366">
        <v>0.42685292976329098</v>
      </c>
      <c r="JA82" s="366">
        <v>4.5833333333333304</v>
      </c>
      <c r="JB82" s="366">
        <v>90</v>
      </c>
      <c r="JC82" s="366">
        <v>9.3131548311990695</v>
      </c>
      <c r="JD82" s="144">
        <v>8.4338568652849695</v>
      </c>
    </row>
    <row r="83" spans="1:264" ht="18" customHeight="1">
      <c r="A83" s="278"/>
      <c r="B83" s="279" t="s">
        <v>87</v>
      </c>
      <c r="C83" s="279" t="s">
        <v>87</v>
      </c>
      <c r="D83" s="280" t="s">
        <v>1799</v>
      </c>
      <c r="E83" s="281" t="s">
        <v>1300</v>
      </c>
      <c r="F83" s="280" t="s">
        <v>97</v>
      </c>
      <c r="G83" s="281" t="s">
        <v>9</v>
      </c>
      <c r="H83" s="282" t="s">
        <v>87</v>
      </c>
      <c r="I83" s="282" t="s">
        <v>87</v>
      </c>
      <c r="J83" s="282" t="s">
        <v>87</v>
      </c>
      <c r="K83" s="282" t="s">
        <v>87</v>
      </c>
      <c r="L83" s="282" t="s">
        <v>87</v>
      </c>
      <c r="M83" s="283">
        <v>427880</v>
      </c>
      <c r="N83" s="282" t="s">
        <v>87</v>
      </c>
      <c r="O83" s="282" t="s">
        <v>87</v>
      </c>
      <c r="P83" s="282" t="s">
        <v>87</v>
      </c>
      <c r="Q83" s="282" t="s">
        <v>87</v>
      </c>
      <c r="R83" s="132">
        <v>98.438769362187656</v>
      </c>
      <c r="S83" s="132">
        <v>99.749741265314611</v>
      </c>
      <c r="T83" s="339" t="s">
        <v>88</v>
      </c>
      <c r="U83" s="339" t="s">
        <v>88</v>
      </c>
      <c r="V83" s="132">
        <v>13.9324487334138</v>
      </c>
      <c r="W83" s="132">
        <v>10.9971853638922</v>
      </c>
      <c r="X83" s="132">
        <v>24.929634097306</v>
      </c>
      <c r="Y83" s="282" t="s">
        <v>87</v>
      </c>
      <c r="Z83" s="282" t="s">
        <v>87</v>
      </c>
      <c r="AA83" s="282" t="s">
        <v>87</v>
      </c>
      <c r="AB83" s="282" t="s">
        <v>87</v>
      </c>
      <c r="AC83" s="282" t="s">
        <v>87</v>
      </c>
      <c r="AD83" s="282" t="s">
        <v>87</v>
      </c>
      <c r="AE83" s="282" t="s">
        <v>87</v>
      </c>
      <c r="AF83" s="282" t="s">
        <v>87</v>
      </c>
      <c r="AG83" s="282" t="s">
        <v>87</v>
      </c>
      <c r="AH83" s="282" t="s">
        <v>87</v>
      </c>
      <c r="AI83" s="282" t="s">
        <v>87</v>
      </c>
      <c r="AJ83" s="282" t="s">
        <v>87</v>
      </c>
      <c r="AK83" s="282" t="s">
        <v>87</v>
      </c>
      <c r="AL83" s="282" t="s">
        <v>87</v>
      </c>
      <c r="AM83" s="282" t="s">
        <v>87</v>
      </c>
      <c r="AN83" s="282" t="s">
        <v>87</v>
      </c>
      <c r="AO83" s="282" t="s">
        <v>87</v>
      </c>
      <c r="AP83" s="282" t="s">
        <v>87</v>
      </c>
      <c r="AQ83" s="282" t="s">
        <v>87</v>
      </c>
      <c r="AR83" s="282" t="s">
        <v>87</v>
      </c>
      <c r="AS83" s="282" t="s">
        <v>87</v>
      </c>
      <c r="AT83" s="282" t="s">
        <v>87</v>
      </c>
      <c r="AU83" s="282" t="s">
        <v>87</v>
      </c>
      <c r="AV83" s="282" t="s">
        <v>87</v>
      </c>
      <c r="AW83" s="286" t="s">
        <v>87</v>
      </c>
      <c r="AX83" s="286" t="s">
        <v>87</v>
      </c>
      <c r="AY83" s="286" t="s">
        <v>87</v>
      </c>
      <c r="AZ83" s="286" t="s">
        <v>87</v>
      </c>
      <c r="BA83" s="286" t="s">
        <v>87</v>
      </c>
      <c r="BB83" s="285">
        <v>62</v>
      </c>
      <c r="BC83" s="285">
        <v>83</v>
      </c>
      <c r="BD83" s="287" t="s">
        <v>88</v>
      </c>
      <c r="BE83" s="287" t="s">
        <v>88</v>
      </c>
      <c r="BF83" s="287" t="s">
        <v>88</v>
      </c>
      <c r="BG83" s="285">
        <v>14</v>
      </c>
      <c r="BH83" s="284">
        <v>3.2602494090797944</v>
      </c>
      <c r="BI83" s="285">
        <v>150</v>
      </c>
      <c r="BJ83" s="284">
        <v>34.931243668712085</v>
      </c>
      <c r="BK83" s="285">
        <v>0</v>
      </c>
      <c r="BL83" s="284">
        <v>0</v>
      </c>
      <c r="BM83" s="285">
        <v>11</v>
      </c>
      <c r="BN83" s="288">
        <v>2.5616245357055529</v>
      </c>
      <c r="BO83" s="289">
        <v>36</v>
      </c>
      <c r="BP83" s="288">
        <v>8.3834984804908999</v>
      </c>
      <c r="BQ83" s="285">
        <v>0</v>
      </c>
      <c r="BR83" s="288">
        <v>0</v>
      </c>
      <c r="BS83" s="285">
        <v>0</v>
      </c>
      <c r="BT83" s="288">
        <v>0</v>
      </c>
      <c r="BU83" s="285">
        <v>0</v>
      </c>
      <c r="BV83" s="288">
        <v>0</v>
      </c>
      <c r="BW83" s="285">
        <v>0</v>
      </c>
      <c r="BX83" s="288">
        <v>0</v>
      </c>
      <c r="BY83" s="290">
        <v>0</v>
      </c>
      <c r="BZ83" s="291">
        <v>0</v>
      </c>
      <c r="CA83" s="285">
        <v>602</v>
      </c>
      <c r="CB83" s="288">
        <v>140.19072459043116</v>
      </c>
      <c r="CC83" s="285">
        <v>0</v>
      </c>
      <c r="CD83" s="288">
        <v>0</v>
      </c>
      <c r="CE83" s="285">
        <v>51</v>
      </c>
      <c r="CF83" s="288">
        <v>11.876622847362109</v>
      </c>
      <c r="CG83" s="285">
        <v>1439</v>
      </c>
      <c r="CH83" s="288">
        <v>335.10706426184464</v>
      </c>
      <c r="CI83" s="285">
        <v>1743</v>
      </c>
      <c r="CJ83" s="288">
        <v>405.90105143043439</v>
      </c>
      <c r="CK83" s="285">
        <v>568</v>
      </c>
      <c r="CL83" s="288">
        <v>132.27297602552309</v>
      </c>
      <c r="CM83" s="290">
        <v>160</v>
      </c>
      <c r="CN83" s="294">
        <v>37.259993246626223</v>
      </c>
      <c r="CO83" s="285">
        <v>108</v>
      </c>
      <c r="CP83" s="288">
        <v>25.1504954414727</v>
      </c>
      <c r="CQ83" s="290">
        <v>1</v>
      </c>
      <c r="CR83" s="291">
        <v>0.2328749577914139</v>
      </c>
      <c r="CS83" s="290">
        <v>1</v>
      </c>
      <c r="CT83" s="291">
        <v>0.2328749577914139</v>
      </c>
      <c r="CU83" s="285">
        <v>89</v>
      </c>
      <c r="CV83" s="288">
        <v>20.725871243435837</v>
      </c>
      <c r="CW83" s="285">
        <v>1205</v>
      </c>
      <c r="CX83" s="288">
        <v>280.61432413865379</v>
      </c>
      <c r="CY83" s="285">
        <v>1194</v>
      </c>
      <c r="CZ83" s="288">
        <v>278.05269960294822</v>
      </c>
      <c r="DA83" s="290">
        <v>11</v>
      </c>
      <c r="DB83" s="291">
        <v>2.5616245357055529</v>
      </c>
      <c r="DC83" s="285">
        <v>0</v>
      </c>
      <c r="DD83" s="285">
        <v>1150</v>
      </c>
      <c r="DE83" s="285">
        <v>34</v>
      </c>
      <c r="DF83" s="285">
        <v>11352</v>
      </c>
      <c r="DG83" s="285">
        <v>0</v>
      </c>
      <c r="DH83" s="285">
        <v>0</v>
      </c>
      <c r="DI83" s="285">
        <v>0</v>
      </c>
      <c r="DJ83" s="285">
        <v>210</v>
      </c>
      <c r="DK83" s="285">
        <v>96</v>
      </c>
      <c r="DL83" s="285">
        <v>70</v>
      </c>
      <c r="DM83" s="285">
        <v>63</v>
      </c>
      <c r="DN83" s="285">
        <v>2227</v>
      </c>
      <c r="DO83" s="285">
        <v>0</v>
      </c>
      <c r="DP83" s="285">
        <v>230</v>
      </c>
      <c r="DQ83" s="285">
        <v>149</v>
      </c>
      <c r="DR83" s="285">
        <v>2</v>
      </c>
      <c r="DS83" s="285">
        <v>190</v>
      </c>
      <c r="DT83" s="285">
        <v>0</v>
      </c>
      <c r="DU83" s="285">
        <v>0</v>
      </c>
      <c r="DV83" s="285">
        <v>3038</v>
      </c>
      <c r="DW83" s="285">
        <v>412</v>
      </c>
      <c r="DX83" s="285">
        <v>559</v>
      </c>
      <c r="DY83" s="285">
        <v>538</v>
      </c>
      <c r="DZ83" s="285">
        <v>8295</v>
      </c>
      <c r="EA83" s="285">
        <v>4560</v>
      </c>
      <c r="EB83" s="288">
        <v>62.456140350877199</v>
      </c>
      <c r="EC83" s="285">
        <v>143</v>
      </c>
      <c r="ED83" s="285">
        <v>4127</v>
      </c>
      <c r="EE83" s="285">
        <v>667</v>
      </c>
      <c r="EF83" s="288">
        <v>16.161860915919554</v>
      </c>
      <c r="EG83" s="285">
        <v>83</v>
      </c>
      <c r="EH83" s="285">
        <v>71</v>
      </c>
      <c r="EI83" s="285">
        <v>57</v>
      </c>
      <c r="EJ83" s="285">
        <v>14</v>
      </c>
      <c r="EK83" s="285">
        <v>353</v>
      </c>
      <c r="EL83" s="285">
        <v>3</v>
      </c>
      <c r="EM83" s="285">
        <v>28</v>
      </c>
      <c r="EN83" s="285">
        <v>13</v>
      </c>
      <c r="EO83" s="285">
        <v>25</v>
      </c>
      <c r="EP83" s="285">
        <v>11</v>
      </c>
      <c r="EQ83" s="285">
        <v>58</v>
      </c>
      <c r="ER83" s="285">
        <v>0</v>
      </c>
      <c r="ES83" s="285">
        <v>0</v>
      </c>
      <c r="ET83" s="285">
        <v>0</v>
      </c>
      <c r="EU83" s="285">
        <v>0</v>
      </c>
      <c r="EV83" s="285">
        <v>2525</v>
      </c>
      <c r="EW83" s="285">
        <v>10</v>
      </c>
      <c r="EX83" s="285">
        <v>0</v>
      </c>
      <c r="EY83" s="285">
        <v>345</v>
      </c>
      <c r="EZ83" s="285">
        <v>32</v>
      </c>
      <c r="FA83" s="285">
        <v>9</v>
      </c>
      <c r="FB83" s="285">
        <v>1</v>
      </c>
      <c r="FC83" s="285">
        <v>0</v>
      </c>
      <c r="FD83" s="285">
        <v>8</v>
      </c>
      <c r="FE83" s="285">
        <v>3</v>
      </c>
      <c r="FF83" s="285">
        <v>37</v>
      </c>
      <c r="FG83" s="285">
        <v>46</v>
      </c>
      <c r="FH83" s="285">
        <v>395</v>
      </c>
      <c r="FI83" s="285">
        <v>59</v>
      </c>
      <c r="FJ83" s="285">
        <v>1746</v>
      </c>
      <c r="FK83" s="289">
        <v>9</v>
      </c>
      <c r="FL83" s="288">
        <v>2.1033934748060203</v>
      </c>
      <c r="FM83" s="295">
        <v>4</v>
      </c>
      <c r="FN83" s="291">
        <v>0.9348415443582313</v>
      </c>
      <c r="FO83" s="289">
        <v>2</v>
      </c>
      <c r="FP83" s="288">
        <v>0.46742077217911565</v>
      </c>
      <c r="FQ83" s="281">
        <v>3</v>
      </c>
      <c r="FR83" s="292">
        <v>0.69862487337424173</v>
      </c>
      <c r="FS83" s="281">
        <v>1</v>
      </c>
      <c r="FT83" s="292">
        <v>0.2328749577914139</v>
      </c>
      <c r="FU83" s="289">
        <v>0</v>
      </c>
      <c r="FV83" s="288">
        <v>0</v>
      </c>
      <c r="FW83" s="293">
        <v>1</v>
      </c>
      <c r="FX83" s="293">
        <v>0</v>
      </c>
      <c r="FY83" s="293">
        <v>1</v>
      </c>
      <c r="FZ83" s="293">
        <v>0</v>
      </c>
      <c r="GA83" s="293">
        <v>0</v>
      </c>
      <c r="GB83" s="285">
        <v>9701</v>
      </c>
      <c r="GC83" s="285">
        <v>2254</v>
      </c>
      <c r="GD83" s="285">
        <v>3717</v>
      </c>
      <c r="GE83" s="285">
        <v>0</v>
      </c>
      <c r="GF83" s="285">
        <v>16</v>
      </c>
      <c r="GG83" s="288">
        <v>126.16</v>
      </c>
      <c r="GH83" s="288">
        <v>491.04</v>
      </c>
      <c r="GI83" s="288">
        <v>28.83</v>
      </c>
      <c r="GJ83" s="288">
        <v>5</v>
      </c>
      <c r="GK83" s="288">
        <v>2</v>
      </c>
      <c r="GL83" s="288">
        <v>3</v>
      </c>
      <c r="GM83" s="288">
        <v>7</v>
      </c>
      <c r="GN83" s="288">
        <v>3</v>
      </c>
      <c r="GO83" s="288">
        <v>1</v>
      </c>
      <c r="GP83" s="288">
        <v>6</v>
      </c>
      <c r="GQ83" s="288">
        <v>2</v>
      </c>
      <c r="GR83" s="288">
        <v>1</v>
      </c>
      <c r="GS83" s="288">
        <v>1</v>
      </c>
      <c r="GT83" s="288">
        <v>12</v>
      </c>
      <c r="GU83" s="288">
        <v>1</v>
      </c>
      <c r="GV83" s="288">
        <v>2</v>
      </c>
      <c r="GW83" s="288">
        <v>1</v>
      </c>
      <c r="GX83" s="288">
        <v>0</v>
      </c>
      <c r="GY83" s="288">
        <v>0</v>
      </c>
      <c r="GZ83" s="288">
        <v>1</v>
      </c>
      <c r="HA83" s="288">
        <v>0</v>
      </c>
      <c r="HB83" s="288">
        <v>0</v>
      </c>
      <c r="HC83" s="288">
        <v>1</v>
      </c>
      <c r="HD83" s="288">
        <v>0</v>
      </c>
      <c r="HE83" s="288">
        <v>2</v>
      </c>
      <c r="HF83" s="288">
        <v>1</v>
      </c>
      <c r="HG83" s="288">
        <v>1</v>
      </c>
      <c r="HH83" s="288">
        <v>7</v>
      </c>
      <c r="HI83" s="288">
        <v>2</v>
      </c>
      <c r="HJ83" s="134">
        <v>2.1033934748060203</v>
      </c>
      <c r="HK83" s="134">
        <v>14.256333551463028</v>
      </c>
      <c r="HL83" s="132">
        <v>55.04580723567355</v>
      </c>
      <c r="HM83" s="144">
        <v>92.9739312258437</v>
      </c>
      <c r="HN83" s="144">
        <v>95.728969537554406</v>
      </c>
      <c r="HO83" s="365">
        <v>5.8597019922986798E-2</v>
      </c>
      <c r="HP83" s="365">
        <v>3.5716107964692101E-2</v>
      </c>
      <c r="HQ83" s="365">
        <v>2.8</v>
      </c>
      <c r="HR83" s="365">
        <v>1.9662921348314599</v>
      </c>
      <c r="HS83" s="132">
        <v>92</v>
      </c>
      <c r="HT83" s="132">
        <v>93.258426966292106</v>
      </c>
      <c r="HU83" s="132">
        <v>2.0927507115352402</v>
      </c>
      <c r="HV83" s="132">
        <v>1.81641920506148</v>
      </c>
      <c r="HW83" s="132">
        <v>3.9922392147911401</v>
      </c>
      <c r="HX83" s="132">
        <v>8.9848902052433104</v>
      </c>
      <c r="HY83" s="144">
        <v>111.93366734339885</v>
      </c>
      <c r="HZ83" s="144">
        <v>108.583873875503</v>
      </c>
      <c r="IA83" s="383">
        <v>29</v>
      </c>
      <c r="IB83" s="383">
        <v>25</v>
      </c>
      <c r="IC83" s="366">
        <v>0.27281279397930402</v>
      </c>
      <c r="ID83" s="366">
        <v>0.1446006131066</v>
      </c>
      <c r="IE83" s="366">
        <v>3.2992036405005698</v>
      </c>
      <c r="IF83" s="366">
        <v>2.6343519494204402</v>
      </c>
      <c r="IG83" s="144">
        <v>69.6245733788396</v>
      </c>
      <c r="IH83" s="144">
        <v>74.6048472075869</v>
      </c>
      <c r="II83" s="144">
        <v>8.2690498588899306</v>
      </c>
      <c r="IJ83" s="144">
        <v>5.4890392735265197</v>
      </c>
      <c r="IK83" s="144">
        <v>4.0276192650079903</v>
      </c>
      <c r="IL83" s="144">
        <v>9.44767105537173</v>
      </c>
      <c r="IM83" s="146">
        <v>102.59981792077704</v>
      </c>
      <c r="IN83" s="135">
        <v>99.479509052674189</v>
      </c>
      <c r="IO83" s="366">
        <v>0.53418803418803396</v>
      </c>
      <c r="IP83" s="366">
        <v>0.21968365553602801</v>
      </c>
      <c r="IQ83" s="366">
        <v>4.3010752688171996</v>
      </c>
      <c r="IR83" s="366">
        <v>3.125</v>
      </c>
      <c r="IS83" s="144">
        <v>93.118279569892493</v>
      </c>
      <c r="IT83" s="144">
        <v>96.25</v>
      </c>
      <c r="IU83" s="144">
        <v>12.419871794871799</v>
      </c>
      <c r="IV83" s="144">
        <v>7.0298769771528997</v>
      </c>
      <c r="IW83" s="144">
        <v>3.9546787620452899</v>
      </c>
      <c r="IX83" s="144">
        <v>6.5931670813883798</v>
      </c>
      <c r="IY83" s="338">
        <v>54</v>
      </c>
      <c r="IZ83" s="366">
        <v>0.57397959183673497</v>
      </c>
      <c r="JA83" s="366">
        <v>10.693069306930701</v>
      </c>
      <c r="JB83" s="366">
        <v>97.425742574257399</v>
      </c>
      <c r="JC83" s="366">
        <v>5.3677721088435399</v>
      </c>
      <c r="JD83" s="144">
        <v>8.4677326052247892</v>
      </c>
    </row>
    <row r="84" spans="1:264" ht="18" customHeight="1">
      <c r="A84" s="278"/>
      <c r="B84" s="279" t="s">
        <v>87</v>
      </c>
      <c r="C84" s="279" t="s">
        <v>87</v>
      </c>
      <c r="D84" s="280" t="s">
        <v>1800</v>
      </c>
      <c r="E84" s="281" t="s">
        <v>1301</v>
      </c>
      <c r="F84" s="280" t="s">
        <v>97</v>
      </c>
      <c r="G84" s="281" t="s">
        <v>9</v>
      </c>
      <c r="H84" s="282" t="s">
        <v>87</v>
      </c>
      <c r="I84" s="282" t="s">
        <v>87</v>
      </c>
      <c r="J84" s="282" t="s">
        <v>87</v>
      </c>
      <c r="K84" s="282" t="s">
        <v>87</v>
      </c>
      <c r="L84" s="282" t="s">
        <v>87</v>
      </c>
      <c r="M84" s="283">
        <v>66034</v>
      </c>
      <c r="N84" s="282" t="s">
        <v>87</v>
      </c>
      <c r="O84" s="282" t="s">
        <v>87</v>
      </c>
      <c r="P84" s="282" t="s">
        <v>87</v>
      </c>
      <c r="Q84" s="282" t="s">
        <v>87</v>
      </c>
      <c r="R84" s="132">
        <v>103.89901558002168</v>
      </c>
      <c r="S84" s="132">
        <v>97.754998313663805</v>
      </c>
      <c r="T84" s="338">
        <v>26.756731938565281</v>
      </c>
      <c r="U84" s="339" t="s">
        <v>88</v>
      </c>
      <c r="V84" s="132">
        <v>10.3080568720379</v>
      </c>
      <c r="W84" s="132">
        <v>11.4928909952607</v>
      </c>
      <c r="X84" s="132">
        <v>21.8009478672986</v>
      </c>
      <c r="Y84" s="282" t="s">
        <v>87</v>
      </c>
      <c r="Z84" s="282" t="s">
        <v>87</v>
      </c>
      <c r="AA84" s="282" t="s">
        <v>87</v>
      </c>
      <c r="AB84" s="282" t="s">
        <v>87</v>
      </c>
      <c r="AC84" s="282" t="s">
        <v>87</v>
      </c>
      <c r="AD84" s="282" t="s">
        <v>87</v>
      </c>
      <c r="AE84" s="282" t="s">
        <v>87</v>
      </c>
      <c r="AF84" s="282" t="s">
        <v>87</v>
      </c>
      <c r="AG84" s="282" t="s">
        <v>87</v>
      </c>
      <c r="AH84" s="282" t="s">
        <v>87</v>
      </c>
      <c r="AI84" s="282" t="s">
        <v>87</v>
      </c>
      <c r="AJ84" s="282" t="s">
        <v>87</v>
      </c>
      <c r="AK84" s="282" t="s">
        <v>87</v>
      </c>
      <c r="AL84" s="282" t="s">
        <v>87</v>
      </c>
      <c r="AM84" s="282" t="s">
        <v>87</v>
      </c>
      <c r="AN84" s="282" t="s">
        <v>87</v>
      </c>
      <c r="AO84" s="282" t="s">
        <v>87</v>
      </c>
      <c r="AP84" s="282" t="s">
        <v>87</v>
      </c>
      <c r="AQ84" s="282" t="s">
        <v>87</v>
      </c>
      <c r="AR84" s="282" t="s">
        <v>87</v>
      </c>
      <c r="AS84" s="282" t="s">
        <v>87</v>
      </c>
      <c r="AT84" s="282" t="s">
        <v>87</v>
      </c>
      <c r="AU84" s="282" t="s">
        <v>87</v>
      </c>
      <c r="AV84" s="282" t="s">
        <v>87</v>
      </c>
      <c r="AW84" s="286" t="s">
        <v>87</v>
      </c>
      <c r="AX84" s="286" t="s">
        <v>87</v>
      </c>
      <c r="AY84" s="286" t="s">
        <v>87</v>
      </c>
      <c r="AZ84" s="286" t="s">
        <v>87</v>
      </c>
      <c r="BA84" s="286" t="s">
        <v>87</v>
      </c>
      <c r="BB84" s="285">
        <v>24</v>
      </c>
      <c r="BC84" s="285">
        <v>19</v>
      </c>
      <c r="BD84" s="287" t="s">
        <v>88</v>
      </c>
      <c r="BE84" s="287" t="s">
        <v>88</v>
      </c>
      <c r="BF84" s="287" t="s">
        <v>88</v>
      </c>
      <c r="BG84" s="285">
        <v>15</v>
      </c>
      <c r="BH84" s="284">
        <v>21.7732102421181</v>
      </c>
      <c r="BI84" s="285">
        <v>103</v>
      </c>
      <c r="BJ84" s="284">
        <v>149.5093769958776</v>
      </c>
      <c r="BK84" s="285">
        <v>0</v>
      </c>
      <c r="BL84" s="284">
        <v>0</v>
      </c>
      <c r="BM84" s="285">
        <v>0</v>
      </c>
      <c r="BN84" s="288">
        <v>0</v>
      </c>
      <c r="BO84" s="289">
        <v>67</v>
      </c>
      <c r="BP84" s="288">
        <v>97.253672414794167</v>
      </c>
      <c r="BQ84" s="285">
        <v>0</v>
      </c>
      <c r="BR84" s="288">
        <v>0</v>
      </c>
      <c r="BS84" s="285">
        <v>10</v>
      </c>
      <c r="BT84" s="288">
        <v>14.515473494745398</v>
      </c>
      <c r="BU84" s="285">
        <v>0</v>
      </c>
      <c r="BV84" s="288">
        <v>0</v>
      </c>
      <c r="BW84" s="285">
        <v>53</v>
      </c>
      <c r="BX84" s="288">
        <v>76.932009522150608</v>
      </c>
      <c r="BY84" s="290">
        <v>0</v>
      </c>
      <c r="BZ84" s="291">
        <v>0</v>
      </c>
      <c r="CA84" s="285">
        <v>15</v>
      </c>
      <c r="CB84" s="288">
        <v>21.7732102421181</v>
      </c>
      <c r="CC84" s="290">
        <v>0</v>
      </c>
      <c r="CD84" s="291">
        <v>0</v>
      </c>
      <c r="CE84" s="285">
        <v>44</v>
      </c>
      <c r="CF84" s="288">
        <v>63.86808337687976</v>
      </c>
      <c r="CG84" s="285">
        <v>79</v>
      </c>
      <c r="CH84" s="288">
        <v>114.67224060848864</v>
      </c>
      <c r="CI84" s="285">
        <v>798</v>
      </c>
      <c r="CJ84" s="288">
        <v>1158.3347848806827</v>
      </c>
      <c r="CK84" s="285">
        <v>135</v>
      </c>
      <c r="CL84" s="288">
        <v>195.9588921790629</v>
      </c>
      <c r="CM84" s="285">
        <v>298</v>
      </c>
      <c r="CN84" s="292">
        <v>432.56111014341286</v>
      </c>
      <c r="CO84" s="285">
        <v>25</v>
      </c>
      <c r="CP84" s="288">
        <v>36.288683736863497</v>
      </c>
      <c r="CQ84" s="290">
        <v>0</v>
      </c>
      <c r="CR84" s="291">
        <v>0</v>
      </c>
      <c r="CS84" s="285">
        <v>142</v>
      </c>
      <c r="CT84" s="288">
        <v>206.11972362538467</v>
      </c>
      <c r="CU84" s="285">
        <v>0</v>
      </c>
      <c r="CV84" s="288">
        <v>0</v>
      </c>
      <c r="CW84" s="285">
        <v>202</v>
      </c>
      <c r="CX84" s="288">
        <v>293.21256459385705</v>
      </c>
      <c r="CY84" s="285">
        <v>202</v>
      </c>
      <c r="CZ84" s="288">
        <v>293.21256459385705</v>
      </c>
      <c r="DA84" s="290">
        <v>0</v>
      </c>
      <c r="DB84" s="291">
        <v>0</v>
      </c>
      <c r="DC84" s="285">
        <v>0</v>
      </c>
      <c r="DD84" s="285">
        <v>0</v>
      </c>
      <c r="DE84" s="285">
        <v>32</v>
      </c>
      <c r="DF84" s="285">
        <v>6826</v>
      </c>
      <c r="DG84" s="285">
        <v>0</v>
      </c>
      <c r="DH84" s="285">
        <v>192</v>
      </c>
      <c r="DI84" s="285">
        <v>28</v>
      </c>
      <c r="DJ84" s="285">
        <v>95</v>
      </c>
      <c r="DK84" s="285">
        <v>129</v>
      </c>
      <c r="DL84" s="285">
        <v>414</v>
      </c>
      <c r="DM84" s="285">
        <v>0</v>
      </c>
      <c r="DN84" s="285">
        <v>166</v>
      </c>
      <c r="DO84" s="285">
        <v>54</v>
      </c>
      <c r="DP84" s="285">
        <v>11</v>
      </c>
      <c r="DQ84" s="285">
        <v>0</v>
      </c>
      <c r="DR84" s="285">
        <v>0</v>
      </c>
      <c r="DS84" s="285">
        <v>0</v>
      </c>
      <c r="DT84" s="285">
        <v>0</v>
      </c>
      <c r="DU84" s="285">
        <v>1146</v>
      </c>
      <c r="DV84" s="285">
        <v>1783</v>
      </c>
      <c r="DW84" s="285">
        <v>12139</v>
      </c>
      <c r="DX84" s="285">
        <v>216</v>
      </c>
      <c r="DY84" s="285">
        <v>214</v>
      </c>
      <c r="DZ84" s="285">
        <v>1525</v>
      </c>
      <c r="EA84" s="285">
        <v>12156</v>
      </c>
      <c r="EB84" s="288">
        <v>25</v>
      </c>
      <c r="EC84" s="285">
        <v>133</v>
      </c>
      <c r="ED84" s="285">
        <v>3046</v>
      </c>
      <c r="EE84" s="285">
        <v>659</v>
      </c>
      <c r="EF84" s="288">
        <v>21.634931057124096</v>
      </c>
      <c r="EG84" s="285">
        <v>154</v>
      </c>
      <c r="EH84" s="285">
        <v>163</v>
      </c>
      <c r="EI84" s="285">
        <v>23</v>
      </c>
      <c r="EJ84" s="285">
        <v>0</v>
      </c>
      <c r="EK84" s="285">
        <v>129</v>
      </c>
      <c r="EL84" s="285">
        <v>2</v>
      </c>
      <c r="EM84" s="285">
        <v>6</v>
      </c>
      <c r="EN84" s="285">
        <v>21</v>
      </c>
      <c r="EO84" s="285">
        <v>11</v>
      </c>
      <c r="EP84" s="285">
        <v>3</v>
      </c>
      <c r="EQ84" s="285">
        <v>14</v>
      </c>
      <c r="ER84" s="285">
        <v>0</v>
      </c>
      <c r="ES84" s="285">
        <v>2</v>
      </c>
      <c r="ET84" s="285">
        <v>0</v>
      </c>
      <c r="EU84" s="285">
        <v>0</v>
      </c>
      <c r="EV84" s="285">
        <v>3233</v>
      </c>
      <c r="EW84" s="285">
        <v>0</v>
      </c>
      <c r="EX84" s="285">
        <v>0</v>
      </c>
      <c r="EY84" s="285">
        <v>0</v>
      </c>
      <c r="EZ84" s="285">
        <v>0</v>
      </c>
      <c r="FA84" s="285">
        <v>23</v>
      </c>
      <c r="FB84" s="285">
        <v>8</v>
      </c>
      <c r="FC84" s="285">
        <v>13</v>
      </c>
      <c r="FD84" s="285">
        <v>3</v>
      </c>
      <c r="FE84" s="285">
        <v>3</v>
      </c>
      <c r="FF84" s="285">
        <v>30</v>
      </c>
      <c r="FG84" s="285">
        <v>171</v>
      </c>
      <c r="FH84" s="285">
        <v>156</v>
      </c>
      <c r="FI84" s="285">
        <v>187</v>
      </c>
      <c r="FJ84" s="285">
        <v>1687</v>
      </c>
      <c r="FK84" s="289">
        <v>4</v>
      </c>
      <c r="FL84" s="288">
        <v>6.057485537753279</v>
      </c>
      <c r="FM84" s="289">
        <v>1</v>
      </c>
      <c r="FN84" s="288">
        <v>1.5143713844383198</v>
      </c>
      <c r="FO84" s="295">
        <v>1</v>
      </c>
      <c r="FP84" s="291">
        <v>1.5143713844383198</v>
      </c>
      <c r="FQ84" s="281">
        <v>0</v>
      </c>
      <c r="FR84" s="292">
        <v>0</v>
      </c>
      <c r="FS84" s="281">
        <v>0</v>
      </c>
      <c r="FT84" s="292">
        <v>0</v>
      </c>
      <c r="FU84" s="295">
        <v>0</v>
      </c>
      <c r="FV84" s="291">
        <v>0</v>
      </c>
      <c r="FW84" s="293">
        <v>1</v>
      </c>
      <c r="FX84" s="293">
        <v>0</v>
      </c>
      <c r="FY84" s="293">
        <v>1</v>
      </c>
      <c r="FZ84" s="293">
        <v>0</v>
      </c>
      <c r="GA84" s="293">
        <v>0</v>
      </c>
      <c r="GB84" s="285">
        <v>3223</v>
      </c>
      <c r="GC84" s="285">
        <v>0</v>
      </c>
      <c r="GD84" s="285">
        <v>529</v>
      </c>
      <c r="GE84" s="285">
        <v>0</v>
      </c>
      <c r="GF84" s="285">
        <v>0</v>
      </c>
      <c r="GG84" s="288">
        <v>93.9</v>
      </c>
      <c r="GH84" s="288">
        <v>290.89999999999998</v>
      </c>
      <c r="GI84" s="288">
        <v>20.8</v>
      </c>
      <c r="GJ84" s="288">
        <v>3</v>
      </c>
      <c r="GK84" s="288">
        <v>1.2</v>
      </c>
      <c r="GL84" s="288">
        <v>1.1000000000000001</v>
      </c>
      <c r="GM84" s="288">
        <v>3.2</v>
      </c>
      <c r="GN84" s="288">
        <v>4</v>
      </c>
      <c r="GO84" s="288">
        <v>1</v>
      </c>
      <c r="GP84" s="288">
        <v>4</v>
      </c>
      <c r="GQ84" s="288">
        <v>0</v>
      </c>
      <c r="GR84" s="288">
        <v>0.1</v>
      </c>
      <c r="GS84" s="288">
        <v>0</v>
      </c>
      <c r="GT84" s="288">
        <v>7.4</v>
      </c>
      <c r="GU84" s="288">
        <v>1</v>
      </c>
      <c r="GV84" s="288">
        <v>1</v>
      </c>
      <c r="GW84" s="288">
        <v>1</v>
      </c>
      <c r="GX84" s="288">
        <v>1</v>
      </c>
      <c r="GY84" s="288">
        <v>2</v>
      </c>
      <c r="GZ84" s="288">
        <v>1</v>
      </c>
      <c r="HA84" s="288">
        <v>1</v>
      </c>
      <c r="HB84" s="288">
        <v>0</v>
      </c>
      <c r="HC84" s="288">
        <v>0</v>
      </c>
      <c r="HD84" s="288">
        <v>0</v>
      </c>
      <c r="HE84" s="288">
        <v>2</v>
      </c>
      <c r="HF84" s="288">
        <v>0</v>
      </c>
      <c r="HG84" s="288">
        <v>1</v>
      </c>
      <c r="HH84" s="288">
        <v>8</v>
      </c>
      <c r="HI84" s="288">
        <v>0</v>
      </c>
      <c r="HJ84" s="134">
        <v>1.5143713844383198</v>
      </c>
      <c r="HK84" s="134">
        <v>18.172456613259836</v>
      </c>
      <c r="HL84" s="132">
        <v>37.215676772571705</v>
      </c>
      <c r="HM84" s="144">
        <v>103.23586666436999</v>
      </c>
      <c r="HN84" s="144">
        <v>92.85</v>
      </c>
      <c r="HO84" s="365">
        <v>0.22484541877459199</v>
      </c>
      <c r="HP84" s="365">
        <v>8.9525514771709905E-2</v>
      </c>
      <c r="HQ84" s="365">
        <v>19.512195121951201</v>
      </c>
      <c r="HR84" s="365">
        <v>11.1111111111111</v>
      </c>
      <c r="HS84" s="132">
        <v>92.682926829268297</v>
      </c>
      <c r="HT84" s="132">
        <v>91.1111111111111</v>
      </c>
      <c r="HU84" s="132">
        <v>1.1523327712197899</v>
      </c>
      <c r="HV84" s="132">
        <v>0.80572963294538902</v>
      </c>
      <c r="HW84" s="132">
        <v>6.71419671904202</v>
      </c>
      <c r="HX84" s="132">
        <v>13.7323943661972</v>
      </c>
      <c r="HY84" s="144">
        <v>103.23388876545201</v>
      </c>
      <c r="HZ84" s="144">
        <v>115.036</v>
      </c>
      <c r="IA84" s="383">
        <v>8</v>
      </c>
      <c r="IB84" s="383">
        <v>1</v>
      </c>
      <c r="IC84" s="366">
        <v>0.47281323877068598</v>
      </c>
      <c r="ID84" s="366">
        <v>4.2698548249359501E-2</v>
      </c>
      <c r="IE84" s="366">
        <v>7.0175438596491198</v>
      </c>
      <c r="IF84" s="366">
        <v>0.970873786407767</v>
      </c>
      <c r="IG84" s="144">
        <v>77.1929824561403</v>
      </c>
      <c r="IH84" s="144">
        <v>78.640776699029104</v>
      </c>
      <c r="II84" s="144">
        <v>6.7375886524822697</v>
      </c>
      <c r="IJ84" s="144">
        <v>4.3979504696840301</v>
      </c>
      <c r="IK84" s="144">
        <v>4.6445628850280301</v>
      </c>
      <c r="IL84" s="144">
        <v>8.9859154929577496</v>
      </c>
      <c r="IM84" s="146">
        <v>109.84700000000001</v>
      </c>
      <c r="IN84" s="135">
        <v>96.742999999999995</v>
      </c>
      <c r="IO84" s="366">
        <v>0.485436893203883</v>
      </c>
      <c r="IP84" s="385">
        <v>0.132333480370534</v>
      </c>
      <c r="IQ84" s="366">
        <v>4.0201005025125598</v>
      </c>
      <c r="IR84" s="385">
        <v>1.63934426229508</v>
      </c>
      <c r="IS84" s="144">
        <v>96.482412060301499</v>
      </c>
      <c r="IT84" s="144">
        <v>98.907103825136602</v>
      </c>
      <c r="IU84" s="144">
        <v>12.075242718446599</v>
      </c>
      <c r="IV84" s="144">
        <v>8.0723423026025607</v>
      </c>
      <c r="IW84" s="144">
        <v>8.6059066370276298</v>
      </c>
      <c r="IX84" s="144">
        <v>15.351656390427401</v>
      </c>
      <c r="IY84" s="338">
        <v>6</v>
      </c>
      <c r="IZ84" s="366">
        <v>0.29955067398901603</v>
      </c>
      <c r="JA84" s="366">
        <v>4.7619047619047601</v>
      </c>
      <c r="JB84" s="366">
        <v>96.031746031745996</v>
      </c>
      <c r="JC84" s="366">
        <v>6.29056415376935</v>
      </c>
      <c r="JD84" s="144">
        <v>10.739436619718299</v>
      </c>
    </row>
    <row r="85" spans="1:264" ht="18" customHeight="1">
      <c r="A85" s="278"/>
      <c r="B85" s="279" t="s">
        <v>87</v>
      </c>
      <c r="C85" s="279" t="s">
        <v>87</v>
      </c>
      <c r="D85" s="280" t="s">
        <v>1801</v>
      </c>
      <c r="E85" s="281" t="s">
        <v>1302</v>
      </c>
      <c r="F85" s="280" t="s">
        <v>97</v>
      </c>
      <c r="G85" s="281" t="s">
        <v>9</v>
      </c>
      <c r="H85" s="282" t="s">
        <v>87</v>
      </c>
      <c r="I85" s="282" t="s">
        <v>87</v>
      </c>
      <c r="J85" s="282" t="s">
        <v>87</v>
      </c>
      <c r="K85" s="282" t="s">
        <v>87</v>
      </c>
      <c r="L85" s="282" t="s">
        <v>87</v>
      </c>
      <c r="M85" s="283">
        <v>68124</v>
      </c>
      <c r="N85" s="282" t="s">
        <v>87</v>
      </c>
      <c r="O85" s="282" t="s">
        <v>87</v>
      </c>
      <c r="P85" s="282" t="s">
        <v>87</v>
      </c>
      <c r="Q85" s="282" t="s">
        <v>87</v>
      </c>
      <c r="R85" s="132">
        <v>95.332575963449102</v>
      </c>
      <c r="S85" s="132">
        <v>97.321803825492253</v>
      </c>
      <c r="T85" s="339" t="s">
        <v>88</v>
      </c>
      <c r="U85" s="339" t="s">
        <v>88</v>
      </c>
      <c r="V85" s="132">
        <v>9.0081892629663294</v>
      </c>
      <c r="W85" s="132">
        <v>8.4622383985441303</v>
      </c>
      <c r="X85" s="132">
        <v>17.470427661510499</v>
      </c>
      <c r="Y85" s="282" t="s">
        <v>87</v>
      </c>
      <c r="Z85" s="282" t="s">
        <v>87</v>
      </c>
      <c r="AA85" s="282" t="s">
        <v>87</v>
      </c>
      <c r="AB85" s="282" t="s">
        <v>87</v>
      </c>
      <c r="AC85" s="282" t="s">
        <v>87</v>
      </c>
      <c r="AD85" s="282" t="s">
        <v>87</v>
      </c>
      <c r="AE85" s="282" t="s">
        <v>87</v>
      </c>
      <c r="AF85" s="282" t="s">
        <v>87</v>
      </c>
      <c r="AG85" s="282" t="s">
        <v>87</v>
      </c>
      <c r="AH85" s="282" t="s">
        <v>87</v>
      </c>
      <c r="AI85" s="282" t="s">
        <v>87</v>
      </c>
      <c r="AJ85" s="282" t="s">
        <v>87</v>
      </c>
      <c r="AK85" s="282" t="s">
        <v>87</v>
      </c>
      <c r="AL85" s="282" t="s">
        <v>87</v>
      </c>
      <c r="AM85" s="282" t="s">
        <v>87</v>
      </c>
      <c r="AN85" s="282" t="s">
        <v>87</v>
      </c>
      <c r="AO85" s="282" t="s">
        <v>87</v>
      </c>
      <c r="AP85" s="282" t="s">
        <v>87</v>
      </c>
      <c r="AQ85" s="282" t="s">
        <v>87</v>
      </c>
      <c r="AR85" s="282" t="s">
        <v>87</v>
      </c>
      <c r="AS85" s="282" t="s">
        <v>87</v>
      </c>
      <c r="AT85" s="282" t="s">
        <v>87</v>
      </c>
      <c r="AU85" s="282" t="s">
        <v>87</v>
      </c>
      <c r="AV85" s="282" t="s">
        <v>87</v>
      </c>
      <c r="AW85" s="286" t="s">
        <v>87</v>
      </c>
      <c r="AX85" s="286" t="s">
        <v>87</v>
      </c>
      <c r="AY85" s="286" t="s">
        <v>87</v>
      </c>
      <c r="AZ85" s="286" t="s">
        <v>87</v>
      </c>
      <c r="BA85" s="286" t="s">
        <v>87</v>
      </c>
      <c r="BB85" s="285">
        <v>13</v>
      </c>
      <c r="BC85" s="285">
        <v>6</v>
      </c>
      <c r="BD85" s="287" t="s">
        <v>88</v>
      </c>
      <c r="BE85" s="287" t="s">
        <v>88</v>
      </c>
      <c r="BF85" s="287" t="s">
        <v>88</v>
      </c>
      <c r="BG85" s="285">
        <v>10</v>
      </c>
      <c r="BH85" s="284">
        <v>13.795196512574321</v>
      </c>
      <c r="BI85" s="285">
        <v>83</v>
      </c>
      <c r="BJ85" s="284">
        <v>114.50013105436688</v>
      </c>
      <c r="BK85" s="285">
        <v>0</v>
      </c>
      <c r="BL85" s="284">
        <v>0</v>
      </c>
      <c r="BM85" s="285">
        <v>0</v>
      </c>
      <c r="BN85" s="288">
        <v>0</v>
      </c>
      <c r="BO85" s="289">
        <v>15</v>
      </c>
      <c r="BP85" s="288">
        <v>20.692794768861482</v>
      </c>
      <c r="BQ85" s="285">
        <v>0</v>
      </c>
      <c r="BR85" s="288">
        <v>0</v>
      </c>
      <c r="BS85" s="285">
        <v>0</v>
      </c>
      <c r="BT85" s="288">
        <v>0</v>
      </c>
      <c r="BU85" s="285">
        <v>0</v>
      </c>
      <c r="BV85" s="288">
        <v>0</v>
      </c>
      <c r="BW85" s="285">
        <v>0</v>
      </c>
      <c r="BX85" s="288">
        <v>0</v>
      </c>
      <c r="BY85" s="290">
        <v>0</v>
      </c>
      <c r="BZ85" s="291">
        <v>0</v>
      </c>
      <c r="CA85" s="285">
        <v>142</v>
      </c>
      <c r="CB85" s="288">
        <v>195.89179047855535</v>
      </c>
      <c r="CC85" s="285">
        <v>414</v>
      </c>
      <c r="CD85" s="288">
        <v>571.12113562057687</v>
      </c>
      <c r="CE85" s="285">
        <v>541</v>
      </c>
      <c r="CF85" s="288">
        <v>746.32013133027078</v>
      </c>
      <c r="CG85" s="285">
        <v>48</v>
      </c>
      <c r="CH85" s="288">
        <v>66.216943260356743</v>
      </c>
      <c r="CI85" s="285">
        <v>260</v>
      </c>
      <c r="CJ85" s="288">
        <v>358.67510932693239</v>
      </c>
      <c r="CK85" s="285">
        <v>27</v>
      </c>
      <c r="CL85" s="288">
        <v>37.247030583950668</v>
      </c>
      <c r="CM85" s="285">
        <v>277</v>
      </c>
      <c r="CN85" s="292">
        <v>382.12694339830875</v>
      </c>
      <c r="CO85" s="285">
        <v>39</v>
      </c>
      <c r="CP85" s="288">
        <v>53.801266399039854</v>
      </c>
      <c r="CQ85" s="290">
        <v>0</v>
      </c>
      <c r="CR85" s="291">
        <v>0</v>
      </c>
      <c r="CS85" s="290">
        <v>0</v>
      </c>
      <c r="CT85" s="291">
        <v>0</v>
      </c>
      <c r="CU85" s="285">
        <v>11</v>
      </c>
      <c r="CV85" s="288">
        <v>15.174716163831754</v>
      </c>
      <c r="CW85" s="285">
        <v>16</v>
      </c>
      <c r="CX85" s="288">
        <v>22.072314420118914</v>
      </c>
      <c r="CY85" s="285">
        <v>16</v>
      </c>
      <c r="CZ85" s="288">
        <v>22.072314420118914</v>
      </c>
      <c r="DA85" s="290">
        <v>0</v>
      </c>
      <c r="DB85" s="291">
        <v>0</v>
      </c>
      <c r="DC85" s="285">
        <v>18</v>
      </c>
      <c r="DD85" s="285">
        <v>0</v>
      </c>
      <c r="DE85" s="285">
        <v>174</v>
      </c>
      <c r="DF85" s="285">
        <v>7501</v>
      </c>
      <c r="DG85" s="285">
        <v>4580</v>
      </c>
      <c r="DH85" s="285">
        <v>311</v>
      </c>
      <c r="DI85" s="285">
        <v>61</v>
      </c>
      <c r="DJ85" s="285">
        <v>3</v>
      </c>
      <c r="DK85" s="285">
        <v>0</v>
      </c>
      <c r="DL85" s="285">
        <v>240</v>
      </c>
      <c r="DM85" s="285">
        <v>0</v>
      </c>
      <c r="DN85" s="285">
        <v>0</v>
      </c>
      <c r="DO85" s="285">
        <v>0</v>
      </c>
      <c r="DP85" s="285">
        <v>21</v>
      </c>
      <c r="DQ85" s="285">
        <v>0</v>
      </c>
      <c r="DR85" s="285">
        <v>0</v>
      </c>
      <c r="DS85" s="285">
        <v>24</v>
      </c>
      <c r="DT85" s="285">
        <v>275</v>
      </c>
      <c r="DU85" s="285">
        <v>14698</v>
      </c>
      <c r="DV85" s="285">
        <v>1851</v>
      </c>
      <c r="DW85" s="285">
        <v>181</v>
      </c>
      <c r="DX85" s="285">
        <v>154</v>
      </c>
      <c r="DY85" s="285">
        <v>0</v>
      </c>
      <c r="DZ85" s="285">
        <v>0</v>
      </c>
      <c r="EA85" s="285">
        <v>8607</v>
      </c>
      <c r="EB85" s="288">
        <v>21.621935633786499</v>
      </c>
      <c r="EC85" s="285">
        <v>304</v>
      </c>
      <c r="ED85" s="285">
        <v>2801</v>
      </c>
      <c r="EE85" s="285">
        <v>441</v>
      </c>
      <c r="EF85" s="288">
        <v>15.744377008211352</v>
      </c>
      <c r="EG85" s="285">
        <v>53</v>
      </c>
      <c r="EH85" s="285">
        <v>72</v>
      </c>
      <c r="EI85" s="285">
        <v>21</v>
      </c>
      <c r="EJ85" s="285">
        <v>0</v>
      </c>
      <c r="EK85" s="285">
        <v>143</v>
      </c>
      <c r="EL85" s="285">
        <v>3</v>
      </c>
      <c r="EM85" s="285">
        <v>0</v>
      </c>
      <c r="EN85" s="285">
        <v>25</v>
      </c>
      <c r="EO85" s="285">
        <v>0</v>
      </c>
      <c r="EP85" s="285">
        <v>3</v>
      </c>
      <c r="EQ85" s="285">
        <v>17</v>
      </c>
      <c r="ER85" s="285">
        <v>0</v>
      </c>
      <c r="ES85" s="285">
        <v>0</v>
      </c>
      <c r="ET85" s="285">
        <v>1</v>
      </c>
      <c r="EU85" s="285">
        <v>0</v>
      </c>
      <c r="EV85" s="285">
        <v>898</v>
      </c>
      <c r="EW85" s="285">
        <v>0</v>
      </c>
      <c r="EX85" s="285">
        <v>0</v>
      </c>
      <c r="EY85" s="285">
        <v>0</v>
      </c>
      <c r="EZ85" s="285">
        <v>0</v>
      </c>
      <c r="FA85" s="285">
        <v>3</v>
      </c>
      <c r="FB85" s="285">
        <v>2</v>
      </c>
      <c r="FC85" s="285">
        <v>0</v>
      </c>
      <c r="FD85" s="285">
        <v>2</v>
      </c>
      <c r="FE85" s="285">
        <v>3</v>
      </c>
      <c r="FF85" s="285">
        <v>10</v>
      </c>
      <c r="FG85" s="285">
        <v>16</v>
      </c>
      <c r="FH85" s="285">
        <v>114</v>
      </c>
      <c r="FI85" s="285">
        <v>50</v>
      </c>
      <c r="FJ85" s="285">
        <v>1246</v>
      </c>
      <c r="FK85" s="289">
        <v>4</v>
      </c>
      <c r="FL85" s="288">
        <v>5.8716458223239973</v>
      </c>
      <c r="FM85" s="295">
        <v>2</v>
      </c>
      <c r="FN85" s="291">
        <v>2.9358229111619987</v>
      </c>
      <c r="FO85" s="295">
        <v>0</v>
      </c>
      <c r="FP85" s="291">
        <v>0</v>
      </c>
      <c r="FQ85" s="281">
        <v>0</v>
      </c>
      <c r="FR85" s="292">
        <v>0</v>
      </c>
      <c r="FS85" s="281">
        <v>0</v>
      </c>
      <c r="FT85" s="292">
        <v>0</v>
      </c>
      <c r="FU85" s="289">
        <v>18</v>
      </c>
      <c r="FV85" s="288">
        <v>24.831353722633779</v>
      </c>
      <c r="FW85" s="293">
        <v>1</v>
      </c>
      <c r="FX85" s="293">
        <v>0</v>
      </c>
      <c r="FY85" s="293">
        <v>1</v>
      </c>
      <c r="FZ85" s="293">
        <v>0</v>
      </c>
      <c r="GA85" s="293">
        <v>0</v>
      </c>
      <c r="GB85" s="285">
        <v>0</v>
      </c>
      <c r="GC85" s="285">
        <v>0</v>
      </c>
      <c r="GD85" s="285">
        <v>0</v>
      </c>
      <c r="GE85" s="285">
        <v>0</v>
      </c>
      <c r="GF85" s="285">
        <v>0</v>
      </c>
      <c r="GG85" s="288">
        <v>78.209999999999994</v>
      </c>
      <c r="GH85" s="288">
        <v>227.37</v>
      </c>
      <c r="GI85" s="288">
        <v>17</v>
      </c>
      <c r="GJ85" s="288">
        <v>3</v>
      </c>
      <c r="GK85" s="288">
        <v>0</v>
      </c>
      <c r="GL85" s="288">
        <v>1</v>
      </c>
      <c r="GM85" s="288">
        <v>0</v>
      </c>
      <c r="GN85" s="288">
        <v>0</v>
      </c>
      <c r="GO85" s="288">
        <v>0</v>
      </c>
      <c r="GP85" s="288">
        <v>0</v>
      </c>
      <c r="GQ85" s="288">
        <v>0</v>
      </c>
      <c r="GR85" s="288">
        <v>0</v>
      </c>
      <c r="GS85" s="288">
        <v>0</v>
      </c>
      <c r="GT85" s="288">
        <v>3</v>
      </c>
      <c r="GU85" s="288">
        <v>0</v>
      </c>
      <c r="GV85" s="288">
        <v>0</v>
      </c>
      <c r="GW85" s="288">
        <v>0</v>
      </c>
      <c r="GX85" s="288">
        <v>0</v>
      </c>
      <c r="GY85" s="288">
        <v>3</v>
      </c>
      <c r="GZ85" s="288">
        <v>1</v>
      </c>
      <c r="HA85" s="288">
        <v>0</v>
      </c>
      <c r="HB85" s="288">
        <v>0</v>
      </c>
      <c r="HC85" s="288">
        <v>0</v>
      </c>
      <c r="HD85" s="288">
        <v>0</v>
      </c>
      <c r="HE85" s="288">
        <v>2</v>
      </c>
      <c r="HF85" s="288">
        <v>0</v>
      </c>
      <c r="HG85" s="288">
        <v>0</v>
      </c>
      <c r="HH85" s="288">
        <v>11</v>
      </c>
      <c r="HI85" s="288">
        <v>1</v>
      </c>
      <c r="HJ85" s="134">
        <v>1.4679114555809993</v>
      </c>
      <c r="HK85" s="134">
        <v>19.082848922552991</v>
      </c>
      <c r="HL85" s="132">
        <v>35.229874933943982</v>
      </c>
      <c r="HM85" s="144">
        <v>90.527024277509398</v>
      </c>
      <c r="HN85" s="144">
        <v>88.363723900496794</v>
      </c>
      <c r="HO85" s="365">
        <v>9.2123445416858601E-2</v>
      </c>
      <c r="HP85" s="366">
        <v>4.8301400740621503E-2</v>
      </c>
      <c r="HQ85" s="365">
        <v>2.0725388601036299</v>
      </c>
      <c r="HR85" s="366">
        <v>1.80722891566265</v>
      </c>
      <c r="HS85" s="132">
        <v>88.601036269430097</v>
      </c>
      <c r="HT85" s="132">
        <v>94.578313253011999</v>
      </c>
      <c r="HU85" s="132">
        <v>4.44495624136343</v>
      </c>
      <c r="HV85" s="132">
        <v>2.6726775076477201</v>
      </c>
      <c r="HW85" s="132">
        <v>9.5120320855615006</v>
      </c>
      <c r="HX85" s="132">
        <v>17.252640355753201</v>
      </c>
      <c r="HY85" s="144">
        <v>107.41226107589397</v>
      </c>
      <c r="HZ85" s="144">
        <v>113.215390077059</v>
      </c>
      <c r="IA85" s="383">
        <v>4</v>
      </c>
      <c r="IB85" s="383">
        <v>6</v>
      </c>
      <c r="IC85" s="366">
        <v>0.186306474149977</v>
      </c>
      <c r="ID85" s="366">
        <v>0.19762845849802399</v>
      </c>
      <c r="IE85" s="366">
        <v>2.9629629629629601</v>
      </c>
      <c r="IF85" s="366">
        <v>5.6603773584905701</v>
      </c>
      <c r="IG85" s="144">
        <v>68.148148148148195</v>
      </c>
      <c r="IH85" s="144">
        <v>83.962264150943398</v>
      </c>
      <c r="II85" s="144">
        <v>6.2878435025617101</v>
      </c>
      <c r="IJ85" s="144">
        <v>3.4914361001317502</v>
      </c>
      <c r="IK85" s="144">
        <v>5.8756684491978604</v>
      </c>
      <c r="IL85" s="144">
        <v>10.811561978877201</v>
      </c>
      <c r="IM85" s="146">
        <v>104.17903745612669</v>
      </c>
      <c r="IN85" s="135">
        <v>99.266551678703834</v>
      </c>
      <c r="IO85" s="366">
        <v>0.57471264367816099</v>
      </c>
      <c r="IP85" s="366">
        <v>0</v>
      </c>
      <c r="IQ85" s="366">
        <v>6.5217391304347796</v>
      </c>
      <c r="IR85" s="366">
        <v>0</v>
      </c>
      <c r="IS85" s="144">
        <v>94.565217391304301</v>
      </c>
      <c r="IT85" s="144">
        <v>98.901098901098905</v>
      </c>
      <c r="IU85" s="144">
        <v>8.8122605363984707</v>
      </c>
      <c r="IV85" s="144">
        <v>7.4225122349102799</v>
      </c>
      <c r="IW85" s="144">
        <v>7.0111057460164199</v>
      </c>
      <c r="IX85" s="144">
        <v>10.321809305569399</v>
      </c>
      <c r="IY85" s="338">
        <v>5</v>
      </c>
      <c r="IZ85" s="366">
        <v>0.272628135223555</v>
      </c>
      <c r="JA85" s="366">
        <v>5.8823529411764701</v>
      </c>
      <c r="JB85" s="366">
        <v>97.647058823529406</v>
      </c>
      <c r="JC85" s="366">
        <v>4.6346782988004396</v>
      </c>
      <c r="JD85" s="144">
        <v>9.1022790439132795</v>
      </c>
    </row>
    <row r="86" spans="1:264" ht="18" customHeight="1">
      <c r="A86" s="278"/>
      <c r="B86" s="279" t="s">
        <v>87</v>
      </c>
      <c r="C86" s="279" t="s">
        <v>87</v>
      </c>
      <c r="D86" s="280" t="s">
        <v>1802</v>
      </c>
      <c r="E86" s="281" t="s">
        <v>1303</v>
      </c>
      <c r="F86" s="280" t="s">
        <v>97</v>
      </c>
      <c r="G86" s="281" t="s">
        <v>9</v>
      </c>
      <c r="H86" s="282" t="s">
        <v>87</v>
      </c>
      <c r="I86" s="282" t="s">
        <v>87</v>
      </c>
      <c r="J86" s="282" t="s">
        <v>87</v>
      </c>
      <c r="K86" s="282" t="s">
        <v>87</v>
      </c>
      <c r="L86" s="282" t="s">
        <v>87</v>
      </c>
      <c r="M86" s="283">
        <v>51619</v>
      </c>
      <c r="N86" s="282" t="s">
        <v>87</v>
      </c>
      <c r="O86" s="282" t="s">
        <v>87</v>
      </c>
      <c r="P86" s="282" t="s">
        <v>87</v>
      </c>
      <c r="Q86" s="282" t="s">
        <v>87</v>
      </c>
      <c r="R86" s="132">
        <v>93.704463970966472</v>
      </c>
      <c r="S86" s="132">
        <v>93.58415356442174</v>
      </c>
      <c r="T86" s="339" t="s">
        <v>88</v>
      </c>
      <c r="U86" s="339" t="s">
        <v>88</v>
      </c>
      <c r="V86" s="132">
        <v>11.071849234393399</v>
      </c>
      <c r="W86" s="132">
        <v>3.5335689045936398</v>
      </c>
      <c r="X86" s="132">
        <v>14.605418138987</v>
      </c>
      <c r="Y86" s="282" t="s">
        <v>87</v>
      </c>
      <c r="Z86" s="282" t="s">
        <v>87</v>
      </c>
      <c r="AA86" s="282" t="s">
        <v>87</v>
      </c>
      <c r="AB86" s="282" t="s">
        <v>87</v>
      </c>
      <c r="AC86" s="282" t="s">
        <v>87</v>
      </c>
      <c r="AD86" s="282" t="s">
        <v>87</v>
      </c>
      <c r="AE86" s="282" t="s">
        <v>87</v>
      </c>
      <c r="AF86" s="282" t="s">
        <v>87</v>
      </c>
      <c r="AG86" s="282" t="s">
        <v>87</v>
      </c>
      <c r="AH86" s="282" t="s">
        <v>87</v>
      </c>
      <c r="AI86" s="282" t="s">
        <v>87</v>
      </c>
      <c r="AJ86" s="282" t="s">
        <v>87</v>
      </c>
      <c r="AK86" s="282" t="s">
        <v>87</v>
      </c>
      <c r="AL86" s="282" t="s">
        <v>87</v>
      </c>
      <c r="AM86" s="282" t="s">
        <v>87</v>
      </c>
      <c r="AN86" s="282" t="s">
        <v>87</v>
      </c>
      <c r="AO86" s="282" t="s">
        <v>87</v>
      </c>
      <c r="AP86" s="282" t="s">
        <v>87</v>
      </c>
      <c r="AQ86" s="282" t="s">
        <v>87</v>
      </c>
      <c r="AR86" s="282" t="s">
        <v>87</v>
      </c>
      <c r="AS86" s="282" t="s">
        <v>87</v>
      </c>
      <c r="AT86" s="282" t="s">
        <v>87</v>
      </c>
      <c r="AU86" s="282" t="s">
        <v>87</v>
      </c>
      <c r="AV86" s="282" t="s">
        <v>87</v>
      </c>
      <c r="AW86" s="286" t="s">
        <v>87</v>
      </c>
      <c r="AX86" s="286" t="s">
        <v>87</v>
      </c>
      <c r="AY86" s="286" t="s">
        <v>87</v>
      </c>
      <c r="AZ86" s="286" t="s">
        <v>87</v>
      </c>
      <c r="BA86" s="286" t="s">
        <v>87</v>
      </c>
      <c r="BB86" s="285">
        <v>12</v>
      </c>
      <c r="BC86" s="285">
        <v>13</v>
      </c>
      <c r="BD86" s="287" t="s">
        <v>88</v>
      </c>
      <c r="BE86" s="287" t="s">
        <v>88</v>
      </c>
      <c r="BF86" s="287" t="s">
        <v>88</v>
      </c>
      <c r="BG86" s="285">
        <v>0</v>
      </c>
      <c r="BH86" s="284">
        <v>0</v>
      </c>
      <c r="BI86" s="285">
        <v>22</v>
      </c>
      <c r="BJ86" s="284">
        <v>39.013317728006243</v>
      </c>
      <c r="BK86" s="285">
        <v>0</v>
      </c>
      <c r="BL86" s="284">
        <v>0</v>
      </c>
      <c r="BM86" s="285">
        <v>0</v>
      </c>
      <c r="BN86" s="288">
        <v>0</v>
      </c>
      <c r="BO86" s="289">
        <v>0</v>
      </c>
      <c r="BP86" s="288">
        <v>0</v>
      </c>
      <c r="BQ86" s="285">
        <v>0</v>
      </c>
      <c r="BR86" s="288">
        <v>0</v>
      </c>
      <c r="BS86" s="285">
        <v>0</v>
      </c>
      <c r="BT86" s="288">
        <v>0</v>
      </c>
      <c r="BU86" s="285">
        <v>0</v>
      </c>
      <c r="BV86" s="288">
        <v>0</v>
      </c>
      <c r="BW86" s="285">
        <v>0</v>
      </c>
      <c r="BX86" s="288">
        <v>0</v>
      </c>
      <c r="BY86" s="290">
        <v>0</v>
      </c>
      <c r="BZ86" s="291">
        <v>0</v>
      </c>
      <c r="CA86" s="285">
        <v>45</v>
      </c>
      <c r="CB86" s="288">
        <v>79.799968080012775</v>
      </c>
      <c r="CC86" s="290">
        <v>0</v>
      </c>
      <c r="CD86" s="291">
        <v>0</v>
      </c>
      <c r="CE86" s="285">
        <v>18</v>
      </c>
      <c r="CF86" s="288">
        <v>31.919987232005109</v>
      </c>
      <c r="CG86" s="285">
        <v>69</v>
      </c>
      <c r="CH86" s="288">
        <v>122.35995105601958</v>
      </c>
      <c r="CI86" s="285">
        <v>98</v>
      </c>
      <c r="CJ86" s="288">
        <v>173.78659715202781</v>
      </c>
      <c r="CK86" s="285">
        <v>5</v>
      </c>
      <c r="CL86" s="288">
        <v>8.8666631200014194</v>
      </c>
      <c r="CM86" s="290">
        <v>0</v>
      </c>
      <c r="CN86" s="294">
        <v>0</v>
      </c>
      <c r="CO86" s="285">
        <v>4</v>
      </c>
      <c r="CP86" s="288">
        <v>7.0933304960011352</v>
      </c>
      <c r="CQ86" s="290">
        <v>0</v>
      </c>
      <c r="CR86" s="291">
        <v>0</v>
      </c>
      <c r="CS86" s="290">
        <v>0</v>
      </c>
      <c r="CT86" s="291">
        <v>0</v>
      </c>
      <c r="CU86" s="290">
        <v>0</v>
      </c>
      <c r="CV86" s="291">
        <v>0</v>
      </c>
      <c r="CW86" s="290">
        <v>0</v>
      </c>
      <c r="CX86" s="291">
        <v>0</v>
      </c>
      <c r="CY86" s="290">
        <v>0</v>
      </c>
      <c r="CZ86" s="291">
        <v>0</v>
      </c>
      <c r="DA86" s="290">
        <v>0</v>
      </c>
      <c r="DB86" s="291">
        <v>0</v>
      </c>
      <c r="DC86" s="290">
        <v>0</v>
      </c>
      <c r="DD86" s="290">
        <v>0</v>
      </c>
      <c r="DE86" s="290">
        <v>0</v>
      </c>
      <c r="DF86" s="290">
        <v>0</v>
      </c>
      <c r="DG86" s="290">
        <v>0</v>
      </c>
      <c r="DH86" s="290">
        <v>0</v>
      </c>
      <c r="DI86" s="290">
        <v>0</v>
      </c>
      <c r="DJ86" s="290">
        <v>0</v>
      </c>
      <c r="DK86" s="290">
        <v>0</v>
      </c>
      <c r="DL86" s="290">
        <v>0</v>
      </c>
      <c r="DM86" s="290">
        <v>0</v>
      </c>
      <c r="DN86" s="290">
        <v>0</v>
      </c>
      <c r="DO86" s="290">
        <v>0</v>
      </c>
      <c r="DP86" s="290">
        <v>0</v>
      </c>
      <c r="DQ86" s="290">
        <v>0</v>
      </c>
      <c r="DR86" s="290">
        <v>0</v>
      </c>
      <c r="DS86" s="290">
        <v>0</v>
      </c>
      <c r="DT86" s="290">
        <v>0</v>
      </c>
      <c r="DU86" s="290">
        <v>0</v>
      </c>
      <c r="DV86" s="290">
        <v>0</v>
      </c>
      <c r="DW86" s="290">
        <v>0</v>
      </c>
      <c r="DX86" s="290">
        <v>0</v>
      </c>
      <c r="DY86" s="290">
        <v>0</v>
      </c>
      <c r="DZ86" s="290">
        <v>0</v>
      </c>
      <c r="EA86" s="290">
        <v>8482</v>
      </c>
      <c r="EB86" s="291">
        <v>15.3029945767508</v>
      </c>
      <c r="EC86" s="290">
        <v>0</v>
      </c>
      <c r="ED86" s="290">
        <v>0</v>
      </c>
      <c r="EE86" s="290">
        <v>0</v>
      </c>
      <c r="EF86" s="291">
        <v>0</v>
      </c>
      <c r="EG86" s="290">
        <v>0</v>
      </c>
      <c r="EH86" s="290">
        <v>0</v>
      </c>
      <c r="EI86" s="290">
        <v>0</v>
      </c>
      <c r="EJ86" s="290">
        <v>0</v>
      </c>
      <c r="EK86" s="290">
        <v>0</v>
      </c>
      <c r="EL86" s="290">
        <v>0</v>
      </c>
      <c r="EM86" s="290">
        <v>0</v>
      </c>
      <c r="EN86" s="290">
        <v>0</v>
      </c>
      <c r="EO86" s="290">
        <v>0</v>
      </c>
      <c r="EP86" s="290">
        <v>0</v>
      </c>
      <c r="EQ86" s="290">
        <v>0</v>
      </c>
      <c r="ER86" s="290">
        <v>0</v>
      </c>
      <c r="ES86" s="290">
        <v>0</v>
      </c>
      <c r="ET86" s="290">
        <v>0</v>
      </c>
      <c r="EU86" s="290">
        <v>0</v>
      </c>
      <c r="EV86" s="290">
        <v>0</v>
      </c>
      <c r="EW86" s="290">
        <v>0</v>
      </c>
      <c r="EX86" s="290">
        <v>0</v>
      </c>
      <c r="EY86" s="290">
        <v>0</v>
      </c>
      <c r="EZ86" s="290">
        <v>0</v>
      </c>
      <c r="FA86" s="290">
        <v>0</v>
      </c>
      <c r="FB86" s="290">
        <v>0</v>
      </c>
      <c r="FC86" s="290">
        <v>0</v>
      </c>
      <c r="FD86" s="290">
        <v>0</v>
      </c>
      <c r="FE86" s="290">
        <v>0</v>
      </c>
      <c r="FF86" s="290">
        <v>0</v>
      </c>
      <c r="FG86" s="290">
        <v>0</v>
      </c>
      <c r="FH86" s="290">
        <v>0</v>
      </c>
      <c r="FI86" s="290">
        <v>0</v>
      </c>
      <c r="FJ86" s="290">
        <v>0</v>
      </c>
      <c r="FK86" s="295">
        <v>0</v>
      </c>
      <c r="FL86" s="291">
        <v>0</v>
      </c>
      <c r="FM86" s="295">
        <v>0</v>
      </c>
      <c r="FN86" s="291">
        <v>0</v>
      </c>
      <c r="FO86" s="295">
        <v>0</v>
      </c>
      <c r="FP86" s="291">
        <v>0</v>
      </c>
      <c r="FQ86" s="281">
        <v>0</v>
      </c>
      <c r="FR86" s="292">
        <v>0</v>
      </c>
      <c r="FS86" s="281">
        <v>0</v>
      </c>
      <c r="FT86" s="292">
        <v>0</v>
      </c>
      <c r="FU86" s="295">
        <v>0</v>
      </c>
      <c r="FV86" s="291">
        <v>0</v>
      </c>
      <c r="FW86" s="293">
        <v>0</v>
      </c>
      <c r="FX86" s="293">
        <v>0</v>
      </c>
      <c r="FY86" s="293">
        <v>0</v>
      </c>
      <c r="FZ86" s="293">
        <v>0</v>
      </c>
      <c r="GA86" s="293">
        <v>0</v>
      </c>
      <c r="GB86" s="290">
        <v>0</v>
      </c>
      <c r="GC86" s="290">
        <v>0</v>
      </c>
      <c r="GD86" s="290">
        <v>0</v>
      </c>
      <c r="GE86" s="290">
        <v>0</v>
      </c>
      <c r="GF86" s="290">
        <v>0</v>
      </c>
      <c r="GG86" s="291">
        <v>0</v>
      </c>
      <c r="GH86" s="291">
        <v>0</v>
      </c>
      <c r="GI86" s="291">
        <v>0</v>
      </c>
      <c r="GJ86" s="291">
        <v>0</v>
      </c>
      <c r="GK86" s="291">
        <v>0</v>
      </c>
      <c r="GL86" s="291">
        <v>0</v>
      </c>
      <c r="GM86" s="291">
        <v>0</v>
      </c>
      <c r="GN86" s="291">
        <v>0</v>
      </c>
      <c r="GO86" s="291">
        <v>0</v>
      </c>
      <c r="GP86" s="291">
        <v>0</v>
      </c>
      <c r="GQ86" s="291">
        <v>0</v>
      </c>
      <c r="GR86" s="291">
        <v>0</v>
      </c>
      <c r="GS86" s="291">
        <v>0</v>
      </c>
      <c r="GT86" s="291">
        <v>0</v>
      </c>
      <c r="GU86" s="291">
        <v>0</v>
      </c>
      <c r="GV86" s="291">
        <v>0</v>
      </c>
      <c r="GW86" s="291">
        <v>0</v>
      </c>
      <c r="GX86" s="291">
        <v>0</v>
      </c>
      <c r="GY86" s="291">
        <v>0</v>
      </c>
      <c r="GZ86" s="291">
        <v>0</v>
      </c>
      <c r="HA86" s="291">
        <v>0</v>
      </c>
      <c r="HB86" s="291">
        <v>0</v>
      </c>
      <c r="HC86" s="291">
        <v>0</v>
      </c>
      <c r="HD86" s="291">
        <v>0</v>
      </c>
      <c r="HE86" s="291">
        <v>0</v>
      </c>
      <c r="HF86" s="291">
        <v>0</v>
      </c>
      <c r="HG86" s="291">
        <v>0</v>
      </c>
      <c r="HH86" s="291">
        <v>0</v>
      </c>
      <c r="HI86" s="291">
        <v>0</v>
      </c>
      <c r="HJ86" s="134">
        <v>7.7490846393769734</v>
      </c>
      <c r="HK86" s="134">
        <v>1.9372711598442434</v>
      </c>
      <c r="HL86" s="132">
        <v>34.677153761211954</v>
      </c>
      <c r="HM86" s="144">
        <v>92.340054153881098</v>
      </c>
      <c r="HN86" s="144">
        <v>96.139024248650699</v>
      </c>
      <c r="HO86" s="365">
        <v>9.1102338293349502E-2</v>
      </c>
      <c r="HP86" s="366">
        <v>0</v>
      </c>
      <c r="HQ86" s="365">
        <v>7.6923076923076898</v>
      </c>
      <c r="HR86" s="366">
        <v>0</v>
      </c>
      <c r="HS86" s="132">
        <v>89.743589743589794</v>
      </c>
      <c r="HT86" s="132">
        <v>92.307692307692307</v>
      </c>
      <c r="HU86" s="132">
        <v>1.18433039781354</v>
      </c>
      <c r="HV86" s="132">
        <v>0.970873786407767</v>
      </c>
      <c r="HW86" s="132">
        <v>12.5043177892919</v>
      </c>
      <c r="HX86" s="132">
        <v>18.1902985074627</v>
      </c>
      <c r="HY86" s="144">
        <v>104.92698992301112</v>
      </c>
      <c r="HZ86" s="144">
        <v>97.225205001061894</v>
      </c>
      <c r="IA86" s="383">
        <v>7</v>
      </c>
      <c r="IB86" s="383">
        <v>5</v>
      </c>
      <c r="IC86" s="366">
        <v>0.27047913446677002</v>
      </c>
      <c r="ID86" s="366">
        <v>0.16186468112657801</v>
      </c>
      <c r="IE86" s="366">
        <v>4.43037974683544</v>
      </c>
      <c r="IF86" s="366">
        <v>3.9370078740157499</v>
      </c>
      <c r="IG86" s="144">
        <v>86.708860759493703</v>
      </c>
      <c r="IH86" s="144">
        <v>88.188976377952798</v>
      </c>
      <c r="II86" s="144">
        <v>6.1051004636785198</v>
      </c>
      <c r="IJ86" s="144">
        <v>4.1113629006150898</v>
      </c>
      <c r="IK86" s="144">
        <v>10.9240069084629</v>
      </c>
      <c r="IL86" s="144">
        <v>16.607542942494401</v>
      </c>
      <c r="IM86" s="146">
        <v>100.6796084315995</v>
      </c>
      <c r="IN86" s="135">
        <v>95.483962261563917</v>
      </c>
      <c r="IO86" s="366">
        <v>0.145454545454545</v>
      </c>
      <c r="IP86" s="366">
        <v>0.14738393515106901</v>
      </c>
      <c r="IQ86" s="366">
        <v>1.8018018018018001</v>
      </c>
      <c r="IR86" s="366">
        <v>2.7027027027027</v>
      </c>
      <c r="IS86" s="144">
        <v>89.189189189189193</v>
      </c>
      <c r="IT86" s="144">
        <v>94.594594594594597</v>
      </c>
      <c r="IU86" s="144">
        <v>8.0727272727272705</v>
      </c>
      <c r="IV86" s="144">
        <v>5.4532056005895404</v>
      </c>
      <c r="IW86" s="144">
        <v>11.136638452236999</v>
      </c>
      <c r="IX86" s="144">
        <v>12.1406570841889</v>
      </c>
      <c r="IY86" s="338">
        <v>3</v>
      </c>
      <c r="IZ86" s="366">
        <v>0.121901665989435</v>
      </c>
      <c r="JA86" s="366">
        <v>3.2258064516128999</v>
      </c>
      <c r="JB86" s="366">
        <v>92.473118279569903</v>
      </c>
      <c r="JC86" s="366">
        <v>3.7789516456724899</v>
      </c>
      <c r="JD86" s="144">
        <v>17.481343283582099</v>
      </c>
    </row>
    <row r="87" spans="1:264" ht="18" customHeight="1">
      <c r="A87" s="278"/>
      <c r="B87" s="279" t="s">
        <v>87</v>
      </c>
      <c r="C87" s="279" t="s">
        <v>87</v>
      </c>
      <c r="D87" s="280" t="s">
        <v>1803</v>
      </c>
      <c r="E87" s="281" t="s">
        <v>1304</v>
      </c>
      <c r="F87" s="280" t="s">
        <v>97</v>
      </c>
      <c r="G87" s="281" t="s">
        <v>9</v>
      </c>
      <c r="H87" s="282" t="s">
        <v>87</v>
      </c>
      <c r="I87" s="282" t="s">
        <v>87</v>
      </c>
      <c r="J87" s="282" t="s">
        <v>87</v>
      </c>
      <c r="K87" s="282" t="s">
        <v>87</v>
      </c>
      <c r="L87" s="282" t="s">
        <v>87</v>
      </c>
      <c r="M87" s="283">
        <v>76958</v>
      </c>
      <c r="N87" s="282" t="s">
        <v>87</v>
      </c>
      <c r="O87" s="282" t="s">
        <v>87</v>
      </c>
      <c r="P87" s="282" t="s">
        <v>87</v>
      </c>
      <c r="Q87" s="282" t="s">
        <v>87</v>
      </c>
      <c r="R87" s="132">
        <v>99.649861625779849</v>
      </c>
      <c r="S87" s="132">
        <v>102.17597035489487</v>
      </c>
      <c r="T87" s="339" t="s">
        <v>88</v>
      </c>
      <c r="U87" s="338">
        <v>14.162041045258093</v>
      </c>
      <c r="V87" s="132">
        <v>7.7711357813834301</v>
      </c>
      <c r="W87" s="132">
        <v>4.6968403074295502</v>
      </c>
      <c r="X87" s="132">
        <v>12.467976088813</v>
      </c>
      <c r="Y87" s="282" t="s">
        <v>87</v>
      </c>
      <c r="Z87" s="282" t="s">
        <v>87</v>
      </c>
      <c r="AA87" s="282" t="s">
        <v>87</v>
      </c>
      <c r="AB87" s="282" t="s">
        <v>87</v>
      </c>
      <c r="AC87" s="282" t="s">
        <v>87</v>
      </c>
      <c r="AD87" s="282" t="s">
        <v>87</v>
      </c>
      <c r="AE87" s="282" t="s">
        <v>87</v>
      </c>
      <c r="AF87" s="282" t="s">
        <v>87</v>
      </c>
      <c r="AG87" s="282" t="s">
        <v>87</v>
      </c>
      <c r="AH87" s="282" t="s">
        <v>87</v>
      </c>
      <c r="AI87" s="282" t="s">
        <v>87</v>
      </c>
      <c r="AJ87" s="282" t="s">
        <v>87</v>
      </c>
      <c r="AK87" s="282" t="s">
        <v>87</v>
      </c>
      <c r="AL87" s="282" t="s">
        <v>87</v>
      </c>
      <c r="AM87" s="282" t="s">
        <v>87</v>
      </c>
      <c r="AN87" s="282" t="s">
        <v>87</v>
      </c>
      <c r="AO87" s="282" t="s">
        <v>87</v>
      </c>
      <c r="AP87" s="282" t="s">
        <v>87</v>
      </c>
      <c r="AQ87" s="282" t="s">
        <v>87</v>
      </c>
      <c r="AR87" s="282" t="s">
        <v>87</v>
      </c>
      <c r="AS87" s="282" t="s">
        <v>87</v>
      </c>
      <c r="AT87" s="282" t="s">
        <v>87</v>
      </c>
      <c r="AU87" s="282" t="s">
        <v>87</v>
      </c>
      <c r="AV87" s="282" t="s">
        <v>87</v>
      </c>
      <c r="AW87" s="286" t="s">
        <v>87</v>
      </c>
      <c r="AX87" s="286" t="s">
        <v>87</v>
      </c>
      <c r="AY87" s="286" t="s">
        <v>87</v>
      </c>
      <c r="AZ87" s="286" t="s">
        <v>87</v>
      </c>
      <c r="BA87" s="286" t="s">
        <v>87</v>
      </c>
      <c r="BB87" s="285">
        <v>18</v>
      </c>
      <c r="BC87" s="285">
        <v>27</v>
      </c>
      <c r="BD87" s="287" t="s">
        <v>88</v>
      </c>
      <c r="BE87" s="287" t="s">
        <v>88</v>
      </c>
      <c r="BF87" s="287" t="s">
        <v>88</v>
      </c>
      <c r="BG87" s="285">
        <v>0</v>
      </c>
      <c r="BH87" s="284">
        <v>0</v>
      </c>
      <c r="BI87" s="285">
        <v>86</v>
      </c>
      <c r="BJ87" s="284">
        <v>103.10885177503087</v>
      </c>
      <c r="BK87" s="285">
        <v>0</v>
      </c>
      <c r="BL87" s="284">
        <v>0</v>
      </c>
      <c r="BM87" s="285">
        <v>0</v>
      </c>
      <c r="BN87" s="288">
        <v>0</v>
      </c>
      <c r="BO87" s="289">
        <v>23</v>
      </c>
      <c r="BP87" s="288">
        <v>27.57562314913616</v>
      </c>
      <c r="BQ87" s="285">
        <v>11</v>
      </c>
      <c r="BR87" s="288">
        <v>13.1883415061086</v>
      </c>
      <c r="BS87" s="285">
        <v>0</v>
      </c>
      <c r="BT87" s="288">
        <v>0</v>
      </c>
      <c r="BU87" s="285">
        <v>0</v>
      </c>
      <c r="BV87" s="288">
        <v>0</v>
      </c>
      <c r="BW87" s="285">
        <v>0</v>
      </c>
      <c r="BX87" s="288">
        <v>0</v>
      </c>
      <c r="BY87" s="290">
        <v>0</v>
      </c>
      <c r="BZ87" s="291">
        <v>0</v>
      </c>
      <c r="CA87" s="285">
        <v>33</v>
      </c>
      <c r="CB87" s="288">
        <v>39.565024518325799</v>
      </c>
      <c r="CC87" s="290">
        <v>0</v>
      </c>
      <c r="CD87" s="291">
        <v>0</v>
      </c>
      <c r="CE87" s="285">
        <v>5</v>
      </c>
      <c r="CF87" s="288">
        <v>5.9947006845948181</v>
      </c>
      <c r="CG87" s="285">
        <v>408</v>
      </c>
      <c r="CH87" s="288">
        <v>489.16757586293716</v>
      </c>
      <c r="CI87" s="285">
        <v>135</v>
      </c>
      <c r="CJ87" s="288">
        <v>161.85691848406009</v>
      </c>
      <c r="CK87" s="285">
        <v>10</v>
      </c>
      <c r="CL87" s="288">
        <v>11.989401369189636</v>
      </c>
      <c r="CM87" s="285">
        <v>0</v>
      </c>
      <c r="CN87" s="292">
        <v>0</v>
      </c>
      <c r="CO87" s="285">
        <v>14</v>
      </c>
      <c r="CP87" s="288">
        <v>16.785161916865491</v>
      </c>
      <c r="CQ87" s="290">
        <v>1</v>
      </c>
      <c r="CR87" s="291">
        <v>1.1989401369189636</v>
      </c>
      <c r="CS87" s="290">
        <v>0</v>
      </c>
      <c r="CT87" s="291">
        <v>0</v>
      </c>
      <c r="CU87" s="285">
        <v>6</v>
      </c>
      <c r="CV87" s="288">
        <v>7.1936408215137826</v>
      </c>
      <c r="CW87" s="285">
        <v>117</v>
      </c>
      <c r="CX87" s="288">
        <v>140.27599601951874</v>
      </c>
      <c r="CY87" s="285">
        <v>117</v>
      </c>
      <c r="CZ87" s="288">
        <v>140.27599601951874</v>
      </c>
      <c r="DA87" s="290">
        <v>0</v>
      </c>
      <c r="DB87" s="291">
        <v>0</v>
      </c>
      <c r="DC87" s="285">
        <v>0</v>
      </c>
      <c r="DD87" s="285">
        <v>0</v>
      </c>
      <c r="DE87" s="285">
        <v>0</v>
      </c>
      <c r="DF87" s="285">
        <v>0</v>
      </c>
      <c r="DG87" s="285">
        <v>0</v>
      </c>
      <c r="DH87" s="285">
        <v>0</v>
      </c>
      <c r="DI87" s="285">
        <v>0</v>
      </c>
      <c r="DJ87" s="285">
        <v>0</v>
      </c>
      <c r="DK87" s="285">
        <v>0</v>
      </c>
      <c r="DL87" s="285">
        <v>0</v>
      </c>
      <c r="DM87" s="285">
        <v>0</v>
      </c>
      <c r="DN87" s="285">
        <v>0</v>
      </c>
      <c r="DO87" s="285">
        <v>0</v>
      </c>
      <c r="DP87" s="285">
        <v>0</v>
      </c>
      <c r="DQ87" s="285">
        <v>0</v>
      </c>
      <c r="DR87" s="285">
        <v>0</v>
      </c>
      <c r="DS87" s="285">
        <v>0</v>
      </c>
      <c r="DT87" s="285">
        <v>0</v>
      </c>
      <c r="DU87" s="285">
        <v>0</v>
      </c>
      <c r="DV87" s="285">
        <v>0</v>
      </c>
      <c r="DW87" s="285">
        <v>0</v>
      </c>
      <c r="DX87" s="285">
        <v>0</v>
      </c>
      <c r="DY87" s="285">
        <v>0</v>
      </c>
      <c r="DZ87" s="285">
        <v>0</v>
      </c>
      <c r="EA87" s="285">
        <v>0</v>
      </c>
      <c r="EB87" s="288">
        <v>0</v>
      </c>
      <c r="EC87" s="285">
        <v>0</v>
      </c>
      <c r="ED87" s="285">
        <v>0</v>
      </c>
      <c r="EE87" s="285">
        <v>0</v>
      </c>
      <c r="EF87" s="288">
        <v>0</v>
      </c>
      <c r="EG87" s="285">
        <v>0</v>
      </c>
      <c r="EH87" s="285">
        <v>0</v>
      </c>
      <c r="EI87" s="285">
        <v>0</v>
      </c>
      <c r="EJ87" s="285">
        <v>0</v>
      </c>
      <c r="EK87" s="285">
        <v>0</v>
      </c>
      <c r="EL87" s="285">
        <v>0</v>
      </c>
      <c r="EM87" s="285">
        <v>0</v>
      </c>
      <c r="EN87" s="285">
        <v>0</v>
      </c>
      <c r="EO87" s="285">
        <v>0</v>
      </c>
      <c r="EP87" s="285">
        <v>0</v>
      </c>
      <c r="EQ87" s="285">
        <v>0</v>
      </c>
      <c r="ER87" s="285">
        <v>0</v>
      </c>
      <c r="ES87" s="285">
        <v>0</v>
      </c>
      <c r="ET87" s="285">
        <v>0</v>
      </c>
      <c r="EU87" s="285">
        <v>0</v>
      </c>
      <c r="EV87" s="285">
        <v>0</v>
      </c>
      <c r="EW87" s="285">
        <v>0</v>
      </c>
      <c r="EX87" s="285">
        <v>0</v>
      </c>
      <c r="EY87" s="285">
        <v>0</v>
      </c>
      <c r="EZ87" s="285">
        <v>0</v>
      </c>
      <c r="FA87" s="285">
        <v>0</v>
      </c>
      <c r="FB87" s="285">
        <v>0</v>
      </c>
      <c r="FC87" s="285">
        <v>0</v>
      </c>
      <c r="FD87" s="285">
        <v>0</v>
      </c>
      <c r="FE87" s="285">
        <v>0</v>
      </c>
      <c r="FF87" s="285">
        <v>0</v>
      </c>
      <c r="FG87" s="285">
        <v>0</v>
      </c>
      <c r="FH87" s="285">
        <v>0</v>
      </c>
      <c r="FI87" s="285">
        <v>0</v>
      </c>
      <c r="FJ87" s="285">
        <v>0</v>
      </c>
      <c r="FK87" s="289">
        <v>2</v>
      </c>
      <c r="FL87" s="288">
        <v>2.5988201356584111</v>
      </c>
      <c r="FM87" s="289">
        <v>1</v>
      </c>
      <c r="FN87" s="288">
        <v>1.2994100678292055</v>
      </c>
      <c r="FO87" s="295">
        <v>0</v>
      </c>
      <c r="FP87" s="291">
        <v>0</v>
      </c>
      <c r="FQ87" s="281">
        <v>1</v>
      </c>
      <c r="FR87" s="292">
        <v>1.1989401369189636</v>
      </c>
      <c r="FS87" s="281">
        <v>0</v>
      </c>
      <c r="FT87" s="292">
        <v>0</v>
      </c>
      <c r="FU87" s="295">
        <v>0</v>
      </c>
      <c r="FV87" s="291">
        <v>0</v>
      </c>
      <c r="FW87" s="293">
        <v>0</v>
      </c>
      <c r="FX87" s="293">
        <v>0</v>
      </c>
      <c r="FY87" s="293">
        <v>0</v>
      </c>
      <c r="FZ87" s="293">
        <v>0</v>
      </c>
      <c r="GA87" s="293">
        <v>0</v>
      </c>
      <c r="GB87" s="285">
        <v>0</v>
      </c>
      <c r="GC87" s="285">
        <v>0</v>
      </c>
      <c r="GD87" s="285">
        <v>0</v>
      </c>
      <c r="GE87" s="285">
        <v>0</v>
      </c>
      <c r="GF87" s="285">
        <v>0</v>
      </c>
      <c r="GG87" s="288">
        <v>0</v>
      </c>
      <c r="GH87" s="288">
        <v>0</v>
      </c>
      <c r="GI87" s="288">
        <v>0</v>
      </c>
      <c r="GJ87" s="288">
        <v>0</v>
      </c>
      <c r="GK87" s="288">
        <v>0</v>
      </c>
      <c r="GL87" s="288">
        <v>0</v>
      </c>
      <c r="GM87" s="288">
        <v>0</v>
      </c>
      <c r="GN87" s="288">
        <v>0</v>
      </c>
      <c r="GO87" s="288">
        <v>0</v>
      </c>
      <c r="GP87" s="288">
        <v>0</v>
      </c>
      <c r="GQ87" s="288">
        <v>0</v>
      </c>
      <c r="GR87" s="288">
        <v>0</v>
      </c>
      <c r="GS87" s="288">
        <v>0</v>
      </c>
      <c r="GT87" s="288">
        <v>0</v>
      </c>
      <c r="GU87" s="288">
        <v>0</v>
      </c>
      <c r="GV87" s="288">
        <v>0</v>
      </c>
      <c r="GW87" s="288">
        <v>0</v>
      </c>
      <c r="GX87" s="288">
        <v>0</v>
      </c>
      <c r="GY87" s="288">
        <v>0</v>
      </c>
      <c r="GZ87" s="288">
        <v>0</v>
      </c>
      <c r="HA87" s="288">
        <v>0</v>
      </c>
      <c r="HB87" s="288">
        <v>0</v>
      </c>
      <c r="HC87" s="288">
        <v>0</v>
      </c>
      <c r="HD87" s="288">
        <v>0</v>
      </c>
      <c r="HE87" s="288">
        <v>0</v>
      </c>
      <c r="HF87" s="288">
        <v>0</v>
      </c>
      <c r="HG87" s="288">
        <v>0</v>
      </c>
      <c r="HH87" s="288">
        <v>0</v>
      </c>
      <c r="HI87" s="288">
        <v>0</v>
      </c>
      <c r="HJ87" s="134">
        <v>2.5988201356584111</v>
      </c>
      <c r="HK87" s="134">
        <v>6.4970503391460284</v>
      </c>
      <c r="HL87" s="132">
        <v>53.535694794563277</v>
      </c>
      <c r="HM87" s="144">
        <v>95.822772293787693</v>
      </c>
      <c r="HN87" s="144">
        <v>96.706480175669697</v>
      </c>
      <c r="HO87" s="365">
        <v>5.5066079295154197E-2</v>
      </c>
      <c r="HP87" s="366">
        <v>1.94514685858782E-2</v>
      </c>
      <c r="HQ87" s="365">
        <v>9.0909090909090899</v>
      </c>
      <c r="HR87" s="366">
        <v>6.6666666666666696</v>
      </c>
      <c r="HS87" s="132">
        <v>90.909090909090907</v>
      </c>
      <c r="HT87" s="132">
        <v>93.3333333333333</v>
      </c>
      <c r="HU87" s="132">
        <v>0.60572687224669597</v>
      </c>
      <c r="HV87" s="132">
        <v>0.29177202878817299</v>
      </c>
      <c r="HW87" s="132">
        <v>10.0973378679489</v>
      </c>
      <c r="HX87" s="132">
        <v>16.7099933498579</v>
      </c>
      <c r="HY87" s="144">
        <v>108.4041879460853</v>
      </c>
      <c r="HZ87" s="144">
        <v>111.639185950007</v>
      </c>
      <c r="IA87" s="383">
        <v>7</v>
      </c>
      <c r="IB87" s="383">
        <v>3</v>
      </c>
      <c r="IC87" s="366">
        <v>0.29045643153527001</v>
      </c>
      <c r="ID87" s="366">
        <v>8.4674005080440304E-2</v>
      </c>
      <c r="IE87" s="366">
        <v>3.3333333333333299</v>
      </c>
      <c r="IF87" s="366">
        <v>1.1764705882352899</v>
      </c>
      <c r="IG87" s="144">
        <v>73.809523809523796</v>
      </c>
      <c r="IH87" s="144">
        <v>70.588235294117695</v>
      </c>
      <c r="II87" s="144">
        <v>8.7136929460580905</v>
      </c>
      <c r="IJ87" s="144">
        <v>7.1972904318374296</v>
      </c>
      <c r="IK87" s="144">
        <v>7.7635745279699799</v>
      </c>
      <c r="IL87" s="144">
        <v>13.4091046490539</v>
      </c>
      <c r="IM87" s="146">
        <v>120.81853996550498</v>
      </c>
      <c r="IN87" s="135">
        <v>108.44262965888691</v>
      </c>
      <c r="IO87" s="366">
        <v>0.45489006823351003</v>
      </c>
      <c r="IP87" s="366">
        <v>0.19280205655527</v>
      </c>
      <c r="IQ87" s="366">
        <v>4.5454545454545503</v>
      </c>
      <c r="IR87" s="366">
        <v>2.5423728813559299</v>
      </c>
      <c r="IS87" s="144">
        <v>90.909090909090907</v>
      </c>
      <c r="IT87" s="144">
        <v>94.915254237288096</v>
      </c>
      <c r="IU87" s="144">
        <v>10.007581501137199</v>
      </c>
      <c r="IV87" s="144">
        <v>7.5835475578406202</v>
      </c>
      <c r="IW87" s="144">
        <v>8.0905068047090296</v>
      </c>
      <c r="IX87" s="144">
        <v>11.28633535078</v>
      </c>
      <c r="IY87" s="338">
        <v>8</v>
      </c>
      <c r="IZ87" s="366">
        <v>0.27729636048526901</v>
      </c>
      <c r="JA87" s="366">
        <v>4.1237113402061896</v>
      </c>
      <c r="JB87" s="366">
        <v>89.175257731958794</v>
      </c>
      <c r="JC87" s="366">
        <v>6.72443674176776</v>
      </c>
      <c r="JD87" s="144">
        <v>13.360739979445</v>
      </c>
    </row>
    <row r="88" spans="1:264" ht="18" customHeight="1">
      <c r="A88" s="278"/>
      <c r="B88" s="279" t="s">
        <v>87</v>
      </c>
      <c r="C88" s="279" t="s">
        <v>87</v>
      </c>
      <c r="D88" s="280" t="s">
        <v>1804</v>
      </c>
      <c r="E88" s="281" t="s">
        <v>1305</v>
      </c>
      <c r="F88" s="280" t="s">
        <v>97</v>
      </c>
      <c r="G88" s="281" t="s">
        <v>9</v>
      </c>
      <c r="H88" s="282" t="s">
        <v>87</v>
      </c>
      <c r="I88" s="282" t="s">
        <v>87</v>
      </c>
      <c r="J88" s="282" t="s">
        <v>87</v>
      </c>
      <c r="K88" s="282" t="s">
        <v>87</v>
      </c>
      <c r="L88" s="282" t="s">
        <v>87</v>
      </c>
      <c r="M88" s="283">
        <v>156093</v>
      </c>
      <c r="N88" s="282" t="s">
        <v>87</v>
      </c>
      <c r="O88" s="282" t="s">
        <v>87</v>
      </c>
      <c r="P88" s="282" t="s">
        <v>87</v>
      </c>
      <c r="Q88" s="282" t="s">
        <v>87</v>
      </c>
      <c r="R88" s="132">
        <v>102.56319472583189</v>
      </c>
      <c r="S88" s="132">
        <v>105.5915373103453</v>
      </c>
      <c r="T88" s="338">
        <v>42.335380417568331</v>
      </c>
      <c r="U88" s="395">
        <v>65.398693438663258</v>
      </c>
      <c r="V88" s="132">
        <v>8.4332191780821901</v>
      </c>
      <c r="W88" s="132">
        <v>11.429794520547899</v>
      </c>
      <c r="X88" s="132">
        <v>19.863013698630098</v>
      </c>
      <c r="Y88" s="282" t="s">
        <v>87</v>
      </c>
      <c r="Z88" s="282" t="s">
        <v>87</v>
      </c>
      <c r="AA88" s="282" t="s">
        <v>87</v>
      </c>
      <c r="AB88" s="282" t="s">
        <v>87</v>
      </c>
      <c r="AC88" s="282" t="s">
        <v>87</v>
      </c>
      <c r="AD88" s="282" t="s">
        <v>87</v>
      </c>
      <c r="AE88" s="282" t="s">
        <v>87</v>
      </c>
      <c r="AF88" s="282" t="s">
        <v>87</v>
      </c>
      <c r="AG88" s="282" t="s">
        <v>87</v>
      </c>
      <c r="AH88" s="282" t="s">
        <v>87</v>
      </c>
      <c r="AI88" s="282" t="s">
        <v>87</v>
      </c>
      <c r="AJ88" s="282" t="s">
        <v>87</v>
      </c>
      <c r="AK88" s="282" t="s">
        <v>87</v>
      </c>
      <c r="AL88" s="282" t="s">
        <v>87</v>
      </c>
      <c r="AM88" s="282" t="s">
        <v>87</v>
      </c>
      <c r="AN88" s="282" t="s">
        <v>87</v>
      </c>
      <c r="AO88" s="282" t="s">
        <v>87</v>
      </c>
      <c r="AP88" s="282" t="s">
        <v>87</v>
      </c>
      <c r="AQ88" s="282" t="s">
        <v>87</v>
      </c>
      <c r="AR88" s="282" t="s">
        <v>87</v>
      </c>
      <c r="AS88" s="282" t="s">
        <v>87</v>
      </c>
      <c r="AT88" s="282" t="s">
        <v>87</v>
      </c>
      <c r="AU88" s="282" t="s">
        <v>87</v>
      </c>
      <c r="AV88" s="282" t="s">
        <v>87</v>
      </c>
      <c r="AW88" s="286" t="s">
        <v>87</v>
      </c>
      <c r="AX88" s="286" t="s">
        <v>87</v>
      </c>
      <c r="AY88" s="286" t="s">
        <v>87</v>
      </c>
      <c r="AZ88" s="286" t="s">
        <v>87</v>
      </c>
      <c r="BA88" s="286" t="s">
        <v>87</v>
      </c>
      <c r="BB88" s="285">
        <v>31</v>
      </c>
      <c r="BC88" s="285">
        <v>35</v>
      </c>
      <c r="BD88" s="287" t="s">
        <v>88</v>
      </c>
      <c r="BE88" s="287" t="s">
        <v>88</v>
      </c>
      <c r="BF88" s="287" t="s">
        <v>88</v>
      </c>
      <c r="BG88" s="285">
        <v>10</v>
      </c>
      <c r="BH88" s="284">
        <v>6.0379181258302133</v>
      </c>
      <c r="BI88" s="285">
        <v>143</v>
      </c>
      <c r="BJ88" s="284">
        <v>86.342229199372056</v>
      </c>
      <c r="BK88" s="285">
        <v>0</v>
      </c>
      <c r="BL88" s="284">
        <v>0</v>
      </c>
      <c r="BM88" s="285">
        <v>0</v>
      </c>
      <c r="BN88" s="288">
        <v>0</v>
      </c>
      <c r="BO88" s="289">
        <v>64</v>
      </c>
      <c r="BP88" s="288">
        <v>38.642676005313369</v>
      </c>
      <c r="BQ88" s="285">
        <v>0</v>
      </c>
      <c r="BR88" s="288">
        <v>0</v>
      </c>
      <c r="BS88" s="285">
        <v>0</v>
      </c>
      <c r="BT88" s="288">
        <v>0</v>
      </c>
      <c r="BU88" s="285">
        <v>0</v>
      </c>
      <c r="BV88" s="288">
        <v>0</v>
      </c>
      <c r="BW88" s="285">
        <v>0</v>
      </c>
      <c r="BX88" s="288">
        <v>0</v>
      </c>
      <c r="BY88" s="290">
        <v>0</v>
      </c>
      <c r="BZ88" s="291">
        <v>0</v>
      </c>
      <c r="CA88" s="285">
        <v>168</v>
      </c>
      <c r="CB88" s="288">
        <v>101.43702451394759</v>
      </c>
      <c r="CC88" s="285">
        <v>306</v>
      </c>
      <c r="CD88" s="288">
        <v>184.76029465040455</v>
      </c>
      <c r="CE88" s="285">
        <v>2</v>
      </c>
      <c r="CF88" s="288">
        <v>1.2075836251660428</v>
      </c>
      <c r="CG88" s="285">
        <v>341</v>
      </c>
      <c r="CH88" s="288">
        <v>205.89300809081027</v>
      </c>
      <c r="CI88" s="285">
        <v>418</v>
      </c>
      <c r="CJ88" s="288">
        <v>252.38497765970291</v>
      </c>
      <c r="CK88" s="285">
        <v>48</v>
      </c>
      <c r="CL88" s="288">
        <v>28.982007003985025</v>
      </c>
      <c r="CM88" s="285">
        <v>101</v>
      </c>
      <c r="CN88" s="292">
        <v>60.982973070885159</v>
      </c>
      <c r="CO88" s="285">
        <v>33</v>
      </c>
      <c r="CP88" s="288">
        <v>19.925129815239707</v>
      </c>
      <c r="CQ88" s="290">
        <v>0</v>
      </c>
      <c r="CR88" s="291">
        <v>0</v>
      </c>
      <c r="CS88" s="290">
        <v>1</v>
      </c>
      <c r="CT88" s="291">
        <v>0.60379181258302139</v>
      </c>
      <c r="CU88" s="285">
        <v>19</v>
      </c>
      <c r="CV88" s="288">
        <v>11.472044439077406</v>
      </c>
      <c r="CW88" s="285">
        <v>28</v>
      </c>
      <c r="CX88" s="288">
        <v>16.906170752324599</v>
      </c>
      <c r="CY88" s="285">
        <v>28</v>
      </c>
      <c r="CZ88" s="288">
        <v>16.906170752324599</v>
      </c>
      <c r="DA88" s="285">
        <v>0</v>
      </c>
      <c r="DB88" s="288">
        <v>0</v>
      </c>
      <c r="DC88" s="285">
        <v>0</v>
      </c>
      <c r="DD88" s="285">
        <v>0</v>
      </c>
      <c r="DE88" s="285">
        <v>154</v>
      </c>
      <c r="DF88" s="285">
        <v>7363</v>
      </c>
      <c r="DG88" s="285">
        <v>0</v>
      </c>
      <c r="DH88" s="285">
        <v>404</v>
      </c>
      <c r="DI88" s="285">
        <v>136</v>
      </c>
      <c r="DJ88" s="285">
        <v>15</v>
      </c>
      <c r="DK88" s="285">
        <v>32</v>
      </c>
      <c r="DL88" s="285">
        <v>0</v>
      </c>
      <c r="DM88" s="285">
        <v>0</v>
      </c>
      <c r="DN88" s="285">
        <v>0</v>
      </c>
      <c r="DO88" s="285">
        <v>45</v>
      </c>
      <c r="DP88" s="285">
        <v>15</v>
      </c>
      <c r="DQ88" s="285">
        <v>2</v>
      </c>
      <c r="DR88" s="285">
        <v>0</v>
      </c>
      <c r="DS88" s="285">
        <v>0</v>
      </c>
      <c r="DT88" s="285">
        <v>7581</v>
      </c>
      <c r="DU88" s="285">
        <v>0</v>
      </c>
      <c r="DV88" s="285">
        <v>1091</v>
      </c>
      <c r="DW88" s="285">
        <v>112</v>
      </c>
      <c r="DX88" s="285">
        <v>160</v>
      </c>
      <c r="DY88" s="285">
        <v>158</v>
      </c>
      <c r="DZ88" s="285">
        <v>1300</v>
      </c>
      <c r="EA88" s="285">
        <v>8954</v>
      </c>
      <c r="EB88" s="288">
        <v>24.436006254188101</v>
      </c>
      <c r="EC88" s="285">
        <v>167</v>
      </c>
      <c r="ED88" s="285">
        <v>2776</v>
      </c>
      <c r="EE88" s="285">
        <v>681</v>
      </c>
      <c r="EF88" s="288">
        <v>24.531700288184439</v>
      </c>
      <c r="EG88" s="285">
        <v>108</v>
      </c>
      <c r="EH88" s="285">
        <v>116</v>
      </c>
      <c r="EI88" s="285">
        <v>54</v>
      </c>
      <c r="EJ88" s="285">
        <v>45</v>
      </c>
      <c r="EK88" s="285">
        <v>150</v>
      </c>
      <c r="EL88" s="285">
        <v>0</v>
      </c>
      <c r="EM88" s="285">
        <v>11</v>
      </c>
      <c r="EN88" s="285">
        <v>19</v>
      </c>
      <c r="EO88" s="285">
        <v>2</v>
      </c>
      <c r="EP88" s="285">
        <v>11</v>
      </c>
      <c r="EQ88" s="285">
        <v>16</v>
      </c>
      <c r="ER88" s="285">
        <v>0</v>
      </c>
      <c r="ES88" s="285">
        <v>23</v>
      </c>
      <c r="ET88" s="285">
        <v>0</v>
      </c>
      <c r="EU88" s="285">
        <v>0</v>
      </c>
      <c r="EV88" s="285">
        <v>948</v>
      </c>
      <c r="EW88" s="285">
        <v>4</v>
      </c>
      <c r="EX88" s="285">
        <v>4</v>
      </c>
      <c r="EY88" s="285">
        <v>0</v>
      </c>
      <c r="EZ88" s="285">
        <v>0</v>
      </c>
      <c r="FA88" s="285">
        <v>9</v>
      </c>
      <c r="FB88" s="285">
        <v>2</v>
      </c>
      <c r="FC88" s="285">
        <v>0</v>
      </c>
      <c r="FD88" s="285">
        <v>2</v>
      </c>
      <c r="FE88" s="285">
        <v>0</v>
      </c>
      <c r="FF88" s="285">
        <v>12</v>
      </c>
      <c r="FG88" s="285">
        <v>117</v>
      </c>
      <c r="FH88" s="285">
        <v>103</v>
      </c>
      <c r="FI88" s="285">
        <v>89</v>
      </c>
      <c r="FJ88" s="285">
        <v>1811</v>
      </c>
      <c r="FK88" s="289">
        <v>5</v>
      </c>
      <c r="FL88" s="288">
        <v>3.2032185940432947</v>
      </c>
      <c r="FM88" s="289">
        <v>2</v>
      </c>
      <c r="FN88" s="288">
        <v>1.281287437617318</v>
      </c>
      <c r="FO88" s="295">
        <v>0</v>
      </c>
      <c r="FP88" s="291">
        <v>0</v>
      </c>
      <c r="FQ88" s="281">
        <v>0</v>
      </c>
      <c r="FR88" s="292">
        <v>0</v>
      </c>
      <c r="FS88" s="281">
        <v>0</v>
      </c>
      <c r="FT88" s="292">
        <v>0</v>
      </c>
      <c r="FU88" s="289">
        <v>21</v>
      </c>
      <c r="FV88" s="288">
        <v>12.679628064243449</v>
      </c>
      <c r="FW88" s="293">
        <v>1</v>
      </c>
      <c r="FX88" s="293">
        <v>0</v>
      </c>
      <c r="FY88" s="293">
        <v>1</v>
      </c>
      <c r="FZ88" s="293">
        <v>0</v>
      </c>
      <c r="GA88" s="293">
        <v>0</v>
      </c>
      <c r="GB88" s="285">
        <v>2688</v>
      </c>
      <c r="GC88" s="285">
        <v>0</v>
      </c>
      <c r="GD88" s="285">
        <v>0</v>
      </c>
      <c r="GE88" s="285">
        <v>0</v>
      </c>
      <c r="GF88" s="285">
        <v>0</v>
      </c>
      <c r="GG88" s="288">
        <v>75.400000000000006</v>
      </c>
      <c r="GH88" s="288">
        <v>391.2</v>
      </c>
      <c r="GI88" s="288">
        <v>22.5</v>
      </c>
      <c r="GJ88" s="288">
        <v>5.18</v>
      </c>
      <c r="GK88" s="288">
        <v>2</v>
      </c>
      <c r="GL88" s="288">
        <v>0.06</v>
      </c>
      <c r="GM88" s="288">
        <v>3</v>
      </c>
      <c r="GN88" s="288">
        <v>0</v>
      </c>
      <c r="GO88" s="288">
        <v>2</v>
      </c>
      <c r="GP88" s="288">
        <v>3.7</v>
      </c>
      <c r="GQ88" s="288">
        <v>0</v>
      </c>
      <c r="GR88" s="288">
        <v>0</v>
      </c>
      <c r="GS88" s="288">
        <v>0</v>
      </c>
      <c r="GT88" s="288">
        <v>0</v>
      </c>
      <c r="GU88" s="288">
        <v>0</v>
      </c>
      <c r="GV88" s="288">
        <v>2</v>
      </c>
      <c r="GW88" s="288">
        <v>0</v>
      </c>
      <c r="GX88" s="288">
        <v>0</v>
      </c>
      <c r="GY88" s="288">
        <v>2</v>
      </c>
      <c r="GZ88" s="288">
        <v>2</v>
      </c>
      <c r="HA88" s="288">
        <v>0</v>
      </c>
      <c r="HB88" s="288">
        <v>0</v>
      </c>
      <c r="HC88" s="288">
        <v>0</v>
      </c>
      <c r="HD88" s="288">
        <v>0</v>
      </c>
      <c r="HE88" s="288">
        <v>1</v>
      </c>
      <c r="HF88" s="288">
        <v>1</v>
      </c>
      <c r="HG88" s="288">
        <v>2</v>
      </c>
      <c r="HH88" s="288">
        <v>5</v>
      </c>
      <c r="HI88" s="288">
        <v>1.3</v>
      </c>
      <c r="HJ88" s="134">
        <v>0</v>
      </c>
      <c r="HK88" s="134">
        <v>10.890943219747202</v>
      </c>
      <c r="HL88" s="132">
        <v>52.740994150922852</v>
      </c>
      <c r="HM88" s="144">
        <v>94.881791233574205</v>
      </c>
      <c r="HN88" s="144">
        <v>92.382949485397106</v>
      </c>
      <c r="HO88" s="365">
        <v>0.14760147601476001</v>
      </c>
      <c r="HP88" s="365">
        <v>4.8638132295719803E-2</v>
      </c>
      <c r="HQ88" s="365">
        <v>13.953488372093</v>
      </c>
      <c r="HR88" s="365">
        <v>7.8947368421052602</v>
      </c>
      <c r="HS88" s="132">
        <v>90.697674418604606</v>
      </c>
      <c r="HT88" s="132">
        <v>92.105263157894697</v>
      </c>
      <c r="HU88" s="132">
        <v>1.0578105781057801</v>
      </c>
      <c r="HV88" s="132">
        <v>0.61608300907911795</v>
      </c>
      <c r="HW88" s="132">
        <v>4.5192747219259504</v>
      </c>
      <c r="HX88" s="132">
        <v>9.0462724136859407</v>
      </c>
      <c r="HY88" s="144">
        <v>113.24200467582672</v>
      </c>
      <c r="HZ88" s="144">
        <v>111.409034704851</v>
      </c>
      <c r="IA88" s="383">
        <v>28</v>
      </c>
      <c r="IB88" s="383">
        <v>9</v>
      </c>
      <c r="IC88" s="366">
        <v>0.57839289403015903</v>
      </c>
      <c r="ID88" s="366">
        <v>0.139232673267327</v>
      </c>
      <c r="IE88" s="366">
        <v>5.2730696798493399</v>
      </c>
      <c r="IF88" s="366">
        <v>1.85567010309278</v>
      </c>
      <c r="IG88" s="144">
        <v>76.647834274952899</v>
      </c>
      <c r="IH88" s="144">
        <v>76.9072164948454</v>
      </c>
      <c r="II88" s="144">
        <v>10.968808097500499</v>
      </c>
      <c r="IJ88" s="144">
        <v>7.5030940594059397</v>
      </c>
      <c r="IK88" s="144">
        <v>5.9271674539082699</v>
      </c>
      <c r="IL88" s="144">
        <v>10.2799962708599</v>
      </c>
      <c r="IM88" s="146">
        <v>107.91458503945934</v>
      </c>
      <c r="IN88" s="135">
        <v>111.15852091545256</v>
      </c>
      <c r="IO88" s="366">
        <v>0.15748031496063</v>
      </c>
      <c r="IP88" s="385">
        <v>0</v>
      </c>
      <c r="IQ88" s="366">
        <v>1.4423076923076901</v>
      </c>
      <c r="IR88" s="385">
        <v>0</v>
      </c>
      <c r="IS88" s="144">
        <v>92.307692307692307</v>
      </c>
      <c r="IT88" s="144">
        <v>96.969696969696997</v>
      </c>
      <c r="IU88" s="144">
        <v>10.9186351706037</v>
      </c>
      <c r="IV88" s="144">
        <v>7.2879858657243801</v>
      </c>
      <c r="IW88" s="144">
        <v>4.3965757885921697</v>
      </c>
      <c r="IX88" s="144">
        <v>6.7033633437514597</v>
      </c>
      <c r="IY88" s="338">
        <v>16</v>
      </c>
      <c r="IZ88" s="366">
        <v>0.40889343214924601</v>
      </c>
      <c r="JA88" s="366">
        <v>4.0609137055837596</v>
      </c>
      <c r="JB88" s="366">
        <v>94.162436548223397</v>
      </c>
      <c r="JC88" s="366">
        <v>10.069000766675201</v>
      </c>
      <c r="JD88" s="144">
        <v>9.9846242552373603</v>
      </c>
    </row>
    <row r="89" spans="1:264" ht="18" customHeight="1">
      <c r="A89" s="278"/>
      <c r="B89" s="279" t="s">
        <v>87</v>
      </c>
      <c r="C89" s="279" t="s">
        <v>87</v>
      </c>
      <c r="D89" s="280" t="s">
        <v>1805</v>
      </c>
      <c r="E89" s="281" t="s">
        <v>1306</v>
      </c>
      <c r="F89" s="280" t="s">
        <v>97</v>
      </c>
      <c r="G89" s="281" t="s">
        <v>9</v>
      </c>
      <c r="H89" s="282" t="s">
        <v>87</v>
      </c>
      <c r="I89" s="282" t="s">
        <v>87</v>
      </c>
      <c r="J89" s="282" t="s">
        <v>87</v>
      </c>
      <c r="K89" s="282" t="s">
        <v>87</v>
      </c>
      <c r="L89" s="282" t="s">
        <v>87</v>
      </c>
      <c r="M89" s="283">
        <v>401760</v>
      </c>
      <c r="N89" s="282" t="s">
        <v>87</v>
      </c>
      <c r="O89" s="282" t="s">
        <v>87</v>
      </c>
      <c r="P89" s="282" t="s">
        <v>87</v>
      </c>
      <c r="Q89" s="282" t="s">
        <v>87</v>
      </c>
      <c r="R89" s="132">
        <v>100.40990881362666</v>
      </c>
      <c r="S89" s="132">
        <v>99.406342406988102</v>
      </c>
      <c r="T89" s="395">
        <v>13.435027693823486</v>
      </c>
      <c r="U89" s="339" t="s">
        <v>88</v>
      </c>
      <c r="V89" s="132">
        <v>12.150871329673</v>
      </c>
      <c r="W89" s="132">
        <v>7.6390546669849604</v>
      </c>
      <c r="X89" s="132">
        <v>19.7899259966579</v>
      </c>
      <c r="Y89" s="282" t="s">
        <v>87</v>
      </c>
      <c r="Z89" s="282" t="s">
        <v>87</v>
      </c>
      <c r="AA89" s="282" t="s">
        <v>87</v>
      </c>
      <c r="AB89" s="282" t="s">
        <v>87</v>
      </c>
      <c r="AC89" s="282" t="s">
        <v>87</v>
      </c>
      <c r="AD89" s="282" t="s">
        <v>87</v>
      </c>
      <c r="AE89" s="282" t="s">
        <v>87</v>
      </c>
      <c r="AF89" s="282" t="s">
        <v>87</v>
      </c>
      <c r="AG89" s="282" t="s">
        <v>87</v>
      </c>
      <c r="AH89" s="282" t="s">
        <v>87</v>
      </c>
      <c r="AI89" s="282" t="s">
        <v>87</v>
      </c>
      <c r="AJ89" s="282" t="s">
        <v>87</v>
      </c>
      <c r="AK89" s="282" t="s">
        <v>87</v>
      </c>
      <c r="AL89" s="282" t="s">
        <v>87</v>
      </c>
      <c r="AM89" s="282" t="s">
        <v>87</v>
      </c>
      <c r="AN89" s="282" t="s">
        <v>87</v>
      </c>
      <c r="AO89" s="282" t="s">
        <v>87</v>
      </c>
      <c r="AP89" s="282" t="s">
        <v>87</v>
      </c>
      <c r="AQ89" s="282" t="s">
        <v>87</v>
      </c>
      <c r="AR89" s="282" t="s">
        <v>87</v>
      </c>
      <c r="AS89" s="282" t="s">
        <v>87</v>
      </c>
      <c r="AT89" s="282" t="s">
        <v>87</v>
      </c>
      <c r="AU89" s="282" t="s">
        <v>87</v>
      </c>
      <c r="AV89" s="282" t="s">
        <v>87</v>
      </c>
      <c r="AW89" s="286" t="s">
        <v>87</v>
      </c>
      <c r="AX89" s="286" t="s">
        <v>87</v>
      </c>
      <c r="AY89" s="286" t="s">
        <v>87</v>
      </c>
      <c r="AZ89" s="286" t="s">
        <v>87</v>
      </c>
      <c r="BA89" s="286" t="s">
        <v>87</v>
      </c>
      <c r="BB89" s="285">
        <v>130</v>
      </c>
      <c r="BC89" s="285">
        <v>104</v>
      </c>
      <c r="BD89" s="287" t="s">
        <v>88</v>
      </c>
      <c r="BE89" s="287" t="s">
        <v>88</v>
      </c>
      <c r="BF89" s="287" t="s">
        <v>88</v>
      </c>
      <c r="BG89" s="285">
        <v>112</v>
      </c>
      <c r="BH89" s="284">
        <v>27.89685139197816</v>
      </c>
      <c r="BI89" s="285">
        <v>375</v>
      </c>
      <c r="BJ89" s="284">
        <v>93.404636357069734</v>
      </c>
      <c r="BK89" s="285">
        <v>35</v>
      </c>
      <c r="BL89" s="284">
        <v>8.7177660599931759</v>
      </c>
      <c r="BM89" s="285">
        <v>18</v>
      </c>
      <c r="BN89" s="288">
        <v>4.483422545139347</v>
      </c>
      <c r="BO89" s="289">
        <v>224</v>
      </c>
      <c r="BP89" s="288">
        <v>55.79370278395632</v>
      </c>
      <c r="BQ89" s="285">
        <v>0</v>
      </c>
      <c r="BR89" s="288">
        <v>0</v>
      </c>
      <c r="BS89" s="285">
        <v>0</v>
      </c>
      <c r="BT89" s="288">
        <v>0</v>
      </c>
      <c r="BU89" s="285">
        <v>0</v>
      </c>
      <c r="BV89" s="288">
        <v>0</v>
      </c>
      <c r="BW89" s="285">
        <v>52</v>
      </c>
      <c r="BX89" s="288">
        <v>12.952109574847004</v>
      </c>
      <c r="BY89" s="290">
        <v>7</v>
      </c>
      <c r="BZ89" s="291">
        <v>1.743553211998635</v>
      </c>
      <c r="CA89" s="285">
        <v>1026</v>
      </c>
      <c r="CB89" s="288">
        <v>255.5550850729428</v>
      </c>
      <c r="CC89" s="285">
        <v>587</v>
      </c>
      <c r="CD89" s="288">
        <v>146.20939077759982</v>
      </c>
      <c r="CE89" s="285">
        <v>25</v>
      </c>
      <c r="CF89" s="288">
        <v>6.226975757137982</v>
      </c>
      <c r="CG89" s="285">
        <v>1345</v>
      </c>
      <c r="CH89" s="288">
        <v>335.01129573402346</v>
      </c>
      <c r="CI89" s="285">
        <v>2461</v>
      </c>
      <c r="CJ89" s="288">
        <v>612.98349353266303</v>
      </c>
      <c r="CK89" s="285">
        <v>316</v>
      </c>
      <c r="CL89" s="288">
        <v>78.708973570224089</v>
      </c>
      <c r="CM89" s="285">
        <v>475</v>
      </c>
      <c r="CN89" s="292">
        <v>118.31253938562166</v>
      </c>
      <c r="CO89" s="285">
        <v>141</v>
      </c>
      <c r="CP89" s="288">
        <v>35.120143270258218</v>
      </c>
      <c r="CQ89" s="290">
        <v>1</v>
      </c>
      <c r="CR89" s="291">
        <v>0.24907903028551931</v>
      </c>
      <c r="CS89" s="290">
        <v>23</v>
      </c>
      <c r="CT89" s="291">
        <v>5.728817696566944</v>
      </c>
      <c r="CU89" s="285">
        <v>92</v>
      </c>
      <c r="CV89" s="288">
        <v>22.915270786267776</v>
      </c>
      <c r="CW89" s="285">
        <v>1264</v>
      </c>
      <c r="CX89" s="288">
        <v>314.83589428089635</v>
      </c>
      <c r="CY89" s="285">
        <v>1264</v>
      </c>
      <c r="CZ89" s="288">
        <v>314.83589428089635</v>
      </c>
      <c r="DA89" s="290">
        <v>0</v>
      </c>
      <c r="DB89" s="291">
        <v>0</v>
      </c>
      <c r="DC89" s="285">
        <v>25</v>
      </c>
      <c r="DD89" s="285">
        <v>0</v>
      </c>
      <c r="DE89" s="285">
        <v>1467</v>
      </c>
      <c r="DF89" s="285">
        <v>3515</v>
      </c>
      <c r="DG89" s="285">
        <v>4630</v>
      </c>
      <c r="DH89" s="285">
        <v>221</v>
      </c>
      <c r="DI89" s="285">
        <v>201</v>
      </c>
      <c r="DJ89" s="285">
        <v>0</v>
      </c>
      <c r="DK89" s="285">
        <v>0</v>
      </c>
      <c r="DL89" s="285">
        <v>530</v>
      </c>
      <c r="DM89" s="285">
        <v>0</v>
      </c>
      <c r="DN89" s="285">
        <v>2510</v>
      </c>
      <c r="DO89" s="285">
        <v>20</v>
      </c>
      <c r="DP89" s="285">
        <v>289</v>
      </c>
      <c r="DQ89" s="285">
        <v>129</v>
      </c>
      <c r="DR89" s="285">
        <v>0</v>
      </c>
      <c r="DS89" s="285">
        <v>0</v>
      </c>
      <c r="DT89" s="285">
        <v>8583</v>
      </c>
      <c r="DU89" s="285">
        <v>16938</v>
      </c>
      <c r="DV89" s="285">
        <v>7987</v>
      </c>
      <c r="DW89" s="285">
        <v>6143</v>
      </c>
      <c r="DX89" s="285">
        <v>998</v>
      </c>
      <c r="DY89" s="285">
        <v>906</v>
      </c>
      <c r="DZ89" s="285">
        <v>10499</v>
      </c>
      <c r="EA89" s="285">
        <v>6429</v>
      </c>
      <c r="EB89" s="288">
        <v>94.835899828900295</v>
      </c>
      <c r="EC89" s="285">
        <v>532</v>
      </c>
      <c r="ED89" s="285">
        <v>1917</v>
      </c>
      <c r="EE89" s="285">
        <v>1572</v>
      </c>
      <c r="EF89" s="288">
        <v>82.003129890453835</v>
      </c>
      <c r="EG89" s="285">
        <v>148</v>
      </c>
      <c r="EH89" s="285">
        <v>147</v>
      </c>
      <c r="EI89" s="285">
        <v>112</v>
      </c>
      <c r="EJ89" s="285">
        <v>155</v>
      </c>
      <c r="EK89" s="285">
        <v>565</v>
      </c>
      <c r="EL89" s="285">
        <v>10</v>
      </c>
      <c r="EM89" s="285">
        <v>18</v>
      </c>
      <c r="EN89" s="285">
        <v>11</v>
      </c>
      <c r="EO89" s="285">
        <v>25</v>
      </c>
      <c r="EP89" s="285">
        <v>94</v>
      </c>
      <c r="EQ89" s="285">
        <v>98</v>
      </c>
      <c r="ER89" s="285">
        <v>0</v>
      </c>
      <c r="ES89" s="285">
        <v>35</v>
      </c>
      <c r="ET89" s="285">
        <v>0</v>
      </c>
      <c r="EU89" s="285">
        <v>23</v>
      </c>
      <c r="EV89" s="285">
        <v>1306</v>
      </c>
      <c r="EW89" s="285">
        <v>0</v>
      </c>
      <c r="EX89" s="285">
        <v>28</v>
      </c>
      <c r="EY89" s="285">
        <v>1278</v>
      </c>
      <c r="EZ89" s="285">
        <v>87</v>
      </c>
      <c r="FA89" s="285">
        <v>6</v>
      </c>
      <c r="FB89" s="285">
        <v>2</v>
      </c>
      <c r="FC89" s="285">
        <v>0</v>
      </c>
      <c r="FD89" s="285">
        <v>31</v>
      </c>
      <c r="FE89" s="285">
        <v>1</v>
      </c>
      <c r="FF89" s="285">
        <v>56</v>
      </c>
      <c r="FG89" s="285">
        <v>338</v>
      </c>
      <c r="FH89" s="285">
        <v>855</v>
      </c>
      <c r="FI89" s="285">
        <v>171</v>
      </c>
      <c r="FJ89" s="285">
        <v>1414</v>
      </c>
      <c r="FK89" s="295">
        <v>13</v>
      </c>
      <c r="FL89" s="291">
        <v>3.2357626443647947</v>
      </c>
      <c r="FM89" s="289">
        <v>2</v>
      </c>
      <c r="FN89" s="288">
        <v>0.49780963759458385</v>
      </c>
      <c r="FO89" s="289">
        <v>3</v>
      </c>
      <c r="FP89" s="288">
        <v>0.74671445639187572</v>
      </c>
      <c r="FQ89" s="281">
        <v>3</v>
      </c>
      <c r="FR89" s="292">
        <v>0.74723709085655787</v>
      </c>
      <c r="FS89" s="281">
        <v>1</v>
      </c>
      <c r="FT89" s="292">
        <v>0.24907903028551931</v>
      </c>
      <c r="FU89" s="289">
        <v>25</v>
      </c>
      <c r="FV89" s="288">
        <v>6.226975757137982</v>
      </c>
      <c r="FW89" s="293">
        <v>3</v>
      </c>
      <c r="FX89" s="293">
        <v>0</v>
      </c>
      <c r="FY89" s="293">
        <v>3</v>
      </c>
      <c r="FZ89" s="293">
        <v>0</v>
      </c>
      <c r="GA89" s="293">
        <v>0</v>
      </c>
      <c r="GB89" s="285">
        <v>12231</v>
      </c>
      <c r="GC89" s="285">
        <v>3974</v>
      </c>
      <c r="GD89" s="285">
        <v>4682</v>
      </c>
      <c r="GE89" s="285">
        <v>45</v>
      </c>
      <c r="GF89" s="285">
        <v>2</v>
      </c>
      <c r="GG89" s="288">
        <v>52</v>
      </c>
      <c r="GH89" s="288">
        <v>232</v>
      </c>
      <c r="GI89" s="288">
        <v>24.5</v>
      </c>
      <c r="GJ89" s="288">
        <v>5.2</v>
      </c>
      <c r="GK89" s="288">
        <v>5.3</v>
      </c>
      <c r="GL89" s="288">
        <v>1</v>
      </c>
      <c r="GM89" s="288">
        <v>3</v>
      </c>
      <c r="GN89" s="288">
        <v>2</v>
      </c>
      <c r="GO89" s="288">
        <v>2</v>
      </c>
      <c r="GP89" s="288">
        <v>6</v>
      </c>
      <c r="GQ89" s="288">
        <v>4</v>
      </c>
      <c r="GR89" s="288">
        <v>3</v>
      </c>
      <c r="GS89" s="288">
        <v>0</v>
      </c>
      <c r="GT89" s="288">
        <v>23</v>
      </c>
      <c r="GU89" s="288">
        <v>4</v>
      </c>
      <c r="GV89" s="288">
        <v>2</v>
      </c>
      <c r="GW89" s="288">
        <v>0</v>
      </c>
      <c r="GX89" s="288">
        <v>1</v>
      </c>
      <c r="GY89" s="288">
        <v>1</v>
      </c>
      <c r="GZ89" s="288">
        <v>1</v>
      </c>
      <c r="HA89" s="288">
        <v>1</v>
      </c>
      <c r="HB89" s="288">
        <v>1</v>
      </c>
      <c r="HC89" s="288">
        <v>0</v>
      </c>
      <c r="HD89" s="288">
        <v>1</v>
      </c>
      <c r="HE89" s="288">
        <v>2</v>
      </c>
      <c r="HF89" s="288">
        <v>1</v>
      </c>
      <c r="HG89" s="288">
        <v>1</v>
      </c>
      <c r="HH89" s="288">
        <v>0</v>
      </c>
      <c r="HI89" s="288">
        <v>3</v>
      </c>
      <c r="HJ89" s="134">
        <v>0.74671445639187572</v>
      </c>
      <c r="HK89" s="134">
        <v>7.2182397451214664</v>
      </c>
      <c r="HL89" s="132">
        <v>37.012146555157301</v>
      </c>
      <c r="HM89" s="144">
        <v>96.811027358348298</v>
      </c>
      <c r="HN89" s="144">
        <v>100.365146983801</v>
      </c>
      <c r="HO89" s="365">
        <v>0.178609702079017</v>
      </c>
      <c r="HP89" s="365">
        <v>8.8947146669163396E-2</v>
      </c>
      <c r="HQ89" s="365">
        <v>19.083969465648899</v>
      </c>
      <c r="HR89" s="365">
        <v>15.2</v>
      </c>
      <c r="HS89" s="132">
        <v>95.419847328244302</v>
      </c>
      <c r="HT89" s="132">
        <v>92.8</v>
      </c>
      <c r="HU89" s="132">
        <v>0.93591483889404903</v>
      </c>
      <c r="HV89" s="132">
        <v>0.58517859650765403</v>
      </c>
      <c r="HW89" s="132">
        <v>5.4490092174056697</v>
      </c>
      <c r="HX89" s="132">
        <v>11.4826514302974</v>
      </c>
      <c r="HY89" s="144">
        <v>109.33764941959727</v>
      </c>
      <c r="HZ89" s="144">
        <v>112.03903378907199</v>
      </c>
      <c r="IA89" s="383">
        <v>53</v>
      </c>
      <c r="IB89" s="383">
        <v>31</v>
      </c>
      <c r="IC89" s="366">
        <v>0.429880768918809</v>
      </c>
      <c r="ID89" s="366">
        <v>0.17279821627647701</v>
      </c>
      <c r="IE89" s="366">
        <v>5.5672268907562996</v>
      </c>
      <c r="IF89" s="366">
        <v>3.2359081419624198</v>
      </c>
      <c r="IG89" s="144">
        <v>80.147058823529406</v>
      </c>
      <c r="IH89" s="144">
        <v>77.7661795407098</v>
      </c>
      <c r="II89" s="144">
        <v>7.7216319247303096</v>
      </c>
      <c r="IJ89" s="144">
        <v>5.3400222965440403</v>
      </c>
      <c r="IK89" s="144">
        <v>6.0402922189045301</v>
      </c>
      <c r="IL89" s="144">
        <v>11.9772461269334</v>
      </c>
      <c r="IM89" s="146">
        <v>108.43417110162198</v>
      </c>
      <c r="IN89" s="135">
        <v>98.372314002135141</v>
      </c>
      <c r="IO89" s="366">
        <v>0.53916282717380604</v>
      </c>
      <c r="IP89" s="366">
        <v>0.18675589448291999</v>
      </c>
      <c r="IQ89" s="366">
        <v>4.8586572438162499</v>
      </c>
      <c r="IR89" s="366">
        <v>2.8235294117647101</v>
      </c>
      <c r="IS89" s="144">
        <v>94.699646643109503</v>
      </c>
      <c r="IT89" s="144">
        <v>96</v>
      </c>
      <c r="IU89" s="144">
        <v>11.0969512792863</v>
      </c>
      <c r="IV89" s="144">
        <v>6.6142712629367404</v>
      </c>
      <c r="IW89" s="144">
        <v>10.5908367924894</v>
      </c>
      <c r="IX89" s="144">
        <v>16.372856797874899</v>
      </c>
      <c r="IY89" s="338">
        <v>35</v>
      </c>
      <c r="IZ89" s="366">
        <v>0.30263726761781201</v>
      </c>
      <c r="JA89" s="366">
        <v>6.0763888888888902</v>
      </c>
      <c r="JB89" s="366">
        <v>90.625</v>
      </c>
      <c r="JC89" s="366">
        <v>4.9805447470817104</v>
      </c>
      <c r="JD89" s="144">
        <v>11.687788670886899</v>
      </c>
    </row>
    <row r="90" spans="1:264" ht="18" customHeight="1">
      <c r="A90" s="278"/>
      <c r="B90" s="279" t="s">
        <v>87</v>
      </c>
      <c r="C90" s="279" t="s">
        <v>87</v>
      </c>
      <c r="D90" s="280" t="s">
        <v>1806</v>
      </c>
      <c r="E90" s="281" t="s">
        <v>1307</v>
      </c>
      <c r="F90" s="280" t="s">
        <v>98</v>
      </c>
      <c r="G90" s="281" t="s">
        <v>10</v>
      </c>
      <c r="H90" s="282" t="s">
        <v>87</v>
      </c>
      <c r="I90" s="282" t="s">
        <v>87</v>
      </c>
      <c r="J90" s="282" t="s">
        <v>87</v>
      </c>
      <c r="K90" s="282" t="s">
        <v>87</v>
      </c>
      <c r="L90" s="282" t="s">
        <v>87</v>
      </c>
      <c r="M90" s="283">
        <v>809456</v>
      </c>
      <c r="N90" s="282" t="s">
        <v>87</v>
      </c>
      <c r="O90" s="282" t="s">
        <v>87</v>
      </c>
      <c r="P90" s="282" t="s">
        <v>87</v>
      </c>
      <c r="Q90" s="282" t="s">
        <v>87</v>
      </c>
      <c r="R90" s="132">
        <v>107.62531299446081</v>
      </c>
      <c r="S90" s="132">
        <v>105.29716601495191</v>
      </c>
      <c r="T90" s="395">
        <v>425.45757366665111</v>
      </c>
      <c r="U90" s="338">
        <v>184.47512418397309</v>
      </c>
      <c r="V90" s="132">
        <v>17.507460565581901</v>
      </c>
      <c r="W90" s="132">
        <v>8.4410970584055693</v>
      </c>
      <c r="X90" s="132">
        <v>25.948557623987501</v>
      </c>
      <c r="Y90" s="282" t="s">
        <v>87</v>
      </c>
      <c r="Z90" s="282" t="s">
        <v>87</v>
      </c>
      <c r="AA90" s="282" t="s">
        <v>87</v>
      </c>
      <c r="AB90" s="282" t="s">
        <v>87</v>
      </c>
      <c r="AC90" s="282" t="s">
        <v>87</v>
      </c>
      <c r="AD90" s="282" t="s">
        <v>87</v>
      </c>
      <c r="AE90" s="282" t="s">
        <v>87</v>
      </c>
      <c r="AF90" s="282" t="s">
        <v>87</v>
      </c>
      <c r="AG90" s="282" t="s">
        <v>87</v>
      </c>
      <c r="AH90" s="282" t="s">
        <v>87</v>
      </c>
      <c r="AI90" s="282" t="s">
        <v>87</v>
      </c>
      <c r="AJ90" s="282" t="s">
        <v>87</v>
      </c>
      <c r="AK90" s="282" t="s">
        <v>87</v>
      </c>
      <c r="AL90" s="282" t="s">
        <v>87</v>
      </c>
      <c r="AM90" s="282" t="s">
        <v>87</v>
      </c>
      <c r="AN90" s="282" t="s">
        <v>87</v>
      </c>
      <c r="AO90" s="282" t="s">
        <v>87</v>
      </c>
      <c r="AP90" s="282" t="s">
        <v>87</v>
      </c>
      <c r="AQ90" s="282" t="s">
        <v>87</v>
      </c>
      <c r="AR90" s="282" t="s">
        <v>87</v>
      </c>
      <c r="AS90" s="282" t="s">
        <v>87</v>
      </c>
      <c r="AT90" s="282" t="s">
        <v>87</v>
      </c>
      <c r="AU90" s="282" t="s">
        <v>87</v>
      </c>
      <c r="AV90" s="282" t="s">
        <v>87</v>
      </c>
      <c r="AW90" s="286" t="s">
        <v>87</v>
      </c>
      <c r="AX90" s="286" t="s">
        <v>87</v>
      </c>
      <c r="AY90" s="286" t="s">
        <v>87</v>
      </c>
      <c r="AZ90" s="286" t="s">
        <v>87</v>
      </c>
      <c r="BA90" s="286" t="s">
        <v>87</v>
      </c>
      <c r="BB90" s="285">
        <v>80</v>
      </c>
      <c r="BC90" s="285">
        <v>129</v>
      </c>
      <c r="BD90" s="287" t="s">
        <v>88</v>
      </c>
      <c r="BE90" s="287" t="s">
        <v>88</v>
      </c>
      <c r="BF90" s="287" t="s">
        <v>88</v>
      </c>
      <c r="BG90" s="285">
        <v>77</v>
      </c>
      <c r="BH90" s="284">
        <v>9.7899359458476685</v>
      </c>
      <c r="BI90" s="285">
        <v>631</v>
      </c>
      <c r="BJ90" s="284">
        <v>80.226617945842577</v>
      </c>
      <c r="BK90" s="285">
        <v>0</v>
      </c>
      <c r="BL90" s="284">
        <v>0</v>
      </c>
      <c r="BM90" s="285">
        <v>0</v>
      </c>
      <c r="BN90" s="288">
        <v>0</v>
      </c>
      <c r="BO90" s="289">
        <v>138</v>
      </c>
      <c r="BP90" s="288">
        <v>17.545599487363354</v>
      </c>
      <c r="BQ90" s="285">
        <v>0</v>
      </c>
      <c r="BR90" s="288">
        <v>0</v>
      </c>
      <c r="BS90" s="285">
        <v>0</v>
      </c>
      <c r="BT90" s="288">
        <v>0</v>
      </c>
      <c r="BU90" s="285">
        <v>0</v>
      </c>
      <c r="BV90" s="288">
        <v>0</v>
      </c>
      <c r="BW90" s="285">
        <v>99</v>
      </c>
      <c r="BX90" s="288">
        <v>12.587060501804146</v>
      </c>
      <c r="BY90" s="285">
        <v>0</v>
      </c>
      <c r="BZ90" s="288">
        <v>0</v>
      </c>
      <c r="CA90" s="285">
        <v>953</v>
      </c>
      <c r="CB90" s="288">
        <v>121.16635008302374</v>
      </c>
      <c r="CC90" s="285">
        <v>445</v>
      </c>
      <c r="CD90" s="288">
        <v>56.578201245483278</v>
      </c>
      <c r="CE90" s="285">
        <v>126</v>
      </c>
      <c r="CF90" s="288">
        <v>16.019895184114368</v>
      </c>
      <c r="CG90" s="285">
        <v>1089</v>
      </c>
      <c r="CH90" s="288">
        <v>138.45766551984559</v>
      </c>
      <c r="CI90" s="285">
        <v>1859</v>
      </c>
      <c r="CJ90" s="288">
        <v>236.3570249783223</v>
      </c>
      <c r="CK90" s="285">
        <v>250</v>
      </c>
      <c r="CL90" s="288">
        <v>31.785506317687233</v>
      </c>
      <c r="CM90" s="285">
        <v>998</v>
      </c>
      <c r="CN90" s="292">
        <v>126.88774122020745</v>
      </c>
      <c r="CO90" s="285">
        <v>184</v>
      </c>
      <c r="CP90" s="288">
        <v>23.394132649817806</v>
      </c>
      <c r="CQ90" s="290">
        <v>5</v>
      </c>
      <c r="CR90" s="291">
        <v>0.63571012635374469</v>
      </c>
      <c r="CS90" s="285">
        <v>13</v>
      </c>
      <c r="CT90" s="288">
        <v>1.6528463285197363</v>
      </c>
      <c r="CU90" s="285">
        <v>65</v>
      </c>
      <c r="CV90" s="288">
        <v>8.2642316425986806</v>
      </c>
      <c r="CW90" s="285">
        <v>697</v>
      </c>
      <c r="CX90" s="288">
        <v>88.617991613712007</v>
      </c>
      <c r="CY90" s="285">
        <v>697</v>
      </c>
      <c r="CZ90" s="288">
        <v>88.617991613712007</v>
      </c>
      <c r="DA90" s="290">
        <v>0</v>
      </c>
      <c r="DB90" s="291">
        <v>0</v>
      </c>
      <c r="DC90" s="285">
        <v>18</v>
      </c>
      <c r="DD90" s="285">
        <v>152</v>
      </c>
      <c r="DE90" s="285">
        <v>480</v>
      </c>
      <c r="DF90" s="285">
        <v>27286</v>
      </c>
      <c r="DG90" s="285">
        <v>5488</v>
      </c>
      <c r="DH90" s="285">
        <v>512</v>
      </c>
      <c r="DI90" s="285">
        <v>780</v>
      </c>
      <c r="DJ90" s="285">
        <v>0</v>
      </c>
      <c r="DK90" s="285">
        <v>50</v>
      </c>
      <c r="DL90" s="285">
        <v>72</v>
      </c>
      <c r="DM90" s="285">
        <v>0</v>
      </c>
      <c r="DN90" s="285">
        <v>2422</v>
      </c>
      <c r="DO90" s="285">
        <v>313</v>
      </c>
      <c r="DP90" s="285">
        <v>80</v>
      </c>
      <c r="DQ90" s="285">
        <v>3</v>
      </c>
      <c r="DR90" s="285">
        <v>0</v>
      </c>
      <c r="DS90" s="285">
        <v>0</v>
      </c>
      <c r="DT90" s="285">
        <v>1032</v>
      </c>
      <c r="DU90" s="285">
        <v>85978</v>
      </c>
      <c r="DV90" s="285">
        <v>8671</v>
      </c>
      <c r="DW90" s="285">
        <v>14715</v>
      </c>
      <c r="DX90" s="285">
        <v>899</v>
      </c>
      <c r="DY90" s="285">
        <v>838</v>
      </c>
      <c r="DZ90" s="285">
        <v>11192</v>
      </c>
      <c r="EA90" s="285">
        <v>35561</v>
      </c>
      <c r="EB90" s="288">
        <v>17.766654481032599</v>
      </c>
      <c r="EC90" s="285">
        <v>665</v>
      </c>
      <c r="ED90" s="285">
        <v>11867</v>
      </c>
      <c r="EE90" s="285">
        <v>2005</v>
      </c>
      <c r="EF90" s="288">
        <v>16.895592820426391</v>
      </c>
      <c r="EG90" s="285">
        <v>344</v>
      </c>
      <c r="EH90" s="285">
        <v>278</v>
      </c>
      <c r="EI90" s="285">
        <v>95</v>
      </c>
      <c r="EJ90" s="285">
        <v>10</v>
      </c>
      <c r="EK90" s="285">
        <v>631</v>
      </c>
      <c r="EL90" s="285">
        <v>8</v>
      </c>
      <c r="EM90" s="285">
        <v>18</v>
      </c>
      <c r="EN90" s="285">
        <v>50</v>
      </c>
      <c r="EO90" s="285">
        <v>70</v>
      </c>
      <c r="EP90" s="285">
        <v>55</v>
      </c>
      <c r="EQ90" s="285">
        <v>63</v>
      </c>
      <c r="ER90" s="285">
        <v>0</v>
      </c>
      <c r="ES90" s="285">
        <v>1</v>
      </c>
      <c r="ET90" s="285">
        <v>21</v>
      </c>
      <c r="EU90" s="285">
        <v>0</v>
      </c>
      <c r="EV90" s="285">
        <v>5777</v>
      </c>
      <c r="EW90" s="285">
        <v>0</v>
      </c>
      <c r="EX90" s="285">
        <v>20</v>
      </c>
      <c r="EY90" s="285">
        <v>0</v>
      </c>
      <c r="EZ90" s="285">
        <v>0</v>
      </c>
      <c r="FA90" s="285">
        <v>24</v>
      </c>
      <c r="FB90" s="285">
        <v>5</v>
      </c>
      <c r="FC90" s="285">
        <v>52</v>
      </c>
      <c r="FD90" s="285">
        <v>28</v>
      </c>
      <c r="FE90" s="285">
        <v>6</v>
      </c>
      <c r="FF90" s="285">
        <v>23</v>
      </c>
      <c r="FG90" s="285">
        <v>404</v>
      </c>
      <c r="FH90" s="285">
        <v>1111</v>
      </c>
      <c r="FI90" s="285">
        <v>498</v>
      </c>
      <c r="FJ90" s="285">
        <v>8967</v>
      </c>
      <c r="FK90" s="289">
        <v>12</v>
      </c>
      <c r="FL90" s="288">
        <v>1.4824771204364413</v>
      </c>
      <c r="FM90" s="289">
        <v>8</v>
      </c>
      <c r="FN90" s="288">
        <v>0.9883180802909608</v>
      </c>
      <c r="FO90" s="289">
        <v>5</v>
      </c>
      <c r="FP90" s="288">
        <v>0.61769880018185053</v>
      </c>
      <c r="FQ90" s="281">
        <v>2</v>
      </c>
      <c r="FR90" s="292">
        <v>0.25428405054149789</v>
      </c>
      <c r="FS90" s="281">
        <v>0</v>
      </c>
      <c r="FT90" s="292">
        <v>0</v>
      </c>
      <c r="FU90" s="289">
        <v>42</v>
      </c>
      <c r="FV90" s="288">
        <v>5.3399650613714558</v>
      </c>
      <c r="FW90" s="293">
        <v>1</v>
      </c>
      <c r="FX90" s="293">
        <v>0</v>
      </c>
      <c r="FY90" s="293">
        <v>1</v>
      </c>
      <c r="FZ90" s="293">
        <v>0</v>
      </c>
      <c r="GA90" s="293">
        <v>0</v>
      </c>
      <c r="GB90" s="285">
        <v>17177</v>
      </c>
      <c r="GC90" s="285">
        <v>0</v>
      </c>
      <c r="GD90" s="285">
        <v>519</v>
      </c>
      <c r="GE90" s="285">
        <v>0</v>
      </c>
      <c r="GF90" s="285">
        <v>2</v>
      </c>
      <c r="GG90" s="288">
        <v>457.54</v>
      </c>
      <c r="GH90" s="288">
        <v>1471.81</v>
      </c>
      <c r="GI90" s="288">
        <v>97.7</v>
      </c>
      <c r="GJ90" s="288">
        <v>17</v>
      </c>
      <c r="GK90" s="288">
        <v>3</v>
      </c>
      <c r="GL90" s="288">
        <v>6</v>
      </c>
      <c r="GM90" s="288">
        <v>14</v>
      </c>
      <c r="GN90" s="288">
        <v>11</v>
      </c>
      <c r="GO90" s="288">
        <v>4</v>
      </c>
      <c r="GP90" s="288">
        <v>22</v>
      </c>
      <c r="GQ90" s="288">
        <v>3</v>
      </c>
      <c r="GR90" s="288">
        <v>1</v>
      </c>
      <c r="GS90" s="288">
        <v>0</v>
      </c>
      <c r="GT90" s="288">
        <v>25</v>
      </c>
      <c r="GU90" s="288">
        <v>2</v>
      </c>
      <c r="GV90" s="288">
        <v>2</v>
      </c>
      <c r="GW90" s="288">
        <v>1</v>
      </c>
      <c r="GX90" s="288">
        <v>0</v>
      </c>
      <c r="GY90" s="288">
        <v>4</v>
      </c>
      <c r="GZ90" s="288">
        <v>4.67</v>
      </c>
      <c r="HA90" s="288">
        <v>0</v>
      </c>
      <c r="HB90" s="288">
        <v>3</v>
      </c>
      <c r="HC90" s="288">
        <v>0</v>
      </c>
      <c r="HD90" s="288">
        <v>0</v>
      </c>
      <c r="HE90" s="288">
        <v>4</v>
      </c>
      <c r="HF90" s="288">
        <v>2</v>
      </c>
      <c r="HG90" s="288">
        <v>7</v>
      </c>
      <c r="HH90" s="288">
        <v>42</v>
      </c>
      <c r="HI90" s="288">
        <v>6.8</v>
      </c>
      <c r="HJ90" s="134">
        <v>0.74123856021822065</v>
      </c>
      <c r="HK90" s="134">
        <v>5.6828289616730245</v>
      </c>
      <c r="HL90" s="132">
        <v>28.275780277124387</v>
      </c>
      <c r="HM90" s="144">
        <v>106.492608703671</v>
      </c>
      <c r="HN90" s="144">
        <v>115.656662519812</v>
      </c>
      <c r="HO90" s="365">
        <v>7.9783969559346996E-2</v>
      </c>
      <c r="HP90" s="365">
        <v>2.1708455443395201E-2</v>
      </c>
      <c r="HQ90" s="365">
        <v>1.92592592592593</v>
      </c>
      <c r="HR90" s="365">
        <v>0.68337129840546695</v>
      </c>
      <c r="HS90" s="132">
        <v>64.148148148148096</v>
      </c>
      <c r="HT90" s="132">
        <v>73.576309794988603</v>
      </c>
      <c r="HU90" s="132">
        <v>4.1426291886584004</v>
      </c>
      <c r="HV90" s="132">
        <v>3.1766706465501602</v>
      </c>
      <c r="HW90" s="132">
        <v>3.8878328633860302</v>
      </c>
      <c r="HX90" s="132">
        <v>7.7224655281225498</v>
      </c>
      <c r="HY90" s="144">
        <v>115.5027366064447</v>
      </c>
      <c r="HZ90" s="144">
        <v>109.75423725579699</v>
      </c>
      <c r="IA90" s="383">
        <v>54</v>
      </c>
      <c r="IB90" s="383">
        <v>48</v>
      </c>
      <c r="IC90" s="366">
        <v>0.30013339261894201</v>
      </c>
      <c r="ID90" s="366">
        <v>0.15747514845313501</v>
      </c>
      <c r="IE90" s="366">
        <v>3.1615925058548</v>
      </c>
      <c r="IF90" s="366">
        <v>2.62008733624454</v>
      </c>
      <c r="IG90" s="144">
        <v>45.491803278688501</v>
      </c>
      <c r="IH90" s="144">
        <v>52.019650655021799</v>
      </c>
      <c r="II90" s="144">
        <v>9.4931080480213392</v>
      </c>
      <c r="IJ90" s="144">
        <v>6.0103014992946404</v>
      </c>
      <c r="IK90" s="144">
        <v>4.5465247827809803</v>
      </c>
      <c r="IL90" s="144">
        <v>9.7304845157711508</v>
      </c>
      <c r="IM90" s="146">
        <v>113.07244274248633</v>
      </c>
      <c r="IN90" s="135">
        <v>114.34421990379575</v>
      </c>
      <c r="IO90" s="366">
        <v>0.74022669442516797</v>
      </c>
      <c r="IP90" s="366">
        <v>0.136902951019166</v>
      </c>
      <c r="IQ90" s="366">
        <v>4.1884816753926701</v>
      </c>
      <c r="IR90" s="366">
        <v>1.2211668928086801</v>
      </c>
      <c r="IS90" s="144">
        <v>78.926701570680606</v>
      </c>
      <c r="IT90" s="144">
        <v>82.089552238805993</v>
      </c>
      <c r="IU90" s="144">
        <v>17.672912329400901</v>
      </c>
      <c r="IV90" s="144">
        <v>11.2108305445695</v>
      </c>
      <c r="IW90" s="144">
        <v>3.6012119178501298</v>
      </c>
      <c r="IX90" s="144">
        <v>6.6472638814982101</v>
      </c>
      <c r="IY90" s="338">
        <v>56</v>
      </c>
      <c r="IZ90" s="366">
        <v>0.325052240538658</v>
      </c>
      <c r="JA90" s="366">
        <v>4.1237113402061896</v>
      </c>
      <c r="JB90" s="366">
        <v>88.438880706921907</v>
      </c>
      <c r="JC90" s="366">
        <v>7.8825168330624598</v>
      </c>
      <c r="JD90" s="144">
        <v>8.0769059139270905</v>
      </c>
    </row>
    <row r="91" spans="1:264" ht="18" customHeight="1">
      <c r="A91" s="278"/>
      <c r="B91" s="279" t="s">
        <v>87</v>
      </c>
      <c r="C91" s="279" t="s">
        <v>87</v>
      </c>
      <c r="D91" s="280" t="s">
        <v>1807</v>
      </c>
      <c r="E91" s="281" t="s">
        <v>1308</v>
      </c>
      <c r="F91" s="280" t="s">
        <v>98</v>
      </c>
      <c r="G91" s="281" t="s">
        <v>10</v>
      </c>
      <c r="H91" s="282" t="s">
        <v>87</v>
      </c>
      <c r="I91" s="282" t="s">
        <v>87</v>
      </c>
      <c r="J91" s="282" t="s">
        <v>87</v>
      </c>
      <c r="K91" s="282" t="s">
        <v>87</v>
      </c>
      <c r="L91" s="282" t="s">
        <v>87</v>
      </c>
      <c r="M91" s="283">
        <v>730325</v>
      </c>
      <c r="N91" s="282" t="s">
        <v>87</v>
      </c>
      <c r="O91" s="282" t="s">
        <v>87</v>
      </c>
      <c r="P91" s="282" t="s">
        <v>87</v>
      </c>
      <c r="Q91" s="282" t="s">
        <v>87</v>
      </c>
      <c r="R91" s="132">
        <v>97.710693002490373</v>
      </c>
      <c r="S91" s="132">
        <v>100.34849162647501</v>
      </c>
      <c r="T91" s="339" t="s">
        <v>88</v>
      </c>
      <c r="U91" s="395">
        <v>11.126895413456623</v>
      </c>
      <c r="V91" s="132">
        <v>13.534712950600801</v>
      </c>
      <c r="W91" s="132">
        <v>5.6074766355140202</v>
      </c>
      <c r="X91" s="132">
        <v>19.142189586114799</v>
      </c>
      <c r="Y91" s="282" t="s">
        <v>87</v>
      </c>
      <c r="Z91" s="282" t="s">
        <v>87</v>
      </c>
      <c r="AA91" s="282" t="s">
        <v>87</v>
      </c>
      <c r="AB91" s="282" t="s">
        <v>87</v>
      </c>
      <c r="AC91" s="282" t="s">
        <v>87</v>
      </c>
      <c r="AD91" s="282" t="s">
        <v>87</v>
      </c>
      <c r="AE91" s="282" t="s">
        <v>87</v>
      </c>
      <c r="AF91" s="282" t="s">
        <v>87</v>
      </c>
      <c r="AG91" s="282" t="s">
        <v>87</v>
      </c>
      <c r="AH91" s="282" t="s">
        <v>87</v>
      </c>
      <c r="AI91" s="282" t="s">
        <v>87</v>
      </c>
      <c r="AJ91" s="282" t="s">
        <v>87</v>
      </c>
      <c r="AK91" s="282" t="s">
        <v>87</v>
      </c>
      <c r="AL91" s="282" t="s">
        <v>87</v>
      </c>
      <c r="AM91" s="282" t="s">
        <v>87</v>
      </c>
      <c r="AN91" s="282" t="s">
        <v>87</v>
      </c>
      <c r="AO91" s="282" t="s">
        <v>87</v>
      </c>
      <c r="AP91" s="282" t="s">
        <v>87</v>
      </c>
      <c r="AQ91" s="282" t="s">
        <v>87</v>
      </c>
      <c r="AR91" s="282" t="s">
        <v>87</v>
      </c>
      <c r="AS91" s="282" t="s">
        <v>87</v>
      </c>
      <c r="AT91" s="282" t="s">
        <v>87</v>
      </c>
      <c r="AU91" s="282" t="s">
        <v>87</v>
      </c>
      <c r="AV91" s="282" t="s">
        <v>87</v>
      </c>
      <c r="AW91" s="286" t="s">
        <v>87</v>
      </c>
      <c r="AX91" s="286" t="s">
        <v>87</v>
      </c>
      <c r="AY91" s="286" t="s">
        <v>87</v>
      </c>
      <c r="AZ91" s="286" t="s">
        <v>87</v>
      </c>
      <c r="BA91" s="286" t="s">
        <v>87</v>
      </c>
      <c r="BB91" s="285">
        <v>91</v>
      </c>
      <c r="BC91" s="285">
        <v>149</v>
      </c>
      <c r="BD91" s="287" t="s">
        <v>88</v>
      </c>
      <c r="BE91" s="287" t="s">
        <v>88</v>
      </c>
      <c r="BF91" s="287" t="s">
        <v>88</v>
      </c>
      <c r="BG91" s="285">
        <v>45</v>
      </c>
      <c r="BH91" s="284">
        <v>6.3429327747793716</v>
      </c>
      <c r="BI91" s="285">
        <v>441</v>
      </c>
      <c r="BJ91" s="284">
        <v>62.16074119283784</v>
      </c>
      <c r="BK91" s="285">
        <v>0</v>
      </c>
      <c r="BL91" s="284">
        <v>0</v>
      </c>
      <c r="BM91" s="285">
        <v>14</v>
      </c>
      <c r="BN91" s="288">
        <v>1.9733568632646932</v>
      </c>
      <c r="BO91" s="289">
        <v>157</v>
      </c>
      <c r="BP91" s="288">
        <v>22.129787680896921</v>
      </c>
      <c r="BQ91" s="285">
        <v>0</v>
      </c>
      <c r="BR91" s="288">
        <v>0</v>
      </c>
      <c r="BS91" s="285">
        <v>46</v>
      </c>
      <c r="BT91" s="288">
        <v>6.4838868364411359</v>
      </c>
      <c r="BU91" s="285">
        <v>0</v>
      </c>
      <c r="BV91" s="288">
        <v>0</v>
      </c>
      <c r="BW91" s="285">
        <v>99</v>
      </c>
      <c r="BX91" s="288">
        <v>13.954452104514617</v>
      </c>
      <c r="BY91" s="290">
        <v>0</v>
      </c>
      <c r="BZ91" s="291">
        <v>0</v>
      </c>
      <c r="CA91" s="285">
        <v>883</v>
      </c>
      <c r="CB91" s="288">
        <v>124.46243644733744</v>
      </c>
      <c r="CC91" s="285">
        <v>16</v>
      </c>
      <c r="CD91" s="288">
        <v>2.2552649865882213</v>
      </c>
      <c r="CE91" s="285">
        <v>45</v>
      </c>
      <c r="CF91" s="288">
        <v>6.3429327747793716</v>
      </c>
      <c r="CG91" s="285">
        <v>1665</v>
      </c>
      <c r="CH91" s="288">
        <v>234.68851266683677</v>
      </c>
      <c r="CI91" s="285">
        <v>1635</v>
      </c>
      <c r="CJ91" s="288">
        <v>230.45989081698386</v>
      </c>
      <c r="CK91" s="285">
        <v>427</v>
      </c>
      <c r="CL91" s="288">
        <v>60.187384329573149</v>
      </c>
      <c r="CM91" s="285">
        <v>222</v>
      </c>
      <c r="CN91" s="292">
        <v>31.291801688911569</v>
      </c>
      <c r="CO91" s="285">
        <v>85</v>
      </c>
      <c r="CP91" s="288">
        <v>11.981095241249925</v>
      </c>
      <c r="CQ91" s="290">
        <v>4</v>
      </c>
      <c r="CR91" s="291">
        <v>0.56381624664705532</v>
      </c>
      <c r="CS91" s="285">
        <v>7</v>
      </c>
      <c r="CT91" s="288">
        <v>0.98667843163234659</v>
      </c>
      <c r="CU91" s="285">
        <v>31</v>
      </c>
      <c r="CV91" s="288">
        <v>4.3695759115146782</v>
      </c>
      <c r="CW91" s="285">
        <v>689</v>
      </c>
      <c r="CX91" s="288">
        <v>97.117348484955258</v>
      </c>
      <c r="CY91" s="285">
        <v>689</v>
      </c>
      <c r="CZ91" s="288">
        <v>97.117348484955258</v>
      </c>
      <c r="DA91" s="290">
        <v>0</v>
      </c>
      <c r="DB91" s="291">
        <v>0</v>
      </c>
      <c r="DC91" s="285">
        <v>0</v>
      </c>
      <c r="DD91" s="285">
        <v>0</v>
      </c>
      <c r="DE91" s="285">
        <v>1303</v>
      </c>
      <c r="DF91" s="285">
        <v>8912</v>
      </c>
      <c r="DG91" s="285">
        <v>0</v>
      </c>
      <c r="DH91" s="285">
        <v>129</v>
      </c>
      <c r="DI91" s="285">
        <v>0</v>
      </c>
      <c r="DJ91" s="285">
        <v>5</v>
      </c>
      <c r="DK91" s="285">
        <v>0</v>
      </c>
      <c r="DL91" s="285">
        <v>586</v>
      </c>
      <c r="DM91" s="285">
        <v>0</v>
      </c>
      <c r="DN91" s="285">
        <v>1557</v>
      </c>
      <c r="DO91" s="285">
        <v>0</v>
      </c>
      <c r="DP91" s="285">
        <v>31</v>
      </c>
      <c r="DQ91" s="285">
        <v>0</v>
      </c>
      <c r="DR91" s="285">
        <v>0</v>
      </c>
      <c r="DS91" s="285">
        <v>32</v>
      </c>
      <c r="DT91" s="285">
        <v>643</v>
      </c>
      <c r="DU91" s="285">
        <v>27835</v>
      </c>
      <c r="DV91" s="285">
        <v>2739</v>
      </c>
      <c r="DW91" s="285">
        <v>4312</v>
      </c>
      <c r="DX91" s="285">
        <v>470</v>
      </c>
      <c r="DY91" s="285">
        <v>315</v>
      </c>
      <c r="DZ91" s="285">
        <v>6765</v>
      </c>
      <c r="EA91" s="285">
        <v>11735</v>
      </c>
      <c r="EB91" s="288">
        <v>17.8781423093311</v>
      </c>
      <c r="EC91" s="285">
        <v>93</v>
      </c>
      <c r="ED91" s="285">
        <v>3937</v>
      </c>
      <c r="EE91" s="285">
        <v>710</v>
      </c>
      <c r="EF91" s="288">
        <v>18.034036068072137</v>
      </c>
      <c r="EG91" s="285">
        <v>90</v>
      </c>
      <c r="EH91" s="285">
        <v>62</v>
      </c>
      <c r="EI91" s="285">
        <v>48</v>
      </c>
      <c r="EJ91" s="285">
        <v>8</v>
      </c>
      <c r="EK91" s="285">
        <v>238</v>
      </c>
      <c r="EL91" s="285">
        <v>0</v>
      </c>
      <c r="EM91" s="285">
        <v>13</v>
      </c>
      <c r="EN91" s="285">
        <v>8</v>
      </c>
      <c r="EO91" s="285">
        <v>24</v>
      </c>
      <c r="EP91" s="285">
        <v>22</v>
      </c>
      <c r="EQ91" s="285">
        <v>38</v>
      </c>
      <c r="ER91" s="285">
        <v>0</v>
      </c>
      <c r="ES91" s="285">
        <v>0</v>
      </c>
      <c r="ET91" s="285">
        <v>17</v>
      </c>
      <c r="EU91" s="285">
        <v>0</v>
      </c>
      <c r="EV91" s="285">
        <v>3509</v>
      </c>
      <c r="EW91" s="285">
        <v>0</v>
      </c>
      <c r="EX91" s="285">
        <v>0</v>
      </c>
      <c r="EY91" s="285">
        <v>1258</v>
      </c>
      <c r="EZ91" s="285">
        <v>36</v>
      </c>
      <c r="FA91" s="285">
        <v>6</v>
      </c>
      <c r="FB91" s="285">
        <v>0</v>
      </c>
      <c r="FC91" s="285">
        <v>0</v>
      </c>
      <c r="FD91" s="285">
        <v>22</v>
      </c>
      <c r="FE91" s="285">
        <v>1</v>
      </c>
      <c r="FF91" s="285">
        <v>45</v>
      </c>
      <c r="FG91" s="285">
        <v>95</v>
      </c>
      <c r="FH91" s="285">
        <v>258</v>
      </c>
      <c r="FI91" s="285">
        <v>134</v>
      </c>
      <c r="FJ91" s="285">
        <v>2560</v>
      </c>
      <c r="FK91" s="289">
        <v>13</v>
      </c>
      <c r="FL91" s="288">
        <v>1.7800294389484133</v>
      </c>
      <c r="FM91" s="289">
        <v>4</v>
      </c>
      <c r="FN91" s="288">
        <v>0.54770136583028106</v>
      </c>
      <c r="FO91" s="295">
        <v>1</v>
      </c>
      <c r="FP91" s="291">
        <v>0.13692534145757027</v>
      </c>
      <c r="FQ91" s="281">
        <v>1</v>
      </c>
      <c r="FR91" s="292">
        <v>0.14095406166176383</v>
      </c>
      <c r="FS91" s="281">
        <v>0</v>
      </c>
      <c r="FT91" s="292">
        <v>0</v>
      </c>
      <c r="FU91" s="289">
        <v>21</v>
      </c>
      <c r="FV91" s="288">
        <v>2.9600352948970401</v>
      </c>
      <c r="FW91" s="293">
        <v>2</v>
      </c>
      <c r="FX91" s="293">
        <v>0</v>
      </c>
      <c r="FY91" s="293">
        <v>2</v>
      </c>
      <c r="FZ91" s="293">
        <v>0</v>
      </c>
      <c r="GA91" s="293">
        <v>0</v>
      </c>
      <c r="GB91" s="285">
        <v>4901</v>
      </c>
      <c r="GC91" s="285">
        <v>3705</v>
      </c>
      <c r="GD91" s="285">
        <v>6363</v>
      </c>
      <c r="GE91" s="285">
        <v>0</v>
      </c>
      <c r="GF91" s="285">
        <v>2</v>
      </c>
      <c r="GG91" s="288">
        <v>132.97999999999999</v>
      </c>
      <c r="GH91" s="288">
        <v>437.6</v>
      </c>
      <c r="GI91" s="288">
        <v>28</v>
      </c>
      <c r="GJ91" s="288">
        <v>13</v>
      </c>
      <c r="GK91" s="288">
        <v>2</v>
      </c>
      <c r="GL91" s="288">
        <v>0</v>
      </c>
      <c r="GM91" s="288">
        <v>2</v>
      </c>
      <c r="GN91" s="288">
        <v>1</v>
      </c>
      <c r="GO91" s="288">
        <v>2</v>
      </c>
      <c r="GP91" s="288">
        <v>4</v>
      </c>
      <c r="GQ91" s="288">
        <v>0</v>
      </c>
      <c r="GR91" s="288">
        <v>0</v>
      </c>
      <c r="GS91" s="288">
        <v>1</v>
      </c>
      <c r="GT91" s="288">
        <v>10</v>
      </c>
      <c r="GU91" s="288">
        <v>1</v>
      </c>
      <c r="GV91" s="288">
        <v>2</v>
      </c>
      <c r="GW91" s="288">
        <v>1</v>
      </c>
      <c r="GX91" s="288">
        <v>2</v>
      </c>
      <c r="GY91" s="288">
        <v>0</v>
      </c>
      <c r="GZ91" s="288">
        <v>1</v>
      </c>
      <c r="HA91" s="288">
        <v>0</v>
      </c>
      <c r="HB91" s="288">
        <v>1</v>
      </c>
      <c r="HC91" s="288">
        <v>1</v>
      </c>
      <c r="HD91" s="288">
        <v>1</v>
      </c>
      <c r="HE91" s="288">
        <v>1</v>
      </c>
      <c r="HF91" s="288">
        <v>2</v>
      </c>
      <c r="HG91" s="288">
        <v>1</v>
      </c>
      <c r="HH91" s="288">
        <v>7.83</v>
      </c>
      <c r="HI91" s="288">
        <v>1</v>
      </c>
      <c r="HJ91" s="134">
        <v>1.0954027316605621</v>
      </c>
      <c r="HK91" s="134">
        <v>4.3816109266422485</v>
      </c>
      <c r="HL91" s="132">
        <v>27.817752370519976</v>
      </c>
      <c r="HM91" s="144">
        <v>97.217890611744906</v>
      </c>
      <c r="HN91" s="144">
        <v>99.465760693649798</v>
      </c>
      <c r="HO91" s="365">
        <v>9.1589678241478206E-2</v>
      </c>
      <c r="HP91" s="365">
        <v>3.2880592862382103E-2</v>
      </c>
      <c r="HQ91" s="365">
        <v>3.19001386962552</v>
      </c>
      <c r="HR91" s="365">
        <v>1.7567567567567599</v>
      </c>
      <c r="HS91" s="132">
        <v>82.662968099861303</v>
      </c>
      <c r="HT91" s="132">
        <v>87.567567567567593</v>
      </c>
      <c r="HU91" s="132">
        <v>2.8711373048741602</v>
      </c>
      <c r="HV91" s="132">
        <v>1.8716645167817501</v>
      </c>
      <c r="HW91" s="132">
        <v>5.7610629344922</v>
      </c>
      <c r="HX91" s="132">
        <v>11.077673392581501</v>
      </c>
      <c r="HY91" s="144">
        <v>96.074404337836157</v>
      </c>
      <c r="HZ91" s="144">
        <v>92.135467851710601</v>
      </c>
      <c r="IA91" s="383">
        <v>70</v>
      </c>
      <c r="IB91" s="383">
        <v>67</v>
      </c>
      <c r="IC91" s="366">
        <v>0.30987162461265999</v>
      </c>
      <c r="ID91" s="366">
        <v>0.184832685039587</v>
      </c>
      <c r="IE91" s="366">
        <v>2.8022417934347499</v>
      </c>
      <c r="IF91" s="366">
        <v>2.5650842266462499</v>
      </c>
      <c r="IG91" s="144">
        <v>58.326661329063199</v>
      </c>
      <c r="IH91" s="144">
        <v>62.404287901990799</v>
      </c>
      <c r="II91" s="144">
        <v>11.057990261177499</v>
      </c>
      <c r="IJ91" s="144">
        <v>7.2057160197522698</v>
      </c>
      <c r="IK91" s="144">
        <v>5.3356790715078199</v>
      </c>
      <c r="IL91" s="144">
        <v>11.166475202447</v>
      </c>
      <c r="IM91" s="146">
        <v>105.27046934817746</v>
      </c>
      <c r="IN91" s="135">
        <v>106.50743308125436</v>
      </c>
      <c r="IO91" s="366">
        <v>0.27316184839517399</v>
      </c>
      <c r="IP91" s="366">
        <v>8.7473757872638197E-2</v>
      </c>
      <c r="IQ91" s="366">
        <v>3.1007751937984498</v>
      </c>
      <c r="IR91" s="366">
        <v>1.1160714285714299</v>
      </c>
      <c r="IS91" s="144">
        <v>96.124031007751896</v>
      </c>
      <c r="IT91" s="144">
        <v>97.321428571428598</v>
      </c>
      <c r="IU91" s="144">
        <v>8.8094696107443706</v>
      </c>
      <c r="IV91" s="144">
        <v>7.8376487053883803</v>
      </c>
      <c r="IW91" s="144">
        <v>6.1220095422658902</v>
      </c>
      <c r="IX91" s="144">
        <v>9.6296296296296298</v>
      </c>
      <c r="IY91" s="338">
        <v>45</v>
      </c>
      <c r="IZ91" s="366">
        <v>0.24626498111968501</v>
      </c>
      <c r="JA91" s="366">
        <v>3.75</v>
      </c>
      <c r="JB91" s="366">
        <v>75.25</v>
      </c>
      <c r="JC91" s="366">
        <v>6.5670661631915896</v>
      </c>
      <c r="JD91" s="144">
        <v>10.7584097428271</v>
      </c>
    </row>
    <row r="92" spans="1:264" ht="18" customHeight="1">
      <c r="A92" s="278"/>
      <c r="B92" s="279" t="s">
        <v>87</v>
      </c>
      <c r="C92" s="279" t="s">
        <v>87</v>
      </c>
      <c r="D92" s="280" t="s">
        <v>1808</v>
      </c>
      <c r="E92" s="281" t="s">
        <v>1309</v>
      </c>
      <c r="F92" s="280" t="s">
        <v>98</v>
      </c>
      <c r="G92" s="281" t="s">
        <v>10</v>
      </c>
      <c r="H92" s="282" t="s">
        <v>87</v>
      </c>
      <c r="I92" s="282" t="s">
        <v>87</v>
      </c>
      <c r="J92" s="282" t="s">
        <v>87</v>
      </c>
      <c r="K92" s="282" t="s">
        <v>87</v>
      </c>
      <c r="L92" s="282" t="s">
        <v>87</v>
      </c>
      <c r="M92" s="283">
        <v>1155470</v>
      </c>
      <c r="N92" s="282" t="s">
        <v>87</v>
      </c>
      <c r="O92" s="282" t="s">
        <v>87</v>
      </c>
      <c r="P92" s="282" t="s">
        <v>87</v>
      </c>
      <c r="Q92" s="282" t="s">
        <v>87</v>
      </c>
      <c r="R92" s="132">
        <v>101.98325093278314</v>
      </c>
      <c r="S92" s="132">
        <v>102.94230658012948</v>
      </c>
      <c r="T92" s="338">
        <v>178.05517449655235</v>
      </c>
      <c r="U92" s="395">
        <v>157.05860102548286</v>
      </c>
      <c r="V92" s="132">
        <v>14.5851528384279</v>
      </c>
      <c r="W92" s="132">
        <v>6.5308102862687996</v>
      </c>
      <c r="X92" s="132">
        <v>21.115963124696702</v>
      </c>
      <c r="Y92" s="282" t="s">
        <v>87</v>
      </c>
      <c r="Z92" s="282" t="s">
        <v>87</v>
      </c>
      <c r="AA92" s="282" t="s">
        <v>87</v>
      </c>
      <c r="AB92" s="282" t="s">
        <v>87</v>
      </c>
      <c r="AC92" s="282" t="s">
        <v>87</v>
      </c>
      <c r="AD92" s="282" t="s">
        <v>87</v>
      </c>
      <c r="AE92" s="282" t="s">
        <v>87</v>
      </c>
      <c r="AF92" s="282" t="s">
        <v>87</v>
      </c>
      <c r="AG92" s="282" t="s">
        <v>87</v>
      </c>
      <c r="AH92" s="282" t="s">
        <v>87</v>
      </c>
      <c r="AI92" s="282" t="s">
        <v>87</v>
      </c>
      <c r="AJ92" s="282" t="s">
        <v>87</v>
      </c>
      <c r="AK92" s="282" t="s">
        <v>87</v>
      </c>
      <c r="AL92" s="282" t="s">
        <v>87</v>
      </c>
      <c r="AM92" s="282" t="s">
        <v>87</v>
      </c>
      <c r="AN92" s="282" t="s">
        <v>87</v>
      </c>
      <c r="AO92" s="282" t="s">
        <v>87</v>
      </c>
      <c r="AP92" s="282" t="s">
        <v>87</v>
      </c>
      <c r="AQ92" s="282" t="s">
        <v>87</v>
      </c>
      <c r="AR92" s="282" t="s">
        <v>87</v>
      </c>
      <c r="AS92" s="282" t="s">
        <v>87</v>
      </c>
      <c r="AT92" s="282" t="s">
        <v>87</v>
      </c>
      <c r="AU92" s="282" t="s">
        <v>87</v>
      </c>
      <c r="AV92" s="282" t="s">
        <v>87</v>
      </c>
      <c r="AW92" s="286" t="s">
        <v>87</v>
      </c>
      <c r="AX92" s="286" t="s">
        <v>87</v>
      </c>
      <c r="AY92" s="286" t="s">
        <v>87</v>
      </c>
      <c r="AZ92" s="286" t="s">
        <v>87</v>
      </c>
      <c r="BA92" s="286" t="s">
        <v>87</v>
      </c>
      <c r="BB92" s="285">
        <v>248</v>
      </c>
      <c r="BC92" s="285">
        <v>242</v>
      </c>
      <c r="BD92" s="287" t="s">
        <v>88</v>
      </c>
      <c r="BE92" s="287" t="s">
        <v>88</v>
      </c>
      <c r="BF92" s="287" t="s">
        <v>88</v>
      </c>
      <c r="BG92" s="285">
        <v>202</v>
      </c>
      <c r="BH92" s="284">
        <v>17.714978277227132</v>
      </c>
      <c r="BI92" s="285">
        <v>1272</v>
      </c>
      <c r="BJ92" s="284">
        <v>111.55174439917283</v>
      </c>
      <c r="BK92" s="285">
        <v>32</v>
      </c>
      <c r="BL92" s="284">
        <v>2.806333192432021</v>
      </c>
      <c r="BM92" s="285">
        <v>16</v>
      </c>
      <c r="BN92" s="288">
        <v>1.4031665962160105</v>
      </c>
      <c r="BO92" s="289">
        <v>419</v>
      </c>
      <c r="BP92" s="288">
        <v>36.745425238406774</v>
      </c>
      <c r="BQ92" s="285">
        <v>0</v>
      </c>
      <c r="BR92" s="288">
        <v>0</v>
      </c>
      <c r="BS92" s="285">
        <v>11</v>
      </c>
      <c r="BT92" s="288">
        <v>0.9646770348985072</v>
      </c>
      <c r="BU92" s="285">
        <v>0</v>
      </c>
      <c r="BV92" s="288">
        <v>0</v>
      </c>
      <c r="BW92" s="285">
        <v>45</v>
      </c>
      <c r="BX92" s="288">
        <v>3.9464060518575295</v>
      </c>
      <c r="BY92" s="290">
        <v>0</v>
      </c>
      <c r="BZ92" s="291">
        <v>0</v>
      </c>
      <c r="CA92" s="285">
        <v>1387</v>
      </c>
      <c r="CB92" s="288">
        <v>121.63700430947542</v>
      </c>
      <c r="CC92" s="285">
        <v>487</v>
      </c>
      <c r="CD92" s="288">
        <v>42.708883272324819</v>
      </c>
      <c r="CE92" s="285">
        <v>157</v>
      </c>
      <c r="CF92" s="288">
        <v>13.768572225369603</v>
      </c>
      <c r="CG92" s="285">
        <v>1447</v>
      </c>
      <c r="CH92" s="288">
        <v>126.89887904528544</v>
      </c>
      <c r="CI92" s="285">
        <v>3624</v>
      </c>
      <c r="CJ92" s="288">
        <v>317.81723404292637</v>
      </c>
      <c r="CK92" s="285">
        <v>1215</v>
      </c>
      <c r="CL92" s="288">
        <v>106.55296340015329</v>
      </c>
      <c r="CM92" s="285">
        <v>962</v>
      </c>
      <c r="CN92" s="292">
        <v>84.36539159748763</v>
      </c>
      <c r="CO92" s="285">
        <v>316</v>
      </c>
      <c r="CP92" s="288">
        <v>27.712540275266207</v>
      </c>
      <c r="CQ92" s="285">
        <v>14</v>
      </c>
      <c r="CR92" s="288">
        <v>1.2277707716890092</v>
      </c>
      <c r="CS92" s="285">
        <v>24</v>
      </c>
      <c r="CT92" s="288">
        <v>2.1047498943240157</v>
      </c>
      <c r="CU92" s="285">
        <v>98</v>
      </c>
      <c r="CV92" s="288">
        <v>8.5943954018230642</v>
      </c>
      <c r="CW92" s="285">
        <v>956</v>
      </c>
      <c r="CX92" s="288">
        <v>83.839204123906626</v>
      </c>
      <c r="CY92" s="285">
        <v>956</v>
      </c>
      <c r="CZ92" s="288">
        <v>83.839204123906626</v>
      </c>
      <c r="DA92" s="290">
        <v>0</v>
      </c>
      <c r="DB92" s="291">
        <v>0</v>
      </c>
      <c r="DC92" s="285">
        <v>0</v>
      </c>
      <c r="DD92" s="285">
        <v>0</v>
      </c>
      <c r="DE92" s="285">
        <v>945</v>
      </c>
      <c r="DF92" s="285">
        <v>14965</v>
      </c>
      <c r="DG92" s="285">
        <v>0</v>
      </c>
      <c r="DH92" s="285">
        <v>98</v>
      </c>
      <c r="DI92" s="285">
        <v>670</v>
      </c>
      <c r="DJ92" s="285">
        <v>2</v>
      </c>
      <c r="DK92" s="285">
        <v>169</v>
      </c>
      <c r="DL92" s="285">
        <v>19</v>
      </c>
      <c r="DM92" s="285">
        <v>0</v>
      </c>
      <c r="DN92" s="285">
        <v>923</v>
      </c>
      <c r="DO92" s="285">
        <v>132</v>
      </c>
      <c r="DP92" s="285">
        <v>94</v>
      </c>
      <c r="DQ92" s="285">
        <v>0</v>
      </c>
      <c r="DR92" s="285">
        <v>0</v>
      </c>
      <c r="DS92" s="285">
        <v>0</v>
      </c>
      <c r="DT92" s="285">
        <v>36216</v>
      </c>
      <c r="DU92" s="285">
        <v>0</v>
      </c>
      <c r="DV92" s="285">
        <v>7247</v>
      </c>
      <c r="DW92" s="285">
        <v>1988</v>
      </c>
      <c r="DX92" s="285">
        <v>722</v>
      </c>
      <c r="DY92" s="285">
        <v>324</v>
      </c>
      <c r="DZ92" s="285">
        <v>5176</v>
      </c>
      <c r="EA92" s="285">
        <v>26457</v>
      </c>
      <c r="EB92" s="288">
        <v>25.554673621347799</v>
      </c>
      <c r="EC92" s="285">
        <v>502</v>
      </c>
      <c r="ED92" s="285">
        <v>9742</v>
      </c>
      <c r="EE92" s="285">
        <v>2300</v>
      </c>
      <c r="EF92" s="288">
        <v>23.609115171422708</v>
      </c>
      <c r="EG92" s="285">
        <v>423</v>
      </c>
      <c r="EH92" s="285">
        <v>277</v>
      </c>
      <c r="EI92" s="285">
        <v>224</v>
      </c>
      <c r="EJ92" s="285">
        <v>44</v>
      </c>
      <c r="EK92" s="285">
        <v>598</v>
      </c>
      <c r="EL92" s="285">
        <v>6</v>
      </c>
      <c r="EM92" s="285">
        <v>55</v>
      </c>
      <c r="EN92" s="285">
        <v>30</v>
      </c>
      <c r="EO92" s="285">
        <v>56</v>
      </c>
      <c r="EP92" s="285">
        <v>231</v>
      </c>
      <c r="EQ92" s="285">
        <v>104</v>
      </c>
      <c r="ER92" s="285">
        <v>0</v>
      </c>
      <c r="ES92" s="285">
        <v>13</v>
      </c>
      <c r="ET92" s="285">
        <v>17</v>
      </c>
      <c r="EU92" s="285">
        <v>0</v>
      </c>
      <c r="EV92" s="285">
        <v>4293</v>
      </c>
      <c r="EW92" s="285">
        <v>0</v>
      </c>
      <c r="EX92" s="285">
        <v>9</v>
      </c>
      <c r="EY92" s="285">
        <v>0</v>
      </c>
      <c r="EZ92" s="285">
        <v>25</v>
      </c>
      <c r="FA92" s="285">
        <v>18</v>
      </c>
      <c r="FB92" s="285">
        <v>1</v>
      </c>
      <c r="FC92" s="285">
        <v>7</v>
      </c>
      <c r="FD92" s="285">
        <v>15</v>
      </c>
      <c r="FE92" s="285">
        <v>4</v>
      </c>
      <c r="FF92" s="285">
        <v>67</v>
      </c>
      <c r="FG92" s="285">
        <v>790</v>
      </c>
      <c r="FH92" s="285">
        <v>588</v>
      </c>
      <c r="FI92" s="285">
        <v>440</v>
      </c>
      <c r="FJ92" s="285">
        <v>4191</v>
      </c>
      <c r="FK92" s="289">
        <v>20</v>
      </c>
      <c r="FL92" s="288">
        <v>1.7308973837486046</v>
      </c>
      <c r="FM92" s="289">
        <v>16</v>
      </c>
      <c r="FN92" s="288">
        <v>1.3847179069988835</v>
      </c>
      <c r="FO92" s="295">
        <v>6</v>
      </c>
      <c r="FP92" s="291">
        <v>0.51926921512458135</v>
      </c>
      <c r="FQ92" s="281">
        <v>2</v>
      </c>
      <c r="FR92" s="292">
        <v>0.17539582452700131</v>
      </c>
      <c r="FS92" s="281">
        <v>0</v>
      </c>
      <c r="FT92" s="292">
        <v>0</v>
      </c>
      <c r="FU92" s="289">
        <v>44</v>
      </c>
      <c r="FV92" s="288">
        <v>3.8587081395940288</v>
      </c>
      <c r="FW92" s="293">
        <v>3</v>
      </c>
      <c r="FX92" s="293">
        <v>0</v>
      </c>
      <c r="FY92" s="293">
        <v>3</v>
      </c>
      <c r="FZ92" s="293">
        <v>0</v>
      </c>
      <c r="GA92" s="293">
        <v>0</v>
      </c>
      <c r="GB92" s="285">
        <v>12127</v>
      </c>
      <c r="GC92" s="285">
        <v>0</v>
      </c>
      <c r="GD92" s="285">
        <v>0</v>
      </c>
      <c r="GE92" s="285">
        <v>0</v>
      </c>
      <c r="GF92" s="285">
        <v>0</v>
      </c>
      <c r="GG92" s="288">
        <v>454.2</v>
      </c>
      <c r="GH92" s="288">
        <v>960.2</v>
      </c>
      <c r="GI92" s="288">
        <v>69</v>
      </c>
      <c r="GJ92" s="288">
        <v>13.4</v>
      </c>
      <c r="GK92" s="288">
        <v>3.05</v>
      </c>
      <c r="GL92" s="288">
        <v>10.35</v>
      </c>
      <c r="GM92" s="288">
        <v>11</v>
      </c>
      <c r="GN92" s="288">
        <v>6</v>
      </c>
      <c r="GO92" s="288">
        <v>4</v>
      </c>
      <c r="GP92" s="288">
        <v>12.6</v>
      </c>
      <c r="GQ92" s="288">
        <v>7.5</v>
      </c>
      <c r="GR92" s="288">
        <v>3</v>
      </c>
      <c r="GS92" s="288">
        <v>0.06</v>
      </c>
      <c r="GT92" s="288">
        <v>32.909999999999997</v>
      </c>
      <c r="GU92" s="288">
        <v>0</v>
      </c>
      <c r="GV92" s="288">
        <v>2</v>
      </c>
      <c r="GW92" s="288">
        <v>0</v>
      </c>
      <c r="GX92" s="288">
        <v>1</v>
      </c>
      <c r="GY92" s="288">
        <v>4</v>
      </c>
      <c r="GZ92" s="288">
        <v>3</v>
      </c>
      <c r="HA92" s="288">
        <v>0</v>
      </c>
      <c r="HB92" s="288">
        <v>0</v>
      </c>
      <c r="HC92" s="288">
        <v>0</v>
      </c>
      <c r="HD92" s="288">
        <v>0</v>
      </c>
      <c r="HE92" s="288">
        <v>3</v>
      </c>
      <c r="HF92" s="288">
        <v>1</v>
      </c>
      <c r="HG92" s="288">
        <v>2</v>
      </c>
      <c r="HH92" s="288">
        <v>10</v>
      </c>
      <c r="HI92" s="288">
        <v>5.7</v>
      </c>
      <c r="HJ92" s="134">
        <v>0.69235895349944176</v>
      </c>
      <c r="HK92" s="134">
        <v>5.8850511047452549</v>
      </c>
      <c r="HL92" s="132">
        <v>26.876509126156456</v>
      </c>
      <c r="HM92" s="144">
        <v>100.52669504777499</v>
      </c>
      <c r="HN92" s="144">
        <v>104.48634620859799</v>
      </c>
      <c r="HO92" s="365">
        <v>8.1615996735360102E-2</v>
      </c>
      <c r="HP92" s="365">
        <v>3.4539802577760001E-2</v>
      </c>
      <c r="HQ92" s="365">
        <v>2.8699551569506698</v>
      </c>
      <c r="HR92" s="365">
        <v>1.4548238897396599</v>
      </c>
      <c r="HS92" s="132">
        <v>87.264573991031398</v>
      </c>
      <c r="HT92" s="132">
        <v>90.658499234303207</v>
      </c>
      <c r="HU92" s="132">
        <v>2.8438073862477</v>
      </c>
      <c r="HV92" s="132">
        <v>2.37415695613445</v>
      </c>
      <c r="HW92" s="132">
        <v>4.4024953020297701</v>
      </c>
      <c r="HX92" s="132">
        <v>7.7129016911033297</v>
      </c>
      <c r="HY92" s="144">
        <v>110.42144844769585</v>
      </c>
      <c r="HZ92" s="144">
        <v>103.88247889685501</v>
      </c>
      <c r="IA92" s="383">
        <v>137</v>
      </c>
      <c r="IB92" s="383">
        <v>116</v>
      </c>
      <c r="IC92" s="366">
        <v>0.40674544266967499</v>
      </c>
      <c r="ID92" s="366">
        <v>0.22484541877459199</v>
      </c>
      <c r="IE92" s="366">
        <v>4.4654498044328603</v>
      </c>
      <c r="IF92" s="366">
        <v>3.7650113599480699</v>
      </c>
      <c r="IG92" s="144">
        <v>69.980443285527997</v>
      </c>
      <c r="IH92" s="144">
        <v>74.131775397598204</v>
      </c>
      <c r="II92" s="144">
        <v>9.1087227599311191</v>
      </c>
      <c r="IJ92" s="144">
        <v>5.9719718555562</v>
      </c>
      <c r="IK92" s="144">
        <v>4.1423312485033499</v>
      </c>
      <c r="IL92" s="144">
        <v>8.50179490506466</v>
      </c>
      <c r="IM92" s="146">
        <v>108.24228818527718</v>
      </c>
      <c r="IN92" s="135">
        <v>103.73363017474593</v>
      </c>
      <c r="IO92" s="366">
        <v>0.53255870249334303</v>
      </c>
      <c r="IP92" s="366">
        <v>0.17627658364608201</v>
      </c>
      <c r="IQ92" s="366">
        <v>5.3398058252427196</v>
      </c>
      <c r="IR92" s="366">
        <v>3.0214424951267098</v>
      </c>
      <c r="IS92" s="144">
        <v>88.673139158576006</v>
      </c>
      <c r="IT92" s="144">
        <v>93.177387914229996</v>
      </c>
      <c r="IU92" s="144">
        <v>9.9733720648753295</v>
      </c>
      <c r="IV92" s="144">
        <v>5.8341862845445203</v>
      </c>
      <c r="IW92" s="144">
        <v>4.0726327649250402</v>
      </c>
      <c r="IX92" s="144">
        <v>7.4859109271357998</v>
      </c>
      <c r="IY92" s="338">
        <v>69</v>
      </c>
      <c r="IZ92" s="366">
        <v>0.30653043091959098</v>
      </c>
      <c r="JA92" s="366">
        <v>4.5216251638270002</v>
      </c>
      <c r="JB92" s="366">
        <v>92.267365661861106</v>
      </c>
      <c r="JC92" s="366">
        <v>6.7792092403376296</v>
      </c>
      <c r="JD92" s="144">
        <v>7.8231910384498899</v>
      </c>
    </row>
    <row r="93" spans="1:264" ht="18" customHeight="1">
      <c r="A93" s="278"/>
      <c r="B93" s="279" t="s">
        <v>87</v>
      </c>
      <c r="C93" s="279" t="s">
        <v>87</v>
      </c>
      <c r="D93" s="280" t="s">
        <v>1809</v>
      </c>
      <c r="E93" s="281" t="s">
        <v>1310</v>
      </c>
      <c r="F93" s="280" t="s">
        <v>98</v>
      </c>
      <c r="G93" s="281" t="s">
        <v>10</v>
      </c>
      <c r="H93" s="282" t="s">
        <v>87</v>
      </c>
      <c r="I93" s="282" t="s">
        <v>87</v>
      </c>
      <c r="J93" s="282" t="s">
        <v>87</v>
      </c>
      <c r="K93" s="282" t="s">
        <v>87</v>
      </c>
      <c r="L93" s="282" t="s">
        <v>87</v>
      </c>
      <c r="M93" s="283">
        <v>1324025</v>
      </c>
      <c r="N93" s="282" t="s">
        <v>87</v>
      </c>
      <c r="O93" s="282" t="s">
        <v>87</v>
      </c>
      <c r="P93" s="282" t="s">
        <v>87</v>
      </c>
      <c r="Q93" s="282" t="s">
        <v>87</v>
      </c>
      <c r="R93" s="132">
        <v>93.891258255299775</v>
      </c>
      <c r="S93" s="132">
        <v>96.861335134064433</v>
      </c>
      <c r="T93" s="339" t="s">
        <v>88</v>
      </c>
      <c r="U93" s="339" t="s">
        <v>88</v>
      </c>
      <c r="V93" s="132">
        <v>14.0587342676069</v>
      </c>
      <c r="W93" s="132">
        <v>10.1044363117022</v>
      </c>
      <c r="X93" s="132">
        <v>24.163170579309099</v>
      </c>
      <c r="Y93" s="282" t="s">
        <v>87</v>
      </c>
      <c r="Z93" s="282" t="s">
        <v>87</v>
      </c>
      <c r="AA93" s="282" t="s">
        <v>87</v>
      </c>
      <c r="AB93" s="282" t="s">
        <v>87</v>
      </c>
      <c r="AC93" s="282" t="s">
        <v>87</v>
      </c>
      <c r="AD93" s="282" t="s">
        <v>87</v>
      </c>
      <c r="AE93" s="282" t="s">
        <v>87</v>
      </c>
      <c r="AF93" s="282" t="s">
        <v>87</v>
      </c>
      <c r="AG93" s="282" t="s">
        <v>87</v>
      </c>
      <c r="AH93" s="282" t="s">
        <v>87</v>
      </c>
      <c r="AI93" s="282" t="s">
        <v>87</v>
      </c>
      <c r="AJ93" s="282" t="s">
        <v>87</v>
      </c>
      <c r="AK93" s="282" t="s">
        <v>87</v>
      </c>
      <c r="AL93" s="282" t="s">
        <v>87</v>
      </c>
      <c r="AM93" s="282" t="s">
        <v>87</v>
      </c>
      <c r="AN93" s="282" t="s">
        <v>87</v>
      </c>
      <c r="AO93" s="282" t="s">
        <v>87</v>
      </c>
      <c r="AP93" s="282" t="s">
        <v>87</v>
      </c>
      <c r="AQ93" s="282" t="s">
        <v>87</v>
      </c>
      <c r="AR93" s="282" t="s">
        <v>87</v>
      </c>
      <c r="AS93" s="282" t="s">
        <v>87</v>
      </c>
      <c r="AT93" s="282" t="s">
        <v>87</v>
      </c>
      <c r="AU93" s="282" t="s">
        <v>87</v>
      </c>
      <c r="AV93" s="282" t="s">
        <v>87</v>
      </c>
      <c r="AW93" s="286" t="s">
        <v>87</v>
      </c>
      <c r="AX93" s="286" t="s">
        <v>87</v>
      </c>
      <c r="AY93" s="286" t="s">
        <v>87</v>
      </c>
      <c r="AZ93" s="286" t="s">
        <v>87</v>
      </c>
      <c r="BA93" s="286" t="s">
        <v>87</v>
      </c>
      <c r="BB93" s="285">
        <v>424</v>
      </c>
      <c r="BC93" s="285">
        <v>347</v>
      </c>
      <c r="BD93" s="287" t="s">
        <v>88</v>
      </c>
      <c r="BE93" s="287" t="s">
        <v>88</v>
      </c>
      <c r="BF93" s="287" t="s">
        <v>88</v>
      </c>
      <c r="BG93" s="285">
        <v>278</v>
      </c>
      <c r="BH93" s="284">
        <v>21.994036293324495</v>
      </c>
      <c r="BI93" s="285">
        <v>1120</v>
      </c>
      <c r="BJ93" s="284">
        <v>88.609067081019546</v>
      </c>
      <c r="BK93" s="285">
        <v>81</v>
      </c>
      <c r="BL93" s="284">
        <v>6.408334315680877</v>
      </c>
      <c r="BM93" s="285">
        <v>11</v>
      </c>
      <c r="BN93" s="288">
        <v>0.87026762311715622</v>
      </c>
      <c r="BO93" s="289">
        <v>550</v>
      </c>
      <c r="BP93" s="288">
        <v>43.513381155857815</v>
      </c>
      <c r="BQ93" s="285">
        <v>0</v>
      </c>
      <c r="BR93" s="288">
        <v>0</v>
      </c>
      <c r="BS93" s="285">
        <v>0</v>
      </c>
      <c r="BT93" s="288">
        <v>0</v>
      </c>
      <c r="BU93" s="285">
        <v>0</v>
      </c>
      <c r="BV93" s="288">
        <v>0</v>
      </c>
      <c r="BW93" s="285">
        <v>107</v>
      </c>
      <c r="BX93" s="288">
        <v>8.4653305157759746</v>
      </c>
      <c r="BY93" s="290">
        <v>0</v>
      </c>
      <c r="BZ93" s="291">
        <v>0</v>
      </c>
      <c r="CA93" s="285">
        <v>2045</v>
      </c>
      <c r="CB93" s="288">
        <v>161.79066266132585</v>
      </c>
      <c r="CC93" s="285">
        <v>459</v>
      </c>
      <c r="CD93" s="288">
        <v>36.313894455524974</v>
      </c>
      <c r="CE93" s="285">
        <v>111</v>
      </c>
      <c r="CF93" s="288">
        <v>8.7817914696367581</v>
      </c>
      <c r="CG93" s="285">
        <v>1303</v>
      </c>
      <c r="CH93" s="288">
        <v>103.08715572015042</v>
      </c>
      <c r="CI93" s="285">
        <v>5234</v>
      </c>
      <c r="CJ93" s="288">
        <v>414.08915812683597</v>
      </c>
      <c r="CK93" s="285">
        <v>1643</v>
      </c>
      <c r="CL93" s="288">
        <v>129.98633679831707</v>
      </c>
      <c r="CM93" s="285">
        <v>2604</v>
      </c>
      <c r="CN93" s="292">
        <v>206.01608096337043</v>
      </c>
      <c r="CO93" s="285">
        <v>372</v>
      </c>
      <c r="CP93" s="288">
        <v>29.43086870905292</v>
      </c>
      <c r="CQ93" s="290">
        <v>11</v>
      </c>
      <c r="CR93" s="291">
        <v>0.87026762311715622</v>
      </c>
      <c r="CS93" s="285">
        <v>41</v>
      </c>
      <c r="CT93" s="288">
        <v>3.2437247770730364</v>
      </c>
      <c r="CU93" s="285">
        <v>81</v>
      </c>
      <c r="CV93" s="288">
        <v>6.408334315680877</v>
      </c>
      <c r="CW93" s="285">
        <v>1621</v>
      </c>
      <c r="CX93" s="288">
        <v>128.24580155208275</v>
      </c>
      <c r="CY93" s="285">
        <v>1381</v>
      </c>
      <c r="CZ93" s="288">
        <v>109.25814432043572</v>
      </c>
      <c r="DA93" s="290">
        <v>242</v>
      </c>
      <c r="DB93" s="291">
        <v>19.145887708577437</v>
      </c>
      <c r="DC93" s="285">
        <v>0</v>
      </c>
      <c r="DD93" s="285">
        <v>1501</v>
      </c>
      <c r="DE93" s="285">
        <v>869</v>
      </c>
      <c r="DF93" s="285">
        <v>38380</v>
      </c>
      <c r="DG93" s="285">
        <v>0</v>
      </c>
      <c r="DH93" s="285">
        <v>607</v>
      </c>
      <c r="DI93" s="285">
        <v>443</v>
      </c>
      <c r="DJ93" s="285">
        <v>266</v>
      </c>
      <c r="DK93" s="285">
        <v>0</v>
      </c>
      <c r="DL93" s="285">
        <v>3</v>
      </c>
      <c r="DM93" s="285">
        <v>24</v>
      </c>
      <c r="DN93" s="285">
        <v>2480</v>
      </c>
      <c r="DO93" s="285">
        <v>303</v>
      </c>
      <c r="DP93" s="285">
        <v>185</v>
      </c>
      <c r="DQ93" s="285">
        <v>3</v>
      </c>
      <c r="DR93" s="285">
        <v>0</v>
      </c>
      <c r="DS93" s="285">
        <v>6</v>
      </c>
      <c r="DT93" s="285">
        <v>39479</v>
      </c>
      <c r="DU93" s="285">
        <v>22071</v>
      </c>
      <c r="DV93" s="285">
        <v>10778</v>
      </c>
      <c r="DW93" s="285">
        <v>4037</v>
      </c>
      <c r="DX93" s="285">
        <v>463</v>
      </c>
      <c r="DY93" s="285">
        <v>466</v>
      </c>
      <c r="DZ93" s="285">
        <v>6477</v>
      </c>
      <c r="EA93" s="285">
        <v>46067</v>
      </c>
      <c r="EB93" s="288">
        <v>20.1467427876788</v>
      </c>
      <c r="EC93" s="285">
        <v>459</v>
      </c>
      <c r="ED93" s="285">
        <v>15392</v>
      </c>
      <c r="EE93" s="285">
        <v>3024</v>
      </c>
      <c r="EF93" s="288">
        <v>19.646569646569649</v>
      </c>
      <c r="EG93" s="285">
        <v>488</v>
      </c>
      <c r="EH93" s="285">
        <v>414</v>
      </c>
      <c r="EI93" s="285">
        <v>230</v>
      </c>
      <c r="EJ93" s="285">
        <v>90</v>
      </c>
      <c r="EK93" s="285">
        <v>1658</v>
      </c>
      <c r="EL93" s="285">
        <v>61</v>
      </c>
      <c r="EM93" s="285">
        <v>67</v>
      </c>
      <c r="EN93" s="285">
        <v>21</v>
      </c>
      <c r="EO93" s="285">
        <v>61</v>
      </c>
      <c r="EP93" s="285">
        <v>390</v>
      </c>
      <c r="EQ93" s="285">
        <v>129</v>
      </c>
      <c r="ER93" s="285">
        <v>0</v>
      </c>
      <c r="ES93" s="285">
        <v>35</v>
      </c>
      <c r="ET93" s="285">
        <v>161</v>
      </c>
      <c r="EU93" s="285">
        <v>0</v>
      </c>
      <c r="EV93" s="285">
        <v>9427</v>
      </c>
      <c r="EW93" s="285">
        <v>0</v>
      </c>
      <c r="EX93" s="285">
        <v>0</v>
      </c>
      <c r="EY93" s="285">
        <v>0</v>
      </c>
      <c r="EZ93" s="285">
        <v>0</v>
      </c>
      <c r="FA93" s="285">
        <v>73</v>
      </c>
      <c r="FB93" s="285">
        <v>8</v>
      </c>
      <c r="FC93" s="285">
        <v>12</v>
      </c>
      <c r="FD93" s="285">
        <v>31</v>
      </c>
      <c r="FE93" s="285">
        <v>12</v>
      </c>
      <c r="FF93" s="285">
        <v>107</v>
      </c>
      <c r="FG93" s="285">
        <v>910</v>
      </c>
      <c r="FH93" s="285">
        <v>957</v>
      </c>
      <c r="FI93" s="285">
        <v>799</v>
      </c>
      <c r="FJ93" s="285">
        <v>6969</v>
      </c>
      <c r="FK93" s="289">
        <v>51</v>
      </c>
      <c r="FL93" s="288">
        <v>3.8518910141424825</v>
      </c>
      <c r="FM93" s="289">
        <v>12</v>
      </c>
      <c r="FN93" s="288">
        <v>0.90632729744528995</v>
      </c>
      <c r="FO93" s="289">
        <v>6</v>
      </c>
      <c r="FP93" s="288">
        <v>0.45316364872264497</v>
      </c>
      <c r="FQ93" s="281">
        <v>6</v>
      </c>
      <c r="FR93" s="292">
        <v>0.47469143079117615</v>
      </c>
      <c r="FS93" s="281">
        <v>0</v>
      </c>
      <c r="FT93" s="292">
        <v>0</v>
      </c>
      <c r="FU93" s="289">
        <v>22</v>
      </c>
      <c r="FV93" s="288">
        <v>1.7405352462343124</v>
      </c>
      <c r="FW93" s="293">
        <v>1</v>
      </c>
      <c r="FX93" s="293">
        <v>1</v>
      </c>
      <c r="FY93" s="293">
        <v>0</v>
      </c>
      <c r="FZ93" s="293">
        <v>0</v>
      </c>
      <c r="GA93" s="293">
        <v>0</v>
      </c>
      <c r="GB93" s="285">
        <v>17968</v>
      </c>
      <c r="GC93" s="285">
        <v>0</v>
      </c>
      <c r="GD93" s="285">
        <v>1734</v>
      </c>
      <c r="GE93" s="285">
        <v>0</v>
      </c>
      <c r="GF93" s="285">
        <v>0</v>
      </c>
      <c r="GG93" s="288">
        <v>722.54</v>
      </c>
      <c r="GH93" s="288">
        <v>2111.6</v>
      </c>
      <c r="GI93" s="288">
        <v>120.1</v>
      </c>
      <c r="GJ93" s="288">
        <v>26.1</v>
      </c>
      <c r="GK93" s="288">
        <v>4.3499999999999996</v>
      </c>
      <c r="GL93" s="288">
        <v>6.9</v>
      </c>
      <c r="GM93" s="288">
        <v>20</v>
      </c>
      <c r="GN93" s="288">
        <v>4</v>
      </c>
      <c r="GO93" s="288">
        <v>4.2</v>
      </c>
      <c r="GP93" s="288">
        <v>25</v>
      </c>
      <c r="GQ93" s="288">
        <v>2</v>
      </c>
      <c r="GR93" s="288">
        <v>1.65</v>
      </c>
      <c r="GS93" s="288">
        <v>0</v>
      </c>
      <c r="GT93" s="288">
        <v>41</v>
      </c>
      <c r="GU93" s="288">
        <v>0</v>
      </c>
      <c r="GV93" s="288">
        <v>6.8</v>
      </c>
      <c r="GW93" s="288">
        <v>3</v>
      </c>
      <c r="GX93" s="288">
        <v>1</v>
      </c>
      <c r="GY93" s="288">
        <v>3</v>
      </c>
      <c r="GZ93" s="288">
        <v>6</v>
      </c>
      <c r="HA93" s="288">
        <v>2</v>
      </c>
      <c r="HB93" s="288">
        <v>3</v>
      </c>
      <c r="HC93" s="288">
        <v>1</v>
      </c>
      <c r="HD93" s="288">
        <v>0</v>
      </c>
      <c r="HE93" s="288">
        <v>4</v>
      </c>
      <c r="HF93" s="288">
        <v>4.3</v>
      </c>
      <c r="HG93" s="288">
        <v>2</v>
      </c>
      <c r="HH93" s="288">
        <v>14</v>
      </c>
      <c r="HI93" s="288">
        <v>3</v>
      </c>
      <c r="HJ93" s="134">
        <v>0.37763637393553745</v>
      </c>
      <c r="HK93" s="134">
        <v>11.857782141575877</v>
      </c>
      <c r="HL93" s="132">
        <v>40.106871093823756</v>
      </c>
      <c r="HM93" s="144">
        <v>93.702950469588501</v>
      </c>
      <c r="HN93" s="144">
        <v>99.820382607464694</v>
      </c>
      <c r="HO93" s="365">
        <v>6.22374358176443E-2</v>
      </c>
      <c r="HP93" s="365">
        <v>3.5448422545196701E-2</v>
      </c>
      <c r="HQ93" s="365">
        <v>1.9838809671419699</v>
      </c>
      <c r="HR93" s="365">
        <v>1.4069828035435099</v>
      </c>
      <c r="HS93" s="132">
        <v>82.641041537507803</v>
      </c>
      <c r="HT93" s="132">
        <v>85.617509119332993</v>
      </c>
      <c r="HU93" s="132">
        <v>3.1371557491831301</v>
      </c>
      <c r="HV93" s="132">
        <v>2.51946380978639</v>
      </c>
      <c r="HW93" s="132">
        <v>6.3773876559567197</v>
      </c>
      <c r="HX93" s="132">
        <v>12.3114390747022</v>
      </c>
      <c r="HY93" s="144">
        <v>93.453991890023246</v>
      </c>
      <c r="HZ93" s="144">
        <v>93.0177453571916</v>
      </c>
      <c r="IA93" s="383">
        <v>139</v>
      </c>
      <c r="IB93" s="383">
        <v>112</v>
      </c>
      <c r="IC93" s="366">
        <v>0.30838861402613499</v>
      </c>
      <c r="ID93" s="366">
        <v>0.16435783047663799</v>
      </c>
      <c r="IE93" s="366">
        <v>3.3713315546931799</v>
      </c>
      <c r="IF93" s="366">
        <v>2.8858541612986301</v>
      </c>
      <c r="IG93" s="144">
        <v>65.001212709192302</v>
      </c>
      <c r="IH93" s="144">
        <v>66.915743365112107</v>
      </c>
      <c r="II93" s="144">
        <v>9.1473831340270202</v>
      </c>
      <c r="IJ93" s="144">
        <v>5.6952923221413503</v>
      </c>
      <c r="IK93" s="144">
        <v>5.78999668764492</v>
      </c>
      <c r="IL93" s="144">
        <v>11.8896618483676</v>
      </c>
      <c r="IM93" s="146">
        <v>96.663415671913029</v>
      </c>
      <c r="IN93" s="135">
        <v>94.511249002570167</v>
      </c>
      <c r="IO93" s="366">
        <v>0.59554991866332097</v>
      </c>
      <c r="IP93" s="366">
        <v>0.188043055375438</v>
      </c>
      <c r="IQ93" s="366">
        <v>8.3397683397683409</v>
      </c>
      <c r="IR93" s="366">
        <v>3.8393645189761698</v>
      </c>
      <c r="IS93" s="144">
        <v>94.401544401544399</v>
      </c>
      <c r="IT93" s="144">
        <v>95.410414827890506</v>
      </c>
      <c r="IU93" s="144">
        <v>7.1410846728611199</v>
      </c>
      <c r="IV93" s="144">
        <v>4.8977650974797902</v>
      </c>
      <c r="IW93" s="144">
        <v>11.019295638285399</v>
      </c>
      <c r="IX93" s="144">
        <v>18.3734380303972</v>
      </c>
      <c r="IY93" s="338">
        <v>104</v>
      </c>
      <c r="IZ93" s="366">
        <v>0.34022507197068802</v>
      </c>
      <c r="JA93" s="366">
        <v>4.4067796610169498</v>
      </c>
      <c r="JB93" s="366">
        <v>88.8983050847458</v>
      </c>
      <c r="JC93" s="366">
        <v>7.7204920177963903</v>
      </c>
      <c r="JD93" s="144">
        <v>6.7299972726609196</v>
      </c>
    </row>
    <row r="94" spans="1:264" ht="18" customHeight="1">
      <c r="A94" s="278"/>
      <c r="B94" s="279" t="s">
        <v>87</v>
      </c>
      <c r="C94" s="279" t="s">
        <v>87</v>
      </c>
      <c r="D94" s="280" t="s">
        <v>1810</v>
      </c>
      <c r="E94" s="281" t="s">
        <v>1311</v>
      </c>
      <c r="F94" s="280" t="s">
        <v>98</v>
      </c>
      <c r="G94" s="281" t="s">
        <v>10</v>
      </c>
      <c r="H94" s="282" t="s">
        <v>87</v>
      </c>
      <c r="I94" s="282" t="s">
        <v>87</v>
      </c>
      <c r="J94" s="282" t="s">
        <v>87</v>
      </c>
      <c r="K94" s="282" t="s">
        <v>87</v>
      </c>
      <c r="L94" s="282" t="s">
        <v>87</v>
      </c>
      <c r="M94" s="283">
        <v>528558</v>
      </c>
      <c r="N94" s="282" t="s">
        <v>87</v>
      </c>
      <c r="O94" s="282" t="s">
        <v>87</v>
      </c>
      <c r="P94" s="282" t="s">
        <v>87</v>
      </c>
      <c r="Q94" s="282" t="s">
        <v>87</v>
      </c>
      <c r="R94" s="132">
        <v>94.793418222046128</v>
      </c>
      <c r="S94" s="132">
        <v>102.00882318166407</v>
      </c>
      <c r="T94" s="339" t="s">
        <v>88</v>
      </c>
      <c r="U94" s="338">
        <v>53.347365741457907</v>
      </c>
      <c r="V94" s="132">
        <v>13.255630185697401</v>
      </c>
      <c r="W94" s="132">
        <v>8.4156459897273805</v>
      </c>
      <c r="X94" s="132">
        <v>21.671276175424701</v>
      </c>
      <c r="Y94" s="282" t="s">
        <v>87</v>
      </c>
      <c r="Z94" s="282" t="s">
        <v>87</v>
      </c>
      <c r="AA94" s="282" t="s">
        <v>87</v>
      </c>
      <c r="AB94" s="282" t="s">
        <v>87</v>
      </c>
      <c r="AC94" s="282" t="s">
        <v>87</v>
      </c>
      <c r="AD94" s="282" t="s">
        <v>87</v>
      </c>
      <c r="AE94" s="282" t="s">
        <v>87</v>
      </c>
      <c r="AF94" s="282" t="s">
        <v>87</v>
      </c>
      <c r="AG94" s="282" t="s">
        <v>87</v>
      </c>
      <c r="AH94" s="282" t="s">
        <v>87</v>
      </c>
      <c r="AI94" s="282" t="s">
        <v>87</v>
      </c>
      <c r="AJ94" s="282" t="s">
        <v>87</v>
      </c>
      <c r="AK94" s="282" t="s">
        <v>87</v>
      </c>
      <c r="AL94" s="282" t="s">
        <v>87</v>
      </c>
      <c r="AM94" s="282" t="s">
        <v>87</v>
      </c>
      <c r="AN94" s="282" t="s">
        <v>87</v>
      </c>
      <c r="AO94" s="282" t="s">
        <v>87</v>
      </c>
      <c r="AP94" s="282" t="s">
        <v>87</v>
      </c>
      <c r="AQ94" s="282" t="s">
        <v>87</v>
      </c>
      <c r="AR94" s="282" t="s">
        <v>87</v>
      </c>
      <c r="AS94" s="282" t="s">
        <v>87</v>
      </c>
      <c r="AT94" s="282" t="s">
        <v>87</v>
      </c>
      <c r="AU94" s="282" t="s">
        <v>87</v>
      </c>
      <c r="AV94" s="282" t="s">
        <v>87</v>
      </c>
      <c r="AW94" s="286" t="s">
        <v>87</v>
      </c>
      <c r="AX94" s="286" t="s">
        <v>87</v>
      </c>
      <c r="AY94" s="286" t="s">
        <v>87</v>
      </c>
      <c r="AZ94" s="286" t="s">
        <v>87</v>
      </c>
      <c r="BA94" s="286" t="s">
        <v>87</v>
      </c>
      <c r="BB94" s="285">
        <v>100</v>
      </c>
      <c r="BC94" s="285">
        <v>83</v>
      </c>
      <c r="BD94" s="287" t="s">
        <v>88</v>
      </c>
      <c r="BE94" s="287" t="s">
        <v>88</v>
      </c>
      <c r="BF94" s="287" t="s">
        <v>88</v>
      </c>
      <c r="BG94" s="285">
        <v>200</v>
      </c>
      <c r="BH94" s="284">
        <v>37.803252969918063</v>
      </c>
      <c r="BI94" s="285">
        <v>520</v>
      </c>
      <c r="BJ94" s="284">
        <v>98.288457721786969</v>
      </c>
      <c r="BK94" s="285">
        <v>68</v>
      </c>
      <c r="BL94" s="284">
        <v>12.853106009772141</v>
      </c>
      <c r="BM94" s="285">
        <v>55</v>
      </c>
      <c r="BN94" s="288">
        <v>10.395894566727467</v>
      </c>
      <c r="BO94" s="289">
        <v>316</v>
      </c>
      <c r="BP94" s="288">
        <v>59.729139692470532</v>
      </c>
      <c r="BQ94" s="285">
        <v>0</v>
      </c>
      <c r="BR94" s="288">
        <v>0</v>
      </c>
      <c r="BS94" s="285">
        <v>10</v>
      </c>
      <c r="BT94" s="288">
        <v>1.8901626484959031</v>
      </c>
      <c r="BU94" s="285">
        <v>0</v>
      </c>
      <c r="BV94" s="288">
        <v>0</v>
      </c>
      <c r="BW94" s="285">
        <v>99</v>
      </c>
      <c r="BX94" s="288">
        <v>18.71261022010944</v>
      </c>
      <c r="BY94" s="290">
        <v>13</v>
      </c>
      <c r="BZ94" s="291">
        <v>2.4572114430446743</v>
      </c>
      <c r="CA94" s="285">
        <v>1811</v>
      </c>
      <c r="CB94" s="288">
        <v>342.30845564260807</v>
      </c>
      <c r="CC94" s="290">
        <v>1535</v>
      </c>
      <c r="CD94" s="291">
        <v>290.13996654412108</v>
      </c>
      <c r="CE94" s="285">
        <v>163</v>
      </c>
      <c r="CF94" s="288">
        <v>30.809651170483221</v>
      </c>
      <c r="CG94" s="285">
        <v>849</v>
      </c>
      <c r="CH94" s="288">
        <v>160.47480885730218</v>
      </c>
      <c r="CI94" s="285">
        <v>1348</v>
      </c>
      <c r="CJ94" s="288">
        <v>254.79392501724772</v>
      </c>
      <c r="CK94" s="285">
        <v>507</v>
      </c>
      <c r="CL94" s="288">
        <v>95.831246278742285</v>
      </c>
      <c r="CM94" s="285">
        <v>239</v>
      </c>
      <c r="CN94" s="292">
        <v>45.174887299052081</v>
      </c>
      <c r="CO94" s="285">
        <v>296</v>
      </c>
      <c r="CP94" s="288">
        <v>55.948814395478735</v>
      </c>
      <c r="CQ94" s="285">
        <v>6</v>
      </c>
      <c r="CR94" s="288">
        <v>1.1340975890975418</v>
      </c>
      <c r="CS94" s="285">
        <v>34</v>
      </c>
      <c r="CT94" s="288">
        <v>6.4265530048860704</v>
      </c>
      <c r="CU94" s="285">
        <v>171</v>
      </c>
      <c r="CV94" s="288">
        <v>32.321781289279947</v>
      </c>
      <c r="CW94" s="285">
        <v>316</v>
      </c>
      <c r="CX94" s="288">
        <v>59.729139692470532</v>
      </c>
      <c r="CY94" s="285">
        <v>316</v>
      </c>
      <c r="CZ94" s="288">
        <v>59.729139692470532</v>
      </c>
      <c r="DA94" s="285">
        <v>0</v>
      </c>
      <c r="DB94" s="288">
        <v>0</v>
      </c>
      <c r="DC94" s="285">
        <v>36</v>
      </c>
      <c r="DD94" s="285">
        <v>1390</v>
      </c>
      <c r="DE94" s="285">
        <v>2289</v>
      </c>
      <c r="DF94" s="285">
        <v>0</v>
      </c>
      <c r="DG94" s="285">
        <v>8753</v>
      </c>
      <c r="DH94" s="285">
        <v>383</v>
      </c>
      <c r="DI94" s="285">
        <v>2048</v>
      </c>
      <c r="DJ94" s="285">
        <v>399</v>
      </c>
      <c r="DK94" s="285">
        <v>78</v>
      </c>
      <c r="DL94" s="285">
        <v>44</v>
      </c>
      <c r="DM94" s="285">
        <v>26</v>
      </c>
      <c r="DN94" s="285">
        <v>5108</v>
      </c>
      <c r="DO94" s="285">
        <v>79</v>
      </c>
      <c r="DP94" s="285">
        <v>22</v>
      </c>
      <c r="DQ94" s="285">
        <v>4</v>
      </c>
      <c r="DR94" s="285">
        <v>1</v>
      </c>
      <c r="DS94" s="285">
        <v>0</v>
      </c>
      <c r="DT94" s="285">
        <v>0</v>
      </c>
      <c r="DU94" s="285">
        <v>0</v>
      </c>
      <c r="DV94" s="285">
        <v>15370</v>
      </c>
      <c r="DW94" s="285">
        <v>1147</v>
      </c>
      <c r="DX94" s="285">
        <v>1956</v>
      </c>
      <c r="DY94" s="285">
        <v>1825</v>
      </c>
      <c r="DZ94" s="285">
        <v>20283</v>
      </c>
      <c r="EA94" s="285">
        <v>9667</v>
      </c>
      <c r="EB94" s="288">
        <v>95.800144822592301</v>
      </c>
      <c r="EC94" s="285">
        <v>748</v>
      </c>
      <c r="ED94" s="285">
        <v>3212</v>
      </c>
      <c r="EE94" s="285">
        <v>2358</v>
      </c>
      <c r="EF94" s="288">
        <v>73.412204234122044</v>
      </c>
      <c r="EG94" s="285">
        <v>384</v>
      </c>
      <c r="EH94" s="285">
        <v>232</v>
      </c>
      <c r="EI94" s="285">
        <v>357</v>
      </c>
      <c r="EJ94" s="285">
        <v>275</v>
      </c>
      <c r="EK94" s="285">
        <v>737</v>
      </c>
      <c r="EL94" s="285">
        <v>6</v>
      </c>
      <c r="EM94" s="285">
        <v>81</v>
      </c>
      <c r="EN94" s="285">
        <v>18</v>
      </c>
      <c r="EO94" s="285">
        <v>48</v>
      </c>
      <c r="EP94" s="285">
        <v>214</v>
      </c>
      <c r="EQ94" s="285">
        <v>162</v>
      </c>
      <c r="ER94" s="285">
        <v>0</v>
      </c>
      <c r="ES94" s="285">
        <v>11</v>
      </c>
      <c r="ET94" s="285">
        <v>100</v>
      </c>
      <c r="EU94" s="285">
        <v>0</v>
      </c>
      <c r="EV94" s="285">
        <v>12387</v>
      </c>
      <c r="EW94" s="285">
        <v>37</v>
      </c>
      <c r="EX94" s="285">
        <v>44</v>
      </c>
      <c r="EY94" s="285">
        <v>3561</v>
      </c>
      <c r="EZ94" s="285">
        <v>296</v>
      </c>
      <c r="FA94" s="285">
        <v>100</v>
      </c>
      <c r="FB94" s="285">
        <v>4</v>
      </c>
      <c r="FC94" s="285">
        <v>5</v>
      </c>
      <c r="FD94" s="285">
        <v>44</v>
      </c>
      <c r="FE94" s="285">
        <v>10</v>
      </c>
      <c r="FF94" s="285">
        <v>195</v>
      </c>
      <c r="FG94" s="285">
        <v>951</v>
      </c>
      <c r="FH94" s="285">
        <v>2188</v>
      </c>
      <c r="FI94" s="285">
        <v>124</v>
      </c>
      <c r="FJ94" s="285">
        <v>1445</v>
      </c>
      <c r="FK94" s="289">
        <v>17</v>
      </c>
      <c r="FL94" s="288">
        <v>3.2162979275689709</v>
      </c>
      <c r="FM94" s="289">
        <v>11</v>
      </c>
      <c r="FN94" s="288">
        <v>2.0811339531328636</v>
      </c>
      <c r="FO94" s="295">
        <v>16</v>
      </c>
      <c r="FP94" s="291">
        <v>3.0271039318296191</v>
      </c>
      <c r="FQ94" s="281">
        <v>2</v>
      </c>
      <c r="FR94" s="292">
        <v>0.37803252969918061</v>
      </c>
      <c r="FS94" s="281">
        <v>1</v>
      </c>
      <c r="FT94" s="292">
        <v>0.1890162648495903</v>
      </c>
      <c r="FU94" s="295">
        <v>72</v>
      </c>
      <c r="FV94" s="291">
        <v>13.609171069170502</v>
      </c>
      <c r="FW94" s="293">
        <v>1</v>
      </c>
      <c r="FX94" s="293">
        <v>0</v>
      </c>
      <c r="FY94" s="293">
        <v>1</v>
      </c>
      <c r="FZ94" s="293">
        <v>0</v>
      </c>
      <c r="GA94" s="293">
        <v>0</v>
      </c>
      <c r="GB94" s="285">
        <v>24423</v>
      </c>
      <c r="GC94" s="285">
        <v>8884</v>
      </c>
      <c r="GD94" s="285">
        <v>9724</v>
      </c>
      <c r="GE94" s="285">
        <v>8</v>
      </c>
      <c r="GF94" s="285">
        <v>371</v>
      </c>
      <c r="GG94" s="288">
        <v>115.8</v>
      </c>
      <c r="GH94" s="288">
        <v>532.1</v>
      </c>
      <c r="GI94" s="288">
        <v>27.6</v>
      </c>
      <c r="GJ94" s="288">
        <v>4</v>
      </c>
      <c r="GK94" s="288">
        <v>2</v>
      </c>
      <c r="GL94" s="288">
        <v>3</v>
      </c>
      <c r="GM94" s="288">
        <v>12.95</v>
      </c>
      <c r="GN94" s="288">
        <v>9</v>
      </c>
      <c r="GO94" s="288">
        <v>1</v>
      </c>
      <c r="GP94" s="288">
        <v>3.2</v>
      </c>
      <c r="GQ94" s="288">
        <v>5</v>
      </c>
      <c r="GR94" s="288">
        <v>8</v>
      </c>
      <c r="GS94" s="288">
        <v>1</v>
      </c>
      <c r="GT94" s="288">
        <v>34.450000000000003</v>
      </c>
      <c r="GU94" s="288">
        <v>4</v>
      </c>
      <c r="GV94" s="288">
        <v>3</v>
      </c>
      <c r="GW94" s="288">
        <v>3</v>
      </c>
      <c r="GX94" s="288">
        <v>2</v>
      </c>
      <c r="GY94" s="288">
        <v>5</v>
      </c>
      <c r="GZ94" s="288">
        <v>3</v>
      </c>
      <c r="HA94" s="288">
        <v>1</v>
      </c>
      <c r="HB94" s="288">
        <v>1</v>
      </c>
      <c r="HC94" s="288">
        <v>1</v>
      </c>
      <c r="HD94" s="288">
        <v>0</v>
      </c>
      <c r="HE94" s="288">
        <v>0</v>
      </c>
      <c r="HF94" s="288">
        <v>4</v>
      </c>
      <c r="HG94" s="288">
        <v>2</v>
      </c>
      <c r="HH94" s="288">
        <v>5</v>
      </c>
      <c r="HI94" s="288">
        <v>0</v>
      </c>
      <c r="HJ94" s="134">
        <v>0.75677598295740478</v>
      </c>
      <c r="HK94" s="134">
        <v>7.5677598295740491</v>
      </c>
      <c r="HL94" s="132">
        <v>25.462673916580584</v>
      </c>
      <c r="HM94" s="144">
        <v>96.030272384928296</v>
      </c>
      <c r="HN94" s="144">
        <v>99.520440387682896</v>
      </c>
      <c r="HO94" s="365">
        <v>4.0355125100887797E-2</v>
      </c>
      <c r="HP94" s="365">
        <v>2.7329871549603701E-2</v>
      </c>
      <c r="HQ94" s="365">
        <v>1.6806722689075599</v>
      </c>
      <c r="HR94" s="365">
        <v>1.3698630136986301</v>
      </c>
      <c r="HS94" s="132">
        <v>78.991596638655494</v>
      </c>
      <c r="HT94" s="132">
        <v>91.095890410958901</v>
      </c>
      <c r="HU94" s="132">
        <v>2.4011299435028199</v>
      </c>
      <c r="HV94" s="132">
        <v>1.99508062312107</v>
      </c>
      <c r="HW94" s="132">
        <v>1.5560815985518299</v>
      </c>
      <c r="HX94" s="132">
        <v>3.7543133195307101</v>
      </c>
      <c r="HY94" s="144">
        <v>97.912257887410121</v>
      </c>
      <c r="HZ94" s="144">
        <v>101.533632230438</v>
      </c>
      <c r="IA94" s="383">
        <v>83</v>
      </c>
      <c r="IB94" s="383">
        <v>46</v>
      </c>
      <c r="IC94" s="366">
        <v>0.40135396518375199</v>
      </c>
      <c r="ID94" s="366">
        <v>0.158680878954086</v>
      </c>
      <c r="IE94" s="366">
        <v>4.7811059907834101</v>
      </c>
      <c r="IF94" s="366">
        <v>3.0323005932761999</v>
      </c>
      <c r="IG94" s="144">
        <v>68.605990783410107</v>
      </c>
      <c r="IH94" s="144">
        <v>68.622280817402796</v>
      </c>
      <c r="II94" s="144">
        <v>8.3945841392649907</v>
      </c>
      <c r="IJ94" s="144">
        <v>5.2330194211597503</v>
      </c>
      <c r="IK94" s="144">
        <v>5.7012810694144704</v>
      </c>
      <c r="IL94" s="144">
        <v>10.406257188865901</v>
      </c>
      <c r="IM94" s="146">
        <v>101.4602715801777</v>
      </c>
      <c r="IN94" s="135">
        <v>101.32797222371647</v>
      </c>
      <c r="IO94" s="366">
        <v>0.232378001549187</v>
      </c>
      <c r="IP94" s="366">
        <v>0.131926121372032</v>
      </c>
      <c r="IQ94" s="366">
        <v>4.0178571428571397</v>
      </c>
      <c r="IR94" s="366">
        <v>3.66492146596859</v>
      </c>
      <c r="IS94" s="144">
        <v>78.571428571428598</v>
      </c>
      <c r="IT94" s="144">
        <v>85.340314136125698</v>
      </c>
      <c r="IU94" s="144">
        <v>5.7836302607797601</v>
      </c>
      <c r="IV94" s="144">
        <v>3.5996984545797202</v>
      </c>
      <c r="IW94" s="144">
        <v>2.7157338290394701</v>
      </c>
      <c r="IX94" s="144">
        <v>5.1714314931412799</v>
      </c>
      <c r="IY94" s="338">
        <v>27</v>
      </c>
      <c r="IZ94" s="366">
        <v>0.28568405459739699</v>
      </c>
      <c r="JA94" s="366">
        <v>4.21875</v>
      </c>
      <c r="JB94" s="366">
        <v>85</v>
      </c>
      <c r="JC94" s="366">
        <v>6.7717701830494104</v>
      </c>
      <c r="JD94" s="144">
        <v>7.2371750632620202</v>
      </c>
    </row>
    <row r="95" spans="1:264" ht="18" customHeight="1">
      <c r="A95" s="278"/>
      <c r="B95" s="279" t="s">
        <v>87</v>
      </c>
      <c r="C95" s="279" t="s">
        <v>87</v>
      </c>
      <c r="D95" s="280" t="s">
        <v>1811</v>
      </c>
      <c r="E95" s="281" t="s">
        <v>1312</v>
      </c>
      <c r="F95" s="280" t="s">
        <v>98</v>
      </c>
      <c r="G95" s="281" t="s">
        <v>10</v>
      </c>
      <c r="H95" s="282" t="s">
        <v>87</v>
      </c>
      <c r="I95" s="282" t="s">
        <v>87</v>
      </c>
      <c r="J95" s="282" t="s">
        <v>87</v>
      </c>
      <c r="K95" s="282" t="s">
        <v>87</v>
      </c>
      <c r="L95" s="282" t="s">
        <v>87</v>
      </c>
      <c r="M95" s="283">
        <v>793673</v>
      </c>
      <c r="N95" s="282" t="s">
        <v>87</v>
      </c>
      <c r="O95" s="282" t="s">
        <v>87</v>
      </c>
      <c r="P95" s="282" t="s">
        <v>87</v>
      </c>
      <c r="Q95" s="282" t="s">
        <v>87</v>
      </c>
      <c r="R95" s="132">
        <v>97.247054058697429</v>
      </c>
      <c r="S95" s="132">
        <v>101.01619089664563</v>
      </c>
      <c r="T95" s="339" t="s">
        <v>88</v>
      </c>
      <c r="U95" s="395">
        <v>42.341207345241855</v>
      </c>
      <c r="V95" s="132">
        <v>13.6442786069652</v>
      </c>
      <c r="W95" s="132">
        <v>7.9477611940298498</v>
      </c>
      <c r="X95" s="132">
        <v>21.592039800995</v>
      </c>
      <c r="Y95" s="282" t="s">
        <v>87</v>
      </c>
      <c r="Z95" s="282" t="s">
        <v>87</v>
      </c>
      <c r="AA95" s="282" t="s">
        <v>87</v>
      </c>
      <c r="AB95" s="282" t="s">
        <v>87</v>
      </c>
      <c r="AC95" s="282" t="s">
        <v>87</v>
      </c>
      <c r="AD95" s="282" t="s">
        <v>87</v>
      </c>
      <c r="AE95" s="282" t="s">
        <v>87</v>
      </c>
      <c r="AF95" s="282" t="s">
        <v>87</v>
      </c>
      <c r="AG95" s="282" t="s">
        <v>87</v>
      </c>
      <c r="AH95" s="282" t="s">
        <v>87</v>
      </c>
      <c r="AI95" s="282" t="s">
        <v>87</v>
      </c>
      <c r="AJ95" s="282" t="s">
        <v>87</v>
      </c>
      <c r="AK95" s="282" t="s">
        <v>87</v>
      </c>
      <c r="AL95" s="282" t="s">
        <v>87</v>
      </c>
      <c r="AM95" s="282" t="s">
        <v>87</v>
      </c>
      <c r="AN95" s="282" t="s">
        <v>87</v>
      </c>
      <c r="AO95" s="282" t="s">
        <v>87</v>
      </c>
      <c r="AP95" s="282" t="s">
        <v>87</v>
      </c>
      <c r="AQ95" s="282" t="s">
        <v>87</v>
      </c>
      <c r="AR95" s="282" t="s">
        <v>87</v>
      </c>
      <c r="AS95" s="282" t="s">
        <v>87</v>
      </c>
      <c r="AT95" s="282" t="s">
        <v>87</v>
      </c>
      <c r="AU95" s="282" t="s">
        <v>87</v>
      </c>
      <c r="AV95" s="282" t="s">
        <v>87</v>
      </c>
      <c r="AW95" s="286" t="s">
        <v>87</v>
      </c>
      <c r="AX95" s="286" t="s">
        <v>87</v>
      </c>
      <c r="AY95" s="286" t="s">
        <v>87</v>
      </c>
      <c r="AZ95" s="286" t="s">
        <v>87</v>
      </c>
      <c r="BA95" s="286" t="s">
        <v>87</v>
      </c>
      <c r="BB95" s="285">
        <v>87</v>
      </c>
      <c r="BC95" s="285">
        <v>104</v>
      </c>
      <c r="BD95" s="287" t="s">
        <v>88</v>
      </c>
      <c r="BE95" s="287" t="s">
        <v>88</v>
      </c>
      <c r="BF95" s="287" t="s">
        <v>88</v>
      </c>
      <c r="BG95" s="285">
        <v>120</v>
      </c>
      <c r="BH95" s="284">
        <v>14.99996250009375</v>
      </c>
      <c r="BI95" s="285">
        <v>885</v>
      </c>
      <c r="BJ95" s="284">
        <v>110.62472343819141</v>
      </c>
      <c r="BK95" s="285">
        <v>36</v>
      </c>
      <c r="BL95" s="284">
        <v>4.499988750028125</v>
      </c>
      <c r="BM95" s="285">
        <v>12</v>
      </c>
      <c r="BN95" s="288">
        <v>1.4999962500093749</v>
      </c>
      <c r="BO95" s="289">
        <v>214</v>
      </c>
      <c r="BP95" s="288">
        <v>26.749933125167185</v>
      </c>
      <c r="BQ95" s="285">
        <v>0</v>
      </c>
      <c r="BR95" s="288">
        <v>0</v>
      </c>
      <c r="BS95" s="285">
        <v>0</v>
      </c>
      <c r="BT95" s="288">
        <v>0</v>
      </c>
      <c r="BU95" s="285">
        <v>0</v>
      </c>
      <c r="BV95" s="288">
        <v>0</v>
      </c>
      <c r="BW95" s="285">
        <v>90</v>
      </c>
      <c r="BX95" s="288">
        <v>11.249971875070313</v>
      </c>
      <c r="BY95" s="285">
        <v>0</v>
      </c>
      <c r="BZ95" s="288">
        <v>0</v>
      </c>
      <c r="CA95" s="285">
        <v>1311</v>
      </c>
      <c r="CB95" s="288">
        <v>163.87459031352421</v>
      </c>
      <c r="CC95" s="285">
        <v>443</v>
      </c>
      <c r="CD95" s="288">
        <v>55.374861562846093</v>
      </c>
      <c r="CE95" s="285">
        <v>94</v>
      </c>
      <c r="CF95" s="288">
        <v>11.749970625073438</v>
      </c>
      <c r="CG95" s="285">
        <v>1696</v>
      </c>
      <c r="CH95" s="288">
        <v>211.99947000132502</v>
      </c>
      <c r="CI95" s="285">
        <v>1674</v>
      </c>
      <c r="CJ95" s="288">
        <v>209.24947687630782</v>
      </c>
      <c r="CK95" s="285">
        <v>374</v>
      </c>
      <c r="CL95" s="288">
        <v>46.749883125292186</v>
      </c>
      <c r="CM95" s="285">
        <v>6410</v>
      </c>
      <c r="CN95" s="292">
        <v>801.2479968800078</v>
      </c>
      <c r="CO95" s="285">
        <v>265</v>
      </c>
      <c r="CP95" s="288">
        <v>33.124917187707027</v>
      </c>
      <c r="CQ95" s="285">
        <v>11</v>
      </c>
      <c r="CR95" s="288">
        <v>1.3749965625085938</v>
      </c>
      <c r="CS95" s="285">
        <v>90</v>
      </c>
      <c r="CT95" s="288">
        <v>11.249971875070313</v>
      </c>
      <c r="CU95" s="285">
        <v>92</v>
      </c>
      <c r="CV95" s="288">
        <v>11.499971250071875</v>
      </c>
      <c r="CW95" s="285">
        <v>533</v>
      </c>
      <c r="CX95" s="288">
        <v>66.624833437916408</v>
      </c>
      <c r="CY95" s="285">
        <v>533</v>
      </c>
      <c r="CZ95" s="288">
        <v>66.624833437916408</v>
      </c>
      <c r="DA95" s="285">
        <v>0</v>
      </c>
      <c r="DB95" s="288">
        <v>0</v>
      </c>
      <c r="DC95" s="285">
        <v>0</v>
      </c>
      <c r="DD95" s="285">
        <v>1640</v>
      </c>
      <c r="DE95" s="285">
        <v>724</v>
      </c>
      <c r="DF95" s="285">
        <v>0</v>
      </c>
      <c r="DG95" s="285">
        <v>0</v>
      </c>
      <c r="DH95" s="285">
        <v>164</v>
      </c>
      <c r="DI95" s="285">
        <v>0</v>
      </c>
      <c r="DJ95" s="285">
        <v>135</v>
      </c>
      <c r="DK95" s="285">
        <v>155</v>
      </c>
      <c r="DL95" s="285">
        <v>42</v>
      </c>
      <c r="DM95" s="285">
        <v>55</v>
      </c>
      <c r="DN95" s="285">
        <v>0</v>
      </c>
      <c r="DO95" s="285">
        <v>0</v>
      </c>
      <c r="DP95" s="285">
        <v>124</v>
      </c>
      <c r="DQ95" s="285">
        <v>18</v>
      </c>
      <c r="DR95" s="285">
        <v>0</v>
      </c>
      <c r="DS95" s="285">
        <v>180</v>
      </c>
      <c r="DT95" s="285">
        <v>11799</v>
      </c>
      <c r="DU95" s="285">
        <v>38321</v>
      </c>
      <c r="DV95" s="285">
        <v>7292</v>
      </c>
      <c r="DW95" s="285">
        <v>8665</v>
      </c>
      <c r="DX95" s="285">
        <v>1116</v>
      </c>
      <c r="DY95" s="285">
        <v>1055</v>
      </c>
      <c r="DZ95" s="285">
        <v>12693</v>
      </c>
      <c r="EA95" s="285">
        <v>19520</v>
      </c>
      <c r="EB95" s="288">
        <v>23.872950819672099</v>
      </c>
      <c r="EC95" s="285">
        <v>365</v>
      </c>
      <c r="ED95" s="285">
        <v>6670</v>
      </c>
      <c r="EE95" s="285">
        <v>1800</v>
      </c>
      <c r="EF95" s="288">
        <v>26.986506746626688</v>
      </c>
      <c r="EG95" s="285">
        <v>297</v>
      </c>
      <c r="EH95" s="285">
        <v>162</v>
      </c>
      <c r="EI95" s="285">
        <v>85</v>
      </c>
      <c r="EJ95" s="285">
        <v>40</v>
      </c>
      <c r="EK95" s="285">
        <v>424</v>
      </c>
      <c r="EL95" s="285">
        <v>10</v>
      </c>
      <c r="EM95" s="285">
        <v>21</v>
      </c>
      <c r="EN95" s="285">
        <v>29</v>
      </c>
      <c r="EO95" s="285">
        <v>27</v>
      </c>
      <c r="EP95" s="285">
        <v>51</v>
      </c>
      <c r="EQ95" s="285">
        <v>41</v>
      </c>
      <c r="ER95" s="285">
        <v>0</v>
      </c>
      <c r="ES95" s="285">
        <v>3</v>
      </c>
      <c r="ET95" s="285">
        <v>0</v>
      </c>
      <c r="EU95" s="285">
        <v>0</v>
      </c>
      <c r="EV95" s="285">
        <v>3543</v>
      </c>
      <c r="EW95" s="285">
        <v>37</v>
      </c>
      <c r="EX95" s="285">
        <v>14</v>
      </c>
      <c r="EY95" s="285">
        <v>171</v>
      </c>
      <c r="EZ95" s="285">
        <v>21</v>
      </c>
      <c r="FA95" s="285">
        <v>27</v>
      </c>
      <c r="FB95" s="285">
        <v>2</v>
      </c>
      <c r="FC95" s="285">
        <v>5</v>
      </c>
      <c r="FD95" s="285">
        <v>34</v>
      </c>
      <c r="FE95" s="285">
        <v>6</v>
      </c>
      <c r="FF95" s="285">
        <v>11</v>
      </c>
      <c r="FG95" s="285">
        <v>379</v>
      </c>
      <c r="FH95" s="285">
        <v>399</v>
      </c>
      <c r="FI95" s="285">
        <v>3381</v>
      </c>
      <c r="FJ95" s="285">
        <v>641</v>
      </c>
      <c r="FK95" s="289">
        <v>25</v>
      </c>
      <c r="FL95" s="288">
        <v>3.1499118654660041</v>
      </c>
      <c r="FM95" s="289">
        <v>13</v>
      </c>
      <c r="FN95" s="288">
        <v>1.6379541700423224</v>
      </c>
      <c r="FO95" s="289">
        <v>6</v>
      </c>
      <c r="FP95" s="288">
        <v>0.7559788477118411</v>
      </c>
      <c r="FQ95" s="281">
        <v>3</v>
      </c>
      <c r="FR95" s="292">
        <v>0.37499906250234372</v>
      </c>
      <c r="FS95" s="281">
        <v>1</v>
      </c>
      <c r="FT95" s="292">
        <v>0.12499968750078125</v>
      </c>
      <c r="FU95" s="289">
        <v>20</v>
      </c>
      <c r="FV95" s="288">
        <v>2.4999937500156251</v>
      </c>
      <c r="FW95" s="293">
        <v>1</v>
      </c>
      <c r="FX95" s="293">
        <v>0</v>
      </c>
      <c r="FY95" s="293">
        <v>1</v>
      </c>
      <c r="FZ95" s="293">
        <v>0</v>
      </c>
      <c r="GA95" s="293">
        <v>0</v>
      </c>
      <c r="GB95" s="285">
        <v>16823</v>
      </c>
      <c r="GC95" s="285">
        <v>1336</v>
      </c>
      <c r="GD95" s="285">
        <v>0</v>
      </c>
      <c r="GE95" s="285">
        <v>0</v>
      </c>
      <c r="GF95" s="285">
        <v>51</v>
      </c>
      <c r="GG95" s="288">
        <v>450.9</v>
      </c>
      <c r="GH95" s="288">
        <v>1107.5899999999999</v>
      </c>
      <c r="GI95" s="288">
        <v>59</v>
      </c>
      <c r="GJ95" s="288">
        <v>22.06</v>
      </c>
      <c r="GK95" s="288">
        <v>3.05</v>
      </c>
      <c r="GL95" s="288">
        <v>7.01</v>
      </c>
      <c r="GM95" s="288">
        <v>11.25</v>
      </c>
      <c r="GN95" s="288">
        <v>8.25</v>
      </c>
      <c r="GO95" s="288">
        <v>5.16</v>
      </c>
      <c r="GP95" s="288">
        <v>20.350000000000001</v>
      </c>
      <c r="GQ95" s="288">
        <v>1</v>
      </c>
      <c r="GR95" s="288">
        <v>1</v>
      </c>
      <c r="GS95" s="288">
        <v>0</v>
      </c>
      <c r="GT95" s="288">
        <v>32.46</v>
      </c>
      <c r="GU95" s="288">
        <v>0</v>
      </c>
      <c r="GV95" s="288">
        <v>1</v>
      </c>
      <c r="GW95" s="288">
        <v>0</v>
      </c>
      <c r="GX95" s="288">
        <v>1</v>
      </c>
      <c r="GY95" s="288">
        <v>4</v>
      </c>
      <c r="GZ95" s="288">
        <v>3</v>
      </c>
      <c r="HA95" s="288">
        <v>1</v>
      </c>
      <c r="HB95" s="288">
        <v>0</v>
      </c>
      <c r="HC95" s="288">
        <v>1</v>
      </c>
      <c r="HD95" s="288">
        <v>1</v>
      </c>
      <c r="HE95" s="288">
        <v>1</v>
      </c>
      <c r="HF95" s="288">
        <v>3</v>
      </c>
      <c r="HG95" s="288">
        <v>3</v>
      </c>
      <c r="HH95" s="288">
        <v>10</v>
      </c>
      <c r="HI95" s="288">
        <v>4.3499999999999996</v>
      </c>
      <c r="HJ95" s="134">
        <v>1.1339682715677615</v>
      </c>
      <c r="HK95" s="134">
        <v>6.0478307816947288</v>
      </c>
      <c r="HL95" s="132">
        <v>34.234502118630722</v>
      </c>
      <c r="HM95" s="144">
        <v>94.843948622823703</v>
      </c>
      <c r="HN95" s="144">
        <v>102.199374127911</v>
      </c>
      <c r="HO95" s="366">
        <v>4.2060988433228197E-2</v>
      </c>
      <c r="HP95" s="366">
        <v>4.7523999619808001E-2</v>
      </c>
      <c r="HQ95" s="366">
        <v>2.1739130434782599</v>
      </c>
      <c r="HR95" s="366">
        <v>2.2727272727272698</v>
      </c>
      <c r="HS95" s="132">
        <v>84.239130434782595</v>
      </c>
      <c r="HT95" s="132">
        <v>87.272727272727295</v>
      </c>
      <c r="HU95" s="132">
        <v>1.9348054679285001</v>
      </c>
      <c r="HV95" s="132">
        <v>2.0910559832715498</v>
      </c>
      <c r="HW95" s="132">
        <v>2.2985958017827999</v>
      </c>
      <c r="HX95" s="132">
        <v>3.3421157784326501</v>
      </c>
      <c r="HY95" s="144">
        <v>107.1901046950136</v>
      </c>
      <c r="HZ95" s="144">
        <v>102.149720145674</v>
      </c>
      <c r="IA95" s="383">
        <v>81</v>
      </c>
      <c r="IB95" s="383">
        <v>65</v>
      </c>
      <c r="IC95" s="366">
        <v>0.37277371255004799</v>
      </c>
      <c r="ID95" s="366">
        <v>0.225576956446295</v>
      </c>
      <c r="IE95" s="366">
        <v>3.6818181818181799</v>
      </c>
      <c r="IF95" s="366">
        <v>3.31632653061224</v>
      </c>
      <c r="IG95" s="144">
        <v>72.090909090909093</v>
      </c>
      <c r="IH95" s="144">
        <v>76.224489795918402</v>
      </c>
      <c r="II95" s="144">
        <v>10.124718118643299</v>
      </c>
      <c r="IJ95" s="144">
        <v>6.8020128405344398</v>
      </c>
      <c r="IK95" s="144">
        <v>5.0812326272404897</v>
      </c>
      <c r="IL95" s="144">
        <v>8.4767244393386907</v>
      </c>
      <c r="IM95" s="146">
        <v>103.53310453343245</v>
      </c>
      <c r="IN95" s="135">
        <v>107.48381862489396</v>
      </c>
      <c r="IO95" s="366">
        <v>0.23295733202550301</v>
      </c>
      <c r="IP95" s="366">
        <v>3.5319048740287302E-2</v>
      </c>
      <c r="IQ95" s="366">
        <v>2.8528528528528501</v>
      </c>
      <c r="IR95" s="366">
        <v>0.65645514223194701</v>
      </c>
      <c r="IS95" s="144">
        <v>83.933933933933901</v>
      </c>
      <c r="IT95" s="144">
        <v>89.4967177242888</v>
      </c>
      <c r="IU95" s="144">
        <v>8.1657675331044608</v>
      </c>
      <c r="IV95" s="144">
        <v>5.3802684247704304</v>
      </c>
      <c r="IW95" s="144">
        <v>4.8218717708524501</v>
      </c>
      <c r="IX95" s="144">
        <v>6.5130143391521198</v>
      </c>
      <c r="IY95" s="338">
        <v>46</v>
      </c>
      <c r="IZ95" s="366">
        <v>0.31169535167366902</v>
      </c>
      <c r="JA95" s="366">
        <v>4.5009784735812097</v>
      </c>
      <c r="JB95" s="366">
        <v>92.465753424657507</v>
      </c>
      <c r="JC95" s="366">
        <v>6.9250575958802001</v>
      </c>
      <c r="JD95" s="144">
        <v>7.1456220967983599</v>
      </c>
    </row>
    <row r="96" spans="1:264" ht="18" customHeight="1">
      <c r="A96" s="278"/>
      <c r="B96" s="279" t="s">
        <v>87</v>
      </c>
      <c r="C96" s="279" t="s">
        <v>87</v>
      </c>
      <c r="D96" s="280" t="s">
        <v>1812</v>
      </c>
      <c r="E96" s="281" t="s">
        <v>1313</v>
      </c>
      <c r="F96" s="280" t="s">
        <v>98</v>
      </c>
      <c r="G96" s="281" t="s">
        <v>10</v>
      </c>
      <c r="H96" s="282" t="s">
        <v>87</v>
      </c>
      <c r="I96" s="282" t="s">
        <v>87</v>
      </c>
      <c r="J96" s="282" t="s">
        <v>87</v>
      </c>
      <c r="K96" s="282" t="s">
        <v>87</v>
      </c>
      <c r="L96" s="282" t="s">
        <v>87</v>
      </c>
      <c r="M96" s="283">
        <v>771746</v>
      </c>
      <c r="N96" s="282" t="s">
        <v>87</v>
      </c>
      <c r="O96" s="282" t="s">
        <v>87</v>
      </c>
      <c r="P96" s="282" t="s">
        <v>87</v>
      </c>
      <c r="Q96" s="282" t="s">
        <v>87</v>
      </c>
      <c r="R96" s="132">
        <v>93.697220559286649</v>
      </c>
      <c r="S96" s="132">
        <v>99.04548933118366</v>
      </c>
      <c r="T96" s="339" t="s">
        <v>88</v>
      </c>
      <c r="U96" s="339" t="s">
        <v>88</v>
      </c>
      <c r="V96" s="132">
        <v>15.698213103904701</v>
      </c>
      <c r="W96" s="132">
        <v>5.6651224354731999</v>
      </c>
      <c r="X96" s="132">
        <v>21.3633355393779</v>
      </c>
      <c r="Y96" s="282" t="s">
        <v>87</v>
      </c>
      <c r="Z96" s="282" t="s">
        <v>87</v>
      </c>
      <c r="AA96" s="282" t="s">
        <v>87</v>
      </c>
      <c r="AB96" s="282" t="s">
        <v>87</v>
      </c>
      <c r="AC96" s="282" t="s">
        <v>87</v>
      </c>
      <c r="AD96" s="282" t="s">
        <v>87</v>
      </c>
      <c r="AE96" s="282" t="s">
        <v>87</v>
      </c>
      <c r="AF96" s="282" t="s">
        <v>87</v>
      </c>
      <c r="AG96" s="282" t="s">
        <v>87</v>
      </c>
      <c r="AH96" s="282" t="s">
        <v>87</v>
      </c>
      <c r="AI96" s="282" t="s">
        <v>87</v>
      </c>
      <c r="AJ96" s="282" t="s">
        <v>87</v>
      </c>
      <c r="AK96" s="282" t="s">
        <v>87</v>
      </c>
      <c r="AL96" s="282" t="s">
        <v>87</v>
      </c>
      <c r="AM96" s="282" t="s">
        <v>87</v>
      </c>
      <c r="AN96" s="282" t="s">
        <v>87</v>
      </c>
      <c r="AO96" s="282" t="s">
        <v>87</v>
      </c>
      <c r="AP96" s="282" t="s">
        <v>87</v>
      </c>
      <c r="AQ96" s="282" t="s">
        <v>87</v>
      </c>
      <c r="AR96" s="282" t="s">
        <v>87</v>
      </c>
      <c r="AS96" s="282" t="s">
        <v>87</v>
      </c>
      <c r="AT96" s="282" t="s">
        <v>87</v>
      </c>
      <c r="AU96" s="282" t="s">
        <v>87</v>
      </c>
      <c r="AV96" s="282" t="s">
        <v>87</v>
      </c>
      <c r="AW96" s="286" t="s">
        <v>87</v>
      </c>
      <c r="AX96" s="286" t="s">
        <v>87</v>
      </c>
      <c r="AY96" s="286" t="s">
        <v>87</v>
      </c>
      <c r="AZ96" s="286" t="s">
        <v>87</v>
      </c>
      <c r="BA96" s="286" t="s">
        <v>87</v>
      </c>
      <c r="BB96" s="285">
        <v>75</v>
      </c>
      <c r="BC96" s="285">
        <v>92</v>
      </c>
      <c r="BD96" s="287" t="s">
        <v>88</v>
      </c>
      <c r="BE96" s="287" t="s">
        <v>88</v>
      </c>
      <c r="BF96" s="287" t="s">
        <v>88</v>
      </c>
      <c r="BG96" s="285">
        <v>272</v>
      </c>
      <c r="BH96" s="284">
        <v>34.942755544593126</v>
      </c>
      <c r="BI96" s="285">
        <v>1074</v>
      </c>
      <c r="BJ96" s="284">
        <v>137.97249799593021</v>
      </c>
      <c r="BK96" s="285">
        <v>81</v>
      </c>
      <c r="BL96" s="284">
        <v>10.405747055558981</v>
      </c>
      <c r="BM96" s="285">
        <v>161</v>
      </c>
      <c r="BN96" s="288">
        <v>20.683028098086371</v>
      </c>
      <c r="BO96" s="289">
        <v>367</v>
      </c>
      <c r="BP96" s="288">
        <v>47.147026782594395</v>
      </c>
      <c r="BQ96" s="285">
        <v>0</v>
      </c>
      <c r="BR96" s="288">
        <v>0</v>
      </c>
      <c r="BS96" s="285">
        <v>27</v>
      </c>
      <c r="BT96" s="288">
        <v>3.4685823518529935</v>
      </c>
      <c r="BU96" s="285">
        <v>0</v>
      </c>
      <c r="BV96" s="288">
        <v>0</v>
      </c>
      <c r="BW96" s="285">
        <v>98</v>
      </c>
      <c r="BX96" s="288">
        <v>12.589669277096052</v>
      </c>
      <c r="BY96" s="290">
        <v>0</v>
      </c>
      <c r="BZ96" s="291">
        <v>0</v>
      </c>
      <c r="CA96" s="285">
        <v>1850</v>
      </c>
      <c r="CB96" s="288">
        <v>237.66212410844585</v>
      </c>
      <c r="CC96" s="285">
        <v>23</v>
      </c>
      <c r="CD96" s="288">
        <v>2.9547182997266241</v>
      </c>
      <c r="CE96" s="285">
        <v>42</v>
      </c>
      <c r="CF96" s="288">
        <v>5.3955725473268794</v>
      </c>
      <c r="CG96" s="285">
        <v>1225</v>
      </c>
      <c r="CH96" s="288">
        <v>157.37086596370065</v>
      </c>
      <c r="CI96" s="285">
        <v>1839</v>
      </c>
      <c r="CJ96" s="288">
        <v>236.24899796509834</v>
      </c>
      <c r="CK96" s="285">
        <v>506</v>
      </c>
      <c r="CL96" s="288">
        <v>65.003802593985739</v>
      </c>
      <c r="CM96" s="285">
        <v>509</v>
      </c>
      <c r="CN96" s="292">
        <v>65.389200633080506</v>
      </c>
      <c r="CO96" s="285">
        <v>325</v>
      </c>
      <c r="CP96" s="288">
        <v>41.751454235267516</v>
      </c>
      <c r="CQ96" s="285">
        <v>4</v>
      </c>
      <c r="CR96" s="288">
        <v>0.51386405212636943</v>
      </c>
      <c r="CS96" s="285">
        <v>409</v>
      </c>
      <c r="CT96" s="288">
        <v>52.542599329921281</v>
      </c>
      <c r="CU96" s="285">
        <v>163</v>
      </c>
      <c r="CV96" s="288">
        <v>20.939960124149557</v>
      </c>
      <c r="CW96" s="285">
        <v>236</v>
      </c>
      <c r="CX96" s="288">
        <v>30.317979075455796</v>
      </c>
      <c r="CY96" s="285">
        <v>218</v>
      </c>
      <c r="CZ96" s="288">
        <v>28.005590840887137</v>
      </c>
      <c r="DA96" s="290">
        <v>18</v>
      </c>
      <c r="DB96" s="291">
        <v>2.3123882345686626</v>
      </c>
      <c r="DC96" s="285">
        <v>0</v>
      </c>
      <c r="DD96" s="285">
        <v>634</v>
      </c>
      <c r="DE96" s="285">
        <v>2375</v>
      </c>
      <c r="DF96" s="285">
        <v>11083</v>
      </c>
      <c r="DG96" s="285">
        <v>0</v>
      </c>
      <c r="DH96" s="285">
        <v>59</v>
      </c>
      <c r="DI96" s="285">
        <v>0</v>
      </c>
      <c r="DJ96" s="285">
        <v>112</v>
      </c>
      <c r="DK96" s="285">
        <v>147</v>
      </c>
      <c r="DL96" s="285">
        <v>154</v>
      </c>
      <c r="DM96" s="285">
        <v>6</v>
      </c>
      <c r="DN96" s="285">
        <v>3596</v>
      </c>
      <c r="DO96" s="285">
        <v>16</v>
      </c>
      <c r="DP96" s="285">
        <v>180</v>
      </c>
      <c r="DQ96" s="285">
        <v>201</v>
      </c>
      <c r="DR96" s="285">
        <v>0</v>
      </c>
      <c r="DS96" s="285">
        <v>6</v>
      </c>
      <c r="DT96" s="285">
        <v>161</v>
      </c>
      <c r="DU96" s="285">
        <v>41789</v>
      </c>
      <c r="DV96" s="285">
        <v>12978</v>
      </c>
      <c r="DW96" s="285">
        <v>8359</v>
      </c>
      <c r="DX96" s="285">
        <v>1509</v>
      </c>
      <c r="DY96" s="285">
        <v>1365</v>
      </c>
      <c r="DZ96" s="285">
        <v>16998</v>
      </c>
      <c r="EA96" s="285">
        <v>8052</v>
      </c>
      <c r="EB96" s="288">
        <v>42.871336313959297</v>
      </c>
      <c r="EC96" s="285">
        <v>260</v>
      </c>
      <c r="ED96" s="285">
        <v>2706</v>
      </c>
      <c r="EE96" s="285">
        <v>1430</v>
      </c>
      <c r="EF96" s="288">
        <v>52.845528455284551</v>
      </c>
      <c r="EG96" s="285">
        <v>144</v>
      </c>
      <c r="EH96" s="285">
        <v>171</v>
      </c>
      <c r="EI96" s="285">
        <v>140</v>
      </c>
      <c r="EJ96" s="285">
        <v>206</v>
      </c>
      <c r="EK96" s="285">
        <v>1188</v>
      </c>
      <c r="EL96" s="285">
        <v>13</v>
      </c>
      <c r="EM96" s="285">
        <v>51</v>
      </c>
      <c r="EN96" s="285">
        <v>15</v>
      </c>
      <c r="EO96" s="285">
        <v>138</v>
      </c>
      <c r="EP96" s="285">
        <v>43</v>
      </c>
      <c r="EQ96" s="285">
        <v>142</v>
      </c>
      <c r="ER96" s="285">
        <v>0</v>
      </c>
      <c r="ES96" s="285">
        <v>3</v>
      </c>
      <c r="ET96" s="285">
        <v>70</v>
      </c>
      <c r="EU96" s="285">
        <v>1</v>
      </c>
      <c r="EV96" s="285">
        <v>8704</v>
      </c>
      <c r="EW96" s="285">
        <v>153</v>
      </c>
      <c r="EX96" s="285">
        <v>57</v>
      </c>
      <c r="EY96" s="285">
        <v>1815</v>
      </c>
      <c r="EZ96" s="285">
        <v>124</v>
      </c>
      <c r="FA96" s="285">
        <v>49</v>
      </c>
      <c r="FB96" s="285">
        <v>2</v>
      </c>
      <c r="FC96" s="285">
        <v>19</v>
      </c>
      <c r="FD96" s="285">
        <v>55</v>
      </c>
      <c r="FE96" s="285">
        <v>16</v>
      </c>
      <c r="FF96" s="285">
        <v>142</v>
      </c>
      <c r="FG96" s="285">
        <v>444</v>
      </c>
      <c r="FH96" s="285">
        <v>1018</v>
      </c>
      <c r="FI96" s="285">
        <v>334</v>
      </c>
      <c r="FJ96" s="285">
        <v>1687</v>
      </c>
      <c r="FK96" s="289">
        <v>43</v>
      </c>
      <c r="FL96" s="288">
        <v>5.571781389213549</v>
      </c>
      <c r="FM96" s="289">
        <v>15</v>
      </c>
      <c r="FN96" s="288">
        <v>1.9436446706558894</v>
      </c>
      <c r="FO96" s="289">
        <v>11</v>
      </c>
      <c r="FP96" s="288">
        <v>1.4253394251476521</v>
      </c>
      <c r="FQ96" s="281">
        <v>2</v>
      </c>
      <c r="FR96" s="292">
        <v>0.25693202606318472</v>
      </c>
      <c r="FS96" s="281">
        <v>8</v>
      </c>
      <c r="FT96" s="292">
        <v>1.0277281042527389</v>
      </c>
      <c r="FU96" s="289">
        <v>8</v>
      </c>
      <c r="FV96" s="288">
        <v>1.0277281042527389</v>
      </c>
      <c r="FW96" s="293">
        <v>0</v>
      </c>
      <c r="FX96" s="293">
        <v>0</v>
      </c>
      <c r="FY96" s="293">
        <v>0</v>
      </c>
      <c r="FZ96" s="293">
        <v>0</v>
      </c>
      <c r="GA96" s="293">
        <v>0</v>
      </c>
      <c r="GB96" s="285">
        <v>19998</v>
      </c>
      <c r="GC96" s="285">
        <v>6257</v>
      </c>
      <c r="GD96" s="285">
        <v>7259</v>
      </c>
      <c r="GE96" s="285">
        <v>0</v>
      </c>
      <c r="GF96" s="285">
        <v>112</v>
      </c>
      <c r="GG96" s="288">
        <v>302.8</v>
      </c>
      <c r="GH96" s="288">
        <v>897.9</v>
      </c>
      <c r="GI96" s="288">
        <v>54</v>
      </c>
      <c r="GJ96" s="288">
        <v>7</v>
      </c>
      <c r="GK96" s="288">
        <v>4</v>
      </c>
      <c r="GL96" s="288">
        <v>7</v>
      </c>
      <c r="GM96" s="288">
        <v>11</v>
      </c>
      <c r="GN96" s="288">
        <v>13</v>
      </c>
      <c r="GO96" s="288">
        <v>5</v>
      </c>
      <c r="GP96" s="288">
        <v>11</v>
      </c>
      <c r="GQ96" s="288">
        <v>6</v>
      </c>
      <c r="GR96" s="288">
        <v>3</v>
      </c>
      <c r="GS96" s="288">
        <v>0</v>
      </c>
      <c r="GT96" s="288">
        <v>53</v>
      </c>
      <c r="GU96" s="288">
        <v>2</v>
      </c>
      <c r="GV96" s="288">
        <v>1</v>
      </c>
      <c r="GW96" s="288">
        <v>0</v>
      </c>
      <c r="GX96" s="288">
        <v>2</v>
      </c>
      <c r="GY96" s="288">
        <v>4</v>
      </c>
      <c r="GZ96" s="288">
        <v>3</v>
      </c>
      <c r="HA96" s="288">
        <v>1</v>
      </c>
      <c r="HB96" s="288">
        <v>0</v>
      </c>
      <c r="HC96" s="288">
        <v>0</v>
      </c>
      <c r="HD96" s="288">
        <v>1</v>
      </c>
      <c r="HE96" s="288">
        <v>0</v>
      </c>
      <c r="HF96" s="288">
        <v>2</v>
      </c>
      <c r="HG96" s="288">
        <v>2</v>
      </c>
      <c r="HH96" s="288">
        <v>11</v>
      </c>
      <c r="HI96" s="288">
        <v>1</v>
      </c>
      <c r="HJ96" s="134">
        <v>0.77745786826235574</v>
      </c>
      <c r="HK96" s="134">
        <v>6.8675445029841429</v>
      </c>
      <c r="HL96" s="132">
        <v>36.018327273481177</v>
      </c>
      <c r="HM96" s="144">
        <v>89.903308563663003</v>
      </c>
      <c r="HN96" s="144">
        <v>93.966901447413207</v>
      </c>
      <c r="HO96" s="365">
        <v>8.9531240007674096E-2</v>
      </c>
      <c r="HP96" s="365">
        <v>3.1328320802004997E-2</v>
      </c>
      <c r="HQ96" s="365">
        <v>2.9106029106029099</v>
      </c>
      <c r="HR96" s="365">
        <v>1.39442231075697</v>
      </c>
      <c r="HS96" s="132">
        <v>82.7442827442827</v>
      </c>
      <c r="HT96" s="132">
        <v>85.059760956175296</v>
      </c>
      <c r="HU96" s="132">
        <v>3.0760376031207999</v>
      </c>
      <c r="HV96" s="132">
        <v>2.24668814894379</v>
      </c>
      <c r="HW96" s="132">
        <v>3.2090257254978001</v>
      </c>
      <c r="HX96" s="132">
        <v>6.0865582492596504</v>
      </c>
      <c r="HY96" s="144">
        <v>100.44727122463787</v>
      </c>
      <c r="HZ96" s="144">
        <v>97.729228195092205</v>
      </c>
      <c r="IA96" s="383">
        <v>59</v>
      </c>
      <c r="IB96" s="383">
        <v>39</v>
      </c>
      <c r="IC96" s="366">
        <v>0.35975609756097598</v>
      </c>
      <c r="ID96" s="366">
        <v>0.15662021605557999</v>
      </c>
      <c r="IE96" s="366">
        <v>3.93333333333333</v>
      </c>
      <c r="IF96" s="366">
        <v>2.63513513513514</v>
      </c>
      <c r="IG96" s="144">
        <v>67.533333333333303</v>
      </c>
      <c r="IH96" s="144">
        <v>73.175675675675706</v>
      </c>
      <c r="II96" s="144">
        <v>9.1463414634146307</v>
      </c>
      <c r="IJ96" s="144">
        <v>5.9435364041604704</v>
      </c>
      <c r="IK96" s="144">
        <v>3.9448185649920098</v>
      </c>
      <c r="IL96" s="144">
        <v>8.0867590222356096</v>
      </c>
      <c r="IM96" s="146">
        <v>96.669102100459284</v>
      </c>
      <c r="IN96" s="135">
        <v>98.853501493418321</v>
      </c>
      <c r="IO96" s="366">
        <v>0.29302598163703802</v>
      </c>
      <c r="IP96" s="366">
        <v>6.8662455369404005E-2</v>
      </c>
      <c r="IQ96" s="366">
        <v>3.5799522673031001</v>
      </c>
      <c r="IR96" s="366">
        <v>1.0989010989011001</v>
      </c>
      <c r="IS96" s="144">
        <v>86.157517899761302</v>
      </c>
      <c r="IT96" s="144">
        <v>89.010989010988993</v>
      </c>
      <c r="IU96" s="144">
        <v>8.1851924203946105</v>
      </c>
      <c r="IV96" s="144">
        <v>6.2482834386157604</v>
      </c>
      <c r="IW96" s="144">
        <v>3.6819193189513402</v>
      </c>
      <c r="IX96" s="144">
        <v>6.8093575010243299</v>
      </c>
      <c r="IY96" s="338">
        <v>46</v>
      </c>
      <c r="IZ96" s="366">
        <v>0.28735632183908</v>
      </c>
      <c r="JA96" s="366">
        <v>3.5249042145593901</v>
      </c>
      <c r="JB96" s="366">
        <v>87.739463601532606</v>
      </c>
      <c r="JC96" s="366">
        <v>8.1521739130434803</v>
      </c>
      <c r="JD96" s="144">
        <v>8.0898960999849407</v>
      </c>
    </row>
    <row r="97" spans="1:264" ht="18" customHeight="1">
      <c r="A97" s="278"/>
      <c r="B97" s="279" t="s">
        <v>87</v>
      </c>
      <c r="C97" s="279" t="s">
        <v>87</v>
      </c>
      <c r="D97" s="280" t="s">
        <v>1813</v>
      </c>
      <c r="E97" s="281" t="s">
        <v>1314</v>
      </c>
      <c r="F97" s="280" t="s">
        <v>98</v>
      </c>
      <c r="G97" s="281" t="s">
        <v>10</v>
      </c>
      <c r="H97" s="282" t="s">
        <v>87</v>
      </c>
      <c r="I97" s="282" t="s">
        <v>87</v>
      </c>
      <c r="J97" s="282" t="s">
        <v>87</v>
      </c>
      <c r="K97" s="282" t="s">
        <v>87</v>
      </c>
      <c r="L97" s="282" t="s">
        <v>87</v>
      </c>
      <c r="M97" s="283">
        <v>635455</v>
      </c>
      <c r="N97" s="282" t="s">
        <v>87</v>
      </c>
      <c r="O97" s="282" t="s">
        <v>87</v>
      </c>
      <c r="P97" s="282" t="s">
        <v>87</v>
      </c>
      <c r="Q97" s="282" t="s">
        <v>87</v>
      </c>
      <c r="R97" s="132">
        <v>97.940526945375424</v>
      </c>
      <c r="S97" s="132">
        <v>99.994577548720954</v>
      </c>
      <c r="T97" s="339" t="s">
        <v>88</v>
      </c>
      <c r="U97" s="339" t="s">
        <v>88</v>
      </c>
      <c r="V97" s="132">
        <v>11.281015579919201</v>
      </c>
      <c r="W97" s="132">
        <v>5.1356030005770297</v>
      </c>
      <c r="X97" s="132">
        <v>16.416618580496301</v>
      </c>
      <c r="Y97" s="282" t="s">
        <v>87</v>
      </c>
      <c r="Z97" s="282" t="s">
        <v>87</v>
      </c>
      <c r="AA97" s="282" t="s">
        <v>87</v>
      </c>
      <c r="AB97" s="282" t="s">
        <v>87</v>
      </c>
      <c r="AC97" s="282" t="s">
        <v>87</v>
      </c>
      <c r="AD97" s="282" t="s">
        <v>87</v>
      </c>
      <c r="AE97" s="282" t="s">
        <v>87</v>
      </c>
      <c r="AF97" s="282" t="s">
        <v>87</v>
      </c>
      <c r="AG97" s="282" t="s">
        <v>87</v>
      </c>
      <c r="AH97" s="282" t="s">
        <v>87</v>
      </c>
      <c r="AI97" s="282" t="s">
        <v>87</v>
      </c>
      <c r="AJ97" s="282" t="s">
        <v>87</v>
      </c>
      <c r="AK97" s="282" t="s">
        <v>87</v>
      </c>
      <c r="AL97" s="282" t="s">
        <v>87</v>
      </c>
      <c r="AM97" s="282" t="s">
        <v>87</v>
      </c>
      <c r="AN97" s="282" t="s">
        <v>87</v>
      </c>
      <c r="AO97" s="282" t="s">
        <v>87</v>
      </c>
      <c r="AP97" s="282" t="s">
        <v>87</v>
      </c>
      <c r="AQ97" s="282" t="s">
        <v>87</v>
      </c>
      <c r="AR97" s="282" t="s">
        <v>87</v>
      </c>
      <c r="AS97" s="282" t="s">
        <v>87</v>
      </c>
      <c r="AT97" s="282" t="s">
        <v>87</v>
      </c>
      <c r="AU97" s="282" t="s">
        <v>87</v>
      </c>
      <c r="AV97" s="282" t="s">
        <v>87</v>
      </c>
      <c r="AW97" s="286" t="s">
        <v>87</v>
      </c>
      <c r="AX97" s="286" t="s">
        <v>87</v>
      </c>
      <c r="AY97" s="286" t="s">
        <v>87</v>
      </c>
      <c r="AZ97" s="286" t="s">
        <v>87</v>
      </c>
      <c r="BA97" s="286" t="s">
        <v>87</v>
      </c>
      <c r="BB97" s="285">
        <v>76</v>
      </c>
      <c r="BC97" s="285">
        <v>95</v>
      </c>
      <c r="BD97" s="287" t="s">
        <v>88</v>
      </c>
      <c r="BE97" s="287" t="s">
        <v>88</v>
      </c>
      <c r="BF97" s="287" t="s">
        <v>88</v>
      </c>
      <c r="BG97" s="285">
        <v>86</v>
      </c>
      <c r="BH97" s="284">
        <v>13.288707997638936</v>
      </c>
      <c r="BI97" s="285">
        <v>551</v>
      </c>
      <c r="BJ97" s="284">
        <v>85.140443101151789</v>
      </c>
      <c r="BK97" s="285">
        <v>0</v>
      </c>
      <c r="BL97" s="284">
        <v>0</v>
      </c>
      <c r="BM97" s="285">
        <v>0</v>
      </c>
      <c r="BN97" s="288">
        <v>0</v>
      </c>
      <c r="BO97" s="289">
        <v>74</v>
      </c>
      <c r="BP97" s="288">
        <v>11.434469672386992</v>
      </c>
      <c r="BQ97" s="285">
        <v>0</v>
      </c>
      <c r="BR97" s="288">
        <v>0</v>
      </c>
      <c r="BS97" s="285">
        <v>13</v>
      </c>
      <c r="BT97" s="288">
        <v>2.0087581856896071</v>
      </c>
      <c r="BU97" s="285">
        <v>0</v>
      </c>
      <c r="BV97" s="288">
        <v>0</v>
      </c>
      <c r="BW97" s="285">
        <v>40</v>
      </c>
      <c r="BX97" s="288">
        <v>6.1807944175064815</v>
      </c>
      <c r="BY97" s="290">
        <v>0</v>
      </c>
      <c r="BZ97" s="291">
        <v>0</v>
      </c>
      <c r="CA97" s="285">
        <v>538</v>
      </c>
      <c r="CB97" s="288">
        <v>83.131684915462188</v>
      </c>
      <c r="CC97" s="285">
        <v>0</v>
      </c>
      <c r="CD97" s="288">
        <v>0</v>
      </c>
      <c r="CE97" s="285">
        <v>67</v>
      </c>
      <c r="CF97" s="288">
        <v>10.352830649323357</v>
      </c>
      <c r="CG97" s="285">
        <v>1200</v>
      </c>
      <c r="CH97" s="288">
        <v>185.42383252519446</v>
      </c>
      <c r="CI97" s="285">
        <v>1201</v>
      </c>
      <c r="CJ97" s="288">
        <v>185.57835238563214</v>
      </c>
      <c r="CK97" s="285">
        <v>272</v>
      </c>
      <c r="CL97" s="288">
        <v>42.029402039044079</v>
      </c>
      <c r="CM97" s="285">
        <v>1</v>
      </c>
      <c r="CN97" s="292">
        <v>0.15451986043766205</v>
      </c>
      <c r="CO97" s="285">
        <v>127</v>
      </c>
      <c r="CP97" s="288">
        <v>19.62402227558308</v>
      </c>
      <c r="CQ97" s="285">
        <v>3</v>
      </c>
      <c r="CR97" s="288">
        <v>0.46355958131298614</v>
      </c>
      <c r="CS97" s="285">
        <v>30</v>
      </c>
      <c r="CT97" s="288">
        <v>4.6355958131298616</v>
      </c>
      <c r="CU97" s="285">
        <v>17</v>
      </c>
      <c r="CV97" s="288">
        <v>2.626837627440255</v>
      </c>
      <c r="CW97" s="285">
        <v>391</v>
      </c>
      <c r="CX97" s="288">
        <v>60.417265431125863</v>
      </c>
      <c r="CY97" s="285">
        <v>391</v>
      </c>
      <c r="CZ97" s="288">
        <v>60.417265431125863</v>
      </c>
      <c r="DA97" s="285">
        <v>0</v>
      </c>
      <c r="DB97" s="288">
        <v>0</v>
      </c>
      <c r="DC97" s="285">
        <v>0</v>
      </c>
      <c r="DD97" s="285">
        <v>0</v>
      </c>
      <c r="DE97" s="285">
        <v>0</v>
      </c>
      <c r="DF97" s="285">
        <v>0</v>
      </c>
      <c r="DG97" s="285">
        <v>0</v>
      </c>
      <c r="DH97" s="285">
        <v>0</v>
      </c>
      <c r="DI97" s="285">
        <v>0</v>
      </c>
      <c r="DJ97" s="285">
        <v>0</v>
      </c>
      <c r="DK97" s="285">
        <v>0</v>
      </c>
      <c r="DL97" s="285">
        <v>0</v>
      </c>
      <c r="DM97" s="285">
        <v>0</v>
      </c>
      <c r="DN97" s="285">
        <v>0</v>
      </c>
      <c r="DO97" s="285">
        <v>0</v>
      </c>
      <c r="DP97" s="285">
        <v>0</v>
      </c>
      <c r="DQ97" s="285">
        <v>0</v>
      </c>
      <c r="DR97" s="285">
        <v>0</v>
      </c>
      <c r="DS97" s="285">
        <v>0</v>
      </c>
      <c r="DT97" s="285">
        <v>0</v>
      </c>
      <c r="DU97" s="285">
        <v>0</v>
      </c>
      <c r="DV97" s="285">
        <v>0</v>
      </c>
      <c r="DW97" s="285">
        <v>0</v>
      </c>
      <c r="DX97" s="285">
        <v>0</v>
      </c>
      <c r="DY97" s="285">
        <v>0</v>
      </c>
      <c r="DZ97" s="285">
        <v>0</v>
      </c>
      <c r="EA97" s="285">
        <v>0</v>
      </c>
      <c r="EB97" s="288">
        <v>0</v>
      </c>
      <c r="EC97" s="285">
        <v>0</v>
      </c>
      <c r="ED97" s="285">
        <v>0</v>
      </c>
      <c r="EE97" s="285">
        <v>0</v>
      </c>
      <c r="EF97" s="288">
        <v>0</v>
      </c>
      <c r="EG97" s="285">
        <v>0</v>
      </c>
      <c r="EH97" s="285">
        <v>0</v>
      </c>
      <c r="EI97" s="285">
        <v>0</v>
      </c>
      <c r="EJ97" s="285">
        <v>0</v>
      </c>
      <c r="EK97" s="285">
        <v>0</v>
      </c>
      <c r="EL97" s="285">
        <v>0</v>
      </c>
      <c r="EM97" s="285">
        <v>0</v>
      </c>
      <c r="EN97" s="285">
        <v>0</v>
      </c>
      <c r="EO97" s="285">
        <v>0</v>
      </c>
      <c r="EP97" s="285">
        <v>0</v>
      </c>
      <c r="EQ97" s="285">
        <v>0</v>
      </c>
      <c r="ER97" s="285">
        <v>0</v>
      </c>
      <c r="ES97" s="285">
        <v>0</v>
      </c>
      <c r="ET97" s="285">
        <v>0</v>
      </c>
      <c r="EU97" s="285">
        <v>0</v>
      </c>
      <c r="EV97" s="285">
        <v>0</v>
      </c>
      <c r="EW97" s="285">
        <v>0</v>
      </c>
      <c r="EX97" s="285">
        <v>0</v>
      </c>
      <c r="EY97" s="285">
        <v>0</v>
      </c>
      <c r="EZ97" s="285">
        <v>0</v>
      </c>
      <c r="FA97" s="285">
        <v>0</v>
      </c>
      <c r="FB97" s="285">
        <v>0</v>
      </c>
      <c r="FC97" s="285">
        <v>0</v>
      </c>
      <c r="FD97" s="285">
        <v>0</v>
      </c>
      <c r="FE97" s="285">
        <v>0</v>
      </c>
      <c r="FF97" s="285">
        <v>0</v>
      </c>
      <c r="FG97" s="285">
        <v>0</v>
      </c>
      <c r="FH97" s="285">
        <v>0</v>
      </c>
      <c r="FI97" s="285">
        <v>0</v>
      </c>
      <c r="FJ97" s="285">
        <v>0</v>
      </c>
      <c r="FK97" s="289">
        <v>12</v>
      </c>
      <c r="FL97" s="288">
        <v>1.8884106663729139</v>
      </c>
      <c r="FM97" s="289">
        <v>5</v>
      </c>
      <c r="FN97" s="288">
        <v>0.78683777765538088</v>
      </c>
      <c r="FO97" s="289">
        <v>0</v>
      </c>
      <c r="FP97" s="288">
        <v>0</v>
      </c>
      <c r="FQ97" s="281">
        <v>1</v>
      </c>
      <c r="FR97" s="292">
        <v>0.15451986043766205</v>
      </c>
      <c r="FS97" s="281">
        <v>0</v>
      </c>
      <c r="FT97" s="292">
        <v>0</v>
      </c>
      <c r="FU97" s="289">
        <v>0</v>
      </c>
      <c r="FV97" s="288">
        <v>0</v>
      </c>
      <c r="FW97" s="293">
        <v>1</v>
      </c>
      <c r="FX97" s="293">
        <v>0</v>
      </c>
      <c r="FY97" s="293">
        <v>1</v>
      </c>
      <c r="FZ97" s="293">
        <v>0</v>
      </c>
      <c r="GA97" s="293">
        <v>0</v>
      </c>
      <c r="GB97" s="285">
        <v>0</v>
      </c>
      <c r="GC97" s="285">
        <v>0</v>
      </c>
      <c r="GD97" s="285">
        <v>0</v>
      </c>
      <c r="GE97" s="285">
        <v>0</v>
      </c>
      <c r="GF97" s="285">
        <v>0</v>
      </c>
      <c r="GG97" s="288">
        <v>0</v>
      </c>
      <c r="GH97" s="288">
        <v>0</v>
      </c>
      <c r="GI97" s="288">
        <v>0</v>
      </c>
      <c r="GJ97" s="288">
        <v>0</v>
      </c>
      <c r="GK97" s="288">
        <v>0</v>
      </c>
      <c r="GL97" s="288">
        <v>0</v>
      </c>
      <c r="GM97" s="288">
        <v>0</v>
      </c>
      <c r="GN97" s="288">
        <v>0</v>
      </c>
      <c r="GO97" s="288">
        <v>0</v>
      </c>
      <c r="GP97" s="288">
        <v>0</v>
      </c>
      <c r="GQ97" s="288">
        <v>0</v>
      </c>
      <c r="GR97" s="288">
        <v>0</v>
      </c>
      <c r="GS97" s="288">
        <v>0</v>
      </c>
      <c r="GT97" s="288">
        <v>0</v>
      </c>
      <c r="GU97" s="288">
        <v>0</v>
      </c>
      <c r="GV97" s="288">
        <v>0</v>
      </c>
      <c r="GW97" s="288">
        <v>0</v>
      </c>
      <c r="GX97" s="288">
        <v>0</v>
      </c>
      <c r="GY97" s="288">
        <v>0</v>
      </c>
      <c r="GZ97" s="288">
        <v>0</v>
      </c>
      <c r="HA97" s="288">
        <v>0</v>
      </c>
      <c r="HB97" s="288">
        <v>0</v>
      </c>
      <c r="HC97" s="288">
        <v>0</v>
      </c>
      <c r="HD97" s="288">
        <v>0</v>
      </c>
      <c r="HE97" s="288">
        <v>0</v>
      </c>
      <c r="HF97" s="288">
        <v>0</v>
      </c>
      <c r="HG97" s="288">
        <v>0</v>
      </c>
      <c r="HH97" s="288">
        <v>0</v>
      </c>
      <c r="HI97" s="288">
        <v>0</v>
      </c>
      <c r="HJ97" s="134">
        <v>0.62947022212430459</v>
      </c>
      <c r="HK97" s="134">
        <v>5.8225995546498179</v>
      </c>
      <c r="HL97" s="132">
        <v>26.263071342581298</v>
      </c>
      <c r="HM97" s="144">
        <v>99.148609872243895</v>
      </c>
      <c r="HN97" s="144">
        <v>96.707789064762494</v>
      </c>
      <c r="HO97" s="365">
        <v>8.0603795706016002E-2</v>
      </c>
      <c r="HP97" s="365">
        <v>3.36473755047106E-2</v>
      </c>
      <c r="HQ97" s="365">
        <v>1.8803418803418801</v>
      </c>
      <c r="HR97" s="365">
        <v>1.0729613733905601</v>
      </c>
      <c r="HS97" s="132">
        <v>89.059829059829099</v>
      </c>
      <c r="HT97" s="132">
        <v>90.5579399141631</v>
      </c>
      <c r="HU97" s="132">
        <v>4.2866564080017602</v>
      </c>
      <c r="HV97" s="132">
        <v>3.13593539703903</v>
      </c>
      <c r="HW97" s="132">
        <v>4.4321650200344296</v>
      </c>
      <c r="HX97" s="132">
        <v>6.3946000818169404</v>
      </c>
      <c r="HY97" s="144">
        <v>103.11913181650381</v>
      </c>
      <c r="HZ97" s="144">
        <v>99.815036281752498</v>
      </c>
      <c r="IA97" s="383">
        <v>75</v>
      </c>
      <c r="IB97" s="383">
        <v>55</v>
      </c>
      <c r="IC97" s="366">
        <v>0.36847794045396498</v>
      </c>
      <c r="ID97" s="366">
        <v>0.204788323342145</v>
      </c>
      <c r="IE97" s="366">
        <v>5.0268096514745304</v>
      </c>
      <c r="IF97" s="366">
        <v>3.8924274593064401</v>
      </c>
      <c r="IG97" s="144">
        <v>67.9624664879357</v>
      </c>
      <c r="IH97" s="144">
        <v>73.460721868365198</v>
      </c>
      <c r="II97" s="144">
        <v>7.3302544954308697</v>
      </c>
      <c r="IJ97" s="144">
        <v>5.2611981978627496</v>
      </c>
      <c r="IK97" s="144">
        <v>6.0851531224256803</v>
      </c>
      <c r="IL97" s="144">
        <v>10.2975712489205</v>
      </c>
      <c r="IM97" s="146">
        <v>106.167793888669</v>
      </c>
      <c r="IN97" s="135">
        <v>108.35529257177812</v>
      </c>
      <c r="IO97" s="366">
        <v>0.142204164550533</v>
      </c>
      <c r="IP97" s="366">
        <v>7.7416500774164995E-2</v>
      </c>
      <c r="IQ97" s="366">
        <v>1.8372703412073501</v>
      </c>
      <c r="IR97" s="366">
        <v>1.17056856187291</v>
      </c>
      <c r="IS97" s="144">
        <v>82.283464566929098</v>
      </c>
      <c r="IT97" s="144">
        <v>87.959866220735805</v>
      </c>
      <c r="IU97" s="144">
        <v>7.7399695276790199</v>
      </c>
      <c r="IV97" s="144">
        <v>6.6135810661358096</v>
      </c>
      <c r="IW97" s="144">
        <v>6.1662501554849403</v>
      </c>
      <c r="IX97" s="144">
        <v>7.2704825268356297</v>
      </c>
      <c r="IY97" s="338">
        <v>41</v>
      </c>
      <c r="IZ97" s="366">
        <v>0.32860463252384398</v>
      </c>
      <c r="JA97" s="366">
        <v>4.9576783555018098</v>
      </c>
      <c r="JB97" s="366">
        <v>87.545344619105194</v>
      </c>
      <c r="JC97" s="366">
        <v>6.6281958804199697</v>
      </c>
      <c r="JD97" s="144">
        <v>7.4332207087771396</v>
      </c>
    </row>
    <row r="98" spans="1:264" ht="18" customHeight="1">
      <c r="A98" s="278"/>
      <c r="B98" s="279" t="s">
        <v>87</v>
      </c>
      <c r="C98" s="279" t="s">
        <v>87</v>
      </c>
      <c r="D98" s="280" t="s">
        <v>1814</v>
      </c>
      <c r="E98" s="281" t="s">
        <v>1315</v>
      </c>
      <c r="F98" s="280" t="s">
        <v>98</v>
      </c>
      <c r="G98" s="281" t="s">
        <v>10</v>
      </c>
      <c r="H98" s="282" t="s">
        <v>87</v>
      </c>
      <c r="I98" s="282" t="s">
        <v>87</v>
      </c>
      <c r="J98" s="282" t="s">
        <v>87</v>
      </c>
      <c r="K98" s="282" t="s">
        <v>87</v>
      </c>
      <c r="L98" s="282" t="s">
        <v>87</v>
      </c>
      <c r="M98" s="283">
        <v>501367</v>
      </c>
      <c r="N98" s="282" t="s">
        <v>87</v>
      </c>
      <c r="O98" s="282" t="s">
        <v>87</v>
      </c>
      <c r="P98" s="282" t="s">
        <v>87</v>
      </c>
      <c r="Q98" s="282" t="s">
        <v>87</v>
      </c>
      <c r="R98" s="132">
        <v>102.02484078210259</v>
      </c>
      <c r="S98" s="132">
        <v>104.23750246384924</v>
      </c>
      <c r="T98" s="338">
        <v>90.917031104439957</v>
      </c>
      <c r="U98" s="338">
        <v>124.80280375605571</v>
      </c>
      <c r="V98" s="132">
        <v>11.202277294038799</v>
      </c>
      <c r="W98" s="132">
        <v>9.2431346282652402</v>
      </c>
      <c r="X98" s="132">
        <v>20.4454119223041</v>
      </c>
      <c r="Y98" s="282" t="s">
        <v>87</v>
      </c>
      <c r="Z98" s="282" t="s">
        <v>87</v>
      </c>
      <c r="AA98" s="282" t="s">
        <v>87</v>
      </c>
      <c r="AB98" s="282" t="s">
        <v>87</v>
      </c>
      <c r="AC98" s="282" t="s">
        <v>87</v>
      </c>
      <c r="AD98" s="282" t="s">
        <v>87</v>
      </c>
      <c r="AE98" s="282" t="s">
        <v>87</v>
      </c>
      <c r="AF98" s="282" t="s">
        <v>87</v>
      </c>
      <c r="AG98" s="282" t="s">
        <v>87</v>
      </c>
      <c r="AH98" s="282" t="s">
        <v>87</v>
      </c>
      <c r="AI98" s="282" t="s">
        <v>87</v>
      </c>
      <c r="AJ98" s="282" t="s">
        <v>87</v>
      </c>
      <c r="AK98" s="282" t="s">
        <v>87</v>
      </c>
      <c r="AL98" s="282" t="s">
        <v>87</v>
      </c>
      <c r="AM98" s="282" t="s">
        <v>87</v>
      </c>
      <c r="AN98" s="282" t="s">
        <v>87</v>
      </c>
      <c r="AO98" s="282" t="s">
        <v>87</v>
      </c>
      <c r="AP98" s="282" t="s">
        <v>87</v>
      </c>
      <c r="AQ98" s="282" t="s">
        <v>87</v>
      </c>
      <c r="AR98" s="282" t="s">
        <v>87</v>
      </c>
      <c r="AS98" s="282" t="s">
        <v>87</v>
      </c>
      <c r="AT98" s="282" t="s">
        <v>87</v>
      </c>
      <c r="AU98" s="282" t="s">
        <v>87</v>
      </c>
      <c r="AV98" s="282" t="s">
        <v>87</v>
      </c>
      <c r="AW98" s="286" t="s">
        <v>87</v>
      </c>
      <c r="AX98" s="286" t="s">
        <v>87</v>
      </c>
      <c r="AY98" s="286" t="s">
        <v>87</v>
      </c>
      <c r="AZ98" s="286" t="s">
        <v>87</v>
      </c>
      <c r="BA98" s="286" t="s">
        <v>87</v>
      </c>
      <c r="BB98" s="285">
        <v>81</v>
      </c>
      <c r="BC98" s="285">
        <v>72</v>
      </c>
      <c r="BD98" s="287" t="s">
        <v>88</v>
      </c>
      <c r="BE98" s="287" t="s">
        <v>88</v>
      </c>
      <c r="BF98" s="287" t="s">
        <v>88</v>
      </c>
      <c r="BG98" s="285">
        <v>26</v>
      </c>
      <c r="BH98" s="284">
        <v>5.0978692867100515</v>
      </c>
      <c r="BI98" s="285">
        <v>356</v>
      </c>
      <c r="BJ98" s="284">
        <v>69.801594848799155</v>
      </c>
      <c r="BK98" s="285">
        <v>13</v>
      </c>
      <c r="BL98" s="284">
        <v>2.5489346433550257</v>
      </c>
      <c r="BM98" s="285">
        <v>10</v>
      </c>
      <c r="BN98" s="288">
        <v>1.9607189564269427</v>
      </c>
      <c r="BO98" s="289">
        <v>163</v>
      </c>
      <c r="BP98" s="288">
        <v>31.959718989759164</v>
      </c>
      <c r="BQ98" s="285">
        <v>0</v>
      </c>
      <c r="BR98" s="288">
        <v>0</v>
      </c>
      <c r="BS98" s="285">
        <v>15</v>
      </c>
      <c r="BT98" s="288">
        <v>2.941078434640414</v>
      </c>
      <c r="BU98" s="285">
        <v>0</v>
      </c>
      <c r="BV98" s="288">
        <v>0</v>
      </c>
      <c r="BW98" s="285">
        <v>52</v>
      </c>
      <c r="BX98" s="288">
        <v>10.195738573420103</v>
      </c>
      <c r="BY98" s="290">
        <v>0</v>
      </c>
      <c r="BZ98" s="291">
        <v>0</v>
      </c>
      <c r="CA98" s="285">
        <v>287</v>
      </c>
      <c r="CB98" s="288">
        <v>56.272634049453259</v>
      </c>
      <c r="CC98" s="285">
        <v>374</v>
      </c>
      <c r="CD98" s="288">
        <v>73.330888970367653</v>
      </c>
      <c r="CE98" s="285">
        <v>105</v>
      </c>
      <c r="CF98" s="288">
        <v>20.587549042482898</v>
      </c>
      <c r="CG98" s="285">
        <v>575</v>
      </c>
      <c r="CH98" s="288">
        <v>112.74133999454919</v>
      </c>
      <c r="CI98" s="285">
        <v>1150</v>
      </c>
      <c r="CJ98" s="288">
        <v>225.48267998909839</v>
      </c>
      <c r="CK98" s="285">
        <v>399</v>
      </c>
      <c r="CL98" s="288">
        <v>78.232686361435015</v>
      </c>
      <c r="CM98" s="285">
        <v>351</v>
      </c>
      <c r="CN98" s="292">
        <v>68.821235370585683</v>
      </c>
      <c r="CO98" s="285">
        <v>92</v>
      </c>
      <c r="CP98" s="288">
        <v>18.038614399127873</v>
      </c>
      <c r="CQ98" s="285">
        <v>1</v>
      </c>
      <c r="CR98" s="288">
        <v>0.19607189564269425</v>
      </c>
      <c r="CS98" s="285">
        <v>0</v>
      </c>
      <c r="CT98" s="288">
        <v>0</v>
      </c>
      <c r="CU98" s="285">
        <v>61</v>
      </c>
      <c r="CV98" s="288">
        <v>11.96038563420435</v>
      </c>
      <c r="CW98" s="285">
        <v>506</v>
      </c>
      <c r="CX98" s="288">
        <v>99.212379195203297</v>
      </c>
      <c r="CY98" s="285">
        <v>236</v>
      </c>
      <c r="CZ98" s="288">
        <v>46.272967371675847</v>
      </c>
      <c r="DA98" s="290">
        <v>18</v>
      </c>
      <c r="DB98" s="291">
        <v>3.5292941215684968</v>
      </c>
      <c r="DC98" s="290">
        <v>0</v>
      </c>
      <c r="DD98" s="290">
        <v>0</v>
      </c>
      <c r="DE98" s="290">
        <v>254</v>
      </c>
      <c r="DF98" s="290">
        <v>7364</v>
      </c>
      <c r="DG98" s="290">
        <v>0</v>
      </c>
      <c r="DH98" s="290">
        <v>72</v>
      </c>
      <c r="DI98" s="290">
        <v>18</v>
      </c>
      <c r="DJ98" s="290">
        <v>0</v>
      </c>
      <c r="DK98" s="290">
        <v>0</v>
      </c>
      <c r="DL98" s="290">
        <v>303</v>
      </c>
      <c r="DM98" s="290">
        <v>0</v>
      </c>
      <c r="DN98" s="290">
        <v>588</v>
      </c>
      <c r="DO98" s="290">
        <v>0</v>
      </c>
      <c r="DP98" s="290">
        <v>11</v>
      </c>
      <c r="DQ98" s="290">
        <v>0</v>
      </c>
      <c r="DR98" s="290">
        <v>0</v>
      </c>
      <c r="DS98" s="290">
        <v>0</v>
      </c>
      <c r="DT98" s="290">
        <v>16093</v>
      </c>
      <c r="DU98" s="290">
        <v>0</v>
      </c>
      <c r="DV98" s="290">
        <v>1584</v>
      </c>
      <c r="DW98" s="290">
        <v>3754</v>
      </c>
      <c r="DX98" s="290">
        <v>233</v>
      </c>
      <c r="DY98" s="290">
        <v>0</v>
      </c>
      <c r="DZ98" s="290">
        <v>2624</v>
      </c>
      <c r="EA98" s="290">
        <v>9840</v>
      </c>
      <c r="EB98" s="291">
        <v>20.162601626016301</v>
      </c>
      <c r="EC98" s="290">
        <v>200</v>
      </c>
      <c r="ED98" s="290">
        <v>3294</v>
      </c>
      <c r="EE98" s="290">
        <v>696</v>
      </c>
      <c r="EF98" s="291">
        <v>21.129326047358834</v>
      </c>
      <c r="EG98" s="290">
        <v>59</v>
      </c>
      <c r="EH98" s="290">
        <v>249</v>
      </c>
      <c r="EI98" s="290">
        <v>29</v>
      </c>
      <c r="EJ98" s="290">
        <v>4</v>
      </c>
      <c r="EK98" s="290">
        <v>103</v>
      </c>
      <c r="EL98" s="290">
        <v>0</v>
      </c>
      <c r="EM98" s="290">
        <v>3</v>
      </c>
      <c r="EN98" s="290">
        <v>25</v>
      </c>
      <c r="EO98" s="290">
        <v>6</v>
      </c>
      <c r="EP98" s="290">
        <v>9</v>
      </c>
      <c r="EQ98" s="290">
        <v>11</v>
      </c>
      <c r="ER98" s="290">
        <v>0</v>
      </c>
      <c r="ES98" s="290">
        <v>0</v>
      </c>
      <c r="ET98" s="290">
        <v>2</v>
      </c>
      <c r="EU98" s="290">
        <v>0</v>
      </c>
      <c r="EV98" s="290">
        <v>1275</v>
      </c>
      <c r="EW98" s="290">
        <v>0</v>
      </c>
      <c r="EX98" s="290">
        <v>0</v>
      </c>
      <c r="EY98" s="290">
        <v>0</v>
      </c>
      <c r="EZ98" s="290">
        <v>0</v>
      </c>
      <c r="FA98" s="290">
        <v>5</v>
      </c>
      <c r="FB98" s="290">
        <v>0</v>
      </c>
      <c r="FC98" s="290">
        <v>1</v>
      </c>
      <c r="FD98" s="290">
        <v>3</v>
      </c>
      <c r="FE98" s="290">
        <v>2</v>
      </c>
      <c r="FF98" s="290">
        <v>20</v>
      </c>
      <c r="FG98" s="290">
        <v>732</v>
      </c>
      <c r="FH98" s="290">
        <v>620</v>
      </c>
      <c r="FI98" s="290">
        <v>53</v>
      </c>
      <c r="FJ98" s="290">
        <v>1807</v>
      </c>
      <c r="FK98" s="289">
        <v>14</v>
      </c>
      <c r="FL98" s="288">
        <v>2.7923656722520631</v>
      </c>
      <c r="FM98" s="289">
        <v>2</v>
      </c>
      <c r="FN98" s="288">
        <v>0.39890938175029467</v>
      </c>
      <c r="FO98" s="289">
        <v>1</v>
      </c>
      <c r="FP98" s="288">
        <v>0.19945469087514733</v>
      </c>
      <c r="FQ98" s="281">
        <v>2</v>
      </c>
      <c r="FR98" s="292">
        <v>0.39214379128538851</v>
      </c>
      <c r="FS98" s="281">
        <v>0</v>
      </c>
      <c r="FT98" s="292">
        <v>0</v>
      </c>
      <c r="FU98" s="289">
        <v>32</v>
      </c>
      <c r="FV98" s="288">
        <v>6.2743006605662162</v>
      </c>
      <c r="FW98" s="293">
        <v>0</v>
      </c>
      <c r="FX98" s="293">
        <v>0</v>
      </c>
      <c r="FY98" s="293">
        <v>0</v>
      </c>
      <c r="FZ98" s="293">
        <v>0</v>
      </c>
      <c r="GA98" s="293">
        <v>0</v>
      </c>
      <c r="GB98" s="290">
        <v>4666</v>
      </c>
      <c r="GC98" s="290">
        <v>0</v>
      </c>
      <c r="GD98" s="290">
        <v>30</v>
      </c>
      <c r="GE98" s="290">
        <v>0</v>
      </c>
      <c r="GF98" s="290">
        <v>0</v>
      </c>
      <c r="GG98" s="291">
        <v>99.4</v>
      </c>
      <c r="GH98" s="291">
        <v>441.14</v>
      </c>
      <c r="GI98" s="291">
        <v>22</v>
      </c>
      <c r="GJ98" s="291">
        <v>1</v>
      </c>
      <c r="GK98" s="291">
        <v>1.18</v>
      </c>
      <c r="GL98" s="291">
        <v>1.81</v>
      </c>
      <c r="GM98" s="291">
        <v>6</v>
      </c>
      <c r="GN98" s="291">
        <v>5</v>
      </c>
      <c r="GO98" s="291">
        <v>1</v>
      </c>
      <c r="GP98" s="291">
        <v>6</v>
      </c>
      <c r="GQ98" s="291">
        <v>0</v>
      </c>
      <c r="GR98" s="291">
        <v>1</v>
      </c>
      <c r="GS98" s="291">
        <v>0</v>
      </c>
      <c r="GT98" s="291">
        <v>6.11</v>
      </c>
      <c r="GU98" s="291">
        <v>1</v>
      </c>
      <c r="GV98" s="291">
        <v>2</v>
      </c>
      <c r="GW98" s="291">
        <v>0</v>
      </c>
      <c r="GX98" s="291">
        <v>1</v>
      </c>
      <c r="GY98" s="291">
        <v>1</v>
      </c>
      <c r="GZ98" s="291">
        <v>2</v>
      </c>
      <c r="HA98" s="291">
        <v>1</v>
      </c>
      <c r="HB98" s="291">
        <v>2</v>
      </c>
      <c r="HC98" s="291">
        <v>0</v>
      </c>
      <c r="HD98" s="291">
        <v>2</v>
      </c>
      <c r="HE98" s="291">
        <v>2</v>
      </c>
      <c r="HF98" s="291">
        <v>1.2</v>
      </c>
      <c r="HG98" s="291">
        <v>1.2</v>
      </c>
      <c r="HH98" s="291">
        <v>10</v>
      </c>
      <c r="HI98" s="291">
        <v>1</v>
      </c>
      <c r="HJ98" s="134">
        <v>1.5956375270011787</v>
      </c>
      <c r="HK98" s="134">
        <v>8.1776423258810418</v>
      </c>
      <c r="HL98" s="132">
        <v>26.736901311813504</v>
      </c>
      <c r="HM98" s="144">
        <v>98.001174973383598</v>
      </c>
      <c r="HN98" s="144">
        <v>101.009443008785</v>
      </c>
      <c r="HO98" s="365">
        <v>4.8962604810575898E-2</v>
      </c>
      <c r="HP98" s="365">
        <v>9.8371944321479499E-3</v>
      </c>
      <c r="HQ98" s="365">
        <v>3.0651340996168601</v>
      </c>
      <c r="HR98" s="365">
        <v>0.79681274900398402</v>
      </c>
      <c r="HS98" s="132">
        <v>78.544061302681996</v>
      </c>
      <c r="HT98" s="132">
        <v>87.649402390438198</v>
      </c>
      <c r="HU98" s="132">
        <v>1.59740498194504</v>
      </c>
      <c r="HV98" s="132">
        <v>1.2345679012345701</v>
      </c>
      <c r="HW98" s="132">
        <v>6.3820806225166802</v>
      </c>
      <c r="HX98" s="132">
        <v>10.067223662729299</v>
      </c>
      <c r="HY98" s="144">
        <v>111.06813904255995</v>
      </c>
      <c r="HZ98" s="144">
        <v>109.022974992154</v>
      </c>
      <c r="IA98" s="383">
        <v>43</v>
      </c>
      <c r="IB98" s="383">
        <v>29</v>
      </c>
      <c r="IC98" s="366">
        <v>0.28347287230536</v>
      </c>
      <c r="ID98" s="366">
        <v>0.14492753623188401</v>
      </c>
      <c r="IE98" s="366">
        <v>3.7197231833909998</v>
      </c>
      <c r="IF98" s="366">
        <v>3.0818278427205099</v>
      </c>
      <c r="IG98" s="144">
        <v>65.0519031141868</v>
      </c>
      <c r="IH98" s="144">
        <v>70.138150903294402</v>
      </c>
      <c r="II98" s="144">
        <v>7.6208055903487404</v>
      </c>
      <c r="IJ98" s="144">
        <v>4.7026486756621697</v>
      </c>
      <c r="IK98" s="144">
        <v>6.2526955229084997</v>
      </c>
      <c r="IL98" s="144">
        <v>10.849899164505899</v>
      </c>
      <c r="IM98" s="146">
        <v>112.75029558273746</v>
      </c>
      <c r="IN98" s="135">
        <v>113.18457132996895</v>
      </c>
      <c r="IO98" s="366">
        <v>0.250387504471205</v>
      </c>
      <c r="IP98" s="366">
        <v>6.2972292191435797E-2</v>
      </c>
      <c r="IQ98" s="366">
        <v>2.7027027027027</v>
      </c>
      <c r="IR98" s="366">
        <v>1.0909090909090899</v>
      </c>
      <c r="IS98" s="144">
        <v>90.090090090090101</v>
      </c>
      <c r="IT98" s="144">
        <v>95.818181818181799</v>
      </c>
      <c r="IU98" s="144">
        <v>9.2643376654345992</v>
      </c>
      <c r="IV98" s="144">
        <v>5.7724601175482801</v>
      </c>
      <c r="IW98" s="144">
        <v>7.48691323510534</v>
      </c>
      <c r="IX98" s="144">
        <v>10.526086451313001</v>
      </c>
      <c r="IY98" s="338">
        <v>31</v>
      </c>
      <c r="IZ98" s="366">
        <v>0.25293733681462099</v>
      </c>
      <c r="JA98" s="366">
        <v>2.8783658310120699</v>
      </c>
      <c r="JB98" s="366">
        <v>87.279480037140203</v>
      </c>
      <c r="JC98" s="366">
        <v>8.7875326370757207</v>
      </c>
      <c r="JD98" s="144">
        <v>9.3815423028906206</v>
      </c>
    </row>
    <row r="99" spans="1:264" ht="18" customHeight="1">
      <c r="A99" s="278"/>
      <c r="B99" s="279" t="s">
        <v>87</v>
      </c>
      <c r="C99" s="279" t="s">
        <v>87</v>
      </c>
      <c r="D99" s="280" t="s">
        <v>1815</v>
      </c>
      <c r="E99" s="281" t="s">
        <v>1316</v>
      </c>
      <c r="F99" s="280" t="s">
        <v>98</v>
      </c>
      <c r="G99" s="281" t="s">
        <v>10</v>
      </c>
      <c r="H99" s="282" t="s">
        <v>87</v>
      </c>
      <c r="I99" s="282" t="s">
        <v>87</v>
      </c>
      <c r="J99" s="282" t="s">
        <v>87</v>
      </c>
      <c r="K99" s="282" t="s">
        <v>87</v>
      </c>
      <c r="L99" s="282" t="s">
        <v>87</v>
      </c>
      <c r="M99" s="283">
        <v>94690</v>
      </c>
      <c r="N99" s="282" t="s">
        <v>87</v>
      </c>
      <c r="O99" s="282" t="s">
        <v>87</v>
      </c>
      <c r="P99" s="282" t="s">
        <v>87</v>
      </c>
      <c r="Q99" s="282" t="s">
        <v>87</v>
      </c>
      <c r="R99" s="132">
        <v>98.872113189860173</v>
      </c>
      <c r="S99" s="132">
        <v>99.687911566603901</v>
      </c>
      <c r="T99" s="339" t="s">
        <v>88</v>
      </c>
      <c r="U99" s="339" t="s">
        <v>88</v>
      </c>
      <c r="V99" s="132">
        <v>10.215427380125099</v>
      </c>
      <c r="W99" s="132">
        <v>15.4273801250869</v>
      </c>
      <c r="X99" s="132">
        <v>25.642807505212001</v>
      </c>
      <c r="Y99" s="282" t="s">
        <v>87</v>
      </c>
      <c r="Z99" s="282" t="s">
        <v>87</v>
      </c>
      <c r="AA99" s="282" t="s">
        <v>87</v>
      </c>
      <c r="AB99" s="282" t="s">
        <v>87</v>
      </c>
      <c r="AC99" s="282" t="s">
        <v>87</v>
      </c>
      <c r="AD99" s="282" t="s">
        <v>87</v>
      </c>
      <c r="AE99" s="282" t="s">
        <v>87</v>
      </c>
      <c r="AF99" s="282" t="s">
        <v>87</v>
      </c>
      <c r="AG99" s="282" t="s">
        <v>87</v>
      </c>
      <c r="AH99" s="282" t="s">
        <v>87</v>
      </c>
      <c r="AI99" s="282" t="s">
        <v>87</v>
      </c>
      <c r="AJ99" s="282" t="s">
        <v>87</v>
      </c>
      <c r="AK99" s="282" t="s">
        <v>87</v>
      </c>
      <c r="AL99" s="282" t="s">
        <v>87</v>
      </c>
      <c r="AM99" s="282" t="s">
        <v>87</v>
      </c>
      <c r="AN99" s="282" t="s">
        <v>87</v>
      </c>
      <c r="AO99" s="282" t="s">
        <v>87</v>
      </c>
      <c r="AP99" s="282" t="s">
        <v>87</v>
      </c>
      <c r="AQ99" s="282" t="s">
        <v>87</v>
      </c>
      <c r="AR99" s="282" t="s">
        <v>87</v>
      </c>
      <c r="AS99" s="282" t="s">
        <v>87</v>
      </c>
      <c r="AT99" s="282" t="s">
        <v>87</v>
      </c>
      <c r="AU99" s="282" t="s">
        <v>87</v>
      </c>
      <c r="AV99" s="282" t="s">
        <v>87</v>
      </c>
      <c r="AW99" s="286" t="s">
        <v>87</v>
      </c>
      <c r="AX99" s="286" t="s">
        <v>87</v>
      </c>
      <c r="AY99" s="286" t="s">
        <v>87</v>
      </c>
      <c r="AZ99" s="286" t="s">
        <v>87</v>
      </c>
      <c r="BA99" s="286" t="s">
        <v>87</v>
      </c>
      <c r="BB99" s="285">
        <v>12</v>
      </c>
      <c r="BC99" s="285">
        <v>13</v>
      </c>
      <c r="BD99" s="287" t="s">
        <v>88</v>
      </c>
      <c r="BE99" s="287" t="s">
        <v>88</v>
      </c>
      <c r="BF99" s="287" t="s">
        <v>88</v>
      </c>
      <c r="BG99" s="285">
        <v>0</v>
      </c>
      <c r="BH99" s="284">
        <v>0</v>
      </c>
      <c r="BI99" s="285">
        <v>35</v>
      </c>
      <c r="BJ99" s="284">
        <v>34.432551550448608</v>
      </c>
      <c r="BK99" s="285">
        <v>0</v>
      </c>
      <c r="BL99" s="284">
        <v>0</v>
      </c>
      <c r="BM99" s="285">
        <v>0</v>
      </c>
      <c r="BN99" s="288">
        <v>0</v>
      </c>
      <c r="BO99" s="289">
        <v>0</v>
      </c>
      <c r="BP99" s="288">
        <v>0</v>
      </c>
      <c r="BQ99" s="285">
        <v>0</v>
      </c>
      <c r="BR99" s="288">
        <v>0</v>
      </c>
      <c r="BS99" s="285">
        <v>0</v>
      </c>
      <c r="BT99" s="288">
        <v>0</v>
      </c>
      <c r="BU99" s="285">
        <v>0</v>
      </c>
      <c r="BV99" s="288">
        <v>0</v>
      </c>
      <c r="BW99" s="285">
        <v>0</v>
      </c>
      <c r="BX99" s="288">
        <v>0</v>
      </c>
      <c r="BY99" s="290">
        <v>0</v>
      </c>
      <c r="BZ99" s="291">
        <v>0</v>
      </c>
      <c r="CA99" s="285">
        <v>0</v>
      </c>
      <c r="CB99" s="288">
        <v>0</v>
      </c>
      <c r="CC99" s="285">
        <v>0</v>
      </c>
      <c r="CD99" s="288">
        <v>0</v>
      </c>
      <c r="CE99" s="285">
        <v>14</v>
      </c>
      <c r="CF99" s="288">
        <v>13.773020620179443</v>
      </c>
      <c r="CG99" s="285">
        <v>109</v>
      </c>
      <c r="CH99" s="288">
        <v>107.23280339996852</v>
      </c>
      <c r="CI99" s="285">
        <v>153</v>
      </c>
      <c r="CJ99" s="288">
        <v>150.51943963481821</v>
      </c>
      <c r="CK99" s="285">
        <v>25</v>
      </c>
      <c r="CL99" s="288">
        <v>24.594679678891861</v>
      </c>
      <c r="CM99" s="285">
        <v>0</v>
      </c>
      <c r="CN99" s="292">
        <v>0</v>
      </c>
      <c r="CO99" s="285">
        <v>11</v>
      </c>
      <c r="CP99" s="288">
        <v>10.821659058712418</v>
      </c>
      <c r="CQ99" s="290">
        <v>1</v>
      </c>
      <c r="CR99" s="291">
        <v>0.98378718715567448</v>
      </c>
      <c r="CS99" s="290">
        <v>0</v>
      </c>
      <c r="CT99" s="291">
        <v>0</v>
      </c>
      <c r="CU99" s="285">
        <v>0</v>
      </c>
      <c r="CV99" s="288">
        <v>0</v>
      </c>
      <c r="CW99" s="285">
        <v>0</v>
      </c>
      <c r="CX99" s="288">
        <v>0</v>
      </c>
      <c r="CY99" s="285">
        <v>0</v>
      </c>
      <c r="CZ99" s="288">
        <v>0</v>
      </c>
      <c r="DA99" s="285">
        <v>0</v>
      </c>
      <c r="DB99" s="288">
        <v>0</v>
      </c>
      <c r="DC99" s="285">
        <v>0</v>
      </c>
      <c r="DD99" s="285">
        <v>0</v>
      </c>
      <c r="DE99" s="285">
        <v>0</v>
      </c>
      <c r="DF99" s="285">
        <v>0</v>
      </c>
      <c r="DG99" s="285">
        <v>0</v>
      </c>
      <c r="DH99" s="285">
        <v>0</v>
      </c>
      <c r="DI99" s="285">
        <v>0</v>
      </c>
      <c r="DJ99" s="285">
        <v>0</v>
      </c>
      <c r="DK99" s="285">
        <v>0</v>
      </c>
      <c r="DL99" s="285">
        <v>0</v>
      </c>
      <c r="DM99" s="285">
        <v>0</v>
      </c>
      <c r="DN99" s="285">
        <v>0</v>
      </c>
      <c r="DO99" s="285">
        <v>0</v>
      </c>
      <c r="DP99" s="285">
        <v>0</v>
      </c>
      <c r="DQ99" s="285">
        <v>0</v>
      </c>
      <c r="DR99" s="285">
        <v>0</v>
      </c>
      <c r="DS99" s="285">
        <v>0</v>
      </c>
      <c r="DT99" s="285">
        <v>0</v>
      </c>
      <c r="DU99" s="285">
        <v>0</v>
      </c>
      <c r="DV99" s="285">
        <v>0</v>
      </c>
      <c r="DW99" s="285">
        <v>0</v>
      </c>
      <c r="DX99" s="285">
        <v>0</v>
      </c>
      <c r="DY99" s="285">
        <v>0</v>
      </c>
      <c r="DZ99" s="285">
        <v>0</v>
      </c>
      <c r="EA99" s="285">
        <v>0</v>
      </c>
      <c r="EB99" s="288">
        <v>0</v>
      </c>
      <c r="EC99" s="285">
        <v>0</v>
      </c>
      <c r="ED99" s="285">
        <v>0</v>
      </c>
      <c r="EE99" s="285">
        <v>0</v>
      </c>
      <c r="EF99" s="288">
        <v>0</v>
      </c>
      <c r="EG99" s="285">
        <v>0</v>
      </c>
      <c r="EH99" s="285">
        <v>0</v>
      </c>
      <c r="EI99" s="285">
        <v>0</v>
      </c>
      <c r="EJ99" s="285">
        <v>0</v>
      </c>
      <c r="EK99" s="285">
        <v>0</v>
      </c>
      <c r="EL99" s="285">
        <v>0</v>
      </c>
      <c r="EM99" s="285">
        <v>0</v>
      </c>
      <c r="EN99" s="285">
        <v>0</v>
      </c>
      <c r="EO99" s="285">
        <v>0</v>
      </c>
      <c r="EP99" s="285">
        <v>0</v>
      </c>
      <c r="EQ99" s="285">
        <v>0</v>
      </c>
      <c r="ER99" s="285">
        <v>0</v>
      </c>
      <c r="ES99" s="285">
        <v>0</v>
      </c>
      <c r="ET99" s="285">
        <v>0</v>
      </c>
      <c r="EU99" s="285">
        <v>0</v>
      </c>
      <c r="EV99" s="285">
        <v>0</v>
      </c>
      <c r="EW99" s="285">
        <v>0</v>
      </c>
      <c r="EX99" s="285">
        <v>0</v>
      </c>
      <c r="EY99" s="285">
        <v>0</v>
      </c>
      <c r="EZ99" s="285">
        <v>0</v>
      </c>
      <c r="FA99" s="285">
        <v>0</v>
      </c>
      <c r="FB99" s="285">
        <v>0</v>
      </c>
      <c r="FC99" s="285">
        <v>0</v>
      </c>
      <c r="FD99" s="285">
        <v>0</v>
      </c>
      <c r="FE99" s="285">
        <v>0</v>
      </c>
      <c r="FF99" s="285">
        <v>0</v>
      </c>
      <c r="FG99" s="285">
        <v>0</v>
      </c>
      <c r="FH99" s="285">
        <v>0</v>
      </c>
      <c r="FI99" s="285">
        <v>0</v>
      </c>
      <c r="FJ99" s="285">
        <v>0</v>
      </c>
      <c r="FK99" s="289">
        <v>1</v>
      </c>
      <c r="FL99" s="288">
        <v>1.0560777273207309</v>
      </c>
      <c r="FM99" s="289">
        <v>0</v>
      </c>
      <c r="FN99" s="288">
        <v>0</v>
      </c>
      <c r="FO99" s="289">
        <v>0</v>
      </c>
      <c r="FP99" s="288">
        <v>0</v>
      </c>
      <c r="FQ99" s="281">
        <v>0</v>
      </c>
      <c r="FR99" s="292">
        <v>0</v>
      </c>
      <c r="FS99" s="281">
        <v>0</v>
      </c>
      <c r="FT99" s="292">
        <v>0</v>
      </c>
      <c r="FU99" s="289">
        <v>0</v>
      </c>
      <c r="FV99" s="288">
        <v>0</v>
      </c>
      <c r="FW99" s="293">
        <v>3</v>
      </c>
      <c r="FX99" s="293">
        <v>1</v>
      </c>
      <c r="FY99" s="293">
        <v>2</v>
      </c>
      <c r="FZ99" s="293">
        <v>0</v>
      </c>
      <c r="GA99" s="293">
        <v>0</v>
      </c>
      <c r="GB99" s="285">
        <v>0</v>
      </c>
      <c r="GC99" s="285">
        <v>0</v>
      </c>
      <c r="GD99" s="285">
        <v>0</v>
      </c>
      <c r="GE99" s="285">
        <v>0</v>
      </c>
      <c r="GF99" s="285">
        <v>0</v>
      </c>
      <c r="GG99" s="288">
        <v>0</v>
      </c>
      <c r="GH99" s="288">
        <v>0</v>
      </c>
      <c r="GI99" s="288">
        <v>0</v>
      </c>
      <c r="GJ99" s="288">
        <v>0</v>
      </c>
      <c r="GK99" s="288">
        <v>0</v>
      </c>
      <c r="GL99" s="288">
        <v>0</v>
      </c>
      <c r="GM99" s="288">
        <v>0</v>
      </c>
      <c r="GN99" s="288">
        <v>0</v>
      </c>
      <c r="GO99" s="288">
        <v>0</v>
      </c>
      <c r="GP99" s="288">
        <v>0</v>
      </c>
      <c r="GQ99" s="288">
        <v>0</v>
      </c>
      <c r="GR99" s="288">
        <v>0</v>
      </c>
      <c r="GS99" s="288">
        <v>0</v>
      </c>
      <c r="GT99" s="288">
        <v>0</v>
      </c>
      <c r="GU99" s="288">
        <v>0</v>
      </c>
      <c r="GV99" s="288">
        <v>0</v>
      </c>
      <c r="GW99" s="288">
        <v>0</v>
      </c>
      <c r="GX99" s="288">
        <v>0</v>
      </c>
      <c r="GY99" s="288">
        <v>0</v>
      </c>
      <c r="GZ99" s="288">
        <v>0</v>
      </c>
      <c r="HA99" s="288">
        <v>0</v>
      </c>
      <c r="HB99" s="288">
        <v>0</v>
      </c>
      <c r="HC99" s="288">
        <v>0</v>
      </c>
      <c r="HD99" s="288">
        <v>0</v>
      </c>
      <c r="HE99" s="288">
        <v>0</v>
      </c>
      <c r="HF99" s="288">
        <v>0</v>
      </c>
      <c r="HG99" s="288">
        <v>0</v>
      </c>
      <c r="HH99" s="288">
        <v>0</v>
      </c>
      <c r="HI99" s="288">
        <v>0</v>
      </c>
      <c r="HJ99" s="134">
        <v>1.0560777273207309</v>
      </c>
      <c r="HK99" s="134">
        <v>2.1121554546414618</v>
      </c>
      <c r="HL99" s="132">
        <v>28.09166754673144</v>
      </c>
      <c r="HM99" s="144">
        <v>86.994964505043896</v>
      </c>
      <c r="HN99" s="144">
        <v>91.754688555679095</v>
      </c>
      <c r="HO99" s="365">
        <v>0</v>
      </c>
      <c r="HP99" s="365">
        <v>0</v>
      </c>
      <c r="HQ99" s="365">
        <v>0</v>
      </c>
      <c r="HR99" s="365">
        <v>0</v>
      </c>
      <c r="HS99" s="132">
        <v>83.636363636363598</v>
      </c>
      <c r="HT99" s="132">
        <v>83.3333333333333</v>
      </c>
      <c r="HU99" s="132">
        <v>1.62098437960507</v>
      </c>
      <c r="HV99" s="132">
        <v>1.35849056603774</v>
      </c>
      <c r="HW99" s="132">
        <v>6.7062572421784497</v>
      </c>
      <c r="HX99" s="132">
        <v>8.7583591176764095</v>
      </c>
      <c r="HY99" s="144">
        <v>106.45533206150009</v>
      </c>
      <c r="HZ99" s="144">
        <v>105.312961539181</v>
      </c>
      <c r="IA99" s="383">
        <v>4</v>
      </c>
      <c r="IB99" s="383">
        <v>5</v>
      </c>
      <c r="IC99" s="366">
        <v>0.18173557473875501</v>
      </c>
      <c r="ID99" s="366">
        <v>0.17979144192736399</v>
      </c>
      <c r="IE99" s="366">
        <v>2.12765957446809</v>
      </c>
      <c r="IF99" s="366">
        <v>2.9761904761904798</v>
      </c>
      <c r="IG99" s="144">
        <v>71.276595744680805</v>
      </c>
      <c r="IH99" s="144">
        <v>75</v>
      </c>
      <c r="II99" s="144">
        <v>8.54157201272149</v>
      </c>
      <c r="IJ99" s="144">
        <v>6.0409924487594404</v>
      </c>
      <c r="IK99" s="144">
        <v>4.8570876786403998</v>
      </c>
      <c r="IL99" s="144">
        <v>8.3191935322886508</v>
      </c>
      <c r="IM99" s="146">
        <v>97.991039956249821</v>
      </c>
      <c r="IN99" s="135">
        <v>96.389085278452143</v>
      </c>
      <c r="IO99" s="366">
        <v>0.28735632183908</v>
      </c>
      <c r="IP99" s="366">
        <v>8.6206896551724102E-2</v>
      </c>
      <c r="IQ99" s="366">
        <v>6.3829787234042596</v>
      </c>
      <c r="IR99" s="366">
        <v>1.31578947368421</v>
      </c>
      <c r="IS99" s="144">
        <v>93.617021276595807</v>
      </c>
      <c r="IT99" s="144">
        <v>94.736842105263193</v>
      </c>
      <c r="IU99" s="144">
        <v>4.5019157088122599</v>
      </c>
      <c r="IV99" s="144">
        <v>6.5517241379310303</v>
      </c>
      <c r="IW99" s="144">
        <v>4.4462855564761101</v>
      </c>
      <c r="IX99" s="144">
        <v>6.1507936507936503</v>
      </c>
      <c r="IY99" s="338">
        <v>3</v>
      </c>
      <c r="IZ99" s="366">
        <v>0.12401818933443599</v>
      </c>
      <c r="JA99" s="366">
        <v>2.12765957446809</v>
      </c>
      <c r="JB99" s="366">
        <v>82.978723404255305</v>
      </c>
      <c r="JC99" s="366">
        <v>5.8288548987184798</v>
      </c>
      <c r="JD99" s="144">
        <v>9.4021359417107497</v>
      </c>
    </row>
    <row r="100" spans="1:264" ht="18" customHeight="1">
      <c r="A100" s="278"/>
      <c r="B100" s="279" t="s">
        <v>87</v>
      </c>
      <c r="C100" s="279" t="s">
        <v>87</v>
      </c>
      <c r="D100" s="280" t="s">
        <v>1816</v>
      </c>
      <c r="E100" s="281" t="s">
        <v>1317</v>
      </c>
      <c r="F100" s="280" t="s">
        <v>99</v>
      </c>
      <c r="G100" s="281" t="s">
        <v>11</v>
      </c>
      <c r="H100" s="282" t="s">
        <v>87</v>
      </c>
      <c r="I100" s="282" t="s">
        <v>87</v>
      </c>
      <c r="J100" s="282" t="s">
        <v>87</v>
      </c>
      <c r="K100" s="282" t="s">
        <v>87</v>
      </c>
      <c r="L100" s="282" t="s">
        <v>87</v>
      </c>
      <c r="M100" s="283">
        <v>974951</v>
      </c>
      <c r="N100" s="282" t="s">
        <v>87</v>
      </c>
      <c r="O100" s="282" t="s">
        <v>87</v>
      </c>
      <c r="P100" s="282" t="s">
        <v>87</v>
      </c>
      <c r="Q100" s="282" t="s">
        <v>87</v>
      </c>
      <c r="R100" s="132">
        <v>95.472361531702461</v>
      </c>
      <c r="S100" s="132">
        <v>98.395671202826236</v>
      </c>
      <c r="T100" s="339" t="s">
        <v>88</v>
      </c>
      <c r="U100" s="339" t="s">
        <v>88</v>
      </c>
      <c r="V100" s="132">
        <v>16.327623126338299</v>
      </c>
      <c r="W100" s="132">
        <v>5.9850107066381204</v>
      </c>
      <c r="X100" s="132">
        <v>22.312633832976399</v>
      </c>
      <c r="Y100" s="282" t="s">
        <v>87</v>
      </c>
      <c r="Z100" s="282" t="s">
        <v>87</v>
      </c>
      <c r="AA100" s="282" t="s">
        <v>87</v>
      </c>
      <c r="AB100" s="282" t="s">
        <v>87</v>
      </c>
      <c r="AC100" s="282" t="s">
        <v>87</v>
      </c>
      <c r="AD100" s="282" t="s">
        <v>87</v>
      </c>
      <c r="AE100" s="282" t="s">
        <v>87</v>
      </c>
      <c r="AF100" s="282" t="s">
        <v>87</v>
      </c>
      <c r="AG100" s="282" t="s">
        <v>87</v>
      </c>
      <c r="AH100" s="282" t="s">
        <v>87</v>
      </c>
      <c r="AI100" s="282" t="s">
        <v>87</v>
      </c>
      <c r="AJ100" s="282" t="s">
        <v>87</v>
      </c>
      <c r="AK100" s="282" t="s">
        <v>87</v>
      </c>
      <c r="AL100" s="282" t="s">
        <v>87</v>
      </c>
      <c r="AM100" s="282" t="s">
        <v>87</v>
      </c>
      <c r="AN100" s="282" t="s">
        <v>87</v>
      </c>
      <c r="AO100" s="282" t="s">
        <v>87</v>
      </c>
      <c r="AP100" s="282" t="s">
        <v>87</v>
      </c>
      <c r="AQ100" s="282" t="s">
        <v>87</v>
      </c>
      <c r="AR100" s="282" t="s">
        <v>87</v>
      </c>
      <c r="AS100" s="282" t="s">
        <v>87</v>
      </c>
      <c r="AT100" s="282" t="s">
        <v>87</v>
      </c>
      <c r="AU100" s="282" t="s">
        <v>87</v>
      </c>
      <c r="AV100" s="282" t="s">
        <v>87</v>
      </c>
      <c r="AW100" s="286" t="s">
        <v>87</v>
      </c>
      <c r="AX100" s="286" t="s">
        <v>87</v>
      </c>
      <c r="AY100" s="286" t="s">
        <v>87</v>
      </c>
      <c r="AZ100" s="286" t="s">
        <v>87</v>
      </c>
      <c r="BA100" s="286" t="s">
        <v>87</v>
      </c>
      <c r="BB100" s="285">
        <v>194</v>
      </c>
      <c r="BC100" s="285">
        <v>205</v>
      </c>
      <c r="BD100" s="287" t="s">
        <v>88</v>
      </c>
      <c r="BE100" s="287" t="s">
        <v>88</v>
      </c>
      <c r="BF100" s="287" t="s">
        <v>88</v>
      </c>
      <c r="BG100" s="285">
        <v>311</v>
      </c>
      <c r="BH100" s="284">
        <v>31.999769519344937</v>
      </c>
      <c r="BI100" s="285">
        <v>1493</v>
      </c>
      <c r="BJ100" s="284">
        <v>153.61947232277168</v>
      </c>
      <c r="BK100" s="285">
        <v>53</v>
      </c>
      <c r="BL100" s="284">
        <v>5.4533369277340258</v>
      </c>
      <c r="BM100" s="285">
        <v>73</v>
      </c>
      <c r="BN100" s="288">
        <v>7.5111999193317702</v>
      </c>
      <c r="BO100" s="289">
        <v>491</v>
      </c>
      <c r="BP100" s="288">
        <v>50.520536443724652</v>
      </c>
      <c r="BQ100" s="285">
        <v>0</v>
      </c>
      <c r="BR100" s="288">
        <v>0</v>
      </c>
      <c r="BS100" s="285">
        <v>0</v>
      </c>
      <c r="BT100" s="288">
        <v>0</v>
      </c>
      <c r="BU100" s="285">
        <v>0</v>
      </c>
      <c r="BV100" s="288">
        <v>0</v>
      </c>
      <c r="BW100" s="285">
        <v>131</v>
      </c>
      <c r="BX100" s="288">
        <v>13.479002594965232</v>
      </c>
      <c r="BY100" s="290">
        <v>85</v>
      </c>
      <c r="BZ100" s="291">
        <v>8.7459177142904174</v>
      </c>
      <c r="CA100" s="285">
        <v>3113</v>
      </c>
      <c r="CB100" s="288">
        <v>320.3063746421891</v>
      </c>
      <c r="CC100" s="290">
        <v>1163</v>
      </c>
      <c r="CD100" s="291">
        <v>119.6647329614089</v>
      </c>
      <c r="CE100" s="285">
        <v>186</v>
      </c>
      <c r="CF100" s="288">
        <v>19.138125821859031</v>
      </c>
      <c r="CG100" s="285">
        <v>1827</v>
      </c>
      <c r="CH100" s="288">
        <v>187.98578428245403</v>
      </c>
      <c r="CI100" s="285">
        <v>3626</v>
      </c>
      <c r="CJ100" s="288">
        <v>373.09056037667125</v>
      </c>
      <c r="CK100" s="285">
        <v>1231</v>
      </c>
      <c r="CL100" s="288">
        <v>126.66146713284122</v>
      </c>
      <c r="CM100" s="290">
        <v>4079</v>
      </c>
      <c r="CN100" s="294">
        <v>419.70115713636017</v>
      </c>
      <c r="CO100" s="285">
        <v>524</v>
      </c>
      <c r="CP100" s="288">
        <v>53.916010379860928</v>
      </c>
      <c r="CQ100" s="285">
        <v>59</v>
      </c>
      <c r="CR100" s="288">
        <v>6.0706958252133489</v>
      </c>
      <c r="CS100" s="290">
        <v>71</v>
      </c>
      <c r="CT100" s="291">
        <v>7.3054136201719952</v>
      </c>
      <c r="CU100" s="290">
        <v>262</v>
      </c>
      <c r="CV100" s="291">
        <v>26.958005189930464</v>
      </c>
      <c r="CW100" s="290">
        <v>2349</v>
      </c>
      <c r="CX100" s="291">
        <v>241.69600836315519</v>
      </c>
      <c r="CY100" s="290">
        <v>1838</v>
      </c>
      <c r="CZ100" s="291">
        <v>189.1176089278328</v>
      </c>
      <c r="DA100" s="290">
        <v>511</v>
      </c>
      <c r="DB100" s="291">
        <v>52.578399435322396</v>
      </c>
      <c r="DC100" s="290">
        <v>25</v>
      </c>
      <c r="DD100" s="290">
        <v>9744</v>
      </c>
      <c r="DE100" s="290">
        <v>1443</v>
      </c>
      <c r="DF100" s="290">
        <v>25766</v>
      </c>
      <c r="DG100" s="290">
        <v>7003</v>
      </c>
      <c r="DH100" s="290">
        <v>1929</v>
      </c>
      <c r="DI100" s="290">
        <v>446</v>
      </c>
      <c r="DJ100" s="290">
        <v>73</v>
      </c>
      <c r="DK100" s="290">
        <v>332</v>
      </c>
      <c r="DL100" s="290">
        <v>2289</v>
      </c>
      <c r="DM100" s="290">
        <v>101</v>
      </c>
      <c r="DN100" s="290">
        <v>4395</v>
      </c>
      <c r="DO100" s="290">
        <v>493</v>
      </c>
      <c r="DP100" s="290">
        <v>477</v>
      </c>
      <c r="DQ100" s="290">
        <v>10</v>
      </c>
      <c r="DR100" s="290">
        <v>0</v>
      </c>
      <c r="DS100" s="290">
        <v>428</v>
      </c>
      <c r="DT100" s="290">
        <v>59533</v>
      </c>
      <c r="DU100" s="290">
        <v>0</v>
      </c>
      <c r="DV100" s="290">
        <v>28063</v>
      </c>
      <c r="DW100" s="290">
        <v>11143</v>
      </c>
      <c r="DX100" s="290">
        <v>1924</v>
      </c>
      <c r="DY100" s="290">
        <v>1834</v>
      </c>
      <c r="DZ100" s="290">
        <v>22041</v>
      </c>
      <c r="EA100" s="290">
        <v>34905</v>
      </c>
      <c r="EB100" s="291">
        <v>47.159432746024898</v>
      </c>
      <c r="EC100" s="290">
        <v>1013</v>
      </c>
      <c r="ED100" s="290">
        <v>11807</v>
      </c>
      <c r="EE100" s="290">
        <v>5360</v>
      </c>
      <c r="EF100" s="291">
        <v>45.396798509358852</v>
      </c>
      <c r="EG100" s="290">
        <v>794</v>
      </c>
      <c r="EH100" s="290">
        <v>666</v>
      </c>
      <c r="EI100" s="290">
        <v>376</v>
      </c>
      <c r="EJ100" s="290">
        <v>321</v>
      </c>
      <c r="EK100" s="290">
        <v>2954</v>
      </c>
      <c r="EL100" s="290">
        <v>78</v>
      </c>
      <c r="EM100" s="290">
        <v>78</v>
      </c>
      <c r="EN100" s="290">
        <v>62</v>
      </c>
      <c r="EO100" s="290">
        <v>87</v>
      </c>
      <c r="EP100" s="290">
        <v>197</v>
      </c>
      <c r="EQ100" s="290">
        <v>269</v>
      </c>
      <c r="ER100" s="290">
        <v>0</v>
      </c>
      <c r="ES100" s="290">
        <v>7</v>
      </c>
      <c r="ET100" s="290">
        <v>8</v>
      </c>
      <c r="EU100" s="290">
        <v>0</v>
      </c>
      <c r="EV100" s="290">
        <v>11933</v>
      </c>
      <c r="EW100" s="290">
        <v>64</v>
      </c>
      <c r="EX100" s="290">
        <v>36</v>
      </c>
      <c r="EY100" s="290">
        <v>2369</v>
      </c>
      <c r="EZ100" s="290">
        <v>65</v>
      </c>
      <c r="FA100" s="290">
        <v>49</v>
      </c>
      <c r="FB100" s="290">
        <v>12</v>
      </c>
      <c r="FC100" s="290">
        <v>8</v>
      </c>
      <c r="FD100" s="290">
        <v>26</v>
      </c>
      <c r="FE100" s="290">
        <v>11</v>
      </c>
      <c r="FF100" s="290">
        <v>126</v>
      </c>
      <c r="FG100" s="290">
        <v>1196</v>
      </c>
      <c r="FH100" s="290">
        <v>3331</v>
      </c>
      <c r="FI100" s="290">
        <v>3644</v>
      </c>
      <c r="FJ100" s="290">
        <v>5244</v>
      </c>
      <c r="FK100" s="295">
        <v>65</v>
      </c>
      <c r="FL100" s="291">
        <v>6.6670017262406009</v>
      </c>
      <c r="FM100" s="295">
        <v>17</v>
      </c>
      <c r="FN100" s="291">
        <v>1.7436773745552341</v>
      </c>
      <c r="FO100" s="295">
        <v>11</v>
      </c>
      <c r="FP100" s="291">
        <v>1.1282618305945633</v>
      </c>
      <c r="FQ100" s="281">
        <v>6</v>
      </c>
      <c r="FR100" s="292">
        <v>0.6173588974793236</v>
      </c>
      <c r="FS100" s="281">
        <v>3</v>
      </c>
      <c r="FT100" s="292">
        <v>0.3086794487396618</v>
      </c>
      <c r="FU100" s="295">
        <v>52</v>
      </c>
      <c r="FV100" s="291">
        <v>5.3504437781541379</v>
      </c>
      <c r="FW100" s="293">
        <v>3</v>
      </c>
      <c r="FX100" s="293">
        <v>0</v>
      </c>
      <c r="FY100" s="293">
        <v>3</v>
      </c>
      <c r="FZ100" s="293">
        <v>0</v>
      </c>
      <c r="GA100" s="293">
        <v>0</v>
      </c>
      <c r="GB100" s="290">
        <v>27667</v>
      </c>
      <c r="GC100" s="290">
        <v>7009</v>
      </c>
      <c r="GD100" s="290">
        <v>8630</v>
      </c>
      <c r="GE100" s="290">
        <v>0</v>
      </c>
      <c r="GF100" s="290">
        <v>48</v>
      </c>
      <c r="GG100" s="291">
        <v>718.22</v>
      </c>
      <c r="GH100" s="291">
        <v>1658.03</v>
      </c>
      <c r="GI100" s="291">
        <v>93.83</v>
      </c>
      <c r="GJ100" s="291">
        <v>29.6</v>
      </c>
      <c r="GK100" s="291">
        <v>7.9</v>
      </c>
      <c r="GL100" s="291">
        <v>15.5</v>
      </c>
      <c r="GM100" s="291">
        <v>41.8</v>
      </c>
      <c r="GN100" s="291">
        <v>10</v>
      </c>
      <c r="GO100" s="291">
        <v>11.8</v>
      </c>
      <c r="GP100" s="291">
        <v>33.799999999999997</v>
      </c>
      <c r="GQ100" s="291">
        <v>8</v>
      </c>
      <c r="GR100" s="291">
        <v>8.9700000000000006</v>
      </c>
      <c r="GS100" s="291">
        <v>3</v>
      </c>
      <c r="GT100" s="291">
        <v>97.52</v>
      </c>
      <c r="GU100" s="291">
        <v>11.2</v>
      </c>
      <c r="GV100" s="291">
        <v>7</v>
      </c>
      <c r="GW100" s="291">
        <v>2</v>
      </c>
      <c r="GX100" s="291">
        <v>3</v>
      </c>
      <c r="GY100" s="291">
        <v>4</v>
      </c>
      <c r="GZ100" s="291">
        <v>7</v>
      </c>
      <c r="HA100" s="291">
        <v>2</v>
      </c>
      <c r="HB100" s="291">
        <v>4</v>
      </c>
      <c r="HC100" s="291">
        <v>2</v>
      </c>
      <c r="HD100" s="291">
        <v>4</v>
      </c>
      <c r="HE100" s="291">
        <v>8</v>
      </c>
      <c r="HF100" s="291">
        <v>7</v>
      </c>
      <c r="HG100" s="291">
        <v>7</v>
      </c>
      <c r="HH100" s="291">
        <v>14</v>
      </c>
      <c r="HI100" s="291">
        <v>8.6</v>
      </c>
      <c r="HJ100" s="134">
        <v>1.0256925732677848</v>
      </c>
      <c r="HK100" s="134">
        <v>7.2824172702012717</v>
      </c>
      <c r="HL100" s="132">
        <v>37.35777490355926</v>
      </c>
      <c r="HM100" s="144">
        <v>92.997492641852304</v>
      </c>
      <c r="HN100" s="144">
        <v>101.876528037417</v>
      </c>
      <c r="HO100" s="366">
        <v>4.7073591715047901E-2</v>
      </c>
      <c r="HP100" s="366">
        <v>1.15194102061974E-2</v>
      </c>
      <c r="HQ100" s="366">
        <v>3.1304347826086998</v>
      </c>
      <c r="HR100" s="366">
        <v>1.2110726643598599</v>
      </c>
      <c r="HS100" s="132">
        <v>79.130434782608702</v>
      </c>
      <c r="HT100" s="132">
        <v>81.314878892733603</v>
      </c>
      <c r="HU100" s="132">
        <v>1.50373973534181</v>
      </c>
      <c r="HV100" s="132">
        <v>0.95117415702601704</v>
      </c>
      <c r="HW100" s="132">
        <v>5.36831522747016</v>
      </c>
      <c r="HX100" s="132">
        <v>12.1721180197174</v>
      </c>
      <c r="HY100" s="144">
        <v>102.41591107041232</v>
      </c>
      <c r="HZ100" s="144">
        <v>103.34402217848201</v>
      </c>
      <c r="IA100" s="383">
        <v>121</v>
      </c>
      <c r="IB100" s="383">
        <v>94</v>
      </c>
      <c r="IC100" s="366">
        <v>0.372158828776182</v>
      </c>
      <c r="ID100" s="366">
        <v>0.18445115968761</v>
      </c>
      <c r="IE100" s="366">
        <v>3.48001150417026</v>
      </c>
      <c r="IF100" s="366">
        <v>2.77040966696139</v>
      </c>
      <c r="IG100" s="144">
        <v>64.078228357779693</v>
      </c>
      <c r="IH100" s="144">
        <v>68.051871500147399</v>
      </c>
      <c r="II100" s="144">
        <v>10.694183864915599</v>
      </c>
      <c r="IJ100" s="144">
        <v>6.6579019661708703</v>
      </c>
      <c r="IK100" s="144">
        <v>4.9852127316916004</v>
      </c>
      <c r="IL100" s="144">
        <v>11.255395848057001</v>
      </c>
      <c r="IM100" s="146">
        <v>99.407367251224699</v>
      </c>
      <c r="IN100" s="135">
        <v>91.857291165801286</v>
      </c>
      <c r="IO100" s="385">
        <v>0.42380261248185802</v>
      </c>
      <c r="IP100" s="385">
        <v>8.7547421519989996E-2</v>
      </c>
      <c r="IQ100" s="385">
        <v>3.5488575595527498</v>
      </c>
      <c r="IR100" s="385">
        <v>1.0977522216414</v>
      </c>
      <c r="IS100" s="144">
        <v>85.269810403500202</v>
      </c>
      <c r="IT100" s="144">
        <v>88.290642969158398</v>
      </c>
      <c r="IU100" s="144">
        <v>11.9419448476052</v>
      </c>
      <c r="IV100" s="144">
        <v>7.9751532079876597</v>
      </c>
      <c r="IW100" s="144">
        <v>6.5687177746529004</v>
      </c>
      <c r="IX100" s="144">
        <v>12.247447225901601</v>
      </c>
      <c r="IY100" s="338">
        <v>108</v>
      </c>
      <c r="IZ100" s="366">
        <v>0.42036431574030803</v>
      </c>
      <c r="JA100" s="366">
        <v>5.0656660412757999</v>
      </c>
      <c r="JB100" s="366">
        <v>83.818011257035593</v>
      </c>
      <c r="JC100" s="366">
        <v>8.29830297368831</v>
      </c>
      <c r="JD100" s="144">
        <v>9.27450312438034</v>
      </c>
    </row>
    <row r="101" spans="1:264" ht="18" customHeight="1">
      <c r="A101" s="278"/>
      <c r="B101" s="279" t="s">
        <v>87</v>
      </c>
      <c r="C101" s="279" t="s">
        <v>87</v>
      </c>
      <c r="D101" s="280" t="s">
        <v>1817</v>
      </c>
      <c r="E101" s="281" t="s">
        <v>1318</v>
      </c>
      <c r="F101" s="280" t="s">
        <v>99</v>
      </c>
      <c r="G101" s="281" t="s">
        <v>11</v>
      </c>
      <c r="H101" s="282" t="s">
        <v>87</v>
      </c>
      <c r="I101" s="282" t="s">
        <v>87</v>
      </c>
      <c r="J101" s="282" t="s">
        <v>87</v>
      </c>
      <c r="K101" s="282" t="s">
        <v>87</v>
      </c>
      <c r="L101" s="282" t="s">
        <v>87</v>
      </c>
      <c r="M101" s="283">
        <v>1796572</v>
      </c>
      <c r="N101" s="282" t="s">
        <v>87</v>
      </c>
      <c r="O101" s="282" t="s">
        <v>87</v>
      </c>
      <c r="P101" s="282" t="s">
        <v>87</v>
      </c>
      <c r="Q101" s="282" t="s">
        <v>87</v>
      </c>
      <c r="R101" s="132">
        <v>95.329986949612504</v>
      </c>
      <c r="S101" s="132">
        <v>96.624904819906519</v>
      </c>
      <c r="T101" s="339" t="s">
        <v>88</v>
      </c>
      <c r="U101" s="339" t="s">
        <v>88</v>
      </c>
      <c r="V101" s="132">
        <v>19.173170217253698</v>
      </c>
      <c r="W101" s="132">
        <v>7.5370878155100902</v>
      </c>
      <c r="X101" s="132">
        <v>26.7102580327638</v>
      </c>
      <c r="Y101" s="282" t="s">
        <v>87</v>
      </c>
      <c r="Z101" s="282" t="s">
        <v>87</v>
      </c>
      <c r="AA101" s="282" t="s">
        <v>87</v>
      </c>
      <c r="AB101" s="282" t="s">
        <v>87</v>
      </c>
      <c r="AC101" s="282" t="s">
        <v>87</v>
      </c>
      <c r="AD101" s="282" t="s">
        <v>87</v>
      </c>
      <c r="AE101" s="282" t="s">
        <v>87</v>
      </c>
      <c r="AF101" s="282" t="s">
        <v>87</v>
      </c>
      <c r="AG101" s="282" t="s">
        <v>87</v>
      </c>
      <c r="AH101" s="282" t="s">
        <v>87</v>
      </c>
      <c r="AI101" s="282" t="s">
        <v>87</v>
      </c>
      <c r="AJ101" s="282" t="s">
        <v>87</v>
      </c>
      <c r="AK101" s="282" t="s">
        <v>87</v>
      </c>
      <c r="AL101" s="282" t="s">
        <v>87</v>
      </c>
      <c r="AM101" s="282" t="s">
        <v>87</v>
      </c>
      <c r="AN101" s="282" t="s">
        <v>87</v>
      </c>
      <c r="AO101" s="282" t="s">
        <v>87</v>
      </c>
      <c r="AP101" s="282" t="s">
        <v>87</v>
      </c>
      <c r="AQ101" s="282" t="s">
        <v>87</v>
      </c>
      <c r="AR101" s="282" t="s">
        <v>87</v>
      </c>
      <c r="AS101" s="282" t="s">
        <v>87</v>
      </c>
      <c r="AT101" s="282" t="s">
        <v>87</v>
      </c>
      <c r="AU101" s="282" t="s">
        <v>87</v>
      </c>
      <c r="AV101" s="282" t="s">
        <v>87</v>
      </c>
      <c r="AW101" s="286" t="s">
        <v>87</v>
      </c>
      <c r="AX101" s="286" t="s">
        <v>87</v>
      </c>
      <c r="AY101" s="286" t="s">
        <v>87</v>
      </c>
      <c r="AZ101" s="286" t="s">
        <v>87</v>
      </c>
      <c r="BA101" s="286" t="s">
        <v>87</v>
      </c>
      <c r="BB101" s="285">
        <v>243</v>
      </c>
      <c r="BC101" s="285">
        <v>353</v>
      </c>
      <c r="BD101" s="287" t="s">
        <v>88</v>
      </c>
      <c r="BE101" s="287" t="s">
        <v>88</v>
      </c>
      <c r="BF101" s="287" t="s">
        <v>88</v>
      </c>
      <c r="BG101" s="285">
        <v>281</v>
      </c>
      <c r="BH101" s="284">
        <v>16.162206434513731</v>
      </c>
      <c r="BI101" s="285">
        <v>1912</v>
      </c>
      <c r="BJ101" s="284">
        <v>109.9720238533461</v>
      </c>
      <c r="BK101" s="285">
        <v>44</v>
      </c>
      <c r="BL101" s="284">
        <v>2.5307369506000148</v>
      </c>
      <c r="BM101" s="285">
        <v>30</v>
      </c>
      <c r="BN101" s="288">
        <v>1.7255024663181917</v>
      </c>
      <c r="BO101" s="289">
        <v>579</v>
      </c>
      <c r="BP101" s="288">
        <v>33.302197599941103</v>
      </c>
      <c r="BQ101" s="285">
        <v>0</v>
      </c>
      <c r="BR101" s="288">
        <v>0</v>
      </c>
      <c r="BS101" s="285">
        <v>56</v>
      </c>
      <c r="BT101" s="288">
        <v>3.2209379371272919</v>
      </c>
      <c r="BU101" s="285">
        <v>0</v>
      </c>
      <c r="BV101" s="288">
        <v>0</v>
      </c>
      <c r="BW101" s="285">
        <v>147</v>
      </c>
      <c r="BX101" s="288">
        <v>8.4549620849591403</v>
      </c>
      <c r="BY101" s="285">
        <v>0</v>
      </c>
      <c r="BZ101" s="288">
        <v>0</v>
      </c>
      <c r="CA101" s="285">
        <v>1656</v>
      </c>
      <c r="CB101" s="288">
        <v>95.247736140764189</v>
      </c>
      <c r="CC101" s="285">
        <v>957</v>
      </c>
      <c r="CD101" s="288">
        <v>55.04352867555032</v>
      </c>
      <c r="CE101" s="285">
        <v>187</v>
      </c>
      <c r="CF101" s="288">
        <v>10.755632040050063</v>
      </c>
      <c r="CG101" s="285">
        <v>3464</v>
      </c>
      <c r="CH101" s="288">
        <v>199.2380181108739</v>
      </c>
      <c r="CI101" s="285">
        <v>5234</v>
      </c>
      <c r="CJ101" s="288">
        <v>301.04266362364717</v>
      </c>
      <c r="CK101" s="285">
        <v>1402</v>
      </c>
      <c r="CL101" s="288">
        <v>80.63848192593683</v>
      </c>
      <c r="CM101" s="285">
        <v>3271</v>
      </c>
      <c r="CN101" s="292">
        <v>188.13728557756019</v>
      </c>
      <c r="CO101" s="285">
        <v>609</v>
      </c>
      <c r="CP101" s="288">
        <v>35.027700066259293</v>
      </c>
      <c r="CQ101" s="285">
        <v>3</v>
      </c>
      <c r="CR101" s="288">
        <v>0.17255024663181917</v>
      </c>
      <c r="CS101" s="285">
        <v>33</v>
      </c>
      <c r="CT101" s="288">
        <v>1.8980527129500109</v>
      </c>
      <c r="CU101" s="285">
        <v>166</v>
      </c>
      <c r="CV101" s="288">
        <v>9.547780313627328</v>
      </c>
      <c r="CW101" s="285">
        <v>1883</v>
      </c>
      <c r="CX101" s="288">
        <v>108.30403813590517</v>
      </c>
      <c r="CY101" s="285">
        <v>1857</v>
      </c>
      <c r="CZ101" s="288">
        <v>106.80860266509607</v>
      </c>
      <c r="DA101" s="290">
        <v>26</v>
      </c>
      <c r="DB101" s="291">
        <v>1.4954354708090998</v>
      </c>
      <c r="DC101" s="285">
        <v>20</v>
      </c>
      <c r="DD101" s="285">
        <v>2324</v>
      </c>
      <c r="DE101" s="285">
        <v>1320</v>
      </c>
      <c r="DF101" s="285">
        <v>30050</v>
      </c>
      <c r="DG101" s="285">
        <v>5263</v>
      </c>
      <c r="DH101" s="285">
        <v>1493</v>
      </c>
      <c r="DI101" s="285">
        <v>124</v>
      </c>
      <c r="DJ101" s="285">
        <v>349</v>
      </c>
      <c r="DK101" s="285">
        <v>674</v>
      </c>
      <c r="DL101" s="285">
        <v>419</v>
      </c>
      <c r="DM101" s="285">
        <v>73</v>
      </c>
      <c r="DN101" s="285">
        <v>2350</v>
      </c>
      <c r="DO101" s="285">
        <v>263</v>
      </c>
      <c r="DP101" s="285">
        <v>98</v>
      </c>
      <c r="DQ101" s="285">
        <v>7</v>
      </c>
      <c r="DR101" s="285">
        <v>0</v>
      </c>
      <c r="DS101" s="285">
        <v>54</v>
      </c>
      <c r="DT101" s="285">
        <v>12879</v>
      </c>
      <c r="DU101" s="285">
        <v>72003</v>
      </c>
      <c r="DV101" s="285">
        <v>12249</v>
      </c>
      <c r="DW101" s="285">
        <v>8343</v>
      </c>
      <c r="DX101" s="285">
        <v>1470</v>
      </c>
      <c r="DY101" s="285">
        <v>1399</v>
      </c>
      <c r="DZ101" s="285">
        <v>15132</v>
      </c>
      <c r="EA101" s="285">
        <v>43617</v>
      </c>
      <c r="EB101" s="288">
        <v>21.860742371093799</v>
      </c>
      <c r="EC101" s="285">
        <v>724</v>
      </c>
      <c r="ED101" s="285">
        <v>14999</v>
      </c>
      <c r="EE101" s="285">
        <v>3073</v>
      </c>
      <c r="EF101" s="288">
        <v>20.488032535502366</v>
      </c>
      <c r="EG101" s="285">
        <v>554</v>
      </c>
      <c r="EH101" s="285">
        <v>282</v>
      </c>
      <c r="EI101" s="285">
        <v>191</v>
      </c>
      <c r="EJ101" s="285">
        <v>43</v>
      </c>
      <c r="EK101" s="285">
        <v>1032</v>
      </c>
      <c r="EL101" s="285">
        <v>11</v>
      </c>
      <c r="EM101" s="285">
        <v>51</v>
      </c>
      <c r="EN101" s="285">
        <v>46</v>
      </c>
      <c r="EO101" s="285">
        <v>77</v>
      </c>
      <c r="EP101" s="285">
        <v>15</v>
      </c>
      <c r="EQ101" s="285">
        <v>138</v>
      </c>
      <c r="ER101" s="285">
        <v>0</v>
      </c>
      <c r="ES101" s="285">
        <v>8</v>
      </c>
      <c r="ET101" s="285">
        <v>19</v>
      </c>
      <c r="EU101" s="285">
        <v>0</v>
      </c>
      <c r="EV101" s="285">
        <v>9021</v>
      </c>
      <c r="EW101" s="285">
        <v>0</v>
      </c>
      <c r="EX101" s="285">
        <v>0</v>
      </c>
      <c r="EY101" s="285">
        <v>695</v>
      </c>
      <c r="EZ101" s="285">
        <v>28</v>
      </c>
      <c r="FA101" s="285">
        <v>34</v>
      </c>
      <c r="FB101" s="285">
        <v>3</v>
      </c>
      <c r="FC101" s="285">
        <v>3</v>
      </c>
      <c r="FD101" s="285">
        <v>42</v>
      </c>
      <c r="FE101" s="285">
        <v>13</v>
      </c>
      <c r="FF101" s="285">
        <v>89</v>
      </c>
      <c r="FG101" s="285">
        <v>699</v>
      </c>
      <c r="FH101" s="285">
        <v>947</v>
      </c>
      <c r="FI101" s="285">
        <v>704</v>
      </c>
      <c r="FJ101" s="285">
        <v>14245</v>
      </c>
      <c r="FK101" s="289">
        <v>44</v>
      </c>
      <c r="FL101" s="288">
        <v>2.4491086357796963</v>
      </c>
      <c r="FM101" s="289">
        <v>16</v>
      </c>
      <c r="FN101" s="288">
        <v>0.89058495846534413</v>
      </c>
      <c r="FO101" s="289">
        <v>12</v>
      </c>
      <c r="FP101" s="288">
        <v>0.66793871884900802</v>
      </c>
      <c r="FQ101" s="281">
        <v>4</v>
      </c>
      <c r="FR101" s="292">
        <v>0.23006699550909224</v>
      </c>
      <c r="FS101" s="281">
        <v>1</v>
      </c>
      <c r="FT101" s="292">
        <v>5.7516748877273059E-2</v>
      </c>
      <c r="FU101" s="289">
        <v>64</v>
      </c>
      <c r="FV101" s="288">
        <v>3.6810719281454758</v>
      </c>
      <c r="FW101" s="293">
        <v>3</v>
      </c>
      <c r="FX101" s="293">
        <v>0</v>
      </c>
      <c r="FY101" s="293">
        <v>3</v>
      </c>
      <c r="FZ101" s="293">
        <v>0</v>
      </c>
      <c r="GA101" s="293">
        <v>0</v>
      </c>
      <c r="GB101" s="285">
        <v>24909</v>
      </c>
      <c r="GC101" s="285">
        <v>146</v>
      </c>
      <c r="GD101" s="285">
        <v>333</v>
      </c>
      <c r="GE101" s="285">
        <v>0</v>
      </c>
      <c r="GF101" s="285">
        <v>0</v>
      </c>
      <c r="GG101" s="288">
        <v>625.48800000000006</v>
      </c>
      <c r="GH101" s="288">
        <v>1828.9</v>
      </c>
      <c r="GI101" s="288">
        <v>85.3</v>
      </c>
      <c r="GJ101" s="288">
        <v>24.5</v>
      </c>
      <c r="GK101" s="288">
        <v>2</v>
      </c>
      <c r="GL101" s="288">
        <v>5.5</v>
      </c>
      <c r="GM101" s="288">
        <v>14.175000000000001</v>
      </c>
      <c r="GN101" s="288">
        <v>12</v>
      </c>
      <c r="GO101" s="288">
        <v>4</v>
      </c>
      <c r="GP101" s="288">
        <v>19.263000000000002</v>
      </c>
      <c r="GQ101" s="288">
        <v>6</v>
      </c>
      <c r="GR101" s="288">
        <v>4</v>
      </c>
      <c r="GS101" s="288">
        <v>2</v>
      </c>
      <c r="GT101" s="288">
        <v>50.924999999999997</v>
      </c>
      <c r="GU101" s="288">
        <v>1</v>
      </c>
      <c r="GV101" s="288">
        <v>5</v>
      </c>
      <c r="GW101" s="288">
        <v>2</v>
      </c>
      <c r="GX101" s="288">
        <v>4</v>
      </c>
      <c r="GY101" s="288">
        <v>3</v>
      </c>
      <c r="GZ101" s="288">
        <v>5</v>
      </c>
      <c r="HA101" s="288">
        <v>0</v>
      </c>
      <c r="HB101" s="288">
        <v>2</v>
      </c>
      <c r="HC101" s="288">
        <v>0</v>
      </c>
      <c r="HD101" s="288">
        <v>0</v>
      </c>
      <c r="HE101" s="288">
        <v>7.9</v>
      </c>
      <c r="HF101" s="288">
        <v>4</v>
      </c>
      <c r="HG101" s="288">
        <v>7</v>
      </c>
      <c r="HH101" s="288">
        <v>22</v>
      </c>
      <c r="HI101" s="288">
        <v>4.0999999999999996</v>
      </c>
      <c r="HJ101" s="134">
        <v>0.38963091932858795</v>
      </c>
      <c r="HK101" s="134">
        <v>6.0671100295451561</v>
      </c>
      <c r="HL101" s="132">
        <v>26.808833712203015</v>
      </c>
      <c r="HM101" s="144">
        <v>95.740499769636102</v>
      </c>
      <c r="HN101" s="144">
        <v>100.954211999075</v>
      </c>
      <c r="HO101" s="365">
        <v>4.1342066844954298E-2</v>
      </c>
      <c r="HP101" s="365">
        <v>2.0042757883484801E-2</v>
      </c>
      <c r="HQ101" s="365">
        <v>2.2377622377622401</v>
      </c>
      <c r="HR101" s="365">
        <v>1.5604681404421299</v>
      </c>
      <c r="HS101" s="132">
        <v>69.720279720279706</v>
      </c>
      <c r="HT101" s="132">
        <v>74.902470741222402</v>
      </c>
      <c r="HU101" s="132">
        <v>1.8474736121338999</v>
      </c>
      <c r="HV101" s="132">
        <v>1.2844067343666501</v>
      </c>
      <c r="HW101" s="132">
        <v>7.1476086395786096</v>
      </c>
      <c r="HX101" s="132">
        <v>14.296737906475601</v>
      </c>
      <c r="HY101" s="144">
        <v>96.571118266330799</v>
      </c>
      <c r="HZ101" s="144">
        <v>92.0047762268958</v>
      </c>
      <c r="IA101" s="383">
        <v>183</v>
      </c>
      <c r="IB101" s="383">
        <v>141</v>
      </c>
      <c r="IC101" s="366">
        <v>0.267594718294413</v>
      </c>
      <c r="ID101" s="366">
        <v>0.12824827410567299</v>
      </c>
      <c r="IE101" s="366">
        <v>2.9931305201177598</v>
      </c>
      <c r="IF101" s="366">
        <v>2.22257250945776</v>
      </c>
      <c r="IG101" s="144">
        <v>57.409224730127598</v>
      </c>
      <c r="IH101" s="144">
        <v>59.457755359394703</v>
      </c>
      <c r="II101" s="144">
        <v>8.9402956702297196</v>
      </c>
      <c r="IJ101" s="144">
        <v>5.7702627725275804</v>
      </c>
      <c r="IK101" s="144">
        <v>6.5429467425096002</v>
      </c>
      <c r="IL101" s="144">
        <v>13.982932168803501</v>
      </c>
      <c r="IM101" s="146">
        <v>97.30775940776492</v>
      </c>
      <c r="IN101" s="135">
        <v>92.107052940151362</v>
      </c>
      <c r="IO101" s="366">
        <v>0.29715762273901802</v>
      </c>
      <c r="IP101" s="366">
        <v>9.5717674476673995E-2</v>
      </c>
      <c r="IQ101" s="366">
        <v>2.7895694360218299</v>
      </c>
      <c r="IR101" s="366">
        <v>1.3747758517633</v>
      </c>
      <c r="IS101" s="144">
        <v>89.266221952698601</v>
      </c>
      <c r="IT101" s="144">
        <v>91.273161984459094</v>
      </c>
      <c r="IU101" s="144">
        <v>10.652454780361801</v>
      </c>
      <c r="IV101" s="144">
        <v>6.9624204086728501</v>
      </c>
      <c r="IW101" s="144">
        <v>4.0274994173852203</v>
      </c>
      <c r="IX101" s="144">
        <v>8.4227181393723498</v>
      </c>
      <c r="IY101" s="338">
        <v>150</v>
      </c>
      <c r="IZ101" s="366">
        <v>0.30518199019348502</v>
      </c>
      <c r="JA101" s="366">
        <v>4.2589437819420803</v>
      </c>
      <c r="JB101" s="366">
        <v>90.232822260079502</v>
      </c>
      <c r="JC101" s="366">
        <v>7.1656731297430403</v>
      </c>
      <c r="JD101" s="144">
        <v>10.6548194045122</v>
      </c>
    </row>
    <row r="102" spans="1:264" ht="18" customHeight="1">
      <c r="A102" s="278"/>
      <c r="B102" s="279" t="s">
        <v>87</v>
      </c>
      <c r="C102" s="279" t="s">
        <v>87</v>
      </c>
      <c r="D102" s="280" t="s">
        <v>1818</v>
      </c>
      <c r="E102" s="281" t="s">
        <v>1319</v>
      </c>
      <c r="F102" s="280" t="s">
        <v>99</v>
      </c>
      <c r="G102" s="281" t="s">
        <v>11</v>
      </c>
      <c r="H102" s="282" t="s">
        <v>87</v>
      </c>
      <c r="I102" s="282" t="s">
        <v>87</v>
      </c>
      <c r="J102" s="282" t="s">
        <v>87</v>
      </c>
      <c r="K102" s="282" t="s">
        <v>87</v>
      </c>
      <c r="L102" s="282" t="s">
        <v>87</v>
      </c>
      <c r="M102" s="283">
        <v>1407697</v>
      </c>
      <c r="N102" s="282" t="s">
        <v>87</v>
      </c>
      <c r="O102" s="282" t="s">
        <v>87</v>
      </c>
      <c r="P102" s="282" t="s">
        <v>87</v>
      </c>
      <c r="Q102" s="282" t="s">
        <v>87</v>
      </c>
      <c r="R102" s="132">
        <v>94.069040149974256</v>
      </c>
      <c r="S102" s="132">
        <v>97.026268991756268</v>
      </c>
      <c r="T102" s="339" t="s">
        <v>88</v>
      </c>
      <c r="U102" s="339" t="s">
        <v>88</v>
      </c>
      <c r="V102" s="132">
        <v>14.789795756179</v>
      </c>
      <c r="W102" s="132">
        <v>7.9869665421600597</v>
      </c>
      <c r="X102" s="132">
        <v>22.776762298339001</v>
      </c>
      <c r="Y102" s="282" t="s">
        <v>87</v>
      </c>
      <c r="Z102" s="282" t="s">
        <v>87</v>
      </c>
      <c r="AA102" s="282" t="s">
        <v>87</v>
      </c>
      <c r="AB102" s="282" t="s">
        <v>87</v>
      </c>
      <c r="AC102" s="282" t="s">
        <v>87</v>
      </c>
      <c r="AD102" s="282" t="s">
        <v>87</v>
      </c>
      <c r="AE102" s="282" t="s">
        <v>87</v>
      </c>
      <c r="AF102" s="282" t="s">
        <v>87</v>
      </c>
      <c r="AG102" s="282" t="s">
        <v>87</v>
      </c>
      <c r="AH102" s="282" t="s">
        <v>87</v>
      </c>
      <c r="AI102" s="282" t="s">
        <v>87</v>
      </c>
      <c r="AJ102" s="282" t="s">
        <v>87</v>
      </c>
      <c r="AK102" s="282" t="s">
        <v>87</v>
      </c>
      <c r="AL102" s="282" t="s">
        <v>87</v>
      </c>
      <c r="AM102" s="282" t="s">
        <v>87</v>
      </c>
      <c r="AN102" s="282" t="s">
        <v>87</v>
      </c>
      <c r="AO102" s="282" t="s">
        <v>87</v>
      </c>
      <c r="AP102" s="282" t="s">
        <v>87</v>
      </c>
      <c r="AQ102" s="282" t="s">
        <v>87</v>
      </c>
      <c r="AR102" s="282" t="s">
        <v>87</v>
      </c>
      <c r="AS102" s="282" t="s">
        <v>87</v>
      </c>
      <c r="AT102" s="282" t="s">
        <v>87</v>
      </c>
      <c r="AU102" s="282" t="s">
        <v>87</v>
      </c>
      <c r="AV102" s="282" t="s">
        <v>87</v>
      </c>
      <c r="AW102" s="286" t="s">
        <v>87</v>
      </c>
      <c r="AX102" s="286" t="s">
        <v>87</v>
      </c>
      <c r="AY102" s="286" t="s">
        <v>87</v>
      </c>
      <c r="AZ102" s="286" t="s">
        <v>87</v>
      </c>
      <c r="BA102" s="286" t="s">
        <v>87</v>
      </c>
      <c r="BB102" s="285">
        <v>144</v>
      </c>
      <c r="BC102" s="285">
        <v>198</v>
      </c>
      <c r="BD102" s="287" t="s">
        <v>88</v>
      </c>
      <c r="BE102" s="287" t="s">
        <v>88</v>
      </c>
      <c r="BF102" s="287" t="s">
        <v>88</v>
      </c>
      <c r="BG102" s="285">
        <v>417</v>
      </c>
      <c r="BH102" s="284">
        <v>30.729641060106296</v>
      </c>
      <c r="BI102" s="285">
        <v>1815</v>
      </c>
      <c r="BJ102" s="284">
        <v>133.75131540549862</v>
      </c>
      <c r="BK102" s="285">
        <v>54</v>
      </c>
      <c r="BL102" s="284">
        <v>3.9793779790065709</v>
      </c>
      <c r="BM102" s="285">
        <v>52</v>
      </c>
      <c r="BN102" s="288">
        <v>3.8319936094137343</v>
      </c>
      <c r="BO102" s="289">
        <v>676</v>
      </c>
      <c r="BP102" s="288">
        <v>49.815916922378548</v>
      </c>
      <c r="BQ102" s="285">
        <v>112</v>
      </c>
      <c r="BR102" s="288">
        <v>8.253524697198813</v>
      </c>
      <c r="BS102" s="285">
        <v>14</v>
      </c>
      <c r="BT102" s="288">
        <v>1.0316905871498516</v>
      </c>
      <c r="BU102" s="285">
        <v>0</v>
      </c>
      <c r="BV102" s="288">
        <v>0</v>
      </c>
      <c r="BW102" s="285">
        <v>238</v>
      </c>
      <c r="BX102" s="288">
        <v>17.538739981547476</v>
      </c>
      <c r="BY102" s="290">
        <v>0</v>
      </c>
      <c r="BZ102" s="291">
        <v>0</v>
      </c>
      <c r="CA102" s="285">
        <v>3632</v>
      </c>
      <c r="CB102" s="288">
        <v>267.65001518059006</v>
      </c>
      <c r="CC102" s="285">
        <v>3083</v>
      </c>
      <c r="CD102" s="288">
        <v>227.19300572735662</v>
      </c>
      <c r="CE102" s="285">
        <v>200</v>
      </c>
      <c r="CF102" s="288">
        <v>14.738436959283593</v>
      </c>
      <c r="CG102" s="285">
        <v>2811</v>
      </c>
      <c r="CH102" s="288">
        <v>207.14873146273092</v>
      </c>
      <c r="CI102" s="285">
        <v>3146</v>
      </c>
      <c r="CJ102" s="288">
        <v>231.83561336953093</v>
      </c>
      <c r="CK102" s="285">
        <v>971</v>
      </c>
      <c r="CL102" s="288">
        <v>71.555111437321855</v>
      </c>
      <c r="CM102" s="285">
        <v>1614</v>
      </c>
      <c r="CN102" s="292">
        <v>118.9391862614186</v>
      </c>
      <c r="CO102" s="285">
        <v>619</v>
      </c>
      <c r="CP102" s="288">
        <v>45.615462388982721</v>
      </c>
      <c r="CQ102" s="285">
        <v>7</v>
      </c>
      <c r="CR102" s="288">
        <v>0.51584529357492581</v>
      </c>
      <c r="CS102" s="285">
        <v>214</v>
      </c>
      <c r="CT102" s="288">
        <v>15.770127546433445</v>
      </c>
      <c r="CU102" s="285">
        <v>228</v>
      </c>
      <c r="CV102" s="288">
        <v>16.801818133583296</v>
      </c>
      <c r="CW102" s="285">
        <v>3458</v>
      </c>
      <c r="CX102" s="288">
        <v>254.82757502601336</v>
      </c>
      <c r="CY102" s="285">
        <v>3458</v>
      </c>
      <c r="CZ102" s="288">
        <v>254.82757502601336</v>
      </c>
      <c r="DA102" s="285">
        <v>0</v>
      </c>
      <c r="DB102" s="288">
        <v>0</v>
      </c>
      <c r="DC102" s="285">
        <v>25</v>
      </c>
      <c r="DD102" s="285">
        <v>18055</v>
      </c>
      <c r="DE102" s="285">
        <v>3728</v>
      </c>
      <c r="DF102" s="285">
        <v>27839</v>
      </c>
      <c r="DG102" s="285">
        <v>8583</v>
      </c>
      <c r="DH102" s="285">
        <v>2477</v>
      </c>
      <c r="DI102" s="285">
        <v>80</v>
      </c>
      <c r="DJ102" s="285">
        <v>1645</v>
      </c>
      <c r="DK102" s="285">
        <v>532</v>
      </c>
      <c r="DL102" s="285">
        <v>3197</v>
      </c>
      <c r="DM102" s="285">
        <v>0</v>
      </c>
      <c r="DN102" s="285">
        <v>6422</v>
      </c>
      <c r="DO102" s="285">
        <v>211</v>
      </c>
      <c r="DP102" s="285">
        <v>182</v>
      </c>
      <c r="DQ102" s="285">
        <v>17</v>
      </c>
      <c r="DR102" s="285">
        <v>0</v>
      </c>
      <c r="DS102" s="285">
        <v>402</v>
      </c>
      <c r="DT102" s="285">
        <v>31992</v>
      </c>
      <c r="DU102" s="285">
        <v>43581</v>
      </c>
      <c r="DV102" s="285">
        <v>35649</v>
      </c>
      <c r="DW102" s="285">
        <v>17075</v>
      </c>
      <c r="DX102" s="285">
        <v>2663</v>
      </c>
      <c r="DY102" s="285">
        <v>2507</v>
      </c>
      <c r="DZ102" s="285">
        <v>33549</v>
      </c>
      <c r="EA102" s="285">
        <v>38051</v>
      </c>
      <c r="EB102" s="288">
        <v>41.3339991064624</v>
      </c>
      <c r="EC102" s="285">
        <v>990</v>
      </c>
      <c r="ED102" s="285">
        <v>13227</v>
      </c>
      <c r="EE102" s="285">
        <v>5170</v>
      </c>
      <c r="EF102" s="288">
        <v>39.08671656460271</v>
      </c>
      <c r="EG102" s="285">
        <v>1077</v>
      </c>
      <c r="EH102" s="285">
        <v>605</v>
      </c>
      <c r="EI102" s="285">
        <v>259</v>
      </c>
      <c r="EJ102" s="285">
        <v>1696</v>
      </c>
      <c r="EK102" s="285">
        <v>1497</v>
      </c>
      <c r="EL102" s="285">
        <v>184</v>
      </c>
      <c r="EM102" s="285">
        <v>215</v>
      </c>
      <c r="EN102" s="285">
        <v>29</v>
      </c>
      <c r="EO102" s="285">
        <v>130</v>
      </c>
      <c r="EP102" s="285">
        <v>571</v>
      </c>
      <c r="EQ102" s="285">
        <v>269</v>
      </c>
      <c r="ER102" s="285">
        <v>0</v>
      </c>
      <c r="ES102" s="285">
        <v>5</v>
      </c>
      <c r="ET102" s="285">
        <v>10</v>
      </c>
      <c r="EU102" s="285">
        <v>0</v>
      </c>
      <c r="EV102" s="285">
        <v>30732</v>
      </c>
      <c r="EW102" s="285">
        <v>0</v>
      </c>
      <c r="EX102" s="285">
        <v>84</v>
      </c>
      <c r="EY102" s="285">
        <v>2911</v>
      </c>
      <c r="EZ102" s="285">
        <v>0</v>
      </c>
      <c r="FA102" s="285">
        <v>65</v>
      </c>
      <c r="FB102" s="285">
        <v>12</v>
      </c>
      <c r="FC102" s="285">
        <v>10</v>
      </c>
      <c r="FD102" s="285">
        <v>117</v>
      </c>
      <c r="FE102" s="285">
        <v>28</v>
      </c>
      <c r="FF102" s="285">
        <v>344</v>
      </c>
      <c r="FG102" s="285">
        <v>1319</v>
      </c>
      <c r="FH102" s="285">
        <v>2601</v>
      </c>
      <c r="FI102" s="285">
        <v>578</v>
      </c>
      <c r="FJ102" s="285">
        <v>6127</v>
      </c>
      <c r="FK102" s="289">
        <v>38</v>
      </c>
      <c r="FL102" s="288">
        <v>2.6994445537640557</v>
      </c>
      <c r="FM102" s="289">
        <v>17</v>
      </c>
      <c r="FN102" s="288">
        <v>1.2076462477365513</v>
      </c>
      <c r="FO102" s="289">
        <v>30</v>
      </c>
      <c r="FP102" s="288">
        <v>2.1311404371821494</v>
      </c>
      <c r="FQ102" s="281">
        <v>4</v>
      </c>
      <c r="FR102" s="292">
        <v>0.29476873918567187</v>
      </c>
      <c r="FS102" s="281">
        <v>0</v>
      </c>
      <c r="FT102" s="292">
        <v>0</v>
      </c>
      <c r="FU102" s="289">
        <v>129</v>
      </c>
      <c r="FV102" s="288">
        <v>9.5062918387379192</v>
      </c>
      <c r="FW102" s="293">
        <v>1</v>
      </c>
      <c r="FX102" s="293">
        <v>0</v>
      </c>
      <c r="FY102" s="293">
        <v>1</v>
      </c>
      <c r="FZ102" s="293">
        <v>0</v>
      </c>
      <c r="GA102" s="293">
        <v>0</v>
      </c>
      <c r="GB102" s="285">
        <v>40829</v>
      </c>
      <c r="GC102" s="285">
        <v>8308</v>
      </c>
      <c r="GD102" s="285">
        <v>7170</v>
      </c>
      <c r="GE102" s="285">
        <v>47</v>
      </c>
      <c r="GF102" s="285">
        <v>28</v>
      </c>
      <c r="GG102" s="288">
        <v>577.6</v>
      </c>
      <c r="GH102" s="288">
        <v>1674</v>
      </c>
      <c r="GI102" s="288">
        <v>104.4</v>
      </c>
      <c r="GJ102" s="288">
        <v>16.21</v>
      </c>
      <c r="GK102" s="288">
        <v>10.1</v>
      </c>
      <c r="GL102" s="288">
        <v>12</v>
      </c>
      <c r="GM102" s="288">
        <v>19</v>
      </c>
      <c r="GN102" s="288">
        <v>8</v>
      </c>
      <c r="GO102" s="288">
        <v>7</v>
      </c>
      <c r="GP102" s="288">
        <v>29.4</v>
      </c>
      <c r="GQ102" s="288">
        <v>5</v>
      </c>
      <c r="GR102" s="288">
        <v>15.21</v>
      </c>
      <c r="GS102" s="288">
        <v>1</v>
      </c>
      <c r="GT102" s="288">
        <v>30.11</v>
      </c>
      <c r="GU102" s="288">
        <v>9</v>
      </c>
      <c r="GV102" s="288">
        <v>12</v>
      </c>
      <c r="GW102" s="288">
        <v>6</v>
      </c>
      <c r="GX102" s="288">
        <v>4</v>
      </c>
      <c r="GY102" s="288">
        <v>10.52</v>
      </c>
      <c r="GZ102" s="288">
        <v>6.52</v>
      </c>
      <c r="HA102" s="288">
        <v>2</v>
      </c>
      <c r="HB102" s="288">
        <v>1</v>
      </c>
      <c r="HC102" s="288">
        <v>2</v>
      </c>
      <c r="HD102" s="288">
        <v>9</v>
      </c>
      <c r="HE102" s="288">
        <v>9</v>
      </c>
      <c r="HF102" s="288">
        <v>13</v>
      </c>
      <c r="HG102" s="288">
        <v>3</v>
      </c>
      <c r="HH102" s="288">
        <v>11</v>
      </c>
      <c r="HI102" s="288">
        <v>5.8</v>
      </c>
      <c r="HJ102" s="134">
        <v>0.56830411658190649</v>
      </c>
      <c r="HK102" s="134">
        <v>7.3879535155647842</v>
      </c>
      <c r="HL102" s="132">
        <v>31.348578564847408</v>
      </c>
      <c r="HM102" s="144">
        <v>92.009877187220596</v>
      </c>
      <c r="HN102" s="144">
        <v>96.252517899919695</v>
      </c>
      <c r="HO102" s="365">
        <v>4.8929311535804702E-2</v>
      </c>
      <c r="HP102" s="365">
        <v>8.8031268706644603E-3</v>
      </c>
      <c r="HQ102" s="365">
        <v>3.02491103202847</v>
      </c>
      <c r="HR102" s="365">
        <v>0.71225071225071201</v>
      </c>
      <c r="HS102" s="132">
        <v>87.544483985765098</v>
      </c>
      <c r="HT102" s="132">
        <v>89.886039886039896</v>
      </c>
      <c r="HU102" s="132">
        <v>1.61754547547778</v>
      </c>
      <c r="HV102" s="132">
        <v>1.23595901264129</v>
      </c>
      <c r="HW102" s="132">
        <v>3.4218456337081702</v>
      </c>
      <c r="HX102" s="132">
        <v>8.3869964112062991</v>
      </c>
      <c r="HY102" s="144">
        <v>94.244467545976079</v>
      </c>
      <c r="HZ102" s="144">
        <v>100.68194156430199</v>
      </c>
      <c r="IA102" s="383">
        <v>90</v>
      </c>
      <c r="IB102" s="383">
        <v>96</v>
      </c>
      <c r="IC102" s="366">
        <v>0.26805658972449697</v>
      </c>
      <c r="ID102" s="366">
        <v>0.16672745271713599</v>
      </c>
      <c r="IE102" s="366">
        <v>3.2200357781753102</v>
      </c>
      <c r="IF102" s="366">
        <v>3.1270358306188899</v>
      </c>
      <c r="IG102" s="144">
        <v>68.694096601073298</v>
      </c>
      <c r="IH102" s="144">
        <v>69.348534201954394</v>
      </c>
      <c r="II102" s="144">
        <v>8.3246463142218907</v>
      </c>
      <c r="IJ102" s="144">
        <v>5.3318049983500897</v>
      </c>
      <c r="IK102" s="144">
        <v>3.6118898373599602</v>
      </c>
      <c r="IL102" s="144">
        <v>9.3341195878675602</v>
      </c>
      <c r="IM102" s="146">
        <v>99.717166376477294</v>
      </c>
      <c r="IN102" s="135">
        <v>92.136802043310794</v>
      </c>
      <c r="IO102" s="366">
        <v>0.38255547054322903</v>
      </c>
      <c r="IP102" s="366">
        <v>0.100090558124017</v>
      </c>
      <c r="IQ102" s="366">
        <v>4.3066322136089603</v>
      </c>
      <c r="IR102" s="366">
        <v>1.69765561843169</v>
      </c>
      <c r="IS102" s="144">
        <v>91.559000861326396</v>
      </c>
      <c r="IT102" s="144">
        <v>92.158447857720304</v>
      </c>
      <c r="IU102" s="144">
        <v>8.88293802601377</v>
      </c>
      <c r="IV102" s="144">
        <v>5.8958104952099504</v>
      </c>
      <c r="IW102" s="144">
        <v>2.9722868627036201</v>
      </c>
      <c r="IX102" s="144">
        <v>7.3050850447124098</v>
      </c>
      <c r="IY102" s="338">
        <v>114</v>
      </c>
      <c r="IZ102" s="366">
        <v>0.19280205655527</v>
      </c>
      <c r="JA102" s="366">
        <v>3.6144578313253</v>
      </c>
      <c r="JB102" s="366">
        <v>94.673430564362704</v>
      </c>
      <c r="JC102" s="366">
        <v>5.3341902313624701</v>
      </c>
      <c r="JD102" s="144">
        <v>13.0582166010651</v>
      </c>
    </row>
    <row r="103" spans="1:264" ht="18" customHeight="1">
      <c r="A103" s="278"/>
      <c r="B103" s="279" t="s">
        <v>87</v>
      </c>
      <c r="C103" s="279" t="s">
        <v>87</v>
      </c>
      <c r="D103" s="280" t="s">
        <v>1819</v>
      </c>
      <c r="E103" s="281" t="s">
        <v>1320</v>
      </c>
      <c r="F103" s="280" t="s">
        <v>99</v>
      </c>
      <c r="G103" s="281" t="s">
        <v>11</v>
      </c>
      <c r="H103" s="282" t="s">
        <v>87</v>
      </c>
      <c r="I103" s="282" t="s">
        <v>87</v>
      </c>
      <c r="J103" s="282" t="s">
        <v>87</v>
      </c>
      <c r="K103" s="282" t="s">
        <v>87</v>
      </c>
      <c r="L103" s="282" t="s">
        <v>87</v>
      </c>
      <c r="M103" s="283">
        <v>718337</v>
      </c>
      <c r="N103" s="282" t="s">
        <v>87</v>
      </c>
      <c r="O103" s="282" t="s">
        <v>87</v>
      </c>
      <c r="P103" s="282" t="s">
        <v>87</v>
      </c>
      <c r="Q103" s="282" t="s">
        <v>87</v>
      </c>
      <c r="R103" s="132">
        <v>95.606924548403398</v>
      </c>
      <c r="S103" s="132">
        <v>97.089151823980913</v>
      </c>
      <c r="T103" s="339" t="s">
        <v>88</v>
      </c>
      <c r="U103" s="339" t="s">
        <v>88</v>
      </c>
      <c r="V103" s="132">
        <v>12.5769569041337</v>
      </c>
      <c r="W103" s="132">
        <v>4.2509527997654599</v>
      </c>
      <c r="X103" s="132">
        <v>16.827909703899099</v>
      </c>
      <c r="Y103" s="282" t="s">
        <v>87</v>
      </c>
      <c r="Z103" s="282" t="s">
        <v>87</v>
      </c>
      <c r="AA103" s="282" t="s">
        <v>87</v>
      </c>
      <c r="AB103" s="282" t="s">
        <v>87</v>
      </c>
      <c r="AC103" s="282" t="s">
        <v>87</v>
      </c>
      <c r="AD103" s="282" t="s">
        <v>87</v>
      </c>
      <c r="AE103" s="282" t="s">
        <v>87</v>
      </c>
      <c r="AF103" s="282" t="s">
        <v>87</v>
      </c>
      <c r="AG103" s="282" t="s">
        <v>87</v>
      </c>
      <c r="AH103" s="282" t="s">
        <v>87</v>
      </c>
      <c r="AI103" s="282" t="s">
        <v>87</v>
      </c>
      <c r="AJ103" s="282" t="s">
        <v>87</v>
      </c>
      <c r="AK103" s="282" t="s">
        <v>87</v>
      </c>
      <c r="AL103" s="282" t="s">
        <v>87</v>
      </c>
      <c r="AM103" s="282" t="s">
        <v>87</v>
      </c>
      <c r="AN103" s="282" t="s">
        <v>87</v>
      </c>
      <c r="AO103" s="282" t="s">
        <v>87</v>
      </c>
      <c r="AP103" s="282" t="s">
        <v>87</v>
      </c>
      <c r="AQ103" s="282" t="s">
        <v>87</v>
      </c>
      <c r="AR103" s="282" t="s">
        <v>87</v>
      </c>
      <c r="AS103" s="282" t="s">
        <v>87</v>
      </c>
      <c r="AT103" s="282" t="s">
        <v>87</v>
      </c>
      <c r="AU103" s="282" t="s">
        <v>87</v>
      </c>
      <c r="AV103" s="282" t="s">
        <v>87</v>
      </c>
      <c r="AW103" s="286" t="s">
        <v>87</v>
      </c>
      <c r="AX103" s="286" t="s">
        <v>87</v>
      </c>
      <c r="AY103" s="286" t="s">
        <v>87</v>
      </c>
      <c r="AZ103" s="286" t="s">
        <v>87</v>
      </c>
      <c r="BA103" s="286" t="s">
        <v>87</v>
      </c>
      <c r="BB103" s="285">
        <v>79</v>
      </c>
      <c r="BC103" s="285">
        <v>105</v>
      </c>
      <c r="BD103" s="287" t="s">
        <v>88</v>
      </c>
      <c r="BE103" s="287" t="s">
        <v>88</v>
      </c>
      <c r="BF103" s="287" t="s">
        <v>88</v>
      </c>
      <c r="BG103" s="285">
        <v>112</v>
      </c>
      <c r="BH103" s="284">
        <v>15.773070580265918</v>
      </c>
      <c r="BI103" s="285">
        <v>736</v>
      </c>
      <c r="BJ103" s="284">
        <v>103.65160667031888</v>
      </c>
      <c r="BK103" s="285">
        <v>13</v>
      </c>
      <c r="BL103" s="284">
        <v>1.830802835209437</v>
      </c>
      <c r="BM103" s="285">
        <v>0</v>
      </c>
      <c r="BN103" s="288">
        <v>0</v>
      </c>
      <c r="BO103" s="289">
        <v>194</v>
      </c>
      <c r="BP103" s="288">
        <v>27.32121154081775</v>
      </c>
      <c r="BQ103" s="285">
        <v>10</v>
      </c>
      <c r="BR103" s="288">
        <v>1.4083098732380284</v>
      </c>
      <c r="BS103" s="285">
        <v>0</v>
      </c>
      <c r="BT103" s="288">
        <v>0</v>
      </c>
      <c r="BU103" s="285">
        <v>0</v>
      </c>
      <c r="BV103" s="288">
        <v>0</v>
      </c>
      <c r="BW103" s="285">
        <v>26</v>
      </c>
      <c r="BX103" s="288">
        <v>3.661605670418874</v>
      </c>
      <c r="BY103" s="290">
        <v>0</v>
      </c>
      <c r="BZ103" s="291">
        <v>0</v>
      </c>
      <c r="CA103" s="285">
        <v>1676</v>
      </c>
      <c r="CB103" s="288">
        <v>236.03273475469354</v>
      </c>
      <c r="CC103" s="285">
        <v>630</v>
      </c>
      <c r="CD103" s="288">
        <v>88.723522013995776</v>
      </c>
      <c r="CE103" s="285">
        <v>41</v>
      </c>
      <c r="CF103" s="288">
        <v>5.774070480275916</v>
      </c>
      <c r="CG103" s="285">
        <v>869</v>
      </c>
      <c r="CH103" s="288">
        <v>122.38212798438467</v>
      </c>
      <c r="CI103" s="285">
        <v>2246</v>
      </c>
      <c r="CJ103" s="288">
        <v>316.30639752926118</v>
      </c>
      <c r="CK103" s="285">
        <v>609</v>
      </c>
      <c r="CL103" s="288">
        <v>85.766071280195931</v>
      </c>
      <c r="CM103" s="285">
        <v>896</v>
      </c>
      <c r="CN103" s="292">
        <v>126.18456464212734</v>
      </c>
      <c r="CO103" s="285">
        <v>224</v>
      </c>
      <c r="CP103" s="288">
        <v>31.546141160531835</v>
      </c>
      <c r="CQ103" s="285">
        <v>0</v>
      </c>
      <c r="CR103" s="288">
        <v>0</v>
      </c>
      <c r="CS103" s="285">
        <v>2</v>
      </c>
      <c r="CT103" s="288">
        <v>0.28166197464760567</v>
      </c>
      <c r="CU103" s="285">
        <v>73</v>
      </c>
      <c r="CV103" s="288">
        <v>10.280662074637608</v>
      </c>
      <c r="CW103" s="285">
        <v>1572</v>
      </c>
      <c r="CX103" s="288">
        <v>221.38631207301805</v>
      </c>
      <c r="CY103" s="285">
        <v>1572</v>
      </c>
      <c r="CZ103" s="288">
        <v>221.38631207301805</v>
      </c>
      <c r="DA103" s="290">
        <v>0</v>
      </c>
      <c r="DB103" s="291">
        <v>0</v>
      </c>
      <c r="DC103" s="285">
        <v>0</v>
      </c>
      <c r="DD103" s="285">
        <v>2774</v>
      </c>
      <c r="DE103" s="285">
        <v>536</v>
      </c>
      <c r="DF103" s="285">
        <v>11401</v>
      </c>
      <c r="DG103" s="285">
        <v>0</v>
      </c>
      <c r="DH103" s="285">
        <v>227</v>
      </c>
      <c r="DI103" s="285">
        <v>229</v>
      </c>
      <c r="DJ103" s="285">
        <v>407</v>
      </c>
      <c r="DK103" s="285">
        <v>29</v>
      </c>
      <c r="DL103" s="285">
        <v>60</v>
      </c>
      <c r="DM103" s="285">
        <v>251</v>
      </c>
      <c r="DN103" s="285">
        <v>533</v>
      </c>
      <c r="DO103" s="285">
        <v>8</v>
      </c>
      <c r="DP103" s="285">
        <v>101</v>
      </c>
      <c r="DQ103" s="285">
        <v>1</v>
      </c>
      <c r="DR103" s="285">
        <v>0</v>
      </c>
      <c r="DS103" s="285">
        <v>63</v>
      </c>
      <c r="DT103" s="285">
        <v>10714</v>
      </c>
      <c r="DU103" s="285">
        <v>0</v>
      </c>
      <c r="DV103" s="285">
        <v>3720</v>
      </c>
      <c r="DW103" s="285">
        <v>3053</v>
      </c>
      <c r="DX103" s="285">
        <v>224</v>
      </c>
      <c r="DY103" s="285">
        <v>267</v>
      </c>
      <c r="DZ103" s="285">
        <v>2732</v>
      </c>
      <c r="EA103" s="285">
        <v>14077</v>
      </c>
      <c r="EB103" s="288">
        <v>16.715209206507101</v>
      </c>
      <c r="EC103" s="285">
        <v>200</v>
      </c>
      <c r="ED103" s="285">
        <v>4915</v>
      </c>
      <c r="EE103" s="285">
        <v>805</v>
      </c>
      <c r="EF103" s="288">
        <v>16.378433367243133</v>
      </c>
      <c r="EG103" s="285">
        <v>146</v>
      </c>
      <c r="EH103" s="285">
        <v>102</v>
      </c>
      <c r="EI103" s="285">
        <v>50</v>
      </c>
      <c r="EJ103" s="285">
        <v>22</v>
      </c>
      <c r="EK103" s="285">
        <v>339</v>
      </c>
      <c r="EL103" s="285">
        <v>7</v>
      </c>
      <c r="EM103" s="285">
        <v>13</v>
      </c>
      <c r="EN103" s="285">
        <v>5</v>
      </c>
      <c r="EO103" s="285">
        <v>33</v>
      </c>
      <c r="EP103" s="285">
        <v>23</v>
      </c>
      <c r="EQ103" s="285">
        <v>23</v>
      </c>
      <c r="ER103" s="285">
        <v>0</v>
      </c>
      <c r="ES103" s="285">
        <v>0</v>
      </c>
      <c r="ET103" s="285">
        <v>0</v>
      </c>
      <c r="EU103" s="285">
        <v>3</v>
      </c>
      <c r="EV103" s="285">
        <v>1926</v>
      </c>
      <c r="EW103" s="285">
        <v>0</v>
      </c>
      <c r="EX103" s="285">
        <v>0</v>
      </c>
      <c r="EY103" s="285">
        <v>0</v>
      </c>
      <c r="EZ103" s="285">
        <v>0</v>
      </c>
      <c r="FA103" s="285">
        <v>12</v>
      </c>
      <c r="FB103" s="285">
        <v>0</v>
      </c>
      <c r="FC103" s="285">
        <v>3</v>
      </c>
      <c r="FD103" s="285">
        <v>7</v>
      </c>
      <c r="FE103" s="285">
        <v>1</v>
      </c>
      <c r="FF103" s="285">
        <v>25</v>
      </c>
      <c r="FG103" s="285">
        <v>219</v>
      </c>
      <c r="FH103" s="285">
        <v>693</v>
      </c>
      <c r="FI103" s="285">
        <v>204</v>
      </c>
      <c r="FJ103" s="285">
        <v>2669</v>
      </c>
      <c r="FK103" s="289">
        <v>27</v>
      </c>
      <c r="FL103" s="288">
        <v>3.7586815102103883</v>
      </c>
      <c r="FM103" s="289">
        <v>12</v>
      </c>
      <c r="FN103" s="288">
        <v>1.6705251156490617</v>
      </c>
      <c r="FO103" s="289">
        <v>9</v>
      </c>
      <c r="FP103" s="288">
        <v>1.2528938367367963</v>
      </c>
      <c r="FQ103" s="281">
        <v>2</v>
      </c>
      <c r="FR103" s="292">
        <v>0.28166197464760567</v>
      </c>
      <c r="FS103" s="281">
        <v>0</v>
      </c>
      <c r="FT103" s="292">
        <v>0</v>
      </c>
      <c r="FU103" s="289">
        <v>44</v>
      </c>
      <c r="FV103" s="288">
        <v>6.1965634422473252</v>
      </c>
      <c r="FW103" s="293">
        <v>1</v>
      </c>
      <c r="FX103" s="293">
        <v>0</v>
      </c>
      <c r="FY103" s="293">
        <v>1</v>
      </c>
      <c r="FZ103" s="293">
        <v>0</v>
      </c>
      <c r="GA103" s="293">
        <v>0</v>
      </c>
      <c r="GB103" s="285">
        <v>4535</v>
      </c>
      <c r="GC103" s="285">
        <v>0</v>
      </c>
      <c r="GD103" s="285">
        <v>3373</v>
      </c>
      <c r="GE103" s="285">
        <v>0</v>
      </c>
      <c r="GF103" s="285">
        <v>0</v>
      </c>
      <c r="GG103" s="288">
        <v>217.6</v>
      </c>
      <c r="GH103" s="288">
        <v>559.4</v>
      </c>
      <c r="GI103" s="288">
        <v>37</v>
      </c>
      <c r="GJ103" s="288">
        <v>2</v>
      </c>
      <c r="GK103" s="288">
        <v>1</v>
      </c>
      <c r="GL103" s="288">
        <v>2</v>
      </c>
      <c r="GM103" s="288">
        <v>9</v>
      </c>
      <c r="GN103" s="288">
        <v>0</v>
      </c>
      <c r="GO103" s="288">
        <v>1</v>
      </c>
      <c r="GP103" s="288">
        <v>8</v>
      </c>
      <c r="GQ103" s="288">
        <v>1</v>
      </c>
      <c r="GR103" s="288">
        <v>0</v>
      </c>
      <c r="GS103" s="288">
        <v>0</v>
      </c>
      <c r="GT103" s="288">
        <v>20</v>
      </c>
      <c r="GU103" s="288">
        <v>0</v>
      </c>
      <c r="GV103" s="288">
        <v>3</v>
      </c>
      <c r="GW103" s="288">
        <v>2</v>
      </c>
      <c r="GX103" s="288">
        <v>1</v>
      </c>
      <c r="GY103" s="288">
        <v>1</v>
      </c>
      <c r="GZ103" s="288">
        <v>3</v>
      </c>
      <c r="HA103" s="288">
        <v>2</v>
      </c>
      <c r="HB103" s="288">
        <v>0</v>
      </c>
      <c r="HC103" s="288">
        <v>0</v>
      </c>
      <c r="HD103" s="288">
        <v>0</v>
      </c>
      <c r="HE103" s="288">
        <v>1</v>
      </c>
      <c r="HF103" s="288">
        <v>0</v>
      </c>
      <c r="HG103" s="288">
        <v>2</v>
      </c>
      <c r="HH103" s="288">
        <v>13</v>
      </c>
      <c r="HI103" s="288">
        <v>2.29</v>
      </c>
      <c r="HJ103" s="134">
        <v>0.83526255782453085</v>
      </c>
      <c r="HK103" s="134">
        <v>4.3155232154267429</v>
      </c>
      <c r="HL103" s="132">
        <v>19.017536337401527</v>
      </c>
      <c r="HM103" s="144">
        <v>93.954594469061902</v>
      </c>
      <c r="HN103" s="144">
        <v>93.740340568029097</v>
      </c>
      <c r="HO103" s="365">
        <v>3.9544447959506498E-2</v>
      </c>
      <c r="HP103" s="365">
        <v>2.5990227674394399E-2</v>
      </c>
      <c r="HQ103" s="365">
        <v>2.64550264550265</v>
      </c>
      <c r="HR103" s="365">
        <v>2.0703933747412</v>
      </c>
      <c r="HS103" s="132">
        <v>83.597883597883595</v>
      </c>
      <c r="HT103" s="132">
        <v>91.097308488612796</v>
      </c>
      <c r="HU103" s="132">
        <v>1.49478013286935</v>
      </c>
      <c r="HV103" s="132">
        <v>1.25532799667325</v>
      </c>
      <c r="HW103" s="132">
        <v>5.9682193794837097</v>
      </c>
      <c r="HX103" s="132">
        <v>12.319386013252901</v>
      </c>
      <c r="HY103" s="144">
        <v>98.73108933839589</v>
      </c>
      <c r="HZ103" s="144">
        <v>95.576895128228699</v>
      </c>
      <c r="IA103" s="383">
        <v>64</v>
      </c>
      <c r="IB103" s="383">
        <v>44</v>
      </c>
      <c r="IC103" s="366">
        <v>0.27424261901701202</v>
      </c>
      <c r="ID103" s="366">
        <v>0.116531595953175</v>
      </c>
      <c r="IE103" s="366">
        <v>3.4972677595628401</v>
      </c>
      <c r="IF103" s="366">
        <v>2.2575679835813198</v>
      </c>
      <c r="IG103" s="144">
        <v>77.814207650273204</v>
      </c>
      <c r="IH103" s="144">
        <v>81.836839404822996</v>
      </c>
      <c r="II103" s="144">
        <v>7.8416248875176802</v>
      </c>
      <c r="IJ103" s="144">
        <v>5.1618200116531598</v>
      </c>
      <c r="IK103" s="144">
        <v>5.8179145034360102</v>
      </c>
      <c r="IL103" s="144">
        <v>13.133241038186</v>
      </c>
      <c r="IM103" s="146">
        <v>101.91735371426505</v>
      </c>
      <c r="IN103" s="135">
        <v>102.78331641682577</v>
      </c>
      <c r="IO103" s="366">
        <v>0.18426103646833</v>
      </c>
      <c r="IP103" s="366">
        <v>1.6568178052686799E-2</v>
      </c>
      <c r="IQ103" s="366">
        <v>3.84</v>
      </c>
      <c r="IR103" s="366">
        <v>0.43859649122806998</v>
      </c>
      <c r="IS103" s="144">
        <v>88.16</v>
      </c>
      <c r="IT103" s="144">
        <v>91.228070175438603</v>
      </c>
      <c r="IU103" s="144">
        <v>4.7984644913627603</v>
      </c>
      <c r="IV103" s="144">
        <v>3.7775445960125902</v>
      </c>
      <c r="IW103" s="144">
        <v>6.24528697109342</v>
      </c>
      <c r="IX103" s="144">
        <v>11.071153084412201</v>
      </c>
      <c r="IY103" s="338">
        <v>49</v>
      </c>
      <c r="IZ103" s="366">
        <v>0.183095433824079</v>
      </c>
      <c r="JA103" s="366">
        <v>3.35386721423682</v>
      </c>
      <c r="JB103" s="366">
        <v>94.866529774127301</v>
      </c>
      <c r="JC103" s="366">
        <v>5.4592332411628401</v>
      </c>
      <c r="JD103" s="144">
        <v>11.8684390919233</v>
      </c>
    </row>
    <row r="104" spans="1:264" ht="18" customHeight="1">
      <c r="A104" s="278"/>
      <c r="B104" s="279" t="s">
        <v>87</v>
      </c>
      <c r="C104" s="279" t="s">
        <v>87</v>
      </c>
      <c r="D104" s="280" t="s">
        <v>1820</v>
      </c>
      <c r="E104" s="281" t="s">
        <v>1321</v>
      </c>
      <c r="F104" s="280" t="s">
        <v>99</v>
      </c>
      <c r="G104" s="281" t="s">
        <v>11</v>
      </c>
      <c r="H104" s="282" t="s">
        <v>87</v>
      </c>
      <c r="I104" s="282" t="s">
        <v>87</v>
      </c>
      <c r="J104" s="282" t="s">
        <v>87</v>
      </c>
      <c r="K104" s="282" t="s">
        <v>87</v>
      </c>
      <c r="L104" s="282" t="s">
        <v>87</v>
      </c>
      <c r="M104" s="283">
        <v>262351</v>
      </c>
      <c r="N104" s="282" t="s">
        <v>87</v>
      </c>
      <c r="O104" s="282" t="s">
        <v>87</v>
      </c>
      <c r="P104" s="282" t="s">
        <v>87</v>
      </c>
      <c r="Q104" s="282" t="s">
        <v>87</v>
      </c>
      <c r="R104" s="132">
        <v>102.8088452932417</v>
      </c>
      <c r="S104" s="132">
        <v>98.647452653351039</v>
      </c>
      <c r="T104" s="338">
        <v>83.766330071262928</v>
      </c>
      <c r="U104" s="339" t="s">
        <v>88</v>
      </c>
      <c r="V104" s="132">
        <v>12.264376043903599</v>
      </c>
      <c r="W104" s="132">
        <v>4.9868766404199496</v>
      </c>
      <c r="X104" s="132">
        <v>17.2512526843235</v>
      </c>
      <c r="Y104" s="282" t="s">
        <v>87</v>
      </c>
      <c r="Z104" s="282" t="s">
        <v>87</v>
      </c>
      <c r="AA104" s="282" t="s">
        <v>87</v>
      </c>
      <c r="AB104" s="282" t="s">
        <v>87</v>
      </c>
      <c r="AC104" s="282" t="s">
        <v>87</v>
      </c>
      <c r="AD104" s="282" t="s">
        <v>87</v>
      </c>
      <c r="AE104" s="282" t="s">
        <v>87</v>
      </c>
      <c r="AF104" s="282" t="s">
        <v>87</v>
      </c>
      <c r="AG104" s="282" t="s">
        <v>87</v>
      </c>
      <c r="AH104" s="282" t="s">
        <v>87</v>
      </c>
      <c r="AI104" s="282" t="s">
        <v>87</v>
      </c>
      <c r="AJ104" s="282" t="s">
        <v>87</v>
      </c>
      <c r="AK104" s="282" t="s">
        <v>87</v>
      </c>
      <c r="AL104" s="282" t="s">
        <v>87</v>
      </c>
      <c r="AM104" s="282" t="s">
        <v>87</v>
      </c>
      <c r="AN104" s="282" t="s">
        <v>87</v>
      </c>
      <c r="AO104" s="282" t="s">
        <v>87</v>
      </c>
      <c r="AP104" s="282" t="s">
        <v>87</v>
      </c>
      <c r="AQ104" s="282" t="s">
        <v>87</v>
      </c>
      <c r="AR104" s="282" t="s">
        <v>87</v>
      </c>
      <c r="AS104" s="282" t="s">
        <v>87</v>
      </c>
      <c r="AT104" s="282" t="s">
        <v>87</v>
      </c>
      <c r="AU104" s="282" t="s">
        <v>87</v>
      </c>
      <c r="AV104" s="282" t="s">
        <v>87</v>
      </c>
      <c r="AW104" s="286" t="s">
        <v>87</v>
      </c>
      <c r="AX104" s="286" t="s">
        <v>87</v>
      </c>
      <c r="AY104" s="286" t="s">
        <v>87</v>
      </c>
      <c r="AZ104" s="286" t="s">
        <v>87</v>
      </c>
      <c r="BA104" s="286" t="s">
        <v>87</v>
      </c>
      <c r="BB104" s="285">
        <v>48</v>
      </c>
      <c r="BC104" s="285">
        <v>58</v>
      </c>
      <c r="BD104" s="287" t="s">
        <v>88</v>
      </c>
      <c r="BE104" s="287" t="s">
        <v>88</v>
      </c>
      <c r="BF104" s="287" t="s">
        <v>88</v>
      </c>
      <c r="BG104" s="285">
        <v>89</v>
      </c>
      <c r="BH104" s="284">
        <v>31.698543291662215</v>
      </c>
      <c r="BI104" s="285">
        <v>382</v>
      </c>
      <c r="BJ104" s="284">
        <v>136.05442176870747</v>
      </c>
      <c r="BK104" s="285">
        <v>21</v>
      </c>
      <c r="BL104" s="284">
        <v>7.4794315632011967</v>
      </c>
      <c r="BM104" s="285">
        <v>0</v>
      </c>
      <c r="BN104" s="288">
        <v>0</v>
      </c>
      <c r="BO104" s="289">
        <v>145</v>
      </c>
      <c r="BP104" s="288">
        <v>51.643694126865405</v>
      </c>
      <c r="BQ104" s="285">
        <v>0</v>
      </c>
      <c r="BR104" s="288">
        <v>0</v>
      </c>
      <c r="BS104" s="285">
        <v>0</v>
      </c>
      <c r="BT104" s="288">
        <v>0</v>
      </c>
      <c r="BU104" s="285">
        <v>0</v>
      </c>
      <c r="BV104" s="288">
        <v>0</v>
      </c>
      <c r="BW104" s="285">
        <v>154</v>
      </c>
      <c r="BX104" s="288">
        <v>54.849164796808772</v>
      </c>
      <c r="BY104" s="290">
        <v>0</v>
      </c>
      <c r="BZ104" s="291">
        <v>0</v>
      </c>
      <c r="CA104" s="285">
        <v>762</v>
      </c>
      <c r="CB104" s="288">
        <v>271.39651672187199</v>
      </c>
      <c r="CC104" s="285">
        <v>468</v>
      </c>
      <c r="CD104" s="288">
        <v>166.68447483705523</v>
      </c>
      <c r="CE104" s="285">
        <v>23</v>
      </c>
      <c r="CF104" s="288">
        <v>8.1917583787441686</v>
      </c>
      <c r="CG104" s="285">
        <v>700</v>
      </c>
      <c r="CH104" s="288">
        <v>249.31438544003987</v>
      </c>
      <c r="CI104" s="285">
        <v>652</v>
      </c>
      <c r="CJ104" s="288">
        <v>232.21854186700855</v>
      </c>
      <c r="CK104" s="285">
        <v>170</v>
      </c>
      <c r="CL104" s="288">
        <v>60.547779321152539</v>
      </c>
      <c r="CM104" s="285">
        <v>63</v>
      </c>
      <c r="CN104" s="292">
        <v>22.438294689603591</v>
      </c>
      <c r="CO104" s="285">
        <v>152</v>
      </c>
      <c r="CP104" s="288">
        <v>54.136837981265806</v>
      </c>
      <c r="CQ104" s="290">
        <v>3</v>
      </c>
      <c r="CR104" s="291">
        <v>1.0684902233144566</v>
      </c>
      <c r="CS104" s="285">
        <v>0</v>
      </c>
      <c r="CT104" s="288">
        <v>0</v>
      </c>
      <c r="CU104" s="285">
        <v>62</v>
      </c>
      <c r="CV104" s="288">
        <v>22.082131281832105</v>
      </c>
      <c r="CW104" s="285">
        <v>891</v>
      </c>
      <c r="CX104" s="288">
        <v>317.34159632439361</v>
      </c>
      <c r="CY104" s="285">
        <v>891</v>
      </c>
      <c r="CZ104" s="288">
        <v>317.34159632439361</v>
      </c>
      <c r="DA104" s="290">
        <v>0</v>
      </c>
      <c r="DB104" s="291">
        <v>0</v>
      </c>
      <c r="DC104" s="285">
        <v>20</v>
      </c>
      <c r="DD104" s="285">
        <v>0</v>
      </c>
      <c r="DE104" s="285">
        <v>674</v>
      </c>
      <c r="DF104" s="285">
        <v>17832</v>
      </c>
      <c r="DG104" s="285">
        <v>5114</v>
      </c>
      <c r="DH104" s="285">
        <v>479</v>
      </c>
      <c r="DI104" s="285">
        <v>353</v>
      </c>
      <c r="DJ104" s="285">
        <v>26</v>
      </c>
      <c r="DK104" s="285">
        <v>124</v>
      </c>
      <c r="DL104" s="285">
        <v>219</v>
      </c>
      <c r="DM104" s="285">
        <v>0</v>
      </c>
      <c r="DN104" s="285">
        <v>1881</v>
      </c>
      <c r="DO104" s="285">
        <v>0</v>
      </c>
      <c r="DP104" s="285">
        <v>91</v>
      </c>
      <c r="DQ104" s="285">
        <v>0</v>
      </c>
      <c r="DR104" s="285">
        <v>0</v>
      </c>
      <c r="DS104" s="285">
        <v>0</v>
      </c>
      <c r="DT104" s="285">
        <v>43340</v>
      </c>
      <c r="DU104" s="285">
        <v>0</v>
      </c>
      <c r="DV104" s="285">
        <v>8442</v>
      </c>
      <c r="DW104" s="285">
        <v>27682</v>
      </c>
      <c r="DX104" s="285">
        <v>618</v>
      </c>
      <c r="DY104" s="285">
        <v>598</v>
      </c>
      <c r="DZ104" s="285">
        <v>9524</v>
      </c>
      <c r="EA104" s="285">
        <v>21204</v>
      </c>
      <c r="EB104" s="288">
        <v>21.095076400679101</v>
      </c>
      <c r="EC104" s="285">
        <v>587</v>
      </c>
      <c r="ED104" s="285">
        <v>7035</v>
      </c>
      <c r="EE104" s="285">
        <v>1374</v>
      </c>
      <c r="EF104" s="288">
        <v>19.530916844349679</v>
      </c>
      <c r="EG104" s="285">
        <v>90</v>
      </c>
      <c r="EH104" s="285">
        <v>162</v>
      </c>
      <c r="EI104" s="285">
        <v>52</v>
      </c>
      <c r="EJ104" s="285">
        <v>5</v>
      </c>
      <c r="EK104" s="285">
        <v>503</v>
      </c>
      <c r="EL104" s="285">
        <v>17</v>
      </c>
      <c r="EM104" s="285">
        <v>4</v>
      </c>
      <c r="EN104" s="285">
        <v>52</v>
      </c>
      <c r="EO104" s="285">
        <v>28</v>
      </c>
      <c r="EP104" s="285">
        <v>46</v>
      </c>
      <c r="EQ104" s="285">
        <v>33</v>
      </c>
      <c r="ER104" s="285">
        <v>0</v>
      </c>
      <c r="ES104" s="285">
        <v>1</v>
      </c>
      <c r="ET104" s="285">
        <v>1</v>
      </c>
      <c r="EU104" s="285">
        <v>0</v>
      </c>
      <c r="EV104" s="285">
        <v>4407</v>
      </c>
      <c r="EW104" s="285">
        <v>9</v>
      </c>
      <c r="EX104" s="285">
        <v>16</v>
      </c>
      <c r="EY104" s="285">
        <v>1060</v>
      </c>
      <c r="EZ104" s="285">
        <v>35</v>
      </c>
      <c r="FA104" s="285">
        <v>4</v>
      </c>
      <c r="FB104" s="285">
        <v>4</v>
      </c>
      <c r="FC104" s="285">
        <v>0</v>
      </c>
      <c r="FD104" s="285">
        <v>15</v>
      </c>
      <c r="FE104" s="285">
        <v>9</v>
      </c>
      <c r="FF104" s="285">
        <v>28</v>
      </c>
      <c r="FG104" s="285">
        <v>346</v>
      </c>
      <c r="FH104" s="285">
        <v>653</v>
      </c>
      <c r="FI104" s="285">
        <v>191</v>
      </c>
      <c r="FJ104" s="285">
        <v>6161</v>
      </c>
      <c r="FK104" s="289">
        <v>3</v>
      </c>
      <c r="FL104" s="288">
        <v>1.1435062187679865</v>
      </c>
      <c r="FM104" s="289">
        <v>5</v>
      </c>
      <c r="FN104" s="288">
        <v>1.905843697946644</v>
      </c>
      <c r="FO104" s="289">
        <v>0</v>
      </c>
      <c r="FP104" s="288">
        <v>0</v>
      </c>
      <c r="FQ104" s="281">
        <v>1</v>
      </c>
      <c r="FR104" s="292">
        <v>0.35616340777148559</v>
      </c>
      <c r="FS104" s="281">
        <v>1</v>
      </c>
      <c r="FT104" s="292">
        <v>0.35616340777148559</v>
      </c>
      <c r="FU104" s="289">
        <v>20</v>
      </c>
      <c r="FV104" s="288">
        <v>7.1232681554297113</v>
      </c>
      <c r="FW104" s="293">
        <v>1</v>
      </c>
      <c r="FX104" s="293">
        <v>0</v>
      </c>
      <c r="FY104" s="293">
        <v>0</v>
      </c>
      <c r="FZ104" s="293">
        <v>0</v>
      </c>
      <c r="GA104" s="293">
        <v>1</v>
      </c>
      <c r="GB104" s="285">
        <v>9354</v>
      </c>
      <c r="GC104" s="285">
        <v>3079</v>
      </c>
      <c r="GD104" s="285">
        <v>5982</v>
      </c>
      <c r="GE104" s="285">
        <v>0</v>
      </c>
      <c r="GF104" s="285">
        <v>27</v>
      </c>
      <c r="GG104" s="288">
        <v>262.10000000000002</v>
      </c>
      <c r="GH104" s="288">
        <v>813</v>
      </c>
      <c r="GI104" s="288">
        <v>41.8</v>
      </c>
      <c r="GJ104" s="288">
        <v>5</v>
      </c>
      <c r="GK104" s="288">
        <v>2</v>
      </c>
      <c r="GL104" s="288">
        <v>1</v>
      </c>
      <c r="GM104" s="288">
        <v>2</v>
      </c>
      <c r="GN104" s="288">
        <v>2</v>
      </c>
      <c r="GO104" s="288">
        <v>1</v>
      </c>
      <c r="GP104" s="288">
        <v>6</v>
      </c>
      <c r="GQ104" s="288">
        <v>1</v>
      </c>
      <c r="GR104" s="288">
        <v>0</v>
      </c>
      <c r="GS104" s="288">
        <v>0</v>
      </c>
      <c r="GT104" s="288">
        <v>8</v>
      </c>
      <c r="GU104" s="288">
        <v>0</v>
      </c>
      <c r="GV104" s="288">
        <v>1</v>
      </c>
      <c r="GW104" s="288">
        <v>1</v>
      </c>
      <c r="GX104" s="288">
        <v>1</v>
      </c>
      <c r="GY104" s="288">
        <v>1</v>
      </c>
      <c r="GZ104" s="288">
        <v>2</v>
      </c>
      <c r="HA104" s="288">
        <v>2</v>
      </c>
      <c r="HB104" s="288">
        <v>2</v>
      </c>
      <c r="HC104" s="288">
        <v>0</v>
      </c>
      <c r="HD104" s="288">
        <v>0</v>
      </c>
      <c r="HE104" s="288">
        <v>2</v>
      </c>
      <c r="HF104" s="288">
        <v>2</v>
      </c>
      <c r="HG104" s="288">
        <v>1</v>
      </c>
      <c r="HH104" s="288">
        <v>7</v>
      </c>
      <c r="HI104" s="288">
        <v>8.1999999999999993</v>
      </c>
      <c r="HJ104" s="134">
        <v>1.1435062187679865</v>
      </c>
      <c r="HK104" s="134">
        <v>5.7175310938399315</v>
      </c>
      <c r="HL104" s="132">
        <v>40.278100712404374</v>
      </c>
      <c r="HM104" s="144">
        <v>98.339202004455004</v>
      </c>
      <c r="HN104" s="144">
        <v>89.996038459776898</v>
      </c>
      <c r="HO104" s="365">
        <v>7.9530768466050297E-2</v>
      </c>
      <c r="HP104" s="365">
        <v>1.8181818181818198E-2</v>
      </c>
      <c r="HQ104" s="365">
        <v>3.7383177570093502</v>
      </c>
      <c r="HR104" s="365">
        <v>0.967741935483871</v>
      </c>
      <c r="HS104" s="132">
        <v>70.093457943925202</v>
      </c>
      <c r="HT104" s="132">
        <v>79.677419354838705</v>
      </c>
      <c r="HU104" s="132">
        <v>2.1274480564668501</v>
      </c>
      <c r="HV104" s="132">
        <v>1.87878787878788</v>
      </c>
      <c r="HW104" s="132">
        <v>8.1915073591608891</v>
      </c>
      <c r="HX104" s="132">
        <v>15.8157908785166</v>
      </c>
      <c r="HY104" s="144">
        <v>104.01729061512741</v>
      </c>
      <c r="HZ104" s="144">
        <v>96.465291725915307</v>
      </c>
      <c r="IA104" s="383">
        <v>14</v>
      </c>
      <c r="IB104" s="383">
        <v>12</v>
      </c>
      <c r="IC104" s="366">
        <v>0.15209125475285201</v>
      </c>
      <c r="ID104" s="366">
        <v>7.7289707587272993E-2</v>
      </c>
      <c r="IE104" s="366">
        <v>2.07407407407407</v>
      </c>
      <c r="IF104" s="366">
        <v>1.47239263803681</v>
      </c>
      <c r="IG104" s="144">
        <v>77.037037037036995</v>
      </c>
      <c r="IH104" s="144">
        <v>83.803680981595093</v>
      </c>
      <c r="II104" s="144">
        <v>7.3329712112982097</v>
      </c>
      <c r="IJ104" s="144">
        <v>5.2492593069689502</v>
      </c>
      <c r="IK104" s="144">
        <v>8.6787345626797503</v>
      </c>
      <c r="IL104" s="144">
        <v>16.7250920867662</v>
      </c>
      <c r="IM104" s="146">
        <v>120.52945308381415</v>
      </c>
      <c r="IN104" s="135">
        <v>112.03857467587484</v>
      </c>
      <c r="IO104" s="366">
        <v>0.169836956521739</v>
      </c>
      <c r="IP104" s="366">
        <v>6.6474628849988907E-2</v>
      </c>
      <c r="IQ104" s="366">
        <v>2.16450216450216</v>
      </c>
      <c r="IR104" s="366">
        <v>1.33928571428571</v>
      </c>
      <c r="IS104" s="144">
        <v>90.04329004329</v>
      </c>
      <c r="IT104" s="144">
        <v>94.196428571428598</v>
      </c>
      <c r="IU104" s="144">
        <v>7.8464673913043503</v>
      </c>
      <c r="IV104" s="144">
        <v>4.9634389541325099</v>
      </c>
      <c r="IW104" s="144">
        <v>8.4463414634146297</v>
      </c>
      <c r="IX104" s="144">
        <v>14.074521043898001</v>
      </c>
      <c r="IY104" s="338">
        <v>29</v>
      </c>
      <c r="IZ104" s="366">
        <v>0.14381353830895099</v>
      </c>
      <c r="JA104" s="366">
        <v>3.1868131868131901</v>
      </c>
      <c r="JB104" s="366">
        <v>97.802197802197796</v>
      </c>
      <c r="JC104" s="366">
        <v>4.51276965038433</v>
      </c>
      <c r="JD104" s="144">
        <v>29.5158104525153</v>
      </c>
    </row>
    <row r="105" spans="1:264" ht="18" customHeight="1">
      <c r="A105" s="278"/>
      <c r="B105" s="279" t="s">
        <v>87</v>
      </c>
      <c r="C105" s="279" t="s">
        <v>87</v>
      </c>
      <c r="D105" s="280" t="s">
        <v>1821</v>
      </c>
      <c r="E105" s="281" t="s">
        <v>1322</v>
      </c>
      <c r="F105" s="280" t="s">
        <v>99</v>
      </c>
      <c r="G105" s="281" t="s">
        <v>11</v>
      </c>
      <c r="H105" s="282" t="s">
        <v>87</v>
      </c>
      <c r="I105" s="282" t="s">
        <v>87</v>
      </c>
      <c r="J105" s="282" t="s">
        <v>87</v>
      </c>
      <c r="K105" s="282" t="s">
        <v>87</v>
      </c>
      <c r="L105" s="282" t="s">
        <v>87</v>
      </c>
      <c r="M105" s="283">
        <v>410235</v>
      </c>
      <c r="N105" s="282" t="s">
        <v>87</v>
      </c>
      <c r="O105" s="282" t="s">
        <v>87</v>
      </c>
      <c r="P105" s="282" t="s">
        <v>87</v>
      </c>
      <c r="Q105" s="282" t="s">
        <v>87</v>
      </c>
      <c r="R105" s="132">
        <v>97.877871098302037</v>
      </c>
      <c r="S105" s="132">
        <v>98.837957638099411</v>
      </c>
      <c r="T105" s="339" t="s">
        <v>88</v>
      </c>
      <c r="U105" s="339" t="s">
        <v>88</v>
      </c>
      <c r="V105" s="132">
        <v>15.077677841373699</v>
      </c>
      <c r="W105" s="132">
        <v>7.2935404742436596</v>
      </c>
      <c r="X105" s="132">
        <v>22.371218315617298</v>
      </c>
      <c r="Y105" s="282" t="s">
        <v>87</v>
      </c>
      <c r="Z105" s="282" t="s">
        <v>87</v>
      </c>
      <c r="AA105" s="282" t="s">
        <v>87</v>
      </c>
      <c r="AB105" s="282" t="s">
        <v>87</v>
      </c>
      <c r="AC105" s="282" t="s">
        <v>87</v>
      </c>
      <c r="AD105" s="282" t="s">
        <v>87</v>
      </c>
      <c r="AE105" s="282" t="s">
        <v>87</v>
      </c>
      <c r="AF105" s="282" t="s">
        <v>87</v>
      </c>
      <c r="AG105" s="282" t="s">
        <v>87</v>
      </c>
      <c r="AH105" s="282" t="s">
        <v>87</v>
      </c>
      <c r="AI105" s="282" t="s">
        <v>87</v>
      </c>
      <c r="AJ105" s="282" t="s">
        <v>87</v>
      </c>
      <c r="AK105" s="282" t="s">
        <v>87</v>
      </c>
      <c r="AL105" s="282" t="s">
        <v>87</v>
      </c>
      <c r="AM105" s="282" t="s">
        <v>87</v>
      </c>
      <c r="AN105" s="282" t="s">
        <v>87</v>
      </c>
      <c r="AO105" s="282" t="s">
        <v>87</v>
      </c>
      <c r="AP105" s="282" t="s">
        <v>87</v>
      </c>
      <c r="AQ105" s="282" t="s">
        <v>87</v>
      </c>
      <c r="AR105" s="282" t="s">
        <v>87</v>
      </c>
      <c r="AS105" s="282" t="s">
        <v>87</v>
      </c>
      <c r="AT105" s="282" t="s">
        <v>87</v>
      </c>
      <c r="AU105" s="282" t="s">
        <v>87</v>
      </c>
      <c r="AV105" s="282" t="s">
        <v>87</v>
      </c>
      <c r="AW105" s="286" t="s">
        <v>87</v>
      </c>
      <c r="AX105" s="286" t="s">
        <v>87</v>
      </c>
      <c r="AY105" s="286" t="s">
        <v>87</v>
      </c>
      <c r="AZ105" s="286" t="s">
        <v>87</v>
      </c>
      <c r="BA105" s="286" t="s">
        <v>87</v>
      </c>
      <c r="BB105" s="285">
        <v>61</v>
      </c>
      <c r="BC105" s="285">
        <v>87</v>
      </c>
      <c r="BD105" s="287" t="s">
        <v>88</v>
      </c>
      <c r="BE105" s="287" t="s">
        <v>88</v>
      </c>
      <c r="BF105" s="287" t="s">
        <v>88</v>
      </c>
      <c r="BG105" s="285">
        <v>0</v>
      </c>
      <c r="BH105" s="284">
        <v>0</v>
      </c>
      <c r="BI105" s="285">
        <v>75</v>
      </c>
      <c r="BJ105" s="284">
        <v>17.261656796834902</v>
      </c>
      <c r="BK105" s="285">
        <v>0</v>
      </c>
      <c r="BL105" s="284">
        <v>0</v>
      </c>
      <c r="BM105" s="285">
        <v>0</v>
      </c>
      <c r="BN105" s="288">
        <v>0</v>
      </c>
      <c r="BO105" s="289">
        <v>70</v>
      </c>
      <c r="BP105" s="288">
        <v>16.110879677045912</v>
      </c>
      <c r="BQ105" s="285">
        <v>0</v>
      </c>
      <c r="BR105" s="288">
        <v>0</v>
      </c>
      <c r="BS105" s="285">
        <v>40</v>
      </c>
      <c r="BT105" s="288">
        <v>9.2062169583119484</v>
      </c>
      <c r="BU105" s="285">
        <v>0</v>
      </c>
      <c r="BV105" s="288">
        <v>0</v>
      </c>
      <c r="BW105" s="285">
        <v>18</v>
      </c>
      <c r="BX105" s="288">
        <v>4.1427976312403771</v>
      </c>
      <c r="BY105" s="290">
        <v>0</v>
      </c>
      <c r="BZ105" s="291">
        <v>0</v>
      </c>
      <c r="CA105" s="285">
        <v>165</v>
      </c>
      <c r="CB105" s="288">
        <v>37.975644953036785</v>
      </c>
      <c r="CC105" s="285">
        <v>16</v>
      </c>
      <c r="CD105" s="288">
        <v>3.6824867833247796</v>
      </c>
      <c r="CE105" s="285">
        <v>48</v>
      </c>
      <c r="CF105" s="288">
        <v>11.047460349974337</v>
      </c>
      <c r="CG105" s="285">
        <v>151</v>
      </c>
      <c r="CH105" s="288">
        <v>34.753469017627602</v>
      </c>
      <c r="CI105" s="285">
        <v>1239</v>
      </c>
      <c r="CJ105" s="288">
        <v>285.16257028371257</v>
      </c>
      <c r="CK105" s="285">
        <v>277</v>
      </c>
      <c r="CL105" s="288">
        <v>63.753052436310242</v>
      </c>
      <c r="CM105" s="285">
        <v>39</v>
      </c>
      <c r="CN105" s="292">
        <v>8.9760615343541499</v>
      </c>
      <c r="CO105" s="285">
        <v>31</v>
      </c>
      <c r="CP105" s="288">
        <v>7.134818142691759</v>
      </c>
      <c r="CQ105" s="290">
        <v>1</v>
      </c>
      <c r="CR105" s="291">
        <v>0.23015542395779873</v>
      </c>
      <c r="CS105" s="290">
        <v>2</v>
      </c>
      <c r="CT105" s="291">
        <v>0.46031084791559745</v>
      </c>
      <c r="CU105" s="285">
        <v>6</v>
      </c>
      <c r="CV105" s="288">
        <v>1.3809325437467921</v>
      </c>
      <c r="CW105" s="285">
        <v>6</v>
      </c>
      <c r="CX105" s="288">
        <v>1.3809325437467921</v>
      </c>
      <c r="CY105" s="285">
        <v>0</v>
      </c>
      <c r="CZ105" s="288">
        <v>0</v>
      </c>
      <c r="DA105" s="290">
        <v>6</v>
      </c>
      <c r="DB105" s="291">
        <v>1.3809325437467921</v>
      </c>
      <c r="DC105" s="285">
        <v>30</v>
      </c>
      <c r="DD105" s="285">
        <v>0</v>
      </c>
      <c r="DE105" s="285">
        <v>85</v>
      </c>
      <c r="DF105" s="285">
        <v>2340</v>
      </c>
      <c r="DG105" s="285">
        <v>4790</v>
      </c>
      <c r="DH105" s="285">
        <v>153</v>
      </c>
      <c r="DI105" s="285">
        <v>13</v>
      </c>
      <c r="DJ105" s="285">
        <v>126</v>
      </c>
      <c r="DK105" s="285">
        <v>2</v>
      </c>
      <c r="DL105" s="285">
        <v>0</v>
      </c>
      <c r="DM105" s="285">
        <v>0</v>
      </c>
      <c r="DN105" s="285">
        <v>0</v>
      </c>
      <c r="DO105" s="285">
        <v>0</v>
      </c>
      <c r="DP105" s="285">
        <v>0</v>
      </c>
      <c r="DQ105" s="285">
        <v>0</v>
      </c>
      <c r="DR105" s="285">
        <v>0</v>
      </c>
      <c r="DS105" s="285">
        <v>0</v>
      </c>
      <c r="DT105" s="285">
        <v>0</v>
      </c>
      <c r="DU105" s="285">
        <v>0</v>
      </c>
      <c r="DV105" s="285">
        <v>277</v>
      </c>
      <c r="DW105" s="285">
        <v>1480</v>
      </c>
      <c r="DX105" s="285">
        <v>0</v>
      </c>
      <c r="DY105" s="285">
        <v>0</v>
      </c>
      <c r="DZ105" s="285">
        <v>0</v>
      </c>
      <c r="EA105" s="285">
        <v>3144</v>
      </c>
      <c r="EB105" s="288">
        <v>19.306615776081401</v>
      </c>
      <c r="EC105" s="285">
        <v>100</v>
      </c>
      <c r="ED105" s="285">
        <v>992</v>
      </c>
      <c r="EE105" s="285">
        <v>150</v>
      </c>
      <c r="EF105" s="288">
        <v>15.120967741935484</v>
      </c>
      <c r="EG105" s="285">
        <v>18</v>
      </c>
      <c r="EH105" s="285">
        <v>96</v>
      </c>
      <c r="EI105" s="285">
        <v>9</v>
      </c>
      <c r="EJ105" s="285">
        <v>0</v>
      </c>
      <c r="EK105" s="285">
        <v>39</v>
      </c>
      <c r="EL105" s="285">
        <v>0</v>
      </c>
      <c r="EM105" s="285">
        <v>0</v>
      </c>
      <c r="EN105" s="285">
        <v>2</v>
      </c>
      <c r="EO105" s="285">
        <v>7</v>
      </c>
      <c r="EP105" s="285">
        <v>0</v>
      </c>
      <c r="EQ105" s="285">
        <v>8</v>
      </c>
      <c r="ER105" s="285">
        <v>0</v>
      </c>
      <c r="ES105" s="285">
        <v>0</v>
      </c>
      <c r="ET105" s="285">
        <v>0</v>
      </c>
      <c r="EU105" s="285">
        <v>0</v>
      </c>
      <c r="EV105" s="285">
        <v>0</v>
      </c>
      <c r="EW105" s="285">
        <v>0</v>
      </c>
      <c r="EX105" s="285">
        <v>0</v>
      </c>
      <c r="EY105" s="285">
        <v>0</v>
      </c>
      <c r="EZ105" s="285">
        <v>0</v>
      </c>
      <c r="FA105" s="285">
        <v>0</v>
      </c>
      <c r="FB105" s="285">
        <v>0</v>
      </c>
      <c r="FC105" s="285">
        <v>0</v>
      </c>
      <c r="FD105" s="285">
        <v>0</v>
      </c>
      <c r="FE105" s="285">
        <v>0</v>
      </c>
      <c r="FF105" s="285">
        <v>0</v>
      </c>
      <c r="FG105" s="285">
        <v>60</v>
      </c>
      <c r="FH105" s="285">
        <v>42</v>
      </c>
      <c r="FI105" s="285">
        <v>3</v>
      </c>
      <c r="FJ105" s="285">
        <v>81</v>
      </c>
      <c r="FK105" s="289">
        <v>0</v>
      </c>
      <c r="FL105" s="288">
        <v>0</v>
      </c>
      <c r="FM105" s="289">
        <v>2</v>
      </c>
      <c r="FN105" s="288">
        <v>0.48752544273404264</v>
      </c>
      <c r="FO105" s="295">
        <v>0</v>
      </c>
      <c r="FP105" s="291">
        <v>0</v>
      </c>
      <c r="FQ105" s="281">
        <v>0</v>
      </c>
      <c r="FR105" s="292">
        <v>0</v>
      </c>
      <c r="FS105" s="281">
        <v>0</v>
      </c>
      <c r="FT105" s="292">
        <v>0</v>
      </c>
      <c r="FU105" s="289">
        <v>20</v>
      </c>
      <c r="FV105" s="288">
        <v>4.6031084791559742</v>
      </c>
      <c r="FW105" s="293">
        <v>1</v>
      </c>
      <c r="FX105" s="293">
        <v>0</v>
      </c>
      <c r="FY105" s="293">
        <v>1</v>
      </c>
      <c r="FZ105" s="293">
        <v>0</v>
      </c>
      <c r="GA105" s="293">
        <v>0</v>
      </c>
      <c r="GB105" s="285">
        <v>0</v>
      </c>
      <c r="GC105" s="285">
        <v>0</v>
      </c>
      <c r="GD105" s="285">
        <v>0</v>
      </c>
      <c r="GE105" s="285">
        <v>0</v>
      </c>
      <c r="GF105" s="285">
        <v>0</v>
      </c>
      <c r="GG105" s="288">
        <v>32.97</v>
      </c>
      <c r="GH105" s="288">
        <v>133.37</v>
      </c>
      <c r="GI105" s="288">
        <v>9</v>
      </c>
      <c r="GJ105" s="288">
        <v>2</v>
      </c>
      <c r="GK105" s="288">
        <v>0</v>
      </c>
      <c r="GL105" s="288">
        <v>0</v>
      </c>
      <c r="GM105" s="288">
        <v>3</v>
      </c>
      <c r="GN105" s="288">
        <v>1</v>
      </c>
      <c r="GO105" s="288">
        <v>0</v>
      </c>
      <c r="GP105" s="288">
        <v>2</v>
      </c>
      <c r="GQ105" s="288">
        <v>0</v>
      </c>
      <c r="GR105" s="288">
        <v>0</v>
      </c>
      <c r="GS105" s="288">
        <v>0</v>
      </c>
      <c r="GT105" s="288">
        <v>1</v>
      </c>
      <c r="GU105" s="288">
        <v>0</v>
      </c>
      <c r="GV105" s="288">
        <v>0</v>
      </c>
      <c r="GW105" s="288">
        <v>0</v>
      </c>
      <c r="GX105" s="288">
        <v>0</v>
      </c>
      <c r="GY105" s="288">
        <v>1</v>
      </c>
      <c r="GZ105" s="288">
        <v>0</v>
      </c>
      <c r="HA105" s="288">
        <v>0</v>
      </c>
      <c r="HB105" s="288">
        <v>1</v>
      </c>
      <c r="HC105" s="288">
        <v>0</v>
      </c>
      <c r="HD105" s="288">
        <v>0</v>
      </c>
      <c r="HE105" s="288">
        <v>0</v>
      </c>
      <c r="HF105" s="288">
        <v>0</v>
      </c>
      <c r="HG105" s="288">
        <v>0</v>
      </c>
      <c r="HH105" s="288">
        <v>0</v>
      </c>
      <c r="HI105" s="288">
        <v>0</v>
      </c>
      <c r="HJ105" s="134">
        <v>0.73128816410106401</v>
      </c>
      <c r="HK105" s="134">
        <v>3.1689153777712775</v>
      </c>
      <c r="HL105" s="132">
        <v>30.640974075834585</v>
      </c>
      <c r="HM105" s="144">
        <v>95.801805566461894</v>
      </c>
      <c r="HN105" s="144">
        <v>97.924342442597805</v>
      </c>
      <c r="HO105" s="365">
        <v>5.44824170381377E-2</v>
      </c>
      <c r="HP105" s="365">
        <v>1.0774314035339801E-2</v>
      </c>
      <c r="HQ105" s="365">
        <v>3.5369774919614101</v>
      </c>
      <c r="HR105" s="365">
        <v>0.77720207253885998</v>
      </c>
      <c r="HS105" s="132">
        <v>85.530546623794194</v>
      </c>
      <c r="HT105" s="132">
        <v>88.860103626943001</v>
      </c>
      <c r="HU105" s="132">
        <v>1.54036651807826</v>
      </c>
      <c r="HV105" s="132">
        <v>1.38629507254705</v>
      </c>
      <c r="HW105" s="132">
        <v>9.0029802517384798</v>
      </c>
      <c r="HX105" s="132">
        <v>15.048952641165799</v>
      </c>
      <c r="HY105" s="144">
        <v>101.76866318038439</v>
      </c>
      <c r="HZ105" s="144">
        <v>98.475699510767299</v>
      </c>
      <c r="IA105" s="383">
        <v>28</v>
      </c>
      <c r="IB105" s="383">
        <v>23</v>
      </c>
      <c r="IC105" s="366">
        <v>0.19297036526533401</v>
      </c>
      <c r="ID105" s="366">
        <v>9.9244875943905103E-2</v>
      </c>
      <c r="IE105" s="366">
        <v>2.0756115641215702</v>
      </c>
      <c r="IF105" s="366">
        <v>1.5364061456245801</v>
      </c>
      <c r="IG105" s="144">
        <v>66.123054114158606</v>
      </c>
      <c r="IH105" s="144">
        <v>71.676686706746807</v>
      </c>
      <c r="II105" s="144">
        <v>9.2970365265334305</v>
      </c>
      <c r="IJ105" s="144">
        <v>6.4595469255663396</v>
      </c>
      <c r="IK105" s="144">
        <v>7.8982129406242096</v>
      </c>
      <c r="IL105" s="144">
        <v>15.568078324225899</v>
      </c>
      <c r="IM105" s="146">
        <v>103.06357010161085</v>
      </c>
      <c r="IN105" s="135">
        <v>99.586788067819427</v>
      </c>
      <c r="IO105" s="366">
        <v>0.26827632461435302</v>
      </c>
      <c r="IP105" s="366">
        <v>6.3636363636363602E-2</v>
      </c>
      <c r="IQ105" s="366">
        <v>3.5778175313059002</v>
      </c>
      <c r="IR105" s="366">
        <v>1.45530145530146</v>
      </c>
      <c r="IS105" s="144">
        <v>89.803220035778196</v>
      </c>
      <c r="IT105" s="144">
        <v>92.931392931392907</v>
      </c>
      <c r="IU105" s="144">
        <v>7.4983232729711604</v>
      </c>
      <c r="IV105" s="144">
        <v>4.3727272727272704</v>
      </c>
      <c r="IW105" s="144">
        <v>6.6326692720744802</v>
      </c>
      <c r="IX105" s="144">
        <v>11.1127272727273</v>
      </c>
      <c r="IY105" s="338">
        <v>29</v>
      </c>
      <c r="IZ105" s="366">
        <v>0.119209109220208</v>
      </c>
      <c r="JA105" s="366">
        <v>2.7857829010566801</v>
      </c>
      <c r="JB105" s="366">
        <v>93.948126801152696</v>
      </c>
      <c r="JC105" s="366">
        <v>4.2791959551116001</v>
      </c>
      <c r="JD105" s="144">
        <v>20.1218195661314</v>
      </c>
    </row>
    <row r="106" spans="1:264" ht="18" customHeight="1">
      <c r="A106" s="278"/>
      <c r="B106" s="279" t="s">
        <v>87</v>
      </c>
      <c r="C106" s="279" t="s">
        <v>87</v>
      </c>
      <c r="D106" s="280" t="s">
        <v>1822</v>
      </c>
      <c r="E106" s="281" t="s">
        <v>1323</v>
      </c>
      <c r="F106" s="280" t="s">
        <v>99</v>
      </c>
      <c r="G106" s="281" t="s">
        <v>11</v>
      </c>
      <c r="H106" s="282" t="s">
        <v>87</v>
      </c>
      <c r="I106" s="282" t="s">
        <v>87</v>
      </c>
      <c r="J106" s="282" t="s">
        <v>87</v>
      </c>
      <c r="K106" s="282" t="s">
        <v>87</v>
      </c>
      <c r="L106" s="282" t="s">
        <v>87</v>
      </c>
      <c r="M106" s="283">
        <v>120093</v>
      </c>
      <c r="N106" s="282" t="s">
        <v>87</v>
      </c>
      <c r="O106" s="282" t="s">
        <v>87</v>
      </c>
      <c r="P106" s="282" t="s">
        <v>87</v>
      </c>
      <c r="Q106" s="282" t="s">
        <v>87</v>
      </c>
      <c r="R106" s="132">
        <v>98.488322494032587</v>
      </c>
      <c r="S106" s="132">
        <v>93.874630965744117</v>
      </c>
      <c r="T106" s="339" t="s">
        <v>88</v>
      </c>
      <c r="U106" s="339" t="s">
        <v>88</v>
      </c>
      <c r="V106" s="132">
        <v>14.755596162631299</v>
      </c>
      <c r="W106" s="132">
        <v>5.5276381909547698</v>
      </c>
      <c r="X106" s="132">
        <v>20.283234353586099</v>
      </c>
      <c r="Y106" s="282" t="s">
        <v>87</v>
      </c>
      <c r="Z106" s="282" t="s">
        <v>87</v>
      </c>
      <c r="AA106" s="282" t="s">
        <v>87</v>
      </c>
      <c r="AB106" s="282" t="s">
        <v>87</v>
      </c>
      <c r="AC106" s="282" t="s">
        <v>87</v>
      </c>
      <c r="AD106" s="282" t="s">
        <v>87</v>
      </c>
      <c r="AE106" s="282" t="s">
        <v>87</v>
      </c>
      <c r="AF106" s="282" t="s">
        <v>87</v>
      </c>
      <c r="AG106" s="282" t="s">
        <v>87</v>
      </c>
      <c r="AH106" s="282" t="s">
        <v>87</v>
      </c>
      <c r="AI106" s="282" t="s">
        <v>87</v>
      </c>
      <c r="AJ106" s="282" t="s">
        <v>87</v>
      </c>
      <c r="AK106" s="282" t="s">
        <v>87</v>
      </c>
      <c r="AL106" s="282" t="s">
        <v>87</v>
      </c>
      <c r="AM106" s="282" t="s">
        <v>87</v>
      </c>
      <c r="AN106" s="282" t="s">
        <v>87</v>
      </c>
      <c r="AO106" s="282" t="s">
        <v>87</v>
      </c>
      <c r="AP106" s="282" t="s">
        <v>87</v>
      </c>
      <c r="AQ106" s="282" t="s">
        <v>87</v>
      </c>
      <c r="AR106" s="282" t="s">
        <v>87</v>
      </c>
      <c r="AS106" s="282" t="s">
        <v>87</v>
      </c>
      <c r="AT106" s="282" t="s">
        <v>87</v>
      </c>
      <c r="AU106" s="282" t="s">
        <v>87</v>
      </c>
      <c r="AV106" s="282" t="s">
        <v>87</v>
      </c>
      <c r="AW106" s="286" t="s">
        <v>87</v>
      </c>
      <c r="AX106" s="286" t="s">
        <v>87</v>
      </c>
      <c r="AY106" s="286" t="s">
        <v>87</v>
      </c>
      <c r="AZ106" s="286" t="s">
        <v>87</v>
      </c>
      <c r="BA106" s="286" t="s">
        <v>87</v>
      </c>
      <c r="BB106" s="285">
        <v>10</v>
      </c>
      <c r="BC106" s="285">
        <v>23</v>
      </c>
      <c r="BD106" s="287" t="s">
        <v>88</v>
      </c>
      <c r="BE106" s="287" t="s">
        <v>88</v>
      </c>
      <c r="BF106" s="287" t="s">
        <v>88</v>
      </c>
      <c r="BG106" s="285">
        <v>70</v>
      </c>
      <c r="BH106" s="284">
        <v>54.495488552054866</v>
      </c>
      <c r="BI106" s="285">
        <v>458</v>
      </c>
      <c r="BJ106" s="284">
        <v>356.55619652630185</v>
      </c>
      <c r="BK106" s="285">
        <v>30</v>
      </c>
      <c r="BL106" s="284">
        <v>23.355209379452084</v>
      </c>
      <c r="BM106" s="285">
        <v>0</v>
      </c>
      <c r="BN106" s="288">
        <v>0</v>
      </c>
      <c r="BO106" s="289">
        <v>247</v>
      </c>
      <c r="BP106" s="288">
        <v>192.29122389082218</v>
      </c>
      <c r="BQ106" s="285">
        <v>0</v>
      </c>
      <c r="BR106" s="288">
        <v>0</v>
      </c>
      <c r="BS106" s="285">
        <v>0</v>
      </c>
      <c r="BT106" s="288">
        <v>0</v>
      </c>
      <c r="BU106" s="285">
        <v>0</v>
      </c>
      <c r="BV106" s="288">
        <v>0</v>
      </c>
      <c r="BW106" s="285">
        <v>124</v>
      </c>
      <c r="BX106" s="288">
        <v>96.534865435068625</v>
      </c>
      <c r="BY106" s="290">
        <v>0</v>
      </c>
      <c r="BZ106" s="291">
        <v>0</v>
      </c>
      <c r="CA106" s="285">
        <v>558</v>
      </c>
      <c r="CB106" s="288">
        <v>434.40689445780879</v>
      </c>
      <c r="CC106" s="285">
        <v>0</v>
      </c>
      <c r="CD106" s="288">
        <v>0</v>
      </c>
      <c r="CE106" s="285">
        <v>45</v>
      </c>
      <c r="CF106" s="288">
        <v>35.03281406917813</v>
      </c>
      <c r="CG106" s="285">
        <v>504</v>
      </c>
      <c r="CH106" s="288">
        <v>392.36751757479504</v>
      </c>
      <c r="CI106" s="285">
        <v>900</v>
      </c>
      <c r="CJ106" s="288">
        <v>700.6562813835626</v>
      </c>
      <c r="CK106" s="285">
        <v>396</v>
      </c>
      <c r="CL106" s="288">
        <v>308.28876380876756</v>
      </c>
      <c r="CM106" s="285">
        <v>974</v>
      </c>
      <c r="CN106" s="292">
        <v>758.26579785287777</v>
      </c>
      <c r="CO106" s="285">
        <v>140</v>
      </c>
      <c r="CP106" s="288">
        <v>108.99097710410973</v>
      </c>
      <c r="CQ106" s="285">
        <v>2</v>
      </c>
      <c r="CR106" s="288">
        <v>1.5570139586301392</v>
      </c>
      <c r="CS106" s="290">
        <v>29</v>
      </c>
      <c r="CT106" s="291">
        <v>22.57670240013702</v>
      </c>
      <c r="CU106" s="285">
        <v>68</v>
      </c>
      <c r="CV106" s="288">
        <v>52.938474593424736</v>
      </c>
      <c r="CW106" s="285">
        <v>67</v>
      </c>
      <c r="CX106" s="288">
        <v>52.159967614109668</v>
      </c>
      <c r="CY106" s="290">
        <v>67</v>
      </c>
      <c r="CZ106" s="291">
        <v>52.159967614109668</v>
      </c>
      <c r="DA106" s="285">
        <v>0</v>
      </c>
      <c r="DB106" s="288">
        <v>0</v>
      </c>
      <c r="DC106" s="285">
        <v>0</v>
      </c>
      <c r="DD106" s="285">
        <v>1852</v>
      </c>
      <c r="DE106" s="285">
        <v>794</v>
      </c>
      <c r="DF106" s="285">
        <v>15406</v>
      </c>
      <c r="DG106" s="285">
        <v>0</v>
      </c>
      <c r="DH106" s="285">
        <v>97</v>
      </c>
      <c r="DI106" s="285">
        <v>1017</v>
      </c>
      <c r="DJ106" s="285">
        <v>0</v>
      </c>
      <c r="DK106" s="285">
        <v>0</v>
      </c>
      <c r="DL106" s="285">
        <v>96</v>
      </c>
      <c r="DM106" s="285">
        <v>141</v>
      </c>
      <c r="DN106" s="285">
        <v>1616</v>
      </c>
      <c r="DO106" s="285">
        <v>417</v>
      </c>
      <c r="DP106" s="285">
        <v>95</v>
      </c>
      <c r="DQ106" s="285">
        <v>0</v>
      </c>
      <c r="DR106" s="285">
        <v>0</v>
      </c>
      <c r="DS106" s="285">
        <v>23</v>
      </c>
      <c r="DT106" s="285">
        <v>5778</v>
      </c>
      <c r="DU106" s="285">
        <v>0</v>
      </c>
      <c r="DV106" s="285">
        <v>6229</v>
      </c>
      <c r="DW106" s="285">
        <v>29295</v>
      </c>
      <c r="DX106" s="285">
        <v>685</v>
      </c>
      <c r="DY106" s="285">
        <v>807</v>
      </c>
      <c r="DZ106" s="285">
        <v>6953</v>
      </c>
      <c r="EA106" s="285">
        <v>21107</v>
      </c>
      <c r="EB106" s="288">
        <v>26.2472165632255</v>
      </c>
      <c r="EC106" s="285">
        <v>280</v>
      </c>
      <c r="ED106" s="285">
        <v>7019</v>
      </c>
      <c r="EE106" s="285">
        <v>1766</v>
      </c>
      <c r="EF106" s="288">
        <v>25.160279242057271</v>
      </c>
      <c r="EG106" s="285">
        <v>378</v>
      </c>
      <c r="EH106" s="285">
        <v>148</v>
      </c>
      <c r="EI106" s="285">
        <v>301</v>
      </c>
      <c r="EJ106" s="285">
        <v>71</v>
      </c>
      <c r="EK106" s="285">
        <v>668</v>
      </c>
      <c r="EL106" s="285">
        <v>16</v>
      </c>
      <c r="EM106" s="285">
        <v>22</v>
      </c>
      <c r="EN106" s="285">
        <v>7</v>
      </c>
      <c r="EO106" s="285">
        <v>41</v>
      </c>
      <c r="EP106" s="285">
        <v>16</v>
      </c>
      <c r="EQ106" s="285">
        <v>154</v>
      </c>
      <c r="ER106" s="285">
        <v>0</v>
      </c>
      <c r="ES106" s="285">
        <v>12</v>
      </c>
      <c r="ET106" s="285">
        <v>57</v>
      </c>
      <c r="EU106" s="285">
        <v>1</v>
      </c>
      <c r="EV106" s="285">
        <v>4007</v>
      </c>
      <c r="EW106" s="285">
        <v>0</v>
      </c>
      <c r="EX106" s="285">
        <v>62</v>
      </c>
      <c r="EY106" s="285">
        <v>741</v>
      </c>
      <c r="EZ106" s="285">
        <v>27</v>
      </c>
      <c r="FA106" s="285">
        <v>40</v>
      </c>
      <c r="FB106" s="285">
        <v>9</v>
      </c>
      <c r="FC106" s="285">
        <v>17</v>
      </c>
      <c r="FD106" s="285">
        <v>10</v>
      </c>
      <c r="FE106" s="285">
        <v>6</v>
      </c>
      <c r="FF106" s="285">
        <v>22</v>
      </c>
      <c r="FG106" s="285">
        <v>812</v>
      </c>
      <c r="FH106" s="285">
        <v>1220</v>
      </c>
      <c r="FI106" s="285">
        <v>690</v>
      </c>
      <c r="FJ106" s="285">
        <v>8163</v>
      </c>
      <c r="FK106" s="295">
        <v>10</v>
      </c>
      <c r="FL106" s="291">
        <v>8.3268800013323006</v>
      </c>
      <c r="FM106" s="289">
        <v>4</v>
      </c>
      <c r="FN106" s="288">
        <v>3.3307520005329199</v>
      </c>
      <c r="FO106" s="295">
        <v>1</v>
      </c>
      <c r="FP106" s="291">
        <v>0.83268800013322997</v>
      </c>
      <c r="FQ106" s="281">
        <v>1</v>
      </c>
      <c r="FR106" s="292">
        <v>0.77850697931506962</v>
      </c>
      <c r="FS106" s="281">
        <v>1</v>
      </c>
      <c r="FT106" s="292">
        <v>0.77850697931506962</v>
      </c>
      <c r="FU106" s="289">
        <v>0</v>
      </c>
      <c r="FV106" s="288">
        <v>0</v>
      </c>
      <c r="FW106" s="293">
        <v>1</v>
      </c>
      <c r="FX106" s="293">
        <v>0</v>
      </c>
      <c r="FY106" s="293">
        <v>1</v>
      </c>
      <c r="FZ106" s="293">
        <v>0</v>
      </c>
      <c r="GA106" s="293">
        <v>0</v>
      </c>
      <c r="GB106" s="285">
        <v>11104</v>
      </c>
      <c r="GC106" s="285">
        <v>3311</v>
      </c>
      <c r="GD106" s="285">
        <v>6484</v>
      </c>
      <c r="GE106" s="285">
        <v>862</v>
      </c>
      <c r="GF106" s="285">
        <v>26</v>
      </c>
      <c r="GG106" s="288">
        <v>376.7</v>
      </c>
      <c r="GH106" s="288">
        <v>802.9</v>
      </c>
      <c r="GI106" s="288">
        <v>51.4</v>
      </c>
      <c r="GJ106" s="288">
        <v>14</v>
      </c>
      <c r="GK106" s="288">
        <v>2</v>
      </c>
      <c r="GL106" s="288">
        <v>4</v>
      </c>
      <c r="GM106" s="288">
        <v>6</v>
      </c>
      <c r="GN106" s="288">
        <v>5</v>
      </c>
      <c r="GO106" s="288">
        <v>2</v>
      </c>
      <c r="GP106" s="288">
        <v>7</v>
      </c>
      <c r="GQ106" s="288">
        <v>4</v>
      </c>
      <c r="GR106" s="288">
        <v>0</v>
      </c>
      <c r="GS106" s="288">
        <v>1</v>
      </c>
      <c r="GT106" s="288">
        <v>18</v>
      </c>
      <c r="GU106" s="288">
        <v>1</v>
      </c>
      <c r="GV106" s="288">
        <v>1</v>
      </c>
      <c r="GW106" s="288">
        <v>0</v>
      </c>
      <c r="GX106" s="288">
        <v>2</v>
      </c>
      <c r="GY106" s="288">
        <v>1</v>
      </c>
      <c r="GZ106" s="288">
        <v>4</v>
      </c>
      <c r="HA106" s="288">
        <v>2</v>
      </c>
      <c r="HB106" s="288">
        <v>1</v>
      </c>
      <c r="HC106" s="288">
        <v>0</v>
      </c>
      <c r="HD106" s="288">
        <v>2</v>
      </c>
      <c r="HE106" s="288">
        <v>0</v>
      </c>
      <c r="HF106" s="288">
        <v>1</v>
      </c>
      <c r="HG106" s="288">
        <v>0</v>
      </c>
      <c r="HH106" s="288">
        <v>13</v>
      </c>
      <c r="HI106" s="288">
        <v>0</v>
      </c>
      <c r="HJ106" s="134">
        <v>4.1634400006661503</v>
      </c>
      <c r="HK106" s="134">
        <v>9.1595680014655319</v>
      </c>
      <c r="HL106" s="132">
        <v>49.66983920794717</v>
      </c>
      <c r="HM106" s="144">
        <v>96.685386118458894</v>
      </c>
      <c r="HN106" s="144">
        <v>96.204491597729003</v>
      </c>
      <c r="HO106" s="365">
        <v>2.8465698832906301E-2</v>
      </c>
      <c r="HP106" s="365">
        <v>1.1793843613633699E-2</v>
      </c>
      <c r="HQ106" s="365">
        <v>2.0202020202020199</v>
      </c>
      <c r="HR106" s="365">
        <v>0.72463768115941996</v>
      </c>
      <c r="HS106" s="132">
        <v>81.818181818181799</v>
      </c>
      <c r="HT106" s="132">
        <v>92.753623188405797</v>
      </c>
      <c r="HU106" s="132">
        <v>1.4090520922288601</v>
      </c>
      <c r="HV106" s="132">
        <v>1.62755041868145</v>
      </c>
      <c r="HW106" s="132">
        <v>10.6642216788916</v>
      </c>
      <c r="HX106" s="132">
        <v>14.588235294117601</v>
      </c>
      <c r="HY106" s="144">
        <v>103.7373726289333</v>
      </c>
      <c r="HZ106" s="144">
        <v>92.1650594612925</v>
      </c>
      <c r="IA106" s="383">
        <v>11</v>
      </c>
      <c r="IB106" s="383">
        <v>5</v>
      </c>
      <c r="IC106" s="366">
        <v>0.22577996715927701</v>
      </c>
      <c r="ID106" s="366">
        <v>7.3844336139418099E-2</v>
      </c>
      <c r="IE106" s="366">
        <v>3.2258064516128999</v>
      </c>
      <c r="IF106" s="366">
        <v>1.45772594752187</v>
      </c>
      <c r="IG106" s="144">
        <v>78.592375366568902</v>
      </c>
      <c r="IH106" s="144">
        <v>76.384839650145807</v>
      </c>
      <c r="II106" s="144">
        <v>6.9991789819376002</v>
      </c>
      <c r="IJ106" s="144">
        <v>5.06572145916408</v>
      </c>
      <c r="IK106" s="144">
        <v>8.4881825590871998</v>
      </c>
      <c r="IL106" s="144">
        <v>15.4427244582043</v>
      </c>
      <c r="IM106" s="146">
        <v>96.18295032134715</v>
      </c>
      <c r="IN106" s="135">
        <v>91.062480277464005</v>
      </c>
      <c r="IO106" s="366">
        <v>0.18953752843062899</v>
      </c>
      <c r="IP106" s="366">
        <v>4.7147571900047099E-2</v>
      </c>
      <c r="IQ106" s="366">
        <v>2.4038461538461502</v>
      </c>
      <c r="IR106" s="366">
        <v>0.72463768115941996</v>
      </c>
      <c r="IS106" s="144">
        <v>87.980769230769198</v>
      </c>
      <c r="IT106" s="144">
        <v>93.478260869565204</v>
      </c>
      <c r="IU106" s="144">
        <v>7.8847611827141799</v>
      </c>
      <c r="IV106" s="144">
        <v>6.5063649222065099</v>
      </c>
      <c r="IW106" s="144">
        <v>9.1148886283704602</v>
      </c>
      <c r="IX106" s="144">
        <v>8.2323739731694392</v>
      </c>
      <c r="IY106" s="338">
        <v>13</v>
      </c>
      <c r="IZ106" s="366">
        <v>0.215303080490229</v>
      </c>
      <c r="JA106" s="366">
        <v>5.99078341013825</v>
      </c>
      <c r="JB106" s="366">
        <v>94.470046082949295</v>
      </c>
      <c r="JC106" s="366">
        <v>3.5939052666445801</v>
      </c>
      <c r="JD106" s="144">
        <v>14.625386996904</v>
      </c>
    </row>
    <row r="107" spans="1:264" ht="18" customHeight="1">
      <c r="A107" s="278"/>
      <c r="B107" s="279" t="s">
        <v>87</v>
      </c>
      <c r="C107" s="279" t="s">
        <v>87</v>
      </c>
      <c r="D107" s="280" t="s">
        <v>1823</v>
      </c>
      <c r="E107" s="281" t="s">
        <v>1324</v>
      </c>
      <c r="F107" s="280" t="s">
        <v>99</v>
      </c>
      <c r="G107" s="281" t="s">
        <v>11</v>
      </c>
      <c r="H107" s="282" t="s">
        <v>87</v>
      </c>
      <c r="I107" s="282" t="s">
        <v>87</v>
      </c>
      <c r="J107" s="282" t="s">
        <v>87</v>
      </c>
      <c r="K107" s="282" t="s">
        <v>87</v>
      </c>
      <c r="L107" s="282" t="s">
        <v>87</v>
      </c>
      <c r="M107" s="283">
        <v>324720</v>
      </c>
      <c r="N107" s="282" t="s">
        <v>87</v>
      </c>
      <c r="O107" s="282" t="s">
        <v>87</v>
      </c>
      <c r="P107" s="282" t="s">
        <v>87</v>
      </c>
      <c r="Q107" s="282" t="s">
        <v>87</v>
      </c>
      <c r="R107" s="132">
        <v>102.42477959204986</v>
      </c>
      <c r="S107" s="132">
        <v>98.147726929556995</v>
      </c>
      <c r="T107" s="338">
        <v>72.583746421866181</v>
      </c>
      <c r="U107" s="339" t="s">
        <v>88</v>
      </c>
      <c r="V107" s="132">
        <v>13.7695045168355</v>
      </c>
      <c r="W107" s="132">
        <v>7.4185600875992304</v>
      </c>
      <c r="X107" s="132">
        <v>21.1880646044347</v>
      </c>
      <c r="Y107" s="282" t="s">
        <v>87</v>
      </c>
      <c r="Z107" s="282" t="s">
        <v>87</v>
      </c>
      <c r="AA107" s="282" t="s">
        <v>87</v>
      </c>
      <c r="AB107" s="282" t="s">
        <v>87</v>
      </c>
      <c r="AC107" s="282" t="s">
        <v>87</v>
      </c>
      <c r="AD107" s="282" t="s">
        <v>87</v>
      </c>
      <c r="AE107" s="282" t="s">
        <v>87</v>
      </c>
      <c r="AF107" s="282" t="s">
        <v>87</v>
      </c>
      <c r="AG107" s="282" t="s">
        <v>87</v>
      </c>
      <c r="AH107" s="282" t="s">
        <v>87</v>
      </c>
      <c r="AI107" s="282" t="s">
        <v>87</v>
      </c>
      <c r="AJ107" s="282" t="s">
        <v>87</v>
      </c>
      <c r="AK107" s="282" t="s">
        <v>87</v>
      </c>
      <c r="AL107" s="282" t="s">
        <v>87</v>
      </c>
      <c r="AM107" s="282" t="s">
        <v>87</v>
      </c>
      <c r="AN107" s="282" t="s">
        <v>87</v>
      </c>
      <c r="AO107" s="282" t="s">
        <v>87</v>
      </c>
      <c r="AP107" s="282" t="s">
        <v>87</v>
      </c>
      <c r="AQ107" s="282" t="s">
        <v>87</v>
      </c>
      <c r="AR107" s="282" t="s">
        <v>87</v>
      </c>
      <c r="AS107" s="282" t="s">
        <v>87</v>
      </c>
      <c r="AT107" s="282" t="s">
        <v>87</v>
      </c>
      <c r="AU107" s="282" t="s">
        <v>87</v>
      </c>
      <c r="AV107" s="282" t="s">
        <v>87</v>
      </c>
      <c r="AW107" s="286" t="s">
        <v>87</v>
      </c>
      <c r="AX107" s="286" t="s">
        <v>87</v>
      </c>
      <c r="AY107" s="286" t="s">
        <v>87</v>
      </c>
      <c r="AZ107" s="286" t="s">
        <v>87</v>
      </c>
      <c r="BA107" s="286" t="s">
        <v>87</v>
      </c>
      <c r="BB107" s="285">
        <v>19</v>
      </c>
      <c r="BC107" s="285">
        <v>37</v>
      </c>
      <c r="BD107" s="287" t="s">
        <v>88</v>
      </c>
      <c r="BE107" s="287" t="s">
        <v>88</v>
      </c>
      <c r="BF107" s="287" t="s">
        <v>88</v>
      </c>
      <c r="BG107" s="285">
        <v>40</v>
      </c>
      <c r="BH107" s="284">
        <v>12.242636819118102</v>
      </c>
      <c r="BI107" s="285">
        <v>291</v>
      </c>
      <c r="BJ107" s="284">
        <v>89.065182859084189</v>
      </c>
      <c r="BK107" s="285">
        <v>0</v>
      </c>
      <c r="BL107" s="284">
        <v>0</v>
      </c>
      <c r="BM107" s="285">
        <v>0</v>
      </c>
      <c r="BN107" s="288">
        <v>0</v>
      </c>
      <c r="BO107" s="289">
        <v>102</v>
      </c>
      <c r="BP107" s="288">
        <v>31.21872388875116</v>
      </c>
      <c r="BQ107" s="285">
        <v>0</v>
      </c>
      <c r="BR107" s="288">
        <v>0</v>
      </c>
      <c r="BS107" s="285">
        <v>0</v>
      </c>
      <c r="BT107" s="288">
        <v>0</v>
      </c>
      <c r="BU107" s="285">
        <v>0</v>
      </c>
      <c r="BV107" s="288">
        <v>0</v>
      </c>
      <c r="BW107" s="285">
        <v>11</v>
      </c>
      <c r="BX107" s="288">
        <v>3.3667251252574779</v>
      </c>
      <c r="BY107" s="290">
        <v>0</v>
      </c>
      <c r="BZ107" s="291">
        <v>0</v>
      </c>
      <c r="CA107" s="285">
        <v>334</v>
      </c>
      <c r="CB107" s="288">
        <v>102.22601743963614</v>
      </c>
      <c r="CC107" s="290">
        <v>15</v>
      </c>
      <c r="CD107" s="291">
        <v>4.5909888071692881</v>
      </c>
      <c r="CE107" s="285">
        <v>10</v>
      </c>
      <c r="CF107" s="288">
        <v>3.0606592047795256</v>
      </c>
      <c r="CG107" s="285">
        <v>247</v>
      </c>
      <c r="CH107" s="288">
        <v>75.598282358054277</v>
      </c>
      <c r="CI107" s="285">
        <v>1038</v>
      </c>
      <c r="CJ107" s="288">
        <v>317.69642545611475</v>
      </c>
      <c r="CK107" s="285">
        <v>219</v>
      </c>
      <c r="CL107" s="288">
        <v>67.02843658467161</v>
      </c>
      <c r="CM107" s="285">
        <v>580</v>
      </c>
      <c r="CN107" s="292">
        <v>177.51823387721245</v>
      </c>
      <c r="CO107" s="285">
        <v>94</v>
      </c>
      <c r="CP107" s="288">
        <v>28.770196524927538</v>
      </c>
      <c r="CQ107" s="285">
        <v>2</v>
      </c>
      <c r="CR107" s="288">
        <v>0.612131840955905</v>
      </c>
      <c r="CS107" s="285">
        <v>6</v>
      </c>
      <c r="CT107" s="288">
        <v>1.8363955228677153</v>
      </c>
      <c r="CU107" s="285">
        <v>17</v>
      </c>
      <c r="CV107" s="288">
        <v>5.2031206481251937</v>
      </c>
      <c r="CW107" s="285">
        <v>34</v>
      </c>
      <c r="CX107" s="288">
        <v>10.406241296250387</v>
      </c>
      <c r="CY107" s="285">
        <v>34</v>
      </c>
      <c r="CZ107" s="288">
        <v>10.406241296250387</v>
      </c>
      <c r="DA107" s="290">
        <v>0</v>
      </c>
      <c r="DB107" s="291">
        <v>0</v>
      </c>
      <c r="DC107" s="285">
        <v>20</v>
      </c>
      <c r="DD107" s="285">
        <v>0</v>
      </c>
      <c r="DE107" s="285">
        <v>246</v>
      </c>
      <c r="DF107" s="285">
        <v>12628</v>
      </c>
      <c r="DG107" s="285">
        <v>3900</v>
      </c>
      <c r="DH107" s="285">
        <v>217</v>
      </c>
      <c r="DI107" s="285">
        <v>491</v>
      </c>
      <c r="DJ107" s="285">
        <v>0</v>
      </c>
      <c r="DK107" s="285">
        <v>0</v>
      </c>
      <c r="DL107" s="285">
        <v>35</v>
      </c>
      <c r="DM107" s="285">
        <v>0</v>
      </c>
      <c r="DN107" s="285">
        <v>210</v>
      </c>
      <c r="DO107" s="285">
        <v>104</v>
      </c>
      <c r="DP107" s="285">
        <v>16</v>
      </c>
      <c r="DQ107" s="285">
        <v>33</v>
      </c>
      <c r="DR107" s="285">
        <v>0</v>
      </c>
      <c r="DS107" s="285">
        <v>16</v>
      </c>
      <c r="DT107" s="285">
        <v>218</v>
      </c>
      <c r="DU107" s="285">
        <v>35792</v>
      </c>
      <c r="DV107" s="285">
        <v>3135</v>
      </c>
      <c r="DW107" s="285">
        <v>1913</v>
      </c>
      <c r="DX107" s="285">
        <v>261</v>
      </c>
      <c r="DY107" s="285">
        <v>56</v>
      </c>
      <c r="DZ107" s="285">
        <v>856</v>
      </c>
      <c r="EA107" s="285">
        <v>15177</v>
      </c>
      <c r="EB107" s="288">
        <v>18.943137642485301</v>
      </c>
      <c r="EC107" s="285">
        <v>396</v>
      </c>
      <c r="ED107" s="285">
        <v>5235</v>
      </c>
      <c r="EE107" s="285">
        <v>902</v>
      </c>
      <c r="EF107" s="288">
        <v>17.230181470869148</v>
      </c>
      <c r="EG107" s="285">
        <v>192</v>
      </c>
      <c r="EH107" s="285">
        <v>143</v>
      </c>
      <c r="EI107" s="285">
        <v>15</v>
      </c>
      <c r="EJ107" s="285">
        <v>2</v>
      </c>
      <c r="EK107" s="285">
        <v>311</v>
      </c>
      <c r="EL107" s="285">
        <v>4</v>
      </c>
      <c r="EM107" s="285">
        <v>14</v>
      </c>
      <c r="EN107" s="285">
        <v>36</v>
      </c>
      <c r="EO107" s="285">
        <v>19</v>
      </c>
      <c r="EP107" s="285">
        <v>7</v>
      </c>
      <c r="EQ107" s="285">
        <v>3</v>
      </c>
      <c r="ER107" s="285">
        <v>0</v>
      </c>
      <c r="ES107" s="285">
        <v>0</v>
      </c>
      <c r="ET107" s="285">
        <v>0</v>
      </c>
      <c r="EU107" s="285">
        <v>0</v>
      </c>
      <c r="EV107" s="285">
        <v>127</v>
      </c>
      <c r="EW107" s="285">
        <v>0</v>
      </c>
      <c r="EX107" s="285">
        <v>0</v>
      </c>
      <c r="EY107" s="285">
        <v>0</v>
      </c>
      <c r="EZ107" s="285">
        <v>0</v>
      </c>
      <c r="FA107" s="285">
        <v>11</v>
      </c>
      <c r="FB107" s="285">
        <v>2</v>
      </c>
      <c r="FC107" s="285">
        <v>1</v>
      </c>
      <c r="FD107" s="285">
        <v>7</v>
      </c>
      <c r="FE107" s="285">
        <v>2</v>
      </c>
      <c r="FF107" s="285">
        <v>27</v>
      </c>
      <c r="FG107" s="285">
        <v>144</v>
      </c>
      <c r="FH107" s="285">
        <v>267</v>
      </c>
      <c r="FI107" s="285">
        <v>367</v>
      </c>
      <c r="FJ107" s="285">
        <v>4383</v>
      </c>
      <c r="FK107" s="289">
        <v>4</v>
      </c>
      <c r="FL107" s="288">
        <v>1.2318305001231831</v>
      </c>
      <c r="FM107" s="289">
        <v>3</v>
      </c>
      <c r="FN107" s="288">
        <v>0.92387287509238725</v>
      </c>
      <c r="FO107" s="289">
        <v>2</v>
      </c>
      <c r="FP107" s="288">
        <v>0.61591525006159153</v>
      </c>
      <c r="FQ107" s="281">
        <v>0</v>
      </c>
      <c r="FR107" s="292">
        <v>0</v>
      </c>
      <c r="FS107" s="281">
        <v>0</v>
      </c>
      <c r="FT107" s="292">
        <v>0</v>
      </c>
      <c r="FU107" s="295">
        <v>7</v>
      </c>
      <c r="FV107" s="291">
        <v>2.1424614433456681</v>
      </c>
      <c r="FW107" s="293">
        <v>1</v>
      </c>
      <c r="FX107" s="293">
        <v>0</v>
      </c>
      <c r="FY107" s="293">
        <v>1</v>
      </c>
      <c r="FZ107" s="293">
        <v>0</v>
      </c>
      <c r="GA107" s="293">
        <v>0</v>
      </c>
      <c r="GB107" s="285">
        <v>6268</v>
      </c>
      <c r="GC107" s="285">
        <v>0</v>
      </c>
      <c r="GD107" s="285">
        <v>991</v>
      </c>
      <c r="GE107" s="285">
        <v>0</v>
      </c>
      <c r="GF107" s="285">
        <v>3</v>
      </c>
      <c r="GG107" s="288">
        <v>184.72499999999999</v>
      </c>
      <c r="GH107" s="288">
        <v>652</v>
      </c>
      <c r="GI107" s="288">
        <v>39</v>
      </c>
      <c r="GJ107" s="288">
        <v>3</v>
      </c>
      <c r="GK107" s="288">
        <v>1</v>
      </c>
      <c r="GL107" s="288">
        <v>1</v>
      </c>
      <c r="GM107" s="288">
        <v>3</v>
      </c>
      <c r="GN107" s="288">
        <v>4</v>
      </c>
      <c r="GO107" s="288">
        <v>2</v>
      </c>
      <c r="GP107" s="288">
        <v>8</v>
      </c>
      <c r="GQ107" s="288">
        <v>0</v>
      </c>
      <c r="GR107" s="288">
        <v>0</v>
      </c>
      <c r="GS107" s="288">
        <v>0</v>
      </c>
      <c r="GT107" s="288">
        <v>12</v>
      </c>
      <c r="GU107" s="288">
        <v>0</v>
      </c>
      <c r="GV107" s="288">
        <v>2</v>
      </c>
      <c r="GW107" s="288">
        <v>0</v>
      </c>
      <c r="GX107" s="288">
        <v>0</v>
      </c>
      <c r="GY107" s="288">
        <v>1</v>
      </c>
      <c r="GZ107" s="288">
        <v>2</v>
      </c>
      <c r="HA107" s="288">
        <v>0</v>
      </c>
      <c r="HB107" s="288">
        <v>0</v>
      </c>
      <c r="HC107" s="288">
        <v>0</v>
      </c>
      <c r="HD107" s="288">
        <v>0</v>
      </c>
      <c r="HE107" s="288">
        <v>1</v>
      </c>
      <c r="HF107" s="288">
        <v>0</v>
      </c>
      <c r="HG107" s="288">
        <v>2</v>
      </c>
      <c r="HH107" s="288">
        <v>6</v>
      </c>
      <c r="HI107" s="288">
        <v>0.77</v>
      </c>
      <c r="HJ107" s="134">
        <v>0.30795762503079577</v>
      </c>
      <c r="HK107" s="134">
        <v>5.5432372505543235</v>
      </c>
      <c r="HL107" s="132">
        <v>16.906873614190687</v>
      </c>
      <c r="HM107" s="144">
        <v>100.642984654993</v>
      </c>
      <c r="HN107" s="144">
        <v>103.71339313112701</v>
      </c>
      <c r="HO107" s="365">
        <v>0.111128750595333</v>
      </c>
      <c r="HP107" s="365">
        <v>1.98432384165096E-2</v>
      </c>
      <c r="HQ107" s="365">
        <v>6.0344827586206904</v>
      </c>
      <c r="HR107" s="365">
        <v>1.65289256198347</v>
      </c>
      <c r="HS107" s="132">
        <v>88.7931034482759</v>
      </c>
      <c r="HT107" s="132">
        <v>88.429752066115697</v>
      </c>
      <c r="HU107" s="132">
        <v>1.84156215272265</v>
      </c>
      <c r="HV107" s="132">
        <v>1.2005159241988299</v>
      </c>
      <c r="HW107" s="132">
        <v>3.4070713346530099</v>
      </c>
      <c r="HX107" s="132">
        <v>7.1555758654921897</v>
      </c>
      <c r="HY107" s="144">
        <v>108.36061385417489</v>
      </c>
      <c r="HZ107" s="144">
        <v>102.681801792835</v>
      </c>
      <c r="IA107" s="383">
        <v>10</v>
      </c>
      <c r="IB107" s="383">
        <v>8</v>
      </c>
      <c r="IC107" s="366">
        <v>0.21896211955331699</v>
      </c>
      <c r="ID107" s="366">
        <v>9.9987501562304695E-2</v>
      </c>
      <c r="IE107" s="366">
        <v>2.5316455696202498</v>
      </c>
      <c r="IF107" s="366">
        <v>1.6326530612244901</v>
      </c>
      <c r="IG107" s="144">
        <v>81.265822784810098</v>
      </c>
      <c r="IH107" s="144">
        <v>80.408163265306101</v>
      </c>
      <c r="II107" s="144">
        <v>8.6490037223560297</v>
      </c>
      <c r="IJ107" s="144">
        <v>6.1242344706911602</v>
      </c>
      <c r="IK107" s="144">
        <v>2.40286667918912</v>
      </c>
      <c r="IL107" s="144">
        <v>6.3834481019839</v>
      </c>
      <c r="IM107" s="146">
        <v>107.01692202191137</v>
      </c>
      <c r="IN107" s="135">
        <v>92.391879688640401</v>
      </c>
      <c r="IO107" s="366">
        <v>0.32722513089005201</v>
      </c>
      <c r="IP107" s="385">
        <v>4.10593307329091E-2</v>
      </c>
      <c r="IQ107" s="366">
        <v>3.3670033670033699</v>
      </c>
      <c r="IR107" s="385">
        <v>0.90497737556561098</v>
      </c>
      <c r="IS107" s="144">
        <v>92.592592592592595</v>
      </c>
      <c r="IT107" s="144">
        <v>93.665158371040704</v>
      </c>
      <c r="IU107" s="144">
        <v>9.7185863874345593</v>
      </c>
      <c r="IV107" s="144">
        <v>4.53705604598645</v>
      </c>
      <c r="IW107" s="144">
        <v>3.0134741442097601</v>
      </c>
      <c r="IX107" s="144">
        <v>6.4135205256904504</v>
      </c>
      <c r="IY107" s="338">
        <v>18</v>
      </c>
      <c r="IZ107" s="366">
        <v>0.19122490173164799</v>
      </c>
      <c r="JA107" s="366">
        <v>4.5112781954887202</v>
      </c>
      <c r="JB107" s="366">
        <v>93.483709273182996</v>
      </c>
      <c r="JC107" s="366">
        <v>4.2388186550515199</v>
      </c>
      <c r="JD107" s="144">
        <v>10.338633176281499</v>
      </c>
    </row>
    <row r="108" spans="1:264" ht="18" customHeight="1">
      <c r="A108" s="278"/>
      <c r="B108" s="279" t="s">
        <v>87</v>
      </c>
      <c r="C108" s="279" t="s">
        <v>87</v>
      </c>
      <c r="D108" s="280" t="s">
        <v>1824</v>
      </c>
      <c r="E108" s="281" t="s">
        <v>1325</v>
      </c>
      <c r="F108" s="280" t="s">
        <v>99</v>
      </c>
      <c r="G108" s="281" t="s">
        <v>11</v>
      </c>
      <c r="H108" s="282" t="s">
        <v>87</v>
      </c>
      <c r="I108" s="282" t="s">
        <v>87</v>
      </c>
      <c r="J108" s="282" t="s">
        <v>87</v>
      </c>
      <c r="K108" s="282" t="s">
        <v>87</v>
      </c>
      <c r="L108" s="282" t="s">
        <v>87</v>
      </c>
      <c r="M108" s="283">
        <v>269524</v>
      </c>
      <c r="N108" s="282" t="s">
        <v>87</v>
      </c>
      <c r="O108" s="282" t="s">
        <v>87</v>
      </c>
      <c r="P108" s="282" t="s">
        <v>87</v>
      </c>
      <c r="Q108" s="282" t="s">
        <v>87</v>
      </c>
      <c r="R108" s="132">
        <v>102.922</v>
      </c>
      <c r="S108" s="132">
        <v>100.08300000000001</v>
      </c>
      <c r="T108" s="338">
        <v>69.982413866811839</v>
      </c>
      <c r="U108" s="338">
        <v>1.1693294565511678</v>
      </c>
      <c r="V108" s="132">
        <v>16.585872576177302</v>
      </c>
      <c r="W108" s="132">
        <v>4.6398891966758997</v>
      </c>
      <c r="X108" s="132">
        <v>21.2257617728532</v>
      </c>
      <c r="Y108" s="282" t="s">
        <v>87</v>
      </c>
      <c r="Z108" s="282" t="s">
        <v>87</v>
      </c>
      <c r="AA108" s="282" t="s">
        <v>87</v>
      </c>
      <c r="AB108" s="282" t="s">
        <v>87</v>
      </c>
      <c r="AC108" s="282" t="s">
        <v>87</v>
      </c>
      <c r="AD108" s="282" t="s">
        <v>87</v>
      </c>
      <c r="AE108" s="282" t="s">
        <v>87</v>
      </c>
      <c r="AF108" s="282" t="s">
        <v>87</v>
      </c>
      <c r="AG108" s="282" t="s">
        <v>87</v>
      </c>
      <c r="AH108" s="282" t="s">
        <v>87</v>
      </c>
      <c r="AI108" s="282" t="s">
        <v>87</v>
      </c>
      <c r="AJ108" s="282" t="s">
        <v>87</v>
      </c>
      <c r="AK108" s="282" t="s">
        <v>87</v>
      </c>
      <c r="AL108" s="282" t="s">
        <v>87</v>
      </c>
      <c r="AM108" s="282" t="s">
        <v>87</v>
      </c>
      <c r="AN108" s="282" t="s">
        <v>87</v>
      </c>
      <c r="AO108" s="282" t="s">
        <v>87</v>
      </c>
      <c r="AP108" s="282" t="s">
        <v>87</v>
      </c>
      <c r="AQ108" s="282" t="s">
        <v>87</v>
      </c>
      <c r="AR108" s="282" t="s">
        <v>87</v>
      </c>
      <c r="AS108" s="282" t="s">
        <v>87</v>
      </c>
      <c r="AT108" s="282" t="s">
        <v>87</v>
      </c>
      <c r="AU108" s="282" t="s">
        <v>87</v>
      </c>
      <c r="AV108" s="282" t="s">
        <v>87</v>
      </c>
      <c r="AW108" s="286" t="s">
        <v>87</v>
      </c>
      <c r="AX108" s="286" t="s">
        <v>87</v>
      </c>
      <c r="AY108" s="286" t="s">
        <v>87</v>
      </c>
      <c r="AZ108" s="286" t="s">
        <v>87</v>
      </c>
      <c r="BA108" s="286" t="s">
        <v>87</v>
      </c>
      <c r="BB108" s="285">
        <v>26</v>
      </c>
      <c r="BC108" s="285">
        <v>48</v>
      </c>
      <c r="BD108" s="287" t="s">
        <v>88</v>
      </c>
      <c r="BE108" s="287" t="s">
        <v>88</v>
      </c>
      <c r="BF108" s="287" t="s">
        <v>88</v>
      </c>
      <c r="BG108" s="285">
        <v>62</v>
      </c>
      <c r="BH108" s="284">
        <v>22.573692182220668</v>
      </c>
      <c r="BI108" s="285">
        <v>344</v>
      </c>
      <c r="BJ108" s="284">
        <v>125.24758243038563</v>
      </c>
      <c r="BK108" s="285">
        <v>12</v>
      </c>
      <c r="BL108" s="284">
        <v>4.3691017126878711</v>
      </c>
      <c r="BM108" s="285">
        <v>36</v>
      </c>
      <c r="BN108" s="288">
        <v>13.107305138063616</v>
      </c>
      <c r="BO108" s="289">
        <v>171</v>
      </c>
      <c r="BP108" s="288">
        <v>62.259699405802166</v>
      </c>
      <c r="BQ108" s="285">
        <v>0</v>
      </c>
      <c r="BR108" s="288">
        <v>0</v>
      </c>
      <c r="BS108" s="285">
        <v>25</v>
      </c>
      <c r="BT108" s="288">
        <v>9.1022952347663981</v>
      </c>
      <c r="BU108" s="285">
        <v>0</v>
      </c>
      <c r="BV108" s="288">
        <v>0</v>
      </c>
      <c r="BW108" s="285">
        <v>14</v>
      </c>
      <c r="BX108" s="288">
        <v>5.0972853314691831</v>
      </c>
      <c r="BY108" s="290">
        <v>0</v>
      </c>
      <c r="BZ108" s="291">
        <v>0</v>
      </c>
      <c r="CA108" s="285">
        <v>464</v>
      </c>
      <c r="CB108" s="288">
        <v>168.93859955726438</v>
      </c>
      <c r="CC108" s="285">
        <v>0</v>
      </c>
      <c r="CD108" s="288">
        <v>0</v>
      </c>
      <c r="CE108" s="285">
        <v>47</v>
      </c>
      <c r="CF108" s="288">
        <v>17.11231504136083</v>
      </c>
      <c r="CG108" s="285">
        <v>575</v>
      </c>
      <c r="CH108" s="288">
        <v>209.3527903996272</v>
      </c>
      <c r="CI108" s="285">
        <v>721</v>
      </c>
      <c r="CJ108" s="288">
        <v>262.51019457066292</v>
      </c>
      <c r="CK108" s="285">
        <v>195</v>
      </c>
      <c r="CL108" s="288">
        <v>70.99790283117791</v>
      </c>
      <c r="CM108" s="285">
        <v>269</v>
      </c>
      <c r="CN108" s="292">
        <v>97.940696726086443</v>
      </c>
      <c r="CO108" s="285">
        <v>113</v>
      </c>
      <c r="CP108" s="288">
        <v>41.142374461144122</v>
      </c>
      <c r="CQ108" s="285">
        <v>0</v>
      </c>
      <c r="CR108" s="288">
        <v>0</v>
      </c>
      <c r="CS108" s="285">
        <v>17</v>
      </c>
      <c r="CT108" s="288">
        <v>6.189560759641151</v>
      </c>
      <c r="CU108" s="290">
        <v>25</v>
      </c>
      <c r="CV108" s="291">
        <v>9.1022952347663981</v>
      </c>
      <c r="CW108" s="285">
        <v>310</v>
      </c>
      <c r="CX108" s="288">
        <v>112.86846091110333</v>
      </c>
      <c r="CY108" s="285">
        <v>272</v>
      </c>
      <c r="CZ108" s="288">
        <v>99.032972154258417</v>
      </c>
      <c r="DA108" s="290">
        <v>38</v>
      </c>
      <c r="DB108" s="291">
        <v>13.835488756844924</v>
      </c>
      <c r="DC108" s="285">
        <v>0</v>
      </c>
      <c r="DD108" s="285">
        <v>0</v>
      </c>
      <c r="DE108" s="285">
        <v>751</v>
      </c>
      <c r="DF108" s="285">
        <v>9079</v>
      </c>
      <c r="DG108" s="285">
        <v>0</v>
      </c>
      <c r="DH108" s="285">
        <v>423</v>
      </c>
      <c r="DI108" s="285">
        <v>33</v>
      </c>
      <c r="DJ108" s="285">
        <v>1</v>
      </c>
      <c r="DK108" s="285">
        <v>0</v>
      </c>
      <c r="DL108" s="285">
        <v>0</v>
      </c>
      <c r="DM108" s="285">
        <v>0</v>
      </c>
      <c r="DN108" s="285">
        <v>0</v>
      </c>
      <c r="DO108" s="285">
        <v>3</v>
      </c>
      <c r="DP108" s="285">
        <v>40</v>
      </c>
      <c r="DQ108" s="285">
        <v>2</v>
      </c>
      <c r="DR108" s="285">
        <v>0</v>
      </c>
      <c r="DS108" s="285">
        <v>6</v>
      </c>
      <c r="DT108" s="285">
        <v>0</v>
      </c>
      <c r="DU108" s="285">
        <v>0</v>
      </c>
      <c r="DV108" s="285">
        <v>2856</v>
      </c>
      <c r="DW108" s="285">
        <v>1240</v>
      </c>
      <c r="DX108" s="285">
        <v>186</v>
      </c>
      <c r="DY108" s="285">
        <v>164</v>
      </c>
      <c r="DZ108" s="285">
        <v>2376</v>
      </c>
      <c r="EA108" s="285">
        <v>11096</v>
      </c>
      <c r="EB108" s="288">
        <v>10.841744772891101</v>
      </c>
      <c r="EC108" s="285">
        <v>232</v>
      </c>
      <c r="ED108" s="285">
        <v>3622</v>
      </c>
      <c r="EE108" s="285">
        <v>434</v>
      </c>
      <c r="EF108" s="288">
        <v>11.982330204307011</v>
      </c>
      <c r="EG108" s="285">
        <v>68</v>
      </c>
      <c r="EH108" s="285">
        <v>72</v>
      </c>
      <c r="EI108" s="285">
        <v>56</v>
      </c>
      <c r="EJ108" s="285">
        <v>0</v>
      </c>
      <c r="EK108" s="285">
        <v>268</v>
      </c>
      <c r="EL108" s="285">
        <v>1</v>
      </c>
      <c r="EM108" s="285">
        <v>33</v>
      </c>
      <c r="EN108" s="285">
        <v>3</v>
      </c>
      <c r="EO108" s="285">
        <v>48</v>
      </c>
      <c r="EP108" s="285">
        <v>11</v>
      </c>
      <c r="EQ108" s="285">
        <v>36</v>
      </c>
      <c r="ER108" s="285">
        <v>0</v>
      </c>
      <c r="ES108" s="285">
        <v>9</v>
      </c>
      <c r="ET108" s="285">
        <v>17</v>
      </c>
      <c r="EU108" s="285">
        <v>0</v>
      </c>
      <c r="EV108" s="285">
        <v>1974</v>
      </c>
      <c r="EW108" s="285">
        <v>0</v>
      </c>
      <c r="EX108" s="285">
        <v>0</v>
      </c>
      <c r="EY108" s="285">
        <v>0</v>
      </c>
      <c r="EZ108" s="285">
        <v>0</v>
      </c>
      <c r="FA108" s="285">
        <v>8</v>
      </c>
      <c r="FB108" s="285">
        <v>1</v>
      </c>
      <c r="FC108" s="285">
        <v>0</v>
      </c>
      <c r="FD108" s="285">
        <v>8</v>
      </c>
      <c r="FE108" s="285">
        <v>0</v>
      </c>
      <c r="FF108" s="285">
        <v>40</v>
      </c>
      <c r="FG108" s="285">
        <v>281</v>
      </c>
      <c r="FH108" s="285">
        <v>311</v>
      </c>
      <c r="FI108" s="285">
        <v>275</v>
      </c>
      <c r="FJ108" s="285">
        <v>2804</v>
      </c>
      <c r="FK108" s="289">
        <v>3</v>
      </c>
      <c r="FL108" s="288">
        <v>1.1130734183226727</v>
      </c>
      <c r="FM108" s="289">
        <v>4</v>
      </c>
      <c r="FN108" s="288">
        <v>1.4840978910968967</v>
      </c>
      <c r="FO108" s="295">
        <v>1</v>
      </c>
      <c r="FP108" s="291">
        <v>0.37102447277422418</v>
      </c>
      <c r="FQ108" s="281">
        <v>0</v>
      </c>
      <c r="FR108" s="292">
        <v>0</v>
      </c>
      <c r="FS108" s="281">
        <v>0</v>
      </c>
      <c r="FT108" s="292">
        <v>0</v>
      </c>
      <c r="FU108" s="289">
        <v>0</v>
      </c>
      <c r="FV108" s="288">
        <v>0</v>
      </c>
      <c r="FW108" s="293">
        <v>9</v>
      </c>
      <c r="FX108" s="293">
        <v>1</v>
      </c>
      <c r="FY108" s="293">
        <v>8</v>
      </c>
      <c r="FZ108" s="293">
        <v>0</v>
      </c>
      <c r="GA108" s="293">
        <v>0</v>
      </c>
      <c r="GB108" s="285">
        <v>3399</v>
      </c>
      <c r="GC108" s="285">
        <v>0</v>
      </c>
      <c r="GD108" s="285">
        <v>577</v>
      </c>
      <c r="GE108" s="285">
        <v>1</v>
      </c>
      <c r="GF108" s="285">
        <v>0</v>
      </c>
      <c r="GG108" s="288">
        <v>120</v>
      </c>
      <c r="GH108" s="288">
        <v>357.75</v>
      </c>
      <c r="GI108" s="288">
        <v>40</v>
      </c>
      <c r="GJ108" s="288">
        <v>3</v>
      </c>
      <c r="GK108" s="288">
        <v>1.4</v>
      </c>
      <c r="GL108" s="288">
        <v>1</v>
      </c>
      <c r="GM108" s="288">
        <v>4</v>
      </c>
      <c r="GN108" s="288">
        <v>5</v>
      </c>
      <c r="GO108" s="288">
        <v>4</v>
      </c>
      <c r="GP108" s="288">
        <v>5</v>
      </c>
      <c r="GQ108" s="288">
        <v>2</v>
      </c>
      <c r="GR108" s="288">
        <v>0</v>
      </c>
      <c r="GS108" s="288">
        <v>0</v>
      </c>
      <c r="GT108" s="288">
        <v>11</v>
      </c>
      <c r="GU108" s="288">
        <v>1</v>
      </c>
      <c r="GV108" s="288">
        <v>3</v>
      </c>
      <c r="GW108" s="288">
        <v>3</v>
      </c>
      <c r="GX108" s="288">
        <v>1</v>
      </c>
      <c r="GY108" s="288">
        <v>1</v>
      </c>
      <c r="GZ108" s="288">
        <v>1</v>
      </c>
      <c r="HA108" s="288">
        <v>0</v>
      </c>
      <c r="HB108" s="288">
        <v>1</v>
      </c>
      <c r="HC108" s="288">
        <v>0</v>
      </c>
      <c r="HD108" s="288">
        <v>0</v>
      </c>
      <c r="HE108" s="288">
        <v>1</v>
      </c>
      <c r="HF108" s="288">
        <v>0</v>
      </c>
      <c r="HG108" s="288">
        <v>1</v>
      </c>
      <c r="HH108" s="288">
        <v>5.38</v>
      </c>
      <c r="HI108" s="288">
        <v>1.07</v>
      </c>
      <c r="HJ108" s="134">
        <v>1.1130734183226727</v>
      </c>
      <c r="HK108" s="134">
        <v>4.8233181460649144</v>
      </c>
      <c r="HL108" s="132">
        <v>27.734079339873254</v>
      </c>
      <c r="HM108" s="144">
        <v>94.641999999999996</v>
      </c>
      <c r="HN108" s="144">
        <v>98.325999999999993</v>
      </c>
      <c r="HO108" s="365">
        <v>6.5430752453653193E-2</v>
      </c>
      <c r="HP108" s="365">
        <v>2.5977399662293801E-2</v>
      </c>
      <c r="HQ108" s="365">
        <v>1.53061224489796</v>
      </c>
      <c r="HR108" s="365">
        <v>0.826446280991736</v>
      </c>
      <c r="HS108" s="132">
        <v>91.326530612244895</v>
      </c>
      <c r="HT108" s="132">
        <v>95.454545454545496</v>
      </c>
      <c r="HU108" s="132">
        <v>4.27480916030534</v>
      </c>
      <c r="HV108" s="132">
        <v>3.1432653591375499</v>
      </c>
      <c r="HW108" s="132">
        <v>2.7810807240058102</v>
      </c>
      <c r="HX108" s="132">
        <v>7.6527236638976701</v>
      </c>
      <c r="HY108" s="144">
        <v>102.79200000000002</v>
      </c>
      <c r="HZ108" s="144">
        <v>93.775000000000006</v>
      </c>
      <c r="IA108" s="383">
        <v>13</v>
      </c>
      <c r="IB108" s="383">
        <v>7</v>
      </c>
      <c r="IC108" s="366">
        <v>0.26655730982161202</v>
      </c>
      <c r="ID108" s="366">
        <v>7.12323191207897E-2</v>
      </c>
      <c r="IE108" s="366">
        <v>2.8634361233480199</v>
      </c>
      <c r="IF108" s="366">
        <v>1.2027491408934701</v>
      </c>
      <c r="IG108" s="144">
        <v>83.920704845814996</v>
      </c>
      <c r="IH108" s="144">
        <v>91.408934707903796</v>
      </c>
      <c r="II108" s="144">
        <v>9.3090014353085895</v>
      </c>
      <c r="IJ108" s="144">
        <v>5.9224585326142298</v>
      </c>
      <c r="IK108" s="144">
        <v>3.8347205707491101</v>
      </c>
      <c r="IL108" s="144">
        <v>10.9148717194736</v>
      </c>
      <c r="IM108" s="146">
        <v>118.95600000000002</v>
      </c>
      <c r="IN108" s="135">
        <v>99.047999999999988</v>
      </c>
      <c r="IO108" s="366">
        <v>0.28368794326241098</v>
      </c>
      <c r="IP108" s="366">
        <v>6.4710957722174306E-2</v>
      </c>
      <c r="IQ108" s="366">
        <v>2.2038567493112899</v>
      </c>
      <c r="IR108" s="366">
        <v>0.80213903743315496</v>
      </c>
      <c r="IS108" s="144">
        <v>94.214876033057806</v>
      </c>
      <c r="IT108" s="144">
        <v>97.326203208556194</v>
      </c>
      <c r="IU108" s="144">
        <v>12.872340425531901</v>
      </c>
      <c r="IV108" s="144">
        <v>8.0672993960310606</v>
      </c>
      <c r="IW108" s="144">
        <v>4.3091867314250303</v>
      </c>
      <c r="IX108" s="144">
        <v>9.6948943217222894</v>
      </c>
      <c r="IY108" s="338">
        <v>25</v>
      </c>
      <c r="IZ108" s="366">
        <v>0.340228633641807</v>
      </c>
      <c r="JA108" s="366">
        <v>4.7619047619047601</v>
      </c>
      <c r="JB108" s="366">
        <v>98.6666666666667</v>
      </c>
      <c r="JC108" s="366">
        <v>7.1448013064779499</v>
      </c>
      <c r="JD108" s="144">
        <v>10.1797397632875</v>
      </c>
    </row>
    <row r="109" spans="1:264" ht="18" customHeight="1">
      <c r="A109" s="278"/>
      <c r="B109" s="279" t="s">
        <v>87</v>
      </c>
      <c r="C109" s="279" t="s">
        <v>87</v>
      </c>
      <c r="D109" s="280" t="s">
        <v>1825</v>
      </c>
      <c r="E109" s="281" t="s">
        <v>1326</v>
      </c>
      <c r="F109" s="280" t="s">
        <v>100</v>
      </c>
      <c r="G109" s="281" t="s">
        <v>12</v>
      </c>
      <c r="H109" s="282" t="s">
        <v>87</v>
      </c>
      <c r="I109" s="282" t="s">
        <v>87</v>
      </c>
      <c r="J109" s="282" t="s">
        <v>87</v>
      </c>
      <c r="K109" s="282" t="s">
        <v>87</v>
      </c>
      <c r="L109" s="282" t="s">
        <v>87</v>
      </c>
      <c r="M109" s="283">
        <v>947858</v>
      </c>
      <c r="N109" s="282" t="s">
        <v>87</v>
      </c>
      <c r="O109" s="282" t="s">
        <v>87</v>
      </c>
      <c r="P109" s="282" t="s">
        <v>87</v>
      </c>
      <c r="Q109" s="282" t="s">
        <v>87</v>
      </c>
      <c r="R109" s="132">
        <v>100.30029352636328</v>
      </c>
      <c r="S109" s="132">
        <v>104.27378656250887</v>
      </c>
      <c r="T109" s="395">
        <v>16.125385840146919</v>
      </c>
      <c r="U109" s="338">
        <v>168.24836248352676</v>
      </c>
      <c r="V109" s="132">
        <v>19.795380561153301</v>
      </c>
      <c r="W109" s="132">
        <v>10.261974887614301</v>
      </c>
      <c r="X109" s="132">
        <v>30.057355448767598</v>
      </c>
      <c r="Y109" s="282" t="s">
        <v>87</v>
      </c>
      <c r="Z109" s="282" t="s">
        <v>87</v>
      </c>
      <c r="AA109" s="282" t="s">
        <v>87</v>
      </c>
      <c r="AB109" s="282" t="s">
        <v>87</v>
      </c>
      <c r="AC109" s="282" t="s">
        <v>87</v>
      </c>
      <c r="AD109" s="282" t="s">
        <v>87</v>
      </c>
      <c r="AE109" s="282" t="s">
        <v>87</v>
      </c>
      <c r="AF109" s="282" t="s">
        <v>87</v>
      </c>
      <c r="AG109" s="282" t="s">
        <v>87</v>
      </c>
      <c r="AH109" s="282" t="s">
        <v>87</v>
      </c>
      <c r="AI109" s="282" t="s">
        <v>87</v>
      </c>
      <c r="AJ109" s="282" t="s">
        <v>87</v>
      </c>
      <c r="AK109" s="282" t="s">
        <v>87</v>
      </c>
      <c r="AL109" s="282" t="s">
        <v>87</v>
      </c>
      <c r="AM109" s="282" t="s">
        <v>87</v>
      </c>
      <c r="AN109" s="282" t="s">
        <v>87</v>
      </c>
      <c r="AO109" s="282" t="s">
        <v>87</v>
      </c>
      <c r="AP109" s="282" t="s">
        <v>87</v>
      </c>
      <c r="AQ109" s="282" t="s">
        <v>87</v>
      </c>
      <c r="AR109" s="282" t="s">
        <v>87</v>
      </c>
      <c r="AS109" s="282" t="s">
        <v>87</v>
      </c>
      <c r="AT109" s="282" t="s">
        <v>87</v>
      </c>
      <c r="AU109" s="282" t="s">
        <v>87</v>
      </c>
      <c r="AV109" s="282" t="s">
        <v>87</v>
      </c>
      <c r="AW109" s="286" t="s">
        <v>87</v>
      </c>
      <c r="AX109" s="286" t="s">
        <v>87</v>
      </c>
      <c r="AY109" s="286" t="s">
        <v>87</v>
      </c>
      <c r="AZ109" s="286" t="s">
        <v>87</v>
      </c>
      <c r="BA109" s="286" t="s">
        <v>87</v>
      </c>
      <c r="BB109" s="285">
        <v>98</v>
      </c>
      <c r="BC109" s="285">
        <v>163</v>
      </c>
      <c r="BD109" s="287" t="s">
        <v>88</v>
      </c>
      <c r="BE109" s="287" t="s">
        <v>88</v>
      </c>
      <c r="BF109" s="287" t="s">
        <v>88</v>
      </c>
      <c r="BG109" s="285">
        <v>1440</v>
      </c>
      <c r="BH109" s="284">
        <v>167.31170752054507</v>
      </c>
      <c r="BI109" s="285">
        <v>5439</v>
      </c>
      <c r="BJ109" s="284">
        <v>631.95026194739216</v>
      </c>
      <c r="BK109" s="285">
        <v>501</v>
      </c>
      <c r="BL109" s="284">
        <v>58.210531574856304</v>
      </c>
      <c r="BM109" s="285">
        <v>291</v>
      </c>
      <c r="BN109" s="288">
        <v>33.810907561443479</v>
      </c>
      <c r="BO109" s="289">
        <v>2493</v>
      </c>
      <c r="BP109" s="288">
        <v>289.65839364494366</v>
      </c>
      <c r="BQ109" s="285">
        <v>226</v>
      </c>
      <c r="BR109" s="288">
        <v>26.258642985863322</v>
      </c>
      <c r="BS109" s="285">
        <v>185</v>
      </c>
      <c r="BT109" s="288">
        <v>21.494906868958914</v>
      </c>
      <c r="BU109" s="285">
        <v>0</v>
      </c>
      <c r="BV109" s="288">
        <v>0</v>
      </c>
      <c r="BW109" s="285">
        <v>318</v>
      </c>
      <c r="BX109" s="288">
        <v>36.948002077453701</v>
      </c>
      <c r="BY109" s="290">
        <v>80</v>
      </c>
      <c r="BZ109" s="291">
        <v>9.2950948622525029</v>
      </c>
      <c r="CA109" s="285">
        <v>10650</v>
      </c>
      <c r="CB109" s="288">
        <v>1237.4095035373646</v>
      </c>
      <c r="CC109" s="290">
        <v>1200</v>
      </c>
      <c r="CD109" s="291">
        <v>139.42642293378756</v>
      </c>
      <c r="CE109" s="285">
        <v>637</v>
      </c>
      <c r="CF109" s="288">
        <v>74.012192840685557</v>
      </c>
      <c r="CG109" s="285">
        <v>5470</v>
      </c>
      <c r="CH109" s="288">
        <v>635.55211120651495</v>
      </c>
      <c r="CI109" s="285">
        <v>22872</v>
      </c>
      <c r="CJ109" s="288">
        <v>2657.4676211179908</v>
      </c>
      <c r="CK109" s="285">
        <v>4526</v>
      </c>
      <c r="CL109" s="288">
        <v>525.86999183193541</v>
      </c>
      <c r="CM109" s="285">
        <v>14298</v>
      </c>
      <c r="CN109" s="292">
        <v>1661.2658292560786</v>
      </c>
      <c r="CO109" s="285">
        <v>2010</v>
      </c>
      <c r="CP109" s="288">
        <v>233.53925841409418</v>
      </c>
      <c r="CQ109" s="290">
        <v>15</v>
      </c>
      <c r="CR109" s="291">
        <v>1.7428302866723444</v>
      </c>
      <c r="CS109" s="285">
        <v>219</v>
      </c>
      <c r="CT109" s="288">
        <v>25.445322185416231</v>
      </c>
      <c r="CU109" s="285">
        <v>892</v>
      </c>
      <c r="CV109" s="288">
        <v>103.64030771411541</v>
      </c>
      <c r="CW109" s="285">
        <v>10348</v>
      </c>
      <c r="CX109" s="288">
        <v>1202.3205204323615</v>
      </c>
      <c r="CY109" s="285">
        <v>9642</v>
      </c>
      <c r="CZ109" s="288">
        <v>1120.2913082729831</v>
      </c>
      <c r="DA109" s="285">
        <v>130</v>
      </c>
      <c r="DB109" s="288">
        <v>15.104529151160317</v>
      </c>
      <c r="DC109" s="285">
        <v>60</v>
      </c>
      <c r="DD109" s="285">
        <v>61033</v>
      </c>
      <c r="DE109" s="285">
        <v>17864</v>
      </c>
      <c r="DF109" s="285">
        <v>145819</v>
      </c>
      <c r="DG109" s="285">
        <v>13340</v>
      </c>
      <c r="DH109" s="285">
        <v>10175</v>
      </c>
      <c r="DI109" s="285">
        <v>1441</v>
      </c>
      <c r="DJ109" s="285">
        <v>2793</v>
      </c>
      <c r="DK109" s="285">
        <v>9702</v>
      </c>
      <c r="DL109" s="285">
        <v>8300</v>
      </c>
      <c r="DM109" s="285">
        <v>797</v>
      </c>
      <c r="DN109" s="285">
        <v>23821</v>
      </c>
      <c r="DO109" s="285">
        <v>874</v>
      </c>
      <c r="DP109" s="285">
        <v>2006</v>
      </c>
      <c r="DQ109" s="285">
        <v>386</v>
      </c>
      <c r="DR109" s="285">
        <v>4</v>
      </c>
      <c r="DS109" s="285">
        <v>612</v>
      </c>
      <c r="DT109" s="285">
        <v>58689</v>
      </c>
      <c r="DU109" s="285">
        <v>486626</v>
      </c>
      <c r="DV109" s="285">
        <v>97849</v>
      </c>
      <c r="DW109" s="285">
        <v>50345</v>
      </c>
      <c r="DX109" s="285">
        <v>9769</v>
      </c>
      <c r="DY109" s="285">
        <v>9123</v>
      </c>
      <c r="DZ109" s="285">
        <v>117494</v>
      </c>
      <c r="EA109" s="285">
        <v>173383</v>
      </c>
      <c r="EB109" s="288">
        <v>36.604098604872398</v>
      </c>
      <c r="EC109" s="285">
        <v>8874</v>
      </c>
      <c r="ED109" s="285">
        <v>57796</v>
      </c>
      <c r="EE109" s="285">
        <v>21097.002705139799</v>
      </c>
      <c r="EF109" s="288">
        <v>36.502530806872102</v>
      </c>
      <c r="EG109" s="285">
        <v>2896</v>
      </c>
      <c r="EH109" s="285">
        <v>2712</v>
      </c>
      <c r="EI109" s="285">
        <v>1656</v>
      </c>
      <c r="EJ109" s="285">
        <v>5187</v>
      </c>
      <c r="EK109" s="285">
        <v>10766</v>
      </c>
      <c r="EL109" s="285">
        <v>113</v>
      </c>
      <c r="EM109" s="285">
        <v>514</v>
      </c>
      <c r="EN109" s="285">
        <v>195</v>
      </c>
      <c r="EO109" s="285">
        <v>571</v>
      </c>
      <c r="EP109" s="285">
        <v>1149</v>
      </c>
      <c r="EQ109" s="285">
        <v>978</v>
      </c>
      <c r="ER109" s="285">
        <v>3</v>
      </c>
      <c r="ES109" s="285">
        <v>63</v>
      </c>
      <c r="ET109" s="285">
        <v>286</v>
      </c>
      <c r="EU109" s="285">
        <v>7</v>
      </c>
      <c r="EV109" s="285">
        <v>54162</v>
      </c>
      <c r="EW109" s="285">
        <v>494</v>
      </c>
      <c r="EX109" s="285">
        <v>1394</v>
      </c>
      <c r="EY109" s="285">
        <v>15216</v>
      </c>
      <c r="EZ109" s="285">
        <v>452</v>
      </c>
      <c r="FA109" s="285">
        <v>242</v>
      </c>
      <c r="FB109" s="285">
        <v>38</v>
      </c>
      <c r="FC109" s="285">
        <v>63</v>
      </c>
      <c r="FD109" s="285">
        <v>250</v>
      </c>
      <c r="FE109" s="285">
        <v>107</v>
      </c>
      <c r="FF109" s="285">
        <v>633</v>
      </c>
      <c r="FG109" s="285">
        <v>9605</v>
      </c>
      <c r="FH109" s="285">
        <v>11542</v>
      </c>
      <c r="FI109" s="285">
        <v>6531</v>
      </c>
      <c r="FJ109" s="285">
        <v>42301</v>
      </c>
      <c r="FK109" s="289">
        <v>297</v>
      </c>
      <c r="FL109" s="288">
        <v>31.333807384650445</v>
      </c>
      <c r="FM109" s="289">
        <v>84</v>
      </c>
      <c r="FN109" s="288">
        <v>8.8620869370728528</v>
      </c>
      <c r="FO109" s="295">
        <v>75</v>
      </c>
      <c r="FP109" s="291">
        <v>7.9125776223864754</v>
      </c>
      <c r="FQ109" s="281">
        <v>29</v>
      </c>
      <c r="FR109" s="292">
        <v>3.3694718875665326</v>
      </c>
      <c r="FS109" s="281">
        <v>7</v>
      </c>
      <c r="FT109" s="292">
        <v>0.81332080044709398</v>
      </c>
      <c r="FU109" s="295">
        <v>72</v>
      </c>
      <c r="FV109" s="291">
        <v>8.3655853760272532</v>
      </c>
      <c r="FW109" s="293">
        <v>3</v>
      </c>
      <c r="FX109" s="293">
        <v>0</v>
      </c>
      <c r="FY109" s="293">
        <v>3</v>
      </c>
      <c r="FZ109" s="293">
        <v>0</v>
      </c>
      <c r="GA109" s="293">
        <v>0</v>
      </c>
      <c r="GB109" s="285">
        <v>128742</v>
      </c>
      <c r="GC109" s="285">
        <v>31860</v>
      </c>
      <c r="GD109" s="285">
        <v>48253</v>
      </c>
      <c r="GE109" s="285">
        <v>148</v>
      </c>
      <c r="GF109" s="285">
        <v>651</v>
      </c>
      <c r="GG109" s="288">
        <v>5054.51</v>
      </c>
      <c r="GH109" s="288">
        <v>8246.33</v>
      </c>
      <c r="GI109" s="288">
        <v>536.16999999999996</v>
      </c>
      <c r="GJ109" s="288">
        <v>131.85</v>
      </c>
      <c r="GK109" s="288">
        <v>40.1</v>
      </c>
      <c r="GL109" s="288">
        <v>93.95</v>
      </c>
      <c r="GM109" s="288">
        <v>124.71</v>
      </c>
      <c r="GN109" s="288">
        <v>98.91</v>
      </c>
      <c r="GO109" s="288">
        <v>38</v>
      </c>
      <c r="GP109" s="288">
        <v>222.56</v>
      </c>
      <c r="GQ109" s="288">
        <v>42</v>
      </c>
      <c r="GR109" s="288">
        <v>59.21</v>
      </c>
      <c r="GS109" s="288">
        <v>11.4</v>
      </c>
      <c r="GT109" s="288">
        <v>476.21</v>
      </c>
      <c r="GU109" s="288">
        <v>25</v>
      </c>
      <c r="GV109" s="288">
        <v>27</v>
      </c>
      <c r="GW109" s="288">
        <v>16</v>
      </c>
      <c r="GX109" s="288">
        <v>18</v>
      </c>
      <c r="GY109" s="288">
        <v>23</v>
      </c>
      <c r="GZ109" s="288">
        <v>27</v>
      </c>
      <c r="HA109" s="288">
        <v>8</v>
      </c>
      <c r="HB109" s="288">
        <v>9</v>
      </c>
      <c r="HC109" s="288">
        <v>4</v>
      </c>
      <c r="HD109" s="288">
        <v>34</v>
      </c>
      <c r="HE109" s="288">
        <v>31</v>
      </c>
      <c r="HF109" s="288">
        <v>37</v>
      </c>
      <c r="HG109" s="288">
        <v>21</v>
      </c>
      <c r="HH109" s="288">
        <v>125</v>
      </c>
      <c r="HI109" s="288">
        <v>42.93</v>
      </c>
      <c r="HJ109" s="134">
        <v>0.52750517482576498</v>
      </c>
      <c r="HK109" s="134">
        <v>18.990186293727543</v>
      </c>
      <c r="HL109" s="132">
        <v>44.481873867182635</v>
      </c>
      <c r="HM109" s="144">
        <v>92.568316123309401</v>
      </c>
      <c r="HN109" s="144">
        <v>109.40918887198799</v>
      </c>
      <c r="HO109" s="365">
        <v>5.73148015474996E-2</v>
      </c>
      <c r="HP109" s="366">
        <v>3.8696234558714099E-2</v>
      </c>
      <c r="HQ109" s="365">
        <v>1.6689847009735701</v>
      </c>
      <c r="HR109" s="366">
        <v>1.44444444444444</v>
      </c>
      <c r="HS109" s="132">
        <v>65.090403337969406</v>
      </c>
      <c r="HT109" s="132">
        <v>63.3333333333333</v>
      </c>
      <c r="HU109" s="132">
        <v>3.43411185938769</v>
      </c>
      <c r="HV109" s="132">
        <v>2.6789700848340501</v>
      </c>
      <c r="HW109" s="132">
        <v>8.47908373034001</v>
      </c>
      <c r="HX109" s="132">
        <v>13.526542021571199</v>
      </c>
      <c r="HY109" s="144">
        <v>103.3101523298028</v>
      </c>
      <c r="HZ109" s="144">
        <v>99.903576923867902</v>
      </c>
      <c r="IA109" s="383">
        <v>71</v>
      </c>
      <c r="IB109" s="383">
        <v>59</v>
      </c>
      <c r="IC109" s="366">
        <v>0.21289355322338799</v>
      </c>
      <c r="ID109" s="366">
        <v>0.105203095467351</v>
      </c>
      <c r="IE109" s="366">
        <v>3.3745247148289002</v>
      </c>
      <c r="IF109" s="366">
        <v>2.1747143383708099</v>
      </c>
      <c r="IG109" s="144">
        <v>52.804182509505701</v>
      </c>
      <c r="IH109" s="144">
        <v>49.797272392185803</v>
      </c>
      <c r="II109" s="144">
        <v>6.3088455772113896</v>
      </c>
      <c r="IJ109" s="144">
        <v>4.8375592881851599</v>
      </c>
      <c r="IK109" s="144">
        <v>9.6195262024407793</v>
      </c>
      <c r="IL109" s="144">
        <v>16.1045331083041</v>
      </c>
      <c r="IM109" s="146">
        <v>87.918717148169108</v>
      </c>
      <c r="IN109" s="135">
        <v>93.286033780940059</v>
      </c>
      <c r="IO109" s="366">
        <v>0.206392887383573</v>
      </c>
      <c r="IP109" s="366">
        <v>0.10248151672644799</v>
      </c>
      <c r="IQ109" s="366">
        <v>3.1655844155844202</v>
      </c>
      <c r="IR109" s="366">
        <v>1.8229166666666701</v>
      </c>
      <c r="IS109" s="144">
        <v>63.961038961039002</v>
      </c>
      <c r="IT109" s="144">
        <v>62.7604166666667</v>
      </c>
      <c r="IU109" s="144">
        <v>6.5198983911938999</v>
      </c>
      <c r="IV109" s="144">
        <v>5.6218432032794103</v>
      </c>
      <c r="IW109" s="144">
        <v>16.908873980479999</v>
      </c>
      <c r="IX109" s="144">
        <v>24.650006795984499</v>
      </c>
      <c r="IY109" s="338">
        <v>68</v>
      </c>
      <c r="IZ109" s="366">
        <v>0.25018395879323002</v>
      </c>
      <c r="JA109" s="366">
        <v>3.0797101449275401</v>
      </c>
      <c r="JB109" s="366">
        <v>58.831521739130402</v>
      </c>
      <c r="JC109" s="366">
        <v>8.1236203090507697</v>
      </c>
      <c r="JD109" s="144">
        <v>12.825611138946799</v>
      </c>
    </row>
    <row r="110" spans="1:264" ht="18" customHeight="1">
      <c r="A110" s="278"/>
      <c r="B110" s="279" t="s">
        <v>87</v>
      </c>
      <c r="C110" s="279" t="s">
        <v>87</v>
      </c>
      <c r="D110" s="280" t="s">
        <v>1826</v>
      </c>
      <c r="E110" s="281" t="s">
        <v>1327</v>
      </c>
      <c r="F110" s="280" t="s">
        <v>100</v>
      </c>
      <c r="G110" s="281" t="s">
        <v>12</v>
      </c>
      <c r="H110" s="282" t="s">
        <v>87</v>
      </c>
      <c r="I110" s="282" t="s">
        <v>87</v>
      </c>
      <c r="J110" s="282" t="s">
        <v>87</v>
      </c>
      <c r="K110" s="282" t="s">
        <v>87</v>
      </c>
      <c r="L110" s="282" t="s">
        <v>87</v>
      </c>
      <c r="M110" s="283">
        <v>1170569</v>
      </c>
      <c r="N110" s="282" t="s">
        <v>87</v>
      </c>
      <c r="O110" s="282" t="s">
        <v>87</v>
      </c>
      <c r="P110" s="282" t="s">
        <v>87</v>
      </c>
      <c r="Q110" s="282" t="s">
        <v>87</v>
      </c>
      <c r="R110" s="132">
        <v>105.47014350895827</v>
      </c>
      <c r="S110" s="132">
        <v>106.76876511147424</v>
      </c>
      <c r="T110" s="395">
        <v>428.34790716530188</v>
      </c>
      <c r="U110" s="395">
        <v>364.78341217826073</v>
      </c>
      <c r="V110" s="132">
        <v>18.836565096952899</v>
      </c>
      <c r="W110" s="132">
        <v>9.2336103416435797</v>
      </c>
      <c r="X110" s="132">
        <v>28.0701754385965</v>
      </c>
      <c r="Y110" s="282" t="s">
        <v>87</v>
      </c>
      <c r="Z110" s="282" t="s">
        <v>87</v>
      </c>
      <c r="AA110" s="282" t="s">
        <v>87</v>
      </c>
      <c r="AB110" s="282" t="s">
        <v>87</v>
      </c>
      <c r="AC110" s="282" t="s">
        <v>87</v>
      </c>
      <c r="AD110" s="282" t="s">
        <v>87</v>
      </c>
      <c r="AE110" s="282" t="s">
        <v>87</v>
      </c>
      <c r="AF110" s="282" t="s">
        <v>87</v>
      </c>
      <c r="AG110" s="282" t="s">
        <v>87</v>
      </c>
      <c r="AH110" s="282" t="s">
        <v>87</v>
      </c>
      <c r="AI110" s="282" t="s">
        <v>87</v>
      </c>
      <c r="AJ110" s="282" t="s">
        <v>87</v>
      </c>
      <c r="AK110" s="282" t="s">
        <v>87</v>
      </c>
      <c r="AL110" s="282" t="s">
        <v>87</v>
      </c>
      <c r="AM110" s="282" t="s">
        <v>87</v>
      </c>
      <c r="AN110" s="282" t="s">
        <v>87</v>
      </c>
      <c r="AO110" s="282" t="s">
        <v>87</v>
      </c>
      <c r="AP110" s="282" t="s">
        <v>87</v>
      </c>
      <c r="AQ110" s="282" t="s">
        <v>87</v>
      </c>
      <c r="AR110" s="282" t="s">
        <v>87</v>
      </c>
      <c r="AS110" s="282" t="s">
        <v>87</v>
      </c>
      <c r="AT110" s="282" t="s">
        <v>87</v>
      </c>
      <c r="AU110" s="282" t="s">
        <v>87</v>
      </c>
      <c r="AV110" s="282" t="s">
        <v>87</v>
      </c>
      <c r="AW110" s="286" t="s">
        <v>87</v>
      </c>
      <c r="AX110" s="286" t="s">
        <v>87</v>
      </c>
      <c r="AY110" s="286" t="s">
        <v>87</v>
      </c>
      <c r="AZ110" s="286" t="s">
        <v>87</v>
      </c>
      <c r="BA110" s="286" t="s">
        <v>87</v>
      </c>
      <c r="BB110" s="285">
        <v>144</v>
      </c>
      <c r="BC110" s="285">
        <v>229</v>
      </c>
      <c r="BD110" s="287" t="s">
        <v>88</v>
      </c>
      <c r="BE110" s="287" t="s">
        <v>88</v>
      </c>
      <c r="BF110" s="287" t="s">
        <v>88</v>
      </c>
      <c r="BG110" s="285">
        <v>344</v>
      </c>
      <c r="BH110" s="284">
        <v>31.161198510422242</v>
      </c>
      <c r="BI110" s="285">
        <v>1740</v>
      </c>
      <c r="BJ110" s="284">
        <v>157.61769013992645</v>
      </c>
      <c r="BK110" s="285">
        <v>61</v>
      </c>
      <c r="BL110" s="284">
        <v>5.5256776428365022</v>
      </c>
      <c r="BM110" s="285">
        <v>31</v>
      </c>
      <c r="BN110" s="288">
        <v>2.8081312611136324</v>
      </c>
      <c r="BO110" s="289">
        <v>489</v>
      </c>
      <c r="BP110" s="288">
        <v>44.296006022082786</v>
      </c>
      <c r="BQ110" s="285">
        <v>0</v>
      </c>
      <c r="BR110" s="288">
        <v>0</v>
      </c>
      <c r="BS110" s="285">
        <v>39</v>
      </c>
      <c r="BT110" s="288">
        <v>3.5328102962397314</v>
      </c>
      <c r="BU110" s="285">
        <v>0</v>
      </c>
      <c r="BV110" s="288">
        <v>0</v>
      </c>
      <c r="BW110" s="285">
        <v>68</v>
      </c>
      <c r="BX110" s="288">
        <v>6.159771798571839</v>
      </c>
      <c r="BY110" s="285">
        <v>0</v>
      </c>
      <c r="BZ110" s="288">
        <v>0</v>
      </c>
      <c r="CA110" s="285">
        <v>2573</v>
      </c>
      <c r="CB110" s="288">
        <v>233.0748946724315</v>
      </c>
      <c r="CC110" s="285">
        <v>659</v>
      </c>
      <c r="CD110" s="288">
        <v>59.695435518512376</v>
      </c>
      <c r="CE110" s="285">
        <v>151</v>
      </c>
      <c r="CF110" s="288">
        <v>13.678316788005114</v>
      </c>
      <c r="CG110" s="285">
        <v>2411</v>
      </c>
      <c r="CH110" s="288">
        <v>218.40014421112801</v>
      </c>
      <c r="CI110" s="285">
        <v>3984</v>
      </c>
      <c r="CJ110" s="288">
        <v>360.89015949279712</v>
      </c>
      <c r="CK110" s="285">
        <v>1071</v>
      </c>
      <c r="CL110" s="288">
        <v>97.01640582750646</v>
      </c>
      <c r="CM110" s="285">
        <v>2705</v>
      </c>
      <c r="CN110" s="292">
        <v>245.0320987520121</v>
      </c>
      <c r="CO110" s="285">
        <v>561</v>
      </c>
      <c r="CP110" s="288">
        <v>50.818117338217668</v>
      </c>
      <c r="CQ110" s="285">
        <v>3</v>
      </c>
      <c r="CR110" s="288">
        <v>0.27175463817228701</v>
      </c>
      <c r="CS110" s="285">
        <v>25</v>
      </c>
      <c r="CT110" s="288">
        <v>2.2646219847690583</v>
      </c>
      <c r="CU110" s="285">
        <v>150</v>
      </c>
      <c r="CV110" s="288">
        <v>13.587731908614352</v>
      </c>
      <c r="CW110" s="285">
        <v>1559</v>
      </c>
      <c r="CX110" s="288">
        <v>141.22182697019846</v>
      </c>
      <c r="CY110" s="285">
        <v>1537</v>
      </c>
      <c r="CZ110" s="288">
        <v>139.2289596236017</v>
      </c>
      <c r="DA110" s="285">
        <v>22</v>
      </c>
      <c r="DB110" s="288">
        <v>1.9928673465967712</v>
      </c>
      <c r="DC110" s="285">
        <v>16</v>
      </c>
      <c r="DD110" s="285">
        <v>17382</v>
      </c>
      <c r="DE110" s="285">
        <v>3389</v>
      </c>
      <c r="DF110" s="285">
        <v>43589</v>
      </c>
      <c r="DG110" s="285">
        <v>3483</v>
      </c>
      <c r="DH110" s="285">
        <v>575</v>
      </c>
      <c r="DI110" s="285">
        <v>125</v>
      </c>
      <c r="DJ110" s="285">
        <v>593</v>
      </c>
      <c r="DK110" s="285">
        <v>471</v>
      </c>
      <c r="DL110" s="285">
        <v>461</v>
      </c>
      <c r="DM110" s="285">
        <v>269</v>
      </c>
      <c r="DN110" s="285">
        <v>3914</v>
      </c>
      <c r="DO110" s="285">
        <v>229</v>
      </c>
      <c r="DP110" s="285">
        <v>252</v>
      </c>
      <c r="DQ110" s="285">
        <v>66</v>
      </c>
      <c r="DR110" s="285">
        <v>8</v>
      </c>
      <c r="DS110" s="285">
        <v>61</v>
      </c>
      <c r="DT110" s="285">
        <v>42851</v>
      </c>
      <c r="DU110" s="285">
        <v>78501</v>
      </c>
      <c r="DV110" s="285">
        <v>19825</v>
      </c>
      <c r="DW110" s="285">
        <v>15576</v>
      </c>
      <c r="DX110" s="285">
        <v>1637</v>
      </c>
      <c r="DY110" s="285">
        <v>1460</v>
      </c>
      <c r="DZ110" s="285">
        <v>21516</v>
      </c>
      <c r="EA110" s="285">
        <v>56338</v>
      </c>
      <c r="EB110" s="288">
        <v>26.252263126131599</v>
      </c>
      <c r="EC110" s="285">
        <v>974</v>
      </c>
      <c r="ED110" s="285">
        <v>19015</v>
      </c>
      <c r="EE110" s="285">
        <v>5003</v>
      </c>
      <c r="EF110" s="288">
        <v>26.310807257428348</v>
      </c>
      <c r="EG110" s="285">
        <v>721</v>
      </c>
      <c r="EH110" s="285">
        <v>634</v>
      </c>
      <c r="EI110" s="285">
        <v>440</v>
      </c>
      <c r="EJ110" s="285">
        <v>225</v>
      </c>
      <c r="EK110" s="285">
        <v>1706</v>
      </c>
      <c r="EL110" s="285">
        <v>27</v>
      </c>
      <c r="EM110" s="285">
        <v>72</v>
      </c>
      <c r="EN110" s="285">
        <v>46</v>
      </c>
      <c r="EO110" s="285">
        <v>104</v>
      </c>
      <c r="EP110" s="285">
        <v>160</v>
      </c>
      <c r="EQ110" s="285">
        <v>217</v>
      </c>
      <c r="ER110" s="285">
        <v>0</v>
      </c>
      <c r="ES110" s="285">
        <v>28</v>
      </c>
      <c r="ET110" s="285">
        <v>27</v>
      </c>
      <c r="EU110" s="285">
        <v>0</v>
      </c>
      <c r="EV110" s="285">
        <v>9576</v>
      </c>
      <c r="EW110" s="285">
        <v>117</v>
      </c>
      <c r="EX110" s="285">
        <v>69</v>
      </c>
      <c r="EY110" s="285">
        <v>2096</v>
      </c>
      <c r="EZ110" s="285">
        <v>42</v>
      </c>
      <c r="FA110" s="285">
        <v>109</v>
      </c>
      <c r="FB110" s="285">
        <v>8</v>
      </c>
      <c r="FC110" s="285">
        <v>16</v>
      </c>
      <c r="FD110" s="285">
        <v>39</v>
      </c>
      <c r="FE110" s="285">
        <v>10</v>
      </c>
      <c r="FF110" s="285">
        <v>102</v>
      </c>
      <c r="FG110" s="285">
        <v>1309</v>
      </c>
      <c r="FH110" s="285">
        <v>2270</v>
      </c>
      <c r="FI110" s="285">
        <v>1166</v>
      </c>
      <c r="FJ110" s="285">
        <v>12732</v>
      </c>
      <c r="FK110" s="289">
        <v>59</v>
      </c>
      <c r="FL110" s="288">
        <v>5.0402838277794819</v>
      </c>
      <c r="FM110" s="289">
        <v>20</v>
      </c>
      <c r="FN110" s="288">
        <v>1.7085707890777904</v>
      </c>
      <c r="FO110" s="289">
        <v>10</v>
      </c>
      <c r="FP110" s="288">
        <v>0.85428539453889518</v>
      </c>
      <c r="FQ110" s="281">
        <v>3</v>
      </c>
      <c r="FR110" s="292">
        <v>0.27175463817228701</v>
      </c>
      <c r="FS110" s="281">
        <v>1</v>
      </c>
      <c r="FT110" s="292">
        <v>9.0584879390762332E-2</v>
      </c>
      <c r="FU110" s="289">
        <v>46</v>
      </c>
      <c r="FV110" s="288">
        <v>4.1669044519750678</v>
      </c>
      <c r="FW110" s="293">
        <v>2</v>
      </c>
      <c r="FX110" s="293">
        <v>0</v>
      </c>
      <c r="FY110" s="293">
        <v>2</v>
      </c>
      <c r="FZ110" s="293">
        <v>0</v>
      </c>
      <c r="GA110" s="293">
        <v>0</v>
      </c>
      <c r="GB110" s="285">
        <v>25452</v>
      </c>
      <c r="GC110" s="285">
        <v>5810</v>
      </c>
      <c r="GD110" s="285">
        <v>4493</v>
      </c>
      <c r="GE110" s="285">
        <v>0</v>
      </c>
      <c r="GF110" s="285">
        <v>46</v>
      </c>
      <c r="GG110" s="288">
        <v>1305.2</v>
      </c>
      <c r="GH110" s="288">
        <v>2230.5</v>
      </c>
      <c r="GI110" s="288">
        <v>158.69999999999999</v>
      </c>
      <c r="GJ110" s="288">
        <v>47.9</v>
      </c>
      <c r="GK110" s="288">
        <v>7.2</v>
      </c>
      <c r="GL110" s="288">
        <v>16.239999999999998</v>
      </c>
      <c r="GM110" s="288">
        <v>35.380000000000003</v>
      </c>
      <c r="GN110" s="288">
        <v>26.18</v>
      </c>
      <c r="GO110" s="288">
        <v>3</v>
      </c>
      <c r="GP110" s="288">
        <v>53.3</v>
      </c>
      <c r="GQ110" s="288">
        <v>13.4</v>
      </c>
      <c r="GR110" s="288">
        <v>4.4000000000000004</v>
      </c>
      <c r="GS110" s="288">
        <v>2</v>
      </c>
      <c r="GT110" s="288">
        <v>84.54</v>
      </c>
      <c r="GU110" s="288">
        <v>9</v>
      </c>
      <c r="GV110" s="288">
        <v>9</v>
      </c>
      <c r="GW110" s="288">
        <v>5</v>
      </c>
      <c r="GX110" s="288">
        <v>2</v>
      </c>
      <c r="GY110" s="288">
        <v>6</v>
      </c>
      <c r="GZ110" s="288">
        <v>8</v>
      </c>
      <c r="HA110" s="288">
        <v>4</v>
      </c>
      <c r="HB110" s="288">
        <v>2</v>
      </c>
      <c r="HC110" s="288">
        <v>3</v>
      </c>
      <c r="HD110" s="288">
        <v>5</v>
      </c>
      <c r="HE110" s="288">
        <v>3</v>
      </c>
      <c r="HF110" s="288">
        <v>4</v>
      </c>
      <c r="HG110" s="288">
        <v>3</v>
      </c>
      <c r="HH110" s="288">
        <v>25</v>
      </c>
      <c r="HI110" s="288">
        <v>6.61</v>
      </c>
      <c r="HJ110" s="134">
        <v>0.68342831563111617</v>
      </c>
      <c r="HK110" s="134">
        <v>13.326852154806765</v>
      </c>
      <c r="HL110" s="132">
        <v>41.952247155016067</v>
      </c>
      <c r="HM110" s="144">
        <v>103.203382812949</v>
      </c>
      <c r="HN110" s="144">
        <v>116.319979941917</v>
      </c>
      <c r="HO110" s="365">
        <v>8.0785483470047201E-2</v>
      </c>
      <c r="HP110" s="365">
        <v>4.4622936189201198E-2</v>
      </c>
      <c r="HQ110" s="365">
        <v>2.3853211009174302</v>
      </c>
      <c r="HR110" s="365">
        <v>1.7636684303351</v>
      </c>
      <c r="HS110" s="132">
        <v>90.642201834862405</v>
      </c>
      <c r="HT110" s="132">
        <v>92.239858906525598</v>
      </c>
      <c r="HU110" s="132">
        <v>3.38677603778275</v>
      </c>
      <c r="HV110" s="132">
        <v>2.5301204819277099</v>
      </c>
      <c r="HW110" s="132">
        <v>3.0296198668146501</v>
      </c>
      <c r="HX110" s="132">
        <v>4.6596846692677998</v>
      </c>
      <c r="HY110" s="144">
        <v>113.25524580088415</v>
      </c>
      <c r="HZ110" s="144">
        <v>111.23326472933201</v>
      </c>
      <c r="IA110" s="383">
        <v>121</v>
      </c>
      <c r="IB110" s="383">
        <v>98</v>
      </c>
      <c r="IC110" s="366">
        <v>0.500848545055673</v>
      </c>
      <c r="ID110" s="366">
        <v>0.26019541206457097</v>
      </c>
      <c r="IE110" s="366">
        <v>5.5657773689052403</v>
      </c>
      <c r="IF110" s="366">
        <v>3.9821210889882201</v>
      </c>
      <c r="IG110" s="144">
        <v>68.169273229070797</v>
      </c>
      <c r="IH110" s="144">
        <v>63.307598537179999</v>
      </c>
      <c r="II110" s="144">
        <v>8.9987168343060606</v>
      </c>
      <c r="IJ110" s="144">
        <v>6.5340909090909101</v>
      </c>
      <c r="IK110" s="144">
        <v>4.4499167591564897</v>
      </c>
      <c r="IL110" s="144">
        <v>7.6331941497250604</v>
      </c>
      <c r="IM110" s="146">
        <v>95.955773661112502</v>
      </c>
      <c r="IN110" s="135">
        <v>98.314348242729011</v>
      </c>
      <c r="IO110" s="366">
        <v>0.33902725257530297</v>
      </c>
      <c r="IP110" s="366">
        <v>0.122005323868678</v>
      </c>
      <c r="IQ110" s="366">
        <v>2.4231127679403501</v>
      </c>
      <c r="IR110" s="366">
        <v>1.2345679012345701</v>
      </c>
      <c r="IS110" s="144">
        <v>92.4510717614166</v>
      </c>
      <c r="IT110" s="144">
        <v>93.939393939393895</v>
      </c>
      <c r="IU110" s="144">
        <v>13.9913939235885</v>
      </c>
      <c r="IV110" s="144">
        <v>9.8824312333629099</v>
      </c>
      <c r="IW110" s="144">
        <v>4.2464594281642496</v>
      </c>
      <c r="IX110" s="144">
        <v>6.1204545812776798</v>
      </c>
      <c r="IY110" s="338">
        <v>129</v>
      </c>
      <c r="IZ110" s="366">
        <v>0.530886044693197</v>
      </c>
      <c r="JA110" s="366">
        <v>8.1439393939393891</v>
      </c>
      <c r="JB110" s="366">
        <v>92.108585858585897</v>
      </c>
      <c r="JC110" s="366">
        <v>6.5187867813490303</v>
      </c>
      <c r="JD110" s="144">
        <v>9.1368334588267501</v>
      </c>
    </row>
    <row r="111" spans="1:264" ht="18" customHeight="1">
      <c r="A111" s="278"/>
      <c r="B111" s="279" t="s">
        <v>87</v>
      </c>
      <c r="C111" s="279" t="s">
        <v>87</v>
      </c>
      <c r="D111" s="280" t="s">
        <v>1827</v>
      </c>
      <c r="E111" s="281" t="s">
        <v>1328</v>
      </c>
      <c r="F111" s="280" t="s">
        <v>100</v>
      </c>
      <c r="G111" s="281" t="s">
        <v>12</v>
      </c>
      <c r="H111" s="282" t="s">
        <v>87</v>
      </c>
      <c r="I111" s="282" t="s">
        <v>87</v>
      </c>
      <c r="J111" s="282" t="s">
        <v>87</v>
      </c>
      <c r="K111" s="282" t="s">
        <v>87</v>
      </c>
      <c r="L111" s="282" t="s">
        <v>87</v>
      </c>
      <c r="M111" s="283">
        <v>1475635</v>
      </c>
      <c r="N111" s="282" t="s">
        <v>87</v>
      </c>
      <c r="O111" s="282" t="s">
        <v>87</v>
      </c>
      <c r="P111" s="282" t="s">
        <v>87</v>
      </c>
      <c r="Q111" s="282" t="s">
        <v>87</v>
      </c>
      <c r="R111" s="132">
        <v>86.781940994312563</v>
      </c>
      <c r="S111" s="132">
        <v>96.116879649248474</v>
      </c>
      <c r="T111" s="339" t="s">
        <v>88</v>
      </c>
      <c r="U111" s="339" t="s">
        <v>88</v>
      </c>
      <c r="V111" s="132">
        <v>19.471382392089801</v>
      </c>
      <c r="W111" s="132">
        <v>12.4263167902643</v>
      </c>
      <c r="X111" s="132">
        <v>31.897699182354099</v>
      </c>
      <c r="Y111" s="282" t="s">
        <v>87</v>
      </c>
      <c r="Z111" s="282" t="s">
        <v>87</v>
      </c>
      <c r="AA111" s="282" t="s">
        <v>87</v>
      </c>
      <c r="AB111" s="282" t="s">
        <v>87</v>
      </c>
      <c r="AC111" s="282" t="s">
        <v>87</v>
      </c>
      <c r="AD111" s="282" t="s">
        <v>87</v>
      </c>
      <c r="AE111" s="282" t="s">
        <v>87</v>
      </c>
      <c r="AF111" s="282" t="s">
        <v>87</v>
      </c>
      <c r="AG111" s="282" t="s">
        <v>87</v>
      </c>
      <c r="AH111" s="282" t="s">
        <v>87</v>
      </c>
      <c r="AI111" s="282" t="s">
        <v>87</v>
      </c>
      <c r="AJ111" s="282" t="s">
        <v>87</v>
      </c>
      <c r="AK111" s="282" t="s">
        <v>87</v>
      </c>
      <c r="AL111" s="282" t="s">
        <v>87</v>
      </c>
      <c r="AM111" s="282" t="s">
        <v>87</v>
      </c>
      <c r="AN111" s="282" t="s">
        <v>87</v>
      </c>
      <c r="AO111" s="282" t="s">
        <v>87</v>
      </c>
      <c r="AP111" s="282" t="s">
        <v>87</v>
      </c>
      <c r="AQ111" s="282" t="s">
        <v>87</v>
      </c>
      <c r="AR111" s="282" t="s">
        <v>87</v>
      </c>
      <c r="AS111" s="282" t="s">
        <v>87</v>
      </c>
      <c r="AT111" s="282" t="s">
        <v>87</v>
      </c>
      <c r="AU111" s="282" t="s">
        <v>87</v>
      </c>
      <c r="AV111" s="282" t="s">
        <v>87</v>
      </c>
      <c r="AW111" s="286" t="s">
        <v>87</v>
      </c>
      <c r="AX111" s="286" t="s">
        <v>87</v>
      </c>
      <c r="AY111" s="286" t="s">
        <v>87</v>
      </c>
      <c r="AZ111" s="286" t="s">
        <v>87</v>
      </c>
      <c r="BA111" s="286" t="s">
        <v>87</v>
      </c>
      <c r="BB111" s="285">
        <v>159</v>
      </c>
      <c r="BC111" s="285">
        <v>282</v>
      </c>
      <c r="BD111" s="287" t="s">
        <v>88</v>
      </c>
      <c r="BE111" s="287" t="s">
        <v>88</v>
      </c>
      <c r="BF111" s="287" t="s">
        <v>88</v>
      </c>
      <c r="BG111" s="285">
        <v>285</v>
      </c>
      <c r="BH111" s="284">
        <v>20.277466896145931</v>
      </c>
      <c r="BI111" s="285">
        <v>1606</v>
      </c>
      <c r="BJ111" s="284">
        <v>114.26530468494865</v>
      </c>
      <c r="BK111" s="285">
        <v>33</v>
      </c>
      <c r="BL111" s="284">
        <v>2.347917219553739</v>
      </c>
      <c r="BM111" s="285">
        <v>71</v>
      </c>
      <c r="BN111" s="288">
        <v>5.0515794723731968</v>
      </c>
      <c r="BO111" s="289">
        <v>468</v>
      </c>
      <c r="BP111" s="288">
        <v>33.297735113671209</v>
      </c>
      <c r="BQ111" s="285">
        <v>0</v>
      </c>
      <c r="BR111" s="288">
        <v>0</v>
      </c>
      <c r="BS111" s="285">
        <v>28</v>
      </c>
      <c r="BT111" s="288">
        <v>1.9921721862880213</v>
      </c>
      <c r="BU111" s="285">
        <v>0</v>
      </c>
      <c r="BV111" s="288">
        <v>0</v>
      </c>
      <c r="BW111" s="285">
        <v>34</v>
      </c>
      <c r="BX111" s="288">
        <v>2.4190662262068829</v>
      </c>
      <c r="BY111" s="290">
        <v>0</v>
      </c>
      <c r="BZ111" s="291">
        <v>0</v>
      </c>
      <c r="CA111" s="285">
        <v>1061</v>
      </c>
      <c r="CB111" s="288">
        <v>75.489096058985368</v>
      </c>
      <c r="CC111" s="285">
        <v>505</v>
      </c>
      <c r="CD111" s="288">
        <v>35.930248359837528</v>
      </c>
      <c r="CE111" s="285">
        <v>318</v>
      </c>
      <c r="CF111" s="288">
        <v>22.625384115699671</v>
      </c>
      <c r="CG111" s="285">
        <v>1971</v>
      </c>
      <c r="CH111" s="288">
        <v>140.23469211334606</v>
      </c>
      <c r="CI111" s="285">
        <v>9923</v>
      </c>
      <c r="CJ111" s="288">
        <v>706.01159301914413</v>
      </c>
      <c r="CK111" s="285">
        <v>2436</v>
      </c>
      <c r="CL111" s="288">
        <v>173.31898020705785</v>
      </c>
      <c r="CM111" s="285">
        <v>4332</v>
      </c>
      <c r="CN111" s="292">
        <v>308.21749682141814</v>
      </c>
      <c r="CO111" s="285">
        <v>421</v>
      </c>
      <c r="CP111" s="288">
        <v>29.953731800973461</v>
      </c>
      <c r="CQ111" s="290">
        <v>5</v>
      </c>
      <c r="CR111" s="291">
        <v>0.35574503326571805</v>
      </c>
      <c r="CS111" s="285">
        <v>40</v>
      </c>
      <c r="CT111" s="288">
        <v>2.8459602661257444</v>
      </c>
      <c r="CU111" s="285">
        <v>132</v>
      </c>
      <c r="CV111" s="288">
        <v>9.391668878214956</v>
      </c>
      <c r="CW111" s="285">
        <v>1109</v>
      </c>
      <c r="CX111" s="288">
        <v>78.904248378336263</v>
      </c>
      <c r="CY111" s="285">
        <v>1066</v>
      </c>
      <c r="CZ111" s="288">
        <v>75.844841092251087</v>
      </c>
      <c r="DA111" s="285">
        <v>43</v>
      </c>
      <c r="DB111" s="288">
        <v>3.0594072860851749</v>
      </c>
      <c r="DC111" s="285">
        <v>18</v>
      </c>
      <c r="DD111" s="285">
        <v>7678</v>
      </c>
      <c r="DE111" s="285">
        <v>1669</v>
      </c>
      <c r="DF111" s="285">
        <v>28730</v>
      </c>
      <c r="DG111" s="285">
        <v>5489</v>
      </c>
      <c r="DH111" s="285">
        <v>784</v>
      </c>
      <c r="DI111" s="285">
        <v>141</v>
      </c>
      <c r="DJ111" s="285">
        <v>176</v>
      </c>
      <c r="DK111" s="285">
        <v>309</v>
      </c>
      <c r="DL111" s="285">
        <v>231</v>
      </c>
      <c r="DM111" s="285">
        <v>49</v>
      </c>
      <c r="DN111" s="285">
        <v>3700</v>
      </c>
      <c r="DO111" s="285">
        <v>273</v>
      </c>
      <c r="DP111" s="285">
        <v>147</v>
      </c>
      <c r="DQ111" s="285">
        <v>107</v>
      </c>
      <c r="DR111" s="285">
        <v>0</v>
      </c>
      <c r="DS111" s="285">
        <v>50</v>
      </c>
      <c r="DT111" s="285">
        <v>3757</v>
      </c>
      <c r="DU111" s="285">
        <v>67376</v>
      </c>
      <c r="DV111" s="285">
        <v>4649</v>
      </c>
      <c r="DW111" s="285">
        <v>5840</v>
      </c>
      <c r="DX111" s="285">
        <v>1462</v>
      </c>
      <c r="DY111" s="285">
        <v>1135</v>
      </c>
      <c r="DZ111" s="285">
        <v>16356</v>
      </c>
      <c r="EA111" s="285">
        <v>37256</v>
      </c>
      <c r="EB111" s="288">
        <v>22.211187459737999</v>
      </c>
      <c r="EC111" s="285">
        <v>557</v>
      </c>
      <c r="ED111" s="285">
        <v>12187</v>
      </c>
      <c r="EE111" s="285">
        <v>2698</v>
      </c>
      <c r="EF111" s="288">
        <v>22.138344137195372</v>
      </c>
      <c r="EG111" s="285">
        <v>282</v>
      </c>
      <c r="EH111" s="285">
        <v>327</v>
      </c>
      <c r="EI111" s="285">
        <v>173</v>
      </c>
      <c r="EJ111" s="285">
        <v>277</v>
      </c>
      <c r="EK111" s="285">
        <v>819</v>
      </c>
      <c r="EL111" s="285">
        <v>29</v>
      </c>
      <c r="EM111" s="285">
        <v>22</v>
      </c>
      <c r="EN111" s="285">
        <v>22</v>
      </c>
      <c r="EO111" s="285">
        <v>57</v>
      </c>
      <c r="EP111" s="285">
        <v>432</v>
      </c>
      <c r="EQ111" s="285">
        <v>109</v>
      </c>
      <c r="ER111" s="285">
        <v>86</v>
      </c>
      <c r="ES111" s="285">
        <v>4</v>
      </c>
      <c r="ET111" s="285">
        <v>60</v>
      </c>
      <c r="EU111" s="285">
        <v>0</v>
      </c>
      <c r="EV111" s="285">
        <v>7458</v>
      </c>
      <c r="EW111" s="285">
        <v>710</v>
      </c>
      <c r="EX111" s="285">
        <v>337</v>
      </c>
      <c r="EY111" s="285">
        <v>2281</v>
      </c>
      <c r="EZ111" s="285">
        <v>114</v>
      </c>
      <c r="FA111" s="285">
        <v>52</v>
      </c>
      <c r="FB111" s="285">
        <v>13</v>
      </c>
      <c r="FC111" s="285">
        <v>16</v>
      </c>
      <c r="FD111" s="285">
        <v>47</v>
      </c>
      <c r="FE111" s="285">
        <v>10</v>
      </c>
      <c r="FF111" s="285">
        <v>112</v>
      </c>
      <c r="FG111" s="285">
        <v>829</v>
      </c>
      <c r="FH111" s="285">
        <v>984</v>
      </c>
      <c r="FI111" s="285">
        <v>582</v>
      </c>
      <c r="FJ111" s="285">
        <v>7189</v>
      </c>
      <c r="FK111" s="289">
        <v>79</v>
      </c>
      <c r="FL111" s="288">
        <v>5.3536274214151867</v>
      </c>
      <c r="FM111" s="289">
        <v>25</v>
      </c>
      <c r="FN111" s="288">
        <v>1.6941858928529074</v>
      </c>
      <c r="FO111" s="289">
        <v>4</v>
      </c>
      <c r="FP111" s="288">
        <v>0.27106974285646518</v>
      </c>
      <c r="FQ111" s="281">
        <v>6</v>
      </c>
      <c r="FR111" s="292">
        <v>0.42689403991886171</v>
      </c>
      <c r="FS111" s="281">
        <v>1</v>
      </c>
      <c r="FT111" s="292">
        <v>7.1149006653143609E-2</v>
      </c>
      <c r="FU111" s="289">
        <v>18</v>
      </c>
      <c r="FV111" s="288">
        <v>1.280682119756585</v>
      </c>
      <c r="FW111" s="293">
        <v>3</v>
      </c>
      <c r="FX111" s="293">
        <v>0</v>
      </c>
      <c r="FY111" s="293">
        <v>3</v>
      </c>
      <c r="FZ111" s="293">
        <v>0</v>
      </c>
      <c r="GA111" s="293">
        <v>0</v>
      </c>
      <c r="GB111" s="285">
        <v>13476</v>
      </c>
      <c r="GC111" s="285">
        <v>8310</v>
      </c>
      <c r="GD111" s="285">
        <v>8628</v>
      </c>
      <c r="GE111" s="285">
        <v>95</v>
      </c>
      <c r="GF111" s="285">
        <v>724</v>
      </c>
      <c r="GG111" s="288">
        <v>578.4</v>
      </c>
      <c r="GH111" s="288">
        <v>1481.04</v>
      </c>
      <c r="GI111" s="288">
        <v>79.83</v>
      </c>
      <c r="GJ111" s="288">
        <v>19.71</v>
      </c>
      <c r="GK111" s="288">
        <v>3.19</v>
      </c>
      <c r="GL111" s="288">
        <v>7</v>
      </c>
      <c r="GM111" s="288">
        <v>10.199999999999999</v>
      </c>
      <c r="GN111" s="288">
        <v>7.2</v>
      </c>
      <c r="GO111" s="288">
        <v>3.68</v>
      </c>
      <c r="GP111" s="288">
        <v>16.64</v>
      </c>
      <c r="GQ111" s="288">
        <v>3.21</v>
      </c>
      <c r="GR111" s="288">
        <v>3</v>
      </c>
      <c r="GS111" s="288">
        <v>3</v>
      </c>
      <c r="GT111" s="288">
        <v>44.41</v>
      </c>
      <c r="GU111" s="288">
        <v>6</v>
      </c>
      <c r="GV111" s="288">
        <v>4</v>
      </c>
      <c r="GW111" s="288">
        <v>2</v>
      </c>
      <c r="GX111" s="288">
        <v>1</v>
      </c>
      <c r="GY111" s="288">
        <v>5</v>
      </c>
      <c r="GZ111" s="288">
        <v>8</v>
      </c>
      <c r="HA111" s="288">
        <v>2</v>
      </c>
      <c r="HB111" s="288">
        <v>0</v>
      </c>
      <c r="HC111" s="288">
        <v>1</v>
      </c>
      <c r="HD111" s="288">
        <v>3</v>
      </c>
      <c r="HE111" s="288">
        <v>4</v>
      </c>
      <c r="HF111" s="288">
        <v>3</v>
      </c>
      <c r="HG111" s="288">
        <v>2</v>
      </c>
      <c r="HH111" s="288">
        <v>20.77</v>
      </c>
      <c r="HI111" s="288">
        <v>10.64</v>
      </c>
      <c r="HJ111" s="134">
        <v>0.60990692142704661</v>
      </c>
      <c r="HK111" s="134">
        <v>14.569998678535004</v>
      </c>
      <c r="HL111" s="132">
        <v>52.078596671941234</v>
      </c>
      <c r="HM111" s="144">
        <v>82.264318607138307</v>
      </c>
      <c r="HN111" s="144">
        <v>100.254064002205</v>
      </c>
      <c r="HO111" s="365">
        <v>6.9192751235584798E-2</v>
      </c>
      <c r="HP111" s="365">
        <v>3.6116422349691903E-2</v>
      </c>
      <c r="HQ111" s="365">
        <v>2.7814569536423801</v>
      </c>
      <c r="HR111" s="365">
        <v>1.6456921587608899</v>
      </c>
      <c r="HS111" s="132">
        <v>54.039735099337697</v>
      </c>
      <c r="HT111" s="132">
        <v>55.179090029041603</v>
      </c>
      <c r="HU111" s="132">
        <v>2.4876441515650698</v>
      </c>
      <c r="HV111" s="132">
        <v>2.1946037816018702</v>
      </c>
      <c r="HW111" s="132">
        <v>5.0432936548790996</v>
      </c>
      <c r="HX111" s="132">
        <v>7.7594397602769298</v>
      </c>
      <c r="HY111" s="144">
        <v>90.413962325223153</v>
      </c>
      <c r="HZ111" s="144">
        <v>101.353148058842</v>
      </c>
      <c r="IA111" s="383">
        <v>83</v>
      </c>
      <c r="IB111" s="383">
        <v>103</v>
      </c>
      <c r="IC111" s="366">
        <v>0.22759055636293801</v>
      </c>
      <c r="ID111" s="366">
        <v>0.16302627413738499</v>
      </c>
      <c r="IE111" s="366">
        <v>2.5633106856083998</v>
      </c>
      <c r="IF111" s="366">
        <v>2.53320216428923</v>
      </c>
      <c r="IG111" s="144">
        <v>46.9425571340334</v>
      </c>
      <c r="IH111" s="144">
        <v>49.877029021151003</v>
      </c>
      <c r="II111" s="144">
        <v>8.87877375305054</v>
      </c>
      <c r="IJ111" s="144">
        <v>6.43558088002532</v>
      </c>
      <c r="IK111" s="144">
        <v>5.7973381236221098</v>
      </c>
      <c r="IL111" s="144">
        <v>9.8603387217870306</v>
      </c>
      <c r="IM111" s="146">
        <v>76.270948046247057</v>
      </c>
      <c r="IN111" s="135">
        <v>82.578077124200334</v>
      </c>
      <c r="IO111" s="366">
        <v>0.30596131069877602</v>
      </c>
      <c r="IP111" s="366">
        <v>0.11606313834726099</v>
      </c>
      <c r="IQ111" s="366">
        <v>3.0038759689922498</v>
      </c>
      <c r="IR111" s="366">
        <v>1.7667844522968199</v>
      </c>
      <c r="IS111" s="144">
        <v>88.275193798449607</v>
      </c>
      <c r="IT111" s="144">
        <v>92.108362779740901</v>
      </c>
      <c r="IU111" s="144">
        <v>10.185550730359299</v>
      </c>
      <c r="IV111" s="144">
        <v>6.5691736304549702</v>
      </c>
      <c r="IW111" s="144">
        <v>6.3636980931745697</v>
      </c>
      <c r="IX111" s="144">
        <v>7.9635272690836398</v>
      </c>
      <c r="IY111" s="338">
        <v>165</v>
      </c>
      <c r="IZ111" s="366">
        <v>0.47374314508024901</v>
      </c>
      <c r="JA111" s="366">
        <v>5.3675992192582997</v>
      </c>
      <c r="JB111" s="366">
        <v>88.451528952504901</v>
      </c>
      <c r="JC111" s="366">
        <v>8.8259783513738608</v>
      </c>
      <c r="JD111" s="144">
        <v>9.7012099105025005</v>
      </c>
    </row>
    <row r="112" spans="1:264" ht="18" customHeight="1">
      <c r="A112" s="278"/>
      <c r="B112" s="279" t="s">
        <v>87</v>
      </c>
      <c r="C112" s="279" t="s">
        <v>87</v>
      </c>
      <c r="D112" s="280" t="s">
        <v>1828</v>
      </c>
      <c r="E112" s="281" t="s">
        <v>1329</v>
      </c>
      <c r="F112" s="280" t="s">
        <v>100</v>
      </c>
      <c r="G112" s="281" t="s">
        <v>12</v>
      </c>
      <c r="H112" s="282" t="s">
        <v>87</v>
      </c>
      <c r="I112" s="282" t="s">
        <v>87</v>
      </c>
      <c r="J112" s="282" t="s">
        <v>87</v>
      </c>
      <c r="K112" s="282" t="s">
        <v>87</v>
      </c>
      <c r="L112" s="282" t="s">
        <v>87</v>
      </c>
      <c r="M112" s="283">
        <v>1285373</v>
      </c>
      <c r="N112" s="282" t="s">
        <v>87</v>
      </c>
      <c r="O112" s="282" t="s">
        <v>87</v>
      </c>
      <c r="P112" s="282" t="s">
        <v>87</v>
      </c>
      <c r="Q112" s="282" t="s">
        <v>87</v>
      </c>
      <c r="R112" s="132">
        <v>95.054421824780036</v>
      </c>
      <c r="S112" s="132">
        <v>99.659110982232519</v>
      </c>
      <c r="T112" s="339" t="s">
        <v>88</v>
      </c>
      <c r="U112" s="339" t="s">
        <v>88</v>
      </c>
      <c r="V112" s="132">
        <v>20.5201740506329</v>
      </c>
      <c r="W112" s="132">
        <v>9.1673259493670898</v>
      </c>
      <c r="X112" s="132">
        <v>29.6875</v>
      </c>
      <c r="Y112" s="282" t="s">
        <v>87</v>
      </c>
      <c r="Z112" s="282" t="s">
        <v>87</v>
      </c>
      <c r="AA112" s="282" t="s">
        <v>87</v>
      </c>
      <c r="AB112" s="282" t="s">
        <v>87</v>
      </c>
      <c r="AC112" s="282" t="s">
        <v>87</v>
      </c>
      <c r="AD112" s="282" t="s">
        <v>87</v>
      </c>
      <c r="AE112" s="282" t="s">
        <v>87</v>
      </c>
      <c r="AF112" s="282" t="s">
        <v>87</v>
      </c>
      <c r="AG112" s="282" t="s">
        <v>87</v>
      </c>
      <c r="AH112" s="282" t="s">
        <v>87</v>
      </c>
      <c r="AI112" s="282" t="s">
        <v>87</v>
      </c>
      <c r="AJ112" s="282" t="s">
        <v>87</v>
      </c>
      <c r="AK112" s="282" t="s">
        <v>87</v>
      </c>
      <c r="AL112" s="282" t="s">
        <v>87</v>
      </c>
      <c r="AM112" s="282" t="s">
        <v>87</v>
      </c>
      <c r="AN112" s="282" t="s">
        <v>87</v>
      </c>
      <c r="AO112" s="282" t="s">
        <v>87</v>
      </c>
      <c r="AP112" s="282" t="s">
        <v>87</v>
      </c>
      <c r="AQ112" s="282" t="s">
        <v>87</v>
      </c>
      <c r="AR112" s="282" t="s">
        <v>87</v>
      </c>
      <c r="AS112" s="282" t="s">
        <v>87</v>
      </c>
      <c r="AT112" s="282" t="s">
        <v>87</v>
      </c>
      <c r="AU112" s="282" t="s">
        <v>87</v>
      </c>
      <c r="AV112" s="282" t="s">
        <v>87</v>
      </c>
      <c r="AW112" s="286" t="s">
        <v>87</v>
      </c>
      <c r="AX112" s="286" t="s">
        <v>87</v>
      </c>
      <c r="AY112" s="286" t="s">
        <v>87</v>
      </c>
      <c r="AZ112" s="286" t="s">
        <v>87</v>
      </c>
      <c r="BA112" s="286" t="s">
        <v>87</v>
      </c>
      <c r="BB112" s="285">
        <v>114</v>
      </c>
      <c r="BC112" s="285">
        <v>241</v>
      </c>
      <c r="BD112" s="287" t="s">
        <v>88</v>
      </c>
      <c r="BE112" s="287" t="s">
        <v>88</v>
      </c>
      <c r="BF112" s="287" t="s">
        <v>88</v>
      </c>
      <c r="BG112" s="285">
        <v>353</v>
      </c>
      <c r="BH112" s="284">
        <v>28.798177801418209</v>
      </c>
      <c r="BI112" s="285">
        <v>2225</v>
      </c>
      <c r="BJ112" s="284">
        <v>181.51825951318841</v>
      </c>
      <c r="BK112" s="285">
        <v>163</v>
      </c>
      <c r="BL112" s="284">
        <v>13.297742157595378</v>
      </c>
      <c r="BM112" s="285">
        <v>40</v>
      </c>
      <c r="BN112" s="288">
        <v>3.2632496092258592</v>
      </c>
      <c r="BO112" s="289">
        <v>781</v>
      </c>
      <c r="BP112" s="288">
        <v>63.714948620134898</v>
      </c>
      <c r="BQ112" s="285">
        <v>11</v>
      </c>
      <c r="BR112" s="288">
        <v>0.89739364253711118</v>
      </c>
      <c r="BS112" s="285">
        <v>10</v>
      </c>
      <c r="BT112" s="288">
        <v>0.81581240230646479</v>
      </c>
      <c r="BU112" s="285">
        <v>0</v>
      </c>
      <c r="BV112" s="288">
        <v>0</v>
      </c>
      <c r="BW112" s="285">
        <v>92</v>
      </c>
      <c r="BX112" s="288">
        <v>7.5054741012194768</v>
      </c>
      <c r="BY112" s="285">
        <v>13</v>
      </c>
      <c r="BZ112" s="288">
        <v>1.0605561229984044</v>
      </c>
      <c r="CA112" s="285">
        <v>6454</v>
      </c>
      <c r="CB112" s="288">
        <v>526.52532444859241</v>
      </c>
      <c r="CC112" s="285">
        <v>864</v>
      </c>
      <c r="CD112" s="288">
        <v>70.486191559278566</v>
      </c>
      <c r="CE112" s="285">
        <v>264</v>
      </c>
      <c r="CF112" s="288">
        <v>21.537447420890672</v>
      </c>
      <c r="CG112" s="285">
        <v>3062</v>
      </c>
      <c r="CH112" s="288">
        <v>249.80175758623955</v>
      </c>
      <c r="CI112" s="285">
        <v>8249</v>
      </c>
      <c r="CJ112" s="288">
        <v>672.96365066260284</v>
      </c>
      <c r="CK112" s="285">
        <v>1668</v>
      </c>
      <c r="CL112" s="288">
        <v>136.07750870471833</v>
      </c>
      <c r="CM112" s="285">
        <v>7757</v>
      </c>
      <c r="CN112" s="292">
        <v>632.82568046912479</v>
      </c>
      <c r="CO112" s="285">
        <v>766</v>
      </c>
      <c r="CP112" s="288">
        <v>62.491230016675203</v>
      </c>
      <c r="CQ112" s="285">
        <v>22</v>
      </c>
      <c r="CR112" s="288">
        <v>1.7947872850742224</v>
      </c>
      <c r="CS112" s="285">
        <v>102</v>
      </c>
      <c r="CT112" s="288">
        <v>8.3212865035259416</v>
      </c>
      <c r="CU112" s="285">
        <v>291</v>
      </c>
      <c r="CV112" s="288">
        <v>23.740140907118125</v>
      </c>
      <c r="CW112" s="285">
        <v>5176</v>
      </c>
      <c r="CX112" s="288">
        <v>422.26449943382619</v>
      </c>
      <c r="CY112" s="285">
        <v>5160</v>
      </c>
      <c r="CZ112" s="288">
        <v>420.95919959013582</v>
      </c>
      <c r="DA112" s="285">
        <v>14</v>
      </c>
      <c r="DB112" s="288">
        <v>1.1421373632290508</v>
      </c>
      <c r="DC112" s="285">
        <v>0</v>
      </c>
      <c r="DD112" s="285">
        <v>14031</v>
      </c>
      <c r="DE112" s="285">
        <v>2241</v>
      </c>
      <c r="DF112" s="285">
        <v>46411</v>
      </c>
      <c r="DG112" s="285">
        <v>0</v>
      </c>
      <c r="DH112" s="285">
        <v>2229</v>
      </c>
      <c r="DI112" s="285">
        <v>201</v>
      </c>
      <c r="DJ112" s="285">
        <v>304</v>
      </c>
      <c r="DK112" s="285">
        <v>450</v>
      </c>
      <c r="DL112" s="285">
        <v>283</v>
      </c>
      <c r="DM112" s="285">
        <v>345</v>
      </c>
      <c r="DN112" s="285">
        <v>5976</v>
      </c>
      <c r="DO112" s="285">
        <v>565</v>
      </c>
      <c r="DP112" s="285">
        <v>453</v>
      </c>
      <c r="DQ112" s="285">
        <v>70</v>
      </c>
      <c r="DR112" s="285">
        <v>0</v>
      </c>
      <c r="DS112" s="285">
        <v>95</v>
      </c>
      <c r="DT112" s="285">
        <v>23443</v>
      </c>
      <c r="DU112" s="285">
        <v>100984</v>
      </c>
      <c r="DV112" s="285">
        <v>31924</v>
      </c>
      <c r="DW112" s="285">
        <v>20116</v>
      </c>
      <c r="DX112" s="285">
        <v>2396</v>
      </c>
      <c r="DY112" s="285">
        <v>1937</v>
      </c>
      <c r="DZ112" s="285">
        <v>28713</v>
      </c>
      <c r="EA112" s="285">
        <v>66535</v>
      </c>
      <c r="EB112" s="288">
        <v>25.2513714586308</v>
      </c>
      <c r="EC112" s="285">
        <v>608</v>
      </c>
      <c r="ED112" s="285">
        <v>22284</v>
      </c>
      <c r="EE112" s="285">
        <v>9378</v>
      </c>
      <c r="EF112" s="288">
        <v>42.084006462035539</v>
      </c>
      <c r="EG112" s="285">
        <v>1405</v>
      </c>
      <c r="EH112" s="285">
        <v>695</v>
      </c>
      <c r="EI112" s="285">
        <v>450</v>
      </c>
      <c r="EJ112" s="285">
        <v>935</v>
      </c>
      <c r="EK112" s="285">
        <v>2116</v>
      </c>
      <c r="EL112" s="285">
        <v>9</v>
      </c>
      <c r="EM112" s="285">
        <v>151</v>
      </c>
      <c r="EN112" s="285">
        <v>39</v>
      </c>
      <c r="EO112" s="285">
        <v>115</v>
      </c>
      <c r="EP112" s="285">
        <v>497</v>
      </c>
      <c r="EQ112" s="285">
        <v>204</v>
      </c>
      <c r="ER112" s="285">
        <v>0</v>
      </c>
      <c r="ES112" s="285">
        <v>8</v>
      </c>
      <c r="ET112" s="285">
        <v>40</v>
      </c>
      <c r="EU112" s="285">
        <v>3</v>
      </c>
      <c r="EV112" s="285">
        <v>17206</v>
      </c>
      <c r="EW112" s="285">
        <v>242</v>
      </c>
      <c r="EX112" s="285">
        <v>515</v>
      </c>
      <c r="EY112" s="285">
        <v>7498</v>
      </c>
      <c r="EZ112" s="285">
        <v>106</v>
      </c>
      <c r="FA112" s="285">
        <v>93</v>
      </c>
      <c r="FB112" s="285">
        <v>9</v>
      </c>
      <c r="FC112" s="285">
        <v>14</v>
      </c>
      <c r="FD112" s="285">
        <v>86</v>
      </c>
      <c r="FE112" s="285">
        <v>14</v>
      </c>
      <c r="FF112" s="285">
        <v>127</v>
      </c>
      <c r="FG112" s="285">
        <v>1453</v>
      </c>
      <c r="FH112" s="285">
        <v>2470</v>
      </c>
      <c r="FI112" s="285">
        <v>1254</v>
      </c>
      <c r="FJ112" s="285">
        <v>13897</v>
      </c>
      <c r="FK112" s="289">
        <v>145</v>
      </c>
      <c r="FL112" s="288">
        <v>11.280772196086271</v>
      </c>
      <c r="FM112" s="289">
        <v>30</v>
      </c>
      <c r="FN112" s="288">
        <v>2.3339528681557806</v>
      </c>
      <c r="FO112" s="289">
        <v>15</v>
      </c>
      <c r="FP112" s="288">
        <v>1.1669764340778903</v>
      </c>
      <c r="FQ112" s="281">
        <v>11</v>
      </c>
      <c r="FR112" s="292">
        <v>0.89739364253711118</v>
      </c>
      <c r="FS112" s="281">
        <v>4</v>
      </c>
      <c r="FT112" s="292">
        <v>0.32632496092258595</v>
      </c>
      <c r="FU112" s="289">
        <v>114</v>
      </c>
      <c r="FV112" s="288">
        <v>9.3002613862937</v>
      </c>
      <c r="FW112" s="293">
        <v>2</v>
      </c>
      <c r="FX112" s="293">
        <v>0</v>
      </c>
      <c r="FY112" s="293">
        <v>2</v>
      </c>
      <c r="FZ112" s="293">
        <v>0</v>
      </c>
      <c r="GA112" s="293">
        <v>0</v>
      </c>
      <c r="GB112" s="285">
        <v>15929</v>
      </c>
      <c r="GC112" s="285">
        <v>10170</v>
      </c>
      <c r="GD112" s="285">
        <v>13241</v>
      </c>
      <c r="GE112" s="285">
        <v>1102</v>
      </c>
      <c r="GF112" s="285">
        <v>80</v>
      </c>
      <c r="GG112" s="288">
        <v>1792.8</v>
      </c>
      <c r="GH112" s="288">
        <v>2867.2</v>
      </c>
      <c r="GI112" s="288">
        <v>201.2</v>
      </c>
      <c r="GJ112" s="288">
        <v>40.5</v>
      </c>
      <c r="GK112" s="288">
        <v>12</v>
      </c>
      <c r="GL112" s="288">
        <v>17</v>
      </c>
      <c r="GM112" s="288">
        <v>30.1</v>
      </c>
      <c r="GN112" s="288">
        <v>9</v>
      </c>
      <c r="GO112" s="288">
        <v>18.100000000000001</v>
      </c>
      <c r="GP112" s="288">
        <v>60.2</v>
      </c>
      <c r="GQ112" s="288">
        <v>5.0999999999999996</v>
      </c>
      <c r="GR112" s="288">
        <v>12</v>
      </c>
      <c r="GS112" s="288">
        <v>2.2000000000000002</v>
      </c>
      <c r="GT112" s="288">
        <v>172</v>
      </c>
      <c r="GU112" s="288">
        <v>2</v>
      </c>
      <c r="GV112" s="288">
        <v>10</v>
      </c>
      <c r="GW112" s="288">
        <v>3.8</v>
      </c>
      <c r="GX112" s="288">
        <v>2</v>
      </c>
      <c r="GY112" s="288">
        <v>5</v>
      </c>
      <c r="GZ112" s="288">
        <v>10</v>
      </c>
      <c r="HA112" s="288">
        <v>3</v>
      </c>
      <c r="HB112" s="288">
        <v>3</v>
      </c>
      <c r="HC112" s="288">
        <v>0</v>
      </c>
      <c r="HD112" s="288">
        <v>6</v>
      </c>
      <c r="HE112" s="288">
        <v>5</v>
      </c>
      <c r="HF112" s="288">
        <v>5</v>
      </c>
      <c r="HG112" s="288">
        <v>6</v>
      </c>
      <c r="HH112" s="288">
        <v>42.8</v>
      </c>
      <c r="HI112" s="288">
        <v>7.7</v>
      </c>
      <c r="HJ112" s="134">
        <v>0.62238743150820808</v>
      </c>
      <c r="HK112" s="134">
        <v>14.08151563787321</v>
      </c>
      <c r="HL112" s="132">
        <v>49.298530465475771</v>
      </c>
      <c r="HM112" s="144">
        <v>91.634860344553999</v>
      </c>
      <c r="HN112" s="144">
        <v>106.90368031553</v>
      </c>
      <c r="HO112" s="365">
        <v>7.2920464607531599E-2</v>
      </c>
      <c r="HP112" s="365">
        <v>1.9110958223445301E-2</v>
      </c>
      <c r="HQ112" s="365">
        <v>2.1671826625386998</v>
      </c>
      <c r="HR112" s="365">
        <v>0.75301204819277101</v>
      </c>
      <c r="HS112" s="132">
        <v>83.126934984520105</v>
      </c>
      <c r="HT112" s="132">
        <v>90.060240963855406</v>
      </c>
      <c r="HU112" s="132">
        <v>3.3647585811760998</v>
      </c>
      <c r="HV112" s="132">
        <v>2.5379352520735399</v>
      </c>
      <c r="HW112" s="132">
        <v>3.5218010409506002</v>
      </c>
      <c r="HX112" s="132">
        <v>5.3019516927690296</v>
      </c>
      <c r="HY112" s="144">
        <v>96.860871827204164</v>
      </c>
      <c r="HZ112" s="144">
        <v>95.191134018286505</v>
      </c>
      <c r="IA112" s="383">
        <v>128</v>
      </c>
      <c r="IB112" s="383">
        <v>107</v>
      </c>
      <c r="IC112" s="366">
        <v>0.32645566069014798</v>
      </c>
      <c r="ID112" s="366">
        <v>0.16783523912600201</v>
      </c>
      <c r="IE112" s="366">
        <v>3.4362416107382501</v>
      </c>
      <c r="IF112" s="366">
        <v>2.4434802466316499</v>
      </c>
      <c r="IG112" s="144">
        <v>54.469798657718101</v>
      </c>
      <c r="IH112" s="144">
        <v>54.327472025576597</v>
      </c>
      <c r="II112" s="144">
        <v>9.5003698130531191</v>
      </c>
      <c r="IJ112" s="144">
        <v>6.8686963750725498</v>
      </c>
      <c r="IK112" s="144">
        <v>6.60332580444532</v>
      </c>
      <c r="IL112" s="144">
        <v>10.4556469733432</v>
      </c>
      <c r="IM112" s="146">
        <v>82.568147284392978</v>
      </c>
      <c r="IN112" s="135">
        <v>87.439498051075944</v>
      </c>
      <c r="IO112" s="366">
        <v>0.26511134676564202</v>
      </c>
      <c r="IP112" s="366">
        <v>0.10341261633919301</v>
      </c>
      <c r="IQ112" s="366">
        <v>2.77264325323475</v>
      </c>
      <c r="IR112" s="366">
        <v>1.50517403574788</v>
      </c>
      <c r="IS112" s="144">
        <v>78.280961182994503</v>
      </c>
      <c r="IT112" s="144">
        <v>84.854186265286899</v>
      </c>
      <c r="IU112" s="144">
        <v>9.5616825733474702</v>
      </c>
      <c r="IV112" s="144">
        <v>6.8704756980351602</v>
      </c>
      <c r="IW112" s="144">
        <v>5.0659770098518999</v>
      </c>
      <c r="IX112" s="144">
        <v>7.9645377239008504</v>
      </c>
      <c r="IY112" s="338">
        <v>84</v>
      </c>
      <c r="IZ112" s="366">
        <v>0.31484257871064503</v>
      </c>
      <c r="JA112" s="366">
        <v>3.6825953529153899</v>
      </c>
      <c r="JB112" s="366">
        <v>86.979395002192007</v>
      </c>
      <c r="JC112" s="366">
        <v>8.5494752623688193</v>
      </c>
      <c r="JD112" s="144">
        <v>8.3439380766985405</v>
      </c>
    </row>
    <row r="113" spans="1:264" ht="18" customHeight="1">
      <c r="A113" s="278"/>
      <c r="B113" s="279" t="s">
        <v>87</v>
      </c>
      <c r="C113" s="279" t="s">
        <v>87</v>
      </c>
      <c r="D113" s="280" t="s">
        <v>1829</v>
      </c>
      <c r="E113" s="281" t="s">
        <v>1330</v>
      </c>
      <c r="F113" s="280" t="s">
        <v>100</v>
      </c>
      <c r="G113" s="281" t="s">
        <v>12</v>
      </c>
      <c r="H113" s="282" t="s">
        <v>87</v>
      </c>
      <c r="I113" s="282" t="s">
        <v>87</v>
      </c>
      <c r="J113" s="282" t="s">
        <v>87</v>
      </c>
      <c r="K113" s="282" t="s">
        <v>87</v>
      </c>
      <c r="L113" s="282" t="s">
        <v>87</v>
      </c>
      <c r="M113" s="283">
        <v>1993903</v>
      </c>
      <c r="N113" s="282" t="s">
        <v>87</v>
      </c>
      <c r="O113" s="282" t="s">
        <v>87</v>
      </c>
      <c r="P113" s="282" t="s">
        <v>87</v>
      </c>
      <c r="Q113" s="282" t="s">
        <v>87</v>
      </c>
      <c r="R113" s="132">
        <v>101.4529904605689</v>
      </c>
      <c r="S113" s="132">
        <v>103.26225275332273</v>
      </c>
      <c r="T113" s="338">
        <v>206.67804114280443</v>
      </c>
      <c r="U113" s="338">
        <v>321.38459480281017</v>
      </c>
      <c r="V113" s="132">
        <v>19.400241282242799</v>
      </c>
      <c r="W113" s="132">
        <v>9.4214970988682705</v>
      </c>
      <c r="X113" s="132">
        <v>28.821738381111</v>
      </c>
      <c r="Y113" s="282" t="s">
        <v>87</v>
      </c>
      <c r="Z113" s="282" t="s">
        <v>87</v>
      </c>
      <c r="AA113" s="282" t="s">
        <v>87</v>
      </c>
      <c r="AB113" s="282" t="s">
        <v>87</v>
      </c>
      <c r="AC113" s="282" t="s">
        <v>87</v>
      </c>
      <c r="AD113" s="282" t="s">
        <v>87</v>
      </c>
      <c r="AE113" s="282" t="s">
        <v>87</v>
      </c>
      <c r="AF113" s="282" t="s">
        <v>87</v>
      </c>
      <c r="AG113" s="282" t="s">
        <v>87</v>
      </c>
      <c r="AH113" s="282" t="s">
        <v>87</v>
      </c>
      <c r="AI113" s="282" t="s">
        <v>87</v>
      </c>
      <c r="AJ113" s="282" t="s">
        <v>87</v>
      </c>
      <c r="AK113" s="282" t="s">
        <v>87</v>
      </c>
      <c r="AL113" s="282" t="s">
        <v>87</v>
      </c>
      <c r="AM113" s="282" t="s">
        <v>87</v>
      </c>
      <c r="AN113" s="282" t="s">
        <v>87</v>
      </c>
      <c r="AO113" s="282" t="s">
        <v>87</v>
      </c>
      <c r="AP113" s="282" t="s">
        <v>87</v>
      </c>
      <c r="AQ113" s="282" t="s">
        <v>87</v>
      </c>
      <c r="AR113" s="282" t="s">
        <v>87</v>
      </c>
      <c r="AS113" s="282" t="s">
        <v>87</v>
      </c>
      <c r="AT113" s="282" t="s">
        <v>87</v>
      </c>
      <c r="AU113" s="282" t="s">
        <v>87</v>
      </c>
      <c r="AV113" s="282" t="s">
        <v>87</v>
      </c>
      <c r="AW113" s="286" t="s">
        <v>87</v>
      </c>
      <c r="AX113" s="286" t="s">
        <v>87</v>
      </c>
      <c r="AY113" s="286" t="s">
        <v>87</v>
      </c>
      <c r="AZ113" s="286" t="s">
        <v>87</v>
      </c>
      <c r="BA113" s="286" t="s">
        <v>87</v>
      </c>
      <c r="BB113" s="285">
        <v>207</v>
      </c>
      <c r="BC113" s="285">
        <v>343</v>
      </c>
      <c r="BD113" s="287" t="s">
        <v>88</v>
      </c>
      <c r="BE113" s="287" t="s">
        <v>88</v>
      </c>
      <c r="BF113" s="287" t="s">
        <v>88</v>
      </c>
      <c r="BG113" s="285">
        <v>261</v>
      </c>
      <c r="BH113" s="284">
        <v>13.622975539712538</v>
      </c>
      <c r="BI113" s="285">
        <v>1745</v>
      </c>
      <c r="BJ113" s="284">
        <v>91.080813474323293</v>
      </c>
      <c r="BK113" s="285">
        <v>89</v>
      </c>
      <c r="BL113" s="284">
        <v>4.6453824637333945</v>
      </c>
      <c r="BM113" s="285">
        <v>41</v>
      </c>
      <c r="BN113" s="288">
        <v>2.1400076518322382</v>
      </c>
      <c r="BO113" s="289">
        <v>734</v>
      </c>
      <c r="BP113" s="288">
        <v>38.311356498655186</v>
      </c>
      <c r="BQ113" s="285">
        <v>0</v>
      </c>
      <c r="BR113" s="288">
        <v>0</v>
      </c>
      <c r="BS113" s="285">
        <v>41</v>
      </c>
      <c r="BT113" s="288">
        <v>2.1400076518322382</v>
      </c>
      <c r="BU113" s="285">
        <v>0</v>
      </c>
      <c r="BV113" s="288">
        <v>0</v>
      </c>
      <c r="BW113" s="285">
        <v>146</v>
      </c>
      <c r="BX113" s="288">
        <v>7.6205150528660184</v>
      </c>
      <c r="BY113" s="285">
        <v>261</v>
      </c>
      <c r="BZ113" s="288">
        <v>13.622975539712538</v>
      </c>
      <c r="CA113" s="285">
        <v>1762</v>
      </c>
      <c r="CB113" s="288">
        <v>91.96813372020496</v>
      </c>
      <c r="CC113" s="285">
        <v>1043</v>
      </c>
      <c r="CD113" s="288">
        <v>54.439706850268884</v>
      </c>
      <c r="CE113" s="285">
        <v>177</v>
      </c>
      <c r="CF113" s="288">
        <v>9.2385696188855153</v>
      </c>
      <c r="CG113" s="285">
        <v>2304</v>
      </c>
      <c r="CH113" s="288">
        <v>120.25799097125551</v>
      </c>
      <c r="CI113" s="285">
        <v>6113</v>
      </c>
      <c r="CJ113" s="288">
        <v>319.06992135732855</v>
      </c>
      <c r="CK113" s="285">
        <v>2272</v>
      </c>
      <c r="CL113" s="288">
        <v>118.58774109665475</v>
      </c>
      <c r="CM113" s="285">
        <v>3686</v>
      </c>
      <c r="CN113" s="292">
        <v>192.39190743057631</v>
      </c>
      <c r="CO113" s="285">
        <v>572</v>
      </c>
      <c r="CP113" s="288">
        <v>29.855716508488783</v>
      </c>
      <c r="CQ113" s="285">
        <v>3</v>
      </c>
      <c r="CR113" s="288">
        <v>0.1565859257438223</v>
      </c>
      <c r="CS113" s="285">
        <v>65</v>
      </c>
      <c r="CT113" s="288">
        <v>3.3926950577828161</v>
      </c>
      <c r="CU113" s="285">
        <v>202</v>
      </c>
      <c r="CV113" s="288">
        <v>10.543452333417369</v>
      </c>
      <c r="CW113" s="285">
        <v>2867</v>
      </c>
      <c r="CX113" s="288">
        <v>149.64394970251283</v>
      </c>
      <c r="CY113" s="285">
        <v>2840</v>
      </c>
      <c r="CZ113" s="288">
        <v>148.23467637081845</v>
      </c>
      <c r="DA113" s="285">
        <v>27</v>
      </c>
      <c r="DB113" s="288">
        <v>1.4092733316944006</v>
      </c>
      <c r="DC113" s="285">
        <v>0</v>
      </c>
      <c r="DD113" s="285">
        <v>6654</v>
      </c>
      <c r="DE113" s="285">
        <v>1403</v>
      </c>
      <c r="DF113" s="285">
        <v>36790</v>
      </c>
      <c r="DG113" s="285">
        <v>0</v>
      </c>
      <c r="DH113" s="285">
        <v>1294</v>
      </c>
      <c r="DI113" s="285">
        <v>206</v>
      </c>
      <c r="DJ113" s="285">
        <v>81</v>
      </c>
      <c r="DK113" s="285">
        <v>192</v>
      </c>
      <c r="DL113" s="285">
        <v>2138</v>
      </c>
      <c r="DM113" s="285">
        <v>15</v>
      </c>
      <c r="DN113" s="285">
        <v>3807</v>
      </c>
      <c r="DO113" s="285">
        <v>276</v>
      </c>
      <c r="DP113" s="285">
        <v>403</v>
      </c>
      <c r="DQ113" s="285">
        <v>93</v>
      </c>
      <c r="DR113" s="285">
        <v>0</v>
      </c>
      <c r="DS113" s="285">
        <v>38</v>
      </c>
      <c r="DT113" s="285">
        <v>4254</v>
      </c>
      <c r="DU113" s="285">
        <v>89438</v>
      </c>
      <c r="DV113" s="285">
        <v>11831</v>
      </c>
      <c r="DW113" s="285">
        <v>10685</v>
      </c>
      <c r="DX113" s="285">
        <v>1252</v>
      </c>
      <c r="DY113" s="285">
        <v>1108</v>
      </c>
      <c r="DZ113" s="285">
        <v>12842</v>
      </c>
      <c r="EA113" s="285">
        <v>42931</v>
      </c>
      <c r="EB113" s="288">
        <v>21.567165917402299</v>
      </c>
      <c r="EC113" s="285">
        <v>536</v>
      </c>
      <c r="ED113" s="285">
        <v>14242</v>
      </c>
      <c r="EE113" s="285">
        <v>3279</v>
      </c>
      <c r="EF113" s="288">
        <v>23.02345176239292</v>
      </c>
      <c r="EG113" s="285">
        <v>430</v>
      </c>
      <c r="EH113" s="285">
        <v>324</v>
      </c>
      <c r="EI113" s="285">
        <v>210</v>
      </c>
      <c r="EJ113" s="285">
        <v>186</v>
      </c>
      <c r="EK113" s="285">
        <v>978</v>
      </c>
      <c r="EL113" s="285">
        <v>11</v>
      </c>
      <c r="EM113" s="285">
        <v>58</v>
      </c>
      <c r="EN113" s="285">
        <v>30</v>
      </c>
      <c r="EO113" s="285">
        <v>43</v>
      </c>
      <c r="EP113" s="285">
        <v>33</v>
      </c>
      <c r="EQ113" s="285">
        <v>153</v>
      </c>
      <c r="ER113" s="285">
        <v>0</v>
      </c>
      <c r="ES113" s="285">
        <v>8</v>
      </c>
      <c r="ET113" s="285">
        <v>52</v>
      </c>
      <c r="EU113" s="285">
        <v>0</v>
      </c>
      <c r="EV113" s="285">
        <v>8237</v>
      </c>
      <c r="EW113" s="285">
        <v>0</v>
      </c>
      <c r="EX113" s="285">
        <v>81</v>
      </c>
      <c r="EY113" s="285">
        <v>1672</v>
      </c>
      <c r="EZ113" s="285">
        <v>56</v>
      </c>
      <c r="FA113" s="285">
        <v>25</v>
      </c>
      <c r="FB113" s="285">
        <v>5</v>
      </c>
      <c r="FC113" s="285">
        <v>8</v>
      </c>
      <c r="FD113" s="285">
        <v>14</v>
      </c>
      <c r="FE113" s="285">
        <v>5</v>
      </c>
      <c r="FF113" s="285">
        <v>87</v>
      </c>
      <c r="FG113" s="285">
        <v>1096</v>
      </c>
      <c r="FH113" s="285">
        <v>1492</v>
      </c>
      <c r="FI113" s="285">
        <v>516</v>
      </c>
      <c r="FJ113" s="285">
        <v>6074</v>
      </c>
      <c r="FK113" s="289">
        <v>76</v>
      </c>
      <c r="FL113" s="288">
        <v>3.8116197227247262</v>
      </c>
      <c r="FM113" s="289">
        <v>26</v>
      </c>
      <c r="FN113" s="288">
        <v>1.3039751683005643</v>
      </c>
      <c r="FO113" s="289">
        <v>13</v>
      </c>
      <c r="FP113" s="288">
        <v>0.65198758415028213</v>
      </c>
      <c r="FQ113" s="281">
        <v>5</v>
      </c>
      <c r="FR113" s="292">
        <v>0.26097654290637046</v>
      </c>
      <c r="FS113" s="281">
        <v>2</v>
      </c>
      <c r="FT113" s="292">
        <v>0.10439061716254819</v>
      </c>
      <c r="FU113" s="289">
        <v>65</v>
      </c>
      <c r="FV113" s="288">
        <v>3.3926950577828161</v>
      </c>
      <c r="FW113" s="293">
        <v>1</v>
      </c>
      <c r="FX113" s="293">
        <v>0</v>
      </c>
      <c r="FY113" s="293">
        <v>0</v>
      </c>
      <c r="FZ113" s="293">
        <v>0</v>
      </c>
      <c r="GA113" s="293">
        <v>1</v>
      </c>
      <c r="GB113" s="285">
        <v>19339</v>
      </c>
      <c r="GC113" s="285">
        <v>3496</v>
      </c>
      <c r="GD113" s="285">
        <v>6558</v>
      </c>
      <c r="GE113" s="285">
        <v>0</v>
      </c>
      <c r="GF113" s="285">
        <v>16</v>
      </c>
      <c r="GG113" s="288">
        <v>1083.94</v>
      </c>
      <c r="GH113" s="288">
        <v>2037.2</v>
      </c>
      <c r="GI113" s="288">
        <v>121</v>
      </c>
      <c r="GJ113" s="288">
        <v>42.06</v>
      </c>
      <c r="GK113" s="288">
        <v>6.44</v>
      </c>
      <c r="GL113" s="288">
        <v>16.489999999999998</v>
      </c>
      <c r="GM113" s="288">
        <v>28.83</v>
      </c>
      <c r="GN113" s="288">
        <v>23.22</v>
      </c>
      <c r="GO113" s="288">
        <v>9.2200000000000006</v>
      </c>
      <c r="GP113" s="288">
        <v>35.340000000000003</v>
      </c>
      <c r="GQ113" s="288">
        <v>8.5</v>
      </c>
      <c r="GR113" s="288">
        <v>9</v>
      </c>
      <c r="GS113" s="288">
        <v>1</v>
      </c>
      <c r="GT113" s="288">
        <v>67.94</v>
      </c>
      <c r="GU113" s="288">
        <v>3</v>
      </c>
      <c r="GV113" s="288">
        <v>5</v>
      </c>
      <c r="GW113" s="288">
        <v>1</v>
      </c>
      <c r="GX113" s="288">
        <v>1</v>
      </c>
      <c r="GY113" s="288">
        <v>1</v>
      </c>
      <c r="GZ113" s="288">
        <v>6</v>
      </c>
      <c r="HA113" s="288">
        <v>0</v>
      </c>
      <c r="HB113" s="288">
        <v>2</v>
      </c>
      <c r="HC113" s="288">
        <v>0</v>
      </c>
      <c r="HD113" s="288">
        <v>3</v>
      </c>
      <c r="HE113" s="288">
        <v>4</v>
      </c>
      <c r="HF113" s="288">
        <v>1</v>
      </c>
      <c r="HG113" s="288">
        <v>5</v>
      </c>
      <c r="HH113" s="288">
        <v>20</v>
      </c>
      <c r="HI113" s="288">
        <v>13.9937</v>
      </c>
      <c r="HJ113" s="134">
        <v>1.1033636039466312</v>
      </c>
      <c r="HK113" s="134">
        <v>12.38776409885536</v>
      </c>
      <c r="HL113" s="132">
        <v>40.096233367420581</v>
      </c>
      <c r="HM113" s="144">
        <v>98.856082459466293</v>
      </c>
      <c r="HN113" s="144">
        <v>112.505946017741</v>
      </c>
      <c r="HO113" s="365">
        <v>9.2391304347826095E-2</v>
      </c>
      <c r="HP113" s="365">
        <v>4.6270979682833502E-2</v>
      </c>
      <c r="HQ113" s="365">
        <v>3.2380952380952399</v>
      </c>
      <c r="HR113" s="365">
        <v>2.1072796934865901</v>
      </c>
      <c r="HS113" s="132">
        <v>80</v>
      </c>
      <c r="HT113" s="132">
        <v>83.716475095785398</v>
      </c>
      <c r="HU113" s="132">
        <v>2.85326086956522</v>
      </c>
      <c r="HV113" s="132">
        <v>2.1957683085853699</v>
      </c>
      <c r="HW113" s="132">
        <v>2.5202467245498101</v>
      </c>
      <c r="HX113" s="132">
        <v>3.6529223919468699</v>
      </c>
      <c r="HY113" s="144">
        <v>105.0257137670761</v>
      </c>
      <c r="HZ113" s="144">
        <v>101.346727768474</v>
      </c>
      <c r="IA113" s="383">
        <v>162</v>
      </c>
      <c r="IB113" s="383">
        <v>183</v>
      </c>
      <c r="IC113" s="366">
        <v>0.27579162410623098</v>
      </c>
      <c r="ID113" s="366">
        <v>0.19694148793060801</v>
      </c>
      <c r="IE113" s="366">
        <v>2.9358463211308399</v>
      </c>
      <c r="IF113" s="366">
        <v>2.94354190123854</v>
      </c>
      <c r="IG113" s="144">
        <v>54.403769481696301</v>
      </c>
      <c r="IH113" s="144">
        <v>57.921827247868698</v>
      </c>
      <c r="II113" s="144">
        <v>9.3939393939393891</v>
      </c>
      <c r="IJ113" s="144">
        <v>6.6906296746698803</v>
      </c>
      <c r="IK113" s="144">
        <v>6.6804589342912797</v>
      </c>
      <c r="IL113" s="144">
        <v>10.9325610171232</v>
      </c>
      <c r="IM113" s="146">
        <v>97.400158694802656</v>
      </c>
      <c r="IN113" s="135">
        <v>98.046348374958527</v>
      </c>
      <c r="IO113" s="366">
        <v>0.137466492542443</v>
      </c>
      <c r="IP113" s="366">
        <v>5.2002080083203298E-2</v>
      </c>
      <c r="IQ113" s="366">
        <v>1.3745704467354001</v>
      </c>
      <c r="IR113" s="366">
        <v>0.74794315632011998</v>
      </c>
      <c r="IS113" s="144">
        <v>74.020618556700995</v>
      </c>
      <c r="IT113" s="144">
        <v>77.9356768885565</v>
      </c>
      <c r="IU113" s="144">
        <v>10.0006873324627</v>
      </c>
      <c r="IV113" s="144">
        <v>6.9526781071242896</v>
      </c>
      <c r="IW113" s="144">
        <v>4.7960782113743896</v>
      </c>
      <c r="IX113" s="144">
        <v>7.5378183269244703</v>
      </c>
      <c r="IY113" s="338">
        <v>170</v>
      </c>
      <c r="IZ113" s="366">
        <v>0.46906903592517002</v>
      </c>
      <c r="JA113" s="366">
        <v>5.3968253968253999</v>
      </c>
      <c r="JB113" s="366">
        <v>83.5555555555556</v>
      </c>
      <c r="JC113" s="366">
        <v>8.6915733127310908</v>
      </c>
      <c r="JD113" s="144">
        <v>7.9312804275115996</v>
      </c>
    </row>
    <row r="114" spans="1:264" ht="18" customHeight="1">
      <c r="A114" s="278"/>
      <c r="B114" s="279" t="s">
        <v>87</v>
      </c>
      <c r="C114" s="279" t="s">
        <v>87</v>
      </c>
      <c r="D114" s="280" t="s">
        <v>1830</v>
      </c>
      <c r="E114" s="281" t="s">
        <v>1331</v>
      </c>
      <c r="F114" s="280" t="s">
        <v>100</v>
      </c>
      <c r="G114" s="281" t="s">
        <v>12</v>
      </c>
      <c r="H114" s="282" t="s">
        <v>87</v>
      </c>
      <c r="I114" s="282" t="s">
        <v>87</v>
      </c>
      <c r="J114" s="282" t="s">
        <v>87</v>
      </c>
      <c r="K114" s="282" t="s">
        <v>87</v>
      </c>
      <c r="L114" s="282" t="s">
        <v>87</v>
      </c>
      <c r="M114" s="283">
        <v>1365611</v>
      </c>
      <c r="N114" s="282" t="s">
        <v>87</v>
      </c>
      <c r="O114" s="282" t="s">
        <v>87</v>
      </c>
      <c r="P114" s="282" t="s">
        <v>87</v>
      </c>
      <c r="Q114" s="282" t="s">
        <v>87</v>
      </c>
      <c r="R114" s="132">
        <v>111.82786155865433</v>
      </c>
      <c r="S114" s="132">
        <v>110.05547470043628</v>
      </c>
      <c r="T114" s="395">
        <v>1245.4237066860605</v>
      </c>
      <c r="U114" s="395">
        <v>700.0564702887732</v>
      </c>
      <c r="V114" s="132">
        <v>20.575407990996101</v>
      </c>
      <c r="W114" s="132">
        <v>6.4926842993809801</v>
      </c>
      <c r="X114" s="132">
        <v>27.068092290376999</v>
      </c>
      <c r="Y114" s="282" t="s">
        <v>87</v>
      </c>
      <c r="Z114" s="282" t="s">
        <v>87</v>
      </c>
      <c r="AA114" s="282" t="s">
        <v>87</v>
      </c>
      <c r="AB114" s="282" t="s">
        <v>87</v>
      </c>
      <c r="AC114" s="282" t="s">
        <v>87</v>
      </c>
      <c r="AD114" s="282" t="s">
        <v>87</v>
      </c>
      <c r="AE114" s="282" t="s">
        <v>87</v>
      </c>
      <c r="AF114" s="282" t="s">
        <v>87</v>
      </c>
      <c r="AG114" s="282" t="s">
        <v>87</v>
      </c>
      <c r="AH114" s="282" t="s">
        <v>87</v>
      </c>
      <c r="AI114" s="282" t="s">
        <v>87</v>
      </c>
      <c r="AJ114" s="282" t="s">
        <v>87</v>
      </c>
      <c r="AK114" s="282" t="s">
        <v>87</v>
      </c>
      <c r="AL114" s="282" t="s">
        <v>87</v>
      </c>
      <c r="AM114" s="282" t="s">
        <v>87</v>
      </c>
      <c r="AN114" s="282" t="s">
        <v>87</v>
      </c>
      <c r="AO114" s="282" t="s">
        <v>87</v>
      </c>
      <c r="AP114" s="282" t="s">
        <v>87</v>
      </c>
      <c r="AQ114" s="282" t="s">
        <v>87</v>
      </c>
      <c r="AR114" s="282" t="s">
        <v>87</v>
      </c>
      <c r="AS114" s="282" t="s">
        <v>87</v>
      </c>
      <c r="AT114" s="282" t="s">
        <v>87</v>
      </c>
      <c r="AU114" s="282" t="s">
        <v>87</v>
      </c>
      <c r="AV114" s="282" t="s">
        <v>87</v>
      </c>
      <c r="AW114" s="286" t="s">
        <v>87</v>
      </c>
      <c r="AX114" s="286" t="s">
        <v>87</v>
      </c>
      <c r="AY114" s="286" t="s">
        <v>87</v>
      </c>
      <c r="AZ114" s="286" t="s">
        <v>87</v>
      </c>
      <c r="BA114" s="286" t="s">
        <v>87</v>
      </c>
      <c r="BB114" s="285">
        <v>97</v>
      </c>
      <c r="BC114" s="285">
        <v>171</v>
      </c>
      <c r="BD114" s="287" t="s">
        <v>88</v>
      </c>
      <c r="BE114" s="287" t="s">
        <v>88</v>
      </c>
      <c r="BF114" s="287" t="s">
        <v>88</v>
      </c>
      <c r="BG114" s="285">
        <v>160</v>
      </c>
      <c r="BH114" s="284">
        <v>12.072747357388785</v>
      </c>
      <c r="BI114" s="285">
        <v>948</v>
      </c>
      <c r="BJ114" s="284">
        <v>71.531028092528558</v>
      </c>
      <c r="BK114" s="285">
        <v>0</v>
      </c>
      <c r="BL114" s="284">
        <v>0</v>
      </c>
      <c r="BM114" s="285">
        <v>0</v>
      </c>
      <c r="BN114" s="288">
        <v>0</v>
      </c>
      <c r="BO114" s="289">
        <v>159</v>
      </c>
      <c r="BP114" s="288">
        <v>11.997292686405105</v>
      </c>
      <c r="BQ114" s="285">
        <v>0</v>
      </c>
      <c r="BR114" s="288">
        <v>0</v>
      </c>
      <c r="BS114" s="285">
        <v>46</v>
      </c>
      <c r="BT114" s="288">
        <v>3.4709148652492758</v>
      </c>
      <c r="BU114" s="285">
        <v>0</v>
      </c>
      <c r="BV114" s="288">
        <v>0</v>
      </c>
      <c r="BW114" s="285">
        <v>28</v>
      </c>
      <c r="BX114" s="288">
        <v>2.1127307875430374</v>
      </c>
      <c r="BY114" s="285">
        <v>0</v>
      </c>
      <c r="BZ114" s="288">
        <v>0</v>
      </c>
      <c r="CA114" s="285">
        <v>828</v>
      </c>
      <c r="CB114" s="288">
        <v>62.476467574486968</v>
      </c>
      <c r="CC114" s="285">
        <v>0</v>
      </c>
      <c r="CD114" s="288">
        <v>0</v>
      </c>
      <c r="CE114" s="285">
        <v>39</v>
      </c>
      <c r="CF114" s="288">
        <v>2.9427321683635164</v>
      </c>
      <c r="CG114" s="285">
        <v>1153</v>
      </c>
      <c r="CH114" s="288">
        <v>86.999235644182932</v>
      </c>
      <c r="CI114" s="285">
        <v>3665</v>
      </c>
      <c r="CJ114" s="288">
        <v>276.54136915518689</v>
      </c>
      <c r="CK114" s="285">
        <v>1360</v>
      </c>
      <c r="CL114" s="288">
        <v>102.61835253780468</v>
      </c>
      <c r="CM114" s="285">
        <v>1603</v>
      </c>
      <c r="CN114" s="292">
        <v>120.9538375868389</v>
      </c>
      <c r="CO114" s="285">
        <v>237</v>
      </c>
      <c r="CP114" s="288">
        <v>17.88275702313214</v>
      </c>
      <c r="CQ114" s="285">
        <v>1</v>
      </c>
      <c r="CR114" s="288">
        <v>7.5454670983679903E-2</v>
      </c>
      <c r="CS114" s="285">
        <v>64</v>
      </c>
      <c r="CT114" s="288">
        <v>4.8290989429555138</v>
      </c>
      <c r="CU114" s="285">
        <v>30</v>
      </c>
      <c r="CV114" s="288">
        <v>2.2636401295103972</v>
      </c>
      <c r="CW114" s="285">
        <v>29</v>
      </c>
      <c r="CX114" s="288">
        <v>2.1881854585267173</v>
      </c>
      <c r="CY114" s="285">
        <v>29</v>
      </c>
      <c r="CZ114" s="288">
        <v>2.1881854585267173</v>
      </c>
      <c r="DA114" s="285">
        <v>0</v>
      </c>
      <c r="DB114" s="288">
        <v>0</v>
      </c>
      <c r="DC114" s="285">
        <v>0</v>
      </c>
      <c r="DD114" s="285">
        <v>218</v>
      </c>
      <c r="DE114" s="285">
        <v>1</v>
      </c>
      <c r="DF114" s="285">
        <v>8218</v>
      </c>
      <c r="DG114" s="285">
        <v>0</v>
      </c>
      <c r="DH114" s="285">
        <v>247</v>
      </c>
      <c r="DI114" s="285">
        <v>145</v>
      </c>
      <c r="DJ114" s="285">
        <v>3</v>
      </c>
      <c r="DK114" s="285">
        <v>102</v>
      </c>
      <c r="DL114" s="285">
        <v>48</v>
      </c>
      <c r="DM114" s="285">
        <v>2</v>
      </c>
      <c r="DN114" s="285">
        <v>0</v>
      </c>
      <c r="DO114" s="285">
        <v>30</v>
      </c>
      <c r="DP114" s="285">
        <v>43</v>
      </c>
      <c r="DQ114" s="285">
        <v>17</v>
      </c>
      <c r="DR114" s="285">
        <v>0</v>
      </c>
      <c r="DS114" s="285">
        <v>1</v>
      </c>
      <c r="DT114" s="285">
        <v>0</v>
      </c>
      <c r="DU114" s="285">
        <v>0</v>
      </c>
      <c r="DV114" s="285">
        <v>0</v>
      </c>
      <c r="DW114" s="285">
        <v>148</v>
      </c>
      <c r="DX114" s="285">
        <v>0</v>
      </c>
      <c r="DY114" s="285">
        <v>0</v>
      </c>
      <c r="DZ114" s="285">
        <v>0</v>
      </c>
      <c r="EA114" s="285">
        <v>11245</v>
      </c>
      <c r="EB114" s="288">
        <v>11.720764784348599</v>
      </c>
      <c r="EC114" s="285">
        <v>101</v>
      </c>
      <c r="ED114" s="285">
        <v>4189</v>
      </c>
      <c r="EE114" s="285">
        <v>619</v>
      </c>
      <c r="EF114" s="288">
        <v>14.776796371449032</v>
      </c>
      <c r="EG114" s="285">
        <v>70</v>
      </c>
      <c r="EH114" s="285">
        <v>65</v>
      </c>
      <c r="EI114" s="285">
        <v>53</v>
      </c>
      <c r="EJ114" s="285">
        <v>14</v>
      </c>
      <c r="EK114" s="285">
        <v>325</v>
      </c>
      <c r="EL114" s="285">
        <v>0</v>
      </c>
      <c r="EM114" s="285">
        <v>13</v>
      </c>
      <c r="EN114" s="285">
        <v>10</v>
      </c>
      <c r="EO114" s="285">
        <v>20</v>
      </c>
      <c r="EP114" s="285">
        <v>12</v>
      </c>
      <c r="EQ114" s="285">
        <v>52</v>
      </c>
      <c r="ER114" s="285">
        <v>0</v>
      </c>
      <c r="ES114" s="285">
        <v>0</v>
      </c>
      <c r="ET114" s="285">
        <v>0</v>
      </c>
      <c r="EU114" s="285">
        <v>0</v>
      </c>
      <c r="EV114" s="285">
        <v>0</v>
      </c>
      <c r="EW114" s="285">
        <v>0</v>
      </c>
      <c r="EX114" s="285">
        <v>0</v>
      </c>
      <c r="EY114" s="285">
        <v>0</v>
      </c>
      <c r="EZ114" s="285">
        <v>0</v>
      </c>
      <c r="FA114" s="285">
        <v>0</v>
      </c>
      <c r="FB114" s="285">
        <v>0</v>
      </c>
      <c r="FC114" s="285">
        <v>0</v>
      </c>
      <c r="FD114" s="285">
        <v>0</v>
      </c>
      <c r="FE114" s="285">
        <v>0</v>
      </c>
      <c r="FF114" s="285">
        <v>0</v>
      </c>
      <c r="FG114" s="285">
        <v>98</v>
      </c>
      <c r="FH114" s="285">
        <v>269</v>
      </c>
      <c r="FI114" s="285">
        <v>2</v>
      </c>
      <c r="FJ114" s="285">
        <v>1208</v>
      </c>
      <c r="FK114" s="289">
        <v>24</v>
      </c>
      <c r="FL114" s="288">
        <v>1.7574550878690931</v>
      </c>
      <c r="FM114" s="289">
        <v>5</v>
      </c>
      <c r="FN114" s="288">
        <v>0.36613647663939436</v>
      </c>
      <c r="FO114" s="289">
        <v>6</v>
      </c>
      <c r="FP114" s="288">
        <v>0.43936377196727328</v>
      </c>
      <c r="FQ114" s="281">
        <v>0</v>
      </c>
      <c r="FR114" s="292">
        <v>0</v>
      </c>
      <c r="FS114" s="281">
        <v>0</v>
      </c>
      <c r="FT114" s="292">
        <v>0</v>
      </c>
      <c r="FU114" s="289">
        <v>0</v>
      </c>
      <c r="FV114" s="288">
        <v>0</v>
      </c>
      <c r="FW114" s="293">
        <v>2</v>
      </c>
      <c r="FX114" s="293">
        <v>1</v>
      </c>
      <c r="FY114" s="293">
        <v>1</v>
      </c>
      <c r="FZ114" s="293">
        <v>0</v>
      </c>
      <c r="GA114" s="293">
        <v>0</v>
      </c>
      <c r="GB114" s="285">
        <v>0</v>
      </c>
      <c r="GC114" s="285">
        <v>0</v>
      </c>
      <c r="GD114" s="285">
        <v>0</v>
      </c>
      <c r="GE114" s="285">
        <v>0</v>
      </c>
      <c r="GF114" s="285">
        <v>0</v>
      </c>
      <c r="GG114" s="288">
        <v>243.59</v>
      </c>
      <c r="GH114" s="288">
        <v>402.68</v>
      </c>
      <c r="GI114" s="288">
        <v>26</v>
      </c>
      <c r="GJ114" s="288">
        <v>4</v>
      </c>
      <c r="GK114" s="288">
        <v>0</v>
      </c>
      <c r="GL114" s="288">
        <v>2</v>
      </c>
      <c r="GM114" s="288">
        <v>8</v>
      </c>
      <c r="GN114" s="288">
        <v>7</v>
      </c>
      <c r="GO114" s="288">
        <v>2</v>
      </c>
      <c r="GP114" s="288">
        <v>8</v>
      </c>
      <c r="GQ114" s="288">
        <v>5</v>
      </c>
      <c r="GR114" s="288">
        <v>0</v>
      </c>
      <c r="GS114" s="288">
        <v>0</v>
      </c>
      <c r="GT114" s="288">
        <v>10</v>
      </c>
      <c r="GU114" s="288">
        <v>0</v>
      </c>
      <c r="GV114" s="288">
        <v>1</v>
      </c>
      <c r="GW114" s="288">
        <v>0</v>
      </c>
      <c r="GX114" s="288">
        <v>0</v>
      </c>
      <c r="GY114" s="288">
        <v>1</v>
      </c>
      <c r="GZ114" s="288">
        <v>1</v>
      </c>
      <c r="HA114" s="288">
        <v>0</v>
      </c>
      <c r="HB114" s="288">
        <v>0</v>
      </c>
      <c r="HC114" s="288">
        <v>0</v>
      </c>
      <c r="HD114" s="288">
        <v>0</v>
      </c>
      <c r="HE114" s="288">
        <v>1</v>
      </c>
      <c r="HF114" s="288">
        <v>0</v>
      </c>
      <c r="HG114" s="288">
        <v>0</v>
      </c>
      <c r="HH114" s="288">
        <v>5</v>
      </c>
      <c r="HI114" s="288">
        <v>4</v>
      </c>
      <c r="HJ114" s="134">
        <v>2.4897280411478819</v>
      </c>
      <c r="HK114" s="134">
        <v>9.885684869263649</v>
      </c>
      <c r="HL114" s="132">
        <v>39.346710007461859</v>
      </c>
      <c r="HM114" s="144">
        <v>109.75735702737001</v>
      </c>
      <c r="HN114" s="144">
        <v>124.469079283692</v>
      </c>
      <c r="HO114" s="365">
        <v>6.9645068097399898E-2</v>
      </c>
      <c r="HP114" s="365">
        <v>2.8789923526765598E-2</v>
      </c>
      <c r="HQ114" s="365">
        <v>2.8037383177570101</v>
      </c>
      <c r="HR114" s="365">
        <v>1.5810276679841899</v>
      </c>
      <c r="HS114" s="132">
        <v>60.643821391484899</v>
      </c>
      <c r="HT114" s="132">
        <v>62.944664031620597</v>
      </c>
      <c r="HU114" s="132">
        <v>2.48400742880726</v>
      </c>
      <c r="HV114" s="132">
        <v>1.8209626630679301</v>
      </c>
      <c r="HW114" s="132">
        <v>5.8665749417164399</v>
      </c>
      <c r="HX114" s="132">
        <v>9.1323511653181999</v>
      </c>
      <c r="HY114" s="144">
        <v>127.84458869673929</v>
      </c>
      <c r="HZ114" s="144">
        <v>109.352648203492</v>
      </c>
      <c r="IA114" s="383">
        <v>166</v>
      </c>
      <c r="IB114" s="383">
        <v>134</v>
      </c>
      <c r="IC114" s="366">
        <v>0.41984925894076602</v>
      </c>
      <c r="ID114" s="366">
        <v>0.21700404858299599</v>
      </c>
      <c r="IE114" s="366">
        <v>4.1792547834843896</v>
      </c>
      <c r="IF114" s="366">
        <v>3.09969928290539</v>
      </c>
      <c r="IG114" s="144">
        <v>53.021148036253798</v>
      </c>
      <c r="IH114" s="144">
        <v>54.244737450844298</v>
      </c>
      <c r="II114" s="144">
        <v>10.046031665739299</v>
      </c>
      <c r="IJ114" s="144">
        <v>7.00080971659919</v>
      </c>
      <c r="IK114" s="144">
        <v>6.4794643818815398</v>
      </c>
      <c r="IL114" s="144">
        <v>11.4312884917281</v>
      </c>
      <c r="IM114" s="146">
        <v>115.27280873675943</v>
      </c>
      <c r="IN114" s="135">
        <v>106.53044054402474</v>
      </c>
      <c r="IO114" s="366">
        <v>0.17467248908296901</v>
      </c>
      <c r="IP114" s="366">
        <v>4.9462099666130799E-2</v>
      </c>
      <c r="IQ114" s="366">
        <v>3.7383177570093502</v>
      </c>
      <c r="IR114" s="366">
        <v>1.6597510373444</v>
      </c>
      <c r="IS114" s="144">
        <v>84.112149532710305</v>
      </c>
      <c r="IT114" s="144">
        <v>87.136929460580902</v>
      </c>
      <c r="IU114" s="144">
        <v>4.6724890829694301</v>
      </c>
      <c r="IV114" s="144">
        <v>2.9800915048843799</v>
      </c>
      <c r="IW114" s="144">
        <v>4.53866808638689</v>
      </c>
      <c r="IX114" s="144">
        <v>7.0532993969181401</v>
      </c>
      <c r="IY114" s="338">
        <v>95</v>
      </c>
      <c r="IZ114" s="366">
        <v>0.39783910549017998</v>
      </c>
      <c r="JA114" s="366">
        <v>6.4538043478260896</v>
      </c>
      <c r="JB114" s="366">
        <v>91.100543478260903</v>
      </c>
      <c r="JC114" s="366">
        <v>6.1644122450688901</v>
      </c>
      <c r="JD114" s="144">
        <v>8.0723191643521304</v>
      </c>
    </row>
    <row r="115" spans="1:264" ht="18" customHeight="1">
      <c r="A115" s="278"/>
      <c r="B115" s="279" t="s">
        <v>87</v>
      </c>
      <c r="C115" s="279" t="s">
        <v>87</v>
      </c>
      <c r="D115" s="280" t="s">
        <v>1831</v>
      </c>
      <c r="E115" s="281" t="s">
        <v>1332</v>
      </c>
      <c r="F115" s="280" t="s">
        <v>100</v>
      </c>
      <c r="G115" s="281" t="s">
        <v>12</v>
      </c>
      <c r="H115" s="282" t="s">
        <v>87</v>
      </c>
      <c r="I115" s="282" t="s">
        <v>87</v>
      </c>
      <c r="J115" s="282" t="s">
        <v>87</v>
      </c>
      <c r="K115" s="282" t="s">
        <v>87</v>
      </c>
      <c r="L115" s="282" t="s">
        <v>87</v>
      </c>
      <c r="M115" s="283">
        <v>1494327</v>
      </c>
      <c r="N115" s="282" t="s">
        <v>87</v>
      </c>
      <c r="O115" s="282" t="s">
        <v>87</v>
      </c>
      <c r="P115" s="282" t="s">
        <v>87</v>
      </c>
      <c r="Q115" s="282" t="s">
        <v>87</v>
      </c>
      <c r="R115" s="132">
        <v>113.82286110846735</v>
      </c>
      <c r="S115" s="132">
        <v>110.21067776650824</v>
      </c>
      <c r="T115" s="395">
        <v>1364.8851775920411</v>
      </c>
      <c r="U115" s="395">
        <v>664.18563420124701</v>
      </c>
      <c r="V115" s="132">
        <v>21.4211906843653</v>
      </c>
      <c r="W115" s="132">
        <v>7.12185040934743</v>
      </c>
      <c r="X115" s="132">
        <v>28.543041093712699</v>
      </c>
      <c r="Y115" s="282" t="s">
        <v>87</v>
      </c>
      <c r="Z115" s="282" t="s">
        <v>87</v>
      </c>
      <c r="AA115" s="282" t="s">
        <v>87</v>
      </c>
      <c r="AB115" s="282" t="s">
        <v>87</v>
      </c>
      <c r="AC115" s="282" t="s">
        <v>87</v>
      </c>
      <c r="AD115" s="282" t="s">
        <v>87</v>
      </c>
      <c r="AE115" s="282" t="s">
        <v>87</v>
      </c>
      <c r="AF115" s="282" t="s">
        <v>87</v>
      </c>
      <c r="AG115" s="282" t="s">
        <v>87</v>
      </c>
      <c r="AH115" s="282" t="s">
        <v>87</v>
      </c>
      <c r="AI115" s="282" t="s">
        <v>87</v>
      </c>
      <c r="AJ115" s="282" t="s">
        <v>87</v>
      </c>
      <c r="AK115" s="282" t="s">
        <v>87</v>
      </c>
      <c r="AL115" s="282" t="s">
        <v>87</v>
      </c>
      <c r="AM115" s="282" t="s">
        <v>87</v>
      </c>
      <c r="AN115" s="282" t="s">
        <v>87</v>
      </c>
      <c r="AO115" s="282" t="s">
        <v>87</v>
      </c>
      <c r="AP115" s="282" t="s">
        <v>87</v>
      </c>
      <c r="AQ115" s="282" t="s">
        <v>87</v>
      </c>
      <c r="AR115" s="282" t="s">
        <v>87</v>
      </c>
      <c r="AS115" s="282" t="s">
        <v>87</v>
      </c>
      <c r="AT115" s="282" t="s">
        <v>87</v>
      </c>
      <c r="AU115" s="282" t="s">
        <v>87</v>
      </c>
      <c r="AV115" s="282" t="s">
        <v>87</v>
      </c>
      <c r="AW115" s="286" t="s">
        <v>87</v>
      </c>
      <c r="AX115" s="286" t="s">
        <v>87</v>
      </c>
      <c r="AY115" s="286" t="s">
        <v>87</v>
      </c>
      <c r="AZ115" s="286" t="s">
        <v>87</v>
      </c>
      <c r="BA115" s="286" t="s">
        <v>87</v>
      </c>
      <c r="BB115" s="285">
        <v>144</v>
      </c>
      <c r="BC115" s="285">
        <v>280</v>
      </c>
      <c r="BD115" s="287" t="s">
        <v>88</v>
      </c>
      <c r="BE115" s="287" t="s">
        <v>88</v>
      </c>
      <c r="BF115" s="287" t="s">
        <v>88</v>
      </c>
      <c r="BG115" s="285">
        <v>565</v>
      </c>
      <c r="BH115" s="284">
        <v>39.354146220504418</v>
      </c>
      <c r="BI115" s="285">
        <v>1940</v>
      </c>
      <c r="BJ115" s="284">
        <v>135.12751091642224</v>
      </c>
      <c r="BK115" s="285">
        <v>428</v>
      </c>
      <c r="BL115" s="284">
        <v>29.811636428983878</v>
      </c>
      <c r="BM115" s="285">
        <v>54</v>
      </c>
      <c r="BN115" s="288">
        <v>3.7612812316942272</v>
      </c>
      <c r="BO115" s="289">
        <v>794</v>
      </c>
      <c r="BP115" s="288">
        <v>55.304764777133641</v>
      </c>
      <c r="BQ115" s="285">
        <v>0</v>
      </c>
      <c r="BR115" s="288">
        <v>0</v>
      </c>
      <c r="BS115" s="285">
        <v>70</v>
      </c>
      <c r="BT115" s="288">
        <v>4.8757349299739987</v>
      </c>
      <c r="BU115" s="285">
        <v>0</v>
      </c>
      <c r="BV115" s="288">
        <v>0</v>
      </c>
      <c r="BW115" s="285">
        <v>231</v>
      </c>
      <c r="BX115" s="288">
        <v>16.089925268914197</v>
      </c>
      <c r="BY115" s="290">
        <v>0</v>
      </c>
      <c r="BZ115" s="291">
        <v>0</v>
      </c>
      <c r="CA115" s="285">
        <v>3832</v>
      </c>
      <c r="CB115" s="288">
        <v>266.91166073800514</v>
      </c>
      <c r="CC115" s="290">
        <v>430</v>
      </c>
      <c r="CD115" s="291">
        <v>29.950943141268851</v>
      </c>
      <c r="CE115" s="285">
        <v>247</v>
      </c>
      <c r="CF115" s="288">
        <v>17.204378967193968</v>
      </c>
      <c r="CG115" s="285">
        <v>2190</v>
      </c>
      <c r="CH115" s="288">
        <v>152.54084995204369</v>
      </c>
      <c r="CI115" s="285">
        <v>3509</v>
      </c>
      <c r="CJ115" s="288">
        <v>244.41362670398229</v>
      </c>
      <c r="CK115" s="285">
        <v>1167</v>
      </c>
      <c r="CL115" s="288">
        <v>81.285466618280807</v>
      </c>
      <c r="CM115" s="285">
        <v>2760</v>
      </c>
      <c r="CN115" s="292">
        <v>192.24326295326051</v>
      </c>
      <c r="CO115" s="285">
        <v>838</v>
      </c>
      <c r="CP115" s="288">
        <v>58.369512447403011</v>
      </c>
      <c r="CQ115" s="285">
        <v>3</v>
      </c>
      <c r="CR115" s="288">
        <v>0.20896006842745707</v>
      </c>
      <c r="CS115" s="285">
        <v>53</v>
      </c>
      <c r="CT115" s="288">
        <v>3.6916278755517418</v>
      </c>
      <c r="CU115" s="285">
        <v>229</v>
      </c>
      <c r="CV115" s="288">
        <v>15.950618556629225</v>
      </c>
      <c r="CW115" s="285">
        <v>4372</v>
      </c>
      <c r="CX115" s="288">
        <v>304.52447305494746</v>
      </c>
      <c r="CY115" s="285">
        <v>3749</v>
      </c>
      <c r="CZ115" s="288">
        <v>261.13043217817886</v>
      </c>
      <c r="DA115" s="290">
        <v>0</v>
      </c>
      <c r="DB115" s="291">
        <v>0</v>
      </c>
      <c r="DC115" s="285">
        <v>25</v>
      </c>
      <c r="DD115" s="285">
        <v>9871</v>
      </c>
      <c r="DE115" s="285">
        <v>1343</v>
      </c>
      <c r="DF115" s="285">
        <v>24290</v>
      </c>
      <c r="DG115" s="285">
        <v>7651</v>
      </c>
      <c r="DH115" s="285">
        <v>2589</v>
      </c>
      <c r="DI115" s="285">
        <v>25</v>
      </c>
      <c r="DJ115" s="285">
        <v>788</v>
      </c>
      <c r="DK115" s="285">
        <v>908</v>
      </c>
      <c r="DL115" s="285">
        <v>5579</v>
      </c>
      <c r="DM115" s="285">
        <v>1</v>
      </c>
      <c r="DN115" s="285">
        <v>4849</v>
      </c>
      <c r="DO115" s="285">
        <v>0</v>
      </c>
      <c r="DP115" s="285">
        <v>1005</v>
      </c>
      <c r="DQ115" s="285">
        <v>152</v>
      </c>
      <c r="DR115" s="285">
        <v>0</v>
      </c>
      <c r="DS115" s="285">
        <v>58</v>
      </c>
      <c r="DT115" s="285">
        <v>27246</v>
      </c>
      <c r="DU115" s="285">
        <v>59375</v>
      </c>
      <c r="DV115" s="285">
        <v>33507</v>
      </c>
      <c r="DW115" s="285">
        <v>9480</v>
      </c>
      <c r="DX115" s="285">
        <v>2443</v>
      </c>
      <c r="DY115" s="285">
        <v>1810</v>
      </c>
      <c r="DZ115" s="285">
        <v>27567</v>
      </c>
      <c r="EA115" s="285">
        <v>34868</v>
      </c>
      <c r="EB115" s="288">
        <v>54.353562005276999</v>
      </c>
      <c r="EC115" s="285">
        <v>622</v>
      </c>
      <c r="ED115" s="285">
        <v>11827</v>
      </c>
      <c r="EE115" s="285">
        <v>5929</v>
      </c>
      <c r="EF115" s="288">
        <v>50.131056058171971</v>
      </c>
      <c r="EG115" s="285">
        <v>535</v>
      </c>
      <c r="EH115" s="285">
        <v>791</v>
      </c>
      <c r="EI115" s="285">
        <v>652</v>
      </c>
      <c r="EJ115" s="285">
        <v>3110</v>
      </c>
      <c r="EK115" s="285">
        <v>2495</v>
      </c>
      <c r="EL115" s="285">
        <v>21</v>
      </c>
      <c r="EM115" s="285">
        <v>156</v>
      </c>
      <c r="EN115" s="285">
        <v>65</v>
      </c>
      <c r="EO115" s="285">
        <v>267</v>
      </c>
      <c r="EP115" s="285">
        <v>1225</v>
      </c>
      <c r="EQ115" s="285">
        <v>490</v>
      </c>
      <c r="ER115" s="285">
        <v>0</v>
      </c>
      <c r="ES115" s="285">
        <v>28</v>
      </c>
      <c r="ET115" s="285">
        <v>193</v>
      </c>
      <c r="EU115" s="285">
        <v>0</v>
      </c>
      <c r="EV115" s="285">
        <v>14958</v>
      </c>
      <c r="EW115" s="285">
        <v>0</v>
      </c>
      <c r="EX115" s="285">
        <v>37</v>
      </c>
      <c r="EY115" s="285">
        <v>2853</v>
      </c>
      <c r="EZ115" s="285">
        <v>81</v>
      </c>
      <c r="FA115" s="285">
        <v>39</v>
      </c>
      <c r="FB115" s="285">
        <v>19</v>
      </c>
      <c r="FC115" s="285">
        <v>31</v>
      </c>
      <c r="FD115" s="285">
        <v>55</v>
      </c>
      <c r="FE115" s="285">
        <v>50</v>
      </c>
      <c r="FF115" s="285">
        <v>219</v>
      </c>
      <c r="FG115" s="285">
        <v>1436</v>
      </c>
      <c r="FH115" s="285">
        <v>2608</v>
      </c>
      <c r="FI115" s="285">
        <v>418</v>
      </c>
      <c r="FJ115" s="285">
        <v>9457</v>
      </c>
      <c r="FK115" s="289">
        <v>75</v>
      </c>
      <c r="FL115" s="288">
        <v>5.0189817891264763</v>
      </c>
      <c r="FM115" s="289">
        <v>21</v>
      </c>
      <c r="FN115" s="288">
        <v>1.4053149009554133</v>
      </c>
      <c r="FO115" s="289">
        <v>43</v>
      </c>
      <c r="FP115" s="288">
        <v>2.8775495590991795</v>
      </c>
      <c r="FQ115" s="281">
        <v>10</v>
      </c>
      <c r="FR115" s="292">
        <v>0.6965335614248569</v>
      </c>
      <c r="FS115" s="281">
        <v>1</v>
      </c>
      <c r="FT115" s="292">
        <v>6.965335614248569E-2</v>
      </c>
      <c r="FU115" s="295">
        <v>83</v>
      </c>
      <c r="FV115" s="291">
        <v>5.7812285598263129</v>
      </c>
      <c r="FW115" s="293">
        <v>1</v>
      </c>
      <c r="FX115" s="293">
        <v>0</v>
      </c>
      <c r="FY115" s="293">
        <v>1</v>
      </c>
      <c r="FZ115" s="293">
        <v>0</v>
      </c>
      <c r="GA115" s="293">
        <v>0</v>
      </c>
      <c r="GB115" s="285">
        <v>35317</v>
      </c>
      <c r="GC115" s="285">
        <v>9608</v>
      </c>
      <c r="GD115" s="285">
        <v>11063</v>
      </c>
      <c r="GE115" s="285">
        <v>0</v>
      </c>
      <c r="GF115" s="285">
        <v>180</v>
      </c>
      <c r="GG115" s="288">
        <v>615</v>
      </c>
      <c r="GH115" s="288">
        <v>1594.8</v>
      </c>
      <c r="GI115" s="288">
        <v>131.6</v>
      </c>
      <c r="GJ115" s="288">
        <v>35</v>
      </c>
      <c r="GK115" s="288">
        <v>7</v>
      </c>
      <c r="GL115" s="288">
        <v>6</v>
      </c>
      <c r="GM115" s="288">
        <v>33</v>
      </c>
      <c r="GN115" s="288">
        <v>26</v>
      </c>
      <c r="GO115" s="288">
        <v>2</v>
      </c>
      <c r="GP115" s="288">
        <v>31.8</v>
      </c>
      <c r="GQ115" s="288">
        <v>22</v>
      </c>
      <c r="GR115" s="288">
        <v>17</v>
      </c>
      <c r="GS115" s="288">
        <v>1</v>
      </c>
      <c r="GT115" s="288">
        <v>77</v>
      </c>
      <c r="GU115" s="288">
        <v>10</v>
      </c>
      <c r="GV115" s="288">
        <v>4</v>
      </c>
      <c r="GW115" s="288">
        <v>2</v>
      </c>
      <c r="GX115" s="288">
        <v>1</v>
      </c>
      <c r="GY115" s="288">
        <v>8</v>
      </c>
      <c r="GZ115" s="288">
        <v>5</v>
      </c>
      <c r="HA115" s="288">
        <v>0</v>
      </c>
      <c r="HB115" s="288">
        <v>2</v>
      </c>
      <c r="HC115" s="288">
        <v>0</v>
      </c>
      <c r="HD115" s="288">
        <v>16</v>
      </c>
      <c r="HE115" s="288">
        <v>3.8</v>
      </c>
      <c r="HF115" s="288">
        <v>10</v>
      </c>
      <c r="HG115" s="288">
        <v>7</v>
      </c>
      <c r="HH115" s="288">
        <v>29.3</v>
      </c>
      <c r="HI115" s="288">
        <v>3.8</v>
      </c>
      <c r="HJ115" s="134">
        <v>0.86995684344858926</v>
      </c>
      <c r="HK115" s="134">
        <v>10.037963578252953</v>
      </c>
      <c r="HL115" s="132">
        <v>40.483107111094156</v>
      </c>
      <c r="HM115" s="144">
        <v>110.68342352364201</v>
      </c>
      <c r="HN115" s="144">
        <v>119.80759355421399</v>
      </c>
      <c r="HO115" s="365">
        <v>7.8689462765576895E-2</v>
      </c>
      <c r="HP115" s="365">
        <v>1.41216343438147E-2</v>
      </c>
      <c r="HQ115" s="365">
        <v>4.19847328244275</v>
      </c>
      <c r="HR115" s="365">
        <v>0.93167701863354002</v>
      </c>
      <c r="HS115" s="132">
        <v>80.916030534351194</v>
      </c>
      <c r="HT115" s="132">
        <v>86.645962732919301</v>
      </c>
      <c r="HU115" s="132">
        <v>1.87423993132556</v>
      </c>
      <c r="HV115" s="132">
        <v>1.51572208623611</v>
      </c>
      <c r="HW115" s="132">
        <v>3.9587575966518598</v>
      </c>
      <c r="HX115" s="132">
        <v>7.0401669631859898</v>
      </c>
      <c r="HY115" s="144">
        <v>124.22251385212265</v>
      </c>
      <c r="HZ115" s="144">
        <v>112.433617042512</v>
      </c>
      <c r="IA115" s="383">
        <v>125</v>
      </c>
      <c r="IB115" s="383">
        <v>124</v>
      </c>
      <c r="IC115" s="366">
        <v>0.39919522243157801</v>
      </c>
      <c r="ID115" s="366">
        <v>0.22750206403082299</v>
      </c>
      <c r="IE115" s="366">
        <v>3.31301351709515</v>
      </c>
      <c r="IF115" s="366">
        <v>2.6649473457984101</v>
      </c>
      <c r="IG115" s="144">
        <v>59.130665253114202</v>
      </c>
      <c r="IH115" s="144">
        <v>61.702127659574501</v>
      </c>
      <c r="II115" s="144">
        <v>12.0493085938747</v>
      </c>
      <c r="IJ115" s="144">
        <v>8.5368314833501504</v>
      </c>
      <c r="IK115" s="144">
        <v>5.0980983614974402</v>
      </c>
      <c r="IL115" s="144">
        <v>9.6458875051320696</v>
      </c>
      <c r="IM115" s="146">
        <v>115.4154838379134</v>
      </c>
      <c r="IN115" s="135">
        <v>109.86613006535153</v>
      </c>
      <c r="IO115" s="366">
        <v>0.183823529411765</v>
      </c>
      <c r="IP115" s="366">
        <v>6.5648126044401997E-2</v>
      </c>
      <c r="IQ115" s="366">
        <v>1.0536879076768699</v>
      </c>
      <c r="IR115" s="366">
        <v>0.54080629301868199</v>
      </c>
      <c r="IS115" s="144">
        <v>53.587556447566499</v>
      </c>
      <c r="IT115" s="144">
        <v>62.586037364798401</v>
      </c>
      <c r="IU115" s="144">
        <v>17.445728291316499</v>
      </c>
      <c r="IV115" s="144">
        <v>12.138935306755799</v>
      </c>
      <c r="IW115" s="144">
        <v>4.9876209518851002</v>
      </c>
      <c r="IX115" s="144">
        <v>7.9223183092388396</v>
      </c>
      <c r="IY115" s="338">
        <v>151</v>
      </c>
      <c r="IZ115" s="366">
        <v>0.48584298584298602</v>
      </c>
      <c r="JA115" s="366">
        <v>5.2412356820548398</v>
      </c>
      <c r="JB115" s="366">
        <v>90.072891357167606</v>
      </c>
      <c r="JC115" s="366">
        <v>9.26962676962677</v>
      </c>
      <c r="JD115" s="144">
        <v>7.8948268783358397</v>
      </c>
    </row>
    <row r="116" spans="1:264" ht="18" customHeight="1">
      <c r="A116" s="278"/>
      <c r="B116" s="279" t="s">
        <v>87</v>
      </c>
      <c r="C116" s="279" t="s">
        <v>87</v>
      </c>
      <c r="D116" s="280" t="s">
        <v>1832</v>
      </c>
      <c r="E116" s="281" t="s">
        <v>1333</v>
      </c>
      <c r="F116" s="280" t="s">
        <v>100</v>
      </c>
      <c r="G116" s="281" t="s">
        <v>12</v>
      </c>
      <c r="H116" s="282" t="s">
        <v>87</v>
      </c>
      <c r="I116" s="282" t="s">
        <v>87</v>
      </c>
      <c r="J116" s="282" t="s">
        <v>87</v>
      </c>
      <c r="K116" s="282" t="s">
        <v>87</v>
      </c>
      <c r="L116" s="282" t="s">
        <v>87</v>
      </c>
      <c r="M116" s="283">
        <v>379043</v>
      </c>
      <c r="N116" s="282" t="s">
        <v>87</v>
      </c>
      <c r="O116" s="282" t="s">
        <v>87</v>
      </c>
      <c r="P116" s="282" t="s">
        <v>87</v>
      </c>
      <c r="Q116" s="282" t="s">
        <v>87</v>
      </c>
      <c r="R116" s="132">
        <v>92.306693176040753</v>
      </c>
      <c r="S116" s="132">
        <v>95.84558570236139</v>
      </c>
      <c r="T116" s="339" t="s">
        <v>88</v>
      </c>
      <c r="U116" s="339" t="s">
        <v>88</v>
      </c>
      <c r="V116" s="132">
        <v>12.4379139072848</v>
      </c>
      <c r="W116" s="132">
        <v>13.4933774834437</v>
      </c>
      <c r="X116" s="132">
        <v>25.9312913907285</v>
      </c>
      <c r="Y116" s="282" t="s">
        <v>87</v>
      </c>
      <c r="Z116" s="282" t="s">
        <v>87</v>
      </c>
      <c r="AA116" s="282" t="s">
        <v>87</v>
      </c>
      <c r="AB116" s="282" t="s">
        <v>87</v>
      </c>
      <c r="AC116" s="282" t="s">
        <v>87</v>
      </c>
      <c r="AD116" s="282" t="s">
        <v>87</v>
      </c>
      <c r="AE116" s="282" t="s">
        <v>87</v>
      </c>
      <c r="AF116" s="282" t="s">
        <v>87</v>
      </c>
      <c r="AG116" s="282" t="s">
        <v>87</v>
      </c>
      <c r="AH116" s="282" t="s">
        <v>87</v>
      </c>
      <c r="AI116" s="282" t="s">
        <v>87</v>
      </c>
      <c r="AJ116" s="282" t="s">
        <v>87</v>
      </c>
      <c r="AK116" s="282" t="s">
        <v>87</v>
      </c>
      <c r="AL116" s="282" t="s">
        <v>87</v>
      </c>
      <c r="AM116" s="282" t="s">
        <v>87</v>
      </c>
      <c r="AN116" s="282" t="s">
        <v>87</v>
      </c>
      <c r="AO116" s="282" t="s">
        <v>87</v>
      </c>
      <c r="AP116" s="282" t="s">
        <v>87</v>
      </c>
      <c r="AQ116" s="282" t="s">
        <v>87</v>
      </c>
      <c r="AR116" s="282" t="s">
        <v>87</v>
      </c>
      <c r="AS116" s="282" t="s">
        <v>87</v>
      </c>
      <c r="AT116" s="282" t="s">
        <v>87</v>
      </c>
      <c r="AU116" s="282" t="s">
        <v>87</v>
      </c>
      <c r="AV116" s="282" t="s">
        <v>87</v>
      </c>
      <c r="AW116" s="286" t="s">
        <v>87</v>
      </c>
      <c r="AX116" s="286" t="s">
        <v>87</v>
      </c>
      <c r="AY116" s="286" t="s">
        <v>87</v>
      </c>
      <c r="AZ116" s="286" t="s">
        <v>87</v>
      </c>
      <c r="BA116" s="286" t="s">
        <v>87</v>
      </c>
      <c r="BB116" s="285">
        <v>61</v>
      </c>
      <c r="BC116" s="285">
        <v>68</v>
      </c>
      <c r="BD116" s="287" t="s">
        <v>88</v>
      </c>
      <c r="BE116" s="287" t="s">
        <v>88</v>
      </c>
      <c r="BF116" s="287" t="s">
        <v>88</v>
      </c>
      <c r="BG116" s="285">
        <v>15</v>
      </c>
      <c r="BH116" s="284">
        <v>3.837327991772769</v>
      </c>
      <c r="BI116" s="285">
        <v>256</v>
      </c>
      <c r="BJ116" s="284">
        <v>65.490397726255253</v>
      </c>
      <c r="BK116" s="285">
        <v>0</v>
      </c>
      <c r="BL116" s="284">
        <v>0</v>
      </c>
      <c r="BM116" s="285">
        <v>0</v>
      </c>
      <c r="BN116" s="288">
        <v>0</v>
      </c>
      <c r="BO116" s="289">
        <v>84</v>
      </c>
      <c r="BP116" s="288">
        <v>21.489036753927504</v>
      </c>
      <c r="BQ116" s="285">
        <v>0</v>
      </c>
      <c r="BR116" s="288">
        <v>0</v>
      </c>
      <c r="BS116" s="285">
        <v>14</v>
      </c>
      <c r="BT116" s="288">
        <v>3.5815061256545846</v>
      </c>
      <c r="BU116" s="285">
        <v>0</v>
      </c>
      <c r="BV116" s="288">
        <v>0</v>
      </c>
      <c r="BW116" s="285">
        <v>11</v>
      </c>
      <c r="BX116" s="288">
        <v>2.8140405273000302</v>
      </c>
      <c r="BY116" s="290">
        <v>0</v>
      </c>
      <c r="BZ116" s="291">
        <v>0</v>
      </c>
      <c r="CA116" s="285">
        <v>558</v>
      </c>
      <c r="CB116" s="288">
        <v>142.74860129394699</v>
      </c>
      <c r="CC116" s="285">
        <v>437</v>
      </c>
      <c r="CD116" s="288">
        <v>111.79415549364667</v>
      </c>
      <c r="CE116" s="285">
        <v>51</v>
      </c>
      <c r="CF116" s="288">
        <v>13.046915172027415</v>
      </c>
      <c r="CG116" s="285">
        <v>464</v>
      </c>
      <c r="CH116" s="288">
        <v>118.70134587883764</v>
      </c>
      <c r="CI116" s="285">
        <v>818</v>
      </c>
      <c r="CJ116" s="288">
        <v>209.262286484675</v>
      </c>
      <c r="CK116" s="285">
        <v>263</v>
      </c>
      <c r="CL116" s="288">
        <v>67.281150789082545</v>
      </c>
      <c r="CM116" s="285">
        <v>6</v>
      </c>
      <c r="CN116" s="292">
        <v>1.5349311967091075</v>
      </c>
      <c r="CO116" s="285">
        <v>85</v>
      </c>
      <c r="CP116" s="288">
        <v>21.74485862004569</v>
      </c>
      <c r="CQ116" s="285">
        <v>2</v>
      </c>
      <c r="CR116" s="288">
        <v>0.51164373223636916</v>
      </c>
      <c r="CS116" s="285">
        <v>0</v>
      </c>
      <c r="CT116" s="288">
        <v>0</v>
      </c>
      <c r="CU116" s="285">
        <v>29</v>
      </c>
      <c r="CV116" s="288">
        <v>7.4188341174273527</v>
      </c>
      <c r="CW116" s="285">
        <v>480</v>
      </c>
      <c r="CX116" s="288">
        <v>122.79449573672861</v>
      </c>
      <c r="CY116" s="285">
        <v>480</v>
      </c>
      <c r="CZ116" s="288">
        <v>122.79449573672861</v>
      </c>
      <c r="DA116" s="290">
        <v>0</v>
      </c>
      <c r="DB116" s="291">
        <v>0</v>
      </c>
      <c r="DC116" s="285">
        <v>0</v>
      </c>
      <c r="DD116" s="285">
        <v>928</v>
      </c>
      <c r="DE116" s="285">
        <v>19</v>
      </c>
      <c r="DF116" s="285">
        <v>7371</v>
      </c>
      <c r="DG116" s="285">
        <v>0</v>
      </c>
      <c r="DH116" s="285">
        <v>0</v>
      </c>
      <c r="DI116" s="285">
        <v>0</v>
      </c>
      <c r="DJ116" s="285">
        <v>29</v>
      </c>
      <c r="DK116" s="285">
        <v>0</v>
      </c>
      <c r="DL116" s="285">
        <v>1</v>
      </c>
      <c r="DM116" s="285">
        <v>0</v>
      </c>
      <c r="DN116" s="285">
        <v>0</v>
      </c>
      <c r="DO116" s="285">
        <v>86</v>
      </c>
      <c r="DP116" s="285">
        <v>40</v>
      </c>
      <c r="DQ116" s="285">
        <v>0</v>
      </c>
      <c r="DR116" s="285">
        <v>0</v>
      </c>
      <c r="DS116" s="285">
        <v>0</v>
      </c>
      <c r="DT116" s="285">
        <v>0</v>
      </c>
      <c r="DU116" s="285">
        <v>24178</v>
      </c>
      <c r="DV116" s="285">
        <v>1500</v>
      </c>
      <c r="DW116" s="285">
        <v>0</v>
      </c>
      <c r="DX116" s="285">
        <v>266</v>
      </c>
      <c r="DY116" s="285">
        <v>155</v>
      </c>
      <c r="DZ116" s="285">
        <v>1618</v>
      </c>
      <c r="EA116" s="285">
        <v>11148</v>
      </c>
      <c r="EB116" s="288">
        <v>20.855758880516699</v>
      </c>
      <c r="EC116" s="285">
        <v>94</v>
      </c>
      <c r="ED116" s="285">
        <v>3679</v>
      </c>
      <c r="EE116" s="285">
        <v>735</v>
      </c>
      <c r="EF116" s="288">
        <v>19.978254960587115</v>
      </c>
      <c r="EG116" s="285">
        <v>135</v>
      </c>
      <c r="EH116" s="285">
        <v>61</v>
      </c>
      <c r="EI116" s="285">
        <v>13</v>
      </c>
      <c r="EJ116" s="285">
        <v>3</v>
      </c>
      <c r="EK116" s="285">
        <v>160</v>
      </c>
      <c r="EL116" s="285">
        <v>4</v>
      </c>
      <c r="EM116" s="285">
        <v>1</v>
      </c>
      <c r="EN116" s="285">
        <v>9</v>
      </c>
      <c r="EO116" s="285">
        <v>16</v>
      </c>
      <c r="EP116" s="285">
        <v>23</v>
      </c>
      <c r="EQ116" s="285">
        <v>8</v>
      </c>
      <c r="ER116" s="285">
        <v>0</v>
      </c>
      <c r="ES116" s="285">
        <v>0</v>
      </c>
      <c r="ET116" s="285">
        <v>0</v>
      </c>
      <c r="EU116" s="285">
        <v>0</v>
      </c>
      <c r="EV116" s="285">
        <v>1167</v>
      </c>
      <c r="EW116" s="285">
        <v>5</v>
      </c>
      <c r="EX116" s="285">
        <v>0</v>
      </c>
      <c r="EY116" s="285">
        <v>0</v>
      </c>
      <c r="EZ116" s="285">
        <v>4</v>
      </c>
      <c r="FA116" s="285">
        <v>0</v>
      </c>
      <c r="FB116" s="285">
        <v>0</v>
      </c>
      <c r="FC116" s="285">
        <v>0</v>
      </c>
      <c r="FD116" s="285">
        <v>11</v>
      </c>
      <c r="FE116" s="285">
        <v>3</v>
      </c>
      <c r="FF116" s="285">
        <v>10</v>
      </c>
      <c r="FG116" s="285">
        <v>196</v>
      </c>
      <c r="FH116" s="285">
        <v>304</v>
      </c>
      <c r="FI116" s="285">
        <v>259</v>
      </c>
      <c r="FJ116" s="285">
        <v>2144</v>
      </c>
      <c r="FK116" s="289">
        <v>11</v>
      </c>
      <c r="FL116" s="288">
        <v>2.9020454143725116</v>
      </c>
      <c r="FM116" s="289">
        <v>4</v>
      </c>
      <c r="FN116" s="288">
        <v>1.0552892415900044</v>
      </c>
      <c r="FO116" s="289">
        <v>0</v>
      </c>
      <c r="FP116" s="288">
        <v>0</v>
      </c>
      <c r="FQ116" s="281">
        <v>1</v>
      </c>
      <c r="FR116" s="292">
        <v>0.25582186611818458</v>
      </c>
      <c r="FS116" s="281">
        <v>1</v>
      </c>
      <c r="FT116" s="292">
        <v>0.25582186611818458</v>
      </c>
      <c r="FU116" s="289">
        <v>36</v>
      </c>
      <c r="FV116" s="288">
        <v>9.2095871802546441</v>
      </c>
      <c r="FW116" s="293">
        <v>1</v>
      </c>
      <c r="FX116" s="293">
        <v>0</v>
      </c>
      <c r="FY116" s="293">
        <v>1</v>
      </c>
      <c r="FZ116" s="293">
        <v>0</v>
      </c>
      <c r="GA116" s="293">
        <v>0</v>
      </c>
      <c r="GB116" s="285">
        <v>4654</v>
      </c>
      <c r="GC116" s="285">
        <v>0</v>
      </c>
      <c r="GD116" s="285">
        <v>270</v>
      </c>
      <c r="GE116" s="285">
        <v>25</v>
      </c>
      <c r="GF116" s="285">
        <v>0</v>
      </c>
      <c r="GG116" s="288">
        <v>160.30000000000001</v>
      </c>
      <c r="GH116" s="288">
        <v>424.43</v>
      </c>
      <c r="GI116" s="288">
        <v>25</v>
      </c>
      <c r="GJ116" s="288">
        <v>4.2</v>
      </c>
      <c r="GK116" s="288">
        <v>1</v>
      </c>
      <c r="GL116" s="288">
        <v>2</v>
      </c>
      <c r="GM116" s="288">
        <v>1</v>
      </c>
      <c r="GN116" s="288">
        <v>2</v>
      </c>
      <c r="GO116" s="288">
        <v>1</v>
      </c>
      <c r="GP116" s="288">
        <v>4</v>
      </c>
      <c r="GQ116" s="288">
        <v>0</v>
      </c>
      <c r="GR116" s="288">
        <v>0</v>
      </c>
      <c r="GS116" s="288">
        <v>0</v>
      </c>
      <c r="GT116" s="288">
        <v>1</v>
      </c>
      <c r="GU116" s="288">
        <v>1</v>
      </c>
      <c r="GV116" s="288">
        <v>2</v>
      </c>
      <c r="GW116" s="288">
        <v>0</v>
      </c>
      <c r="GX116" s="288">
        <v>0</v>
      </c>
      <c r="GY116" s="288">
        <v>1</v>
      </c>
      <c r="GZ116" s="288">
        <v>3</v>
      </c>
      <c r="HA116" s="288">
        <v>0</v>
      </c>
      <c r="HB116" s="288">
        <v>0</v>
      </c>
      <c r="HC116" s="288">
        <v>0</v>
      </c>
      <c r="HD116" s="288">
        <v>0</v>
      </c>
      <c r="HE116" s="288">
        <v>3</v>
      </c>
      <c r="HF116" s="288">
        <v>0</v>
      </c>
      <c r="HG116" s="288">
        <v>1</v>
      </c>
      <c r="HH116" s="288">
        <v>7.2</v>
      </c>
      <c r="HI116" s="288">
        <v>0.5</v>
      </c>
      <c r="HJ116" s="134">
        <v>1.5829338623850064</v>
      </c>
      <c r="HK116" s="134">
        <v>4.4849792767575183</v>
      </c>
      <c r="HL116" s="132">
        <v>40.433407291521014</v>
      </c>
      <c r="HM116" s="144">
        <v>87.029136678469598</v>
      </c>
      <c r="HN116" s="144">
        <v>96.122913396984302</v>
      </c>
      <c r="HO116" s="365">
        <v>2.0060180541624902E-2</v>
      </c>
      <c r="HP116" s="366">
        <v>1.55327741534638E-2</v>
      </c>
      <c r="HQ116" s="365">
        <v>1.5873015873015901</v>
      </c>
      <c r="HR116" s="366">
        <v>1.8518518518518501</v>
      </c>
      <c r="HS116" s="132">
        <v>71.428571428571402</v>
      </c>
      <c r="HT116" s="132">
        <v>81.481481481481495</v>
      </c>
      <c r="HU116" s="132">
        <v>1.2637913741223701</v>
      </c>
      <c r="HV116" s="132">
        <v>0.83876980428704595</v>
      </c>
      <c r="HW116" s="132">
        <v>3.06662477948817</v>
      </c>
      <c r="HX116" s="132">
        <v>5.1782660517178796</v>
      </c>
      <c r="HY116" s="144">
        <v>101.14593148406415</v>
      </c>
      <c r="HZ116" s="144">
        <v>99.329214108065599</v>
      </c>
      <c r="IA116" s="383">
        <v>50</v>
      </c>
      <c r="IB116" s="383">
        <v>41</v>
      </c>
      <c r="IC116" s="366">
        <v>0.27100271002710002</v>
      </c>
      <c r="ID116" s="366">
        <v>0.15758926855517499</v>
      </c>
      <c r="IE116" s="366">
        <v>3.0562347188264098</v>
      </c>
      <c r="IF116" s="366">
        <v>2.63496143958869</v>
      </c>
      <c r="IG116" s="144">
        <v>48.471882640586799</v>
      </c>
      <c r="IH116" s="144">
        <v>50.578406169665797</v>
      </c>
      <c r="II116" s="144">
        <v>8.8672086720867203</v>
      </c>
      <c r="IJ116" s="144">
        <v>5.9807049237037297</v>
      </c>
      <c r="IK116" s="144">
        <v>8.5679418090428001</v>
      </c>
      <c r="IL116" s="144">
        <v>14.4180442555838</v>
      </c>
      <c r="IM116" s="146">
        <v>99.294668629348308</v>
      </c>
      <c r="IN116" s="135">
        <v>95.429957213545052</v>
      </c>
      <c r="IO116" s="366">
        <v>0.148809523809524</v>
      </c>
      <c r="IP116" s="366">
        <v>0</v>
      </c>
      <c r="IQ116" s="366">
        <v>2.5641025641025599</v>
      </c>
      <c r="IR116" s="366">
        <v>0</v>
      </c>
      <c r="IS116" s="144">
        <v>73.260073260073298</v>
      </c>
      <c r="IT116" s="144">
        <v>73.732718894009196</v>
      </c>
      <c r="IU116" s="144">
        <v>5.8035714285714297</v>
      </c>
      <c r="IV116" s="144">
        <v>4.0591096146651697</v>
      </c>
      <c r="IW116" s="144">
        <v>4.8310373696628401</v>
      </c>
      <c r="IX116" s="144">
        <v>7.1344492548331102</v>
      </c>
      <c r="IY116" s="338">
        <v>14</v>
      </c>
      <c r="IZ116" s="366">
        <v>0.173740382228841</v>
      </c>
      <c r="JA116" s="366">
        <v>2.8865979381443299</v>
      </c>
      <c r="JB116" s="366">
        <v>66.597938144329902</v>
      </c>
      <c r="JC116" s="366">
        <v>6.0188632414991297</v>
      </c>
      <c r="JD116" s="144">
        <v>8.2446015174113203</v>
      </c>
    </row>
    <row r="117" spans="1:264" ht="18" customHeight="1">
      <c r="A117" s="278"/>
      <c r="B117" s="279" t="s">
        <v>87</v>
      </c>
      <c r="C117" s="279" t="s">
        <v>87</v>
      </c>
      <c r="D117" s="280" t="s">
        <v>1833</v>
      </c>
      <c r="E117" s="281" t="s">
        <v>1334</v>
      </c>
      <c r="F117" s="280" t="s">
        <v>100</v>
      </c>
      <c r="G117" s="281" t="s">
        <v>12</v>
      </c>
      <c r="H117" s="282" t="s">
        <v>87</v>
      </c>
      <c r="I117" s="282" t="s">
        <v>87</v>
      </c>
      <c r="J117" s="282" t="s">
        <v>87</v>
      </c>
      <c r="K117" s="282" t="s">
        <v>87</v>
      </c>
      <c r="L117" s="282" t="s">
        <v>87</v>
      </c>
      <c r="M117" s="283">
        <v>1440971</v>
      </c>
      <c r="N117" s="282" t="s">
        <v>87</v>
      </c>
      <c r="O117" s="282" t="s">
        <v>87</v>
      </c>
      <c r="P117" s="282" t="s">
        <v>87</v>
      </c>
      <c r="Q117" s="282" t="s">
        <v>87</v>
      </c>
      <c r="R117" s="132">
        <v>91.582062818045756</v>
      </c>
      <c r="S117" s="132">
        <v>94.656035490300766</v>
      </c>
      <c r="T117" s="339" t="s">
        <v>88</v>
      </c>
      <c r="U117" s="339" t="s">
        <v>88</v>
      </c>
      <c r="V117" s="132">
        <v>15.354419868649501</v>
      </c>
      <c r="W117" s="132">
        <v>10.5684305880577</v>
      </c>
      <c r="X117" s="132">
        <v>25.922850456707199</v>
      </c>
      <c r="Y117" s="282" t="s">
        <v>87</v>
      </c>
      <c r="Z117" s="282" t="s">
        <v>87</v>
      </c>
      <c r="AA117" s="282" t="s">
        <v>87</v>
      </c>
      <c r="AB117" s="282" t="s">
        <v>87</v>
      </c>
      <c r="AC117" s="282" t="s">
        <v>87</v>
      </c>
      <c r="AD117" s="282" t="s">
        <v>87</v>
      </c>
      <c r="AE117" s="282" t="s">
        <v>87</v>
      </c>
      <c r="AF117" s="282" t="s">
        <v>87</v>
      </c>
      <c r="AG117" s="282" t="s">
        <v>87</v>
      </c>
      <c r="AH117" s="282" t="s">
        <v>87</v>
      </c>
      <c r="AI117" s="282" t="s">
        <v>87</v>
      </c>
      <c r="AJ117" s="282" t="s">
        <v>87</v>
      </c>
      <c r="AK117" s="282" t="s">
        <v>87</v>
      </c>
      <c r="AL117" s="282" t="s">
        <v>87</v>
      </c>
      <c r="AM117" s="282" t="s">
        <v>87</v>
      </c>
      <c r="AN117" s="282" t="s">
        <v>87</v>
      </c>
      <c r="AO117" s="282" t="s">
        <v>87</v>
      </c>
      <c r="AP117" s="282" t="s">
        <v>87</v>
      </c>
      <c r="AQ117" s="282" t="s">
        <v>87</v>
      </c>
      <c r="AR117" s="282" t="s">
        <v>87</v>
      </c>
      <c r="AS117" s="282" t="s">
        <v>87</v>
      </c>
      <c r="AT117" s="282" t="s">
        <v>87</v>
      </c>
      <c r="AU117" s="282" t="s">
        <v>87</v>
      </c>
      <c r="AV117" s="282" t="s">
        <v>87</v>
      </c>
      <c r="AW117" s="286" t="s">
        <v>87</v>
      </c>
      <c r="AX117" s="286" t="s">
        <v>87</v>
      </c>
      <c r="AY117" s="286" t="s">
        <v>87</v>
      </c>
      <c r="AZ117" s="286" t="s">
        <v>87</v>
      </c>
      <c r="BA117" s="286" t="s">
        <v>87</v>
      </c>
      <c r="BB117" s="285">
        <v>206</v>
      </c>
      <c r="BC117" s="285">
        <v>302</v>
      </c>
      <c r="BD117" s="287" t="s">
        <v>88</v>
      </c>
      <c r="BE117" s="287" t="s">
        <v>88</v>
      </c>
      <c r="BF117" s="287" t="s">
        <v>88</v>
      </c>
      <c r="BG117" s="285">
        <v>225</v>
      </c>
      <c r="BH117" s="284">
        <v>15.729744807611238</v>
      </c>
      <c r="BI117" s="285">
        <v>1373</v>
      </c>
      <c r="BJ117" s="284">
        <v>95.986398314889911</v>
      </c>
      <c r="BK117" s="285">
        <v>41</v>
      </c>
      <c r="BL117" s="284">
        <v>2.8663090538313813</v>
      </c>
      <c r="BM117" s="285">
        <v>33</v>
      </c>
      <c r="BN117" s="288">
        <v>2.3070292384496485</v>
      </c>
      <c r="BO117" s="289">
        <v>497</v>
      </c>
      <c r="BP117" s="288">
        <v>34.745258530590164</v>
      </c>
      <c r="BQ117" s="285">
        <v>0</v>
      </c>
      <c r="BR117" s="288">
        <v>0</v>
      </c>
      <c r="BS117" s="285">
        <v>48</v>
      </c>
      <c r="BT117" s="288">
        <v>3.3556788922903977</v>
      </c>
      <c r="BU117" s="285">
        <v>0</v>
      </c>
      <c r="BV117" s="288">
        <v>0</v>
      </c>
      <c r="BW117" s="285">
        <v>0</v>
      </c>
      <c r="BX117" s="288">
        <v>0</v>
      </c>
      <c r="BY117" s="290">
        <v>0</v>
      </c>
      <c r="BZ117" s="291">
        <v>0</v>
      </c>
      <c r="CA117" s="285">
        <v>1498</v>
      </c>
      <c r="CB117" s="288">
        <v>104.72514543022949</v>
      </c>
      <c r="CC117" s="285">
        <v>325</v>
      </c>
      <c r="CD117" s="288">
        <v>22.720742499882903</v>
      </c>
      <c r="CE117" s="285">
        <v>103</v>
      </c>
      <c r="CF117" s="288">
        <v>7.2007276230398114</v>
      </c>
      <c r="CG117" s="285">
        <v>1488</v>
      </c>
      <c r="CH117" s="288">
        <v>104.02604566100233</v>
      </c>
      <c r="CI117" s="285">
        <v>3500</v>
      </c>
      <c r="CJ117" s="288">
        <v>244.68491922950818</v>
      </c>
      <c r="CK117" s="285">
        <v>1225</v>
      </c>
      <c r="CL117" s="288">
        <v>85.639721730327864</v>
      </c>
      <c r="CM117" s="285">
        <v>1150</v>
      </c>
      <c r="CN117" s="292">
        <v>80.396473461124103</v>
      </c>
      <c r="CO117" s="285">
        <v>434</v>
      </c>
      <c r="CP117" s="288">
        <v>30.340929984459009</v>
      </c>
      <c r="CQ117" s="290">
        <v>8</v>
      </c>
      <c r="CR117" s="291">
        <v>0.55927981538173299</v>
      </c>
      <c r="CS117" s="285">
        <v>28</v>
      </c>
      <c r="CT117" s="288">
        <v>1.9574793538360651</v>
      </c>
      <c r="CU117" s="285">
        <v>130</v>
      </c>
      <c r="CV117" s="288">
        <v>9.08829699995316</v>
      </c>
      <c r="CW117" s="285">
        <v>2251</v>
      </c>
      <c r="CX117" s="288">
        <v>157.3673580530351</v>
      </c>
      <c r="CY117" s="285">
        <v>2237</v>
      </c>
      <c r="CZ117" s="288">
        <v>156.38861837611708</v>
      </c>
      <c r="DA117" s="290">
        <v>14</v>
      </c>
      <c r="DB117" s="291">
        <v>0.97873967691803254</v>
      </c>
      <c r="DC117" s="285">
        <v>0</v>
      </c>
      <c r="DD117" s="285">
        <v>0</v>
      </c>
      <c r="DE117" s="285">
        <v>17</v>
      </c>
      <c r="DF117" s="285">
        <v>10523</v>
      </c>
      <c r="DG117" s="285">
        <v>0</v>
      </c>
      <c r="DH117" s="285">
        <v>443</v>
      </c>
      <c r="DI117" s="285">
        <v>282</v>
      </c>
      <c r="DJ117" s="285">
        <v>0</v>
      </c>
      <c r="DK117" s="285">
        <v>12</v>
      </c>
      <c r="DL117" s="285">
        <v>0</v>
      </c>
      <c r="DM117" s="285">
        <v>0</v>
      </c>
      <c r="DN117" s="285">
        <v>1057</v>
      </c>
      <c r="DO117" s="285">
        <v>89</v>
      </c>
      <c r="DP117" s="285">
        <v>65</v>
      </c>
      <c r="DQ117" s="285">
        <v>16</v>
      </c>
      <c r="DR117" s="285">
        <v>0</v>
      </c>
      <c r="DS117" s="285">
        <v>29</v>
      </c>
      <c r="DT117" s="285">
        <v>8668</v>
      </c>
      <c r="DU117" s="285">
        <v>0</v>
      </c>
      <c r="DV117" s="285">
        <v>2363</v>
      </c>
      <c r="DW117" s="285">
        <v>769</v>
      </c>
      <c r="DX117" s="285">
        <v>473</v>
      </c>
      <c r="DY117" s="285">
        <v>467</v>
      </c>
      <c r="DZ117" s="285">
        <v>5509</v>
      </c>
      <c r="EA117" s="285">
        <v>15253</v>
      </c>
      <c r="EB117" s="288">
        <v>25.5097357896807</v>
      </c>
      <c r="EC117" s="285">
        <v>98</v>
      </c>
      <c r="ED117" s="285">
        <v>9017</v>
      </c>
      <c r="EE117" s="285">
        <v>1339</v>
      </c>
      <c r="EF117" s="288">
        <v>14.849728291005878</v>
      </c>
      <c r="EG117" s="285">
        <v>224</v>
      </c>
      <c r="EH117" s="285">
        <v>195</v>
      </c>
      <c r="EI117" s="285">
        <v>88</v>
      </c>
      <c r="EJ117" s="285">
        <v>14</v>
      </c>
      <c r="EK117" s="285">
        <v>654</v>
      </c>
      <c r="EL117" s="285">
        <v>0</v>
      </c>
      <c r="EM117" s="285">
        <v>30</v>
      </c>
      <c r="EN117" s="285">
        <v>19</v>
      </c>
      <c r="EO117" s="285">
        <v>25</v>
      </c>
      <c r="EP117" s="285">
        <v>238</v>
      </c>
      <c r="EQ117" s="285">
        <v>26</v>
      </c>
      <c r="ER117" s="285">
        <v>0</v>
      </c>
      <c r="ES117" s="285">
        <v>0</v>
      </c>
      <c r="ET117" s="285">
        <v>3</v>
      </c>
      <c r="EU117" s="285">
        <v>0</v>
      </c>
      <c r="EV117" s="285">
        <v>2772</v>
      </c>
      <c r="EW117" s="285">
        <v>5</v>
      </c>
      <c r="EX117" s="285">
        <v>30</v>
      </c>
      <c r="EY117" s="285">
        <v>0</v>
      </c>
      <c r="EZ117" s="285">
        <v>0</v>
      </c>
      <c r="FA117" s="285">
        <v>17</v>
      </c>
      <c r="FB117" s="285">
        <v>1</v>
      </c>
      <c r="FC117" s="285">
        <v>4</v>
      </c>
      <c r="FD117" s="285">
        <v>8</v>
      </c>
      <c r="FE117" s="285">
        <v>0</v>
      </c>
      <c r="FF117" s="285">
        <v>20</v>
      </c>
      <c r="FG117" s="285">
        <v>407</v>
      </c>
      <c r="FH117" s="285">
        <v>240</v>
      </c>
      <c r="FI117" s="285">
        <v>73</v>
      </c>
      <c r="FJ117" s="285">
        <v>1691</v>
      </c>
      <c r="FK117" s="289">
        <v>35</v>
      </c>
      <c r="FL117" s="288">
        <v>2.4289177228410566</v>
      </c>
      <c r="FM117" s="289">
        <v>12</v>
      </c>
      <c r="FN117" s="288">
        <v>0.83277179068836227</v>
      </c>
      <c r="FO117" s="289">
        <v>6</v>
      </c>
      <c r="FP117" s="288">
        <v>0.41638589534418113</v>
      </c>
      <c r="FQ117" s="281">
        <v>3</v>
      </c>
      <c r="FR117" s="292">
        <v>0.20972993076814986</v>
      </c>
      <c r="FS117" s="281">
        <v>0</v>
      </c>
      <c r="FT117" s="292">
        <v>0</v>
      </c>
      <c r="FU117" s="289">
        <v>45</v>
      </c>
      <c r="FV117" s="288">
        <v>3.1459489615222473</v>
      </c>
      <c r="FW117" s="293">
        <v>1</v>
      </c>
      <c r="FX117" s="293">
        <v>0</v>
      </c>
      <c r="FY117" s="293">
        <v>1</v>
      </c>
      <c r="FZ117" s="293">
        <v>0</v>
      </c>
      <c r="GA117" s="293">
        <v>0</v>
      </c>
      <c r="GB117" s="285">
        <v>8987</v>
      </c>
      <c r="GC117" s="285">
        <v>0</v>
      </c>
      <c r="GD117" s="285">
        <v>3657</v>
      </c>
      <c r="GE117" s="285">
        <v>0</v>
      </c>
      <c r="GF117" s="285">
        <v>9</v>
      </c>
      <c r="GG117" s="288">
        <v>202.75</v>
      </c>
      <c r="GH117" s="288">
        <v>552.24</v>
      </c>
      <c r="GI117" s="288">
        <v>42</v>
      </c>
      <c r="GJ117" s="288">
        <v>5.17</v>
      </c>
      <c r="GK117" s="288">
        <v>1.17</v>
      </c>
      <c r="GL117" s="288">
        <v>2</v>
      </c>
      <c r="GM117" s="288">
        <v>5</v>
      </c>
      <c r="GN117" s="288">
        <v>2</v>
      </c>
      <c r="GO117" s="288">
        <v>2</v>
      </c>
      <c r="GP117" s="288">
        <v>6</v>
      </c>
      <c r="GQ117" s="288">
        <v>1.17</v>
      </c>
      <c r="GR117" s="288">
        <v>0</v>
      </c>
      <c r="GS117" s="288">
        <v>0</v>
      </c>
      <c r="GT117" s="288">
        <v>20.170000000000002</v>
      </c>
      <c r="GU117" s="288">
        <v>0</v>
      </c>
      <c r="GV117" s="288">
        <v>2</v>
      </c>
      <c r="GW117" s="288">
        <v>0</v>
      </c>
      <c r="GX117" s="288">
        <v>1</v>
      </c>
      <c r="GY117" s="288">
        <v>3</v>
      </c>
      <c r="GZ117" s="288">
        <v>2</v>
      </c>
      <c r="HA117" s="288">
        <v>0</v>
      </c>
      <c r="HB117" s="288">
        <v>0</v>
      </c>
      <c r="HC117" s="288">
        <v>0</v>
      </c>
      <c r="HD117" s="288">
        <v>1</v>
      </c>
      <c r="HE117" s="288">
        <v>2</v>
      </c>
      <c r="HF117" s="288">
        <v>0</v>
      </c>
      <c r="HG117" s="288">
        <v>1</v>
      </c>
      <c r="HH117" s="288">
        <v>6</v>
      </c>
      <c r="HI117" s="288">
        <v>1</v>
      </c>
      <c r="HJ117" s="134">
        <v>0.97156708913642265</v>
      </c>
      <c r="HK117" s="134">
        <v>7.9113320115394412</v>
      </c>
      <c r="HL117" s="132">
        <v>36.446257419476169</v>
      </c>
      <c r="HM117" s="144">
        <v>83.878322192130199</v>
      </c>
      <c r="HN117" s="144">
        <v>93.448705829692997</v>
      </c>
      <c r="HO117" s="365">
        <v>7.0428734923848907E-2</v>
      </c>
      <c r="HP117" s="365">
        <v>5.0874403815580303E-2</v>
      </c>
      <c r="HQ117" s="365">
        <v>5.7971014492753596</v>
      </c>
      <c r="HR117" s="365">
        <v>6.0606060606060597</v>
      </c>
      <c r="HS117" s="132">
        <v>96.376811594202906</v>
      </c>
      <c r="HT117" s="132">
        <v>99.242424242424207</v>
      </c>
      <c r="HU117" s="132">
        <v>1.2148956774363899</v>
      </c>
      <c r="HV117" s="132">
        <v>0.83942766295707505</v>
      </c>
      <c r="HW117" s="132">
        <v>1.8086973146068199</v>
      </c>
      <c r="HX117" s="132">
        <v>2.9449333950955201</v>
      </c>
      <c r="HY117" s="144">
        <v>98.343937063778569</v>
      </c>
      <c r="HZ117" s="144">
        <v>95.318992219848795</v>
      </c>
      <c r="IA117" s="383">
        <v>207</v>
      </c>
      <c r="IB117" s="383">
        <v>179</v>
      </c>
      <c r="IC117" s="366">
        <v>0.41913863972300403</v>
      </c>
      <c r="ID117" s="366">
        <v>0.24427189235661001</v>
      </c>
      <c r="IE117" s="366">
        <v>4.8947741782927396</v>
      </c>
      <c r="IF117" s="366">
        <v>4.1149425287356296</v>
      </c>
      <c r="IG117" s="144">
        <v>70.442184913691193</v>
      </c>
      <c r="IH117" s="144">
        <v>71.471264367816104</v>
      </c>
      <c r="II117" s="144">
        <v>8.5629821612975103</v>
      </c>
      <c r="IJ117" s="144">
        <v>5.9362163784986102</v>
      </c>
      <c r="IK117" s="144">
        <v>5.7558770713988201</v>
      </c>
      <c r="IL117" s="144">
        <v>10.0781151303323</v>
      </c>
      <c r="IM117" s="146">
        <v>93.668783962194169</v>
      </c>
      <c r="IN117" s="135">
        <v>97.406607736863009</v>
      </c>
      <c r="IO117" s="366">
        <v>0.25741769407939302</v>
      </c>
      <c r="IP117" s="366">
        <v>0.13894826849080799</v>
      </c>
      <c r="IQ117" s="366">
        <v>3.9256198347107398</v>
      </c>
      <c r="IR117" s="366">
        <v>2.68041237113402</v>
      </c>
      <c r="IS117" s="144">
        <v>94.214876033057806</v>
      </c>
      <c r="IT117" s="144">
        <v>93.814432989690701</v>
      </c>
      <c r="IU117" s="144">
        <v>6.5573770491803298</v>
      </c>
      <c r="IV117" s="144">
        <v>5.1838392475416804</v>
      </c>
      <c r="IW117" s="144">
        <v>3.4329018634792798</v>
      </c>
      <c r="IX117" s="144">
        <v>5.6731286260082099</v>
      </c>
      <c r="IY117" s="338">
        <v>145</v>
      </c>
      <c r="IZ117" s="366">
        <v>0.50798766816143504</v>
      </c>
      <c r="JA117" s="366">
        <v>6.8331762488218697</v>
      </c>
      <c r="JB117" s="366">
        <v>91.847313854853894</v>
      </c>
      <c r="JC117" s="366">
        <v>7.4341367713004498</v>
      </c>
      <c r="JD117" s="144">
        <v>8.0445249224463407</v>
      </c>
    </row>
    <row r="118" spans="1:264" ht="18" customHeight="1">
      <c r="A118" s="278"/>
      <c r="B118" s="279" t="s">
        <v>87</v>
      </c>
      <c r="C118" s="279" t="s">
        <v>87</v>
      </c>
      <c r="D118" s="280" t="s">
        <v>1834</v>
      </c>
      <c r="E118" s="281" t="s">
        <v>1335</v>
      </c>
      <c r="F118" s="280" t="s">
        <v>100</v>
      </c>
      <c r="G118" s="281" t="s">
        <v>12</v>
      </c>
      <c r="H118" s="282" t="s">
        <v>87</v>
      </c>
      <c r="I118" s="282" t="s">
        <v>87</v>
      </c>
      <c r="J118" s="282" t="s">
        <v>87</v>
      </c>
      <c r="K118" s="282" t="s">
        <v>87</v>
      </c>
      <c r="L118" s="282" t="s">
        <v>87</v>
      </c>
      <c r="M118" s="283">
        <v>658632</v>
      </c>
      <c r="N118" s="282" t="s">
        <v>87</v>
      </c>
      <c r="O118" s="282" t="s">
        <v>87</v>
      </c>
      <c r="P118" s="282" t="s">
        <v>87</v>
      </c>
      <c r="Q118" s="282" t="s">
        <v>87</v>
      </c>
      <c r="R118" s="132">
        <v>98.891489979542698</v>
      </c>
      <c r="S118" s="132">
        <v>101.92953770544553</v>
      </c>
      <c r="T118" s="339" t="s">
        <v>88</v>
      </c>
      <c r="U118" s="338">
        <v>63.680901407364672</v>
      </c>
      <c r="V118" s="132">
        <v>17.466154103292698</v>
      </c>
      <c r="W118" s="132">
        <v>8.3904395788066193</v>
      </c>
      <c r="X118" s="132">
        <v>25.856593682099302</v>
      </c>
      <c r="Y118" s="282" t="s">
        <v>87</v>
      </c>
      <c r="Z118" s="282" t="s">
        <v>87</v>
      </c>
      <c r="AA118" s="282" t="s">
        <v>87</v>
      </c>
      <c r="AB118" s="282" t="s">
        <v>87</v>
      </c>
      <c r="AC118" s="282" t="s">
        <v>87</v>
      </c>
      <c r="AD118" s="282" t="s">
        <v>87</v>
      </c>
      <c r="AE118" s="282" t="s">
        <v>87</v>
      </c>
      <c r="AF118" s="282" t="s">
        <v>87</v>
      </c>
      <c r="AG118" s="282" t="s">
        <v>87</v>
      </c>
      <c r="AH118" s="282" t="s">
        <v>87</v>
      </c>
      <c r="AI118" s="282" t="s">
        <v>87</v>
      </c>
      <c r="AJ118" s="282" t="s">
        <v>87</v>
      </c>
      <c r="AK118" s="282" t="s">
        <v>87</v>
      </c>
      <c r="AL118" s="282" t="s">
        <v>87</v>
      </c>
      <c r="AM118" s="282" t="s">
        <v>87</v>
      </c>
      <c r="AN118" s="282" t="s">
        <v>87</v>
      </c>
      <c r="AO118" s="282" t="s">
        <v>87</v>
      </c>
      <c r="AP118" s="282" t="s">
        <v>87</v>
      </c>
      <c r="AQ118" s="282" t="s">
        <v>87</v>
      </c>
      <c r="AR118" s="282" t="s">
        <v>87</v>
      </c>
      <c r="AS118" s="282" t="s">
        <v>87</v>
      </c>
      <c r="AT118" s="282" t="s">
        <v>87</v>
      </c>
      <c r="AU118" s="282" t="s">
        <v>87</v>
      </c>
      <c r="AV118" s="282" t="s">
        <v>87</v>
      </c>
      <c r="AW118" s="286" t="s">
        <v>87</v>
      </c>
      <c r="AX118" s="286" t="s">
        <v>87</v>
      </c>
      <c r="AY118" s="286" t="s">
        <v>87</v>
      </c>
      <c r="AZ118" s="286" t="s">
        <v>87</v>
      </c>
      <c r="BA118" s="286" t="s">
        <v>87</v>
      </c>
      <c r="BB118" s="285">
        <v>75</v>
      </c>
      <c r="BC118" s="285">
        <v>97</v>
      </c>
      <c r="BD118" s="287" t="s">
        <v>88</v>
      </c>
      <c r="BE118" s="287" t="s">
        <v>88</v>
      </c>
      <c r="BF118" s="287" t="s">
        <v>88</v>
      </c>
      <c r="BG118" s="285">
        <v>127</v>
      </c>
      <c r="BH118" s="284">
        <v>19.824637810111192</v>
      </c>
      <c r="BI118" s="285">
        <v>635</v>
      </c>
      <c r="BJ118" s="284">
        <v>99.123189050555951</v>
      </c>
      <c r="BK118" s="285">
        <v>21</v>
      </c>
      <c r="BL118" s="284">
        <v>3.2780897166325587</v>
      </c>
      <c r="BM118" s="285">
        <v>13</v>
      </c>
      <c r="BN118" s="288">
        <v>2.02929363410587</v>
      </c>
      <c r="BO118" s="289">
        <v>171</v>
      </c>
      <c r="BP118" s="288">
        <v>26.69301626400798</v>
      </c>
      <c r="BQ118" s="285">
        <v>0</v>
      </c>
      <c r="BR118" s="288">
        <v>0</v>
      </c>
      <c r="BS118" s="285">
        <v>0</v>
      </c>
      <c r="BT118" s="288">
        <v>0</v>
      </c>
      <c r="BU118" s="285">
        <v>0</v>
      </c>
      <c r="BV118" s="288">
        <v>0</v>
      </c>
      <c r="BW118" s="285">
        <v>58</v>
      </c>
      <c r="BX118" s="288">
        <v>9.0537715983184963</v>
      </c>
      <c r="BY118" s="290">
        <v>0</v>
      </c>
      <c r="BZ118" s="291">
        <v>0</v>
      </c>
      <c r="CA118" s="285">
        <v>909</v>
      </c>
      <c r="CB118" s="288">
        <v>141.89445487709506</v>
      </c>
      <c r="CC118" s="285">
        <v>0</v>
      </c>
      <c r="CD118" s="288">
        <v>0</v>
      </c>
      <c r="CE118" s="285">
        <v>82</v>
      </c>
      <c r="CF118" s="288">
        <v>12.800159845898564</v>
      </c>
      <c r="CG118" s="285">
        <v>725</v>
      </c>
      <c r="CH118" s="288">
        <v>113.17214497898119</v>
      </c>
      <c r="CI118" s="285">
        <v>1861</v>
      </c>
      <c r="CJ118" s="288">
        <v>290.50118869777106</v>
      </c>
      <c r="CK118" s="285">
        <v>556</v>
      </c>
      <c r="CL118" s="288">
        <v>86.791327735604895</v>
      </c>
      <c r="CM118" s="285">
        <v>1507</v>
      </c>
      <c r="CN118" s="292">
        <v>235.24196204596507</v>
      </c>
      <c r="CO118" s="285">
        <v>221</v>
      </c>
      <c r="CP118" s="288">
        <v>34.497991779799783</v>
      </c>
      <c r="CQ118" s="285">
        <v>4</v>
      </c>
      <c r="CR118" s="288">
        <v>0.62439804126334453</v>
      </c>
      <c r="CS118" s="285">
        <v>68</v>
      </c>
      <c r="CT118" s="288">
        <v>10.614766701476857</v>
      </c>
      <c r="CU118" s="285">
        <v>75</v>
      </c>
      <c r="CV118" s="288">
        <v>11.707463273687711</v>
      </c>
      <c r="CW118" s="285">
        <v>1537</v>
      </c>
      <c r="CX118" s="288">
        <v>239.92494735544014</v>
      </c>
      <c r="CY118" s="285">
        <v>1537</v>
      </c>
      <c r="CZ118" s="288">
        <v>239.92494735544014</v>
      </c>
      <c r="DA118" s="285">
        <v>0</v>
      </c>
      <c r="DB118" s="288">
        <v>0</v>
      </c>
      <c r="DC118" s="285">
        <v>0</v>
      </c>
      <c r="DD118" s="285">
        <v>952</v>
      </c>
      <c r="DE118" s="285">
        <v>186</v>
      </c>
      <c r="DF118" s="285">
        <v>8352</v>
      </c>
      <c r="DG118" s="285">
        <v>0</v>
      </c>
      <c r="DH118" s="285">
        <v>525</v>
      </c>
      <c r="DI118" s="285">
        <v>60</v>
      </c>
      <c r="DJ118" s="285">
        <v>198</v>
      </c>
      <c r="DK118" s="285">
        <v>21</v>
      </c>
      <c r="DL118" s="285">
        <v>645</v>
      </c>
      <c r="DM118" s="285">
        <v>24</v>
      </c>
      <c r="DN118" s="285">
        <v>645</v>
      </c>
      <c r="DO118" s="285">
        <v>28</v>
      </c>
      <c r="DP118" s="285">
        <v>31</v>
      </c>
      <c r="DQ118" s="285">
        <v>102</v>
      </c>
      <c r="DR118" s="285">
        <v>1</v>
      </c>
      <c r="DS118" s="285">
        <v>0</v>
      </c>
      <c r="DT118" s="285">
        <v>7233</v>
      </c>
      <c r="DU118" s="285">
        <v>20202</v>
      </c>
      <c r="DV118" s="285">
        <v>3982</v>
      </c>
      <c r="DW118" s="285">
        <v>1300</v>
      </c>
      <c r="DX118" s="285">
        <v>274</v>
      </c>
      <c r="DY118" s="285">
        <v>108</v>
      </c>
      <c r="DZ118" s="285">
        <v>1387</v>
      </c>
      <c r="EA118" s="285">
        <v>10195</v>
      </c>
      <c r="EB118" s="288">
        <v>19.538989700833699</v>
      </c>
      <c r="EC118" s="285">
        <v>110</v>
      </c>
      <c r="ED118" s="285">
        <v>3628</v>
      </c>
      <c r="EE118" s="285">
        <v>706</v>
      </c>
      <c r="EF118" s="288">
        <v>19.459757442116867</v>
      </c>
      <c r="EG118" s="285">
        <v>118</v>
      </c>
      <c r="EH118" s="285">
        <v>74</v>
      </c>
      <c r="EI118" s="285">
        <v>43</v>
      </c>
      <c r="EJ118" s="285">
        <v>26</v>
      </c>
      <c r="EK118" s="285">
        <v>257</v>
      </c>
      <c r="EL118" s="285">
        <v>10</v>
      </c>
      <c r="EM118" s="285">
        <v>13</v>
      </c>
      <c r="EN118" s="285">
        <v>10</v>
      </c>
      <c r="EO118" s="285">
        <v>17</v>
      </c>
      <c r="EP118" s="285">
        <v>9</v>
      </c>
      <c r="EQ118" s="285">
        <v>21</v>
      </c>
      <c r="ER118" s="285">
        <v>0</v>
      </c>
      <c r="ES118" s="285">
        <v>0</v>
      </c>
      <c r="ET118" s="285">
        <v>0</v>
      </c>
      <c r="EU118" s="285">
        <v>0</v>
      </c>
      <c r="EV118" s="285">
        <v>1300</v>
      </c>
      <c r="EW118" s="285">
        <v>3</v>
      </c>
      <c r="EX118" s="285">
        <v>0</v>
      </c>
      <c r="EY118" s="285">
        <v>0</v>
      </c>
      <c r="EZ118" s="285">
        <v>0</v>
      </c>
      <c r="FA118" s="285">
        <v>12</v>
      </c>
      <c r="FB118" s="285">
        <v>2</v>
      </c>
      <c r="FC118" s="285">
        <v>0</v>
      </c>
      <c r="FD118" s="285">
        <v>5</v>
      </c>
      <c r="FE118" s="285">
        <v>1</v>
      </c>
      <c r="FF118" s="285">
        <v>10</v>
      </c>
      <c r="FG118" s="285">
        <v>133</v>
      </c>
      <c r="FH118" s="285">
        <v>313</v>
      </c>
      <c r="FI118" s="285">
        <v>13</v>
      </c>
      <c r="FJ118" s="285">
        <v>2292</v>
      </c>
      <c r="FK118" s="289">
        <v>22</v>
      </c>
      <c r="FL118" s="288">
        <v>3.3402567746480583</v>
      </c>
      <c r="FM118" s="289">
        <v>10</v>
      </c>
      <c r="FN118" s="288">
        <v>1.5182985339309356</v>
      </c>
      <c r="FO118" s="289">
        <v>0</v>
      </c>
      <c r="FP118" s="288">
        <v>0</v>
      </c>
      <c r="FQ118" s="281">
        <v>4</v>
      </c>
      <c r="FR118" s="292">
        <v>0.62439804126334453</v>
      </c>
      <c r="FS118" s="281">
        <v>1</v>
      </c>
      <c r="FT118" s="292">
        <v>0.15609951031583613</v>
      </c>
      <c r="FU118" s="289">
        <v>0</v>
      </c>
      <c r="FV118" s="288">
        <v>0</v>
      </c>
      <c r="FW118" s="293">
        <v>3</v>
      </c>
      <c r="FX118" s="293">
        <v>0</v>
      </c>
      <c r="FY118" s="293">
        <v>3</v>
      </c>
      <c r="FZ118" s="293">
        <v>0</v>
      </c>
      <c r="GA118" s="293">
        <v>0</v>
      </c>
      <c r="GB118" s="285">
        <v>4253</v>
      </c>
      <c r="GC118" s="285">
        <v>0</v>
      </c>
      <c r="GD118" s="285">
        <v>848</v>
      </c>
      <c r="GE118" s="285">
        <v>0</v>
      </c>
      <c r="GF118" s="285">
        <v>0</v>
      </c>
      <c r="GG118" s="288">
        <v>115.47</v>
      </c>
      <c r="GH118" s="288">
        <v>519.63</v>
      </c>
      <c r="GI118" s="288">
        <v>25</v>
      </c>
      <c r="GJ118" s="288">
        <v>1</v>
      </c>
      <c r="GK118" s="288">
        <v>0</v>
      </c>
      <c r="GL118" s="288">
        <v>2</v>
      </c>
      <c r="GM118" s="288">
        <v>4</v>
      </c>
      <c r="GN118" s="288">
        <v>1</v>
      </c>
      <c r="GO118" s="288">
        <v>1</v>
      </c>
      <c r="GP118" s="288">
        <v>4</v>
      </c>
      <c r="GQ118" s="288">
        <v>1</v>
      </c>
      <c r="GR118" s="288">
        <v>0</v>
      </c>
      <c r="GS118" s="288">
        <v>1</v>
      </c>
      <c r="GT118" s="288">
        <v>10</v>
      </c>
      <c r="GU118" s="288">
        <v>0</v>
      </c>
      <c r="GV118" s="288">
        <v>2</v>
      </c>
      <c r="GW118" s="288">
        <v>1</v>
      </c>
      <c r="GX118" s="288">
        <v>1</v>
      </c>
      <c r="GY118" s="288">
        <v>1</v>
      </c>
      <c r="GZ118" s="288">
        <v>1</v>
      </c>
      <c r="HA118" s="288">
        <v>0</v>
      </c>
      <c r="HB118" s="288">
        <v>0</v>
      </c>
      <c r="HC118" s="288">
        <v>0</v>
      </c>
      <c r="HD118" s="288">
        <v>0</v>
      </c>
      <c r="HE118" s="288">
        <v>0</v>
      </c>
      <c r="HF118" s="288">
        <v>0</v>
      </c>
      <c r="HG118" s="288">
        <v>0</v>
      </c>
      <c r="HH118" s="288">
        <v>4</v>
      </c>
      <c r="HI118" s="288">
        <v>1</v>
      </c>
      <c r="HJ118" s="134">
        <v>1.0628089737516551</v>
      </c>
      <c r="HK118" s="134">
        <v>7.2878329628684906</v>
      </c>
      <c r="HL118" s="132">
        <v>40.579564916372114</v>
      </c>
      <c r="HM118" s="144">
        <v>91.236067435767495</v>
      </c>
      <c r="HN118" s="144">
        <v>105.58844930236801</v>
      </c>
      <c r="HO118" s="365">
        <v>2.47954376394743E-2</v>
      </c>
      <c r="HP118" s="365">
        <v>4.1262636682483998E-2</v>
      </c>
      <c r="HQ118" s="365">
        <v>1.2195121951219501</v>
      </c>
      <c r="HR118" s="365">
        <v>2.2727272727272698</v>
      </c>
      <c r="HS118" s="132">
        <v>86.585365853658502</v>
      </c>
      <c r="HT118" s="132">
        <v>84.090909090909093</v>
      </c>
      <c r="HU118" s="132">
        <v>2.0332258864369002</v>
      </c>
      <c r="HV118" s="132">
        <v>1.8155560140292999</v>
      </c>
      <c r="HW118" s="132">
        <v>1.7956842112965701</v>
      </c>
      <c r="HX118" s="132">
        <v>2.7224633853173801</v>
      </c>
      <c r="HY118" s="144">
        <v>104.25558706096166</v>
      </c>
      <c r="HZ118" s="144">
        <v>101.64623387008901</v>
      </c>
      <c r="IA118" s="383">
        <v>62</v>
      </c>
      <c r="IB118" s="383">
        <v>48</v>
      </c>
      <c r="IC118" s="366">
        <v>0.37277537277537298</v>
      </c>
      <c r="ID118" s="366">
        <v>0.185808849146441</v>
      </c>
      <c r="IE118" s="366">
        <v>3.6193812025685901</v>
      </c>
      <c r="IF118" s="366">
        <v>2.7939464493597201</v>
      </c>
      <c r="IG118" s="144">
        <v>48.920023350846499</v>
      </c>
      <c r="IH118" s="144">
        <v>49.068684516880097</v>
      </c>
      <c r="II118" s="144">
        <v>10.2994227994228</v>
      </c>
      <c r="IJ118" s="144">
        <v>6.6504083923663497</v>
      </c>
      <c r="IK118" s="144">
        <v>4.4343302039352803</v>
      </c>
      <c r="IL118" s="144">
        <v>8.0104427448188193</v>
      </c>
      <c r="IM118" s="146">
        <v>95.313211611915449</v>
      </c>
      <c r="IN118" s="135">
        <v>98.231675062098418</v>
      </c>
      <c r="IO118" s="366">
        <v>0.20420070011668601</v>
      </c>
      <c r="IP118" s="366">
        <v>8.9686098654708502E-2</v>
      </c>
      <c r="IQ118" s="366">
        <v>1.8970189701897</v>
      </c>
      <c r="IR118" s="366">
        <v>1.12676056338028</v>
      </c>
      <c r="IS118" s="144">
        <v>80.758807588075896</v>
      </c>
      <c r="IT118" s="144">
        <v>82.816901408450704</v>
      </c>
      <c r="IU118" s="144">
        <v>10.7642940490082</v>
      </c>
      <c r="IV118" s="144">
        <v>7.9596412556053799</v>
      </c>
      <c r="IW118" s="144">
        <v>2.7100628629012902</v>
      </c>
      <c r="IX118" s="144">
        <v>4.3164127965438901</v>
      </c>
      <c r="IY118" s="338">
        <v>39</v>
      </c>
      <c r="IZ118" s="366">
        <v>0.35842293906810002</v>
      </c>
      <c r="JA118" s="366">
        <v>4.5243619489559199</v>
      </c>
      <c r="JB118" s="366">
        <v>85.034802784222705</v>
      </c>
      <c r="JC118" s="366">
        <v>7.9220659865821101</v>
      </c>
      <c r="JD118" s="144">
        <v>6.7188803907607699</v>
      </c>
    </row>
    <row r="119" spans="1:264" ht="18" customHeight="1">
      <c r="A119" s="278"/>
      <c r="B119" s="279" t="s">
        <v>87</v>
      </c>
      <c r="C119" s="279" t="s">
        <v>87</v>
      </c>
      <c r="D119" s="280" t="s">
        <v>1835</v>
      </c>
      <c r="E119" s="281" t="s">
        <v>1336</v>
      </c>
      <c r="F119" s="280" t="s">
        <v>100</v>
      </c>
      <c r="G119" s="281" t="s">
        <v>12</v>
      </c>
      <c r="H119" s="282" t="s">
        <v>87</v>
      </c>
      <c r="I119" s="282" t="s">
        <v>87</v>
      </c>
      <c r="J119" s="282" t="s">
        <v>87</v>
      </c>
      <c r="K119" s="282" t="s">
        <v>87</v>
      </c>
      <c r="L119" s="282" t="s">
        <v>87</v>
      </c>
      <c r="M119" s="283">
        <v>1061790</v>
      </c>
      <c r="N119" s="282" t="s">
        <v>87</v>
      </c>
      <c r="O119" s="282" t="s">
        <v>87</v>
      </c>
      <c r="P119" s="282" t="s">
        <v>87</v>
      </c>
      <c r="Q119" s="282" t="s">
        <v>87</v>
      </c>
      <c r="R119" s="132">
        <v>94.081414823415997</v>
      </c>
      <c r="S119" s="132">
        <v>100.96336430574189</v>
      </c>
      <c r="T119" s="339" t="s">
        <v>88</v>
      </c>
      <c r="U119" s="395">
        <v>48.061651286970118</v>
      </c>
      <c r="V119" s="132">
        <v>18.313570487483499</v>
      </c>
      <c r="W119" s="132">
        <v>9.1028865732422997</v>
      </c>
      <c r="X119" s="132">
        <v>27.416457060725801</v>
      </c>
      <c r="Y119" s="282" t="s">
        <v>87</v>
      </c>
      <c r="Z119" s="282" t="s">
        <v>87</v>
      </c>
      <c r="AA119" s="282" t="s">
        <v>87</v>
      </c>
      <c r="AB119" s="282" t="s">
        <v>87</v>
      </c>
      <c r="AC119" s="282" t="s">
        <v>87</v>
      </c>
      <c r="AD119" s="282" t="s">
        <v>87</v>
      </c>
      <c r="AE119" s="282" t="s">
        <v>87</v>
      </c>
      <c r="AF119" s="282" t="s">
        <v>87</v>
      </c>
      <c r="AG119" s="282" t="s">
        <v>87</v>
      </c>
      <c r="AH119" s="282" t="s">
        <v>87</v>
      </c>
      <c r="AI119" s="282" t="s">
        <v>87</v>
      </c>
      <c r="AJ119" s="282" t="s">
        <v>87</v>
      </c>
      <c r="AK119" s="282" t="s">
        <v>87</v>
      </c>
      <c r="AL119" s="282" t="s">
        <v>87</v>
      </c>
      <c r="AM119" s="282" t="s">
        <v>87</v>
      </c>
      <c r="AN119" s="282" t="s">
        <v>87</v>
      </c>
      <c r="AO119" s="282" t="s">
        <v>87</v>
      </c>
      <c r="AP119" s="282" t="s">
        <v>87</v>
      </c>
      <c r="AQ119" s="282" t="s">
        <v>87</v>
      </c>
      <c r="AR119" s="282" t="s">
        <v>87</v>
      </c>
      <c r="AS119" s="282" t="s">
        <v>87</v>
      </c>
      <c r="AT119" s="282" t="s">
        <v>87</v>
      </c>
      <c r="AU119" s="282" t="s">
        <v>87</v>
      </c>
      <c r="AV119" s="282" t="s">
        <v>87</v>
      </c>
      <c r="AW119" s="286" t="s">
        <v>87</v>
      </c>
      <c r="AX119" s="286" t="s">
        <v>87</v>
      </c>
      <c r="AY119" s="286" t="s">
        <v>87</v>
      </c>
      <c r="AZ119" s="286" t="s">
        <v>87</v>
      </c>
      <c r="BA119" s="286" t="s">
        <v>87</v>
      </c>
      <c r="BB119" s="285">
        <v>91</v>
      </c>
      <c r="BC119" s="285">
        <v>145</v>
      </c>
      <c r="BD119" s="287" t="s">
        <v>88</v>
      </c>
      <c r="BE119" s="287" t="s">
        <v>88</v>
      </c>
      <c r="BF119" s="287" t="s">
        <v>88</v>
      </c>
      <c r="BG119" s="285">
        <v>294</v>
      </c>
      <c r="BH119" s="284">
        <v>28.748951249992665</v>
      </c>
      <c r="BI119" s="285">
        <v>1373</v>
      </c>
      <c r="BJ119" s="284">
        <v>134.25955804843514</v>
      </c>
      <c r="BK119" s="285">
        <v>66</v>
      </c>
      <c r="BL119" s="284">
        <v>6.4538461989779448</v>
      </c>
      <c r="BM119" s="285">
        <v>22</v>
      </c>
      <c r="BN119" s="288">
        <v>2.1512820663259817</v>
      </c>
      <c r="BO119" s="289">
        <v>576</v>
      </c>
      <c r="BP119" s="288">
        <v>56.324475918352981</v>
      </c>
      <c r="BQ119" s="285">
        <v>0</v>
      </c>
      <c r="BR119" s="288">
        <v>0</v>
      </c>
      <c r="BS119" s="285">
        <v>18</v>
      </c>
      <c r="BT119" s="288">
        <v>1.7601398724485307</v>
      </c>
      <c r="BU119" s="285">
        <v>0</v>
      </c>
      <c r="BV119" s="288">
        <v>0</v>
      </c>
      <c r="BW119" s="285">
        <v>0</v>
      </c>
      <c r="BX119" s="288">
        <v>0</v>
      </c>
      <c r="BY119" s="290">
        <v>0</v>
      </c>
      <c r="BZ119" s="291">
        <v>0</v>
      </c>
      <c r="CA119" s="285">
        <v>1976</v>
      </c>
      <c r="CB119" s="288">
        <v>193.22424377546091</v>
      </c>
      <c r="CC119" s="290">
        <v>426</v>
      </c>
      <c r="CD119" s="291">
        <v>41.656643647948556</v>
      </c>
      <c r="CE119" s="285">
        <v>976</v>
      </c>
      <c r="CF119" s="288">
        <v>95.438695306098097</v>
      </c>
      <c r="CG119" s="285">
        <v>953</v>
      </c>
      <c r="CH119" s="288">
        <v>93.189627691302761</v>
      </c>
      <c r="CI119" s="285">
        <v>3152</v>
      </c>
      <c r="CJ119" s="288">
        <v>308.22004877543156</v>
      </c>
      <c r="CK119" s="285">
        <v>1501</v>
      </c>
      <c r="CL119" s="288">
        <v>146.77610825251358</v>
      </c>
      <c r="CM119" s="285">
        <v>2174</v>
      </c>
      <c r="CN119" s="292">
        <v>212.58578237239476</v>
      </c>
      <c r="CO119" s="285">
        <v>409</v>
      </c>
      <c r="CP119" s="288">
        <v>39.99428932396939</v>
      </c>
      <c r="CQ119" s="285">
        <v>6</v>
      </c>
      <c r="CR119" s="288">
        <v>0.58671329081617685</v>
      </c>
      <c r="CS119" s="285">
        <v>18</v>
      </c>
      <c r="CT119" s="288">
        <v>1.7601398724485307</v>
      </c>
      <c r="CU119" s="285">
        <v>173</v>
      </c>
      <c r="CV119" s="288">
        <v>16.916899885199769</v>
      </c>
      <c r="CW119" s="285">
        <v>2830</v>
      </c>
      <c r="CX119" s="288">
        <v>276.73310216829674</v>
      </c>
      <c r="CY119" s="285">
        <v>2830</v>
      </c>
      <c r="CZ119" s="288">
        <v>276.73310216829674</v>
      </c>
      <c r="DA119" s="290">
        <v>0</v>
      </c>
      <c r="DB119" s="291">
        <v>0</v>
      </c>
      <c r="DC119" s="285">
        <v>0</v>
      </c>
      <c r="DD119" s="285">
        <v>6910</v>
      </c>
      <c r="DE119" s="285">
        <v>1708</v>
      </c>
      <c r="DF119" s="285">
        <v>43260</v>
      </c>
      <c r="DG119" s="285">
        <v>0</v>
      </c>
      <c r="DH119" s="285">
        <v>995</v>
      </c>
      <c r="DI119" s="285">
        <v>92</v>
      </c>
      <c r="DJ119" s="285">
        <v>529</v>
      </c>
      <c r="DK119" s="285">
        <v>545</v>
      </c>
      <c r="DL119" s="285">
        <v>630</v>
      </c>
      <c r="DM119" s="285">
        <v>87</v>
      </c>
      <c r="DN119" s="285">
        <v>3959</v>
      </c>
      <c r="DO119" s="285">
        <v>0</v>
      </c>
      <c r="DP119" s="285">
        <v>531</v>
      </c>
      <c r="DQ119" s="285">
        <v>98</v>
      </c>
      <c r="DR119" s="285">
        <v>0</v>
      </c>
      <c r="DS119" s="285">
        <v>547</v>
      </c>
      <c r="DT119" s="285">
        <v>65295</v>
      </c>
      <c r="DU119" s="285">
        <v>62232</v>
      </c>
      <c r="DV119" s="285">
        <v>20402</v>
      </c>
      <c r="DW119" s="285">
        <v>230</v>
      </c>
      <c r="DX119" s="285">
        <v>2365</v>
      </c>
      <c r="DY119" s="285">
        <v>2199</v>
      </c>
      <c r="DZ119" s="285">
        <v>28655</v>
      </c>
      <c r="EA119" s="285">
        <v>54631</v>
      </c>
      <c r="EB119" s="288">
        <v>20.603686551591601</v>
      </c>
      <c r="EC119" s="285">
        <v>794</v>
      </c>
      <c r="ED119" s="285">
        <v>18173</v>
      </c>
      <c r="EE119" s="285">
        <v>3571</v>
      </c>
      <c r="EF119" s="288">
        <v>19.650030264678371</v>
      </c>
      <c r="EG119" s="285">
        <v>731</v>
      </c>
      <c r="EH119" s="285">
        <v>339</v>
      </c>
      <c r="EI119" s="285">
        <v>288</v>
      </c>
      <c r="EJ119" s="285">
        <v>320</v>
      </c>
      <c r="EK119" s="285">
        <v>1617</v>
      </c>
      <c r="EL119" s="285">
        <v>33</v>
      </c>
      <c r="EM119" s="285">
        <v>80</v>
      </c>
      <c r="EN119" s="285">
        <v>72</v>
      </c>
      <c r="EO119" s="285">
        <v>111</v>
      </c>
      <c r="EP119" s="285">
        <v>356</v>
      </c>
      <c r="EQ119" s="285">
        <v>249</v>
      </c>
      <c r="ER119" s="285">
        <v>0</v>
      </c>
      <c r="ES119" s="285">
        <v>17</v>
      </c>
      <c r="ET119" s="285">
        <v>33</v>
      </c>
      <c r="EU119" s="285">
        <v>3</v>
      </c>
      <c r="EV119" s="285">
        <v>13505</v>
      </c>
      <c r="EW119" s="285">
        <v>23</v>
      </c>
      <c r="EX119" s="285">
        <v>52</v>
      </c>
      <c r="EY119" s="285">
        <v>748</v>
      </c>
      <c r="EZ119" s="285">
        <v>59</v>
      </c>
      <c r="FA119" s="285">
        <v>50</v>
      </c>
      <c r="FB119" s="285">
        <v>6</v>
      </c>
      <c r="FC119" s="285">
        <v>6</v>
      </c>
      <c r="FD119" s="285">
        <v>36</v>
      </c>
      <c r="FE119" s="285">
        <v>14</v>
      </c>
      <c r="FF119" s="285">
        <v>177</v>
      </c>
      <c r="FG119" s="285">
        <v>1590</v>
      </c>
      <c r="FH119" s="285">
        <v>4282</v>
      </c>
      <c r="FI119" s="285">
        <v>1417</v>
      </c>
      <c r="FJ119" s="285">
        <v>7504</v>
      </c>
      <c r="FK119" s="289">
        <v>55</v>
      </c>
      <c r="FL119" s="288">
        <v>5.179932001619906</v>
      </c>
      <c r="FM119" s="289">
        <v>17</v>
      </c>
      <c r="FN119" s="288">
        <v>1.6010698914097892</v>
      </c>
      <c r="FO119" s="289">
        <v>9</v>
      </c>
      <c r="FP119" s="288">
        <v>0.84762523662871181</v>
      </c>
      <c r="FQ119" s="281">
        <v>6</v>
      </c>
      <c r="FR119" s="292">
        <v>0.58671329081617685</v>
      </c>
      <c r="FS119" s="281">
        <v>2</v>
      </c>
      <c r="FT119" s="292">
        <v>0.19557109693872562</v>
      </c>
      <c r="FU119" s="295">
        <v>32</v>
      </c>
      <c r="FV119" s="291">
        <v>3.12913755101961</v>
      </c>
      <c r="FW119" s="293">
        <v>1</v>
      </c>
      <c r="FX119" s="293">
        <v>0</v>
      </c>
      <c r="FY119" s="293">
        <v>1</v>
      </c>
      <c r="FZ119" s="293">
        <v>0</v>
      </c>
      <c r="GA119" s="293">
        <v>0</v>
      </c>
      <c r="GB119" s="285">
        <v>26392</v>
      </c>
      <c r="GC119" s="285">
        <v>2700</v>
      </c>
      <c r="GD119" s="285">
        <v>2865</v>
      </c>
      <c r="GE119" s="285">
        <v>7</v>
      </c>
      <c r="GF119" s="285">
        <v>65</v>
      </c>
      <c r="GG119" s="288">
        <v>1044.54</v>
      </c>
      <c r="GH119" s="288">
        <v>2882.7</v>
      </c>
      <c r="GI119" s="288">
        <v>144.80000000000001</v>
      </c>
      <c r="GJ119" s="288">
        <v>18.600000000000001</v>
      </c>
      <c r="GK119" s="288">
        <v>4.09</v>
      </c>
      <c r="GL119" s="288">
        <v>8</v>
      </c>
      <c r="GM119" s="288">
        <v>17</v>
      </c>
      <c r="GN119" s="288">
        <v>9.15</v>
      </c>
      <c r="GO119" s="288">
        <v>8</v>
      </c>
      <c r="GP119" s="288">
        <v>42.45</v>
      </c>
      <c r="GQ119" s="288">
        <v>7</v>
      </c>
      <c r="GR119" s="288">
        <v>8</v>
      </c>
      <c r="GS119" s="288">
        <v>1</v>
      </c>
      <c r="GT119" s="288">
        <v>57.8</v>
      </c>
      <c r="GU119" s="288">
        <v>5</v>
      </c>
      <c r="GV119" s="288">
        <v>8</v>
      </c>
      <c r="GW119" s="288">
        <v>3.8</v>
      </c>
      <c r="GX119" s="288">
        <v>3</v>
      </c>
      <c r="GY119" s="288">
        <v>5.67</v>
      </c>
      <c r="GZ119" s="288">
        <v>8</v>
      </c>
      <c r="HA119" s="288">
        <v>4</v>
      </c>
      <c r="HB119" s="288">
        <v>2</v>
      </c>
      <c r="HC119" s="288">
        <v>2</v>
      </c>
      <c r="HD119" s="288">
        <v>3</v>
      </c>
      <c r="HE119" s="288">
        <v>4</v>
      </c>
      <c r="HF119" s="288">
        <v>5</v>
      </c>
      <c r="HG119" s="288">
        <v>4</v>
      </c>
      <c r="HH119" s="288">
        <v>29.3</v>
      </c>
      <c r="HI119" s="288">
        <v>4.3099999999999996</v>
      </c>
      <c r="HJ119" s="134">
        <v>0.84762523662871181</v>
      </c>
      <c r="HK119" s="134">
        <v>9.7005999303063692</v>
      </c>
      <c r="HL119" s="132">
        <v>41.814294728712831</v>
      </c>
      <c r="HM119" s="144">
        <v>88.418870325700496</v>
      </c>
      <c r="HN119" s="144">
        <v>97.2735978926287</v>
      </c>
      <c r="HO119" s="365">
        <v>4.5523520485584203E-2</v>
      </c>
      <c r="HP119" s="366">
        <v>5.4963174672969101E-3</v>
      </c>
      <c r="HQ119" s="365">
        <v>7.0588235294117601</v>
      </c>
      <c r="HR119" s="366">
        <v>1.0638297872340401</v>
      </c>
      <c r="HS119" s="132">
        <v>89.411764705882405</v>
      </c>
      <c r="HT119" s="132">
        <v>90.425531914893597</v>
      </c>
      <c r="HU119" s="132">
        <v>0.64491654021244305</v>
      </c>
      <c r="HV119" s="132">
        <v>0.51665384192591002</v>
      </c>
      <c r="HW119" s="132">
        <v>2.67742786107135</v>
      </c>
      <c r="HX119" s="132">
        <v>3.7548766986864899</v>
      </c>
      <c r="HY119" s="144">
        <v>97.662848493204308</v>
      </c>
      <c r="HZ119" s="144">
        <v>99.890741374195997</v>
      </c>
      <c r="IA119" s="383">
        <v>108</v>
      </c>
      <c r="IB119" s="383">
        <v>102</v>
      </c>
      <c r="IC119" s="366">
        <v>0.33332304558501302</v>
      </c>
      <c r="ID119" s="366">
        <v>0.20257790312009699</v>
      </c>
      <c r="IE119" s="366">
        <v>3.2967032967033001</v>
      </c>
      <c r="IF119" s="366">
        <v>3.0593881223755299</v>
      </c>
      <c r="IG119" s="144">
        <v>52.167277167277199</v>
      </c>
      <c r="IH119" s="144">
        <v>53.419316136772601</v>
      </c>
      <c r="II119" s="144">
        <v>10.110799049412099</v>
      </c>
      <c r="IJ119" s="144">
        <v>6.62151695100395</v>
      </c>
      <c r="IK119" s="144">
        <v>5.8511640171777302</v>
      </c>
      <c r="IL119" s="144">
        <v>10.163837738275401</v>
      </c>
      <c r="IM119" s="146">
        <v>91.48354602024159</v>
      </c>
      <c r="IN119" s="135">
        <v>95.88620933860868</v>
      </c>
      <c r="IO119" s="366">
        <v>0.198247078464107</v>
      </c>
      <c r="IP119" s="366">
        <v>9.6181590843512493E-2</v>
      </c>
      <c r="IQ119" s="366">
        <v>2.0994475138121498</v>
      </c>
      <c r="IR119" s="366">
        <v>1.1402508551881401</v>
      </c>
      <c r="IS119" s="144">
        <v>80.883977900552495</v>
      </c>
      <c r="IT119" s="144">
        <v>87.685290763968098</v>
      </c>
      <c r="IU119" s="144">
        <v>9.4428213689482501</v>
      </c>
      <c r="IV119" s="144">
        <v>8.4351255169760506</v>
      </c>
      <c r="IW119" s="144">
        <v>4.6916475836549099</v>
      </c>
      <c r="IX119" s="144">
        <v>6.39249686282818</v>
      </c>
      <c r="IY119" s="338">
        <v>59</v>
      </c>
      <c r="IZ119" s="366">
        <v>0.332525503015274</v>
      </c>
      <c r="JA119" s="366">
        <v>4.21428571428571</v>
      </c>
      <c r="JB119" s="366">
        <v>71.571428571428598</v>
      </c>
      <c r="JC119" s="366">
        <v>7.8904356647692104</v>
      </c>
      <c r="JD119" s="144">
        <v>7.5643820914571398</v>
      </c>
    </row>
    <row r="120" spans="1:264" ht="18" customHeight="1">
      <c r="A120" s="278"/>
      <c r="B120" s="279" t="s">
        <v>87</v>
      </c>
      <c r="C120" s="279" t="s">
        <v>87</v>
      </c>
      <c r="D120" s="280" t="s">
        <v>1836</v>
      </c>
      <c r="E120" s="281" t="s">
        <v>1337</v>
      </c>
      <c r="F120" s="280" t="s">
        <v>100</v>
      </c>
      <c r="G120" s="281" t="s">
        <v>12</v>
      </c>
      <c r="H120" s="282" t="s">
        <v>87</v>
      </c>
      <c r="I120" s="282" t="s">
        <v>87</v>
      </c>
      <c r="J120" s="282" t="s">
        <v>87</v>
      </c>
      <c r="K120" s="282" t="s">
        <v>87</v>
      </c>
      <c r="L120" s="282" t="s">
        <v>87</v>
      </c>
      <c r="M120" s="283">
        <v>749421</v>
      </c>
      <c r="N120" s="282" t="s">
        <v>87</v>
      </c>
      <c r="O120" s="282" t="s">
        <v>87</v>
      </c>
      <c r="P120" s="282" t="s">
        <v>87</v>
      </c>
      <c r="Q120" s="282" t="s">
        <v>87</v>
      </c>
      <c r="R120" s="132">
        <v>99.795451458924106</v>
      </c>
      <c r="S120" s="132">
        <v>100.98330289740551</v>
      </c>
      <c r="T120" s="339" t="s">
        <v>88</v>
      </c>
      <c r="U120" s="395">
        <v>39.182822760112686</v>
      </c>
      <c r="V120" s="132">
        <v>18.544466685730601</v>
      </c>
      <c r="W120" s="132">
        <v>7.3920503288533004</v>
      </c>
      <c r="X120" s="132">
        <v>25.936517014583899</v>
      </c>
      <c r="Y120" s="282" t="s">
        <v>87</v>
      </c>
      <c r="Z120" s="282" t="s">
        <v>87</v>
      </c>
      <c r="AA120" s="282" t="s">
        <v>87</v>
      </c>
      <c r="AB120" s="282" t="s">
        <v>87</v>
      </c>
      <c r="AC120" s="282" t="s">
        <v>87</v>
      </c>
      <c r="AD120" s="282" t="s">
        <v>87</v>
      </c>
      <c r="AE120" s="282" t="s">
        <v>87</v>
      </c>
      <c r="AF120" s="282" t="s">
        <v>87</v>
      </c>
      <c r="AG120" s="282" t="s">
        <v>87</v>
      </c>
      <c r="AH120" s="282" t="s">
        <v>87</v>
      </c>
      <c r="AI120" s="282" t="s">
        <v>87</v>
      </c>
      <c r="AJ120" s="282" t="s">
        <v>87</v>
      </c>
      <c r="AK120" s="282" t="s">
        <v>87</v>
      </c>
      <c r="AL120" s="282" t="s">
        <v>87</v>
      </c>
      <c r="AM120" s="282" t="s">
        <v>87</v>
      </c>
      <c r="AN120" s="282" t="s">
        <v>87</v>
      </c>
      <c r="AO120" s="282" t="s">
        <v>87</v>
      </c>
      <c r="AP120" s="282" t="s">
        <v>87</v>
      </c>
      <c r="AQ120" s="282" t="s">
        <v>87</v>
      </c>
      <c r="AR120" s="282" t="s">
        <v>87</v>
      </c>
      <c r="AS120" s="282" t="s">
        <v>87</v>
      </c>
      <c r="AT120" s="282" t="s">
        <v>87</v>
      </c>
      <c r="AU120" s="282" t="s">
        <v>87</v>
      </c>
      <c r="AV120" s="282" t="s">
        <v>87</v>
      </c>
      <c r="AW120" s="286" t="s">
        <v>87</v>
      </c>
      <c r="AX120" s="286" t="s">
        <v>87</v>
      </c>
      <c r="AY120" s="286" t="s">
        <v>87</v>
      </c>
      <c r="AZ120" s="286" t="s">
        <v>87</v>
      </c>
      <c r="BA120" s="286" t="s">
        <v>87</v>
      </c>
      <c r="BB120" s="285">
        <v>91</v>
      </c>
      <c r="BC120" s="285">
        <v>106</v>
      </c>
      <c r="BD120" s="287" t="s">
        <v>88</v>
      </c>
      <c r="BE120" s="287" t="s">
        <v>88</v>
      </c>
      <c r="BF120" s="287" t="s">
        <v>88</v>
      </c>
      <c r="BG120" s="285">
        <v>92</v>
      </c>
      <c r="BH120" s="284">
        <v>12.577429802219918</v>
      </c>
      <c r="BI120" s="285">
        <v>507</v>
      </c>
      <c r="BJ120" s="284">
        <v>69.312575105711929</v>
      </c>
      <c r="BK120" s="285">
        <v>23</v>
      </c>
      <c r="BL120" s="284">
        <v>3.1443574505549794</v>
      </c>
      <c r="BM120" s="285">
        <v>0</v>
      </c>
      <c r="BN120" s="288">
        <v>0</v>
      </c>
      <c r="BO120" s="289">
        <v>243</v>
      </c>
      <c r="BP120" s="288">
        <v>33.220820021080868</v>
      </c>
      <c r="BQ120" s="285">
        <v>0</v>
      </c>
      <c r="BR120" s="288">
        <v>0</v>
      </c>
      <c r="BS120" s="285">
        <v>24</v>
      </c>
      <c r="BT120" s="288">
        <v>3.2810686440573695</v>
      </c>
      <c r="BU120" s="285">
        <v>0</v>
      </c>
      <c r="BV120" s="288">
        <v>0</v>
      </c>
      <c r="BW120" s="285">
        <v>30</v>
      </c>
      <c r="BX120" s="288">
        <v>4.1013358050717112</v>
      </c>
      <c r="BY120" s="290">
        <v>0</v>
      </c>
      <c r="BZ120" s="291">
        <v>0</v>
      </c>
      <c r="CA120" s="285">
        <v>309</v>
      </c>
      <c r="CB120" s="288">
        <v>42.243758792238637</v>
      </c>
      <c r="CC120" s="285">
        <v>1049</v>
      </c>
      <c r="CD120" s="288">
        <v>143.41004198400753</v>
      </c>
      <c r="CE120" s="285">
        <v>42</v>
      </c>
      <c r="CF120" s="288">
        <v>5.7418701271003965</v>
      </c>
      <c r="CG120" s="285">
        <v>1170</v>
      </c>
      <c r="CH120" s="288">
        <v>159.95209639779677</v>
      </c>
      <c r="CI120" s="285">
        <v>1040</v>
      </c>
      <c r="CJ120" s="288">
        <v>142.17964124248601</v>
      </c>
      <c r="CK120" s="285">
        <v>293</v>
      </c>
      <c r="CL120" s="288">
        <v>40.056379696200388</v>
      </c>
      <c r="CM120" s="285">
        <v>170</v>
      </c>
      <c r="CN120" s="292">
        <v>23.240902895406368</v>
      </c>
      <c r="CO120" s="285">
        <v>227</v>
      </c>
      <c r="CP120" s="288">
        <v>31.033440925042619</v>
      </c>
      <c r="CQ120" s="285">
        <v>1</v>
      </c>
      <c r="CR120" s="288">
        <v>0.13671119350239039</v>
      </c>
      <c r="CS120" s="285">
        <v>18</v>
      </c>
      <c r="CT120" s="288">
        <v>2.4608014830430274</v>
      </c>
      <c r="CU120" s="285">
        <v>73</v>
      </c>
      <c r="CV120" s="288">
        <v>9.9799171256744987</v>
      </c>
      <c r="CW120" s="285">
        <v>872</v>
      </c>
      <c r="CX120" s="288">
        <v>119.21216073408442</v>
      </c>
      <c r="CY120" s="285">
        <v>241</v>
      </c>
      <c r="CZ120" s="288">
        <v>32.947397634076083</v>
      </c>
      <c r="DA120" s="290">
        <v>0</v>
      </c>
      <c r="DB120" s="291">
        <v>0</v>
      </c>
      <c r="DC120" s="285">
        <v>0</v>
      </c>
      <c r="DD120" s="285">
        <v>0</v>
      </c>
      <c r="DE120" s="285">
        <v>394</v>
      </c>
      <c r="DF120" s="285">
        <v>10591</v>
      </c>
      <c r="DG120" s="285">
        <v>0</v>
      </c>
      <c r="DH120" s="285">
        <v>300</v>
      </c>
      <c r="DI120" s="285">
        <v>171</v>
      </c>
      <c r="DJ120" s="285">
        <v>108</v>
      </c>
      <c r="DK120" s="285">
        <v>123</v>
      </c>
      <c r="DL120" s="285">
        <v>246</v>
      </c>
      <c r="DM120" s="285">
        <v>0</v>
      </c>
      <c r="DN120" s="285">
        <v>0</v>
      </c>
      <c r="DO120" s="285">
        <v>0</v>
      </c>
      <c r="DP120" s="285">
        <v>8</v>
      </c>
      <c r="DQ120" s="285">
        <v>116</v>
      </c>
      <c r="DR120" s="285">
        <v>0</v>
      </c>
      <c r="DS120" s="285">
        <v>28</v>
      </c>
      <c r="DT120" s="285">
        <v>0</v>
      </c>
      <c r="DU120" s="285">
        <v>25443</v>
      </c>
      <c r="DV120" s="285">
        <v>2919</v>
      </c>
      <c r="DW120" s="285">
        <v>1179</v>
      </c>
      <c r="DX120" s="285">
        <v>358</v>
      </c>
      <c r="DY120" s="285">
        <v>0</v>
      </c>
      <c r="DZ120" s="285">
        <v>0</v>
      </c>
      <c r="EA120" s="285">
        <v>12245</v>
      </c>
      <c r="EB120" s="288">
        <v>18.358513679052699</v>
      </c>
      <c r="EC120" s="285">
        <v>85</v>
      </c>
      <c r="ED120" s="285">
        <v>4090</v>
      </c>
      <c r="EE120" s="285">
        <v>732</v>
      </c>
      <c r="EF120" s="288">
        <v>17.897310513447433</v>
      </c>
      <c r="EG120" s="285">
        <v>34</v>
      </c>
      <c r="EH120" s="285">
        <v>91</v>
      </c>
      <c r="EI120" s="285">
        <v>41</v>
      </c>
      <c r="EJ120" s="285">
        <v>4</v>
      </c>
      <c r="EK120" s="285">
        <v>626</v>
      </c>
      <c r="EL120" s="285">
        <v>1</v>
      </c>
      <c r="EM120" s="285">
        <v>23</v>
      </c>
      <c r="EN120" s="285">
        <v>19</v>
      </c>
      <c r="EO120" s="285">
        <v>26</v>
      </c>
      <c r="EP120" s="285">
        <v>319</v>
      </c>
      <c r="EQ120" s="285">
        <v>30</v>
      </c>
      <c r="ER120" s="285">
        <v>0</v>
      </c>
      <c r="ES120" s="285">
        <v>4</v>
      </c>
      <c r="ET120" s="285">
        <v>0</v>
      </c>
      <c r="EU120" s="285">
        <v>0</v>
      </c>
      <c r="EV120" s="285">
        <v>2269</v>
      </c>
      <c r="EW120" s="285">
        <v>0</v>
      </c>
      <c r="EX120" s="285">
        <v>0</v>
      </c>
      <c r="EY120" s="285">
        <v>0</v>
      </c>
      <c r="EZ120" s="285">
        <v>0</v>
      </c>
      <c r="FA120" s="285">
        <v>4</v>
      </c>
      <c r="FB120" s="285">
        <v>1</v>
      </c>
      <c r="FC120" s="285">
        <v>3</v>
      </c>
      <c r="FD120" s="285">
        <v>0</v>
      </c>
      <c r="FE120" s="285">
        <v>3</v>
      </c>
      <c r="FF120" s="285">
        <v>29</v>
      </c>
      <c r="FG120" s="285">
        <v>147</v>
      </c>
      <c r="FH120" s="285">
        <v>322</v>
      </c>
      <c r="FI120" s="285">
        <v>18</v>
      </c>
      <c r="FJ120" s="285">
        <v>2862</v>
      </c>
      <c r="FK120" s="289">
        <v>26</v>
      </c>
      <c r="FL120" s="288">
        <v>3.4693450010074445</v>
      </c>
      <c r="FM120" s="289">
        <v>6</v>
      </c>
      <c r="FN120" s="288">
        <v>0.80061807715556399</v>
      </c>
      <c r="FO120" s="289">
        <v>2</v>
      </c>
      <c r="FP120" s="288">
        <v>0.26687269238518802</v>
      </c>
      <c r="FQ120" s="281">
        <v>3</v>
      </c>
      <c r="FR120" s="292">
        <v>0.41013358050717119</v>
      </c>
      <c r="FS120" s="281">
        <v>0</v>
      </c>
      <c r="FT120" s="292">
        <v>0</v>
      </c>
      <c r="FU120" s="289">
        <v>40</v>
      </c>
      <c r="FV120" s="288">
        <v>5.4684477400956153</v>
      </c>
      <c r="FW120" s="293">
        <v>0</v>
      </c>
      <c r="FX120" s="293">
        <v>0</v>
      </c>
      <c r="FY120" s="293">
        <v>0</v>
      </c>
      <c r="FZ120" s="293">
        <v>0</v>
      </c>
      <c r="GA120" s="293">
        <v>0</v>
      </c>
      <c r="GB120" s="285">
        <v>6385</v>
      </c>
      <c r="GC120" s="285">
        <v>0</v>
      </c>
      <c r="GD120" s="285">
        <v>0</v>
      </c>
      <c r="GE120" s="285">
        <v>0</v>
      </c>
      <c r="GF120" s="285">
        <v>0</v>
      </c>
      <c r="GG120" s="288">
        <v>184.7</v>
      </c>
      <c r="GH120" s="288">
        <v>532.5</v>
      </c>
      <c r="GI120" s="288">
        <v>31</v>
      </c>
      <c r="GJ120" s="288">
        <v>13.6</v>
      </c>
      <c r="GK120" s="288">
        <v>1.1000000000000001</v>
      </c>
      <c r="GL120" s="288">
        <v>1.3</v>
      </c>
      <c r="GM120" s="288">
        <v>3</v>
      </c>
      <c r="GN120" s="288">
        <v>1</v>
      </c>
      <c r="GO120" s="288">
        <v>0.2</v>
      </c>
      <c r="GP120" s="288">
        <v>8</v>
      </c>
      <c r="GQ120" s="288">
        <v>1</v>
      </c>
      <c r="GR120" s="288">
        <v>1</v>
      </c>
      <c r="GS120" s="288">
        <v>0</v>
      </c>
      <c r="GT120" s="288">
        <v>5.4</v>
      </c>
      <c r="GU120" s="288">
        <v>1</v>
      </c>
      <c r="GV120" s="288">
        <v>1</v>
      </c>
      <c r="GW120" s="288">
        <v>1</v>
      </c>
      <c r="GX120" s="288">
        <v>0</v>
      </c>
      <c r="GY120" s="288">
        <v>3</v>
      </c>
      <c r="GZ120" s="288">
        <v>3</v>
      </c>
      <c r="HA120" s="288">
        <v>0</v>
      </c>
      <c r="HB120" s="288">
        <v>1</v>
      </c>
      <c r="HC120" s="288">
        <v>0</v>
      </c>
      <c r="HD120" s="288">
        <v>0</v>
      </c>
      <c r="HE120" s="288">
        <v>2</v>
      </c>
      <c r="HF120" s="288">
        <v>1</v>
      </c>
      <c r="HG120" s="288">
        <v>3</v>
      </c>
      <c r="HH120" s="288">
        <v>9</v>
      </c>
      <c r="HI120" s="288">
        <v>1.2</v>
      </c>
      <c r="HJ120" s="134">
        <v>1.2009271157333461</v>
      </c>
      <c r="HK120" s="134">
        <v>8.6733625025186107</v>
      </c>
      <c r="HL120" s="132">
        <v>44.586420716793363</v>
      </c>
      <c r="HM120" s="144">
        <v>94.583525601351795</v>
      </c>
      <c r="HN120" s="144">
        <v>106.004295869313</v>
      </c>
      <c r="HO120" s="366">
        <v>0.121094696052313</v>
      </c>
      <c r="HP120" s="366">
        <v>2.9002320185614799E-2</v>
      </c>
      <c r="HQ120" s="366">
        <v>8.6206896551724093</v>
      </c>
      <c r="HR120" s="366">
        <v>2.1739130434782599</v>
      </c>
      <c r="HS120" s="132">
        <v>89.655172413793096</v>
      </c>
      <c r="HT120" s="132">
        <v>91.304347826086996</v>
      </c>
      <c r="HU120" s="132">
        <v>1.40469847420683</v>
      </c>
      <c r="HV120" s="132">
        <v>1.3341067285382799</v>
      </c>
      <c r="HW120" s="132">
        <v>1.15529285330467</v>
      </c>
      <c r="HX120" s="132">
        <v>2.2828031941884999</v>
      </c>
      <c r="HY120" s="144">
        <v>105.1345435644821</v>
      </c>
      <c r="HZ120" s="144">
        <v>103.101583049746</v>
      </c>
      <c r="IA120" s="383">
        <v>100</v>
      </c>
      <c r="IB120" s="383">
        <v>79</v>
      </c>
      <c r="IC120" s="366">
        <v>0.45396767750136202</v>
      </c>
      <c r="ID120" s="366">
        <v>0.22883295194507999</v>
      </c>
      <c r="IE120" s="366">
        <v>4.9776007964161302</v>
      </c>
      <c r="IF120" s="366">
        <v>3.6338546458141701</v>
      </c>
      <c r="IG120" s="144">
        <v>67.346938775510196</v>
      </c>
      <c r="IH120" s="144">
        <v>69.963201471941105</v>
      </c>
      <c r="II120" s="144">
        <v>9.1202106410023607</v>
      </c>
      <c r="IJ120" s="144">
        <v>6.2972511079570097</v>
      </c>
      <c r="IK120" s="144">
        <v>5.83282001546507</v>
      </c>
      <c r="IL120" s="144">
        <v>9.9244184493763807</v>
      </c>
      <c r="IM120" s="146">
        <v>100.12091051470713</v>
      </c>
      <c r="IN120" s="135">
        <v>95.605905009640452</v>
      </c>
      <c r="IO120" s="366">
        <v>0.29585798816567999</v>
      </c>
      <c r="IP120" s="366">
        <v>0.120540019286403</v>
      </c>
      <c r="IQ120" s="366">
        <v>2.8301886792452802</v>
      </c>
      <c r="IR120" s="366">
        <v>1.4492753623188399</v>
      </c>
      <c r="IS120" s="144">
        <v>84.591194968553495</v>
      </c>
      <c r="IT120" s="144">
        <v>87.536231884057997</v>
      </c>
      <c r="IU120" s="144">
        <v>10.453648915187401</v>
      </c>
      <c r="IV120" s="144">
        <v>8.3172613307618093</v>
      </c>
      <c r="IW120" s="144">
        <v>2.07421040384168</v>
      </c>
      <c r="IX120" s="144">
        <v>3.6096299541583399</v>
      </c>
      <c r="IY120" s="338">
        <v>46</v>
      </c>
      <c r="IZ120" s="366">
        <v>0.33569291396044698</v>
      </c>
      <c r="JA120" s="366">
        <v>3.7612428454619802</v>
      </c>
      <c r="JB120" s="366">
        <v>79.640228945216705</v>
      </c>
      <c r="JC120" s="366">
        <v>8.9250529081223107</v>
      </c>
      <c r="JD120" s="144">
        <v>7.5588227439040701</v>
      </c>
    </row>
    <row r="121" spans="1:264" ht="18" customHeight="1">
      <c r="A121" s="278"/>
      <c r="B121" s="279" t="s">
        <v>87</v>
      </c>
      <c r="C121" s="279" t="s">
        <v>87</v>
      </c>
      <c r="D121" s="280" t="s">
        <v>1837</v>
      </c>
      <c r="E121" s="281" t="s">
        <v>1338</v>
      </c>
      <c r="F121" s="280" t="s">
        <v>100</v>
      </c>
      <c r="G121" s="281" t="s">
        <v>12</v>
      </c>
      <c r="H121" s="282" t="s">
        <v>87</v>
      </c>
      <c r="I121" s="282" t="s">
        <v>87</v>
      </c>
      <c r="J121" s="282" t="s">
        <v>87</v>
      </c>
      <c r="K121" s="282" t="s">
        <v>87</v>
      </c>
      <c r="L121" s="282" t="s">
        <v>87</v>
      </c>
      <c r="M121" s="283">
        <v>24461</v>
      </c>
      <c r="N121" s="282" t="s">
        <v>87</v>
      </c>
      <c r="O121" s="282" t="s">
        <v>87</v>
      </c>
      <c r="P121" s="282" t="s">
        <v>87</v>
      </c>
      <c r="Q121" s="282" t="s">
        <v>87</v>
      </c>
      <c r="R121" s="132">
        <v>101.56359386920002</v>
      </c>
      <c r="S121" s="132">
        <v>101.72108335542653</v>
      </c>
      <c r="T121" s="338">
        <v>4.6031707729139839</v>
      </c>
      <c r="U121" s="338">
        <v>3.2147301891038751</v>
      </c>
      <c r="V121" s="132">
        <v>22.1709006928406</v>
      </c>
      <c r="W121" s="132">
        <v>12.4711316397229</v>
      </c>
      <c r="X121" s="132">
        <v>34.642032332563502</v>
      </c>
      <c r="Y121" s="282" t="s">
        <v>87</v>
      </c>
      <c r="Z121" s="282" t="s">
        <v>87</v>
      </c>
      <c r="AA121" s="282" t="s">
        <v>87</v>
      </c>
      <c r="AB121" s="282" t="s">
        <v>87</v>
      </c>
      <c r="AC121" s="282" t="s">
        <v>87</v>
      </c>
      <c r="AD121" s="282" t="s">
        <v>87</v>
      </c>
      <c r="AE121" s="282" t="s">
        <v>87</v>
      </c>
      <c r="AF121" s="282" t="s">
        <v>87</v>
      </c>
      <c r="AG121" s="282" t="s">
        <v>87</v>
      </c>
      <c r="AH121" s="282" t="s">
        <v>87</v>
      </c>
      <c r="AI121" s="282" t="s">
        <v>87</v>
      </c>
      <c r="AJ121" s="282" t="s">
        <v>87</v>
      </c>
      <c r="AK121" s="282" t="s">
        <v>87</v>
      </c>
      <c r="AL121" s="282" t="s">
        <v>87</v>
      </c>
      <c r="AM121" s="282" t="s">
        <v>87</v>
      </c>
      <c r="AN121" s="282" t="s">
        <v>87</v>
      </c>
      <c r="AO121" s="282" t="s">
        <v>87</v>
      </c>
      <c r="AP121" s="282" t="s">
        <v>87</v>
      </c>
      <c r="AQ121" s="282" t="s">
        <v>87</v>
      </c>
      <c r="AR121" s="282" t="s">
        <v>87</v>
      </c>
      <c r="AS121" s="282" t="s">
        <v>87</v>
      </c>
      <c r="AT121" s="282" t="s">
        <v>87</v>
      </c>
      <c r="AU121" s="282" t="s">
        <v>87</v>
      </c>
      <c r="AV121" s="282" t="s">
        <v>87</v>
      </c>
      <c r="AW121" s="286" t="s">
        <v>87</v>
      </c>
      <c r="AX121" s="286" t="s">
        <v>87</v>
      </c>
      <c r="AY121" s="286" t="s">
        <v>87</v>
      </c>
      <c r="AZ121" s="286" t="s">
        <v>87</v>
      </c>
      <c r="BA121" s="286" t="s">
        <v>87</v>
      </c>
      <c r="BB121" s="285">
        <v>9</v>
      </c>
      <c r="BC121" s="285">
        <v>12</v>
      </c>
      <c r="BD121" s="287" t="s">
        <v>88</v>
      </c>
      <c r="BE121" s="287" t="s">
        <v>88</v>
      </c>
      <c r="BF121" s="287" t="s">
        <v>88</v>
      </c>
      <c r="BG121" s="285">
        <v>0</v>
      </c>
      <c r="BH121" s="284">
        <v>0</v>
      </c>
      <c r="BI121" s="285">
        <v>0</v>
      </c>
      <c r="BJ121" s="284">
        <v>0</v>
      </c>
      <c r="BK121" s="285">
        <v>0</v>
      </c>
      <c r="BL121" s="284">
        <v>0</v>
      </c>
      <c r="BM121" s="285">
        <v>0</v>
      </c>
      <c r="BN121" s="288">
        <v>0</v>
      </c>
      <c r="BO121" s="289">
        <v>0</v>
      </c>
      <c r="BP121" s="288">
        <v>0</v>
      </c>
      <c r="BQ121" s="285">
        <v>0</v>
      </c>
      <c r="BR121" s="288">
        <v>0</v>
      </c>
      <c r="BS121" s="285">
        <v>0</v>
      </c>
      <c r="BT121" s="288">
        <v>0</v>
      </c>
      <c r="BU121" s="285">
        <v>0</v>
      </c>
      <c r="BV121" s="288">
        <v>0</v>
      </c>
      <c r="BW121" s="285">
        <v>0</v>
      </c>
      <c r="BX121" s="288">
        <v>0</v>
      </c>
      <c r="BY121" s="290">
        <v>0</v>
      </c>
      <c r="BZ121" s="291">
        <v>0</v>
      </c>
      <c r="CA121" s="285">
        <v>0</v>
      </c>
      <c r="CB121" s="288">
        <v>0</v>
      </c>
      <c r="CC121" s="285">
        <v>0</v>
      </c>
      <c r="CD121" s="288">
        <v>0</v>
      </c>
      <c r="CE121" s="285">
        <v>0</v>
      </c>
      <c r="CF121" s="288">
        <v>0</v>
      </c>
      <c r="CG121" s="285">
        <v>0</v>
      </c>
      <c r="CH121" s="288">
        <v>0</v>
      </c>
      <c r="CI121" s="285">
        <v>28</v>
      </c>
      <c r="CJ121" s="288">
        <v>105.69627420633422</v>
      </c>
      <c r="CK121" s="285">
        <v>0</v>
      </c>
      <c r="CL121" s="288">
        <v>0</v>
      </c>
      <c r="CM121" s="285">
        <v>0</v>
      </c>
      <c r="CN121" s="292">
        <v>0</v>
      </c>
      <c r="CO121" s="285">
        <v>0</v>
      </c>
      <c r="CP121" s="288">
        <v>0</v>
      </c>
      <c r="CQ121" s="290">
        <v>0</v>
      </c>
      <c r="CR121" s="291">
        <v>0</v>
      </c>
      <c r="CS121" s="290">
        <v>1</v>
      </c>
      <c r="CT121" s="291">
        <v>3.774866935940508</v>
      </c>
      <c r="CU121" s="285">
        <v>0</v>
      </c>
      <c r="CV121" s="288">
        <v>0</v>
      </c>
      <c r="CW121" s="285">
        <v>0</v>
      </c>
      <c r="CX121" s="288">
        <v>0</v>
      </c>
      <c r="CY121" s="285">
        <v>0</v>
      </c>
      <c r="CZ121" s="288">
        <v>0</v>
      </c>
      <c r="DA121" s="290">
        <v>0</v>
      </c>
      <c r="DB121" s="291">
        <v>0</v>
      </c>
      <c r="DC121" s="285">
        <v>0</v>
      </c>
      <c r="DD121" s="285">
        <v>0</v>
      </c>
      <c r="DE121" s="285">
        <v>0</v>
      </c>
      <c r="DF121" s="285">
        <v>0</v>
      </c>
      <c r="DG121" s="285">
        <v>0</v>
      </c>
      <c r="DH121" s="285">
        <v>0</v>
      </c>
      <c r="DI121" s="285">
        <v>0</v>
      </c>
      <c r="DJ121" s="285">
        <v>0</v>
      </c>
      <c r="DK121" s="285">
        <v>0</v>
      </c>
      <c r="DL121" s="285">
        <v>0</v>
      </c>
      <c r="DM121" s="285">
        <v>0</v>
      </c>
      <c r="DN121" s="285">
        <v>0</v>
      </c>
      <c r="DO121" s="285">
        <v>0</v>
      </c>
      <c r="DP121" s="285">
        <v>0</v>
      </c>
      <c r="DQ121" s="285">
        <v>0</v>
      </c>
      <c r="DR121" s="285">
        <v>0</v>
      </c>
      <c r="DS121" s="285">
        <v>0</v>
      </c>
      <c r="DT121" s="285">
        <v>0</v>
      </c>
      <c r="DU121" s="285">
        <v>0</v>
      </c>
      <c r="DV121" s="285">
        <v>0</v>
      </c>
      <c r="DW121" s="285">
        <v>0</v>
      </c>
      <c r="DX121" s="285">
        <v>0</v>
      </c>
      <c r="DY121" s="285">
        <v>0</v>
      </c>
      <c r="DZ121" s="285">
        <v>0</v>
      </c>
      <c r="EA121" s="285">
        <v>0</v>
      </c>
      <c r="EB121" s="288">
        <v>0</v>
      </c>
      <c r="EC121" s="285">
        <v>0</v>
      </c>
      <c r="ED121" s="285">
        <v>0</v>
      </c>
      <c r="EE121" s="285">
        <v>0</v>
      </c>
      <c r="EF121" s="288">
        <v>0</v>
      </c>
      <c r="EG121" s="285">
        <v>0</v>
      </c>
      <c r="EH121" s="285">
        <v>0</v>
      </c>
      <c r="EI121" s="285">
        <v>0</v>
      </c>
      <c r="EJ121" s="285">
        <v>0</v>
      </c>
      <c r="EK121" s="285">
        <v>0</v>
      </c>
      <c r="EL121" s="285">
        <v>0</v>
      </c>
      <c r="EM121" s="285">
        <v>0</v>
      </c>
      <c r="EN121" s="285">
        <v>0</v>
      </c>
      <c r="EO121" s="285">
        <v>0</v>
      </c>
      <c r="EP121" s="285">
        <v>0</v>
      </c>
      <c r="EQ121" s="285">
        <v>0</v>
      </c>
      <c r="ER121" s="285">
        <v>0</v>
      </c>
      <c r="ES121" s="285">
        <v>0</v>
      </c>
      <c r="ET121" s="285">
        <v>0</v>
      </c>
      <c r="EU121" s="285">
        <v>0</v>
      </c>
      <c r="EV121" s="285">
        <v>0</v>
      </c>
      <c r="EW121" s="285">
        <v>0</v>
      </c>
      <c r="EX121" s="285">
        <v>0</v>
      </c>
      <c r="EY121" s="285">
        <v>0</v>
      </c>
      <c r="EZ121" s="285">
        <v>0</v>
      </c>
      <c r="FA121" s="285">
        <v>0</v>
      </c>
      <c r="FB121" s="285">
        <v>0</v>
      </c>
      <c r="FC121" s="285">
        <v>0</v>
      </c>
      <c r="FD121" s="285">
        <v>0</v>
      </c>
      <c r="FE121" s="285">
        <v>0</v>
      </c>
      <c r="FF121" s="285">
        <v>0</v>
      </c>
      <c r="FG121" s="285">
        <v>0</v>
      </c>
      <c r="FH121" s="285">
        <v>0</v>
      </c>
      <c r="FI121" s="285">
        <v>0</v>
      </c>
      <c r="FJ121" s="285">
        <v>0</v>
      </c>
      <c r="FK121" s="289">
        <v>0</v>
      </c>
      <c r="FL121" s="288">
        <v>0</v>
      </c>
      <c r="FM121" s="289">
        <v>0</v>
      </c>
      <c r="FN121" s="288">
        <v>0</v>
      </c>
      <c r="FO121" s="295">
        <v>0</v>
      </c>
      <c r="FP121" s="291">
        <v>0</v>
      </c>
      <c r="FQ121" s="281">
        <v>0</v>
      </c>
      <c r="FR121" s="292">
        <v>0</v>
      </c>
      <c r="FS121" s="281">
        <v>0</v>
      </c>
      <c r="FT121" s="292">
        <v>0</v>
      </c>
      <c r="FU121" s="289">
        <v>0</v>
      </c>
      <c r="FV121" s="288">
        <v>0</v>
      </c>
      <c r="FW121" s="293">
        <v>8</v>
      </c>
      <c r="FX121" s="293">
        <v>1</v>
      </c>
      <c r="FY121" s="293">
        <v>7</v>
      </c>
      <c r="FZ121" s="293">
        <v>0</v>
      </c>
      <c r="GA121" s="293">
        <v>0</v>
      </c>
      <c r="GB121" s="285">
        <v>0</v>
      </c>
      <c r="GC121" s="285">
        <v>0</v>
      </c>
      <c r="GD121" s="285">
        <v>0</v>
      </c>
      <c r="GE121" s="285">
        <v>0</v>
      </c>
      <c r="GF121" s="285">
        <v>0</v>
      </c>
      <c r="GG121" s="288">
        <v>0</v>
      </c>
      <c r="GH121" s="288">
        <v>0</v>
      </c>
      <c r="GI121" s="288">
        <v>0</v>
      </c>
      <c r="GJ121" s="288">
        <v>0</v>
      </c>
      <c r="GK121" s="288">
        <v>0</v>
      </c>
      <c r="GL121" s="288">
        <v>0</v>
      </c>
      <c r="GM121" s="288">
        <v>0</v>
      </c>
      <c r="GN121" s="288">
        <v>0</v>
      </c>
      <c r="GO121" s="288">
        <v>0</v>
      </c>
      <c r="GP121" s="288">
        <v>0</v>
      </c>
      <c r="GQ121" s="288">
        <v>0</v>
      </c>
      <c r="GR121" s="288">
        <v>0</v>
      </c>
      <c r="GS121" s="288">
        <v>0</v>
      </c>
      <c r="GT121" s="288">
        <v>0</v>
      </c>
      <c r="GU121" s="288">
        <v>0</v>
      </c>
      <c r="GV121" s="288">
        <v>0</v>
      </c>
      <c r="GW121" s="288">
        <v>0</v>
      </c>
      <c r="GX121" s="288">
        <v>0</v>
      </c>
      <c r="GY121" s="288">
        <v>0</v>
      </c>
      <c r="GZ121" s="288">
        <v>0</v>
      </c>
      <c r="HA121" s="288">
        <v>0</v>
      </c>
      <c r="HB121" s="288">
        <v>0</v>
      </c>
      <c r="HC121" s="288">
        <v>0</v>
      </c>
      <c r="HD121" s="288">
        <v>0</v>
      </c>
      <c r="HE121" s="288">
        <v>0</v>
      </c>
      <c r="HF121" s="288">
        <v>0</v>
      </c>
      <c r="HG121" s="288">
        <v>0</v>
      </c>
      <c r="HH121" s="288">
        <v>0</v>
      </c>
      <c r="HI121" s="288">
        <v>0</v>
      </c>
      <c r="HJ121" s="134">
        <v>0</v>
      </c>
      <c r="HK121" s="134">
        <v>16.352561219901066</v>
      </c>
      <c r="HL121" s="132">
        <v>0</v>
      </c>
      <c r="HM121" s="144">
        <v>97.699370101282696</v>
      </c>
      <c r="HN121" s="144">
        <v>107.016269029254</v>
      </c>
      <c r="HO121" s="365">
        <v>0</v>
      </c>
      <c r="HP121" s="365">
        <v>0</v>
      </c>
      <c r="HQ121" s="365">
        <v>0</v>
      </c>
      <c r="HR121" s="365">
        <v>0</v>
      </c>
      <c r="HS121" s="132">
        <v>65.116279069767401</v>
      </c>
      <c r="HT121" s="132">
        <v>75</v>
      </c>
      <c r="HU121" s="132">
        <v>2.9251700680272101</v>
      </c>
      <c r="HV121" s="132">
        <v>2.35017626321974</v>
      </c>
      <c r="HW121" s="132">
        <v>16.517308030223202</v>
      </c>
      <c r="HX121" s="132">
        <v>20.398116438356201</v>
      </c>
      <c r="HY121" s="144">
        <v>105.64488496831721</v>
      </c>
      <c r="HZ121" s="144">
        <v>103.012652670858</v>
      </c>
      <c r="IA121" s="383">
        <v>3</v>
      </c>
      <c r="IB121" s="383">
        <v>1</v>
      </c>
      <c r="IC121" s="366">
        <v>0.27906976744186002</v>
      </c>
      <c r="ID121" s="366">
        <v>8.0256821829855496E-2</v>
      </c>
      <c r="IE121" s="366">
        <v>3.1578947368421102</v>
      </c>
      <c r="IF121" s="366">
        <v>1.2345679012345701</v>
      </c>
      <c r="IG121" s="144">
        <v>41.052631578947398</v>
      </c>
      <c r="IH121" s="144">
        <v>44.4444444444444</v>
      </c>
      <c r="II121" s="144">
        <v>8.8372093023255793</v>
      </c>
      <c r="IJ121" s="144">
        <v>6.5008025682183002</v>
      </c>
      <c r="IK121" s="144">
        <v>11.7554032683184</v>
      </c>
      <c r="IL121" s="144">
        <v>15.2397260273973</v>
      </c>
      <c r="IM121" s="146">
        <v>99.741025232642855</v>
      </c>
      <c r="IN121" s="135">
        <v>102.05216043136916</v>
      </c>
      <c r="IO121" s="366">
        <v>0</v>
      </c>
      <c r="IP121" s="366">
        <v>0.15847860538827299</v>
      </c>
      <c r="IQ121" s="366">
        <v>0</v>
      </c>
      <c r="IR121" s="366">
        <v>2.7777777777777799</v>
      </c>
      <c r="IS121" s="144">
        <v>74.137931034482804</v>
      </c>
      <c r="IT121" s="144">
        <v>72.2222222222222</v>
      </c>
      <c r="IU121" s="144">
        <v>8.6053412462908003</v>
      </c>
      <c r="IV121" s="144">
        <v>5.7052297939778098</v>
      </c>
      <c r="IW121" s="144">
        <v>14.974619289340099</v>
      </c>
      <c r="IX121" s="144">
        <v>17.366771159874599</v>
      </c>
      <c r="IY121" s="338">
        <v>1</v>
      </c>
      <c r="IZ121" s="366">
        <v>9.3370681605975697E-2</v>
      </c>
      <c r="JA121" s="366">
        <v>3.4482758620689702</v>
      </c>
      <c r="JB121" s="366">
        <v>72.413793103448299</v>
      </c>
      <c r="JC121" s="366">
        <v>2.7077497665733001</v>
      </c>
      <c r="JD121" s="144">
        <v>12.542808219178101</v>
      </c>
    </row>
    <row r="122" spans="1:264" ht="18" customHeight="1">
      <c r="A122" s="278"/>
      <c r="B122" s="279" t="s">
        <v>87</v>
      </c>
      <c r="C122" s="279" t="s">
        <v>87</v>
      </c>
      <c r="D122" s="280" t="s">
        <v>1838</v>
      </c>
      <c r="E122" s="281" t="s">
        <v>1339</v>
      </c>
      <c r="F122" s="280" t="s">
        <v>101</v>
      </c>
      <c r="G122" s="281" t="s">
        <v>13</v>
      </c>
      <c r="H122" s="282" t="s">
        <v>87</v>
      </c>
      <c r="I122" s="282" t="s">
        <v>87</v>
      </c>
      <c r="J122" s="282" t="s">
        <v>87</v>
      </c>
      <c r="K122" s="282" t="s">
        <v>87</v>
      </c>
      <c r="L122" s="282" t="s">
        <v>87</v>
      </c>
      <c r="M122" s="283">
        <v>870495</v>
      </c>
      <c r="N122" s="282" t="s">
        <v>87</v>
      </c>
      <c r="O122" s="282" t="s">
        <v>87</v>
      </c>
      <c r="P122" s="282" t="s">
        <v>87</v>
      </c>
      <c r="Q122" s="282" t="s">
        <v>87</v>
      </c>
      <c r="R122" s="132">
        <v>89.076077215410649</v>
      </c>
      <c r="S122" s="132">
        <v>95.006742674600957</v>
      </c>
      <c r="T122" s="339" t="s">
        <v>88</v>
      </c>
      <c r="U122" s="339" t="s">
        <v>88</v>
      </c>
      <c r="V122" s="132">
        <v>17.886440405340199</v>
      </c>
      <c r="W122" s="132">
        <v>11.902847032330699</v>
      </c>
      <c r="X122" s="132">
        <v>29.7892874376709</v>
      </c>
      <c r="Y122" s="282" t="s">
        <v>87</v>
      </c>
      <c r="Z122" s="282" t="s">
        <v>87</v>
      </c>
      <c r="AA122" s="282" t="s">
        <v>87</v>
      </c>
      <c r="AB122" s="282" t="s">
        <v>87</v>
      </c>
      <c r="AC122" s="282" t="s">
        <v>87</v>
      </c>
      <c r="AD122" s="282" t="s">
        <v>87</v>
      </c>
      <c r="AE122" s="282" t="s">
        <v>87</v>
      </c>
      <c r="AF122" s="282" t="s">
        <v>87</v>
      </c>
      <c r="AG122" s="282" t="s">
        <v>87</v>
      </c>
      <c r="AH122" s="282" t="s">
        <v>87</v>
      </c>
      <c r="AI122" s="282" t="s">
        <v>87</v>
      </c>
      <c r="AJ122" s="282" t="s">
        <v>87</v>
      </c>
      <c r="AK122" s="282" t="s">
        <v>87</v>
      </c>
      <c r="AL122" s="282" t="s">
        <v>87</v>
      </c>
      <c r="AM122" s="282" t="s">
        <v>87</v>
      </c>
      <c r="AN122" s="282" t="s">
        <v>87</v>
      </c>
      <c r="AO122" s="282" t="s">
        <v>87</v>
      </c>
      <c r="AP122" s="282" t="s">
        <v>87</v>
      </c>
      <c r="AQ122" s="282" t="s">
        <v>87</v>
      </c>
      <c r="AR122" s="282" t="s">
        <v>87</v>
      </c>
      <c r="AS122" s="282" t="s">
        <v>87</v>
      </c>
      <c r="AT122" s="282" t="s">
        <v>87</v>
      </c>
      <c r="AU122" s="282" t="s">
        <v>87</v>
      </c>
      <c r="AV122" s="282" t="s">
        <v>87</v>
      </c>
      <c r="AW122" s="286" t="s">
        <v>87</v>
      </c>
      <c r="AX122" s="286" t="s">
        <v>87</v>
      </c>
      <c r="AY122" s="286" t="s">
        <v>87</v>
      </c>
      <c r="AZ122" s="286" t="s">
        <v>87</v>
      </c>
      <c r="BA122" s="286" t="s">
        <v>87</v>
      </c>
      <c r="BB122" s="296" t="s">
        <v>87</v>
      </c>
      <c r="BC122" s="296" t="s">
        <v>87</v>
      </c>
      <c r="BD122" s="287" t="s">
        <v>88</v>
      </c>
      <c r="BE122" s="287" t="s">
        <v>88</v>
      </c>
      <c r="BF122" s="287" t="s">
        <v>88</v>
      </c>
      <c r="BG122" s="285">
        <v>209</v>
      </c>
      <c r="BH122" s="284">
        <v>24.780179650374194</v>
      </c>
      <c r="BI122" s="285">
        <v>1060</v>
      </c>
      <c r="BJ122" s="284">
        <v>125.67938004496003</v>
      </c>
      <c r="BK122" s="285">
        <v>71</v>
      </c>
      <c r="BL122" s="284">
        <v>8.4181471539548696</v>
      </c>
      <c r="BM122" s="285">
        <v>10</v>
      </c>
      <c r="BN122" s="288">
        <v>1.1856545287260378</v>
      </c>
      <c r="BO122" s="289">
        <v>326</v>
      </c>
      <c r="BP122" s="288">
        <v>38.652337636468836</v>
      </c>
      <c r="BQ122" s="285">
        <v>0</v>
      </c>
      <c r="BR122" s="288">
        <v>0</v>
      </c>
      <c r="BS122" s="285">
        <v>31</v>
      </c>
      <c r="BT122" s="288">
        <v>3.6755290390507174</v>
      </c>
      <c r="BU122" s="285">
        <v>0</v>
      </c>
      <c r="BV122" s="288">
        <v>0</v>
      </c>
      <c r="BW122" s="285">
        <v>30</v>
      </c>
      <c r="BX122" s="288">
        <v>3.5569635861781141</v>
      </c>
      <c r="BY122" s="290">
        <v>0</v>
      </c>
      <c r="BZ122" s="291">
        <v>0</v>
      </c>
      <c r="CA122" s="290">
        <v>1534</v>
      </c>
      <c r="CB122" s="291">
        <v>181.87940470657423</v>
      </c>
      <c r="CC122" s="290">
        <v>0</v>
      </c>
      <c r="CD122" s="291">
        <v>0</v>
      </c>
      <c r="CE122" s="290">
        <v>79</v>
      </c>
      <c r="CF122" s="291">
        <v>9.3666707769356989</v>
      </c>
      <c r="CG122" s="290">
        <v>1083</v>
      </c>
      <c r="CH122" s="291">
        <v>128.40638546102988</v>
      </c>
      <c r="CI122" s="285">
        <v>3064</v>
      </c>
      <c r="CJ122" s="288">
        <v>363.28454760165801</v>
      </c>
      <c r="CK122" s="285">
        <v>840</v>
      </c>
      <c r="CL122" s="288">
        <v>99.594980412987198</v>
      </c>
      <c r="CM122" s="290">
        <v>3682</v>
      </c>
      <c r="CN122" s="294">
        <v>436.5579974769272</v>
      </c>
      <c r="CO122" s="290">
        <v>337</v>
      </c>
      <c r="CP122" s="291">
        <v>39.956557618067478</v>
      </c>
      <c r="CQ122" s="290">
        <v>4</v>
      </c>
      <c r="CR122" s="291">
        <v>0.47426181149041513</v>
      </c>
      <c r="CS122" s="290">
        <v>188</v>
      </c>
      <c r="CT122" s="291">
        <v>22.290305140049512</v>
      </c>
      <c r="CU122" s="290">
        <v>183</v>
      </c>
      <c r="CV122" s="291">
        <v>21.697477875686495</v>
      </c>
      <c r="CW122" s="290">
        <v>931</v>
      </c>
      <c r="CX122" s="291">
        <v>110.38443662439413</v>
      </c>
      <c r="CY122" s="290">
        <v>392</v>
      </c>
      <c r="CZ122" s="291">
        <v>46.477657526060689</v>
      </c>
      <c r="DA122" s="290">
        <v>539</v>
      </c>
      <c r="DB122" s="291">
        <v>63.906779098333452</v>
      </c>
      <c r="DC122" s="290">
        <v>0</v>
      </c>
      <c r="DD122" s="290">
        <v>4406</v>
      </c>
      <c r="DE122" s="290">
        <v>905</v>
      </c>
      <c r="DF122" s="290">
        <v>18844</v>
      </c>
      <c r="DG122" s="290">
        <v>0</v>
      </c>
      <c r="DH122" s="290">
        <v>1299</v>
      </c>
      <c r="DI122" s="290">
        <v>482</v>
      </c>
      <c r="DJ122" s="290">
        <v>191</v>
      </c>
      <c r="DK122" s="290">
        <v>367</v>
      </c>
      <c r="DL122" s="290">
        <v>1728</v>
      </c>
      <c r="DM122" s="290">
        <v>0</v>
      </c>
      <c r="DN122" s="290">
        <v>4452</v>
      </c>
      <c r="DO122" s="290">
        <v>63</v>
      </c>
      <c r="DP122" s="290">
        <v>270</v>
      </c>
      <c r="DQ122" s="290">
        <v>19</v>
      </c>
      <c r="DR122" s="290">
        <v>1</v>
      </c>
      <c r="DS122" s="290">
        <v>654</v>
      </c>
      <c r="DT122" s="290">
        <v>9141</v>
      </c>
      <c r="DU122" s="290">
        <v>52974</v>
      </c>
      <c r="DV122" s="290">
        <v>11970</v>
      </c>
      <c r="DW122" s="290">
        <v>5186</v>
      </c>
      <c r="DX122" s="290">
        <v>843</v>
      </c>
      <c r="DY122" s="290">
        <v>835</v>
      </c>
      <c r="DZ122" s="290">
        <v>14142</v>
      </c>
      <c r="EA122" s="290">
        <v>22507</v>
      </c>
      <c r="EB122" s="291">
        <v>20.5935931043675</v>
      </c>
      <c r="EC122" s="290">
        <v>295</v>
      </c>
      <c r="ED122" s="290">
        <v>7435</v>
      </c>
      <c r="EE122" s="290">
        <v>1451</v>
      </c>
      <c r="EF122" s="291">
        <v>19.515803631472764</v>
      </c>
      <c r="EG122" s="290">
        <v>204</v>
      </c>
      <c r="EH122" s="290">
        <v>133</v>
      </c>
      <c r="EI122" s="290">
        <v>305</v>
      </c>
      <c r="EJ122" s="290">
        <v>37</v>
      </c>
      <c r="EK122" s="290">
        <v>579</v>
      </c>
      <c r="EL122" s="290">
        <v>4</v>
      </c>
      <c r="EM122" s="290">
        <v>39</v>
      </c>
      <c r="EN122" s="290">
        <v>20</v>
      </c>
      <c r="EO122" s="290">
        <v>44</v>
      </c>
      <c r="EP122" s="290">
        <v>13</v>
      </c>
      <c r="EQ122" s="290">
        <v>246</v>
      </c>
      <c r="ER122" s="290">
        <v>0</v>
      </c>
      <c r="ES122" s="290">
        <v>9</v>
      </c>
      <c r="ET122" s="290">
        <v>0</v>
      </c>
      <c r="EU122" s="290">
        <v>0</v>
      </c>
      <c r="EV122" s="290">
        <v>30</v>
      </c>
      <c r="EW122" s="290">
        <v>0</v>
      </c>
      <c r="EX122" s="290">
        <v>5</v>
      </c>
      <c r="EY122" s="290">
        <v>25</v>
      </c>
      <c r="EZ122" s="290">
        <v>4</v>
      </c>
      <c r="FA122" s="290">
        <v>13</v>
      </c>
      <c r="FB122" s="290">
        <v>1</v>
      </c>
      <c r="FC122" s="290">
        <v>3</v>
      </c>
      <c r="FD122" s="290">
        <v>27</v>
      </c>
      <c r="FE122" s="290">
        <v>2</v>
      </c>
      <c r="FF122" s="290">
        <v>135</v>
      </c>
      <c r="FG122" s="290">
        <v>457</v>
      </c>
      <c r="FH122" s="290">
        <v>1053</v>
      </c>
      <c r="FI122" s="290">
        <v>409</v>
      </c>
      <c r="FJ122" s="290">
        <v>4306</v>
      </c>
      <c r="FK122" s="295">
        <v>54</v>
      </c>
      <c r="FL122" s="291">
        <v>6.2033670497820212</v>
      </c>
      <c r="FM122" s="295">
        <v>9</v>
      </c>
      <c r="FN122" s="291">
        <v>1.0338945082970035</v>
      </c>
      <c r="FO122" s="295">
        <v>7</v>
      </c>
      <c r="FP122" s="291">
        <v>0.8041401731198915</v>
      </c>
      <c r="FQ122" s="281">
        <v>3</v>
      </c>
      <c r="FR122" s="292">
        <v>0.3556963586178114</v>
      </c>
      <c r="FS122" s="281">
        <v>1</v>
      </c>
      <c r="FT122" s="292">
        <v>0.11856545287260378</v>
      </c>
      <c r="FU122" s="295">
        <v>0</v>
      </c>
      <c r="FV122" s="291">
        <v>0</v>
      </c>
      <c r="FW122" s="293">
        <v>1</v>
      </c>
      <c r="FX122" s="293">
        <v>0</v>
      </c>
      <c r="FY122" s="293">
        <v>1</v>
      </c>
      <c r="FZ122" s="293">
        <v>0</v>
      </c>
      <c r="GA122" s="293">
        <v>0</v>
      </c>
      <c r="GB122" s="290">
        <v>19578</v>
      </c>
      <c r="GC122" s="290">
        <v>3452</v>
      </c>
      <c r="GD122" s="290">
        <v>4240</v>
      </c>
      <c r="GE122" s="290">
        <v>50</v>
      </c>
      <c r="GF122" s="290">
        <v>19</v>
      </c>
      <c r="GG122" s="291">
        <v>483</v>
      </c>
      <c r="GH122" s="291">
        <v>952.5</v>
      </c>
      <c r="GI122" s="291">
        <v>69</v>
      </c>
      <c r="GJ122" s="291">
        <v>12.3</v>
      </c>
      <c r="GK122" s="291">
        <v>4</v>
      </c>
      <c r="GL122" s="291">
        <v>7</v>
      </c>
      <c r="GM122" s="291">
        <v>15.4</v>
      </c>
      <c r="GN122" s="291">
        <v>14</v>
      </c>
      <c r="GO122" s="291">
        <v>2</v>
      </c>
      <c r="GP122" s="291">
        <v>25.5</v>
      </c>
      <c r="GQ122" s="291">
        <v>10.4</v>
      </c>
      <c r="GR122" s="291">
        <v>6</v>
      </c>
      <c r="GS122" s="291">
        <v>0</v>
      </c>
      <c r="GT122" s="291">
        <v>54.2</v>
      </c>
      <c r="GU122" s="291">
        <v>0</v>
      </c>
      <c r="GV122" s="291">
        <v>4</v>
      </c>
      <c r="GW122" s="291">
        <v>3</v>
      </c>
      <c r="GX122" s="291">
        <v>2</v>
      </c>
      <c r="GY122" s="291">
        <v>5</v>
      </c>
      <c r="GZ122" s="291">
        <v>1</v>
      </c>
      <c r="HA122" s="291">
        <v>0</v>
      </c>
      <c r="HB122" s="291">
        <v>1</v>
      </c>
      <c r="HC122" s="291">
        <v>0</v>
      </c>
      <c r="HD122" s="291">
        <v>0</v>
      </c>
      <c r="HE122" s="291">
        <v>3</v>
      </c>
      <c r="HF122" s="291">
        <v>1</v>
      </c>
      <c r="HG122" s="291">
        <v>1</v>
      </c>
      <c r="HH122" s="291">
        <v>20</v>
      </c>
      <c r="HI122" s="291">
        <v>8</v>
      </c>
      <c r="HJ122" s="134">
        <v>0.34463150276566784</v>
      </c>
      <c r="HK122" s="134">
        <v>8.730664736730251</v>
      </c>
      <c r="HL122" s="132">
        <v>36.128869206600839</v>
      </c>
      <c r="HM122" s="144">
        <v>87.234622408789505</v>
      </c>
      <c r="HN122" s="144">
        <v>103.54771029571</v>
      </c>
      <c r="HO122" s="384" t="s">
        <v>88</v>
      </c>
      <c r="HP122" s="384" t="s">
        <v>88</v>
      </c>
      <c r="HQ122" s="384" t="s">
        <v>88</v>
      </c>
      <c r="HR122" s="384" t="s">
        <v>88</v>
      </c>
      <c r="HS122" s="145" t="s">
        <v>88</v>
      </c>
      <c r="HT122" s="145" t="s">
        <v>88</v>
      </c>
      <c r="HU122" s="145" t="s">
        <v>88</v>
      </c>
      <c r="HV122" s="145" t="s">
        <v>88</v>
      </c>
      <c r="HW122" s="145" t="s">
        <v>88</v>
      </c>
      <c r="HX122" s="145" t="s">
        <v>88</v>
      </c>
      <c r="HY122" s="144">
        <v>98.639982221740084</v>
      </c>
      <c r="HZ122" s="144">
        <v>96.538432802251194</v>
      </c>
      <c r="IA122" s="384">
        <v>0</v>
      </c>
      <c r="IB122" s="384">
        <v>0</v>
      </c>
      <c r="IC122" s="384" t="s">
        <v>88</v>
      </c>
      <c r="ID122" s="384" t="s">
        <v>88</v>
      </c>
      <c r="IE122" s="384" t="s">
        <v>88</v>
      </c>
      <c r="IF122" s="384" t="s">
        <v>88</v>
      </c>
      <c r="IG122" s="145" t="s">
        <v>88</v>
      </c>
      <c r="IH122" s="145" t="s">
        <v>88</v>
      </c>
      <c r="II122" s="145" t="s">
        <v>88</v>
      </c>
      <c r="IJ122" s="145" t="s">
        <v>88</v>
      </c>
      <c r="IK122" s="145" t="s">
        <v>88</v>
      </c>
      <c r="IL122" s="145" t="s">
        <v>88</v>
      </c>
      <c r="IM122" s="146">
        <v>87.08648019805274</v>
      </c>
      <c r="IN122" s="135">
        <v>87.673461107722133</v>
      </c>
      <c r="IO122" s="386" t="s">
        <v>88</v>
      </c>
      <c r="IP122" s="384" t="s">
        <v>88</v>
      </c>
      <c r="IQ122" s="386" t="s">
        <v>88</v>
      </c>
      <c r="IR122" s="384" t="s">
        <v>88</v>
      </c>
      <c r="IS122" s="145" t="s">
        <v>88</v>
      </c>
      <c r="IT122" s="145" t="s">
        <v>88</v>
      </c>
      <c r="IU122" s="145" t="s">
        <v>88</v>
      </c>
      <c r="IV122" s="145" t="s">
        <v>88</v>
      </c>
      <c r="IW122" s="145" t="s">
        <v>88</v>
      </c>
      <c r="IX122" s="145" t="s">
        <v>88</v>
      </c>
      <c r="IY122" s="339" t="s">
        <v>88</v>
      </c>
      <c r="IZ122" s="384" t="s">
        <v>88</v>
      </c>
      <c r="JA122" s="384" t="s">
        <v>88</v>
      </c>
      <c r="JB122" s="384" t="s">
        <v>88</v>
      </c>
      <c r="JC122" s="384" t="s">
        <v>88</v>
      </c>
      <c r="JD122" s="145" t="s">
        <v>88</v>
      </c>
    </row>
    <row r="123" spans="1:264" ht="18" customHeight="1">
      <c r="A123" s="278"/>
      <c r="B123" s="279" t="s">
        <v>87</v>
      </c>
      <c r="C123" s="279" t="s">
        <v>87</v>
      </c>
      <c r="D123" s="280" t="s">
        <v>1839</v>
      </c>
      <c r="E123" s="281" t="s">
        <v>1340</v>
      </c>
      <c r="F123" s="280" t="s">
        <v>101</v>
      </c>
      <c r="G123" s="281" t="s">
        <v>13</v>
      </c>
      <c r="H123" s="282" t="s">
        <v>87</v>
      </c>
      <c r="I123" s="282" t="s">
        <v>87</v>
      </c>
      <c r="J123" s="282" t="s">
        <v>87</v>
      </c>
      <c r="K123" s="282" t="s">
        <v>87</v>
      </c>
      <c r="L123" s="282" t="s">
        <v>87</v>
      </c>
      <c r="M123" s="283">
        <v>667767</v>
      </c>
      <c r="N123" s="282" t="s">
        <v>87</v>
      </c>
      <c r="O123" s="282" t="s">
        <v>87</v>
      </c>
      <c r="P123" s="282" t="s">
        <v>87</v>
      </c>
      <c r="Q123" s="282" t="s">
        <v>87</v>
      </c>
      <c r="R123" s="132">
        <v>110.83120930124555</v>
      </c>
      <c r="S123" s="132">
        <v>107.45720672699311</v>
      </c>
      <c r="T123" s="338">
        <v>453.06269449872434</v>
      </c>
      <c r="U123" s="338">
        <v>201.4594626813705</v>
      </c>
      <c r="V123" s="144">
        <v>20.732847261170299</v>
      </c>
      <c r="W123" s="144">
        <v>9.6653580108431498</v>
      </c>
      <c r="X123" s="144">
        <v>30.398205272013499</v>
      </c>
      <c r="Y123" s="282" t="s">
        <v>87</v>
      </c>
      <c r="Z123" s="282" t="s">
        <v>87</v>
      </c>
      <c r="AA123" s="282" t="s">
        <v>87</v>
      </c>
      <c r="AB123" s="282" t="s">
        <v>87</v>
      </c>
      <c r="AC123" s="282" t="s">
        <v>87</v>
      </c>
      <c r="AD123" s="282" t="s">
        <v>87</v>
      </c>
      <c r="AE123" s="282" t="s">
        <v>87</v>
      </c>
      <c r="AF123" s="282" t="s">
        <v>87</v>
      </c>
      <c r="AG123" s="282" t="s">
        <v>87</v>
      </c>
      <c r="AH123" s="282" t="s">
        <v>87</v>
      </c>
      <c r="AI123" s="282" t="s">
        <v>87</v>
      </c>
      <c r="AJ123" s="282" t="s">
        <v>87</v>
      </c>
      <c r="AK123" s="282" t="s">
        <v>87</v>
      </c>
      <c r="AL123" s="282" t="s">
        <v>87</v>
      </c>
      <c r="AM123" s="282" t="s">
        <v>87</v>
      </c>
      <c r="AN123" s="282" t="s">
        <v>87</v>
      </c>
      <c r="AO123" s="282" t="s">
        <v>87</v>
      </c>
      <c r="AP123" s="282" t="s">
        <v>87</v>
      </c>
      <c r="AQ123" s="282" t="s">
        <v>87</v>
      </c>
      <c r="AR123" s="282" t="s">
        <v>87</v>
      </c>
      <c r="AS123" s="282" t="s">
        <v>87</v>
      </c>
      <c r="AT123" s="282" t="s">
        <v>87</v>
      </c>
      <c r="AU123" s="282" t="s">
        <v>87</v>
      </c>
      <c r="AV123" s="282" t="s">
        <v>87</v>
      </c>
      <c r="AW123" s="286" t="s">
        <v>87</v>
      </c>
      <c r="AX123" s="286" t="s">
        <v>87</v>
      </c>
      <c r="AY123" s="286" t="s">
        <v>87</v>
      </c>
      <c r="AZ123" s="286" t="s">
        <v>87</v>
      </c>
      <c r="BA123" s="286" t="s">
        <v>87</v>
      </c>
      <c r="BB123" s="297" t="s">
        <v>87</v>
      </c>
      <c r="BC123" s="297" t="s">
        <v>87</v>
      </c>
      <c r="BD123" s="287" t="s">
        <v>88</v>
      </c>
      <c r="BE123" s="287" t="s">
        <v>88</v>
      </c>
      <c r="BF123" s="287" t="s">
        <v>88</v>
      </c>
      <c r="BG123" s="285">
        <v>155</v>
      </c>
      <c r="BH123" s="284">
        <v>24.533196580547234</v>
      </c>
      <c r="BI123" s="285">
        <v>989</v>
      </c>
      <c r="BJ123" s="284">
        <v>156.53762205265298</v>
      </c>
      <c r="BK123" s="285">
        <v>21</v>
      </c>
      <c r="BL123" s="284">
        <v>3.3238524399451093</v>
      </c>
      <c r="BM123" s="285">
        <v>0</v>
      </c>
      <c r="BN123" s="288">
        <v>0</v>
      </c>
      <c r="BO123" s="289">
        <v>243</v>
      </c>
      <c r="BP123" s="288">
        <v>38.461721090793404</v>
      </c>
      <c r="BQ123" s="285">
        <v>0</v>
      </c>
      <c r="BR123" s="288">
        <v>0</v>
      </c>
      <c r="BS123" s="285">
        <v>0</v>
      </c>
      <c r="BT123" s="288">
        <v>0</v>
      </c>
      <c r="BU123" s="285">
        <v>0</v>
      </c>
      <c r="BV123" s="288">
        <v>0</v>
      </c>
      <c r="BW123" s="285">
        <v>53</v>
      </c>
      <c r="BX123" s="288">
        <v>8.3887704436709889</v>
      </c>
      <c r="BY123" s="290">
        <v>0</v>
      </c>
      <c r="BZ123" s="291">
        <v>0</v>
      </c>
      <c r="CA123" s="285">
        <v>805</v>
      </c>
      <c r="CB123" s="288">
        <v>127.41434353122918</v>
      </c>
      <c r="CC123" s="285">
        <v>1139</v>
      </c>
      <c r="CD123" s="288">
        <v>180.27942519511805</v>
      </c>
      <c r="CE123" s="285">
        <v>121</v>
      </c>
      <c r="CF123" s="288">
        <v>19.151721201588483</v>
      </c>
      <c r="CG123" s="285">
        <v>1638</v>
      </c>
      <c r="CH123" s="288">
        <v>259.26049031571847</v>
      </c>
      <c r="CI123" s="285">
        <v>1488</v>
      </c>
      <c r="CJ123" s="288">
        <v>235.51868717325343</v>
      </c>
      <c r="CK123" s="285">
        <v>351</v>
      </c>
      <c r="CL123" s="288">
        <v>55.55581935336825</v>
      </c>
      <c r="CM123" s="285">
        <v>893</v>
      </c>
      <c r="CN123" s="292">
        <v>141.34286804147533</v>
      </c>
      <c r="CO123" s="285">
        <v>243</v>
      </c>
      <c r="CP123" s="288">
        <v>38.461721090793404</v>
      </c>
      <c r="CQ123" s="285">
        <v>0</v>
      </c>
      <c r="CR123" s="288">
        <v>0</v>
      </c>
      <c r="CS123" s="290">
        <v>187</v>
      </c>
      <c r="CT123" s="291">
        <v>29.598114584273112</v>
      </c>
      <c r="CU123" s="285">
        <v>25</v>
      </c>
      <c r="CV123" s="288">
        <v>3.9569671904108441</v>
      </c>
      <c r="CW123" s="285">
        <v>1272</v>
      </c>
      <c r="CX123" s="288">
        <v>201.33049064810373</v>
      </c>
      <c r="CY123" s="285">
        <v>930</v>
      </c>
      <c r="CZ123" s="288">
        <v>147.19917948328342</v>
      </c>
      <c r="DA123" s="285">
        <v>0</v>
      </c>
      <c r="DB123" s="288">
        <v>0</v>
      </c>
      <c r="DC123" s="285">
        <v>23</v>
      </c>
      <c r="DD123" s="285">
        <v>6453</v>
      </c>
      <c r="DE123" s="285">
        <v>1012</v>
      </c>
      <c r="DF123" s="285">
        <v>16593</v>
      </c>
      <c r="DG123" s="285">
        <v>7308</v>
      </c>
      <c r="DH123" s="285">
        <v>1241</v>
      </c>
      <c r="DI123" s="285">
        <v>123</v>
      </c>
      <c r="DJ123" s="285">
        <v>1</v>
      </c>
      <c r="DK123" s="285">
        <v>3</v>
      </c>
      <c r="DL123" s="285">
        <v>0</v>
      </c>
      <c r="DM123" s="285">
        <v>0</v>
      </c>
      <c r="DN123" s="285">
        <v>836</v>
      </c>
      <c r="DO123" s="285">
        <v>132</v>
      </c>
      <c r="DP123" s="285">
        <v>85</v>
      </c>
      <c r="DQ123" s="285">
        <v>71</v>
      </c>
      <c r="DR123" s="285">
        <v>0</v>
      </c>
      <c r="DS123" s="285">
        <v>35</v>
      </c>
      <c r="DT123" s="285">
        <v>29252</v>
      </c>
      <c r="DU123" s="285">
        <v>0</v>
      </c>
      <c r="DV123" s="285">
        <v>5116</v>
      </c>
      <c r="DW123" s="285">
        <v>1362</v>
      </c>
      <c r="DX123" s="285">
        <v>569</v>
      </c>
      <c r="DY123" s="285">
        <v>244</v>
      </c>
      <c r="DZ123" s="285">
        <v>5277</v>
      </c>
      <c r="EA123" s="285">
        <v>22339</v>
      </c>
      <c r="EB123" s="288">
        <v>18.532611128519601</v>
      </c>
      <c r="EC123" s="285">
        <v>525</v>
      </c>
      <c r="ED123" s="285">
        <v>7397</v>
      </c>
      <c r="EE123" s="285">
        <v>1256</v>
      </c>
      <c r="EF123" s="288">
        <v>16.979856698661617</v>
      </c>
      <c r="EG123" s="285">
        <v>160</v>
      </c>
      <c r="EH123" s="285">
        <v>186</v>
      </c>
      <c r="EI123" s="285">
        <v>97</v>
      </c>
      <c r="EJ123" s="285">
        <v>31</v>
      </c>
      <c r="EK123" s="285">
        <v>630</v>
      </c>
      <c r="EL123" s="285">
        <v>3</v>
      </c>
      <c r="EM123" s="285">
        <v>25</v>
      </c>
      <c r="EN123" s="285">
        <v>28</v>
      </c>
      <c r="EO123" s="285">
        <v>36</v>
      </c>
      <c r="EP123" s="285">
        <v>15</v>
      </c>
      <c r="EQ123" s="285">
        <v>63</v>
      </c>
      <c r="ER123" s="285">
        <v>0</v>
      </c>
      <c r="ES123" s="285">
        <v>2</v>
      </c>
      <c r="ET123" s="285">
        <v>0</v>
      </c>
      <c r="EU123" s="285">
        <v>0</v>
      </c>
      <c r="EV123" s="285">
        <v>6784</v>
      </c>
      <c r="EW123" s="285">
        <v>0</v>
      </c>
      <c r="EX123" s="285">
        <v>0</v>
      </c>
      <c r="EY123" s="285">
        <v>342</v>
      </c>
      <c r="EZ123" s="285">
        <v>0</v>
      </c>
      <c r="FA123" s="285">
        <v>34</v>
      </c>
      <c r="FB123" s="285">
        <v>1</v>
      </c>
      <c r="FC123" s="285">
        <v>5</v>
      </c>
      <c r="FD123" s="285">
        <v>27</v>
      </c>
      <c r="FE123" s="285">
        <v>5</v>
      </c>
      <c r="FF123" s="285">
        <v>90</v>
      </c>
      <c r="FG123" s="285">
        <v>334</v>
      </c>
      <c r="FH123" s="285">
        <v>841</v>
      </c>
      <c r="FI123" s="285">
        <v>197</v>
      </c>
      <c r="FJ123" s="285">
        <v>3670</v>
      </c>
      <c r="FK123" s="289">
        <v>45</v>
      </c>
      <c r="FL123" s="288">
        <v>6.7388774827147797</v>
      </c>
      <c r="FM123" s="289">
        <v>16</v>
      </c>
      <c r="FN123" s="288">
        <v>2.3960453271874771</v>
      </c>
      <c r="FO123" s="289">
        <v>6</v>
      </c>
      <c r="FP123" s="288">
        <v>0.89851699769530391</v>
      </c>
      <c r="FQ123" s="281">
        <v>3</v>
      </c>
      <c r="FR123" s="292">
        <v>0.4748360628493013</v>
      </c>
      <c r="FS123" s="281">
        <v>0</v>
      </c>
      <c r="FT123" s="292">
        <v>0</v>
      </c>
      <c r="FU123" s="289">
        <v>62</v>
      </c>
      <c r="FV123" s="288">
        <v>9.8132786322188927</v>
      </c>
      <c r="FW123" s="293">
        <v>1</v>
      </c>
      <c r="FX123" s="293">
        <v>0</v>
      </c>
      <c r="FY123" s="293">
        <v>1</v>
      </c>
      <c r="FZ123" s="293">
        <v>0</v>
      </c>
      <c r="GA123" s="293">
        <v>0</v>
      </c>
      <c r="GB123" s="285">
        <v>9399</v>
      </c>
      <c r="GC123" s="285">
        <v>0</v>
      </c>
      <c r="GD123" s="285">
        <v>1722</v>
      </c>
      <c r="GE123" s="285">
        <v>0</v>
      </c>
      <c r="GF123" s="285">
        <v>0</v>
      </c>
      <c r="GG123" s="288">
        <v>248.08</v>
      </c>
      <c r="GH123" s="288">
        <v>858.2</v>
      </c>
      <c r="GI123" s="288">
        <v>54.5</v>
      </c>
      <c r="GJ123" s="288">
        <v>3</v>
      </c>
      <c r="GK123" s="288">
        <v>1</v>
      </c>
      <c r="GL123" s="288">
        <v>2</v>
      </c>
      <c r="GM123" s="288">
        <v>5</v>
      </c>
      <c r="GN123" s="288">
        <v>6</v>
      </c>
      <c r="GO123" s="288">
        <v>1</v>
      </c>
      <c r="GP123" s="288">
        <v>7.4</v>
      </c>
      <c r="GQ123" s="288">
        <v>0</v>
      </c>
      <c r="GR123" s="288">
        <v>2</v>
      </c>
      <c r="GS123" s="288">
        <v>1</v>
      </c>
      <c r="GT123" s="288">
        <v>12</v>
      </c>
      <c r="GU123" s="288">
        <v>2</v>
      </c>
      <c r="GV123" s="288">
        <v>3</v>
      </c>
      <c r="GW123" s="288">
        <v>2</v>
      </c>
      <c r="GX123" s="288">
        <v>0</v>
      </c>
      <c r="GY123" s="288">
        <v>4</v>
      </c>
      <c r="GZ123" s="288">
        <v>3</v>
      </c>
      <c r="HA123" s="288">
        <v>1</v>
      </c>
      <c r="HB123" s="288">
        <v>0</v>
      </c>
      <c r="HC123" s="288">
        <v>1</v>
      </c>
      <c r="HD123" s="288">
        <v>0</v>
      </c>
      <c r="HE123" s="288">
        <v>2</v>
      </c>
      <c r="HF123" s="288">
        <v>3.2</v>
      </c>
      <c r="HG123" s="288">
        <v>4</v>
      </c>
      <c r="HH123" s="288">
        <v>7.55</v>
      </c>
      <c r="HI123" s="288">
        <v>2</v>
      </c>
      <c r="HJ123" s="148">
        <v>0.44925849884765195</v>
      </c>
      <c r="HK123" s="148">
        <v>8.8354171440038218</v>
      </c>
      <c r="HL123" s="132">
        <v>37.498109370484016</v>
      </c>
      <c r="HM123" s="144">
        <v>116.331074566634</v>
      </c>
      <c r="HN123" s="144">
        <v>119.549133702422</v>
      </c>
      <c r="HO123" s="384" t="s">
        <v>88</v>
      </c>
      <c r="HP123" s="384" t="s">
        <v>88</v>
      </c>
      <c r="HQ123" s="384" t="s">
        <v>88</v>
      </c>
      <c r="HR123" s="384" t="s">
        <v>88</v>
      </c>
      <c r="HS123" s="145" t="s">
        <v>88</v>
      </c>
      <c r="HT123" s="145" t="s">
        <v>88</v>
      </c>
      <c r="HU123" s="145" t="s">
        <v>88</v>
      </c>
      <c r="HV123" s="145" t="s">
        <v>88</v>
      </c>
      <c r="HW123" s="145" t="s">
        <v>88</v>
      </c>
      <c r="HX123" s="145" t="s">
        <v>88</v>
      </c>
      <c r="HY123" s="144">
        <v>120.46034748291352</v>
      </c>
      <c r="HZ123" s="144">
        <v>103.536608210336</v>
      </c>
      <c r="IA123" s="384">
        <v>0</v>
      </c>
      <c r="IB123" s="384">
        <v>0</v>
      </c>
      <c r="IC123" s="384" t="s">
        <v>88</v>
      </c>
      <c r="ID123" s="384" t="s">
        <v>88</v>
      </c>
      <c r="IE123" s="384" t="s">
        <v>88</v>
      </c>
      <c r="IF123" s="384" t="s">
        <v>88</v>
      </c>
      <c r="IG123" s="145" t="s">
        <v>88</v>
      </c>
      <c r="IH123" s="145" t="s">
        <v>88</v>
      </c>
      <c r="II123" s="145" t="s">
        <v>88</v>
      </c>
      <c r="IJ123" s="145" t="s">
        <v>88</v>
      </c>
      <c r="IK123" s="145" t="s">
        <v>88</v>
      </c>
      <c r="IL123" s="145" t="s">
        <v>88</v>
      </c>
      <c r="IM123" s="146">
        <v>106.65755053551533</v>
      </c>
      <c r="IN123" s="135">
        <v>94.316743552776359</v>
      </c>
      <c r="IO123" s="386" t="s">
        <v>88</v>
      </c>
      <c r="IP123" s="386" t="s">
        <v>88</v>
      </c>
      <c r="IQ123" s="386" t="s">
        <v>88</v>
      </c>
      <c r="IR123" s="386" t="s">
        <v>88</v>
      </c>
      <c r="IS123" s="386" t="s">
        <v>88</v>
      </c>
      <c r="IT123" s="386" t="s">
        <v>88</v>
      </c>
      <c r="IU123" s="386" t="s">
        <v>88</v>
      </c>
      <c r="IV123" s="386" t="s">
        <v>88</v>
      </c>
      <c r="IW123" s="386" t="s">
        <v>88</v>
      </c>
      <c r="IX123" s="386" t="s">
        <v>88</v>
      </c>
      <c r="IY123" s="393" t="s">
        <v>88</v>
      </c>
      <c r="IZ123" s="393" t="s">
        <v>88</v>
      </c>
      <c r="JA123" s="393" t="s">
        <v>88</v>
      </c>
      <c r="JB123" s="393" t="s">
        <v>88</v>
      </c>
      <c r="JC123" s="393" t="s">
        <v>88</v>
      </c>
      <c r="JD123" s="393" t="s">
        <v>88</v>
      </c>
    </row>
    <row r="124" spans="1:264" ht="18" customHeight="1">
      <c r="A124" s="278"/>
      <c r="B124" s="279" t="s">
        <v>87</v>
      </c>
      <c r="C124" s="279" t="s">
        <v>87</v>
      </c>
      <c r="D124" s="280" t="s">
        <v>1840</v>
      </c>
      <c r="E124" s="281" t="s">
        <v>1341</v>
      </c>
      <c r="F124" s="280" t="s">
        <v>101</v>
      </c>
      <c r="G124" s="281" t="s">
        <v>13</v>
      </c>
      <c r="H124" s="282" t="s">
        <v>87</v>
      </c>
      <c r="I124" s="282" t="s">
        <v>87</v>
      </c>
      <c r="J124" s="282" t="s">
        <v>87</v>
      </c>
      <c r="K124" s="282" t="s">
        <v>87</v>
      </c>
      <c r="L124" s="282" t="s">
        <v>87</v>
      </c>
      <c r="M124" s="283">
        <v>691582</v>
      </c>
      <c r="N124" s="282" t="s">
        <v>87</v>
      </c>
      <c r="O124" s="282" t="s">
        <v>87</v>
      </c>
      <c r="P124" s="282" t="s">
        <v>87</v>
      </c>
      <c r="Q124" s="282" t="s">
        <v>87</v>
      </c>
      <c r="R124" s="132">
        <v>96.697501092762067</v>
      </c>
      <c r="S124" s="132">
        <v>101.90801965672902</v>
      </c>
      <c r="T124" s="339" t="s">
        <v>88</v>
      </c>
      <c r="U124" s="338">
        <v>89.402128424929288</v>
      </c>
      <c r="V124" s="144">
        <v>20.528266913809102</v>
      </c>
      <c r="W124" s="144">
        <v>15.0254865616311</v>
      </c>
      <c r="X124" s="144">
        <v>35.553753475440203</v>
      </c>
      <c r="Y124" s="282" t="s">
        <v>87</v>
      </c>
      <c r="Z124" s="282" t="s">
        <v>87</v>
      </c>
      <c r="AA124" s="282" t="s">
        <v>87</v>
      </c>
      <c r="AB124" s="282" t="s">
        <v>87</v>
      </c>
      <c r="AC124" s="282" t="s">
        <v>87</v>
      </c>
      <c r="AD124" s="282" t="s">
        <v>87</v>
      </c>
      <c r="AE124" s="282" t="s">
        <v>87</v>
      </c>
      <c r="AF124" s="282" t="s">
        <v>87</v>
      </c>
      <c r="AG124" s="282" t="s">
        <v>87</v>
      </c>
      <c r="AH124" s="282" t="s">
        <v>87</v>
      </c>
      <c r="AI124" s="282" t="s">
        <v>87</v>
      </c>
      <c r="AJ124" s="282" t="s">
        <v>87</v>
      </c>
      <c r="AK124" s="282" t="s">
        <v>87</v>
      </c>
      <c r="AL124" s="282" t="s">
        <v>87</v>
      </c>
      <c r="AM124" s="282" t="s">
        <v>87</v>
      </c>
      <c r="AN124" s="282" t="s">
        <v>87</v>
      </c>
      <c r="AO124" s="282" t="s">
        <v>87</v>
      </c>
      <c r="AP124" s="282" t="s">
        <v>87</v>
      </c>
      <c r="AQ124" s="282" t="s">
        <v>87</v>
      </c>
      <c r="AR124" s="282" t="s">
        <v>87</v>
      </c>
      <c r="AS124" s="282" t="s">
        <v>87</v>
      </c>
      <c r="AT124" s="282" t="s">
        <v>87</v>
      </c>
      <c r="AU124" s="282" t="s">
        <v>87</v>
      </c>
      <c r="AV124" s="282" t="s">
        <v>87</v>
      </c>
      <c r="AW124" s="286" t="s">
        <v>87</v>
      </c>
      <c r="AX124" s="286" t="s">
        <v>87</v>
      </c>
      <c r="AY124" s="286" t="s">
        <v>87</v>
      </c>
      <c r="AZ124" s="286" t="s">
        <v>87</v>
      </c>
      <c r="BA124" s="286" t="s">
        <v>87</v>
      </c>
      <c r="BB124" s="286">
        <v>101</v>
      </c>
      <c r="BC124" s="286">
        <v>139</v>
      </c>
      <c r="BD124" s="287" t="s">
        <v>88</v>
      </c>
      <c r="BE124" s="287" t="s">
        <v>88</v>
      </c>
      <c r="BF124" s="287" t="s">
        <v>88</v>
      </c>
      <c r="BG124" s="285">
        <v>179</v>
      </c>
      <c r="BH124" s="284">
        <v>25.055464960842087</v>
      </c>
      <c r="BI124" s="285">
        <v>992</v>
      </c>
      <c r="BJ124" s="284">
        <v>138.85486726902431</v>
      </c>
      <c r="BK124" s="285">
        <v>36</v>
      </c>
      <c r="BL124" s="284">
        <v>5.0390879250855596</v>
      </c>
      <c r="BM124" s="285">
        <v>32</v>
      </c>
      <c r="BN124" s="288">
        <v>4.4791892667427202</v>
      </c>
      <c r="BO124" s="289">
        <v>228</v>
      </c>
      <c r="BP124" s="288">
        <v>31.914223525541878</v>
      </c>
      <c r="BQ124" s="285">
        <v>23</v>
      </c>
      <c r="BR124" s="288">
        <v>3.2194172854713292</v>
      </c>
      <c r="BS124" s="285">
        <v>12</v>
      </c>
      <c r="BT124" s="288">
        <v>1.6796959750285199</v>
      </c>
      <c r="BU124" s="285">
        <v>0</v>
      </c>
      <c r="BV124" s="288">
        <v>0</v>
      </c>
      <c r="BW124" s="285">
        <v>114</v>
      </c>
      <c r="BX124" s="288">
        <v>15.957111762770939</v>
      </c>
      <c r="BY124" s="285">
        <v>375</v>
      </c>
      <c r="BZ124" s="288">
        <v>52.490499219641244</v>
      </c>
      <c r="CA124" s="285">
        <v>1656</v>
      </c>
      <c r="CB124" s="288">
        <v>231.79804455393574</v>
      </c>
      <c r="CC124" s="285">
        <v>434</v>
      </c>
      <c r="CD124" s="288">
        <v>60.749004430198141</v>
      </c>
      <c r="CE124" s="285">
        <v>34</v>
      </c>
      <c r="CF124" s="288">
        <v>4.7591385959141395</v>
      </c>
      <c r="CG124" s="285">
        <v>1957</v>
      </c>
      <c r="CH124" s="288">
        <v>273.93041859423448</v>
      </c>
      <c r="CI124" s="285">
        <v>2491</v>
      </c>
      <c r="CJ124" s="288">
        <v>348.67688948300361</v>
      </c>
      <c r="CK124" s="285">
        <v>818</v>
      </c>
      <c r="CL124" s="288">
        <v>114.49927563111078</v>
      </c>
      <c r="CM124" s="285">
        <v>373</v>
      </c>
      <c r="CN124" s="292">
        <v>52.210549890469828</v>
      </c>
      <c r="CO124" s="285">
        <v>279</v>
      </c>
      <c r="CP124" s="288">
        <v>39.052931419413085</v>
      </c>
      <c r="CQ124" s="285">
        <v>0</v>
      </c>
      <c r="CR124" s="288">
        <v>0</v>
      </c>
      <c r="CS124" s="290">
        <v>9</v>
      </c>
      <c r="CT124" s="291">
        <v>1.2597719812713899</v>
      </c>
      <c r="CU124" s="285">
        <v>73</v>
      </c>
      <c r="CV124" s="288">
        <v>10.218150514756829</v>
      </c>
      <c r="CW124" s="285">
        <v>1488</v>
      </c>
      <c r="CX124" s="288">
        <v>208.28230090353645</v>
      </c>
      <c r="CY124" s="285">
        <v>820</v>
      </c>
      <c r="CZ124" s="288">
        <v>114.77922496028218</v>
      </c>
      <c r="DA124" s="290">
        <v>0</v>
      </c>
      <c r="DB124" s="291">
        <v>0</v>
      </c>
      <c r="DC124" s="285">
        <v>0</v>
      </c>
      <c r="DD124" s="285">
        <v>0</v>
      </c>
      <c r="DE124" s="285">
        <v>369</v>
      </c>
      <c r="DF124" s="285">
        <v>15935</v>
      </c>
      <c r="DG124" s="285">
        <v>0</v>
      </c>
      <c r="DH124" s="285">
        <v>25</v>
      </c>
      <c r="DI124" s="285">
        <v>654</v>
      </c>
      <c r="DJ124" s="285">
        <v>147</v>
      </c>
      <c r="DK124" s="285">
        <v>369</v>
      </c>
      <c r="DL124" s="285">
        <v>325</v>
      </c>
      <c r="DM124" s="285">
        <v>0</v>
      </c>
      <c r="DN124" s="285">
        <v>0</v>
      </c>
      <c r="DO124" s="285">
        <v>109</v>
      </c>
      <c r="DP124" s="285">
        <v>54</v>
      </c>
      <c r="DQ124" s="285">
        <v>36</v>
      </c>
      <c r="DR124" s="285">
        <v>0</v>
      </c>
      <c r="DS124" s="285">
        <v>94</v>
      </c>
      <c r="DT124" s="285">
        <v>3893</v>
      </c>
      <c r="DU124" s="285">
        <v>36677</v>
      </c>
      <c r="DV124" s="285">
        <v>4419</v>
      </c>
      <c r="DW124" s="285">
        <v>7404</v>
      </c>
      <c r="DX124" s="285">
        <v>234</v>
      </c>
      <c r="DY124" s="285">
        <v>232</v>
      </c>
      <c r="DZ124" s="285">
        <v>4026</v>
      </c>
      <c r="EA124" s="285">
        <v>20401</v>
      </c>
      <c r="EB124" s="288">
        <v>20.8715259055929</v>
      </c>
      <c r="EC124" s="285">
        <v>177</v>
      </c>
      <c r="ED124" s="285">
        <v>6905</v>
      </c>
      <c r="EE124" s="285">
        <v>1439</v>
      </c>
      <c r="EF124" s="288">
        <v>20.839971035481536</v>
      </c>
      <c r="EG124" s="285">
        <v>286</v>
      </c>
      <c r="EH124" s="285">
        <v>158</v>
      </c>
      <c r="EI124" s="285">
        <v>66</v>
      </c>
      <c r="EJ124" s="285">
        <v>10</v>
      </c>
      <c r="EK124" s="285">
        <v>392</v>
      </c>
      <c r="EL124" s="285">
        <v>3</v>
      </c>
      <c r="EM124" s="285">
        <v>31</v>
      </c>
      <c r="EN124" s="285">
        <v>2</v>
      </c>
      <c r="EO124" s="285">
        <v>58</v>
      </c>
      <c r="EP124" s="285">
        <v>9</v>
      </c>
      <c r="EQ124" s="285">
        <v>45</v>
      </c>
      <c r="ER124" s="285">
        <v>0</v>
      </c>
      <c r="ES124" s="285">
        <v>0</v>
      </c>
      <c r="ET124" s="285">
        <v>0</v>
      </c>
      <c r="EU124" s="285">
        <v>0</v>
      </c>
      <c r="EV124" s="285">
        <v>1932</v>
      </c>
      <c r="EW124" s="285">
        <v>0</v>
      </c>
      <c r="EX124" s="285">
        <v>8</v>
      </c>
      <c r="EY124" s="285">
        <v>0</v>
      </c>
      <c r="EZ124" s="285">
        <v>0</v>
      </c>
      <c r="FA124" s="285">
        <v>8</v>
      </c>
      <c r="FB124" s="285">
        <v>0</v>
      </c>
      <c r="FC124" s="285">
        <v>3</v>
      </c>
      <c r="FD124" s="285">
        <v>3</v>
      </c>
      <c r="FE124" s="285">
        <v>1</v>
      </c>
      <c r="FF124" s="285">
        <v>26</v>
      </c>
      <c r="FG124" s="285">
        <v>302</v>
      </c>
      <c r="FH124" s="285">
        <v>714</v>
      </c>
      <c r="FI124" s="285">
        <v>582</v>
      </c>
      <c r="FJ124" s="285">
        <v>3444</v>
      </c>
      <c r="FK124" s="289">
        <v>30</v>
      </c>
      <c r="FL124" s="288">
        <v>4.3378803959617223</v>
      </c>
      <c r="FM124" s="289">
        <v>11</v>
      </c>
      <c r="FN124" s="288">
        <v>1.5905561451859649</v>
      </c>
      <c r="FO124" s="289">
        <v>3</v>
      </c>
      <c r="FP124" s="288">
        <v>0.43378803959617224</v>
      </c>
      <c r="FQ124" s="281">
        <v>3</v>
      </c>
      <c r="FR124" s="292">
        <v>0.41992399375712997</v>
      </c>
      <c r="FS124" s="281">
        <v>1</v>
      </c>
      <c r="FT124" s="292">
        <v>0.13997466458571001</v>
      </c>
      <c r="FU124" s="289">
        <v>20</v>
      </c>
      <c r="FV124" s="288">
        <v>2.7994932917141995</v>
      </c>
      <c r="FW124" s="293">
        <v>1</v>
      </c>
      <c r="FX124" s="293">
        <v>0</v>
      </c>
      <c r="FY124" s="293">
        <v>1</v>
      </c>
      <c r="FZ124" s="293">
        <v>0</v>
      </c>
      <c r="GA124" s="293">
        <v>0</v>
      </c>
      <c r="GB124" s="285">
        <v>6003</v>
      </c>
      <c r="GC124" s="285">
        <v>0</v>
      </c>
      <c r="GD124" s="285">
        <v>1491</v>
      </c>
      <c r="GE124" s="285">
        <v>0</v>
      </c>
      <c r="GF124" s="285">
        <v>2</v>
      </c>
      <c r="GG124" s="288">
        <v>190.25</v>
      </c>
      <c r="GH124" s="288">
        <v>706.8</v>
      </c>
      <c r="GI124" s="288">
        <v>38</v>
      </c>
      <c r="GJ124" s="288">
        <v>11</v>
      </c>
      <c r="GK124" s="288">
        <v>1.1499999999999999</v>
      </c>
      <c r="GL124" s="288">
        <v>1.79</v>
      </c>
      <c r="GM124" s="288">
        <v>4.2</v>
      </c>
      <c r="GN124" s="288">
        <v>4.2</v>
      </c>
      <c r="GO124" s="288">
        <v>2</v>
      </c>
      <c r="GP124" s="288">
        <v>9.4600000000000009</v>
      </c>
      <c r="GQ124" s="288">
        <v>0.6</v>
      </c>
      <c r="GR124" s="288">
        <v>0</v>
      </c>
      <c r="GS124" s="288">
        <v>0</v>
      </c>
      <c r="GT124" s="288">
        <v>21.22</v>
      </c>
      <c r="GU124" s="288">
        <v>1</v>
      </c>
      <c r="GV124" s="288">
        <v>2</v>
      </c>
      <c r="GW124" s="288">
        <v>2</v>
      </c>
      <c r="GX124" s="288">
        <v>1</v>
      </c>
      <c r="GY124" s="288">
        <v>3</v>
      </c>
      <c r="GZ124" s="288">
        <v>3</v>
      </c>
      <c r="HA124" s="288">
        <v>1</v>
      </c>
      <c r="HB124" s="288">
        <v>0</v>
      </c>
      <c r="HC124" s="288">
        <v>1</v>
      </c>
      <c r="HD124" s="288">
        <v>0</v>
      </c>
      <c r="HE124" s="288">
        <v>3</v>
      </c>
      <c r="HF124" s="288">
        <v>0</v>
      </c>
      <c r="HG124" s="288">
        <v>1</v>
      </c>
      <c r="HH124" s="288">
        <v>19</v>
      </c>
      <c r="HI124" s="288">
        <v>3</v>
      </c>
      <c r="HJ124" s="148">
        <v>0.86757607919234447</v>
      </c>
      <c r="HK124" s="148">
        <v>13.013641187885169</v>
      </c>
      <c r="HL124" s="132">
        <v>37.735221564471026</v>
      </c>
      <c r="HM124" s="144">
        <v>92.6943338397584</v>
      </c>
      <c r="HN124" s="144">
        <v>102.818252471996</v>
      </c>
      <c r="HO124" s="366">
        <v>0.14326647564469899</v>
      </c>
      <c r="HP124" s="366">
        <v>6.7362748400134703E-2</v>
      </c>
      <c r="HQ124" s="366">
        <v>2.9126213592233001</v>
      </c>
      <c r="HR124" s="366">
        <v>1.8195602729340401</v>
      </c>
      <c r="HS124" s="144">
        <v>78.905560458958504</v>
      </c>
      <c r="HT124" s="144">
        <v>82.410917361637601</v>
      </c>
      <c r="HU124" s="144">
        <v>4.9188156638013396</v>
      </c>
      <c r="HV124" s="144">
        <v>3.7021443808240702</v>
      </c>
      <c r="HW124" s="144">
        <v>4.6179818112508801</v>
      </c>
      <c r="HX124" s="144">
        <v>8.6766006761343792</v>
      </c>
      <c r="HY124" s="144">
        <v>99.119709550970981</v>
      </c>
      <c r="HZ124" s="144">
        <v>104.53532459717999</v>
      </c>
      <c r="IA124" s="383">
        <v>73</v>
      </c>
      <c r="IB124" s="383">
        <v>85</v>
      </c>
      <c r="IC124" s="366">
        <v>0.34409615837850599</v>
      </c>
      <c r="ID124" s="366">
        <v>0.25278810408921898</v>
      </c>
      <c r="IE124" s="366">
        <v>3.5837015218458501</v>
      </c>
      <c r="IF124" s="366">
        <v>3.9406583217431601</v>
      </c>
      <c r="IG124" s="144">
        <v>66.617574864997493</v>
      </c>
      <c r="IH124" s="144">
        <v>70.004636068613806</v>
      </c>
      <c r="II124" s="144">
        <v>9.6016969125618701</v>
      </c>
      <c r="IJ124" s="144">
        <v>6.4148698884758399</v>
      </c>
      <c r="IK124" s="144">
        <v>4.3620323476556102</v>
      </c>
      <c r="IL124" s="144">
        <v>8.6896296347091493</v>
      </c>
      <c r="IM124" s="146">
        <v>92.788605643978826</v>
      </c>
      <c r="IN124" s="135">
        <v>94.277641231647593</v>
      </c>
      <c r="IO124" s="385">
        <v>9.7560975609756101E-2</v>
      </c>
      <c r="IP124" s="385">
        <v>0.100704934541793</v>
      </c>
      <c r="IQ124" s="385">
        <v>0.826446280991736</v>
      </c>
      <c r="IR124" s="385">
        <v>1.2195121951219501</v>
      </c>
      <c r="IS124" s="385">
        <v>80.991735537190095</v>
      </c>
      <c r="IT124" s="385">
        <v>86.585365853658502</v>
      </c>
      <c r="IU124" s="385">
        <v>11.8048780487805</v>
      </c>
      <c r="IV124" s="385">
        <v>8.2578046324269891</v>
      </c>
      <c r="IW124" s="385">
        <v>0.52390586731977395</v>
      </c>
      <c r="IX124" s="385">
        <v>0.62539019612064295</v>
      </c>
      <c r="IY124" s="394">
        <v>44</v>
      </c>
      <c r="IZ124" s="394">
        <v>0.30758476057322598</v>
      </c>
      <c r="JA124" s="394">
        <v>7.3333333333333304</v>
      </c>
      <c r="JB124" s="394">
        <v>90.8333333333333</v>
      </c>
      <c r="JC124" s="394">
        <v>4.1943376441803597</v>
      </c>
      <c r="JD124" s="394">
        <v>6.6139108133498796</v>
      </c>
    </row>
    <row r="125" spans="1:264" ht="18" customHeight="1">
      <c r="A125" s="278"/>
      <c r="B125" s="279" t="s">
        <v>87</v>
      </c>
      <c r="C125" s="279" t="s">
        <v>87</v>
      </c>
      <c r="D125" s="280" t="s">
        <v>1841</v>
      </c>
      <c r="E125" s="281" t="s">
        <v>1342</v>
      </c>
      <c r="F125" s="280" t="s">
        <v>101</v>
      </c>
      <c r="G125" s="281" t="s">
        <v>13</v>
      </c>
      <c r="H125" s="282" t="s">
        <v>87</v>
      </c>
      <c r="I125" s="282" t="s">
        <v>87</v>
      </c>
      <c r="J125" s="282" t="s">
        <v>87</v>
      </c>
      <c r="K125" s="282" t="s">
        <v>87</v>
      </c>
      <c r="L125" s="282" t="s">
        <v>87</v>
      </c>
      <c r="M125" s="283">
        <v>727642</v>
      </c>
      <c r="N125" s="282" t="s">
        <v>87</v>
      </c>
      <c r="O125" s="282" t="s">
        <v>87</v>
      </c>
      <c r="P125" s="282" t="s">
        <v>87</v>
      </c>
      <c r="Q125" s="282" t="s">
        <v>87</v>
      </c>
      <c r="R125" s="132">
        <v>91.993024014997786</v>
      </c>
      <c r="S125" s="132">
        <v>96.955675832940258</v>
      </c>
      <c r="T125" s="339" t="s">
        <v>88</v>
      </c>
      <c r="U125" s="339" t="s">
        <v>88</v>
      </c>
      <c r="V125" s="144">
        <v>15.0311526479751</v>
      </c>
      <c r="W125" s="144">
        <v>10.7788161993769</v>
      </c>
      <c r="X125" s="144">
        <v>25.809968847352</v>
      </c>
      <c r="Y125" s="282" t="s">
        <v>87</v>
      </c>
      <c r="Z125" s="282" t="s">
        <v>87</v>
      </c>
      <c r="AA125" s="282" t="s">
        <v>87</v>
      </c>
      <c r="AB125" s="282" t="s">
        <v>87</v>
      </c>
      <c r="AC125" s="282" t="s">
        <v>87</v>
      </c>
      <c r="AD125" s="282" t="s">
        <v>87</v>
      </c>
      <c r="AE125" s="282" t="s">
        <v>87</v>
      </c>
      <c r="AF125" s="282" t="s">
        <v>87</v>
      </c>
      <c r="AG125" s="282" t="s">
        <v>87</v>
      </c>
      <c r="AH125" s="282" t="s">
        <v>87</v>
      </c>
      <c r="AI125" s="282" t="s">
        <v>87</v>
      </c>
      <c r="AJ125" s="282" t="s">
        <v>87</v>
      </c>
      <c r="AK125" s="282" t="s">
        <v>87</v>
      </c>
      <c r="AL125" s="282" t="s">
        <v>87</v>
      </c>
      <c r="AM125" s="282" t="s">
        <v>87</v>
      </c>
      <c r="AN125" s="282" t="s">
        <v>87</v>
      </c>
      <c r="AO125" s="282" t="s">
        <v>87</v>
      </c>
      <c r="AP125" s="282" t="s">
        <v>87</v>
      </c>
      <c r="AQ125" s="282" t="s">
        <v>87</v>
      </c>
      <c r="AR125" s="282" t="s">
        <v>87</v>
      </c>
      <c r="AS125" s="282" t="s">
        <v>87</v>
      </c>
      <c r="AT125" s="282" t="s">
        <v>87</v>
      </c>
      <c r="AU125" s="282" t="s">
        <v>87</v>
      </c>
      <c r="AV125" s="282" t="s">
        <v>87</v>
      </c>
      <c r="AW125" s="286" t="s">
        <v>87</v>
      </c>
      <c r="AX125" s="286" t="s">
        <v>87</v>
      </c>
      <c r="AY125" s="286" t="s">
        <v>87</v>
      </c>
      <c r="AZ125" s="286" t="s">
        <v>87</v>
      </c>
      <c r="BA125" s="286" t="s">
        <v>87</v>
      </c>
      <c r="BB125" s="286">
        <v>170</v>
      </c>
      <c r="BC125" s="286">
        <v>199</v>
      </c>
      <c r="BD125" s="287" t="s">
        <v>88</v>
      </c>
      <c r="BE125" s="287" t="s">
        <v>88</v>
      </c>
      <c r="BF125" s="287" t="s">
        <v>88</v>
      </c>
      <c r="BG125" s="285">
        <v>86</v>
      </c>
      <c r="BH125" s="284">
        <v>12.092612538633086</v>
      </c>
      <c r="BI125" s="285">
        <v>701</v>
      </c>
      <c r="BJ125" s="284">
        <v>98.568853367230147</v>
      </c>
      <c r="BK125" s="285">
        <v>17</v>
      </c>
      <c r="BL125" s="284">
        <v>2.3904001529856096</v>
      </c>
      <c r="BM125" s="285">
        <v>0</v>
      </c>
      <c r="BN125" s="288">
        <v>0</v>
      </c>
      <c r="BO125" s="289">
        <v>147</v>
      </c>
      <c r="BP125" s="288">
        <v>20.669930734640271</v>
      </c>
      <c r="BQ125" s="285">
        <v>0</v>
      </c>
      <c r="BR125" s="288">
        <v>0</v>
      </c>
      <c r="BS125" s="285">
        <v>10</v>
      </c>
      <c r="BT125" s="288">
        <v>1.4061177370503588</v>
      </c>
      <c r="BU125" s="285">
        <v>0</v>
      </c>
      <c r="BV125" s="288">
        <v>0</v>
      </c>
      <c r="BW125" s="285">
        <v>16</v>
      </c>
      <c r="BX125" s="288">
        <v>2.2497883792805737</v>
      </c>
      <c r="BY125" s="290">
        <v>0</v>
      </c>
      <c r="BZ125" s="291">
        <v>0</v>
      </c>
      <c r="CA125" s="285">
        <v>598</v>
      </c>
      <c r="CB125" s="288">
        <v>84.08584067561145</v>
      </c>
      <c r="CC125" s="285">
        <v>1141</v>
      </c>
      <c r="CD125" s="288">
        <v>160.43803379744594</v>
      </c>
      <c r="CE125" s="285">
        <v>87</v>
      </c>
      <c r="CF125" s="288">
        <v>12.233224312338121</v>
      </c>
      <c r="CG125" s="285">
        <v>809</v>
      </c>
      <c r="CH125" s="288">
        <v>113.75492492737402</v>
      </c>
      <c r="CI125" s="285">
        <v>3616</v>
      </c>
      <c r="CJ125" s="288">
        <v>508.45217371740966</v>
      </c>
      <c r="CK125" s="285">
        <v>1228</v>
      </c>
      <c r="CL125" s="288">
        <v>172.67125810978405</v>
      </c>
      <c r="CM125" s="285">
        <v>1598</v>
      </c>
      <c r="CN125" s="292">
        <v>224.69761438064731</v>
      </c>
      <c r="CO125" s="285">
        <v>204</v>
      </c>
      <c r="CP125" s="288">
        <v>28.684801835827315</v>
      </c>
      <c r="CQ125" s="285">
        <v>16</v>
      </c>
      <c r="CR125" s="288">
        <v>2.2497883792805737</v>
      </c>
      <c r="CS125" s="285">
        <v>67</v>
      </c>
      <c r="CT125" s="288">
        <v>9.4209888382374025</v>
      </c>
      <c r="CU125" s="285">
        <v>111</v>
      </c>
      <c r="CV125" s="288">
        <v>15.607906881258982</v>
      </c>
      <c r="CW125" s="285">
        <v>611</v>
      </c>
      <c r="CX125" s="288">
        <v>85.913793733776913</v>
      </c>
      <c r="CY125" s="285">
        <v>526</v>
      </c>
      <c r="CZ125" s="288">
        <v>73.961792968848869</v>
      </c>
      <c r="DA125" s="290">
        <v>0</v>
      </c>
      <c r="DB125" s="291">
        <v>0</v>
      </c>
      <c r="DC125" s="285">
        <v>0</v>
      </c>
      <c r="DD125" s="285">
        <v>0</v>
      </c>
      <c r="DE125" s="285">
        <v>406</v>
      </c>
      <c r="DF125" s="285">
        <v>11658</v>
      </c>
      <c r="DG125" s="285">
        <v>0</v>
      </c>
      <c r="DH125" s="285">
        <v>361</v>
      </c>
      <c r="DI125" s="285">
        <v>0</v>
      </c>
      <c r="DJ125" s="285">
        <v>2</v>
      </c>
      <c r="DK125" s="285">
        <v>14</v>
      </c>
      <c r="DL125" s="285">
        <v>189</v>
      </c>
      <c r="DM125" s="285">
        <v>0</v>
      </c>
      <c r="DN125" s="285">
        <v>437</v>
      </c>
      <c r="DO125" s="285">
        <v>0</v>
      </c>
      <c r="DP125" s="285">
        <v>83</v>
      </c>
      <c r="DQ125" s="285">
        <v>26</v>
      </c>
      <c r="DR125" s="285">
        <v>0</v>
      </c>
      <c r="DS125" s="285">
        <v>55</v>
      </c>
      <c r="DT125" s="285">
        <v>18940</v>
      </c>
      <c r="DU125" s="285">
        <v>30895</v>
      </c>
      <c r="DV125" s="285">
        <v>3887</v>
      </c>
      <c r="DW125" s="285">
        <v>503</v>
      </c>
      <c r="DX125" s="285">
        <v>263</v>
      </c>
      <c r="DY125" s="285">
        <v>266</v>
      </c>
      <c r="DZ125" s="285">
        <v>2265</v>
      </c>
      <c r="EA125" s="285">
        <v>14777</v>
      </c>
      <c r="EB125" s="288">
        <v>22.081613317994201</v>
      </c>
      <c r="EC125" s="285">
        <v>195</v>
      </c>
      <c r="ED125" s="285">
        <v>5208</v>
      </c>
      <c r="EE125" s="285">
        <v>1106</v>
      </c>
      <c r="EF125" s="288">
        <v>21.236559139784948</v>
      </c>
      <c r="EG125" s="285">
        <v>93</v>
      </c>
      <c r="EH125" s="285">
        <v>70</v>
      </c>
      <c r="EI125" s="285">
        <v>45</v>
      </c>
      <c r="EJ125" s="285">
        <v>10</v>
      </c>
      <c r="EK125" s="285">
        <v>481</v>
      </c>
      <c r="EL125" s="285">
        <v>5</v>
      </c>
      <c r="EM125" s="285">
        <v>4</v>
      </c>
      <c r="EN125" s="285">
        <v>6</v>
      </c>
      <c r="EO125" s="285">
        <v>39</v>
      </c>
      <c r="EP125" s="285">
        <v>22</v>
      </c>
      <c r="EQ125" s="285">
        <v>33</v>
      </c>
      <c r="ER125" s="285">
        <v>0</v>
      </c>
      <c r="ES125" s="285">
        <v>0</v>
      </c>
      <c r="ET125" s="285">
        <v>20</v>
      </c>
      <c r="EU125" s="285">
        <v>0</v>
      </c>
      <c r="EV125" s="285">
        <v>2912</v>
      </c>
      <c r="EW125" s="285">
        <v>0</v>
      </c>
      <c r="EX125" s="285">
        <v>0</v>
      </c>
      <c r="EY125" s="285">
        <v>445</v>
      </c>
      <c r="EZ125" s="285">
        <v>0</v>
      </c>
      <c r="FA125" s="285">
        <v>10</v>
      </c>
      <c r="FB125" s="285">
        <v>0</v>
      </c>
      <c r="FC125" s="285">
        <v>2</v>
      </c>
      <c r="FD125" s="285">
        <v>5</v>
      </c>
      <c r="FE125" s="285">
        <v>2</v>
      </c>
      <c r="FF125" s="285">
        <v>27</v>
      </c>
      <c r="FG125" s="285">
        <v>176</v>
      </c>
      <c r="FH125" s="285">
        <v>306</v>
      </c>
      <c r="FI125" s="285">
        <v>125</v>
      </c>
      <c r="FJ125" s="285">
        <v>2548</v>
      </c>
      <c r="FK125" s="289">
        <v>14</v>
      </c>
      <c r="FL125" s="288">
        <v>1.9240230772825098</v>
      </c>
      <c r="FM125" s="289">
        <v>6</v>
      </c>
      <c r="FN125" s="288">
        <v>0.82458131883536145</v>
      </c>
      <c r="FO125" s="289">
        <v>5</v>
      </c>
      <c r="FP125" s="288">
        <v>0.6871510990294678</v>
      </c>
      <c r="FQ125" s="281">
        <v>3</v>
      </c>
      <c r="FR125" s="292">
        <v>0.42183532111510758</v>
      </c>
      <c r="FS125" s="281">
        <v>0</v>
      </c>
      <c r="FT125" s="292">
        <v>0</v>
      </c>
      <c r="FU125" s="289">
        <v>67</v>
      </c>
      <c r="FV125" s="288">
        <v>9.4209888382374025</v>
      </c>
      <c r="FW125" s="293">
        <v>2</v>
      </c>
      <c r="FX125" s="293">
        <v>0</v>
      </c>
      <c r="FY125" s="293">
        <v>2</v>
      </c>
      <c r="FZ125" s="293">
        <v>0</v>
      </c>
      <c r="GA125" s="293">
        <v>0</v>
      </c>
      <c r="GB125" s="285">
        <v>0</v>
      </c>
      <c r="GC125" s="285">
        <v>0</v>
      </c>
      <c r="GD125" s="285">
        <v>0</v>
      </c>
      <c r="GE125" s="285">
        <v>0</v>
      </c>
      <c r="GF125" s="285">
        <v>0</v>
      </c>
      <c r="GG125" s="288">
        <v>178.9</v>
      </c>
      <c r="GH125" s="288">
        <v>615.20000000000005</v>
      </c>
      <c r="GI125" s="288">
        <v>28.7</v>
      </c>
      <c r="GJ125" s="288">
        <v>8</v>
      </c>
      <c r="GK125" s="288">
        <v>1.1000000000000001</v>
      </c>
      <c r="GL125" s="288">
        <v>2</v>
      </c>
      <c r="GM125" s="288">
        <v>6</v>
      </c>
      <c r="GN125" s="288">
        <v>0</v>
      </c>
      <c r="GO125" s="288">
        <v>0</v>
      </c>
      <c r="GP125" s="288">
        <v>5</v>
      </c>
      <c r="GQ125" s="288">
        <v>0</v>
      </c>
      <c r="GR125" s="288">
        <v>3</v>
      </c>
      <c r="GS125" s="288">
        <v>0</v>
      </c>
      <c r="GT125" s="288">
        <v>11</v>
      </c>
      <c r="GU125" s="288">
        <v>1</v>
      </c>
      <c r="GV125" s="288">
        <v>2</v>
      </c>
      <c r="GW125" s="288">
        <v>2</v>
      </c>
      <c r="GX125" s="288">
        <v>0</v>
      </c>
      <c r="GY125" s="288">
        <v>2</v>
      </c>
      <c r="GZ125" s="288">
        <v>1</v>
      </c>
      <c r="HA125" s="288">
        <v>1</v>
      </c>
      <c r="HB125" s="288">
        <v>1</v>
      </c>
      <c r="HC125" s="288">
        <v>0</v>
      </c>
      <c r="HD125" s="288">
        <v>0</v>
      </c>
      <c r="HE125" s="288">
        <v>3</v>
      </c>
      <c r="HF125" s="288">
        <v>0</v>
      </c>
      <c r="HG125" s="288">
        <v>0</v>
      </c>
      <c r="HH125" s="288">
        <v>2</v>
      </c>
      <c r="HI125" s="288">
        <v>0</v>
      </c>
      <c r="HJ125" s="148">
        <v>1.236871978253042</v>
      </c>
      <c r="HK125" s="148">
        <v>13.193301101365783</v>
      </c>
      <c r="HL125" s="132">
        <v>42.651468716759069</v>
      </c>
      <c r="HM125" s="144">
        <v>87.092022731831193</v>
      </c>
      <c r="HN125" s="144">
        <v>96.676224593169493</v>
      </c>
      <c r="HO125" s="366">
        <v>0.15125570776255701</v>
      </c>
      <c r="HP125" s="366">
        <v>6.7380255659941504E-2</v>
      </c>
      <c r="HQ125" s="366">
        <v>4.0427154843630797</v>
      </c>
      <c r="HR125" s="366">
        <v>2.2935779816513802</v>
      </c>
      <c r="HS125" s="144">
        <v>77.650648360030502</v>
      </c>
      <c r="HT125" s="144">
        <v>80.537352555701204</v>
      </c>
      <c r="HU125" s="144">
        <v>3.7414383561643798</v>
      </c>
      <c r="HV125" s="144">
        <v>2.9377791467734502</v>
      </c>
      <c r="HW125" s="144">
        <v>6.0300097247694397</v>
      </c>
      <c r="HX125" s="144">
        <v>10.4956954533226</v>
      </c>
      <c r="HY125" s="144">
        <v>90.155605558221481</v>
      </c>
      <c r="HZ125" s="144">
        <v>97.9456992350391</v>
      </c>
      <c r="IA125" s="383">
        <v>95</v>
      </c>
      <c r="IB125" s="383">
        <v>74</v>
      </c>
      <c r="IC125" s="366">
        <v>0.31445499983449698</v>
      </c>
      <c r="ID125" s="366">
        <v>0.15876421368804999</v>
      </c>
      <c r="IE125" s="366">
        <v>2.7096406160867099</v>
      </c>
      <c r="IF125" s="366">
        <v>2.0196506550218301</v>
      </c>
      <c r="IG125" s="144">
        <v>48.830576155162603</v>
      </c>
      <c r="IH125" s="144">
        <v>50.573144104803497</v>
      </c>
      <c r="II125" s="144">
        <v>11.605044520207899</v>
      </c>
      <c r="IJ125" s="144">
        <v>7.8609740399056003</v>
      </c>
      <c r="IK125" s="144">
        <v>5.5280711143599301</v>
      </c>
      <c r="IL125" s="144">
        <v>10.3159069967649</v>
      </c>
      <c r="IM125" s="146">
        <v>96.40891683760637</v>
      </c>
      <c r="IN125" s="135">
        <v>93.751304954529374</v>
      </c>
      <c r="IO125" s="385">
        <v>0.41327336817795102</v>
      </c>
      <c r="IP125" s="385">
        <v>8.3692013390722103E-2</v>
      </c>
      <c r="IQ125" s="385">
        <v>3.8159371492704799</v>
      </c>
      <c r="IR125" s="385">
        <v>0.952380952380952</v>
      </c>
      <c r="IS125" s="385">
        <v>66.442199775533098</v>
      </c>
      <c r="IT125" s="385">
        <v>66.530612244897995</v>
      </c>
      <c r="IU125" s="385">
        <v>10.830193266075099</v>
      </c>
      <c r="IV125" s="385">
        <v>8.7876614060258191</v>
      </c>
      <c r="IW125" s="385">
        <v>3.7887708911768199</v>
      </c>
      <c r="IX125" s="385">
        <v>5.4097047633879898</v>
      </c>
      <c r="IY125" s="394">
        <v>63</v>
      </c>
      <c r="IZ125" s="394">
        <v>0.34353018158023901</v>
      </c>
      <c r="JA125" s="394">
        <v>5.2412645590682203</v>
      </c>
      <c r="JB125" s="394">
        <v>83.860232945091497</v>
      </c>
      <c r="JC125" s="394">
        <v>6.5543377501499496</v>
      </c>
      <c r="JD125" s="394">
        <v>9.37430641028228</v>
      </c>
    </row>
    <row r="126" spans="1:264" ht="18" customHeight="1">
      <c r="A126" s="278"/>
      <c r="B126" s="279" t="s">
        <v>87</v>
      </c>
      <c r="C126" s="279" t="s">
        <v>87</v>
      </c>
      <c r="D126" s="280" t="s">
        <v>1842</v>
      </c>
      <c r="E126" s="281" t="s">
        <v>1343</v>
      </c>
      <c r="F126" s="280" t="s">
        <v>101</v>
      </c>
      <c r="G126" s="281" t="s">
        <v>13</v>
      </c>
      <c r="H126" s="282" t="s">
        <v>87</v>
      </c>
      <c r="I126" s="282" t="s">
        <v>87</v>
      </c>
      <c r="J126" s="282" t="s">
        <v>87</v>
      </c>
      <c r="K126" s="282" t="s">
        <v>87</v>
      </c>
      <c r="L126" s="282" t="s">
        <v>87</v>
      </c>
      <c r="M126" s="283">
        <v>581839</v>
      </c>
      <c r="N126" s="282" t="s">
        <v>87</v>
      </c>
      <c r="O126" s="282" t="s">
        <v>87</v>
      </c>
      <c r="P126" s="282" t="s">
        <v>87</v>
      </c>
      <c r="Q126" s="282" t="s">
        <v>87</v>
      </c>
      <c r="R126" s="132">
        <v>97.111181760607977</v>
      </c>
      <c r="S126" s="132">
        <v>100.56092816484205</v>
      </c>
      <c r="T126" s="339" t="s">
        <v>88</v>
      </c>
      <c r="U126" s="338">
        <v>17.665504192073058</v>
      </c>
      <c r="V126" s="144">
        <v>16.9331270414303</v>
      </c>
      <c r="W126" s="144">
        <v>12.6353790613718</v>
      </c>
      <c r="X126" s="144">
        <v>29.5685061028021</v>
      </c>
      <c r="Y126" s="282" t="s">
        <v>87</v>
      </c>
      <c r="Z126" s="282" t="s">
        <v>87</v>
      </c>
      <c r="AA126" s="282" t="s">
        <v>87</v>
      </c>
      <c r="AB126" s="282" t="s">
        <v>87</v>
      </c>
      <c r="AC126" s="282" t="s">
        <v>87</v>
      </c>
      <c r="AD126" s="282" t="s">
        <v>87</v>
      </c>
      <c r="AE126" s="282" t="s">
        <v>87</v>
      </c>
      <c r="AF126" s="282" t="s">
        <v>87</v>
      </c>
      <c r="AG126" s="282" t="s">
        <v>87</v>
      </c>
      <c r="AH126" s="282" t="s">
        <v>87</v>
      </c>
      <c r="AI126" s="282" t="s">
        <v>87</v>
      </c>
      <c r="AJ126" s="282" t="s">
        <v>87</v>
      </c>
      <c r="AK126" s="282" t="s">
        <v>87</v>
      </c>
      <c r="AL126" s="282" t="s">
        <v>87</v>
      </c>
      <c r="AM126" s="282" t="s">
        <v>87</v>
      </c>
      <c r="AN126" s="282" t="s">
        <v>87</v>
      </c>
      <c r="AO126" s="282" t="s">
        <v>87</v>
      </c>
      <c r="AP126" s="282" t="s">
        <v>87</v>
      </c>
      <c r="AQ126" s="282" t="s">
        <v>87</v>
      </c>
      <c r="AR126" s="282" t="s">
        <v>87</v>
      </c>
      <c r="AS126" s="282" t="s">
        <v>87</v>
      </c>
      <c r="AT126" s="282" t="s">
        <v>87</v>
      </c>
      <c r="AU126" s="282" t="s">
        <v>87</v>
      </c>
      <c r="AV126" s="282" t="s">
        <v>87</v>
      </c>
      <c r="AW126" s="286" t="s">
        <v>87</v>
      </c>
      <c r="AX126" s="286" t="s">
        <v>87</v>
      </c>
      <c r="AY126" s="286" t="s">
        <v>87</v>
      </c>
      <c r="AZ126" s="286" t="s">
        <v>87</v>
      </c>
      <c r="BA126" s="286" t="s">
        <v>87</v>
      </c>
      <c r="BB126" s="286">
        <v>48</v>
      </c>
      <c r="BC126" s="286">
        <v>62</v>
      </c>
      <c r="BD126" s="287" t="s">
        <v>88</v>
      </c>
      <c r="BE126" s="287" t="s">
        <v>88</v>
      </c>
      <c r="BF126" s="287" t="s">
        <v>88</v>
      </c>
      <c r="BG126" s="285">
        <v>150</v>
      </c>
      <c r="BH126" s="284">
        <v>25.551616821140385</v>
      </c>
      <c r="BI126" s="285">
        <v>796</v>
      </c>
      <c r="BJ126" s="284">
        <v>135.59391326418498</v>
      </c>
      <c r="BK126" s="285">
        <v>20</v>
      </c>
      <c r="BL126" s="284">
        <v>3.4068822428187175</v>
      </c>
      <c r="BM126" s="285">
        <v>10</v>
      </c>
      <c r="BN126" s="288">
        <v>1.7034411214093588</v>
      </c>
      <c r="BO126" s="289">
        <v>407</v>
      </c>
      <c r="BP126" s="288">
        <v>69.330053641360919</v>
      </c>
      <c r="BQ126" s="285">
        <v>0</v>
      </c>
      <c r="BR126" s="288">
        <v>0</v>
      </c>
      <c r="BS126" s="285">
        <v>0</v>
      </c>
      <c r="BT126" s="288">
        <v>0</v>
      </c>
      <c r="BU126" s="285">
        <v>0</v>
      </c>
      <c r="BV126" s="288">
        <v>0</v>
      </c>
      <c r="BW126" s="285">
        <v>13</v>
      </c>
      <c r="BX126" s="288">
        <v>2.2144734578321668</v>
      </c>
      <c r="BY126" s="290">
        <v>0</v>
      </c>
      <c r="BZ126" s="291">
        <v>0</v>
      </c>
      <c r="CA126" s="285">
        <v>1554</v>
      </c>
      <c r="CB126" s="288">
        <v>264.71475026701444</v>
      </c>
      <c r="CC126" s="290">
        <v>0</v>
      </c>
      <c r="CD126" s="291">
        <v>0</v>
      </c>
      <c r="CE126" s="285">
        <v>37</v>
      </c>
      <c r="CF126" s="288">
        <v>6.3027321492146289</v>
      </c>
      <c r="CG126" s="285">
        <v>1264</v>
      </c>
      <c r="CH126" s="288">
        <v>215.31495774614299</v>
      </c>
      <c r="CI126" s="285">
        <v>1401</v>
      </c>
      <c r="CJ126" s="288">
        <v>238.65210110945119</v>
      </c>
      <c r="CK126" s="285">
        <v>428</v>
      </c>
      <c r="CL126" s="288">
        <v>72.907279996320568</v>
      </c>
      <c r="CM126" s="285">
        <v>486</v>
      </c>
      <c r="CN126" s="292">
        <v>82.787238500494851</v>
      </c>
      <c r="CO126" s="285">
        <v>235</v>
      </c>
      <c r="CP126" s="288">
        <v>40.03086635311994</v>
      </c>
      <c r="CQ126" s="285">
        <v>3</v>
      </c>
      <c r="CR126" s="288">
        <v>0.51103233642280765</v>
      </c>
      <c r="CS126" s="285">
        <v>6</v>
      </c>
      <c r="CT126" s="288">
        <v>1.0220646728456153</v>
      </c>
      <c r="CU126" s="285">
        <v>102</v>
      </c>
      <c r="CV126" s="288">
        <v>17.375099438375461</v>
      </c>
      <c r="CW126" s="285">
        <v>499</v>
      </c>
      <c r="CX126" s="288">
        <v>85.001711958327022</v>
      </c>
      <c r="CY126" s="285">
        <v>301</v>
      </c>
      <c r="CZ126" s="288">
        <v>51.273577754421709</v>
      </c>
      <c r="DA126" s="285">
        <v>0</v>
      </c>
      <c r="DB126" s="288">
        <v>0</v>
      </c>
      <c r="DC126" s="285">
        <v>0</v>
      </c>
      <c r="DD126" s="285">
        <v>2306</v>
      </c>
      <c r="DE126" s="285">
        <v>692</v>
      </c>
      <c r="DF126" s="285">
        <v>22213</v>
      </c>
      <c r="DG126" s="285">
        <v>0</v>
      </c>
      <c r="DH126" s="285">
        <v>715</v>
      </c>
      <c r="DI126" s="285">
        <v>290</v>
      </c>
      <c r="DJ126" s="285">
        <v>15</v>
      </c>
      <c r="DK126" s="285">
        <v>1</v>
      </c>
      <c r="DL126" s="285">
        <v>0</v>
      </c>
      <c r="DM126" s="285">
        <v>19</v>
      </c>
      <c r="DN126" s="285">
        <v>4295</v>
      </c>
      <c r="DO126" s="285">
        <v>0</v>
      </c>
      <c r="DP126" s="285">
        <v>42</v>
      </c>
      <c r="DQ126" s="285">
        <v>61</v>
      </c>
      <c r="DR126" s="285">
        <v>1</v>
      </c>
      <c r="DS126" s="285">
        <v>246</v>
      </c>
      <c r="DT126" s="285">
        <v>56</v>
      </c>
      <c r="DU126" s="285">
        <v>63745</v>
      </c>
      <c r="DV126" s="285">
        <v>10997</v>
      </c>
      <c r="DW126" s="285">
        <v>2527</v>
      </c>
      <c r="DX126" s="285">
        <v>0</v>
      </c>
      <c r="DY126" s="285">
        <v>1357</v>
      </c>
      <c r="DZ126" s="285">
        <v>1340</v>
      </c>
      <c r="EA126" s="285">
        <v>22262</v>
      </c>
      <c r="EB126" s="288">
        <v>33.3797502470578</v>
      </c>
      <c r="EC126" s="285">
        <v>312</v>
      </c>
      <c r="ED126" s="285">
        <v>7309</v>
      </c>
      <c r="EE126" s="285">
        <v>2236</v>
      </c>
      <c r="EF126" s="288">
        <v>30.592420303735118</v>
      </c>
      <c r="EG126" s="285">
        <v>637</v>
      </c>
      <c r="EH126" s="285">
        <v>167</v>
      </c>
      <c r="EI126" s="285">
        <v>126</v>
      </c>
      <c r="EJ126" s="285">
        <v>39</v>
      </c>
      <c r="EK126" s="285">
        <v>682</v>
      </c>
      <c r="EL126" s="285">
        <v>11</v>
      </c>
      <c r="EM126" s="285">
        <v>44</v>
      </c>
      <c r="EN126" s="285">
        <v>47</v>
      </c>
      <c r="EO126" s="285">
        <v>32</v>
      </c>
      <c r="EP126" s="285">
        <v>56</v>
      </c>
      <c r="EQ126" s="285">
        <v>92</v>
      </c>
      <c r="ER126" s="285">
        <v>0</v>
      </c>
      <c r="ES126" s="285">
        <v>9</v>
      </c>
      <c r="ET126" s="285">
        <v>14</v>
      </c>
      <c r="EU126" s="285">
        <v>1</v>
      </c>
      <c r="EV126" s="285">
        <v>9047</v>
      </c>
      <c r="EW126" s="285">
        <v>0</v>
      </c>
      <c r="EX126" s="285">
        <v>50</v>
      </c>
      <c r="EY126" s="285">
        <v>1787</v>
      </c>
      <c r="EZ126" s="285">
        <v>57</v>
      </c>
      <c r="FA126" s="285">
        <v>9</v>
      </c>
      <c r="FB126" s="285">
        <v>2</v>
      </c>
      <c r="FC126" s="285">
        <v>3</v>
      </c>
      <c r="FD126" s="285">
        <v>44</v>
      </c>
      <c r="FE126" s="285">
        <v>1</v>
      </c>
      <c r="FF126" s="285">
        <v>80</v>
      </c>
      <c r="FG126" s="285">
        <v>497</v>
      </c>
      <c r="FH126" s="285">
        <v>970</v>
      </c>
      <c r="FI126" s="285">
        <v>543</v>
      </c>
      <c r="FJ126" s="285">
        <v>3867</v>
      </c>
      <c r="FK126" s="289">
        <v>31</v>
      </c>
      <c r="FL126" s="288">
        <v>5.3279343598486868</v>
      </c>
      <c r="FM126" s="289">
        <v>13</v>
      </c>
      <c r="FN126" s="288">
        <v>2.2342950541300945</v>
      </c>
      <c r="FO126" s="289">
        <v>7</v>
      </c>
      <c r="FP126" s="288">
        <v>1.2030819522238971</v>
      </c>
      <c r="FQ126" s="281">
        <v>4</v>
      </c>
      <c r="FR126" s="292">
        <v>0.68137644856374358</v>
      </c>
      <c r="FS126" s="281">
        <v>1</v>
      </c>
      <c r="FT126" s="292">
        <v>0.17034411214093589</v>
      </c>
      <c r="FU126" s="295">
        <v>39</v>
      </c>
      <c r="FV126" s="291">
        <v>6.6434203734964994</v>
      </c>
      <c r="FW126" s="293">
        <v>1</v>
      </c>
      <c r="FX126" s="293">
        <v>0</v>
      </c>
      <c r="FY126" s="293">
        <v>1</v>
      </c>
      <c r="FZ126" s="293">
        <v>0</v>
      </c>
      <c r="GA126" s="293">
        <v>0</v>
      </c>
      <c r="GB126" s="285">
        <v>927</v>
      </c>
      <c r="GC126" s="285">
        <v>20062</v>
      </c>
      <c r="GD126" s="285">
        <v>3205</v>
      </c>
      <c r="GE126" s="285">
        <v>3710</v>
      </c>
      <c r="GF126" s="285">
        <v>49</v>
      </c>
      <c r="GG126" s="288">
        <v>546.5</v>
      </c>
      <c r="GH126" s="288">
        <v>1067.2</v>
      </c>
      <c r="GI126" s="288">
        <v>74.7</v>
      </c>
      <c r="GJ126" s="288">
        <v>20</v>
      </c>
      <c r="GK126" s="288">
        <v>2</v>
      </c>
      <c r="GL126" s="288">
        <v>7</v>
      </c>
      <c r="GM126" s="288">
        <v>11</v>
      </c>
      <c r="GN126" s="288">
        <v>9</v>
      </c>
      <c r="GO126" s="288">
        <v>5</v>
      </c>
      <c r="GP126" s="288">
        <v>25</v>
      </c>
      <c r="GQ126" s="288">
        <v>4</v>
      </c>
      <c r="GR126" s="288">
        <v>8</v>
      </c>
      <c r="GS126" s="288">
        <v>0</v>
      </c>
      <c r="GT126" s="288">
        <v>50</v>
      </c>
      <c r="GU126" s="288">
        <v>2</v>
      </c>
      <c r="GV126" s="288">
        <v>1</v>
      </c>
      <c r="GW126" s="288">
        <v>1.75</v>
      </c>
      <c r="GX126" s="288">
        <v>1</v>
      </c>
      <c r="GY126" s="288">
        <v>1.75</v>
      </c>
      <c r="GZ126" s="288">
        <v>6</v>
      </c>
      <c r="HA126" s="288">
        <v>1.75</v>
      </c>
      <c r="HB126" s="288">
        <v>2</v>
      </c>
      <c r="HC126" s="288">
        <v>1</v>
      </c>
      <c r="HD126" s="288">
        <v>0</v>
      </c>
      <c r="HE126" s="288">
        <v>1</v>
      </c>
      <c r="HF126" s="288">
        <v>12</v>
      </c>
      <c r="HG126" s="288">
        <v>3</v>
      </c>
      <c r="HH126" s="288">
        <v>10</v>
      </c>
      <c r="HI126" s="288">
        <v>4.0999999999999996</v>
      </c>
      <c r="HJ126" s="148">
        <v>0.34373770063539916</v>
      </c>
      <c r="HK126" s="148">
        <v>11.515212971285871</v>
      </c>
      <c r="HL126" s="132">
        <v>48.300303004783103</v>
      </c>
      <c r="HM126" s="144">
        <v>91.057103500375405</v>
      </c>
      <c r="HN126" s="144">
        <v>100.39014551698899</v>
      </c>
      <c r="HO126" s="366">
        <v>9.0135766999042299E-2</v>
      </c>
      <c r="HP126" s="366">
        <v>3.6297640653357499E-2</v>
      </c>
      <c r="HQ126" s="366">
        <v>2.82685512367491</v>
      </c>
      <c r="HR126" s="366">
        <v>1.6260162601626</v>
      </c>
      <c r="HS126" s="144">
        <v>87.455830388692604</v>
      </c>
      <c r="HT126" s="144">
        <v>85.365853658536594</v>
      </c>
      <c r="HU126" s="144">
        <v>3.1885527575911201</v>
      </c>
      <c r="HV126" s="144">
        <v>2.2323049001814899</v>
      </c>
      <c r="HW126" s="144">
        <v>3.8136968516715402</v>
      </c>
      <c r="HX126" s="144">
        <v>7.1377502383222096</v>
      </c>
      <c r="HY126" s="144">
        <v>109.10807934247518</v>
      </c>
      <c r="HZ126" s="144">
        <v>105.330635543296</v>
      </c>
      <c r="IA126" s="383">
        <v>34</v>
      </c>
      <c r="IB126" s="383">
        <v>33</v>
      </c>
      <c r="IC126" s="366">
        <v>0.331804430565043</v>
      </c>
      <c r="ID126" s="366">
        <v>0.18649335970613201</v>
      </c>
      <c r="IE126" s="366">
        <v>4.1112454655380901</v>
      </c>
      <c r="IF126" s="366">
        <v>3.41614906832298</v>
      </c>
      <c r="IG126" s="144">
        <v>78.839177750906899</v>
      </c>
      <c r="IH126" s="144">
        <v>80.641821946169799</v>
      </c>
      <c r="II126" s="144">
        <v>8.07065482580267</v>
      </c>
      <c r="IJ126" s="144">
        <v>5.4591692568522197</v>
      </c>
      <c r="IK126" s="144">
        <v>2.9592664719247002</v>
      </c>
      <c r="IL126" s="144">
        <v>7.11306686640338</v>
      </c>
      <c r="IM126" s="146">
        <v>103.60087068799899</v>
      </c>
      <c r="IN126" s="135">
        <v>102.41697235966151</v>
      </c>
      <c r="IO126" s="385">
        <v>0.17102369899829001</v>
      </c>
      <c r="IP126" s="385">
        <v>3.2727867779414201E-2</v>
      </c>
      <c r="IQ126" s="385">
        <v>2.12765957446809</v>
      </c>
      <c r="IR126" s="385">
        <v>0.775193798449612</v>
      </c>
      <c r="IS126" s="385">
        <v>82.978723404255305</v>
      </c>
      <c r="IT126" s="385">
        <v>90.697674418604606</v>
      </c>
      <c r="IU126" s="385">
        <v>8.0381138529196203</v>
      </c>
      <c r="IV126" s="385">
        <v>4.22189494354443</v>
      </c>
      <c r="IW126" s="385">
        <v>2.4667345072327498</v>
      </c>
      <c r="IX126" s="385">
        <v>4.6177793151158797</v>
      </c>
      <c r="IY126" s="394">
        <v>20</v>
      </c>
      <c r="IZ126" s="394">
        <v>0.194099378881988</v>
      </c>
      <c r="JA126" s="394">
        <v>2.7472527472527499</v>
      </c>
      <c r="JB126" s="394">
        <v>93.131868131868103</v>
      </c>
      <c r="JC126" s="394">
        <v>7.0652173913043503</v>
      </c>
      <c r="JD126" s="394">
        <v>6.5930137545962104</v>
      </c>
    </row>
    <row r="127" spans="1:264" ht="18" customHeight="1">
      <c r="A127" s="278"/>
      <c r="B127" s="279" t="s">
        <v>87</v>
      </c>
      <c r="C127" s="279" t="s">
        <v>87</v>
      </c>
      <c r="D127" s="280" t="s">
        <v>1843</v>
      </c>
      <c r="E127" s="281" t="s">
        <v>1311</v>
      </c>
      <c r="F127" s="280" t="s">
        <v>101</v>
      </c>
      <c r="G127" s="281" t="s">
        <v>13</v>
      </c>
      <c r="H127" s="282" t="s">
        <v>87</v>
      </c>
      <c r="I127" s="282" t="s">
        <v>87</v>
      </c>
      <c r="J127" s="282" t="s">
        <v>87</v>
      </c>
      <c r="K127" s="282" t="s">
        <v>87</v>
      </c>
      <c r="L127" s="282" t="s">
        <v>87</v>
      </c>
      <c r="M127" s="283">
        <v>858535</v>
      </c>
      <c r="N127" s="282" t="s">
        <v>87</v>
      </c>
      <c r="O127" s="282" t="s">
        <v>87</v>
      </c>
      <c r="P127" s="282" t="s">
        <v>87</v>
      </c>
      <c r="Q127" s="282" t="s">
        <v>87</v>
      </c>
      <c r="R127" s="132">
        <v>99.795609130890327</v>
      </c>
      <c r="S127" s="132">
        <v>101.24931365735956</v>
      </c>
      <c r="T127" s="339" t="s">
        <v>88</v>
      </c>
      <c r="U127" s="395">
        <v>48.825359536770065</v>
      </c>
      <c r="V127" s="144">
        <v>15.936414640662599</v>
      </c>
      <c r="W127" s="144">
        <v>8.0416777985573091</v>
      </c>
      <c r="X127" s="144">
        <v>23.9780924392199</v>
      </c>
      <c r="Y127" s="282" t="s">
        <v>87</v>
      </c>
      <c r="Z127" s="282" t="s">
        <v>87</v>
      </c>
      <c r="AA127" s="282" t="s">
        <v>87</v>
      </c>
      <c r="AB127" s="282" t="s">
        <v>87</v>
      </c>
      <c r="AC127" s="282" t="s">
        <v>87</v>
      </c>
      <c r="AD127" s="282" t="s">
        <v>87</v>
      </c>
      <c r="AE127" s="282" t="s">
        <v>87</v>
      </c>
      <c r="AF127" s="282" t="s">
        <v>87</v>
      </c>
      <c r="AG127" s="282" t="s">
        <v>87</v>
      </c>
      <c r="AH127" s="282" t="s">
        <v>87</v>
      </c>
      <c r="AI127" s="282" t="s">
        <v>87</v>
      </c>
      <c r="AJ127" s="282" t="s">
        <v>87</v>
      </c>
      <c r="AK127" s="282" t="s">
        <v>87</v>
      </c>
      <c r="AL127" s="282" t="s">
        <v>87</v>
      </c>
      <c r="AM127" s="282" t="s">
        <v>87</v>
      </c>
      <c r="AN127" s="282" t="s">
        <v>87</v>
      </c>
      <c r="AO127" s="282" t="s">
        <v>87</v>
      </c>
      <c r="AP127" s="282" t="s">
        <v>87</v>
      </c>
      <c r="AQ127" s="282" t="s">
        <v>87</v>
      </c>
      <c r="AR127" s="282" t="s">
        <v>87</v>
      </c>
      <c r="AS127" s="282" t="s">
        <v>87</v>
      </c>
      <c r="AT127" s="282" t="s">
        <v>87</v>
      </c>
      <c r="AU127" s="282" t="s">
        <v>87</v>
      </c>
      <c r="AV127" s="282" t="s">
        <v>87</v>
      </c>
      <c r="AW127" s="286" t="s">
        <v>87</v>
      </c>
      <c r="AX127" s="286" t="s">
        <v>87</v>
      </c>
      <c r="AY127" s="286" t="s">
        <v>87</v>
      </c>
      <c r="AZ127" s="286" t="s">
        <v>87</v>
      </c>
      <c r="BA127" s="286" t="s">
        <v>87</v>
      </c>
      <c r="BB127" s="286">
        <v>173</v>
      </c>
      <c r="BC127" s="286">
        <v>158</v>
      </c>
      <c r="BD127" s="287" t="s">
        <v>88</v>
      </c>
      <c r="BE127" s="287" t="s">
        <v>88</v>
      </c>
      <c r="BF127" s="287" t="s">
        <v>88</v>
      </c>
      <c r="BG127" s="285">
        <v>81</v>
      </c>
      <c r="BH127" s="284">
        <v>9.5792237280919608</v>
      </c>
      <c r="BI127" s="285">
        <v>620</v>
      </c>
      <c r="BJ127" s="284">
        <v>73.322453227370573</v>
      </c>
      <c r="BK127" s="285">
        <v>22</v>
      </c>
      <c r="BL127" s="284">
        <v>2.6017644693583102</v>
      </c>
      <c r="BM127" s="285">
        <v>0</v>
      </c>
      <c r="BN127" s="288">
        <v>0</v>
      </c>
      <c r="BO127" s="289">
        <v>186</v>
      </c>
      <c r="BP127" s="288">
        <v>21.996735968211169</v>
      </c>
      <c r="BQ127" s="285">
        <v>0</v>
      </c>
      <c r="BR127" s="288">
        <v>0</v>
      </c>
      <c r="BS127" s="285">
        <v>0</v>
      </c>
      <c r="BT127" s="288">
        <v>0</v>
      </c>
      <c r="BU127" s="285">
        <v>0</v>
      </c>
      <c r="BV127" s="288">
        <v>0</v>
      </c>
      <c r="BW127" s="285">
        <v>0</v>
      </c>
      <c r="BX127" s="288">
        <v>0</v>
      </c>
      <c r="BY127" s="290">
        <v>0</v>
      </c>
      <c r="BZ127" s="291">
        <v>0</v>
      </c>
      <c r="CA127" s="285">
        <v>740</v>
      </c>
      <c r="CB127" s="288">
        <v>87.513895787506797</v>
      </c>
      <c r="CC127" s="285">
        <v>0</v>
      </c>
      <c r="CD127" s="288">
        <v>0</v>
      </c>
      <c r="CE127" s="285">
        <v>32</v>
      </c>
      <c r="CF127" s="288">
        <v>3.784384682702997</v>
      </c>
      <c r="CG127" s="285">
        <v>740</v>
      </c>
      <c r="CH127" s="288">
        <v>87.513895787506797</v>
      </c>
      <c r="CI127" s="285">
        <v>4402</v>
      </c>
      <c r="CJ127" s="288">
        <v>520.58941791433097</v>
      </c>
      <c r="CK127" s="285">
        <v>866</v>
      </c>
      <c r="CL127" s="288">
        <v>102.41491047564985</v>
      </c>
      <c r="CM127" s="285">
        <v>1125</v>
      </c>
      <c r="CN127" s="292">
        <v>133.04477400127723</v>
      </c>
      <c r="CO127" s="285">
        <v>169</v>
      </c>
      <c r="CP127" s="288">
        <v>19.986281605525203</v>
      </c>
      <c r="CQ127" s="290">
        <v>0</v>
      </c>
      <c r="CR127" s="291">
        <v>0</v>
      </c>
      <c r="CS127" s="290">
        <v>217</v>
      </c>
      <c r="CT127" s="291">
        <v>25.662858629579699</v>
      </c>
      <c r="CU127" s="285">
        <v>53</v>
      </c>
      <c r="CV127" s="288">
        <v>6.2678871307268382</v>
      </c>
      <c r="CW127" s="285">
        <v>303</v>
      </c>
      <c r="CX127" s="288">
        <v>35.833392464344001</v>
      </c>
      <c r="CY127" s="285">
        <v>303</v>
      </c>
      <c r="CZ127" s="288">
        <v>35.833392464344001</v>
      </c>
      <c r="DA127" s="290">
        <v>0</v>
      </c>
      <c r="DB127" s="291">
        <v>0</v>
      </c>
      <c r="DC127" s="285">
        <v>0</v>
      </c>
      <c r="DD127" s="285">
        <v>0</v>
      </c>
      <c r="DE127" s="285">
        <v>247</v>
      </c>
      <c r="DF127" s="285">
        <v>0</v>
      </c>
      <c r="DG127" s="285">
        <v>0</v>
      </c>
      <c r="DH127" s="285">
        <v>108</v>
      </c>
      <c r="DI127" s="285">
        <v>35</v>
      </c>
      <c r="DJ127" s="285">
        <v>0</v>
      </c>
      <c r="DK127" s="285">
        <v>0</v>
      </c>
      <c r="DL127" s="285">
        <v>79</v>
      </c>
      <c r="DM127" s="285">
        <v>0</v>
      </c>
      <c r="DN127" s="285">
        <v>0</v>
      </c>
      <c r="DO127" s="285">
        <v>38</v>
      </c>
      <c r="DP127" s="285">
        <v>19</v>
      </c>
      <c r="DQ127" s="285">
        <v>7</v>
      </c>
      <c r="DR127" s="285">
        <v>0</v>
      </c>
      <c r="DS127" s="285">
        <v>75</v>
      </c>
      <c r="DT127" s="285">
        <v>19246</v>
      </c>
      <c r="DU127" s="285">
        <v>0</v>
      </c>
      <c r="DV127" s="285">
        <v>3573</v>
      </c>
      <c r="DW127" s="285">
        <v>1097</v>
      </c>
      <c r="DX127" s="285">
        <v>250</v>
      </c>
      <c r="DY127" s="285">
        <v>0</v>
      </c>
      <c r="DZ127" s="285">
        <v>0</v>
      </c>
      <c r="EA127" s="285">
        <v>9995</v>
      </c>
      <c r="EB127" s="288">
        <v>20.160080040019999</v>
      </c>
      <c r="EC127" s="285">
        <v>163</v>
      </c>
      <c r="ED127" s="285">
        <v>3439</v>
      </c>
      <c r="EE127" s="285">
        <v>678</v>
      </c>
      <c r="EF127" s="288">
        <v>19.715033439953476</v>
      </c>
      <c r="EG127" s="285">
        <v>76</v>
      </c>
      <c r="EH127" s="285">
        <v>103</v>
      </c>
      <c r="EI127" s="285">
        <v>113</v>
      </c>
      <c r="EJ127" s="285">
        <v>1</v>
      </c>
      <c r="EK127" s="285">
        <v>205</v>
      </c>
      <c r="EL127" s="285">
        <v>2</v>
      </c>
      <c r="EM127" s="285">
        <v>3</v>
      </c>
      <c r="EN127" s="285">
        <v>3</v>
      </c>
      <c r="EO127" s="285">
        <v>20</v>
      </c>
      <c r="EP127" s="285">
        <v>33</v>
      </c>
      <c r="EQ127" s="285">
        <v>51</v>
      </c>
      <c r="ER127" s="285">
        <v>0</v>
      </c>
      <c r="ES127" s="285">
        <v>3</v>
      </c>
      <c r="ET127" s="285">
        <v>40</v>
      </c>
      <c r="EU127" s="285">
        <v>0</v>
      </c>
      <c r="EV127" s="285">
        <v>4319</v>
      </c>
      <c r="EW127" s="285">
        <v>180</v>
      </c>
      <c r="EX127" s="285">
        <v>0</v>
      </c>
      <c r="EY127" s="285">
        <v>160</v>
      </c>
      <c r="EZ127" s="285">
        <v>0</v>
      </c>
      <c r="FA127" s="285">
        <v>4</v>
      </c>
      <c r="FB127" s="285">
        <v>0</v>
      </c>
      <c r="FC127" s="285">
        <v>3</v>
      </c>
      <c r="FD127" s="285">
        <v>4</v>
      </c>
      <c r="FE127" s="285">
        <v>4</v>
      </c>
      <c r="FF127" s="285">
        <v>35</v>
      </c>
      <c r="FG127" s="285">
        <v>168</v>
      </c>
      <c r="FH127" s="285">
        <v>320</v>
      </c>
      <c r="FI127" s="285">
        <v>52</v>
      </c>
      <c r="FJ127" s="285">
        <v>2127</v>
      </c>
      <c r="FK127" s="289">
        <v>19</v>
      </c>
      <c r="FL127" s="288">
        <v>2.2130722684573136</v>
      </c>
      <c r="FM127" s="289">
        <v>5</v>
      </c>
      <c r="FN127" s="288">
        <v>0.58238743906771417</v>
      </c>
      <c r="FO127" s="289">
        <v>1</v>
      </c>
      <c r="FP127" s="288">
        <v>0.11647748781354285</v>
      </c>
      <c r="FQ127" s="281">
        <v>0</v>
      </c>
      <c r="FR127" s="292">
        <v>0</v>
      </c>
      <c r="FS127" s="281">
        <v>0</v>
      </c>
      <c r="FT127" s="292">
        <v>0</v>
      </c>
      <c r="FU127" s="289">
        <v>0</v>
      </c>
      <c r="FV127" s="288">
        <v>0</v>
      </c>
      <c r="FW127" s="293">
        <v>1</v>
      </c>
      <c r="FX127" s="293">
        <v>0</v>
      </c>
      <c r="FY127" s="293">
        <v>1</v>
      </c>
      <c r="FZ127" s="293">
        <v>0</v>
      </c>
      <c r="GA127" s="293">
        <v>0</v>
      </c>
      <c r="GB127" s="285">
        <v>5491</v>
      </c>
      <c r="GC127" s="285">
        <v>0</v>
      </c>
      <c r="GD127" s="285">
        <v>0</v>
      </c>
      <c r="GE127" s="285">
        <v>0</v>
      </c>
      <c r="GF127" s="285">
        <v>0</v>
      </c>
      <c r="GG127" s="288">
        <v>99.49</v>
      </c>
      <c r="GH127" s="288">
        <v>372.66</v>
      </c>
      <c r="GI127" s="288">
        <v>19.41</v>
      </c>
      <c r="GJ127" s="288">
        <v>3</v>
      </c>
      <c r="GK127" s="288">
        <v>0</v>
      </c>
      <c r="GL127" s="288">
        <v>1</v>
      </c>
      <c r="GM127" s="288">
        <v>1</v>
      </c>
      <c r="GN127" s="288">
        <v>0</v>
      </c>
      <c r="GO127" s="288">
        <v>1.1100000000000001</v>
      </c>
      <c r="GP127" s="288">
        <v>4</v>
      </c>
      <c r="GQ127" s="288">
        <v>1.38</v>
      </c>
      <c r="GR127" s="288">
        <v>0</v>
      </c>
      <c r="GS127" s="288">
        <v>0</v>
      </c>
      <c r="GT127" s="288">
        <v>9.08</v>
      </c>
      <c r="GU127" s="288">
        <v>0</v>
      </c>
      <c r="GV127" s="288">
        <v>1</v>
      </c>
      <c r="GW127" s="288">
        <v>2</v>
      </c>
      <c r="GX127" s="288">
        <v>0</v>
      </c>
      <c r="GY127" s="288">
        <v>1</v>
      </c>
      <c r="GZ127" s="288">
        <v>1</v>
      </c>
      <c r="HA127" s="288">
        <v>1</v>
      </c>
      <c r="HB127" s="288">
        <v>0</v>
      </c>
      <c r="HC127" s="288">
        <v>0</v>
      </c>
      <c r="HD127" s="288">
        <v>3</v>
      </c>
      <c r="HE127" s="288">
        <v>1</v>
      </c>
      <c r="HF127" s="288">
        <v>0</v>
      </c>
      <c r="HG127" s="288">
        <v>0</v>
      </c>
      <c r="HH127" s="288">
        <v>5</v>
      </c>
      <c r="HI127" s="288">
        <v>0</v>
      </c>
      <c r="HJ127" s="148">
        <v>0.81534241469479984</v>
      </c>
      <c r="HK127" s="148">
        <v>7.4545592200667423</v>
      </c>
      <c r="HL127" s="132">
        <v>34.069665185461282</v>
      </c>
      <c r="HM127" s="144">
        <v>97.672557979424298</v>
      </c>
      <c r="HN127" s="144">
        <v>104.05796975745901</v>
      </c>
      <c r="HO127" s="366">
        <v>9.0640206087205397E-2</v>
      </c>
      <c r="HP127" s="366">
        <v>3.9183557154561302E-2</v>
      </c>
      <c r="HQ127" s="366">
        <v>3.7623762376237599</v>
      </c>
      <c r="HR127" s="366">
        <v>1.8487394957983201</v>
      </c>
      <c r="HS127" s="144">
        <v>71.089108910891099</v>
      </c>
      <c r="HT127" s="144">
        <v>70.924369747899206</v>
      </c>
      <c r="HU127" s="144">
        <v>2.4091212670546698</v>
      </c>
      <c r="HV127" s="144">
        <v>2.1194742279058199</v>
      </c>
      <c r="HW127" s="144">
        <v>3.7294090387382202</v>
      </c>
      <c r="HX127" s="144">
        <v>6.8421859160242402</v>
      </c>
      <c r="HY127" s="144">
        <v>106.16100485858135</v>
      </c>
      <c r="HZ127" s="144">
        <v>104.76376194873301</v>
      </c>
      <c r="IA127" s="383">
        <v>71</v>
      </c>
      <c r="IB127" s="383">
        <v>41</v>
      </c>
      <c r="IC127" s="366">
        <v>0.33994063008713998</v>
      </c>
      <c r="ID127" s="366">
        <v>0.143421835099871</v>
      </c>
      <c r="IE127" s="366">
        <v>2.97444490992878</v>
      </c>
      <c r="IF127" s="366">
        <v>1.90609019060902</v>
      </c>
      <c r="IG127" s="144">
        <v>59.028068705488103</v>
      </c>
      <c r="IH127" s="144">
        <v>57.508135750813601</v>
      </c>
      <c r="II127" s="144">
        <v>11.4287082256057</v>
      </c>
      <c r="IJ127" s="144">
        <v>7.5243992024346698</v>
      </c>
      <c r="IK127" s="144">
        <v>3.84526266441785</v>
      </c>
      <c r="IL127" s="144">
        <v>7.5912959426644999</v>
      </c>
      <c r="IM127" s="146">
        <v>101.85064145708014</v>
      </c>
      <c r="IN127" s="135">
        <v>95.492654422888208</v>
      </c>
      <c r="IO127" s="385">
        <v>0.49466786586149297</v>
      </c>
      <c r="IP127" s="385">
        <v>9.9554624050301299E-2</v>
      </c>
      <c r="IQ127" s="385">
        <v>2.9718255499807</v>
      </c>
      <c r="IR127" s="385">
        <v>0.77646097261953395</v>
      </c>
      <c r="IS127" s="385">
        <v>90.042454650714006</v>
      </c>
      <c r="IT127" s="385">
        <v>92.766653044544299</v>
      </c>
      <c r="IU127" s="385">
        <v>16.645252473339301</v>
      </c>
      <c r="IV127" s="385">
        <v>12.8215876342678</v>
      </c>
      <c r="IW127" s="385">
        <v>6.6053683711528297</v>
      </c>
      <c r="IX127" s="385">
        <v>11.2856306224138</v>
      </c>
      <c r="IY127" s="394">
        <v>77</v>
      </c>
      <c r="IZ127" s="394">
        <v>0.45058224588916801</v>
      </c>
      <c r="JA127" s="394">
        <v>5.0425671250818596</v>
      </c>
      <c r="JB127" s="394">
        <v>89.194499017681693</v>
      </c>
      <c r="JC127" s="394">
        <v>8.9355725905553296</v>
      </c>
      <c r="JD127" s="394">
        <v>8.1859867505952799</v>
      </c>
    </row>
    <row r="128" spans="1:264" ht="18" customHeight="1">
      <c r="A128" s="278"/>
      <c r="B128" s="279" t="s">
        <v>87</v>
      </c>
      <c r="C128" s="279" t="s">
        <v>87</v>
      </c>
      <c r="D128" s="280" t="s">
        <v>1844</v>
      </c>
      <c r="E128" s="281" t="s">
        <v>1344</v>
      </c>
      <c r="F128" s="280" t="s">
        <v>101</v>
      </c>
      <c r="G128" s="281" t="s">
        <v>13</v>
      </c>
      <c r="H128" s="282" t="s">
        <v>87</v>
      </c>
      <c r="I128" s="282" t="s">
        <v>87</v>
      </c>
      <c r="J128" s="282" t="s">
        <v>87</v>
      </c>
      <c r="K128" s="282" t="s">
        <v>87</v>
      </c>
      <c r="L128" s="282" t="s">
        <v>87</v>
      </c>
      <c r="M128" s="283">
        <v>725493</v>
      </c>
      <c r="N128" s="282" t="s">
        <v>87</v>
      </c>
      <c r="O128" s="282" t="s">
        <v>87</v>
      </c>
      <c r="P128" s="282" t="s">
        <v>87</v>
      </c>
      <c r="Q128" s="282" t="s">
        <v>87</v>
      </c>
      <c r="R128" s="132">
        <v>95.497096723055293</v>
      </c>
      <c r="S128" s="132">
        <v>95.738233313273895</v>
      </c>
      <c r="T128" s="339" t="s">
        <v>88</v>
      </c>
      <c r="U128" s="339" t="s">
        <v>88</v>
      </c>
      <c r="V128" s="132">
        <v>15.995714067044201</v>
      </c>
      <c r="W128" s="132">
        <v>8.2963416500841891</v>
      </c>
      <c r="X128" s="132">
        <v>24.292055717128399</v>
      </c>
      <c r="Y128" s="282" t="s">
        <v>87</v>
      </c>
      <c r="Z128" s="282" t="s">
        <v>87</v>
      </c>
      <c r="AA128" s="282" t="s">
        <v>87</v>
      </c>
      <c r="AB128" s="282" t="s">
        <v>87</v>
      </c>
      <c r="AC128" s="282" t="s">
        <v>87</v>
      </c>
      <c r="AD128" s="282" t="s">
        <v>87</v>
      </c>
      <c r="AE128" s="282" t="s">
        <v>87</v>
      </c>
      <c r="AF128" s="282" t="s">
        <v>87</v>
      </c>
      <c r="AG128" s="282" t="s">
        <v>87</v>
      </c>
      <c r="AH128" s="282" t="s">
        <v>87</v>
      </c>
      <c r="AI128" s="282" t="s">
        <v>87</v>
      </c>
      <c r="AJ128" s="282" t="s">
        <v>87</v>
      </c>
      <c r="AK128" s="282" t="s">
        <v>87</v>
      </c>
      <c r="AL128" s="282" t="s">
        <v>87</v>
      </c>
      <c r="AM128" s="282" t="s">
        <v>87</v>
      </c>
      <c r="AN128" s="282" t="s">
        <v>87</v>
      </c>
      <c r="AO128" s="282" t="s">
        <v>87</v>
      </c>
      <c r="AP128" s="282" t="s">
        <v>87</v>
      </c>
      <c r="AQ128" s="282" t="s">
        <v>87</v>
      </c>
      <c r="AR128" s="282" t="s">
        <v>87</v>
      </c>
      <c r="AS128" s="282" t="s">
        <v>87</v>
      </c>
      <c r="AT128" s="282" t="s">
        <v>87</v>
      </c>
      <c r="AU128" s="282" t="s">
        <v>87</v>
      </c>
      <c r="AV128" s="282" t="s">
        <v>87</v>
      </c>
      <c r="AW128" s="286" t="s">
        <v>87</v>
      </c>
      <c r="AX128" s="286" t="s">
        <v>87</v>
      </c>
      <c r="AY128" s="286" t="s">
        <v>87</v>
      </c>
      <c r="AZ128" s="286" t="s">
        <v>87</v>
      </c>
      <c r="BA128" s="286" t="s">
        <v>87</v>
      </c>
      <c r="BB128" s="285">
        <v>157</v>
      </c>
      <c r="BC128" s="285">
        <v>163</v>
      </c>
      <c r="BD128" s="287" t="s">
        <v>88</v>
      </c>
      <c r="BE128" s="287" t="s">
        <v>88</v>
      </c>
      <c r="BF128" s="287" t="s">
        <v>88</v>
      </c>
      <c r="BG128" s="285">
        <v>176</v>
      </c>
      <c r="BH128" s="284">
        <v>24.417991620189238</v>
      </c>
      <c r="BI128" s="285">
        <v>838</v>
      </c>
      <c r="BJ128" s="284">
        <v>116.26293737340104</v>
      </c>
      <c r="BK128" s="285">
        <v>49</v>
      </c>
      <c r="BL128" s="284">
        <v>6.7981908488026859</v>
      </c>
      <c r="BM128" s="285">
        <v>54</v>
      </c>
      <c r="BN128" s="288">
        <v>7.4918837925580624</v>
      </c>
      <c r="BO128" s="289">
        <v>532</v>
      </c>
      <c r="BP128" s="288">
        <v>73.808929215572022</v>
      </c>
      <c r="BQ128" s="285">
        <v>0</v>
      </c>
      <c r="BR128" s="288">
        <v>0</v>
      </c>
      <c r="BS128" s="285">
        <v>29</v>
      </c>
      <c r="BT128" s="288">
        <v>4.0234190737811817</v>
      </c>
      <c r="BU128" s="285">
        <v>0</v>
      </c>
      <c r="BV128" s="288">
        <v>0</v>
      </c>
      <c r="BW128" s="285">
        <v>81</v>
      </c>
      <c r="BX128" s="288">
        <v>11.237825688837093</v>
      </c>
      <c r="BY128" s="290">
        <v>0</v>
      </c>
      <c r="BZ128" s="291">
        <v>0</v>
      </c>
      <c r="CA128" s="285">
        <v>1618</v>
      </c>
      <c r="CB128" s="288">
        <v>224.47903659923969</v>
      </c>
      <c r="CC128" s="285">
        <v>897</v>
      </c>
      <c r="CD128" s="288">
        <v>124.44851410971448</v>
      </c>
      <c r="CE128" s="285">
        <v>56</v>
      </c>
      <c r="CF128" s="288">
        <v>7.7693609700602133</v>
      </c>
      <c r="CG128" s="285">
        <v>1382</v>
      </c>
      <c r="CH128" s="288">
        <v>191.73672965398598</v>
      </c>
      <c r="CI128" s="285">
        <v>2444</v>
      </c>
      <c r="CJ128" s="288">
        <v>339.07711090762785</v>
      </c>
      <c r="CK128" s="285">
        <v>536</v>
      </c>
      <c r="CL128" s="288">
        <v>74.36388357057632</v>
      </c>
      <c r="CM128" s="285">
        <v>1608</v>
      </c>
      <c r="CN128" s="292">
        <v>223.09165071172896</v>
      </c>
      <c r="CO128" s="285">
        <v>428</v>
      </c>
      <c r="CP128" s="288">
        <v>59.380115985460193</v>
      </c>
      <c r="CQ128" s="290">
        <v>2</v>
      </c>
      <c r="CR128" s="291">
        <v>0.27747717750215045</v>
      </c>
      <c r="CS128" s="290">
        <v>0</v>
      </c>
      <c r="CT128" s="291">
        <v>0</v>
      </c>
      <c r="CU128" s="285">
        <v>220</v>
      </c>
      <c r="CV128" s="288">
        <v>30.522489525236551</v>
      </c>
      <c r="CW128" s="285">
        <v>1426</v>
      </c>
      <c r="CX128" s="288">
        <v>197.84122755903329</v>
      </c>
      <c r="CY128" s="285">
        <v>1426</v>
      </c>
      <c r="CZ128" s="288">
        <v>197.84122755903329</v>
      </c>
      <c r="DA128" s="290">
        <v>0</v>
      </c>
      <c r="DB128" s="291">
        <v>0</v>
      </c>
      <c r="DC128" s="285">
        <v>12</v>
      </c>
      <c r="DD128" s="285">
        <v>7744</v>
      </c>
      <c r="DE128" s="285">
        <v>1780</v>
      </c>
      <c r="DF128" s="285">
        <v>27366</v>
      </c>
      <c r="DG128" s="285">
        <v>2848</v>
      </c>
      <c r="DH128" s="285">
        <v>767</v>
      </c>
      <c r="DI128" s="285">
        <v>1005</v>
      </c>
      <c r="DJ128" s="285">
        <v>306</v>
      </c>
      <c r="DK128" s="285">
        <v>700</v>
      </c>
      <c r="DL128" s="285">
        <v>201</v>
      </c>
      <c r="DM128" s="285">
        <v>155</v>
      </c>
      <c r="DN128" s="285">
        <v>5999</v>
      </c>
      <c r="DO128" s="285">
        <v>245</v>
      </c>
      <c r="DP128" s="285">
        <v>293</v>
      </c>
      <c r="DQ128" s="285">
        <v>3</v>
      </c>
      <c r="DR128" s="285">
        <v>0</v>
      </c>
      <c r="DS128" s="285">
        <v>111</v>
      </c>
      <c r="DT128" s="285">
        <v>1413</v>
      </c>
      <c r="DU128" s="285">
        <v>81085</v>
      </c>
      <c r="DV128" s="285">
        <v>13199</v>
      </c>
      <c r="DW128" s="285">
        <v>0</v>
      </c>
      <c r="DX128" s="285">
        <v>2460</v>
      </c>
      <c r="DY128" s="285">
        <v>2100</v>
      </c>
      <c r="DZ128" s="285">
        <v>27589</v>
      </c>
      <c r="EA128" s="285">
        <v>37721</v>
      </c>
      <c r="EB128" s="288">
        <v>27.337557328808899</v>
      </c>
      <c r="EC128" s="285">
        <v>698</v>
      </c>
      <c r="ED128" s="285">
        <v>12605</v>
      </c>
      <c r="EE128" s="285">
        <v>3183</v>
      </c>
      <c r="EF128" s="288">
        <v>25.251884172947243</v>
      </c>
      <c r="EG128" s="285">
        <v>526</v>
      </c>
      <c r="EH128" s="285">
        <v>364</v>
      </c>
      <c r="EI128" s="285">
        <v>207</v>
      </c>
      <c r="EJ128" s="285">
        <v>87</v>
      </c>
      <c r="EK128" s="285">
        <v>1134</v>
      </c>
      <c r="EL128" s="285">
        <v>11</v>
      </c>
      <c r="EM128" s="285">
        <v>56</v>
      </c>
      <c r="EN128" s="285">
        <v>41</v>
      </c>
      <c r="EO128" s="285">
        <v>87</v>
      </c>
      <c r="EP128" s="285">
        <v>37</v>
      </c>
      <c r="EQ128" s="285">
        <v>116</v>
      </c>
      <c r="ER128" s="285">
        <v>0</v>
      </c>
      <c r="ES128" s="285">
        <v>0</v>
      </c>
      <c r="ET128" s="285">
        <v>0</v>
      </c>
      <c r="EU128" s="285">
        <v>0</v>
      </c>
      <c r="EV128" s="285">
        <v>13042</v>
      </c>
      <c r="EW128" s="285">
        <v>24</v>
      </c>
      <c r="EX128" s="285">
        <v>216</v>
      </c>
      <c r="EY128" s="285">
        <v>3932</v>
      </c>
      <c r="EZ128" s="285">
        <v>196</v>
      </c>
      <c r="FA128" s="285">
        <v>59</v>
      </c>
      <c r="FB128" s="285">
        <v>14</v>
      </c>
      <c r="FC128" s="285">
        <v>3</v>
      </c>
      <c r="FD128" s="285">
        <v>92</v>
      </c>
      <c r="FE128" s="285">
        <v>30</v>
      </c>
      <c r="FF128" s="285">
        <v>130</v>
      </c>
      <c r="FG128" s="285">
        <v>782</v>
      </c>
      <c r="FH128" s="285">
        <v>1305</v>
      </c>
      <c r="FI128" s="285">
        <v>877</v>
      </c>
      <c r="FJ128" s="285">
        <v>8515</v>
      </c>
      <c r="FK128" s="289">
        <v>30</v>
      </c>
      <c r="FL128" s="288">
        <v>4.1351191534584073</v>
      </c>
      <c r="FM128" s="289">
        <v>6</v>
      </c>
      <c r="FN128" s="288">
        <v>0.82702383069168128</v>
      </c>
      <c r="FO128" s="289">
        <v>10</v>
      </c>
      <c r="FP128" s="288">
        <v>1.3783730511528023</v>
      </c>
      <c r="FQ128" s="281">
        <v>5</v>
      </c>
      <c r="FR128" s="292">
        <v>0.69369294375537605</v>
      </c>
      <c r="FS128" s="281">
        <v>1</v>
      </c>
      <c r="FT128" s="292">
        <v>0.13873858875107523</v>
      </c>
      <c r="FU128" s="289">
        <v>37</v>
      </c>
      <c r="FV128" s="288">
        <v>5.1333277837897837</v>
      </c>
      <c r="FW128" s="293">
        <v>3</v>
      </c>
      <c r="FX128" s="293">
        <v>1</v>
      </c>
      <c r="FY128" s="293">
        <v>2</v>
      </c>
      <c r="FZ128" s="293">
        <v>0</v>
      </c>
      <c r="GA128" s="293">
        <v>0</v>
      </c>
      <c r="GB128" s="285">
        <v>28213</v>
      </c>
      <c r="GC128" s="285">
        <v>12791</v>
      </c>
      <c r="GD128" s="285">
        <v>20766</v>
      </c>
      <c r="GE128" s="285">
        <v>161</v>
      </c>
      <c r="GF128" s="285">
        <v>109</v>
      </c>
      <c r="GG128" s="288">
        <v>720.57</v>
      </c>
      <c r="GH128" s="288">
        <v>1764.73</v>
      </c>
      <c r="GI128" s="288">
        <v>122.36</v>
      </c>
      <c r="GJ128" s="288">
        <v>19.34</v>
      </c>
      <c r="GK128" s="288">
        <v>5.1100000000000003</v>
      </c>
      <c r="GL128" s="288">
        <v>10.11</v>
      </c>
      <c r="GM128" s="288">
        <v>14</v>
      </c>
      <c r="GN128" s="288">
        <v>11</v>
      </c>
      <c r="GO128" s="288">
        <v>9</v>
      </c>
      <c r="GP128" s="288">
        <v>29.56</v>
      </c>
      <c r="GQ128" s="288">
        <v>4.3600000000000003</v>
      </c>
      <c r="GR128" s="288">
        <v>5</v>
      </c>
      <c r="GS128" s="288">
        <v>0</v>
      </c>
      <c r="GT128" s="288">
        <v>49.36</v>
      </c>
      <c r="GU128" s="288">
        <v>15</v>
      </c>
      <c r="GV128" s="288">
        <v>5</v>
      </c>
      <c r="GW128" s="288">
        <v>3</v>
      </c>
      <c r="GX128" s="288">
        <v>1</v>
      </c>
      <c r="GY128" s="288">
        <v>2</v>
      </c>
      <c r="GZ128" s="288">
        <v>6</v>
      </c>
      <c r="HA128" s="288">
        <v>2</v>
      </c>
      <c r="HB128" s="288">
        <v>0</v>
      </c>
      <c r="HC128" s="288">
        <v>0</v>
      </c>
      <c r="HD128" s="288">
        <v>1</v>
      </c>
      <c r="HE128" s="288">
        <v>5</v>
      </c>
      <c r="HF128" s="288">
        <v>6</v>
      </c>
      <c r="HG128" s="288">
        <v>2</v>
      </c>
      <c r="HH128" s="288">
        <v>7</v>
      </c>
      <c r="HI128" s="288">
        <v>3</v>
      </c>
      <c r="HJ128" s="134">
        <v>0.82702383069168128</v>
      </c>
      <c r="HK128" s="134">
        <v>7.0297025608792909</v>
      </c>
      <c r="HL128" s="132">
        <v>38.291203361024849</v>
      </c>
      <c r="HM128" s="144">
        <v>95.594449738831401</v>
      </c>
      <c r="HN128" s="144">
        <v>92.786721797893406</v>
      </c>
      <c r="HO128" s="365">
        <v>4.8026126212659698E-2</v>
      </c>
      <c r="HP128" s="365">
        <v>2.0302507359658901E-2</v>
      </c>
      <c r="HQ128" s="365">
        <v>1.44092219020173</v>
      </c>
      <c r="HR128" s="365">
        <v>0.72028811524609804</v>
      </c>
      <c r="HS128" s="132">
        <v>87.463976945244994</v>
      </c>
      <c r="HT128" s="132">
        <v>91.236494597839098</v>
      </c>
      <c r="HU128" s="132">
        <v>3.3330131591585799</v>
      </c>
      <c r="HV128" s="132">
        <v>2.8186647717659801</v>
      </c>
      <c r="HW128" s="132">
        <v>4.3607848241304099</v>
      </c>
      <c r="HX128" s="132">
        <v>7.2782246801854704</v>
      </c>
      <c r="HY128" s="144">
        <v>106.24260939607836</v>
      </c>
      <c r="HZ128" s="144">
        <v>101.19640370915501</v>
      </c>
      <c r="IA128" s="383">
        <v>123</v>
      </c>
      <c r="IB128" s="383">
        <v>78</v>
      </c>
      <c r="IC128" s="366">
        <v>0.66285837464970898</v>
      </c>
      <c r="ID128" s="366">
        <v>0.27800548882631798</v>
      </c>
      <c r="IE128" s="366">
        <v>6.3434760185662702</v>
      </c>
      <c r="IF128" s="366">
        <v>4.3599776411402997</v>
      </c>
      <c r="IG128" s="144">
        <v>75.451263537906101</v>
      </c>
      <c r="IH128" s="144">
        <v>78.647288988261593</v>
      </c>
      <c r="II128" s="144">
        <v>10.4494503125674</v>
      </c>
      <c r="IJ128" s="144">
        <v>6.3763053783369603</v>
      </c>
      <c r="IK128" s="144">
        <v>4.0562262063579899</v>
      </c>
      <c r="IL128" s="144">
        <v>7.9674319870398298</v>
      </c>
      <c r="IM128" s="146">
        <v>97.806391684352036</v>
      </c>
      <c r="IN128" s="135">
        <v>88.732571741162872</v>
      </c>
      <c r="IO128" s="366">
        <v>0.46439628482972101</v>
      </c>
      <c r="IP128" s="366">
        <v>0.172283095582661</v>
      </c>
      <c r="IQ128" s="366">
        <v>3.14917127071823</v>
      </c>
      <c r="IR128" s="366">
        <v>1.33049494411921</v>
      </c>
      <c r="IS128" s="144">
        <v>91.823204419889507</v>
      </c>
      <c r="IT128" s="144">
        <v>93.400745077168693</v>
      </c>
      <c r="IU128" s="144">
        <v>14.7466188691543</v>
      </c>
      <c r="IV128" s="144">
        <v>12.948797463992801</v>
      </c>
      <c r="IW128" s="144">
        <v>5.8423450272479602</v>
      </c>
      <c r="IX128" s="144">
        <v>9.0457457569967392</v>
      </c>
      <c r="IY128" s="338">
        <v>46</v>
      </c>
      <c r="IZ128" s="366">
        <v>0.30349013657056101</v>
      </c>
      <c r="JA128" s="366">
        <v>2.90587492103601</v>
      </c>
      <c r="JB128" s="366">
        <v>96.588755527479506</v>
      </c>
      <c r="JC128" s="366">
        <v>10.4440192650261</v>
      </c>
      <c r="JD128" s="144">
        <v>7.5973409306742603</v>
      </c>
    </row>
    <row r="129" spans="1:264" ht="18" customHeight="1">
      <c r="A129" s="278"/>
      <c r="B129" s="279" t="s">
        <v>87</v>
      </c>
      <c r="C129" s="279" t="s">
        <v>87</v>
      </c>
      <c r="D129" s="280" t="s">
        <v>1845</v>
      </c>
      <c r="E129" s="281" t="s">
        <v>1293</v>
      </c>
      <c r="F129" s="280" t="s">
        <v>101</v>
      </c>
      <c r="G129" s="281" t="s">
        <v>13</v>
      </c>
      <c r="H129" s="282" t="s">
        <v>87</v>
      </c>
      <c r="I129" s="282" t="s">
        <v>87</v>
      </c>
      <c r="J129" s="282" t="s">
        <v>87</v>
      </c>
      <c r="K129" s="282" t="s">
        <v>87</v>
      </c>
      <c r="L129" s="282" t="s">
        <v>87</v>
      </c>
      <c r="M129" s="283">
        <v>336493</v>
      </c>
      <c r="N129" s="282" t="s">
        <v>87</v>
      </c>
      <c r="O129" s="282" t="s">
        <v>87</v>
      </c>
      <c r="P129" s="282" t="s">
        <v>87</v>
      </c>
      <c r="Q129" s="282" t="s">
        <v>87</v>
      </c>
      <c r="R129" s="132">
        <v>101.61923799780526</v>
      </c>
      <c r="S129" s="132">
        <v>101.40876666142611</v>
      </c>
      <c r="T129" s="338">
        <v>53.937824476593505</v>
      </c>
      <c r="U129" s="338">
        <v>31.326372720044674</v>
      </c>
      <c r="V129" s="132">
        <v>15.335387532590699</v>
      </c>
      <c r="W129" s="132">
        <v>11.377103579047199</v>
      </c>
      <c r="X129" s="132">
        <v>26.712491111637799</v>
      </c>
      <c r="Y129" s="282" t="s">
        <v>87</v>
      </c>
      <c r="Z129" s="282" t="s">
        <v>87</v>
      </c>
      <c r="AA129" s="282" t="s">
        <v>87</v>
      </c>
      <c r="AB129" s="282" t="s">
        <v>87</v>
      </c>
      <c r="AC129" s="282" t="s">
        <v>87</v>
      </c>
      <c r="AD129" s="282" t="s">
        <v>87</v>
      </c>
      <c r="AE129" s="282" t="s">
        <v>87</v>
      </c>
      <c r="AF129" s="282" t="s">
        <v>87</v>
      </c>
      <c r="AG129" s="282" t="s">
        <v>87</v>
      </c>
      <c r="AH129" s="282" t="s">
        <v>87</v>
      </c>
      <c r="AI129" s="282" t="s">
        <v>87</v>
      </c>
      <c r="AJ129" s="282" t="s">
        <v>87</v>
      </c>
      <c r="AK129" s="282" t="s">
        <v>87</v>
      </c>
      <c r="AL129" s="282" t="s">
        <v>87</v>
      </c>
      <c r="AM129" s="282" t="s">
        <v>87</v>
      </c>
      <c r="AN129" s="282" t="s">
        <v>87</v>
      </c>
      <c r="AO129" s="282" t="s">
        <v>87</v>
      </c>
      <c r="AP129" s="282" t="s">
        <v>87</v>
      </c>
      <c r="AQ129" s="282" t="s">
        <v>87</v>
      </c>
      <c r="AR129" s="282" t="s">
        <v>87</v>
      </c>
      <c r="AS129" s="282" t="s">
        <v>87</v>
      </c>
      <c r="AT129" s="282" t="s">
        <v>87</v>
      </c>
      <c r="AU129" s="282" t="s">
        <v>87</v>
      </c>
      <c r="AV129" s="282" t="s">
        <v>87</v>
      </c>
      <c r="AW129" s="286" t="s">
        <v>87</v>
      </c>
      <c r="AX129" s="286" t="s">
        <v>87</v>
      </c>
      <c r="AY129" s="286" t="s">
        <v>87</v>
      </c>
      <c r="AZ129" s="286" t="s">
        <v>87</v>
      </c>
      <c r="BA129" s="286" t="s">
        <v>87</v>
      </c>
      <c r="BB129" s="285">
        <v>51</v>
      </c>
      <c r="BC129" s="285">
        <v>75</v>
      </c>
      <c r="BD129" s="287" t="s">
        <v>88</v>
      </c>
      <c r="BE129" s="287" t="s">
        <v>88</v>
      </c>
      <c r="BF129" s="287" t="s">
        <v>88</v>
      </c>
      <c r="BG129" s="285">
        <v>48</v>
      </c>
      <c r="BH129" s="284">
        <v>13.826597188015796</v>
      </c>
      <c r="BI129" s="285">
        <v>293</v>
      </c>
      <c r="BJ129" s="284">
        <v>84.399853668513089</v>
      </c>
      <c r="BK129" s="285">
        <v>0</v>
      </c>
      <c r="BL129" s="284">
        <v>0</v>
      </c>
      <c r="BM129" s="285">
        <v>0</v>
      </c>
      <c r="BN129" s="288">
        <v>0</v>
      </c>
      <c r="BO129" s="289">
        <v>78</v>
      </c>
      <c r="BP129" s="288">
        <v>22.468220430525669</v>
      </c>
      <c r="BQ129" s="285">
        <v>0</v>
      </c>
      <c r="BR129" s="288">
        <v>0</v>
      </c>
      <c r="BS129" s="285">
        <v>0</v>
      </c>
      <c r="BT129" s="288">
        <v>0</v>
      </c>
      <c r="BU129" s="285">
        <v>0</v>
      </c>
      <c r="BV129" s="288">
        <v>0</v>
      </c>
      <c r="BW129" s="285">
        <v>18</v>
      </c>
      <c r="BX129" s="288">
        <v>5.1849739455059245</v>
      </c>
      <c r="BY129" s="290">
        <v>0</v>
      </c>
      <c r="BZ129" s="291">
        <v>0</v>
      </c>
      <c r="CA129" s="285">
        <v>325</v>
      </c>
      <c r="CB129" s="288">
        <v>93.617585127190296</v>
      </c>
      <c r="CC129" s="285">
        <v>487</v>
      </c>
      <c r="CD129" s="288">
        <v>140.28235063674362</v>
      </c>
      <c r="CE129" s="285">
        <v>19</v>
      </c>
      <c r="CF129" s="288">
        <v>5.4730280535895863</v>
      </c>
      <c r="CG129" s="285">
        <v>480</v>
      </c>
      <c r="CH129" s="288">
        <v>138.26597188015796</v>
      </c>
      <c r="CI129" s="285">
        <v>1519</v>
      </c>
      <c r="CJ129" s="288">
        <v>437.55419017908321</v>
      </c>
      <c r="CK129" s="285">
        <v>497</v>
      </c>
      <c r="CL129" s="288">
        <v>143.16289171758021</v>
      </c>
      <c r="CM129" s="285">
        <v>199</v>
      </c>
      <c r="CN129" s="292">
        <v>57.32276750864883</v>
      </c>
      <c r="CO129" s="285">
        <v>47</v>
      </c>
      <c r="CP129" s="288">
        <v>13.538543079932134</v>
      </c>
      <c r="CQ129" s="285">
        <v>0</v>
      </c>
      <c r="CR129" s="288">
        <v>0</v>
      </c>
      <c r="CS129" s="285">
        <v>63</v>
      </c>
      <c r="CT129" s="288">
        <v>18.147408809270733</v>
      </c>
      <c r="CU129" s="285">
        <v>18</v>
      </c>
      <c r="CV129" s="288">
        <v>5.1849739455059245</v>
      </c>
      <c r="CW129" s="285">
        <v>394</v>
      </c>
      <c r="CX129" s="288">
        <v>113.49331858496301</v>
      </c>
      <c r="CY129" s="285">
        <v>394</v>
      </c>
      <c r="CZ129" s="288">
        <v>113.49331858496301</v>
      </c>
      <c r="DA129" s="290">
        <v>0</v>
      </c>
      <c r="DB129" s="291">
        <v>0</v>
      </c>
      <c r="DC129" s="285">
        <v>0</v>
      </c>
      <c r="DD129" s="285">
        <v>96</v>
      </c>
      <c r="DE129" s="285">
        <v>218</v>
      </c>
      <c r="DF129" s="285">
        <v>9131</v>
      </c>
      <c r="DG129" s="285">
        <v>0</v>
      </c>
      <c r="DH129" s="285">
        <v>323</v>
      </c>
      <c r="DI129" s="285">
        <v>0</v>
      </c>
      <c r="DJ129" s="285">
        <v>58</v>
      </c>
      <c r="DK129" s="285">
        <v>389</v>
      </c>
      <c r="DL129" s="285">
        <v>180</v>
      </c>
      <c r="DM129" s="285">
        <v>5</v>
      </c>
      <c r="DN129" s="285">
        <v>0</v>
      </c>
      <c r="DO129" s="285">
        <v>12</v>
      </c>
      <c r="DP129" s="285">
        <v>20</v>
      </c>
      <c r="DQ129" s="285">
        <v>3</v>
      </c>
      <c r="DR129" s="285">
        <v>0</v>
      </c>
      <c r="DS129" s="285">
        <v>7</v>
      </c>
      <c r="DT129" s="285">
        <v>853</v>
      </c>
      <c r="DU129" s="285">
        <v>8018</v>
      </c>
      <c r="DV129" s="285">
        <v>2754</v>
      </c>
      <c r="DW129" s="285">
        <v>853</v>
      </c>
      <c r="DX129" s="285">
        <v>220</v>
      </c>
      <c r="DY129" s="285">
        <v>208</v>
      </c>
      <c r="DZ129" s="285">
        <v>3302</v>
      </c>
      <c r="EA129" s="285">
        <v>10691</v>
      </c>
      <c r="EB129" s="288">
        <v>14.1146758956131</v>
      </c>
      <c r="EC129" s="285">
        <v>152</v>
      </c>
      <c r="ED129" s="285">
        <v>3625</v>
      </c>
      <c r="EE129" s="285">
        <v>552</v>
      </c>
      <c r="EF129" s="288">
        <v>15.227586206896552</v>
      </c>
      <c r="EG129" s="285">
        <v>62</v>
      </c>
      <c r="EH129" s="285">
        <v>87</v>
      </c>
      <c r="EI129" s="285">
        <v>21</v>
      </c>
      <c r="EJ129" s="285">
        <v>16</v>
      </c>
      <c r="EK129" s="285">
        <v>248</v>
      </c>
      <c r="EL129" s="285">
        <v>0</v>
      </c>
      <c r="EM129" s="285">
        <v>7</v>
      </c>
      <c r="EN129" s="285">
        <v>10</v>
      </c>
      <c r="EO129" s="285">
        <v>20</v>
      </c>
      <c r="EP129" s="285">
        <v>11</v>
      </c>
      <c r="EQ129" s="285">
        <v>17</v>
      </c>
      <c r="ER129" s="285">
        <v>0</v>
      </c>
      <c r="ES129" s="285">
        <v>0</v>
      </c>
      <c r="ET129" s="285">
        <v>3</v>
      </c>
      <c r="EU129" s="285">
        <v>1</v>
      </c>
      <c r="EV129" s="285">
        <v>1579</v>
      </c>
      <c r="EW129" s="285">
        <v>0</v>
      </c>
      <c r="EX129" s="285">
        <v>0</v>
      </c>
      <c r="EY129" s="285">
        <v>0</v>
      </c>
      <c r="EZ129" s="285">
        <v>0</v>
      </c>
      <c r="FA129" s="285">
        <v>3</v>
      </c>
      <c r="FB129" s="285">
        <v>1</v>
      </c>
      <c r="FC129" s="285">
        <v>1</v>
      </c>
      <c r="FD129" s="285">
        <v>4</v>
      </c>
      <c r="FE129" s="285">
        <v>4</v>
      </c>
      <c r="FF129" s="285">
        <v>22</v>
      </c>
      <c r="FG129" s="285">
        <v>39</v>
      </c>
      <c r="FH129" s="285">
        <v>241</v>
      </c>
      <c r="FI129" s="285">
        <v>140</v>
      </c>
      <c r="FJ129" s="285">
        <v>1479</v>
      </c>
      <c r="FK129" s="289">
        <v>5</v>
      </c>
      <c r="FL129" s="288">
        <v>1.4859150116049964</v>
      </c>
      <c r="FM129" s="289">
        <v>1</v>
      </c>
      <c r="FN129" s="288">
        <v>0.29718300232099926</v>
      </c>
      <c r="FO129" s="289">
        <v>3</v>
      </c>
      <c r="FP129" s="288">
        <v>0.89154900696299777</v>
      </c>
      <c r="FQ129" s="281">
        <v>0</v>
      </c>
      <c r="FR129" s="292">
        <v>0</v>
      </c>
      <c r="FS129" s="281">
        <v>0</v>
      </c>
      <c r="FT129" s="292">
        <v>0</v>
      </c>
      <c r="FU129" s="289">
        <v>22</v>
      </c>
      <c r="FV129" s="288">
        <v>6.3371903778405736</v>
      </c>
      <c r="FW129" s="293">
        <v>0</v>
      </c>
      <c r="FX129" s="293">
        <v>0</v>
      </c>
      <c r="FY129" s="293">
        <v>0</v>
      </c>
      <c r="FZ129" s="293">
        <v>0</v>
      </c>
      <c r="GA129" s="293">
        <v>0</v>
      </c>
      <c r="GB129" s="285">
        <v>4228</v>
      </c>
      <c r="GC129" s="285">
        <v>0</v>
      </c>
      <c r="GD129" s="285">
        <v>0</v>
      </c>
      <c r="GE129" s="285">
        <v>0</v>
      </c>
      <c r="GF129" s="285">
        <v>0</v>
      </c>
      <c r="GG129" s="288">
        <v>117.38</v>
      </c>
      <c r="GH129" s="288">
        <v>390.32</v>
      </c>
      <c r="GI129" s="288">
        <v>21.2</v>
      </c>
      <c r="GJ129" s="288">
        <v>1.6</v>
      </c>
      <c r="GK129" s="288">
        <v>1</v>
      </c>
      <c r="GL129" s="288">
        <v>0</v>
      </c>
      <c r="GM129" s="288">
        <v>4</v>
      </c>
      <c r="GN129" s="288">
        <v>3</v>
      </c>
      <c r="GO129" s="288">
        <v>1</v>
      </c>
      <c r="GP129" s="288">
        <v>2</v>
      </c>
      <c r="GQ129" s="288">
        <v>0</v>
      </c>
      <c r="GR129" s="288">
        <v>0</v>
      </c>
      <c r="GS129" s="288">
        <v>1</v>
      </c>
      <c r="GT129" s="288">
        <v>2</v>
      </c>
      <c r="GU129" s="288">
        <v>0</v>
      </c>
      <c r="GV129" s="288">
        <v>1</v>
      </c>
      <c r="GW129" s="288">
        <v>0</v>
      </c>
      <c r="GX129" s="288">
        <v>0</v>
      </c>
      <c r="GY129" s="288">
        <v>2</v>
      </c>
      <c r="GZ129" s="288">
        <v>1</v>
      </c>
      <c r="HA129" s="288">
        <v>1</v>
      </c>
      <c r="HB129" s="288">
        <v>0</v>
      </c>
      <c r="HC129" s="288">
        <v>0</v>
      </c>
      <c r="HD129" s="288">
        <v>0</v>
      </c>
      <c r="HE129" s="288">
        <v>1</v>
      </c>
      <c r="HF129" s="288">
        <v>0</v>
      </c>
      <c r="HG129" s="288">
        <v>0</v>
      </c>
      <c r="HH129" s="288">
        <v>0</v>
      </c>
      <c r="HI129" s="288">
        <v>0.4</v>
      </c>
      <c r="HJ129" s="134">
        <v>0.89154900696299777</v>
      </c>
      <c r="HK129" s="134">
        <v>13.373235104444966</v>
      </c>
      <c r="HL129" s="132">
        <v>44.012802643739988</v>
      </c>
      <c r="HM129" s="144">
        <v>93.954359066462402</v>
      </c>
      <c r="HN129" s="144">
        <v>94.656249809254803</v>
      </c>
      <c r="HO129" s="365">
        <v>8.4674005080440304E-2</v>
      </c>
      <c r="HP129" s="365">
        <v>4.9667846278015799E-2</v>
      </c>
      <c r="HQ129" s="365">
        <v>2.1844660194174801</v>
      </c>
      <c r="HR129" s="365">
        <v>1.60320641282565</v>
      </c>
      <c r="HS129" s="132">
        <v>87.621359223300999</v>
      </c>
      <c r="HT129" s="132">
        <v>90.581162324649299</v>
      </c>
      <c r="HU129" s="132">
        <v>3.8761877881268201</v>
      </c>
      <c r="HV129" s="132">
        <v>3.0980319115912298</v>
      </c>
      <c r="HW129" s="132">
        <v>4.7598959431906103</v>
      </c>
      <c r="HX129" s="132">
        <v>8.1355398402382093</v>
      </c>
      <c r="HY129" s="144">
        <v>105.21318508455322</v>
      </c>
      <c r="HZ129" s="144">
        <v>104.326152481384</v>
      </c>
      <c r="IA129" s="383">
        <v>37</v>
      </c>
      <c r="IB129" s="383">
        <v>32</v>
      </c>
      <c r="IC129" s="366">
        <v>0.39244802715316102</v>
      </c>
      <c r="ID129" s="366">
        <v>0.223807525528046</v>
      </c>
      <c r="IE129" s="366">
        <v>3.6779324055666001</v>
      </c>
      <c r="IF129" s="366">
        <v>2.9493087557603701</v>
      </c>
      <c r="IG129" s="144">
        <v>72.465208747514893</v>
      </c>
      <c r="IH129" s="144">
        <v>72.811059907834107</v>
      </c>
      <c r="II129" s="144">
        <v>10.6703436571913</v>
      </c>
      <c r="IJ129" s="144">
        <v>7.58847391243531</v>
      </c>
      <c r="IK129" s="144">
        <v>4.5307813169547204</v>
      </c>
      <c r="IL129" s="144">
        <v>8.1469922982220098</v>
      </c>
      <c r="IM129" s="146">
        <v>104.01976412442386</v>
      </c>
      <c r="IN129" s="135">
        <v>101.40355987328621</v>
      </c>
      <c r="IO129" s="366">
        <v>0.30627871362940301</v>
      </c>
      <c r="IP129" s="366">
        <v>3.29706561160567E-2</v>
      </c>
      <c r="IQ129" s="366">
        <v>4.5977011494252897</v>
      </c>
      <c r="IR129" s="366">
        <v>0.86206896551724099</v>
      </c>
      <c r="IS129" s="144">
        <v>79.310344827586206</v>
      </c>
      <c r="IT129" s="144">
        <v>77.586206896551701</v>
      </c>
      <c r="IU129" s="144">
        <v>6.6615620214395097</v>
      </c>
      <c r="IV129" s="144">
        <v>3.82459610946258</v>
      </c>
      <c r="IW129" s="144">
        <v>2.87819232338853</v>
      </c>
      <c r="IX129" s="144">
        <v>4.0803857819284701</v>
      </c>
      <c r="IY129" s="338">
        <v>27</v>
      </c>
      <c r="IZ129" s="366">
        <v>0.401367623011744</v>
      </c>
      <c r="JA129" s="366">
        <v>5.7692307692307701</v>
      </c>
      <c r="JB129" s="366">
        <v>95.085470085470106</v>
      </c>
      <c r="JC129" s="366">
        <v>6.9570387988702196</v>
      </c>
      <c r="JD129" s="144">
        <v>7.5786640707761901</v>
      </c>
    </row>
    <row r="130" spans="1:264" ht="18" customHeight="1">
      <c r="A130" s="278"/>
      <c r="B130" s="279" t="s">
        <v>87</v>
      </c>
      <c r="C130" s="279" t="s">
        <v>87</v>
      </c>
      <c r="D130" s="280" t="s">
        <v>1846</v>
      </c>
      <c r="E130" s="281" t="s">
        <v>1345</v>
      </c>
      <c r="F130" s="280" t="s">
        <v>101</v>
      </c>
      <c r="G130" s="281" t="s">
        <v>13</v>
      </c>
      <c r="H130" s="282" t="s">
        <v>87</v>
      </c>
      <c r="I130" s="282" t="s">
        <v>87</v>
      </c>
      <c r="J130" s="282" t="s">
        <v>87</v>
      </c>
      <c r="K130" s="282" t="s">
        <v>87</v>
      </c>
      <c r="L130" s="282" t="s">
        <v>87</v>
      </c>
      <c r="M130" s="283">
        <v>3777491</v>
      </c>
      <c r="N130" s="282" t="s">
        <v>87</v>
      </c>
      <c r="O130" s="282" t="s">
        <v>87</v>
      </c>
      <c r="P130" s="282" t="s">
        <v>87</v>
      </c>
      <c r="Q130" s="282" t="s">
        <v>87</v>
      </c>
      <c r="R130" s="132">
        <v>97.001238336323865</v>
      </c>
      <c r="S130" s="132">
        <v>101.00636685302102</v>
      </c>
      <c r="T130" s="339" t="s">
        <v>88</v>
      </c>
      <c r="U130" s="395">
        <v>187.31192326050223</v>
      </c>
      <c r="V130" s="132">
        <v>18.948791109776199</v>
      </c>
      <c r="W130" s="132">
        <v>10.8574861090254</v>
      </c>
      <c r="X130" s="132">
        <v>29.806277218801601</v>
      </c>
      <c r="Y130" s="282" t="s">
        <v>87</v>
      </c>
      <c r="Z130" s="282" t="s">
        <v>87</v>
      </c>
      <c r="AA130" s="282" t="s">
        <v>87</v>
      </c>
      <c r="AB130" s="282" t="s">
        <v>87</v>
      </c>
      <c r="AC130" s="282" t="s">
        <v>87</v>
      </c>
      <c r="AD130" s="282" t="s">
        <v>87</v>
      </c>
      <c r="AE130" s="282" t="s">
        <v>87</v>
      </c>
      <c r="AF130" s="282" t="s">
        <v>87</v>
      </c>
      <c r="AG130" s="282" t="s">
        <v>87</v>
      </c>
      <c r="AH130" s="282" t="s">
        <v>87</v>
      </c>
      <c r="AI130" s="282" t="s">
        <v>87</v>
      </c>
      <c r="AJ130" s="282" t="s">
        <v>87</v>
      </c>
      <c r="AK130" s="282" t="s">
        <v>87</v>
      </c>
      <c r="AL130" s="282" t="s">
        <v>87</v>
      </c>
      <c r="AM130" s="282" t="s">
        <v>87</v>
      </c>
      <c r="AN130" s="282" t="s">
        <v>87</v>
      </c>
      <c r="AO130" s="282" t="s">
        <v>87</v>
      </c>
      <c r="AP130" s="282" t="s">
        <v>87</v>
      </c>
      <c r="AQ130" s="282" t="s">
        <v>87</v>
      </c>
      <c r="AR130" s="282" t="s">
        <v>87</v>
      </c>
      <c r="AS130" s="282" t="s">
        <v>87</v>
      </c>
      <c r="AT130" s="282" t="s">
        <v>87</v>
      </c>
      <c r="AU130" s="282" t="s">
        <v>87</v>
      </c>
      <c r="AV130" s="282" t="s">
        <v>87</v>
      </c>
      <c r="AW130" s="286" t="s">
        <v>87</v>
      </c>
      <c r="AX130" s="286" t="s">
        <v>87</v>
      </c>
      <c r="AY130" s="286" t="s">
        <v>87</v>
      </c>
      <c r="AZ130" s="286" t="s">
        <v>87</v>
      </c>
      <c r="BA130" s="286" t="s">
        <v>87</v>
      </c>
      <c r="BB130" s="285">
        <v>496</v>
      </c>
      <c r="BC130" s="285">
        <v>605</v>
      </c>
      <c r="BD130" s="287" t="s">
        <v>88</v>
      </c>
      <c r="BE130" s="287" t="s">
        <v>88</v>
      </c>
      <c r="BF130" s="287" t="s">
        <v>88</v>
      </c>
      <c r="BG130" s="285">
        <v>981</v>
      </c>
      <c r="BH130" s="284">
        <v>26.336673428471101</v>
      </c>
      <c r="BI130" s="285">
        <v>4702</v>
      </c>
      <c r="BJ130" s="284">
        <v>126.23347447570957</v>
      </c>
      <c r="BK130" s="285">
        <v>241</v>
      </c>
      <c r="BL130" s="284">
        <v>6.4700696190229703</v>
      </c>
      <c r="BM130" s="285">
        <v>156</v>
      </c>
      <c r="BN130" s="288">
        <v>4.1880948571269023</v>
      </c>
      <c r="BO130" s="289">
        <v>1465</v>
      </c>
      <c r="BP130" s="288">
        <v>39.330506190326361</v>
      </c>
      <c r="BQ130" s="285">
        <v>62</v>
      </c>
      <c r="BR130" s="288">
        <v>1.664499238088897</v>
      </c>
      <c r="BS130" s="285">
        <v>59</v>
      </c>
      <c r="BT130" s="288">
        <v>1.5839589523749182</v>
      </c>
      <c r="BU130" s="285">
        <v>0</v>
      </c>
      <c r="BV130" s="288">
        <v>0</v>
      </c>
      <c r="BW130" s="285">
        <v>473</v>
      </c>
      <c r="BX130" s="288">
        <v>12.698518380904007</v>
      </c>
      <c r="BY130" s="290">
        <v>0</v>
      </c>
      <c r="BZ130" s="291">
        <v>0</v>
      </c>
      <c r="CA130" s="285">
        <v>5678</v>
      </c>
      <c r="CB130" s="288">
        <v>152.43591409465739</v>
      </c>
      <c r="CC130" s="285">
        <v>1459</v>
      </c>
      <c r="CD130" s="288">
        <v>39.169425618898401</v>
      </c>
      <c r="CE130" s="285">
        <v>743</v>
      </c>
      <c r="CF130" s="288">
        <v>19.947144095162106</v>
      </c>
      <c r="CG130" s="285">
        <v>6040</v>
      </c>
      <c r="CH130" s="288">
        <v>162.15444190414416</v>
      </c>
      <c r="CI130" s="285">
        <v>15410</v>
      </c>
      <c r="CJ130" s="288">
        <v>413.70860095080496</v>
      </c>
      <c r="CK130" s="285">
        <v>7101</v>
      </c>
      <c r="CL130" s="288">
        <v>190.63885628498804</v>
      </c>
      <c r="CM130" s="285">
        <v>11271</v>
      </c>
      <c r="CN130" s="292">
        <v>302.58985342741869</v>
      </c>
      <c r="CO130" s="285">
        <v>1808</v>
      </c>
      <c r="CP130" s="288">
        <v>48.538945523624612</v>
      </c>
      <c r="CQ130" s="285">
        <v>14</v>
      </c>
      <c r="CR130" s="288">
        <v>0.37585466666523487</v>
      </c>
      <c r="CS130" s="285">
        <v>92</v>
      </c>
      <c r="CT130" s="288">
        <v>2.4699020952286861</v>
      </c>
      <c r="CU130" s="285">
        <v>564</v>
      </c>
      <c r="CV130" s="288">
        <v>15.141573714228034</v>
      </c>
      <c r="CW130" s="285">
        <v>9062</v>
      </c>
      <c r="CX130" s="288">
        <v>243.28535638002558</v>
      </c>
      <c r="CY130" s="285">
        <v>8947</v>
      </c>
      <c r="CZ130" s="288">
        <v>240.19797876098974</v>
      </c>
      <c r="DA130" s="290">
        <v>115</v>
      </c>
      <c r="DB130" s="291">
        <v>3.0873776190358577</v>
      </c>
      <c r="DC130" s="285">
        <v>90</v>
      </c>
      <c r="DD130" s="285">
        <v>11095</v>
      </c>
      <c r="DE130" s="285">
        <v>6910</v>
      </c>
      <c r="DF130" s="285">
        <v>105908</v>
      </c>
      <c r="DG130" s="285">
        <v>26760</v>
      </c>
      <c r="DH130" s="285">
        <v>3276</v>
      </c>
      <c r="DI130" s="285">
        <v>556</v>
      </c>
      <c r="DJ130" s="285">
        <v>1761</v>
      </c>
      <c r="DK130" s="285">
        <v>4222</v>
      </c>
      <c r="DL130" s="285">
        <v>6811</v>
      </c>
      <c r="DM130" s="285">
        <v>287</v>
      </c>
      <c r="DN130" s="285">
        <v>12148</v>
      </c>
      <c r="DO130" s="285">
        <v>636</v>
      </c>
      <c r="DP130" s="285">
        <v>949</v>
      </c>
      <c r="DQ130" s="285">
        <v>294</v>
      </c>
      <c r="DR130" s="285">
        <v>2</v>
      </c>
      <c r="DS130" s="285">
        <v>555</v>
      </c>
      <c r="DT130" s="285">
        <v>141483</v>
      </c>
      <c r="DU130" s="285">
        <v>167130</v>
      </c>
      <c r="DV130" s="285">
        <v>53841</v>
      </c>
      <c r="DW130" s="285">
        <v>20847</v>
      </c>
      <c r="DX130" s="285">
        <v>5527</v>
      </c>
      <c r="DY130" s="285">
        <v>5124</v>
      </c>
      <c r="DZ130" s="285">
        <v>68888</v>
      </c>
      <c r="EA130" s="285">
        <v>0</v>
      </c>
      <c r="EB130" s="288">
        <v>0</v>
      </c>
      <c r="EC130" s="285">
        <v>2184</v>
      </c>
      <c r="ED130" s="285">
        <v>44879</v>
      </c>
      <c r="EE130" s="285">
        <v>12170</v>
      </c>
      <c r="EF130" s="288">
        <v>95.775292010110121</v>
      </c>
      <c r="EG130" s="285">
        <v>1732</v>
      </c>
      <c r="EH130" s="285">
        <v>1927</v>
      </c>
      <c r="EI130" s="285">
        <v>763</v>
      </c>
      <c r="EJ130" s="285">
        <v>1234</v>
      </c>
      <c r="EK130" s="285">
        <v>4493</v>
      </c>
      <c r="EL130" s="285">
        <v>32</v>
      </c>
      <c r="EM130" s="285">
        <v>286</v>
      </c>
      <c r="EN130" s="285">
        <v>97</v>
      </c>
      <c r="EO130" s="285">
        <v>368</v>
      </c>
      <c r="EP130" s="285">
        <v>506</v>
      </c>
      <c r="EQ130" s="285">
        <v>501</v>
      </c>
      <c r="ER130" s="285">
        <v>142</v>
      </c>
      <c r="ES130" s="285">
        <v>9</v>
      </c>
      <c r="ET130" s="285">
        <v>136</v>
      </c>
      <c r="EU130" s="285">
        <v>22</v>
      </c>
      <c r="EV130" s="285">
        <v>36868</v>
      </c>
      <c r="EW130" s="285">
        <v>1790</v>
      </c>
      <c r="EX130" s="285">
        <v>353</v>
      </c>
      <c r="EY130" s="285">
        <v>5444</v>
      </c>
      <c r="EZ130" s="285">
        <v>184</v>
      </c>
      <c r="FA130" s="285">
        <v>163</v>
      </c>
      <c r="FB130" s="285">
        <v>20</v>
      </c>
      <c r="FC130" s="285">
        <v>33</v>
      </c>
      <c r="FD130" s="285">
        <v>111</v>
      </c>
      <c r="FE130" s="285">
        <v>18</v>
      </c>
      <c r="FF130" s="285">
        <v>353</v>
      </c>
      <c r="FG130" s="285">
        <v>2753</v>
      </c>
      <c r="FH130" s="285">
        <v>4731</v>
      </c>
      <c r="FI130" s="285">
        <v>2462</v>
      </c>
      <c r="FJ130" s="285">
        <v>27402</v>
      </c>
      <c r="FK130" s="289">
        <v>169</v>
      </c>
      <c r="FL130" s="288">
        <v>4.4738690310579168</v>
      </c>
      <c r="FM130" s="289">
        <v>43</v>
      </c>
      <c r="FN130" s="288">
        <v>1.1383217061271622</v>
      </c>
      <c r="FO130" s="289">
        <v>26</v>
      </c>
      <c r="FP130" s="288">
        <v>0.68828754323967944</v>
      </c>
      <c r="FQ130" s="281">
        <v>14</v>
      </c>
      <c r="FR130" s="292">
        <v>0.37585466666523487</v>
      </c>
      <c r="FS130" s="281">
        <v>4</v>
      </c>
      <c r="FT130" s="292">
        <v>0.10738704761863851</v>
      </c>
      <c r="FU130" s="289">
        <v>175</v>
      </c>
      <c r="FV130" s="288">
        <v>4.6981833333154359</v>
      </c>
      <c r="FW130" s="293">
        <v>4</v>
      </c>
      <c r="FX130" s="293">
        <v>0</v>
      </c>
      <c r="FY130" s="293">
        <v>4</v>
      </c>
      <c r="FZ130" s="293">
        <v>0</v>
      </c>
      <c r="GA130" s="293">
        <v>0</v>
      </c>
      <c r="GB130" s="285">
        <v>83536</v>
      </c>
      <c r="GC130" s="285">
        <v>15975</v>
      </c>
      <c r="GD130" s="285">
        <v>23131</v>
      </c>
      <c r="GE130" s="285">
        <v>6</v>
      </c>
      <c r="GF130" s="285">
        <v>412</v>
      </c>
      <c r="GG130" s="288">
        <v>2281.33</v>
      </c>
      <c r="GH130" s="288">
        <v>5431.51</v>
      </c>
      <c r="GI130" s="288">
        <v>338.82</v>
      </c>
      <c r="GJ130" s="288">
        <v>95.009999999999991</v>
      </c>
      <c r="GK130" s="288">
        <v>19.524999999999999</v>
      </c>
      <c r="GL130" s="288">
        <v>28.66</v>
      </c>
      <c r="GM130" s="288">
        <v>67.23</v>
      </c>
      <c r="GN130" s="288">
        <v>42</v>
      </c>
      <c r="GO130" s="288">
        <v>19</v>
      </c>
      <c r="GP130" s="288">
        <v>109.39</v>
      </c>
      <c r="GQ130" s="288">
        <v>10.52</v>
      </c>
      <c r="GR130" s="288">
        <v>19.41</v>
      </c>
      <c r="GS130" s="288">
        <v>5</v>
      </c>
      <c r="GT130" s="288">
        <v>152.19</v>
      </c>
      <c r="GU130" s="288">
        <v>16.2</v>
      </c>
      <c r="GV130" s="288">
        <v>13</v>
      </c>
      <c r="GW130" s="288">
        <v>21</v>
      </c>
      <c r="GX130" s="288">
        <v>6</v>
      </c>
      <c r="GY130" s="288">
        <v>18</v>
      </c>
      <c r="GZ130" s="288">
        <v>20</v>
      </c>
      <c r="HA130" s="288">
        <v>6</v>
      </c>
      <c r="HB130" s="288">
        <v>3</v>
      </c>
      <c r="HC130" s="288">
        <v>4</v>
      </c>
      <c r="HD130" s="288">
        <v>6</v>
      </c>
      <c r="HE130" s="288">
        <v>19</v>
      </c>
      <c r="HF130" s="288">
        <v>18.18</v>
      </c>
      <c r="HG130" s="288">
        <v>15</v>
      </c>
      <c r="HH130" s="288">
        <v>80.25</v>
      </c>
      <c r="HI130" s="288">
        <v>19.68</v>
      </c>
      <c r="HJ130" s="134">
        <v>1.0059587170426083</v>
      </c>
      <c r="HK130" s="134">
        <v>9.662498203172424</v>
      </c>
      <c r="HL130" s="132">
        <v>47.764508241052063</v>
      </c>
      <c r="HM130" s="144">
        <v>92.6043472868962</v>
      </c>
      <c r="HN130" s="144">
        <v>100.67187833860299</v>
      </c>
      <c r="HO130" s="365">
        <v>0.12544165917501199</v>
      </c>
      <c r="HP130" s="366">
        <v>5.6824639163541302E-2</v>
      </c>
      <c r="HQ130" s="365">
        <v>2.0338983050847501</v>
      </c>
      <c r="HR130" s="366">
        <v>1.14942528735632</v>
      </c>
      <c r="HS130" s="132">
        <v>79.491525423728802</v>
      </c>
      <c r="HT130" s="132">
        <v>82.036124794745504</v>
      </c>
      <c r="HU130" s="132">
        <v>6.1675482427714199</v>
      </c>
      <c r="HV130" s="132">
        <v>4.9437436072280896</v>
      </c>
      <c r="HW130" s="132">
        <v>2.1657779786489502</v>
      </c>
      <c r="HX130" s="132">
        <v>3.21921428151976</v>
      </c>
      <c r="HY130" s="144">
        <v>103.32632993462127</v>
      </c>
      <c r="HZ130" s="144">
        <v>104.34397433498501</v>
      </c>
      <c r="IA130" s="383">
        <v>286</v>
      </c>
      <c r="IB130" s="383">
        <v>220</v>
      </c>
      <c r="IC130" s="366">
        <v>0.49137516321902303</v>
      </c>
      <c r="ID130" s="366">
        <v>0.26694817565189999</v>
      </c>
      <c r="IE130" s="366">
        <v>5.2342606149341098</v>
      </c>
      <c r="IF130" s="366">
        <v>4.1556479032867397</v>
      </c>
      <c r="IG130" s="144">
        <v>64.256954612005899</v>
      </c>
      <c r="IH130" s="144">
        <v>65.357007933509607</v>
      </c>
      <c r="II130" s="144">
        <v>9.3876709504501399</v>
      </c>
      <c r="IJ130" s="144">
        <v>6.4237438268234399</v>
      </c>
      <c r="IK130" s="144">
        <v>3.4261333119664301</v>
      </c>
      <c r="IL130" s="144">
        <v>5.9773849837858304</v>
      </c>
      <c r="IM130" s="146">
        <v>97.565641152203781</v>
      </c>
      <c r="IN130" s="135">
        <v>94.531296128165224</v>
      </c>
      <c r="IO130" s="366">
        <v>0.306635141126053</v>
      </c>
      <c r="IP130" s="366">
        <v>9.0310064554972105E-2</v>
      </c>
      <c r="IQ130" s="366">
        <v>3.8337182448037002</v>
      </c>
      <c r="IR130" s="366">
        <v>1.6157989228007199</v>
      </c>
      <c r="IS130" s="144">
        <v>67.575057736720595</v>
      </c>
      <c r="IT130" s="144">
        <v>73.369239976062204</v>
      </c>
      <c r="IU130" s="144">
        <v>7.9983744643121</v>
      </c>
      <c r="IV130" s="144">
        <v>5.5891895507910503</v>
      </c>
      <c r="IW130" s="144">
        <v>3.75806795973</v>
      </c>
      <c r="IX130" s="144">
        <v>5.0200169580663498</v>
      </c>
      <c r="IY130" s="338">
        <v>149</v>
      </c>
      <c r="IZ130" s="366">
        <v>0.244230264883294</v>
      </c>
      <c r="JA130" s="366">
        <v>5.2170868347338901</v>
      </c>
      <c r="JB130" s="366">
        <v>86.799719887955206</v>
      </c>
      <c r="JC130" s="366">
        <v>4.6813532651455496</v>
      </c>
      <c r="JD130" s="144">
        <v>4.9822198732880496</v>
      </c>
    </row>
    <row r="131" spans="1:264" ht="18" customHeight="1">
      <c r="A131" s="278"/>
      <c r="B131" s="279" t="s">
        <v>87</v>
      </c>
      <c r="C131" s="279" t="s">
        <v>87</v>
      </c>
      <c r="D131" s="280" t="s">
        <v>1847</v>
      </c>
      <c r="E131" s="281" t="s">
        <v>1346</v>
      </c>
      <c r="F131" s="280" t="s">
        <v>128</v>
      </c>
      <c r="G131" s="281" t="s">
        <v>14</v>
      </c>
      <c r="H131" s="282" t="s">
        <v>87</v>
      </c>
      <c r="I131" s="282" t="s">
        <v>87</v>
      </c>
      <c r="J131" s="282" t="s">
        <v>87</v>
      </c>
      <c r="K131" s="282" t="s">
        <v>87</v>
      </c>
      <c r="L131" s="282" t="s">
        <v>87</v>
      </c>
      <c r="M131" s="283">
        <v>200610</v>
      </c>
      <c r="N131" s="282" t="s">
        <v>87</v>
      </c>
      <c r="O131" s="282" t="s">
        <v>87</v>
      </c>
      <c r="P131" s="282" t="s">
        <v>87</v>
      </c>
      <c r="Q131" s="282" t="s">
        <v>87</v>
      </c>
      <c r="R131" s="132">
        <v>107.1853103722722</v>
      </c>
      <c r="S131" s="132">
        <v>96.278228187782133</v>
      </c>
      <c r="T131" s="338">
        <v>157.06613288483641</v>
      </c>
      <c r="U131" s="339" t="s">
        <v>88</v>
      </c>
      <c r="V131" s="132">
        <v>10.517953606609501</v>
      </c>
      <c r="W131" s="132">
        <v>10.4226247219574</v>
      </c>
      <c r="X131" s="132">
        <v>20.9405783285669</v>
      </c>
      <c r="Y131" s="282" t="s">
        <v>87</v>
      </c>
      <c r="Z131" s="282" t="s">
        <v>87</v>
      </c>
      <c r="AA131" s="282" t="s">
        <v>87</v>
      </c>
      <c r="AB131" s="282" t="s">
        <v>87</v>
      </c>
      <c r="AC131" s="282" t="s">
        <v>87</v>
      </c>
      <c r="AD131" s="282" t="s">
        <v>87</v>
      </c>
      <c r="AE131" s="282" t="s">
        <v>87</v>
      </c>
      <c r="AF131" s="282" t="s">
        <v>87</v>
      </c>
      <c r="AG131" s="282" t="s">
        <v>87</v>
      </c>
      <c r="AH131" s="282" t="s">
        <v>87</v>
      </c>
      <c r="AI131" s="282" t="s">
        <v>87</v>
      </c>
      <c r="AJ131" s="282" t="s">
        <v>87</v>
      </c>
      <c r="AK131" s="282" t="s">
        <v>87</v>
      </c>
      <c r="AL131" s="282" t="s">
        <v>87</v>
      </c>
      <c r="AM131" s="282" t="s">
        <v>87</v>
      </c>
      <c r="AN131" s="282" t="s">
        <v>87</v>
      </c>
      <c r="AO131" s="282" t="s">
        <v>87</v>
      </c>
      <c r="AP131" s="282" t="s">
        <v>87</v>
      </c>
      <c r="AQ131" s="282" t="s">
        <v>87</v>
      </c>
      <c r="AR131" s="282" t="s">
        <v>87</v>
      </c>
      <c r="AS131" s="282" t="s">
        <v>87</v>
      </c>
      <c r="AT131" s="282" t="s">
        <v>87</v>
      </c>
      <c r="AU131" s="282" t="s">
        <v>87</v>
      </c>
      <c r="AV131" s="282" t="s">
        <v>87</v>
      </c>
      <c r="AW131" s="286" t="s">
        <v>87</v>
      </c>
      <c r="AX131" s="286" t="s">
        <v>87</v>
      </c>
      <c r="AY131" s="286" t="s">
        <v>87</v>
      </c>
      <c r="AZ131" s="286" t="s">
        <v>87</v>
      </c>
      <c r="BA131" s="286" t="s">
        <v>87</v>
      </c>
      <c r="BB131" s="285">
        <v>54</v>
      </c>
      <c r="BC131" s="285">
        <v>47</v>
      </c>
      <c r="BD131" s="287" t="s">
        <v>88</v>
      </c>
      <c r="BE131" s="287" t="s">
        <v>88</v>
      </c>
      <c r="BF131" s="287" t="s">
        <v>88</v>
      </c>
      <c r="BG131" s="285">
        <v>36</v>
      </c>
      <c r="BH131" s="284">
        <v>17.021839966334582</v>
      </c>
      <c r="BI131" s="285">
        <v>175</v>
      </c>
      <c r="BJ131" s="284">
        <v>82.745055391904216</v>
      </c>
      <c r="BK131" s="285">
        <v>0</v>
      </c>
      <c r="BL131" s="284">
        <v>0</v>
      </c>
      <c r="BM131" s="285">
        <v>10</v>
      </c>
      <c r="BN131" s="288">
        <v>4.7282888795373843</v>
      </c>
      <c r="BO131" s="289">
        <v>80</v>
      </c>
      <c r="BP131" s="288">
        <v>37.826311036299074</v>
      </c>
      <c r="BQ131" s="285">
        <v>0</v>
      </c>
      <c r="BR131" s="288">
        <v>0</v>
      </c>
      <c r="BS131" s="285">
        <v>0</v>
      </c>
      <c r="BT131" s="288">
        <v>0</v>
      </c>
      <c r="BU131" s="285">
        <v>0</v>
      </c>
      <c r="BV131" s="288">
        <v>0</v>
      </c>
      <c r="BW131" s="285">
        <v>12</v>
      </c>
      <c r="BX131" s="288">
        <v>5.673946655444861</v>
      </c>
      <c r="BY131" s="290">
        <v>0</v>
      </c>
      <c r="BZ131" s="291">
        <v>0</v>
      </c>
      <c r="CA131" s="285">
        <v>280</v>
      </c>
      <c r="CB131" s="288">
        <v>132.39208862704675</v>
      </c>
      <c r="CC131" s="290">
        <v>0</v>
      </c>
      <c r="CD131" s="291">
        <v>0</v>
      </c>
      <c r="CE131" s="285">
        <v>17</v>
      </c>
      <c r="CF131" s="288">
        <v>8.0380910952135523</v>
      </c>
      <c r="CG131" s="285">
        <v>447</v>
      </c>
      <c r="CH131" s="288">
        <v>211.35451291532107</v>
      </c>
      <c r="CI131" s="285">
        <v>1263</v>
      </c>
      <c r="CJ131" s="288">
        <v>597.18288548557155</v>
      </c>
      <c r="CK131" s="285">
        <v>211</v>
      </c>
      <c r="CL131" s="288">
        <v>99.766895358238813</v>
      </c>
      <c r="CM131" s="285">
        <v>1105</v>
      </c>
      <c r="CN131" s="292">
        <v>522.47592118888087</v>
      </c>
      <c r="CO131" s="285">
        <v>74</v>
      </c>
      <c r="CP131" s="288">
        <v>34.989337708576642</v>
      </c>
      <c r="CQ131" s="285">
        <v>5</v>
      </c>
      <c r="CR131" s="288">
        <v>2.3641444397686922</v>
      </c>
      <c r="CS131" s="285">
        <v>0</v>
      </c>
      <c r="CT131" s="288">
        <v>0</v>
      </c>
      <c r="CU131" s="285">
        <v>27</v>
      </c>
      <c r="CV131" s="288">
        <v>12.766379974750937</v>
      </c>
      <c r="CW131" s="285">
        <v>463</v>
      </c>
      <c r="CX131" s="288">
        <v>218.91977512258089</v>
      </c>
      <c r="CY131" s="285">
        <v>0</v>
      </c>
      <c r="CZ131" s="288">
        <v>0</v>
      </c>
      <c r="DA131" s="290">
        <v>0</v>
      </c>
      <c r="DB131" s="291">
        <v>0</v>
      </c>
      <c r="DC131" s="285">
        <v>0</v>
      </c>
      <c r="DD131" s="285">
        <v>0</v>
      </c>
      <c r="DE131" s="285">
        <v>462</v>
      </c>
      <c r="DF131" s="285">
        <v>8497</v>
      </c>
      <c r="DG131" s="285">
        <v>0</v>
      </c>
      <c r="DH131" s="285">
        <v>441</v>
      </c>
      <c r="DI131" s="285">
        <v>74</v>
      </c>
      <c r="DJ131" s="285">
        <v>0</v>
      </c>
      <c r="DK131" s="285">
        <v>147</v>
      </c>
      <c r="DL131" s="285">
        <v>0</v>
      </c>
      <c r="DM131" s="285">
        <v>0</v>
      </c>
      <c r="DN131" s="285">
        <v>0</v>
      </c>
      <c r="DO131" s="285">
        <v>0</v>
      </c>
      <c r="DP131" s="285">
        <v>31</v>
      </c>
      <c r="DQ131" s="285">
        <v>99</v>
      </c>
      <c r="DR131" s="285">
        <v>0</v>
      </c>
      <c r="DS131" s="285">
        <v>33</v>
      </c>
      <c r="DT131" s="285">
        <v>32078</v>
      </c>
      <c r="DU131" s="285">
        <v>0</v>
      </c>
      <c r="DV131" s="285">
        <v>2680</v>
      </c>
      <c r="DW131" s="285">
        <v>1307</v>
      </c>
      <c r="DX131" s="285">
        <v>332</v>
      </c>
      <c r="DY131" s="285">
        <v>0</v>
      </c>
      <c r="DZ131" s="285">
        <v>0</v>
      </c>
      <c r="EA131" s="285">
        <v>10609</v>
      </c>
      <c r="EB131" s="288">
        <v>23.1595814874163</v>
      </c>
      <c r="EC131" s="285">
        <v>281</v>
      </c>
      <c r="ED131" s="285">
        <v>3753</v>
      </c>
      <c r="EE131" s="285">
        <v>817</v>
      </c>
      <c r="EF131" s="288">
        <v>21.769251265654145</v>
      </c>
      <c r="EG131" s="285">
        <v>138</v>
      </c>
      <c r="EH131" s="285">
        <v>92</v>
      </c>
      <c r="EI131" s="285">
        <v>33</v>
      </c>
      <c r="EJ131" s="285">
        <v>1</v>
      </c>
      <c r="EK131" s="285">
        <v>219</v>
      </c>
      <c r="EL131" s="285">
        <v>6</v>
      </c>
      <c r="EM131" s="285">
        <v>22</v>
      </c>
      <c r="EN131" s="285">
        <v>10</v>
      </c>
      <c r="EO131" s="285">
        <v>32</v>
      </c>
      <c r="EP131" s="285">
        <v>35</v>
      </c>
      <c r="EQ131" s="285">
        <v>25</v>
      </c>
      <c r="ER131" s="285">
        <v>0</v>
      </c>
      <c r="ES131" s="285">
        <v>0</v>
      </c>
      <c r="ET131" s="285">
        <v>0</v>
      </c>
      <c r="EU131" s="285">
        <v>0</v>
      </c>
      <c r="EV131" s="285">
        <v>1765</v>
      </c>
      <c r="EW131" s="285">
        <v>0</v>
      </c>
      <c r="EX131" s="285">
        <v>0</v>
      </c>
      <c r="EY131" s="285">
        <v>0</v>
      </c>
      <c r="EZ131" s="285">
        <v>0</v>
      </c>
      <c r="FA131" s="285">
        <v>10</v>
      </c>
      <c r="FB131" s="285">
        <v>1</v>
      </c>
      <c r="FC131" s="285">
        <v>0</v>
      </c>
      <c r="FD131" s="285">
        <v>4</v>
      </c>
      <c r="FE131" s="285">
        <v>0</v>
      </c>
      <c r="FF131" s="285">
        <v>22</v>
      </c>
      <c r="FG131" s="285">
        <v>509</v>
      </c>
      <c r="FH131" s="285">
        <v>1038</v>
      </c>
      <c r="FI131" s="285">
        <v>214</v>
      </c>
      <c r="FJ131" s="285">
        <v>1256</v>
      </c>
      <c r="FK131" s="289">
        <v>3</v>
      </c>
      <c r="FL131" s="288">
        <v>1.4954389113204725</v>
      </c>
      <c r="FM131" s="289">
        <v>2</v>
      </c>
      <c r="FN131" s="288">
        <v>0.99695927421364838</v>
      </c>
      <c r="FO131" s="289">
        <v>0</v>
      </c>
      <c r="FP131" s="288">
        <v>0</v>
      </c>
      <c r="FQ131" s="281">
        <v>0</v>
      </c>
      <c r="FR131" s="292">
        <v>0</v>
      </c>
      <c r="FS131" s="281">
        <v>0</v>
      </c>
      <c r="FT131" s="292">
        <v>0</v>
      </c>
      <c r="FU131" s="295">
        <v>48</v>
      </c>
      <c r="FV131" s="291">
        <v>22.695786621779444</v>
      </c>
      <c r="FW131" s="293">
        <v>2</v>
      </c>
      <c r="FX131" s="293">
        <v>0</v>
      </c>
      <c r="FY131" s="293">
        <v>2</v>
      </c>
      <c r="FZ131" s="293">
        <v>0</v>
      </c>
      <c r="GA131" s="293">
        <v>0</v>
      </c>
      <c r="GB131" s="285">
        <v>5736</v>
      </c>
      <c r="GC131" s="285">
        <v>0</v>
      </c>
      <c r="GD131" s="285">
        <v>0</v>
      </c>
      <c r="GE131" s="285">
        <v>0</v>
      </c>
      <c r="GF131" s="285">
        <v>0</v>
      </c>
      <c r="GG131" s="288">
        <v>103.4</v>
      </c>
      <c r="GH131" s="288">
        <v>421.2</v>
      </c>
      <c r="GI131" s="288">
        <v>27.7</v>
      </c>
      <c r="GJ131" s="288">
        <v>6</v>
      </c>
      <c r="GK131" s="288">
        <v>0.6</v>
      </c>
      <c r="GL131" s="288">
        <v>1</v>
      </c>
      <c r="GM131" s="288">
        <v>6</v>
      </c>
      <c r="GN131" s="288">
        <v>5</v>
      </c>
      <c r="GO131" s="288">
        <v>1</v>
      </c>
      <c r="GP131" s="288">
        <v>6</v>
      </c>
      <c r="GQ131" s="288">
        <v>1</v>
      </c>
      <c r="GR131" s="288">
        <v>0</v>
      </c>
      <c r="GS131" s="288">
        <v>0</v>
      </c>
      <c r="GT131" s="288">
        <v>4</v>
      </c>
      <c r="GU131" s="288">
        <v>0</v>
      </c>
      <c r="GV131" s="288">
        <v>0</v>
      </c>
      <c r="GW131" s="288">
        <v>0</v>
      </c>
      <c r="GX131" s="288">
        <v>0</v>
      </c>
      <c r="GY131" s="288">
        <v>2</v>
      </c>
      <c r="GZ131" s="288">
        <v>2</v>
      </c>
      <c r="HA131" s="288">
        <v>0</v>
      </c>
      <c r="HB131" s="288">
        <v>1</v>
      </c>
      <c r="HC131" s="288">
        <v>0</v>
      </c>
      <c r="HD131" s="288">
        <v>1</v>
      </c>
      <c r="HE131" s="288">
        <v>2</v>
      </c>
      <c r="HF131" s="288">
        <v>0</v>
      </c>
      <c r="HG131" s="288">
        <v>0</v>
      </c>
      <c r="HH131" s="288">
        <v>1.7</v>
      </c>
      <c r="HI131" s="288">
        <v>0</v>
      </c>
      <c r="HJ131" s="134">
        <v>0.99695927421364838</v>
      </c>
      <c r="HK131" s="134">
        <v>2.9908778226409449</v>
      </c>
      <c r="HL131" s="132">
        <v>17.416878520512434</v>
      </c>
      <c r="HM131" s="144">
        <v>104.411439478361</v>
      </c>
      <c r="HN131" s="144">
        <v>82.143339822334298</v>
      </c>
      <c r="HO131" s="365">
        <v>7.5162852847836997E-2</v>
      </c>
      <c r="HP131" s="365">
        <v>0</v>
      </c>
      <c r="HQ131" s="365">
        <v>5.0561797752809001</v>
      </c>
      <c r="HR131" s="365">
        <v>0</v>
      </c>
      <c r="HS131" s="132">
        <v>82.584269662921301</v>
      </c>
      <c r="HT131" s="132">
        <v>93.867924528301899</v>
      </c>
      <c r="HU131" s="132">
        <v>1.4865542007683299</v>
      </c>
      <c r="HV131" s="132">
        <v>1.1184384067528399</v>
      </c>
      <c r="HW131" s="132">
        <v>8.6044448706576198</v>
      </c>
      <c r="HX131" s="132">
        <v>18.3550676588325</v>
      </c>
      <c r="HY131" s="144">
        <v>103.81521735044308</v>
      </c>
      <c r="HZ131" s="144">
        <v>99.538610949422505</v>
      </c>
      <c r="IA131" s="383">
        <v>21</v>
      </c>
      <c r="IB131" s="383">
        <v>18</v>
      </c>
      <c r="IC131" s="366">
        <v>0.29535864978902998</v>
      </c>
      <c r="ID131" s="366">
        <v>0.15734265734265701</v>
      </c>
      <c r="IE131" s="366">
        <v>3.5714285714285698</v>
      </c>
      <c r="IF131" s="366">
        <v>3.21428571428571</v>
      </c>
      <c r="IG131" s="144">
        <v>76.020408163265301</v>
      </c>
      <c r="IH131" s="144">
        <v>83.75</v>
      </c>
      <c r="II131" s="144">
        <v>8.2700421940928308</v>
      </c>
      <c r="IJ131" s="144">
        <v>4.8951048951048897</v>
      </c>
      <c r="IK131" s="144">
        <v>8.2448275035362393</v>
      </c>
      <c r="IL131" s="144">
        <v>16.483705395515599</v>
      </c>
      <c r="IM131" s="146">
        <v>134.39326992018471</v>
      </c>
      <c r="IN131" s="135">
        <v>126.60098761601336</v>
      </c>
      <c r="IO131" s="366">
        <v>0.48472075869336101</v>
      </c>
      <c r="IP131" s="366">
        <v>0.142879822193999</v>
      </c>
      <c r="IQ131" s="366">
        <v>4.5009784735812097</v>
      </c>
      <c r="IR131" s="366">
        <v>1.69172932330827</v>
      </c>
      <c r="IS131" s="144">
        <v>91.389432485322899</v>
      </c>
      <c r="IT131" s="144">
        <v>94.360902255639104</v>
      </c>
      <c r="IU131" s="144">
        <v>10.7692307692308</v>
      </c>
      <c r="IV131" s="144">
        <v>8.4457850452452803</v>
      </c>
      <c r="IW131" s="144">
        <v>10.3600758054327</v>
      </c>
      <c r="IX131" s="144">
        <v>15.699971775331599</v>
      </c>
      <c r="IY131" s="338">
        <v>24</v>
      </c>
      <c r="IZ131" s="366">
        <v>0.30253371990419797</v>
      </c>
      <c r="JA131" s="366">
        <v>5.2287581699346397</v>
      </c>
      <c r="JB131" s="366">
        <v>97.167755991285404</v>
      </c>
      <c r="JC131" s="366">
        <v>5.7859573931677799</v>
      </c>
      <c r="JD131" s="144">
        <v>12.8416709644146</v>
      </c>
    </row>
    <row r="132" spans="1:264" ht="18" customHeight="1">
      <c r="A132" s="278"/>
      <c r="B132" s="279" t="s">
        <v>87</v>
      </c>
      <c r="C132" s="279" t="s">
        <v>87</v>
      </c>
      <c r="D132" s="280" t="s">
        <v>1848</v>
      </c>
      <c r="E132" s="281" t="s">
        <v>1347</v>
      </c>
      <c r="F132" s="280" t="s">
        <v>128</v>
      </c>
      <c r="G132" s="281" t="s">
        <v>14</v>
      </c>
      <c r="H132" s="282" t="s">
        <v>87</v>
      </c>
      <c r="I132" s="282" t="s">
        <v>87</v>
      </c>
      <c r="J132" s="282" t="s">
        <v>87</v>
      </c>
      <c r="K132" s="282" t="s">
        <v>87</v>
      </c>
      <c r="L132" s="282" t="s">
        <v>87</v>
      </c>
      <c r="M132" s="283">
        <v>887561</v>
      </c>
      <c r="N132" s="282" t="s">
        <v>87</v>
      </c>
      <c r="O132" s="282" t="s">
        <v>87</v>
      </c>
      <c r="P132" s="282" t="s">
        <v>87</v>
      </c>
      <c r="Q132" s="282" t="s">
        <v>87</v>
      </c>
      <c r="R132" s="132">
        <v>104.91857559785156</v>
      </c>
      <c r="S132" s="132">
        <v>99.092729349472037</v>
      </c>
      <c r="T132" s="338">
        <v>406.63652258578804</v>
      </c>
      <c r="U132" s="339" t="s">
        <v>88</v>
      </c>
      <c r="V132" s="132">
        <v>8.48329048843188</v>
      </c>
      <c r="W132" s="132">
        <v>9.6951891296364305</v>
      </c>
      <c r="X132" s="132">
        <v>18.178479618068302</v>
      </c>
      <c r="Y132" s="282" t="s">
        <v>87</v>
      </c>
      <c r="Z132" s="282" t="s">
        <v>87</v>
      </c>
      <c r="AA132" s="282" t="s">
        <v>87</v>
      </c>
      <c r="AB132" s="282" t="s">
        <v>87</v>
      </c>
      <c r="AC132" s="282" t="s">
        <v>87</v>
      </c>
      <c r="AD132" s="282" t="s">
        <v>87</v>
      </c>
      <c r="AE132" s="282" t="s">
        <v>87</v>
      </c>
      <c r="AF132" s="282" t="s">
        <v>87</v>
      </c>
      <c r="AG132" s="282" t="s">
        <v>87</v>
      </c>
      <c r="AH132" s="282" t="s">
        <v>87</v>
      </c>
      <c r="AI132" s="282" t="s">
        <v>87</v>
      </c>
      <c r="AJ132" s="282" t="s">
        <v>87</v>
      </c>
      <c r="AK132" s="282" t="s">
        <v>87</v>
      </c>
      <c r="AL132" s="282" t="s">
        <v>87</v>
      </c>
      <c r="AM132" s="282" t="s">
        <v>87</v>
      </c>
      <c r="AN132" s="282" t="s">
        <v>87</v>
      </c>
      <c r="AO132" s="282" t="s">
        <v>87</v>
      </c>
      <c r="AP132" s="282" t="s">
        <v>87</v>
      </c>
      <c r="AQ132" s="282" t="s">
        <v>87</v>
      </c>
      <c r="AR132" s="282" t="s">
        <v>87</v>
      </c>
      <c r="AS132" s="282" t="s">
        <v>87</v>
      </c>
      <c r="AT132" s="282" t="s">
        <v>87</v>
      </c>
      <c r="AU132" s="282" t="s">
        <v>87</v>
      </c>
      <c r="AV132" s="282" t="s">
        <v>87</v>
      </c>
      <c r="AW132" s="286" t="s">
        <v>87</v>
      </c>
      <c r="AX132" s="286" t="s">
        <v>87</v>
      </c>
      <c r="AY132" s="286" t="s">
        <v>87</v>
      </c>
      <c r="AZ132" s="286" t="s">
        <v>87</v>
      </c>
      <c r="BA132" s="286" t="s">
        <v>87</v>
      </c>
      <c r="BB132" s="285">
        <v>457</v>
      </c>
      <c r="BC132" s="285">
        <v>400</v>
      </c>
      <c r="BD132" s="287" t="s">
        <v>88</v>
      </c>
      <c r="BE132" s="287" t="s">
        <v>88</v>
      </c>
      <c r="BF132" s="287" t="s">
        <v>88</v>
      </c>
      <c r="BG132" s="285">
        <v>366</v>
      </c>
      <c r="BH132" s="284">
        <v>39.927737340943601</v>
      </c>
      <c r="BI132" s="285">
        <v>1253</v>
      </c>
      <c r="BJ132" s="284">
        <v>136.69249969454191</v>
      </c>
      <c r="BK132" s="285">
        <v>53</v>
      </c>
      <c r="BL132" s="284">
        <v>5.7818854619399209</v>
      </c>
      <c r="BM132" s="285">
        <v>116</v>
      </c>
      <c r="BN132" s="288">
        <v>12.654692709151524</v>
      </c>
      <c r="BO132" s="289">
        <v>807</v>
      </c>
      <c r="BP132" s="288">
        <v>88.037388071424829</v>
      </c>
      <c r="BQ132" s="285">
        <v>0</v>
      </c>
      <c r="BR132" s="288">
        <v>0</v>
      </c>
      <c r="BS132" s="285">
        <v>36</v>
      </c>
      <c r="BT132" s="288">
        <v>3.9273184269780597</v>
      </c>
      <c r="BU132" s="285">
        <v>0</v>
      </c>
      <c r="BV132" s="288">
        <v>0</v>
      </c>
      <c r="BW132" s="285">
        <v>101</v>
      </c>
      <c r="BX132" s="288">
        <v>11.018310031243999</v>
      </c>
      <c r="BY132" s="290">
        <v>0</v>
      </c>
      <c r="BZ132" s="291">
        <v>0</v>
      </c>
      <c r="CA132" s="285">
        <v>2711</v>
      </c>
      <c r="CB132" s="288">
        <v>295.74889598715333</v>
      </c>
      <c r="CC132" s="285">
        <v>1766</v>
      </c>
      <c r="CD132" s="288">
        <v>192.65678727897924</v>
      </c>
      <c r="CE132" s="285">
        <v>299</v>
      </c>
      <c r="CF132" s="288">
        <v>32.61856137962333</v>
      </c>
      <c r="CG132" s="285">
        <v>1341</v>
      </c>
      <c r="CH132" s="288">
        <v>146.2926114049327</v>
      </c>
      <c r="CI132" s="285">
        <v>4977</v>
      </c>
      <c r="CJ132" s="288">
        <v>542.95177252971666</v>
      </c>
      <c r="CK132" s="285">
        <v>424</v>
      </c>
      <c r="CL132" s="288">
        <v>46.255083695519367</v>
      </c>
      <c r="CM132" s="285">
        <v>9371</v>
      </c>
      <c r="CN132" s="292">
        <v>1022.3028049780944</v>
      </c>
      <c r="CO132" s="285">
        <v>429</v>
      </c>
      <c r="CP132" s="288">
        <v>46.800544588155205</v>
      </c>
      <c r="CQ132" s="290">
        <v>6</v>
      </c>
      <c r="CR132" s="291">
        <v>0.65455307116300987</v>
      </c>
      <c r="CS132" s="285">
        <v>0</v>
      </c>
      <c r="CT132" s="288">
        <v>0</v>
      </c>
      <c r="CU132" s="285">
        <v>241</v>
      </c>
      <c r="CV132" s="288">
        <v>26.291215025047567</v>
      </c>
      <c r="CW132" s="285">
        <v>1310</v>
      </c>
      <c r="CX132" s="288">
        <v>142.9107538705905</v>
      </c>
      <c r="CY132" s="285">
        <v>1245</v>
      </c>
      <c r="CZ132" s="288">
        <v>135.81976226632457</v>
      </c>
      <c r="DA132" s="290">
        <v>6</v>
      </c>
      <c r="DB132" s="291">
        <v>0.65455307116300987</v>
      </c>
      <c r="DC132" s="285">
        <v>0</v>
      </c>
      <c r="DD132" s="285">
        <v>3204</v>
      </c>
      <c r="DE132" s="285">
        <v>2431</v>
      </c>
      <c r="DF132" s="285">
        <v>19042</v>
      </c>
      <c r="DG132" s="285">
        <v>0</v>
      </c>
      <c r="DH132" s="285">
        <v>3097</v>
      </c>
      <c r="DI132" s="285">
        <v>1504</v>
      </c>
      <c r="DJ132" s="285">
        <v>526</v>
      </c>
      <c r="DK132" s="285">
        <v>216</v>
      </c>
      <c r="DL132" s="285">
        <v>1955</v>
      </c>
      <c r="DM132" s="285">
        <v>126</v>
      </c>
      <c r="DN132" s="285">
        <v>4179</v>
      </c>
      <c r="DO132" s="285">
        <v>9</v>
      </c>
      <c r="DP132" s="285">
        <v>467</v>
      </c>
      <c r="DQ132" s="285">
        <v>313</v>
      </c>
      <c r="DR132" s="285">
        <v>0</v>
      </c>
      <c r="DS132" s="285">
        <v>425</v>
      </c>
      <c r="DT132" s="285">
        <v>28644</v>
      </c>
      <c r="DU132" s="285">
        <v>98266</v>
      </c>
      <c r="DV132" s="285">
        <v>21875</v>
      </c>
      <c r="DW132" s="285">
        <v>8969</v>
      </c>
      <c r="DX132" s="285">
        <v>2196</v>
      </c>
      <c r="DY132" s="285">
        <v>2303</v>
      </c>
      <c r="DZ132" s="285">
        <v>17761</v>
      </c>
      <c r="EA132" s="285">
        <v>43085</v>
      </c>
      <c r="EB132" s="288">
        <v>37.829871184867102</v>
      </c>
      <c r="EC132" s="285">
        <v>756</v>
      </c>
      <c r="ED132" s="285">
        <v>16692</v>
      </c>
      <c r="EE132" s="285">
        <v>5223</v>
      </c>
      <c r="EF132" s="288">
        <v>31.290438533429189</v>
      </c>
      <c r="EG132" s="285">
        <v>912</v>
      </c>
      <c r="EH132" s="285">
        <v>393</v>
      </c>
      <c r="EI132" s="285">
        <v>327</v>
      </c>
      <c r="EJ132" s="285">
        <v>217</v>
      </c>
      <c r="EK132" s="285">
        <v>2465</v>
      </c>
      <c r="EL132" s="285">
        <v>50</v>
      </c>
      <c r="EM132" s="285">
        <v>69</v>
      </c>
      <c r="EN132" s="285">
        <v>38</v>
      </c>
      <c r="EO132" s="285">
        <v>80</v>
      </c>
      <c r="EP132" s="285">
        <v>37</v>
      </c>
      <c r="EQ132" s="285">
        <v>186</v>
      </c>
      <c r="ER132" s="285">
        <v>0</v>
      </c>
      <c r="ES132" s="285">
        <v>8</v>
      </c>
      <c r="ET132" s="285">
        <v>0</v>
      </c>
      <c r="EU132" s="285">
        <v>0</v>
      </c>
      <c r="EV132" s="285">
        <v>13880</v>
      </c>
      <c r="EW132" s="285">
        <v>75</v>
      </c>
      <c r="EX132" s="285">
        <v>302</v>
      </c>
      <c r="EY132" s="285">
        <v>1579</v>
      </c>
      <c r="EZ132" s="285">
        <v>77</v>
      </c>
      <c r="FA132" s="285">
        <v>75</v>
      </c>
      <c r="FB132" s="285">
        <v>10</v>
      </c>
      <c r="FC132" s="285">
        <v>12</v>
      </c>
      <c r="FD132" s="285">
        <v>37</v>
      </c>
      <c r="FE132" s="285">
        <v>9</v>
      </c>
      <c r="FF132" s="285">
        <v>108</v>
      </c>
      <c r="FG132" s="285">
        <v>1207</v>
      </c>
      <c r="FH132" s="285">
        <v>1774</v>
      </c>
      <c r="FI132" s="285">
        <v>987</v>
      </c>
      <c r="FJ132" s="285">
        <v>6873</v>
      </c>
      <c r="FK132" s="289">
        <v>53</v>
      </c>
      <c r="FL132" s="288">
        <v>5.9714205558829194</v>
      </c>
      <c r="FM132" s="289">
        <v>17</v>
      </c>
      <c r="FN132" s="288">
        <v>1.9153613103775402</v>
      </c>
      <c r="FO132" s="289">
        <v>14</v>
      </c>
      <c r="FP132" s="288">
        <v>1.5773563732520919</v>
      </c>
      <c r="FQ132" s="281">
        <v>6</v>
      </c>
      <c r="FR132" s="292">
        <v>0.65455307116300987</v>
      </c>
      <c r="FS132" s="281">
        <v>2</v>
      </c>
      <c r="FT132" s="292">
        <v>0.21818435705433664</v>
      </c>
      <c r="FU132" s="289">
        <v>80</v>
      </c>
      <c r="FV132" s="288">
        <v>8.7273742821734661</v>
      </c>
      <c r="FW132" s="293">
        <v>0</v>
      </c>
      <c r="FX132" s="293">
        <v>0</v>
      </c>
      <c r="FY132" s="293">
        <v>0</v>
      </c>
      <c r="FZ132" s="293">
        <v>0</v>
      </c>
      <c r="GA132" s="293">
        <v>0</v>
      </c>
      <c r="GB132" s="285">
        <v>34065</v>
      </c>
      <c r="GC132" s="285">
        <v>2323</v>
      </c>
      <c r="GD132" s="285">
        <v>10840</v>
      </c>
      <c r="GE132" s="285">
        <v>0</v>
      </c>
      <c r="GF132" s="285">
        <v>332</v>
      </c>
      <c r="GG132" s="288">
        <v>825.3</v>
      </c>
      <c r="GH132" s="288">
        <v>1919.8</v>
      </c>
      <c r="GI132" s="288">
        <v>100.4</v>
      </c>
      <c r="GJ132" s="288">
        <v>29.2</v>
      </c>
      <c r="GK132" s="288">
        <v>10.199999999999999</v>
      </c>
      <c r="GL132" s="288">
        <v>10.199999999999999</v>
      </c>
      <c r="GM132" s="288">
        <v>26.6</v>
      </c>
      <c r="GN132" s="288">
        <v>25</v>
      </c>
      <c r="GO132" s="288">
        <v>7.2</v>
      </c>
      <c r="GP132" s="288">
        <v>28.2</v>
      </c>
      <c r="GQ132" s="288">
        <v>4</v>
      </c>
      <c r="GR132" s="288">
        <v>8.3000000000000007</v>
      </c>
      <c r="GS132" s="288">
        <v>1</v>
      </c>
      <c r="GT132" s="288">
        <v>83</v>
      </c>
      <c r="GU132" s="288">
        <v>4</v>
      </c>
      <c r="GV132" s="288">
        <v>3</v>
      </c>
      <c r="GW132" s="288">
        <v>2</v>
      </c>
      <c r="GX132" s="288">
        <v>3</v>
      </c>
      <c r="GY132" s="288">
        <v>4</v>
      </c>
      <c r="GZ132" s="288">
        <v>7</v>
      </c>
      <c r="HA132" s="288">
        <v>1</v>
      </c>
      <c r="HB132" s="288">
        <v>2</v>
      </c>
      <c r="HC132" s="288">
        <v>1</v>
      </c>
      <c r="HD132" s="288">
        <v>4</v>
      </c>
      <c r="HE132" s="288">
        <v>2</v>
      </c>
      <c r="HF132" s="288">
        <v>6</v>
      </c>
      <c r="HG132" s="288">
        <v>5</v>
      </c>
      <c r="HH132" s="288">
        <v>35.799999999999997</v>
      </c>
      <c r="HI132" s="288">
        <v>5</v>
      </c>
      <c r="HJ132" s="134">
        <v>0.67600987425089654</v>
      </c>
      <c r="HK132" s="134">
        <v>5.7460839311326204</v>
      </c>
      <c r="HL132" s="132">
        <v>37.996261665395394</v>
      </c>
      <c r="HM132" s="144">
        <v>105.968676249636</v>
      </c>
      <c r="HN132" s="144">
        <v>91.2061174217054</v>
      </c>
      <c r="HO132" s="365">
        <v>0.108932461873638</v>
      </c>
      <c r="HP132" s="365">
        <v>4.5142359655628302E-2</v>
      </c>
      <c r="HQ132" s="365">
        <v>3.6144578313253</v>
      </c>
      <c r="HR132" s="365">
        <v>1.91256830601093</v>
      </c>
      <c r="HS132" s="132">
        <v>92.082616179001704</v>
      </c>
      <c r="HT132" s="132">
        <v>93.852459016393396</v>
      </c>
      <c r="HU132" s="132">
        <v>3.01379811183733</v>
      </c>
      <c r="HV132" s="132">
        <v>2.36030051913714</v>
      </c>
      <c r="HW132" s="132">
        <v>3.5353342115188102</v>
      </c>
      <c r="HX132" s="132">
        <v>8.0833166865528199</v>
      </c>
      <c r="HY132" s="144">
        <v>105.22565924935017</v>
      </c>
      <c r="HZ132" s="144">
        <v>102.775147837199</v>
      </c>
      <c r="IA132" s="383">
        <v>214</v>
      </c>
      <c r="IB132" s="383">
        <v>162</v>
      </c>
      <c r="IC132" s="366">
        <v>0.64744501255559295</v>
      </c>
      <c r="ID132" s="366">
        <v>0.32462327669124702</v>
      </c>
      <c r="IE132" s="366">
        <v>7.4279763970843504</v>
      </c>
      <c r="IF132" s="366">
        <v>5.9778597785977903</v>
      </c>
      <c r="IG132" s="144">
        <v>80.319333564734507</v>
      </c>
      <c r="IH132" s="144">
        <v>81.512915129151295</v>
      </c>
      <c r="II132" s="144">
        <v>8.7163041176292602</v>
      </c>
      <c r="IJ132" s="144">
        <v>5.4304264187239504</v>
      </c>
      <c r="IK132" s="144">
        <v>6.08790235743606</v>
      </c>
      <c r="IL132" s="144">
        <v>11.727611879862399</v>
      </c>
      <c r="IM132" s="146">
        <v>110.87583294679678</v>
      </c>
      <c r="IN132" s="135">
        <v>105.83154004061481</v>
      </c>
      <c r="IO132" s="366">
        <v>0.90117978880748495</v>
      </c>
      <c r="IP132" s="366">
        <v>0.28438856458613998</v>
      </c>
      <c r="IQ132" s="366">
        <v>12.2201492537313</v>
      </c>
      <c r="IR132" s="366">
        <v>5.81039755351682</v>
      </c>
      <c r="IS132" s="144">
        <v>92.723880597014897</v>
      </c>
      <c r="IT132" s="144">
        <v>95.310907237512694</v>
      </c>
      <c r="IU132" s="144">
        <v>7.3745399511574297</v>
      </c>
      <c r="IV132" s="144">
        <v>4.8944768747193503</v>
      </c>
      <c r="IW132" s="144">
        <v>11.843424473635</v>
      </c>
      <c r="IX132" s="144">
        <v>19.373408885604</v>
      </c>
      <c r="IY132" s="338">
        <v>94</v>
      </c>
      <c r="IZ132" s="366">
        <v>0.46212083968339801</v>
      </c>
      <c r="JA132" s="366">
        <v>6.6478076379066504</v>
      </c>
      <c r="JB132" s="366">
        <v>97.029702970296995</v>
      </c>
      <c r="JC132" s="366">
        <v>6.9514773118332398</v>
      </c>
      <c r="JD132" s="144">
        <v>8.1443248875667393</v>
      </c>
    </row>
    <row r="133" spans="1:264" ht="18" customHeight="1">
      <c r="A133" s="278"/>
      <c r="B133" s="279" t="s">
        <v>87</v>
      </c>
      <c r="C133" s="279" t="s">
        <v>87</v>
      </c>
      <c r="D133" s="280" t="s">
        <v>1849</v>
      </c>
      <c r="E133" s="281" t="s">
        <v>1311</v>
      </c>
      <c r="F133" s="280" t="s">
        <v>128</v>
      </c>
      <c r="G133" s="281" t="s">
        <v>14</v>
      </c>
      <c r="H133" s="282" t="s">
        <v>87</v>
      </c>
      <c r="I133" s="282" t="s">
        <v>87</v>
      </c>
      <c r="J133" s="282" t="s">
        <v>87</v>
      </c>
      <c r="K133" s="282" t="s">
        <v>87</v>
      </c>
      <c r="L133" s="282" t="s">
        <v>87</v>
      </c>
      <c r="M133" s="283">
        <v>216216</v>
      </c>
      <c r="N133" s="282" t="s">
        <v>87</v>
      </c>
      <c r="O133" s="282" t="s">
        <v>87</v>
      </c>
      <c r="P133" s="282" t="s">
        <v>87</v>
      </c>
      <c r="Q133" s="282" t="s">
        <v>87</v>
      </c>
      <c r="R133" s="132">
        <v>105.25982111422859</v>
      </c>
      <c r="S133" s="132">
        <v>98.511501125503713</v>
      </c>
      <c r="T133" s="395">
        <v>118.02886742820556</v>
      </c>
      <c r="U133" s="339" t="s">
        <v>88</v>
      </c>
      <c r="V133" s="132">
        <v>9.5126050420168102</v>
      </c>
      <c r="W133" s="132">
        <v>11.4621848739496</v>
      </c>
      <c r="X133" s="132">
        <v>20.974789915966401</v>
      </c>
      <c r="Y133" s="282" t="s">
        <v>87</v>
      </c>
      <c r="Z133" s="282" t="s">
        <v>87</v>
      </c>
      <c r="AA133" s="282" t="s">
        <v>87</v>
      </c>
      <c r="AB133" s="282" t="s">
        <v>87</v>
      </c>
      <c r="AC133" s="282" t="s">
        <v>87</v>
      </c>
      <c r="AD133" s="282" t="s">
        <v>87</v>
      </c>
      <c r="AE133" s="282" t="s">
        <v>87</v>
      </c>
      <c r="AF133" s="282" t="s">
        <v>87</v>
      </c>
      <c r="AG133" s="282" t="s">
        <v>87</v>
      </c>
      <c r="AH133" s="282" t="s">
        <v>87</v>
      </c>
      <c r="AI133" s="282" t="s">
        <v>87</v>
      </c>
      <c r="AJ133" s="282" t="s">
        <v>87</v>
      </c>
      <c r="AK133" s="282" t="s">
        <v>87</v>
      </c>
      <c r="AL133" s="282" t="s">
        <v>87</v>
      </c>
      <c r="AM133" s="282" t="s">
        <v>87</v>
      </c>
      <c r="AN133" s="282" t="s">
        <v>87</v>
      </c>
      <c r="AO133" s="282" t="s">
        <v>87</v>
      </c>
      <c r="AP133" s="282" t="s">
        <v>87</v>
      </c>
      <c r="AQ133" s="282" t="s">
        <v>87</v>
      </c>
      <c r="AR133" s="282" t="s">
        <v>87</v>
      </c>
      <c r="AS133" s="282" t="s">
        <v>87</v>
      </c>
      <c r="AT133" s="282" t="s">
        <v>87</v>
      </c>
      <c r="AU133" s="282" t="s">
        <v>87</v>
      </c>
      <c r="AV133" s="282" t="s">
        <v>87</v>
      </c>
      <c r="AW133" s="286" t="s">
        <v>87</v>
      </c>
      <c r="AX133" s="286" t="s">
        <v>87</v>
      </c>
      <c r="AY133" s="286" t="s">
        <v>87</v>
      </c>
      <c r="AZ133" s="286" t="s">
        <v>87</v>
      </c>
      <c r="BA133" s="286" t="s">
        <v>87</v>
      </c>
      <c r="BB133" s="285">
        <v>60</v>
      </c>
      <c r="BC133" s="285">
        <v>74</v>
      </c>
      <c r="BD133" s="287" t="s">
        <v>88</v>
      </c>
      <c r="BE133" s="287" t="s">
        <v>88</v>
      </c>
      <c r="BF133" s="287" t="s">
        <v>88</v>
      </c>
      <c r="BG133" s="285">
        <v>23</v>
      </c>
      <c r="BH133" s="284">
        <v>10.12212564638574</v>
      </c>
      <c r="BI133" s="285">
        <v>116</v>
      </c>
      <c r="BJ133" s="284">
        <v>51.050720651336782</v>
      </c>
      <c r="BK133" s="285">
        <v>0</v>
      </c>
      <c r="BL133" s="284">
        <v>0</v>
      </c>
      <c r="BM133" s="285">
        <v>0</v>
      </c>
      <c r="BN133" s="288">
        <v>0</v>
      </c>
      <c r="BO133" s="289">
        <v>52</v>
      </c>
      <c r="BP133" s="288">
        <v>22.884805809219937</v>
      </c>
      <c r="BQ133" s="285">
        <v>0</v>
      </c>
      <c r="BR133" s="288">
        <v>0</v>
      </c>
      <c r="BS133" s="285">
        <v>0</v>
      </c>
      <c r="BT133" s="288">
        <v>0</v>
      </c>
      <c r="BU133" s="285">
        <v>0</v>
      </c>
      <c r="BV133" s="288">
        <v>0</v>
      </c>
      <c r="BW133" s="285">
        <v>21</v>
      </c>
      <c r="BX133" s="288">
        <v>9.2419408075695895</v>
      </c>
      <c r="BY133" s="290">
        <v>0</v>
      </c>
      <c r="BZ133" s="291">
        <v>0</v>
      </c>
      <c r="CA133" s="285">
        <v>125</v>
      </c>
      <c r="CB133" s="288">
        <v>55.011552426009466</v>
      </c>
      <c r="CC133" s="285">
        <v>0</v>
      </c>
      <c r="CD133" s="288">
        <v>0</v>
      </c>
      <c r="CE133" s="285">
        <v>12</v>
      </c>
      <c r="CF133" s="288">
        <v>5.2811090328969081</v>
      </c>
      <c r="CG133" s="285">
        <v>178</v>
      </c>
      <c r="CH133" s="288">
        <v>78.336450654637474</v>
      </c>
      <c r="CI133" s="285">
        <v>791</v>
      </c>
      <c r="CJ133" s="288">
        <v>348.11310375178789</v>
      </c>
      <c r="CK133" s="285">
        <v>244</v>
      </c>
      <c r="CL133" s="288">
        <v>107.38255033557046</v>
      </c>
      <c r="CM133" s="285">
        <v>0</v>
      </c>
      <c r="CN133" s="292">
        <v>0</v>
      </c>
      <c r="CO133" s="285">
        <v>48</v>
      </c>
      <c r="CP133" s="288">
        <v>21.124436131587633</v>
      </c>
      <c r="CQ133" s="285">
        <v>0</v>
      </c>
      <c r="CR133" s="288">
        <v>0</v>
      </c>
      <c r="CS133" s="285">
        <v>0</v>
      </c>
      <c r="CT133" s="288">
        <v>0</v>
      </c>
      <c r="CU133" s="285">
        <v>5</v>
      </c>
      <c r="CV133" s="288">
        <v>2.2004620970403783</v>
      </c>
      <c r="CW133" s="285">
        <v>75</v>
      </c>
      <c r="CX133" s="288">
        <v>33.006931455605674</v>
      </c>
      <c r="CY133" s="285">
        <v>75</v>
      </c>
      <c r="CZ133" s="288">
        <v>33.006931455605674</v>
      </c>
      <c r="DA133" s="290">
        <v>0</v>
      </c>
      <c r="DB133" s="291">
        <v>0</v>
      </c>
      <c r="DC133" s="285">
        <v>0</v>
      </c>
      <c r="DD133" s="285">
        <v>0</v>
      </c>
      <c r="DE133" s="285">
        <v>0</v>
      </c>
      <c r="DF133" s="285">
        <v>0</v>
      </c>
      <c r="DG133" s="285">
        <v>0</v>
      </c>
      <c r="DH133" s="285">
        <v>0</v>
      </c>
      <c r="DI133" s="285">
        <v>0</v>
      </c>
      <c r="DJ133" s="285">
        <v>0</v>
      </c>
      <c r="DK133" s="285">
        <v>0</v>
      </c>
      <c r="DL133" s="285">
        <v>0</v>
      </c>
      <c r="DM133" s="285">
        <v>0</v>
      </c>
      <c r="DN133" s="285">
        <v>0</v>
      </c>
      <c r="DO133" s="285">
        <v>0</v>
      </c>
      <c r="DP133" s="285">
        <v>0</v>
      </c>
      <c r="DQ133" s="285">
        <v>0</v>
      </c>
      <c r="DR133" s="285">
        <v>0</v>
      </c>
      <c r="DS133" s="285">
        <v>0</v>
      </c>
      <c r="DT133" s="285">
        <v>0</v>
      </c>
      <c r="DU133" s="285">
        <v>0</v>
      </c>
      <c r="DV133" s="285">
        <v>0</v>
      </c>
      <c r="DW133" s="285">
        <v>0</v>
      </c>
      <c r="DX133" s="285">
        <v>0</v>
      </c>
      <c r="DY133" s="285">
        <v>0</v>
      </c>
      <c r="DZ133" s="285">
        <v>0</v>
      </c>
      <c r="EA133" s="285">
        <v>0</v>
      </c>
      <c r="EB133" s="288">
        <v>0</v>
      </c>
      <c r="EC133" s="285">
        <v>0</v>
      </c>
      <c r="ED133" s="285">
        <v>0</v>
      </c>
      <c r="EE133" s="285">
        <v>0</v>
      </c>
      <c r="EF133" s="288">
        <v>0</v>
      </c>
      <c r="EG133" s="285">
        <v>0</v>
      </c>
      <c r="EH133" s="285">
        <v>0</v>
      </c>
      <c r="EI133" s="285">
        <v>0</v>
      </c>
      <c r="EJ133" s="285">
        <v>0</v>
      </c>
      <c r="EK133" s="285">
        <v>0</v>
      </c>
      <c r="EL133" s="285">
        <v>0</v>
      </c>
      <c r="EM133" s="285">
        <v>0</v>
      </c>
      <c r="EN133" s="285">
        <v>0</v>
      </c>
      <c r="EO133" s="285">
        <v>0</v>
      </c>
      <c r="EP133" s="285">
        <v>0</v>
      </c>
      <c r="EQ133" s="285">
        <v>0</v>
      </c>
      <c r="ER133" s="285">
        <v>0</v>
      </c>
      <c r="ES133" s="285">
        <v>0</v>
      </c>
      <c r="ET133" s="285">
        <v>0</v>
      </c>
      <c r="EU133" s="285">
        <v>0</v>
      </c>
      <c r="EV133" s="285">
        <v>0</v>
      </c>
      <c r="EW133" s="285">
        <v>0</v>
      </c>
      <c r="EX133" s="285">
        <v>0</v>
      </c>
      <c r="EY133" s="285">
        <v>0</v>
      </c>
      <c r="EZ133" s="285">
        <v>0</v>
      </c>
      <c r="FA133" s="285">
        <v>0</v>
      </c>
      <c r="FB133" s="285">
        <v>0</v>
      </c>
      <c r="FC133" s="285">
        <v>0</v>
      </c>
      <c r="FD133" s="285">
        <v>0</v>
      </c>
      <c r="FE133" s="285">
        <v>0</v>
      </c>
      <c r="FF133" s="285">
        <v>0</v>
      </c>
      <c r="FG133" s="285">
        <v>0</v>
      </c>
      <c r="FH133" s="285">
        <v>0</v>
      </c>
      <c r="FI133" s="285">
        <v>0</v>
      </c>
      <c r="FJ133" s="285">
        <v>0</v>
      </c>
      <c r="FK133" s="289">
        <v>1</v>
      </c>
      <c r="FL133" s="288">
        <v>0.46250046250046245</v>
      </c>
      <c r="FM133" s="289">
        <v>0</v>
      </c>
      <c r="FN133" s="288">
        <v>0</v>
      </c>
      <c r="FO133" s="295">
        <v>0</v>
      </c>
      <c r="FP133" s="291">
        <v>0</v>
      </c>
      <c r="FQ133" s="281">
        <v>0</v>
      </c>
      <c r="FR133" s="292">
        <v>0</v>
      </c>
      <c r="FS133" s="281">
        <v>0</v>
      </c>
      <c r="FT133" s="292">
        <v>0</v>
      </c>
      <c r="FU133" s="289">
        <v>0</v>
      </c>
      <c r="FV133" s="288">
        <v>0</v>
      </c>
      <c r="FW133" s="293">
        <v>1</v>
      </c>
      <c r="FX133" s="293">
        <v>0</v>
      </c>
      <c r="FY133" s="293">
        <v>1</v>
      </c>
      <c r="FZ133" s="293">
        <v>0</v>
      </c>
      <c r="GA133" s="293">
        <v>0</v>
      </c>
      <c r="GB133" s="285">
        <v>0</v>
      </c>
      <c r="GC133" s="285">
        <v>0</v>
      </c>
      <c r="GD133" s="285">
        <v>0</v>
      </c>
      <c r="GE133" s="285">
        <v>0</v>
      </c>
      <c r="GF133" s="285">
        <v>0</v>
      </c>
      <c r="GG133" s="288">
        <v>0</v>
      </c>
      <c r="GH133" s="288">
        <v>0</v>
      </c>
      <c r="GI133" s="288">
        <v>0</v>
      </c>
      <c r="GJ133" s="288">
        <v>0</v>
      </c>
      <c r="GK133" s="288">
        <v>0</v>
      </c>
      <c r="GL133" s="288">
        <v>0</v>
      </c>
      <c r="GM133" s="288">
        <v>0</v>
      </c>
      <c r="GN133" s="288">
        <v>0</v>
      </c>
      <c r="GO133" s="288">
        <v>0</v>
      </c>
      <c r="GP133" s="288">
        <v>0</v>
      </c>
      <c r="GQ133" s="288">
        <v>0</v>
      </c>
      <c r="GR133" s="288">
        <v>0</v>
      </c>
      <c r="GS133" s="288">
        <v>0</v>
      </c>
      <c r="GT133" s="288">
        <v>0</v>
      </c>
      <c r="GU133" s="288">
        <v>0</v>
      </c>
      <c r="GV133" s="288">
        <v>0</v>
      </c>
      <c r="GW133" s="288">
        <v>0</v>
      </c>
      <c r="GX133" s="288">
        <v>0</v>
      </c>
      <c r="GY133" s="288">
        <v>0</v>
      </c>
      <c r="GZ133" s="288">
        <v>0</v>
      </c>
      <c r="HA133" s="288">
        <v>0</v>
      </c>
      <c r="HB133" s="288">
        <v>0</v>
      </c>
      <c r="HC133" s="288">
        <v>0</v>
      </c>
      <c r="HD133" s="288">
        <v>0</v>
      </c>
      <c r="HE133" s="288">
        <v>0</v>
      </c>
      <c r="HF133" s="288">
        <v>0</v>
      </c>
      <c r="HG133" s="288">
        <v>0</v>
      </c>
      <c r="HH133" s="288">
        <v>0</v>
      </c>
      <c r="HI133" s="288">
        <v>0</v>
      </c>
      <c r="HJ133" s="134">
        <v>0.9250009250009249</v>
      </c>
      <c r="HK133" s="134">
        <v>3.2375032375032378</v>
      </c>
      <c r="HL133" s="132">
        <v>28.221778221778223</v>
      </c>
      <c r="HM133" s="144">
        <v>108.82418342</v>
      </c>
      <c r="HN133" s="144">
        <v>84.607049997806698</v>
      </c>
      <c r="HO133" s="365">
        <v>9.7560975609756097E-3</v>
      </c>
      <c r="HP133" s="365">
        <v>1.9549068161084301E-2</v>
      </c>
      <c r="HQ133" s="365">
        <v>0.86956521739130399</v>
      </c>
      <c r="HR133" s="365">
        <v>2.0408163265306101</v>
      </c>
      <c r="HS133" s="132">
        <v>86.956521739130395</v>
      </c>
      <c r="HT133" s="132">
        <v>92.517006802721099</v>
      </c>
      <c r="HU133" s="132">
        <v>1.1219512195121999</v>
      </c>
      <c r="HV133" s="132">
        <v>0.95790433989313195</v>
      </c>
      <c r="HW133" s="132">
        <v>8.5883514313918994</v>
      </c>
      <c r="HX133" s="132">
        <v>16.634732624978199</v>
      </c>
      <c r="HY133" s="144">
        <v>106.81943012005269</v>
      </c>
      <c r="HZ133" s="144">
        <v>108.08823854160499</v>
      </c>
      <c r="IA133" s="383">
        <v>28</v>
      </c>
      <c r="IB133" s="383">
        <v>19</v>
      </c>
      <c r="IC133" s="366">
        <v>0.31930664842057199</v>
      </c>
      <c r="ID133" s="366">
        <v>0.139891032248564</v>
      </c>
      <c r="IE133" s="366">
        <v>4.2813455657492296</v>
      </c>
      <c r="IF133" s="366">
        <v>3.1147540983606601</v>
      </c>
      <c r="IG133" s="144">
        <v>79.357798165137595</v>
      </c>
      <c r="IH133" s="144">
        <v>81.967213114754102</v>
      </c>
      <c r="II133" s="144">
        <v>7.4580910023948004</v>
      </c>
      <c r="IJ133" s="144">
        <v>4.4912384037697004</v>
      </c>
      <c r="IK133" s="144">
        <v>8.2385510107729907</v>
      </c>
      <c r="IL133" s="144">
        <v>16.673924403413999</v>
      </c>
      <c r="IM133" s="146">
        <v>122.3683381917367</v>
      </c>
      <c r="IN133" s="135">
        <v>121.42579571238907</v>
      </c>
      <c r="IO133" s="366">
        <v>0.46439628482972101</v>
      </c>
      <c r="IP133" s="366">
        <v>0.14956625785222899</v>
      </c>
      <c r="IQ133" s="366">
        <v>8.1911262798634805</v>
      </c>
      <c r="IR133" s="366">
        <v>3.7593984962406002</v>
      </c>
      <c r="IS133" s="144">
        <v>90.443686006825899</v>
      </c>
      <c r="IT133" s="144">
        <v>94.360902255639104</v>
      </c>
      <c r="IU133" s="144">
        <v>5.66950464396285</v>
      </c>
      <c r="IV133" s="144">
        <v>3.9784624588692798</v>
      </c>
      <c r="IW133" s="144">
        <v>8.5994370571678207</v>
      </c>
      <c r="IX133" s="144">
        <v>13.395225464191</v>
      </c>
      <c r="IY133" s="338">
        <v>23</v>
      </c>
      <c r="IZ133" s="366">
        <v>0.28113922503361399</v>
      </c>
      <c r="JA133" s="366">
        <v>3.8983050847457599</v>
      </c>
      <c r="JB133" s="366">
        <v>98.305084745762699</v>
      </c>
      <c r="JC133" s="366">
        <v>7.2118322943405504</v>
      </c>
      <c r="JD133" s="144">
        <v>14.1787145096673</v>
      </c>
    </row>
    <row r="134" spans="1:264" ht="18" customHeight="1">
      <c r="A134" s="278"/>
      <c r="B134" s="279" t="s">
        <v>87</v>
      </c>
      <c r="C134" s="279" t="s">
        <v>87</v>
      </c>
      <c r="D134" s="280" t="s">
        <v>1850</v>
      </c>
      <c r="E134" s="281" t="s">
        <v>1348</v>
      </c>
      <c r="F134" s="280" t="s">
        <v>128</v>
      </c>
      <c r="G134" s="281" t="s">
        <v>14</v>
      </c>
      <c r="H134" s="282" t="s">
        <v>87</v>
      </c>
      <c r="I134" s="282" t="s">
        <v>87</v>
      </c>
      <c r="J134" s="282" t="s">
        <v>87</v>
      </c>
      <c r="K134" s="282" t="s">
        <v>87</v>
      </c>
      <c r="L134" s="282" t="s">
        <v>87</v>
      </c>
      <c r="M134" s="283">
        <v>430288</v>
      </c>
      <c r="N134" s="282" t="s">
        <v>87</v>
      </c>
      <c r="O134" s="282" t="s">
        <v>87</v>
      </c>
      <c r="P134" s="282" t="s">
        <v>87</v>
      </c>
      <c r="Q134" s="282" t="s">
        <v>87</v>
      </c>
      <c r="R134" s="132">
        <v>100.13667131645055</v>
      </c>
      <c r="S134" s="132">
        <v>100.88841702247929</v>
      </c>
      <c r="T134" s="395">
        <v>6.1063290976326243</v>
      </c>
      <c r="U134" s="338">
        <v>28.038102718409846</v>
      </c>
      <c r="V134" s="132">
        <v>9.3173891380169405</v>
      </c>
      <c r="W134" s="132">
        <v>9.8322537784421193</v>
      </c>
      <c r="X134" s="132">
        <v>19.149642916459101</v>
      </c>
      <c r="Y134" s="282" t="s">
        <v>87</v>
      </c>
      <c r="Z134" s="282" t="s">
        <v>87</v>
      </c>
      <c r="AA134" s="282" t="s">
        <v>87</v>
      </c>
      <c r="AB134" s="282" t="s">
        <v>87</v>
      </c>
      <c r="AC134" s="282" t="s">
        <v>87</v>
      </c>
      <c r="AD134" s="282" t="s">
        <v>87</v>
      </c>
      <c r="AE134" s="282" t="s">
        <v>87</v>
      </c>
      <c r="AF134" s="282" t="s">
        <v>87</v>
      </c>
      <c r="AG134" s="282" t="s">
        <v>87</v>
      </c>
      <c r="AH134" s="282" t="s">
        <v>87</v>
      </c>
      <c r="AI134" s="282" t="s">
        <v>87</v>
      </c>
      <c r="AJ134" s="282" t="s">
        <v>87</v>
      </c>
      <c r="AK134" s="282" t="s">
        <v>87</v>
      </c>
      <c r="AL134" s="282" t="s">
        <v>87</v>
      </c>
      <c r="AM134" s="282" t="s">
        <v>87</v>
      </c>
      <c r="AN134" s="282" t="s">
        <v>87</v>
      </c>
      <c r="AO134" s="282" t="s">
        <v>87</v>
      </c>
      <c r="AP134" s="282" t="s">
        <v>87</v>
      </c>
      <c r="AQ134" s="282" t="s">
        <v>87</v>
      </c>
      <c r="AR134" s="282" t="s">
        <v>87</v>
      </c>
      <c r="AS134" s="282" t="s">
        <v>87</v>
      </c>
      <c r="AT134" s="282" t="s">
        <v>87</v>
      </c>
      <c r="AU134" s="282" t="s">
        <v>87</v>
      </c>
      <c r="AV134" s="282" t="s">
        <v>87</v>
      </c>
      <c r="AW134" s="286" t="s">
        <v>87</v>
      </c>
      <c r="AX134" s="286" t="s">
        <v>87</v>
      </c>
      <c r="AY134" s="286" t="s">
        <v>87</v>
      </c>
      <c r="AZ134" s="286" t="s">
        <v>87</v>
      </c>
      <c r="BA134" s="286" t="s">
        <v>87</v>
      </c>
      <c r="BB134" s="285">
        <v>120</v>
      </c>
      <c r="BC134" s="285">
        <v>112</v>
      </c>
      <c r="BD134" s="287" t="s">
        <v>88</v>
      </c>
      <c r="BE134" s="287" t="s">
        <v>88</v>
      </c>
      <c r="BF134" s="287" t="s">
        <v>88</v>
      </c>
      <c r="BG134" s="285">
        <v>209</v>
      </c>
      <c r="BH134" s="284">
        <v>46.612768330080847</v>
      </c>
      <c r="BI134" s="285">
        <v>562</v>
      </c>
      <c r="BJ134" s="284">
        <v>125.34151101198773</v>
      </c>
      <c r="BK134" s="285">
        <v>38</v>
      </c>
      <c r="BL134" s="284">
        <v>8.4750487872874274</v>
      </c>
      <c r="BM134" s="285">
        <v>31</v>
      </c>
      <c r="BN134" s="288">
        <v>6.9138555896292164</v>
      </c>
      <c r="BO134" s="289">
        <v>342</v>
      </c>
      <c r="BP134" s="288">
        <v>76.275439085586839</v>
      </c>
      <c r="BQ134" s="285">
        <v>0</v>
      </c>
      <c r="BR134" s="288">
        <v>0</v>
      </c>
      <c r="BS134" s="285">
        <v>22</v>
      </c>
      <c r="BT134" s="288">
        <v>4.9066071926400889</v>
      </c>
      <c r="BU134" s="285">
        <v>0</v>
      </c>
      <c r="BV134" s="288">
        <v>0</v>
      </c>
      <c r="BW134" s="285">
        <v>30</v>
      </c>
      <c r="BX134" s="288">
        <v>6.6908279899637586</v>
      </c>
      <c r="BY134" s="290">
        <v>0</v>
      </c>
      <c r="BZ134" s="291">
        <v>0</v>
      </c>
      <c r="CA134" s="285">
        <v>1157</v>
      </c>
      <c r="CB134" s="288">
        <v>258.04293281293559</v>
      </c>
      <c r="CC134" s="290">
        <v>715</v>
      </c>
      <c r="CD134" s="291">
        <v>159.46473376080291</v>
      </c>
      <c r="CE134" s="285">
        <v>56</v>
      </c>
      <c r="CF134" s="288">
        <v>12.489545581265682</v>
      </c>
      <c r="CG134" s="285">
        <v>689</v>
      </c>
      <c r="CH134" s="288">
        <v>153.66601616950098</v>
      </c>
      <c r="CI134" s="285">
        <v>2040</v>
      </c>
      <c r="CJ134" s="288">
        <v>454.97630331753555</v>
      </c>
      <c r="CK134" s="285">
        <v>519</v>
      </c>
      <c r="CL134" s="288">
        <v>115.75132422637301</v>
      </c>
      <c r="CM134" s="285">
        <v>1559</v>
      </c>
      <c r="CN134" s="292">
        <v>347.70002787844993</v>
      </c>
      <c r="CO134" s="285">
        <v>237</v>
      </c>
      <c r="CP134" s="288">
        <v>52.857541120713691</v>
      </c>
      <c r="CQ134" s="290">
        <v>0</v>
      </c>
      <c r="CR134" s="291">
        <v>0</v>
      </c>
      <c r="CS134" s="290">
        <v>0</v>
      </c>
      <c r="CT134" s="291">
        <v>0</v>
      </c>
      <c r="CU134" s="285">
        <v>253</v>
      </c>
      <c r="CV134" s="288">
        <v>56.425982715361023</v>
      </c>
      <c r="CW134" s="285">
        <v>711</v>
      </c>
      <c r="CX134" s="288">
        <v>158.57262336214106</v>
      </c>
      <c r="CY134" s="290">
        <v>711</v>
      </c>
      <c r="CZ134" s="291">
        <v>158.57262336214106</v>
      </c>
      <c r="DA134" s="290">
        <v>0</v>
      </c>
      <c r="DB134" s="291">
        <v>0</v>
      </c>
      <c r="DC134" s="285">
        <v>0</v>
      </c>
      <c r="DD134" s="285">
        <v>21</v>
      </c>
      <c r="DE134" s="285">
        <v>918</v>
      </c>
      <c r="DF134" s="285">
        <v>22004</v>
      </c>
      <c r="DG134" s="285">
        <v>0</v>
      </c>
      <c r="DH134" s="285">
        <v>1518</v>
      </c>
      <c r="DI134" s="285">
        <v>40</v>
      </c>
      <c r="DJ134" s="285">
        <v>262</v>
      </c>
      <c r="DK134" s="285">
        <v>63</v>
      </c>
      <c r="DL134" s="285">
        <v>509</v>
      </c>
      <c r="DM134" s="285">
        <v>0</v>
      </c>
      <c r="DN134" s="285">
        <v>1508</v>
      </c>
      <c r="DO134" s="285">
        <v>223</v>
      </c>
      <c r="DP134" s="285">
        <v>152</v>
      </c>
      <c r="DQ134" s="285">
        <v>126</v>
      </c>
      <c r="DR134" s="285">
        <v>7</v>
      </c>
      <c r="DS134" s="285">
        <v>13</v>
      </c>
      <c r="DT134" s="285">
        <v>17777</v>
      </c>
      <c r="DU134" s="285">
        <v>51465</v>
      </c>
      <c r="DV134" s="285">
        <v>11104</v>
      </c>
      <c r="DW134" s="285">
        <v>4812</v>
      </c>
      <c r="DX134" s="285">
        <v>344</v>
      </c>
      <c r="DY134" s="285">
        <v>483</v>
      </c>
      <c r="DZ134" s="285">
        <v>4381</v>
      </c>
      <c r="EA134" s="285">
        <v>27127</v>
      </c>
      <c r="EB134" s="288">
        <v>27.688281048402001</v>
      </c>
      <c r="EC134" s="285">
        <v>548</v>
      </c>
      <c r="ED134" s="285">
        <v>9023</v>
      </c>
      <c r="EE134" s="285">
        <v>2636</v>
      </c>
      <c r="EF134" s="288">
        <v>29.214230300343569</v>
      </c>
      <c r="EG134" s="285">
        <v>427</v>
      </c>
      <c r="EH134" s="285">
        <v>274</v>
      </c>
      <c r="EI134" s="285">
        <v>219</v>
      </c>
      <c r="EJ134" s="285">
        <v>15</v>
      </c>
      <c r="EK134" s="285">
        <v>763</v>
      </c>
      <c r="EL134" s="285">
        <v>0</v>
      </c>
      <c r="EM134" s="285">
        <v>47</v>
      </c>
      <c r="EN134" s="285">
        <v>25</v>
      </c>
      <c r="EO134" s="285">
        <v>66</v>
      </c>
      <c r="EP134" s="285">
        <v>19</v>
      </c>
      <c r="EQ134" s="285">
        <v>103</v>
      </c>
      <c r="ER134" s="285">
        <v>0</v>
      </c>
      <c r="ES134" s="285">
        <v>0</v>
      </c>
      <c r="ET134" s="285">
        <v>2</v>
      </c>
      <c r="EU134" s="285">
        <v>0</v>
      </c>
      <c r="EV134" s="285">
        <v>5040</v>
      </c>
      <c r="EW134" s="285">
        <v>10</v>
      </c>
      <c r="EX134" s="285">
        <v>52</v>
      </c>
      <c r="EY134" s="285">
        <v>0</v>
      </c>
      <c r="EZ134" s="285">
        <v>0</v>
      </c>
      <c r="FA134" s="285">
        <v>53</v>
      </c>
      <c r="FB134" s="285">
        <v>3</v>
      </c>
      <c r="FC134" s="285">
        <v>6</v>
      </c>
      <c r="FD134" s="285">
        <v>15</v>
      </c>
      <c r="FE134" s="285">
        <v>3</v>
      </c>
      <c r="FF134" s="285">
        <v>30</v>
      </c>
      <c r="FG134" s="285">
        <v>729</v>
      </c>
      <c r="FH134" s="285">
        <v>925</v>
      </c>
      <c r="FI134" s="285">
        <v>903</v>
      </c>
      <c r="FJ134" s="285">
        <v>6413</v>
      </c>
      <c r="FK134" s="289">
        <v>11</v>
      </c>
      <c r="FL134" s="288">
        <v>2.5564273230952295</v>
      </c>
      <c r="FM134" s="289">
        <v>2</v>
      </c>
      <c r="FN134" s="288">
        <v>0.46480496783549619</v>
      </c>
      <c r="FO134" s="289">
        <v>4</v>
      </c>
      <c r="FP134" s="288">
        <v>0.92960993567099237</v>
      </c>
      <c r="FQ134" s="281">
        <v>1</v>
      </c>
      <c r="FR134" s="292">
        <v>0.2230275996654586</v>
      </c>
      <c r="FS134" s="281">
        <v>0</v>
      </c>
      <c r="FT134" s="292">
        <v>0</v>
      </c>
      <c r="FU134" s="295">
        <v>32</v>
      </c>
      <c r="FV134" s="291">
        <v>7.1368831892946751</v>
      </c>
      <c r="FW134" s="293">
        <v>1</v>
      </c>
      <c r="FX134" s="293">
        <v>0</v>
      </c>
      <c r="FY134" s="293">
        <v>0</v>
      </c>
      <c r="FZ134" s="293">
        <v>0</v>
      </c>
      <c r="GA134" s="293">
        <v>1</v>
      </c>
      <c r="GB134" s="285">
        <v>15262</v>
      </c>
      <c r="GC134" s="285">
        <v>0</v>
      </c>
      <c r="GD134" s="285">
        <v>2181</v>
      </c>
      <c r="GE134" s="285">
        <v>0</v>
      </c>
      <c r="GF134" s="285">
        <v>55</v>
      </c>
      <c r="GG134" s="288">
        <v>253.15</v>
      </c>
      <c r="GH134" s="288">
        <v>1153.1099999999999</v>
      </c>
      <c r="GI134" s="288">
        <v>55.5</v>
      </c>
      <c r="GJ134" s="288">
        <v>5</v>
      </c>
      <c r="GK134" s="288">
        <v>1</v>
      </c>
      <c r="GL134" s="288">
        <v>1.9</v>
      </c>
      <c r="GM134" s="288">
        <v>7</v>
      </c>
      <c r="GN134" s="288">
        <v>5</v>
      </c>
      <c r="GO134" s="288">
        <v>3</v>
      </c>
      <c r="GP134" s="288">
        <v>5</v>
      </c>
      <c r="GQ134" s="288">
        <v>1</v>
      </c>
      <c r="GR134" s="288">
        <v>1</v>
      </c>
      <c r="GS134" s="288">
        <v>0</v>
      </c>
      <c r="GT134" s="288">
        <v>13.9</v>
      </c>
      <c r="GU134" s="288">
        <v>2</v>
      </c>
      <c r="GV134" s="288">
        <v>5</v>
      </c>
      <c r="GW134" s="288">
        <v>2</v>
      </c>
      <c r="GX134" s="288">
        <v>2</v>
      </c>
      <c r="GY134" s="288">
        <v>2</v>
      </c>
      <c r="GZ134" s="288">
        <v>3</v>
      </c>
      <c r="HA134" s="288">
        <v>1</v>
      </c>
      <c r="HB134" s="288">
        <v>2</v>
      </c>
      <c r="HC134" s="288">
        <v>0</v>
      </c>
      <c r="HD134" s="288">
        <v>2</v>
      </c>
      <c r="HE134" s="288">
        <v>1</v>
      </c>
      <c r="HF134" s="288">
        <v>1</v>
      </c>
      <c r="HG134" s="288">
        <v>2</v>
      </c>
      <c r="HH134" s="288">
        <v>24.87</v>
      </c>
      <c r="HI134" s="288">
        <v>2</v>
      </c>
      <c r="HJ134" s="134">
        <v>0</v>
      </c>
      <c r="HK134" s="134">
        <v>5.8100620979437032</v>
      </c>
      <c r="HL134" s="132">
        <v>32.422470531365036</v>
      </c>
      <c r="HM134" s="144">
        <v>101.637147673005</v>
      </c>
      <c r="HN134" s="144">
        <v>85.438456135911593</v>
      </c>
      <c r="HO134" s="365">
        <v>8.0749354005168E-2</v>
      </c>
      <c r="HP134" s="365">
        <v>3.4143676591095302E-2</v>
      </c>
      <c r="HQ134" s="365">
        <v>5.7692307692307701</v>
      </c>
      <c r="HR134" s="365">
        <v>3.16455696202532</v>
      </c>
      <c r="HS134" s="132">
        <v>91.923076923076906</v>
      </c>
      <c r="HT134" s="132">
        <v>92.721518987341796</v>
      </c>
      <c r="HU134" s="132">
        <v>1.39965546942291</v>
      </c>
      <c r="HV134" s="132">
        <v>1.0789401802786101</v>
      </c>
      <c r="HW134" s="132">
        <v>6.1938523868240303</v>
      </c>
      <c r="HX134" s="132">
        <v>14.6614973683914</v>
      </c>
      <c r="HY134" s="144">
        <v>95.733211702297183</v>
      </c>
      <c r="HZ134" s="144">
        <v>110.629723843986</v>
      </c>
      <c r="IA134" s="383">
        <v>69</v>
      </c>
      <c r="IB134" s="383">
        <v>50</v>
      </c>
      <c r="IC134" s="366">
        <v>0.51183146650841904</v>
      </c>
      <c r="ID134" s="366">
        <v>0.23240680487124701</v>
      </c>
      <c r="IE134" s="366">
        <v>6.3302752293577997</v>
      </c>
      <c r="IF134" s="366">
        <v>4.8402710551790902</v>
      </c>
      <c r="IG134" s="144">
        <v>82.293577981651396</v>
      </c>
      <c r="IH134" s="144">
        <v>83.930300096805396</v>
      </c>
      <c r="II134" s="144">
        <v>8.0854536013648808</v>
      </c>
      <c r="IJ134" s="144">
        <v>4.8015245886399596</v>
      </c>
      <c r="IK134" s="144">
        <v>5.2085168222652802</v>
      </c>
      <c r="IL134" s="144">
        <v>12.326296926596701</v>
      </c>
      <c r="IM134" s="146">
        <v>126.20352975203903</v>
      </c>
      <c r="IN134" s="135">
        <v>132.7801032901568</v>
      </c>
      <c r="IO134" s="366">
        <v>0.41590214067278303</v>
      </c>
      <c r="IP134" s="366">
        <v>5.5917986952469703E-2</v>
      </c>
      <c r="IQ134" s="366">
        <v>8.5858585858585794</v>
      </c>
      <c r="IR134" s="366">
        <v>2.1052631578947398</v>
      </c>
      <c r="IS134" s="144">
        <v>90.404040404040401</v>
      </c>
      <c r="IT134" s="144">
        <v>94.385964912280699</v>
      </c>
      <c r="IU134" s="144">
        <v>4.8440366972477102</v>
      </c>
      <c r="IV134" s="144">
        <v>2.6561043802423101</v>
      </c>
      <c r="IW134" s="144">
        <v>6.5516032649518401</v>
      </c>
      <c r="IX134" s="144">
        <v>11.801481035722</v>
      </c>
      <c r="IY134" s="338">
        <v>40</v>
      </c>
      <c r="IZ134" s="366">
        <v>0.33325002082812599</v>
      </c>
      <c r="JA134" s="366">
        <v>5.4570259208731198</v>
      </c>
      <c r="JB134" s="366">
        <v>92.905866302864894</v>
      </c>
      <c r="JC134" s="366">
        <v>6.1068066316754104</v>
      </c>
      <c r="JD134" s="144">
        <v>10.0823856912622</v>
      </c>
    </row>
    <row r="135" spans="1:264" ht="18" customHeight="1">
      <c r="A135" s="278"/>
      <c r="B135" s="279" t="s">
        <v>87</v>
      </c>
      <c r="C135" s="279" t="s">
        <v>87</v>
      </c>
      <c r="D135" s="280" t="s">
        <v>1851</v>
      </c>
      <c r="E135" s="281" t="s">
        <v>1349</v>
      </c>
      <c r="F135" s="280" t="s">
        <v>128</v>
      </c>
      <c r="G135" s="281" t="s">
        <v>14</v>
      </c>
      <c r="H135" s="282" t="s">
        <v>87</v>
      </c>
      <c r="I135" s="282" t="s">
        <v>87</v>
      </c>
      <c r="J135" s="282" t="s">
        <v>87</v>
      </c>
      <c r="K135" s="282" t="s">
        <v>87</v>
      </c>
      <c r="L135" s="282" t="s">
        <v>87</v>
      </c>
      <c r="M135" s="283">
        <v>155910</v>
      </c>
      <c r="N135" s="282" t="s">
        <v>87</v>
      </c>
      <c r="O135" s="282" t="s">
        <v>87</v>
      </c>
      <c r="P135" s="282" t="s">
        <v>87</v>
      </c>
      <c r="Q135" s="282" t="s">
        <v>87</v>
      </c>
      <c r="R135" s="132">
        <v>92.506884698254595</v>
      </c>
      <c r="S135" s="132">
        <v>91.146204815528677</v>
      </c>
      <c r="T135" s="339" t="s">
        <v>88</v>
      </c>
      <c r="U135" s="339" t="s">
        <v>88</v>
      </c>
      <c r="V135" s="132">
        <v>11.7205998421468</v>
      </c>
      <c r="W135" s="132">
        <v>18.1925808997632</v>
      </c>
      <c r="X135" s="132">
        <v>29.913180741910001</v>
      </c>
      <c r="Y135" s="282" t="s">
        <v>87</v>
      </c>
      <c r="Z135" s="282" t="s">
        <v>87</v>
      </c>
      <c r="AA135" s="282" t="s">
        <v>87</v>
      </c>
      <c r="AB135" s="282" t="s">
        <v>87</v>
      </c>
      <c r="AC135" s="282" t="s">
        <v>87</v>
      </c>
      <c r="AD135" s="282" t="s">
        <v>87</v>
      </c>
      <c r="AE135" s="282" t="s">
        <v>87</v>
      </c>
      <c r="AF135" s="282" t="s">
        <v>87</v>
      </c>
      <c r="AG135" s="282" t="s">
        <v>87</v>
      </c>
      <c r="AH135" s="282" t="s">
        <v>87</v>
      </c>
      <c r="AI135" s="282" t="s">
        <v>87</v>
      </c>
      <c r="AJ135" s="282" t="s">
        <v>87</v>
      </c>
      <c r="AK135" s="282" t="s">
        <v>87</v>
      </c>
      <c r="AL135" s="282" t="s">
        <v>87</v>
      </c>
      <c r="AM135" s="282" t="s">
        <v>87</v>
      </c>
      <c r="AN135" s="282" t="s">
        <v>87</v>
      </c>
      <c r="AO135" s="282" t="s">
        <v>87</v>
      </c>
      <c r="AP135" s="282" t="s">
        <v>87</v>
      </c>
      <c r="AQ135" s="282" t="s">
        <v>87</v>
      </c>
      <c r="AR135" s="282" t="s">
        <v>87</v>
      </c>
      <c r="AS135" s="282" t="s">
        <v>87</v>
      </c>
      <c r="AT135" s="282" t="s">
        <v>87</v>
      </c>
      <c r="AU135" s="282" t="s">
        <v>87</v>
      </c>
      <c r="AV135" s="282" t="s">
        <v>87</v>
      </c>
      <c r="AW135" s="286" t="s">
        <v>87</v>
      </c>
      <c r="AX135" s="286" t="s">
        <v>87</v>
      </c>
      <c r="AY135" s="286" t="s">
        <v>87</v>
      </c>
      <c r="AZ135" s="286" t="s">
        <v>87</v>
      </c>
      <c r="BA135" s="286" t="s">
        <v>87</v>
      </c>
      <c r="BB135" s="285">
        <v>46</v>
      </c>
      <c r="BC135" s="285">
        <v>46</v>
      </c>
      <c r="BD135" s="287" t="s">
        <v>88</v>
      </c>
      <c r="BE135" s="287" t="s">
        <v>88</v>
      </c>
      <c r="BF135" s="287" t="s">
        <v>88</v>
      </c>
      <c r="BG135" s="285">
        <v>0</v>
      </c>
      <c r="BH135" s="284">
        <v>0</v>
      </c>
      <c r="BI135" s="285">
        <v>173</v>
      </c>
      <c r="BJ135" s="284">
        <v>102.42019513119257</v>
      </c>
      <c r="BK135" s="285">
        <v>0</v>
      </c>
      <c r="BL135" s="284">
        <v>0</v>
      </c>
      <c r="BM135" s="285">
        <v>0</v>
      </c>
      <c r="BN135" s="288">
        <v>0</v>
      </c>
      <c r="BO135" s="289">
        <v>65</v>
      </c>
      <c r="BP135" s="288">
        <v>38.481576205361371</v>
      </c>
      <c r="BQ135" s="285">
        <v>0</v>
      </c>
      <c r="BR135" s="288">
        <v>0</v>
      </c>
      <c r="BS135" s="285">
        <v>0</v>
      </c>
      <c r="BT135" s="288">
        <v>0</v>
      </c>
      <c r="BU135" s="285">
        <v>0</v>
      </c>
      <c r="BV135" s="288">
        <v>0</v>
      </c>
      <c r="BW135" s="285">
        <v>0</v>
      </c>
      <c r="BX135" s="288">
        <v>0</v>
      </c>
      <c r="BY135" s="285">
        <v>0</v>
      </c>
      <c r="BZ135" s="288">
        <v>0</v>
      </c>
      <c r="CA135" s="285">
        <v>371</v>
      </c>
      <c r="CB135" s="288">
        <v>219.64099649521646</v>
      </c>
      <c r="CC135" s="285">
        <v>0</v>
      </c>
      <c r="CD135" s="288">
        <v>0</v>
      </c>
      <c r="CE135" s="285">
        <v>15</v>
      </c>
      <c r="CF135" s="288">
        <v>8.8803637396987778</v>
      </c>
      <c r="CG135" s="285">
        <v>361</v>
      </c>
      <c r="CH135" s="288">
        <v>213.72075400208391</v>
      </c>
      <c r="CI135" s="285">
        <v>402</v>
      </c>
      <c r="CJ135" s="288">
        <v>237.99374822392724</v>
      </c>
      <c r="CK135" s="285">
        <v>123</v>
      </c>
      <c r="CL135" s="288">
        <v>72.818982665529987</v>
      </c>
      <c r="CM135" s="285">
        <v>379</v>
      </c>
      <c r="CN135" s="292">
        <v>224.37719048972247</v>
      </c>
      <c r="CO135" s="285">
        <v>18</v>
      </c>
      <c r="CP135" s="288">
        <v>10.656436487638533</v>
      </c>
      <c r="CQ135" s="290">
        <v>0</v>
      </c>
      <c r="CR135" s="291">
        <v>0</v>
      </c>
      <c r="CS135" s="290">
        <v>0</v>
      </c>
      <c r="CT135" s="291">
        <v>0</v>
      </c>
      <c r="CU135" s="285">
        <v>17</v>
      </c>
      <c r="CV135" s="288">
        <v>10.064412238325282</v>
      </c>
      <c r="CW135" s="285">
        <v>368</v>
      </c>
      <c r="CX135" s="288">
        <v>217.86492374727672</v>
      </c>
      <c r="CY135" s="285">
        <v>368</v>
      </c>
      <c r="CZ135" s="288">
        <v>217.86492374727672</v>
      </c>
      <c r="DA135" s="285">
        <v>0</v>
      </c>
      <c r="DB135" s="288">
        <v>0</v>
      </c>
      <c r="DC135" s="285">
        <v>0</v>
      </c>
      <c r="DD135" s="285">
        <v>0</v>
      </c>
      <c r="DE135" s="285">
        <v>0</v>
      </c>
      <c r="DF135" s="285">
        <v>0</v>
      </c>
      <c r="DG135" s="285">
        <v>0</v>
      </c>
      <c r="DH135" s="285">
        <v>0</v>
      </c>
      <c r="DI135" s="285">
        <v>0</v>
      </c>
      <c r="DJ135" s="285">
        <v>0</v>
      </c>
      <c r="DK135" s="285">
        <v>0</v>
      </c>
      <c r="DL135" s="285">
        <v>0</v>
      </c>
      <c r="DM135" s="285">
        <v>0</v>
      </c>
      <c r="DN135" s="285">
        <v>0</v>
      </c>
      <c r="DO135" s="285">
        <v>0</v>
      </c>
      <c r="DP135" s="285">
        <v>0</v>
      </c>
      <c r="DQ135" s="285">
        <v>0</v>
      </c>
      <c r="DR135" s="285">
        <v>0</v>
      </c>
      <c r="DS135" s="285">
        <v>0</v>
      </c>
      <c r="DT135" s="285">
        <v>0</v>
      </c>
      <c r="DU135" s="285">
        <v>0</v>
      </c>
      <c r="DV135" s="285">
        <v>0</v>
      </c>
      <c r="DW135" s="285">
        <v>0</v>
      </c>
      <c r="DX135" s="285">
        <v>0</v>
      </c>
      <c r="DY135" s="285">
        <v>0</v>
      </c>
      <c r="DZ135" s="285">
        <v>0</v>
      </c>
      <c r="EA135" s="285">
        <v>0</v>
      </c>
      <c r="EB135" s="288">
        <v>0</v>
      </c>
      <c r="EC135" s="285">
        <v>0</v>
      </c>
      <c r="ED135" s="285">
        <v>0</v>
      </c>
      <c r="EE135" s="285">
        <v>0</v>
      </c>
      <c r="EF135" s="288">
        <v>0</v>
      </c>
      <c r="EG135" s="285">
        <v>0</v>
      </c>
      <c r="EH135" s="285">
        <v>0</v>
      </c>
      <c r="EI135" s="285">
        <v>0</v>
      </c>
      <c r="EJ135" s="285">
        <v>0</v>
      </c>
      <c r="EK135" s="285">
        <v>0</v>
      </c>
      <c r="EL135" s="285">
        <v>0</v>
      </c>
      <c r="EM135" s="285">
        <v>0</v>
      </c>
      <c r="EN135" s="285">
        <v>0</v>
      </c>
      <c r="EO135" s="285">
        <v>0</v>
      </c>
      <c r="EP135" s="285">
        <v>0</v>
      </c>
      <c r="EQ135" s="285">
        <v>0</v>
      </c>
      <c r="ER135" s="285">
        <v>0</v>
      </c>
      <c r="ES135" s="285">
        <v>0</v>
      </c>
      <c r="ET135" s="285">
        <v>0</v>
      </c>
      <c r="EU135" s="285">
        <v>0</v>
      </c>
      <c r="EV135" s="285">
        <v>0</v>
      </c>
      <c r="EW135" s="285">
        <v>0</v>
      </c>
      <c r="EX135" s="285">
        <v>0</v>
      </c>
      <c r="EY135" s="285">
        <v>0</v>
      </c>
      <c r="EZ135" s="285">
        <v>0</v>
      </c>
      <c r="FA135" s="285">
        <v>0</v>
      </c>
      <c r="FB135" s="285">
        <v>0</v>
      </c>
      <c r="FC135" s="285">
        <v>0</v>
      </c>
      <c r="FD135" s="285">
        <v>0</v>
      </c>
      <c r="FE135" s="285">
        <v>0</v>
      </c>
      <c r="FF135" s="285">
        <v>0</v>
      </c>
      <c r="FG135" s="285">
        <v>0</v>
      </c>
      <c r="FH135" s="285">
        <v>0</v>
      </c>
      <c r="FI135" s="285">
        <v>0</v>
      </c>
      <c r="FJ135" s="285">
        <v>0</v>
      </c>
      <c r="FK135" s="289">
        <v>2</v>
      </c>
      <c r="FL135" s="288">
        <v>1.2827913539862741</v>
      </c>
      <c r="FM135" s="289">
        <v>1</v>
      </c>
      <c r="FN135" s="288">
        <v>0.64139567699313704</v>
      </c>
      <c r="FO135" s="289">
        <v>2</v>
      </c>
      <c r="FP135" s="288">
        <v>1.2827913539862741</v>
      </c>
      <c r="FQ135" s="281">
        <v>1</v>
      </c>
      <c r="FR135" s="292">
        <v>0.59202424931325182</v>
      </c>
      <c r="FS135" s="281">
        <v>0</v>
      </c>
      <c r="FT135" s="292">
        <v>0</v>
      </c>
      <c r="FU135" s="289">
        <v>0</v>
      </c>
      <c r="FV135" s="288">
        <v>0</v>
      </c>
      <c r="FW135" s="293">
        <v>1</v>
      </c>
      <c r="FX135" s="293">
        <v>0</v>
      </c>
      <c r="FY135" s="293">
        <v>1</v>
      </c>
      <c r="FZ135" s="293">
        <v>0</v>
      </c>
      <c r="GA135" s="293">
        <v>0</v>
      </c>
      <c r="GB135" s="285">
        <v>0</v>
      </c>
      <c r="GC135" s="285">
        <v>0</v>
      </c>
      <c r="GD135" s="285">
        <v>0</v>
      </c>
      <c r="GE135" s="285">
        <v>0</v>
      </c>
      <c r="GF135" s="285">
        <v>0</v>
      </c>
      <c r="GG135" s="288">
        <v>0</v>
      </c>
      <c r="GH135" s="288">
        <v>0</v>
      </c>
      <c r="GI135" s="288">
        <v>0</v>
      </c>
      <c r="GJ135" s="288">
        <v>0</v>
      </c>
      <c r="GK135" s="288">
        <v>0</v>
      </c>
      <c r="GL135" s="288">
        <v>0</v>
      </c>
      <c r="GM135" s="288">
        <v>0</v>
      </c>
      <c r="GN135" s="288">
        <v>0</v>
      </c>
      <c r="GO135" s="288">
        <v>0</v>
      </c>
      <c r="GP135" s="288">
        <v>0</v>
      </c>
      <c r="GQ135" s="288">
        <v>0</v>
      </c>
      <c r="GR135" s="288">
        <v>0</v>
      </c>
      <c r="GS135" s="288">
        <v>0</v>
      </c>
      <c r="GT135" s="288">
        <v>0</v>
      </c>
      <c r="GU135" s="288">
        <v>0</v>
      </c>
      <c r="GV135" s="288">
        <v>0</v>
      </c>
      <c r="GW135" s="288">
        <v>0</v>
      </c>
      <c r="GX135" s="288">
        <v>0</v>
      </c>
      <c r="GY135" s="288">
        <v>0</v>
      </c>
      <c r="GZ135" s="288">
        <v>0</v>
      </c>
      <c r="HA135" s="288">
        <v>0</v>
      </c>
      <c r="HB135" s="288">
        <v>0</v>
      </c>
      <c r="HC135" s="288">
        <v>0</v>
      </c>
      <c r="HD135" s="288">
        <v>0</v>
      </c>
      <c r="HE135" s="288">
        <v>0</v>
      </c>
      <c r="HF135" s="288">
        <v>0</v>
      </c>
      <c r="HG135" s="288">
        <v>0</v>
      </c>
      <c r="HH135" s="288">
        <v>0</v>
      </c>
      <c r="HI135" s="288">
        <v>0</v>
      </c>
      <c r="HJ135" s="134">
        <v>3.8483740619588223</v>
      </c>
      <c r="HK135" s="134">
        <v>8.3381438009107818</v>
      </c>
      <c r="HL135" s="132">
        <v>33.448784555192098</v>
      </c>
      <c r="HM135" s="144">
        <v>97.790510319619301</v>
      </c>
      <c r="HN135" s="144">
        <v>83.039064110249399</v>
      </c>
      <c r="HO135" s="365">
        <v>4.1459369817578799E-2</v>
      </c>
      <c r="HP135" s="365">
        <v>2.9817368617219502E-2</v>
      </c>
      <c r="HQ135" s="365">
        <v>3.27868852459016</v>
      </c>
      <c r="HR135" s="365">
        <v>2.32558139534884</v>
      </c>
      <c r="HS135" s="132">
        <v>89.344262295082004</v>
      </c>
      <c r="HT135" s="132">
        <v>97.093023255813904</v>
      </c>
      <c r="HU135" s="132">
        <v>1.2645107794361501</v>
      </c>
      <c r="HV135" s="132">
        <v>1.2821468505404401</v>
      </c>
      <c r="HW135" s="132">
        <v>10.728702568549499</v>
      </c>
      <c r="HX135" s="132">
        <v>19.247690277166701</v>
      </c>
      <c r="HY135" s="144">
        <v>93.128037837245643</v>
      </c>
      <c r="HZ135" s="144">
        <v>104.640187094777</v>
      </c>
      <c r="IA135" s="383">
        <v>25</v>
      </c>
      <c r="IB135" s="383">
        <v>27</v>
      </c>
      <c r="IC135" s="366">
        <v>0.304952427421322</v>
      </c>
      <c r="ID135" s="366">
        <v>0.231958762886598</v>
      </c>
      <c r="IE135" s="366">
        <v>4.1186161449752898</v>
      </c>
      <c r="IF135" s="366">
        <v>4.85611510791367</v>
      </c>
      <c r="IG135" s="144">
        <v>83.360790774299801</v>
      </c>
      <c r="IH135" s="144">
        <v>86.690647482014398</v>
      </c>
      <c r="II135" s="144">
        <v>7.4042449377897004</v>
      </c>
      <c r="IJ135" s="144">
        <v>4.7766323024055</v>
      </c>
      <c r="IK135" s="144">
        <v>9.7539096372932992</v>
      </c>
      <c r="IL135" s="144">
        <v>18.9460121928226</v>
      </c>
      <c r="IM135" s="146">
        <v>97.196620915844505</v>
      </c>
      <c r="IN135" s="135">
        <v>94.576223872838369</v>
      </c>
      <c r="IO135" s="366">
        <v>0.229226361031519</v>
      </c>
      <c r="IP135" s="366">
        <v>4.8653908530651997E-2</v>
      </c>
      <c r="IQ135" s="366">
        <v>3.8961038961039001</v>
      </c>
      <c r="IR135" s="366">
        <v>1.3574660633484199</v>
      </c>
      <c r="IS135" s="144">
        <v>89.610389610389603</v>
      </c>
      <c r="IT135" s="144">
        <v>96.832579185520402</v>
      </c>
      <c r="IU135" s="144">
        <v>5.8834765998089802</v>
      </c>
      <c r="IV135" s="144">
        <v>3.5841712617580299</v>
      </c>
      <c r="IW135" s="144">
        <v>12.0214852076051</v>
      </c>
      <c r="IX135" s="144">
        <v>17.348169995978001</v>
      </c>
      <c r="IY135" s="338">
        <v>17</v>
      </c>
      <c r="IZ135" s="366">
        <v>0.241545893719807</v>
      </c>
      <c r="JA135" s="366">
        <v>3.2319391634981001</v>
      </c>
      <c r="JB135" s="366">
        <v>96.768060836501903</v>
      </c>
      <c r="JC135" s="366">
        <v>7.47371412333049</v>
      </c>
      <c r="JD135" s="144">
        <v>16.3754635158067</v>
      </c>
    </row>
    <row r="136" spans="1:264" ht="18" customHeight="1">
      <c r="A136" s="278"/>
      <c r="B136" s="279" t="s">
        <v>87</v>
      </c>
      <c r="C136" s="279" t="s">
        <v>87</v>
      </c>
      <c r="D136" s="280" t="s">
        <v>1852</v>
      </c>
      <c r="E136" s="281" t="s">
        <v>1350</v>
      </c>
      <c r="F136" s="280" t="s">
        <v>128</v>
      </c>
      <c r="G136" s="281" t="s">
        <v>14</v>
      </c>
      <c r="H136" s="282" t="s">
        <v>87</v>
      </c>
      <c r="I136" s="282" t="s">
        <v>87</v>
      </c>
      <c r="J136" s="282" t="s">
        <v>87</v>
      </c>
      <c r="K136" s="282" t="s">
        <v>87</v>
      </c>
      <c r="L136" s="282" t="s">
        <v>87</v>
      </c>
      <c r="M136" s="283">
        <v>259195</v>
      </c>
      <c r="N136" s="282" t="s">
        <v>87</v>
      </c>
      <c r="O136" s="282" t="s">
        <v>87</v>
      </c>
      <c r="P136" s="282" t="s">
        <v>87</v>
      </c>
      <c r="Q136" s="282" t="s">
        <v>87</v>
      </c>
      <c r="R136" s="132">
        <v>100.20502395928548</v>
      </c>
      <c r="S136" s="132">
        <v>95.458004784527134</v>
      </c>
      <c r="T136" s="395">
        <v>5.8394116051358651</v>
      </c>
      <c r="U136" s="339" t="s">
        <v>88</v>
      </c>
      <c r="V136" s="132">
        <v>9.9479166666666696</v>
      </c>
      <c r="W136" s="132">
        <v>14.765625</v>
      </c>
      <c r="X136" s="132">
        <v>24.7135416666667</v>
      </c>
      <c r="Y136" s="282" t="s">
        <v>87</v>
      </c>
      <c r="Z136" s="282" t="s">
        <v>87</v>
      </c>
      <c r="AA136" s="282" t="s">
        <v>87</v>
      </c>
      <c r="AB136" s="282" t="s">
        <v>87</v>
      </c>
      <c r="AC136" s="282" t="s">
        <v>87</v>
      </c>
      <c r="AD136" s="282" t="s">
        <v>87</v>
      </c>
      <c r="AE136" s="282" t="s">
        <v>87</v>
      </c>
      <c r="AF136" s="282" t="s">
        <v>87</v>
      </c>
      <c r="AG136" s="282" t="s">
        <v>87</v>
      </c>
      <c r="AH136" s="282" t="s">
        <v>87</v>
      </c>
      <c r="AI136" s="282" t="s">
        <v>87</v>
      </c>
      <c r="AJ136" s="282" t="s">
        <v>87</v>
      </c>
      <c r="AK136" s="282" t="s">
        <v>87</v>
      </c>
      <c r="AL136" s="282" t="s">
        <v>87</v>
      </c>
      <c r="AM136" s="282" t="s">
        <v>87</v>
      </c>
      <c r="AN136" s="282" t="s">
        <v>87</v>
      </c>
      <c r="AO136" s="282" t="s">
        <v>87</v>
      </c>
      <c r="AP136" s="282" t="s">
        <v>87</v>
      </c>
      <c r="AQ136" s="282" t="s">
        <v>87</v>
      </c>
      <c r="AR136" s="282" t="s">
        <v>87</v>
      </c>
      <c r="AS136" s="282" t="s">
        <v>87</v>
      </c>
      <c r="AT136" s="282" t="s">
        <v>87</v>
      </c>
      <c r="AU136" s="282" t="s">
        <v>87</v>
      </c>
      <c r="AV136" s="282" t="s">
        <v>87</v>
      </c>
      <c r="AW136" s="286" t="s">
        <v>87</v>
      </c>
      <c r="AX136" s="286" t="s">
        <v>87</v>
      </c>
      <c r="AY136" s="286" t="s">
        <v>87</v>
      </c>
      <c r="AZ136" s="286" t="s">
        <v>87</v>
      </c>
      <c r="BA136" s="286" t="s">
        <v>87</v>
      </c>
      <c r="BB136" s="285">
        <v>77</v>
      </c>
      <c r="BC136" s="285">
        <v>62</v>
      </c>
      <c r="BD136" s="287" t="s">
        <v>88</v>
      </c>
      <c r="BE136" s="287" t="s">
        <v>88</v>
      </c>
      <c r="BF136" s="287" t="s">
        <v>88</v>
      </c>
      <c r="BG136" s="285">
        <v>80</v>
      </c>
      <c r="BH136" s="284">
        <v>29.160044906469157</v>
      </c>
      <c r="BI136" s="285">
        <v>306</v>
      </c>
      <c r="BJ136" s="284">
        <v>111.53717176724452</v>
      </c>
      <c r="BK136" s="285">
        <v>0</v>
      </c>
      <c r="BL136" s="284">
        <v>0</v>
      </c>
      <c r="BM136" s="285">
        <v>11</v>
      </c>
      <c r="BN136" s="288">
        <v>4.0095061746395091</v>
      </c>
      <c r="BO136" s="289">
        <v>136</v>
      </c>
      <c r="BP136" s="288">
        <v>49.572076340997569</v>
      </c>
      <c r="BQ136" s="285">
        <v>0</v>
      </c>
      <c r="BR136" s="288">
        <v>0</v>
      </c>
      <c r="BS136" s="285">
        <v>12</v>
      </c>
      <c r="BT136" s="288">
        <v>4.374006735970374</v>
      </c>
      <c r="BU136" s="285">
        <v>0</v>
      </c>
      <c r="BV136" s="288">
        <v>0</v>
      </c>
      <c r="BW136" s="285">
        <v>11</v>
      </c>
      <c r="BX136" s="288">
        <v>4.0095061746395091</v>
      </c>
      <c r="BY136" s="290">
        <v>0</v>
      </c>
      <c r="BZ136" s="291">
        <v>0</v>
      </c>
      <c r="CA136" s="285">
        <v>597</v>
      </c>
      <c r="CB136" s="288">
        <v>217.60683511452606</v>
      </c>
      <c r="CC136" s="290">
        <v>10</v>
      </c>
      <c r="CD136" s="291">
        <v>3.6450056133086446</v>
      </c>
      <c r="CE136" s="285">
        <v>0</v>
      </c>
      <c r="CF136" s="288">
        <v>0</v>
      </c>
      <c r="CG136" s="285">
        <v>426</v>
      </c>
      <c r="CH136" s="288">
        <v>155.27723912694825</v>
      </c>
      <c r="CI136" s="285">
        <v>1869</v>
      </c>
      <c r="CJ136" s="288">
        <v>681.2515491273856</v>
      </c>
      <c r="CK136" s="285">
        <v>441</v>
      </c>
      <c r="CL136" s="288">
        <v>160.74474754691121</v>
      </c>
      <c r="CM136" s="290">
        <v>1831</v>
      </c>
      <c r="CN136" s="294">
        <v>667.40052779681275</v>
      </c>
      <c r="CO136" s="285">
        <v>80</v>
      </c>
      <c r="CP136" s="288">
        <v>29.160044906469157</v>
      </c>
      <c r="CQ136" s="290">
        <v>2</v>
      </c>
      <c r="CR136" s="291">
        <v>0.7290011226617289</v>
      </c>
      <c r="CS136" s="290">
        <v>7</v>
      </c>
      <c r="CT136" s="291">
        <v>2.5515039293160511</v>
      </c>
      <c r="CU136" s="285">
        <v>50</v>
      </c>
      <c r="CV136" s="288">
        <v>18.225028066543224</v>
      </c>
      <c r="CW136" s="285">
        <v>980</v>
      </c>
      <c r="CX136" s="288">
        <v>357.21055010424715</v>
      </c>
      <c r="CY136" s="285">
        <v>980</v>
      </c>
      <c r="CZ136" s="288">
        <v>357.21055010424715</v>
      </c>
      <c r="DA136" s="290">
        <v>0</v>
      </c>
      <c r="DB136" s="291">
        <v>0</v>
      </c>
      <c r="DC136" s="290">
        <v>0</v>
      </c>
      <c r="DD136" s="290">
        <v>0</v>
      </c>
      <c r="DE136" s="290">
        <v>549</v>
      </c>
      <c r="DF136" s="290">
        <v>9160</v>
      </c>
      <c r="DG136" s="290">
        <v>0</v>
      </c>
      <c r="DH136" s="290">
        <v>829</v>
      </c>
      <c r="DI136" s="290">
        <v>215</v>
      </c>
      <c r="DJ136" s="290">
        <v>17</v>
      </c>
      <c r="DK136" s="290">
        <v>91</v>
      </c>
      <c r="DL136" s="290">
        <v>399</v>
      </c>
      <c r="DM136" s="290">
        <v>0</v>
      </c>
      <c r="DN136" s="290">
        <v>537</v>
      </c>
      <c r="DO136" s="290">
        <v>69</v>
      </c>
      <c r="DP136" s="290">
        <v>116</v>
      </c>
      <c r="DQ136" s="290">
        <v>61</v>
      </c>
      <c r="DR136" s="290">
        <v>0</v>
      </c>
      <c r="DS136" s="290">
        <v>0</v>
      </c>
      <c r="DT136" s="290">
        <v>10955</v>
      </c>
      <c r="DU136" s="290">
        <v>19511</v>
      </c>
      <c r="DV136" s="290">
        <v>0</v>
      </c>
      <c r="DW136" s="290">
        <v>1233</v>
      </c>
      <c r="DX136" s="290">
        <v>506</v>
      </c>
      <c r="DY136" s="290">
        <v>506</v>
      </c>
      <c r="DZ136" s="290">
        <v>3841</v>
      </c>
      <c r="EA136" s="290">
        <v>11512</v>
      </c>
      <c r="EB136" s="291">
        <v>24.252953439888799</v>
      </c>
      <c r="EC136" s="290">
        <v>272</v>
      </c>
      <c r="ED136" s="290">
        <v>3576</v>
      </c>
      <c r="EE136" s="290">
        <v>938</v>
      </c>
      <c r="EF136" s="291">
        <v>26.230425055928414</v>
      </c>
      <c r="EG136" s="290">
        <v>156</v>
      </c>
      <c r="EH136" s="290">
        <v>64</v>
      </c>
      <c r="EI136" s="290">
        <v>40</v>
      </c>
      <c r="EJ136" s="290">
        <v>2</v>
      </c>
      <c r="EK136" s="290">
        <v>214</v>
      </c>
      <c r="EL136" s="290">
        <v>14</v>
      </c>
      <c r="EM136" s="290">
        <v>10</v>
      </c>
      <c r="EN136" s="290">
        <v>8</v>
      </c>
      <c r="EO136" s="290">
        <v>13</v>
      </c>
      <c r="EP136" s="290">
        <v>21</v>
      </c>
      <c r="EQ136" s="290">
        <v>28</v>
      </c>
      <c r="ER136" s="290">
        <v>0</v>
      </c>
      <c r="ES136" s="290">
        <v>0</v>
      </c>
      <c r="ET136" s="290">
        <v>1</v>
      </c>
      <c r="EU136" s="290">
        <v>5</v>
      </c>
      <c r="EV136" s="290">
        <v>3377</v>
      </c>
      <c r="EW136" s="290">
        <v>9</v>
      </c>
      <c r="EX136" s="290">
        <v>30</v>
      </c>
      <c r="EY136" s="290">
        <v>216</v>
      </c>
      <c r="EZ136" s="290">
        <v>0</v>
      </c>
      <c r="FA136" s="290">
        <v>23</v>
      </c>
      <c r="FB136" s="290">
        <v>3</v>
      </c>
      <c r="FC136" s="290">
        <v>0</v>
      </c>
      <c r="FD136" s="290">
        <v>9</v>
      </c>
      <c r="FE136" s="290">
        <v>2</v>
      </c>
      <c r="FF136" s="290">
        <v>21</v>
      </c>
      <c r="FG136" s="290">
        <v>271</v>
      </c>
      <c r="FH136" s="290">
        <v>407</v>
      </c>
      <c r="FI136" s="290">
        <v>275</v>
      </c>
      <c r="FJ136" s="290">
        <v>688</v>
      </c>
      <c r="FK136" s="295">
        <v>10</v>
      </c>
      <c r="FL136" s="291">
        <v>3.8580991145662531</v>
      </c>
      <c r="FM136" s="295">
        <v>3</v>
      </c>
      <c r="FN136" s="291">
        <v>1.1574297343698761</v>
      </c>
      <c r="FO136" s="295">
        <v>1</v>
      </c>
      <c r="FP136" s="291">
        <v>0.3858099114566253</v>
      </c>
      <c r="FQ136" s="281">
        <v>3</v>
      </c>
      <c r="FR136" s="292">
        <v>1.0935016839925935</v>
      </c>
      <c r="FS136" s="281">
        <v>0</v>
      </c>
      <c r="FT136" s="292">
        <v>0</v>
      </c>
      <c r="FU136" s="295">
        <v>18</v>
      </c>
      <c r="FV136" s="291">
        <v>6.5610101039555602</v>
      </c>
      <c r="FW136" s="293">
        <v>2</v>
      </c>
      <c r="FX136" s="293">
        <v>1</v>
      </c>
      <c r="FY136" s="293">
        <v>1</v>
      </c>
      <c r="FZ136" s="293">
        <v>0</v>
      </c>
      <c r="GA136" s="293">
        <v>0</v>
      </c>
      <c r="GB136" s="290">
        <v>9597</v>
      </c>
      <c r="GC136" s="290">
        <v>990</v>
      </c>
      <c r="GD136" s="290">
        <v>1816</v>
      </c>
      <c r="GE136" s="290">
        <v>0</v>
      </c>
      <c r="GF136" s="290">
        <v>42</v>
      </c>
      <c r="GG136" s="291">
        <v>100.3</v>
      </c>
      <c r="GH136" s="291">
        <v>473</v>
      </c>
      <c r="GI136" s="291">
        <v>26.8</v>
      </c>
      <c r="GJ136" s="291">
        <v>2</v>
      </c>
      <c r="GK136" s="291">
        <v>2</v>
      </c>
      <c r="GL136" s="291">
        <v>0</v>
      </c>
      <c r="GM136" s="291">
        <v>3</v>
      </c>
      <c r="GN136" s="291">
        <v>0</v>
      </c>
      <c r="GO136" s="291">
        <v>1</v>
      </c>
      <c r="GP136" s="291">
        <v>0</v>
      </c>
      <c r="GQ136" s="291">
        <v>0</v>
      </c>
      <c r="GR136" s="291">
        <v>0</v>
      </c>
      <c r="GS136" s="291">
        <v>0</v>
      </c>
      <c r="GT136" s="291">
        <v>0</v>
      </c>
      <c r="GU136" s="291">
        <v>1</v>
      </c>
      <c r="GV136" s="291">
        <v>0</v>
      </c>
      <c r="GW136" s="291">
        <v>1</v>
      </c>
      <c r="GX136" s="291">
        <v>0</v>
      </c>
      <c r="GY136" s="291">
        <v>1</v>
      </c>
      <c r="GZ136" s="291">
        <v>1</v>
      </c>
      <c r="HA136" s="291">
        <v>1</v>
      </c>
      <c r="HB136" s="291">
        <v>0</v>
      </c>
      <c r="HC136" s="291">
        <v>0</v>
      </c>
      <c r="HD136" s="291">
        <v>0</v>
      </c>
      <c r="HE136" s="291">
        <v>1</v>
      </c>
      <c r="HF136" s="291">
        <v>0</v>
      </c>
      <c r="HG136" s="291">
        <v>2</v>
      </c>
      <c r="HH136" s="291">
        <v>0</v>
      </c>
      <c r="HI136" s="291">
        <v>1</v>
      </c>
      <c r="HJ136" s="134">
        <v>1.1574297343698761</v>
      </c>
      <c r="HK136" s="134">
        <v>11.960107255155384</v>
      </c>
      <c r="HL136" s="132">
        <v>34.730608229325412</v>
      </c>
      <c r="HM136" s="144">
        <v>99.474127860752304</v>
      </c>
      <c r="HN136" s="144">
        <v>79.0453801244864</v>
      </c>
      <c r="HO136" s="365">
        <v>7.4053503656391698E-2</v>
      </c>
      <c r="HP136" s="366">
        <v>5.9864307569509098E-2</v>
      </c>
      <c r="HQ136" s="365">
        <v>1.3864818024263399</v>
      </c>
      <c r="HR136" s="366">
        <v>1.5177065767285001</v>
      </c>
      <c r="HS136" s="132">
        <v>87.348353552859606</v>
      </c>
      <c r="HT136" s="132">
        <v>91.568296795952804</v>
      </c>
      <c r="HU136" s="132">
        <v>5.34110895121725</v>
      </c>
      <c r="HV136" s="132">
        <v>3.9443927098576599</v>
      </c>
      <c r="HW136" s="132">
        <v>6.5527325900201099</v>
      </c>
      <c r="HX136" s="132">
        <v>12.8432407966204</v>
      </c>
      <c r="HY136" s="144">
        <v>97.822111694185992</v>
      </c>
      <c r="HZ136" s="144">
        <v>103.523549501082</v>
      </c>
      <c r="IA136" s="383">
        <v>25</v>
      </c>
      <c r="IB136" s="383">
        <v>23</v>
      </c>
      <c r="IC136" s="366">
        <v>0.28184892897406999</v>
      </c>
      <c r="ID136" s="366">
        <v>0.182931678994671</v>
      </c>
      <c r="IE136" s="366">
        <v>4.3402777777777803</v>
      </c>
      <c r="IF136" s="366">
        <v>4.3396226415094299</v>
      </c>
      <c r="IG136" s="144">
        <v>81.4236111111111</v>
      </c>
      <c r="IH136" s="144">
        <v>86.603773584905696</v>
      </c>
      <c r="II136" s="144">
        <v>6.4937993235625697</v>
      </c>
      <c r="IJ136" s="144">
        <v>4.2153821681380697</v>
      </c>
      <c r="IK136" s="144">
        <v>5.6406507037104703</v>
      </c>
      <c r="IL136" s="144">
        <v>11.992682558841301</v>
      </c>
      <c r="IM136" s="146">
        <v>126.45670367195632</v>
      </c>
      <c r="IN136" s="135">
        <v>117.35509576343792</v>
      </c>
      <c r="IO136" s="366">
        <v>0.31458906802988601</v>
      </c>
      <c r="IP136" s="366">
        <v>0.127226463104326</v>
      </c>
      <c r="IQ136" s="366">
        <v>1.61453077699294</v>
      </c>
      <c r="IR136" s="366">
        <v>1.0062893081761</v>
      </c>
      <c r="IS136" s="144">
        <v>87.891019172553001</v>
      </c>
      <c r="IT136" s="144">
        <v>92.578616352201294</v>
      </c>
      <c r="IU136" s="144">
        <v>19.484860401101098</v>
      </c>
      <c r="IV136" s="144">
        <v>12.643129770992401</v>
      </c>
      <c r="IW136" s="144">
        <v>6.8175060146514204</v>
      </c>
      <c r="IX136" s="144">
        <v>11.1031774366298</v>
      </c>
      <c r="IY136" s="338">
        <v>16</v>
      </c>
      <c r="IZ136" s="366">
        <v>0.193587416817907</v>
      </c>
      <c r="JA136" s="366">
        <v>4.1994750656167996</v>
      </c>
      <c r="JB136" s="366">
        <v>95.800524934383205</v>
      </c>
      <c r="JC136" s="366">
        <v>4.6098003629764097</v>
      </c>
      <c r="JD136" s="144">
        <v>10.5876584188292</v>
      </c>
    </row>
    <row r="137" spans="1:264" ht="18" customHeight="1">
      <c r="A137" s="278"/>
      <c r="B137" s="279" t="s">
        <v>87</v>
      </c>
      <c r="C137" s="279" t="s">
        <v>87</v>
      </c>
      <c r="D137" s="280" t="s">
        <v>1853</v>
      </c>
      <c r="E137" s="281" t="s">
        <v>1351</v>
      </c>
      <c r="F137" s="280" t="s">
        <v>128</v>
      </c>
      <c r="G137" s="281" t="s">
        <v>14</v>
      </c>
      <c r="H137" s="282" t="s">
        <v>87</v>
      </c>
      <c r="I137" s="282" t="s">
        <v>87</v>
      </c>
      <c r="J137" s="282" t="s">
        <v>87</v>
      </c>
      <c r="K137" s="282" t="s">
        <v>87</v>
      </c>
      <c r="L137" s="282" t="s">
        <v>87</v>
      </c>
      <c r="M137" s="283">
        <v>51492</v>
      </c>
      <c r="N137" s="282" t="s">
        <v>87</v>
      </c>
      <c r="O137" s="282" t="s">
        <v>87</v>
      </c>
      <c r="P137" s="282" t="s">
        <v>87</v>
      </c>
      <c r="Q137" s="282" t="s">
        <v>87</v>
      </c>
      <c r="R137" s="132">
        <v>101.4</v>
      </c>
      <c r="S137" s="132">
        <v>104.96699999999998</v>
      </c>
      <c r="T137" s="338">
        <v>10.96252465483235</v>
      </c>
      <c r="U137" s="338">
        <v>29.006935513065969</v>
      </c>
      <c r="V137" s="132">
        <v>9.7162510748065394</v>
      </c>
      <c r="W137" s="132">
        <v>9.8022355975924302</v>
      </c>
      <c r="X137" s="132">
        <v>19.518486672399</v>
      </c>
      <c r="Y137" s="282" t="s">
        <v>87</v>
      </c>
      <c r="Z137" s="282" t="s">
        <v>87</v>
      </c>
      <c r="AA137" s="282" t="s">
        <v>87</v>
      </c>
      <c r="AB137" s="282" t="s">
        <v>87</v>
      </c>
      <c r="AC137" s="282" t="s">
        <v>87</v>
      </c>
      <c r="AD137" s="282" t="s">
        <v>87</v>
      </c>
      <c r="AE137" s="282" t="s">
        <v>87</v>
      </c>
      <c r="AF137" s="282" t="s">
        <v>87</v>
      </c>
      <c r="AG137" s="282" t="s">
        <v>87</v>
      </c>
      <c r="AH137" s="282" t="s">
        <v>87</v>
      </c>
      <c r="AI137" s="282" t="s">
        <v>87</v>
      </c>
      <c r="AJ137" s="282" t="s">
        <v>87</v>
      </c>
      <c r="AK137" s="282" t="s">
        <v>87</v>
      </c>
      <c r="AL137" s="282" t="s">
        <v>87</v>
      </c>
      <c r="AM137" s="282" t="s">
        <v>87</v>
      </c>
      <c r="AN137" s="282" t="s">
        <v>87</v>
      </c>
      <c r="AO137" s="282" t="s">
        <v>87</v>
      </c>
      <c r="AP137" s="282" t="s">
        <v>87</v>
      </c>
      <c r="AQ137" s="282" t="s">
        <v>87</v>
      </c>
      <c r="AR137" s="282" t="s">
        <v>87</v>
      </c>
      <c r="AS137" s="282" t="s">
        <v>87</v>
      </c>
      <c r="AT137" s="282" t="s">
        <v>87</v>
      </c>
      <c r="AU137" s="282" t="s">
        <v>87</v>
      </c>
      <c r="AV137" s="282" t="s">
        <v>87</v>
      </c>
      <c r="AW137" s="286" t="s">
        <v>87</v>
      </c>
      <c r="AX137" s="286" t="s">
        <v>87</v>
      </c>
      <c r="AY137" s="286" t="s">
        <v>87</v>
      </c>
      <c r="AZ137" s="286" t="s">
        <v>87</v>
      </c>
      <c r="BA137" s="286" t="s">
        <v>87</v>
      </c>
      <c r="BB137" s="285">
        <v>27</v>
      </c>
      <c r="BC137" s="285">
        <v>20</v>
      </c>
      <c r="BD137" s="287" t="s">
        <v>88</v>
      </c>
      <c r="BE137" s="287" t="s">
        <v>88</v>
      </c>
      <c r="BF137" s="287" t="s">
        <v>88</v>
      </c>
      <c r="BG137" s="285">
        <v>0</v>
      </c>
      <c r="BH137" s="284">
        <v>0</v>
      </c>
      <c r="BI137" s="285">
        <v>38</v>
      </c>
      <c r="BJ137" s="284">
        <v>66.369749366867524</v>
      </c>
      <c r="BK137" s="285">
        <v>0</v>
      </c>
      <c r="BL137" s="284">
        <v>0</v>
      </c>
      <c r="BM137" s="285">
        <v>0</v>
      </c>
      <c r="BN137" s="288">
        <v>0</v>
      </c>
      <c r="BO137" s="289">
        <v>30</v>
      </c>
      <c r="BP137" s="288">
        <v>52.397170552790151</v>
      </c>
      <c r="BQ137" s="285">
        <v>0</v>
      </c>
      <c r="BR137" s="288">
        <v>0</v>
      </c>
      <c r="BS137" s="285">
        <v>0</v>
      </c>
      <c r="BT137" s="288">
        <v>0</v>
      </c>
      <c r="BU137" s="285">
        <v>0</v>
      </c>
      <c r="BV137" s="288">
        <v>0</v>
      </c>
      <c r="BW137" s="285">
        <v>0</v>
      </c>
      <c r="BX137" s="288">
        <v>0</v>
      </c>
      <c r="BY137" s="290">
        <v>0</v>
      </c>
      <c r="BZ137" s="291">
        <v>0</v>
      </c>
      <c r="CA137" s="285">
        <v>116</v>
      </c>
      <c r="CB137" s="288">
        <v>202.60239280412191</v>
      </c>
      <c r="CC137" s="285">
        <v>0</v>
      </c>
      <c r="CD137" s="288">
        <v>0</v>
      </c>
      <c r="CE137" s="285">
        <v>9</v>
      </c>
      <c r="CF137" s="288">
        <v>15.719151165837046</v>
      </c>
      <c r="CG137" s="285">
        <v>2</v>
      </c>
      <c r="CH137" s="288">
        <v>3.4931447035193433</v>
      </c>
      <c r="CI137" s="285">
        <v>153</v>
      </c>
      <c r="CJ137" s="288">
        <v>267.22556981922975</v>
      </c>
      <c r="CK137" s="285">
        <v>14</v>
      </c>
      <c r="CL137" s="288">
        <v>24.452012924635405</v>
      </c>
      <c r="CM137" s="285">
        <v>347</v>
      </c>
      <c r="CN137" s="292">
        <v>606.06060606060601</v>
      </c>
      <c r="CO137" s="285">
        <v>15</v>
      </c>
      <c r="CP137" s="288">
        <v>26.198585276395075</v>
      </c>
      <c r="CQ137" s="290">
        <v>0</v>
      </c>
      <c r="CR137" s="291">
        <v>0</v>
      </c>
      <c r="CS137" s="290">
        <v>0</v>
      </c>
      <c r="CT137" s="291">
        <v>0</v>
      </c>
      <c r="CU137" s="285">
        <v>6</v>
      </c>
      <c r="CV137" s="288">
        <v>10.47943411055803</v>
      </c>
      <c r="CW137" s="285">
        <v>14</v>
      </c>
      <c r="CX137" s="288">
        <v>24.452012924635405</v>
      </c>
      <c r="CY137" s="285">
        <v>14</v>
      </c>
      <c r="CZ137" s="288">
        <v>24.452012924635405</v>
      </c>
      <c r="DA137" s="290">
        <v>0</v>
      </c>
      <c r="DB137" s="291">
        <v>0</v>
      </c>
      <c r="DC137" s="285">
        <v>0</v>
      </c>
      <c r="DD137" s="285">
        <v>0</v>
      </c>
      <c r="DE137" s="285">
        <v>0</v>
      </c>
      <c r="DF137" s="285">
        <v>4731</v>
      </c>
      <c r="DG137" s="285">
        <v>0</v>
      </c>
      <c r="DH137" s="285">
        <v>20</v>
      </c>
      <c r="DI137" s="285">
        <v>12</v>
      </c>
      <c r="DJ137" s="285">
        <v>0</v>
      </c>
      <c r="DK137" s="285">
        <v>0</v>
      </c>
      <c r="DL137" s="285">
        <v>0</v>
      </c>
      <c r="DM137" s="285">
        <v>0</v>
      </c>
      <c r="DN137" s="285">
        <v>0</v>
      </c>
      <c r="DO137" s="285">
        <v>129</v>
      </c>
      <c r="DP137" s="285">
        <v>0</v>
      </c>
      <c r="DQ137" s="285">
        <v>0</v>
      </c>
      <c r="DR137" s="285">
        <v>0</v>
      </c>
      <c r="DS137" s="285">
        <v>0</v>
      </c>
      <c r="DT137" s="285">
        <v>0</v>
      </c>
      <c r="DU137" s="285">
        <v>0</v>
      </c>
      <c r="DV137" s="285">
        <v>907</v>
      </c>
      <c r="DW137" s="285">
        <v>0</v>
      </c>
      <c r="DX137" s="285">
        <v>86</v>
      </c>
      <c r="DY137" s="285">
        <v>0</v>
      </c>
      <c r="DZ137" s="285">
        <v>0</v>
      </c>
      <c r="EA137" s="285">
        <v>5957</v>
      </c>
      <c r="EB137" s="288">
        <v>17.4584522410609</v>
      </c>
      <c r="EC137" s="285">
        <v>234</v>
      </c>
      <c r="ED137" s="285">
        <v>1895</v>
      </c>
      <c r="EE137" s="285">
        <v>212</v>
      </c>
      <c r="EF137" s="288">
        <v>11.187335092348286</v>
      </c>
      <c r="EG137" s="285">
        <v>19</v>
      </c>
      <c r="EH137" s="285">
        <v>23</v>
      </c>
      <c r="EI137" s="285">
        <v>8</v>
      </c>
      <c r="EJ137" s="285">
        <v>0</v>
      </c>
      <c r="EK137" s="285">
        <v>55</v>
      </c>
      <c r="EL137" s="285">
        <v>0</v>
      </c>
      <c r="EM137" s="285">
        <v>0</v>
      </c>
      <c r="EN137" s="285">
        <v>6</v>
      </c>
      <c r="EO137" s="285">
        <v>2</v>
      </c>
      <c r="EP137" s="285">
        <v>2</v>
      </c>
      <c r="EQ137" s="285">
        <v>6</v>
      </c>
      <c r="ER137" s="285">
        <v>0</v>
      </c>
      <c r="ES137" s="285">
        <v>0</v>
      </c>
      <c r="ET137" s="285">
        <v>1</v>
      </c>
      <c r="EU137" s="285">
        <v>0</v>
      </c>
      <c r="EV137" s="285">
        <v>428</v>
      </c>
      <c r="EW137" s="285">
        <v>0</v>
      </c>
      <c r="EX137" s="285">
        <v>0</v>
      </c>
      <c r="EY137" s="285">
        <v>0</v>
      </c>
      <c r="EZ137" s="285">
        <v>0</v>
      </c>
      <c r="FA137" s="285">
        <v>4</v>
      </c>
      <c r="FB137" s="285">
        <v>0</v>
      </c>
      <c r="FC137" s="285">
        <v>1</v>
      </c>
      <c r="FD137" s="285">
        <v>1</v>
      </c>
      <c r="FE137" s="285">
        <v>4</v>
      </c>
      <c r="FF137" s="285">
        <v>3</v>
      </c>
      <c r="FG137" s="285">
        <v>55</v>
      </c>
      <c r="FH137" s="285">
        <v>68</v>
      </c>
      <c r="FI137" s="285">
        <v>50</v>
      </c>
      <c r="FJ137" s="285">
        <v>1387</v>
      </c>
      <c r="FK137" s="289">
        <v>0</v>
      </c>
      <c r="FL137" s="288">
        <v>0</v>
      </c>
      <c r="FM137" s="289">
        <v>0</v>
      </c>
      <c r="FN137" s="288">
        <v>0</v>
      </c>
      <c r="FO137" s="289">
        <v>0</v>
      </c>
      <c r="FP137" s="288">
        <v>0</v>
      </c>
      <c r="FQ137" s="281">
        <v>1</v>
      </c>
      <c r="FR137" s="292">
        <v>1.7465723517596716</v>
      </c>
      <c r="FS137" s="281">
        <v>0</v>
      </c>
      <c r="FT137" s="292">
        <v>0</v>
      </c>
      <c r="FU137" s="289">
        <v>0</v>
      </c>
      <c r="FV137" s="288">
        <v>0</v>
      </c>
      <c r="FW137" s="293">
        <v>2</v>
      </c>
      <c r="FX137" s="293">
        <v>0</v>
      </c>
      <c r="FY137" s="293">
        <v>2</v>
      </c>
      <c r="FZ137" s="293">
        <v>0</v>
      </c>
      <c r="GA137" s="293">
        <v>0</v>
      </c>
      <c r="GB137" s="285">
        <v>179</v>
      </c>
      <c r="GC137" s="285">
        <v>0</v>
      </c>
      <c r="GD137" s="285">
        <v>0</v>
      </c>
      <c r="GE137" s="285">
        <v>0</v>
      </c>
      <c r="GF137" s="285">
        <v>0</v>
      </c>
      <c r="GG137" s="288">
        <v>52.91</v>
      </c>
      <c r="GH137" s="288">
        <v>239.86</v>
      </c>
      <c r="GI137" s="288">
        <v>15.4</v>
      </c>
      <c r="GJ137" s="288">
        <v>0</v>
      </c>
      <c r="GK137" s="288">
        <v>0</v>
      </c>
      <c r="GL137" s="288">
        <v>0</v>
      </c>
      <c r="GM137" s="288">
        <v>0</v>
      </c>
      <c r="GN137" s="288">
        <v>0</v>
      </c>
      <c r="GO137" s="288">
        <v>0</v>
      </c>
      <c r="GP137" s="288">
        <v>0</v>
      </c>
      <c r="GQ137" s="288">
        <v>0</v>
      </c>
      <c r="GR137" s="288">
        <v>0</v>
      </c>
      <c r="GS137" s="288">
        <v>0</v>
      </c>
      <c r="GT137" s="288">
        <v>1</v>
      </c>
      <c r="GU137" s="288">
        <v>0</v>
      </c>
      <c r="GV137" s="288">
        <v>0</v>
      </c>
      <c r="GW137" s="288">
        <v>1</v>
      </c>
      <c r="GX137" s="288">
        <v>0</v>
      </c>
      <c r="GY137" s="288">
        <v>0</v>
      </c>
      <c r="GZ137" s="288">
        <v>1</v>
      </c>
      <c r="HA137" s="288">
        <v>0</v>
      </c>
      <c r="HB137" s="288">
        <v>0</v>
      </c>
      <c r="HC137" s="288">
        <v>0</v>
      </c>
      <c r="HD137" s="288">
        <v>0</v>
      </c>
      <c r="HE137" s="288">
        <v>0</v>
      </c>
      <c r="HF137" s="288">
        <v>0</v>
      </c>
      <c r="HG137" s="288">
        <v>0</v>
      </c>
      <c r="HH137" s="288">
        <v>0</v>
      </c>
      <c r="HI137" s="288">
        <v>0</v>
      </c>
      <c r="HJ137" s="134">
        <v>0</v>
      </c>
      <c r="HK137" s="134">
        <v>1.9420492503689892</v>
      </c>
      <c r="HL137" s="132">
        <v>15.342189077915018</v>
      </c>
      <c r="HM137" s="144">
        <v>86.953999999999994</v>
      </c>
      <c r="HN137" s="144">
        <v>73.277000000000001</v>
      </c>
      <c r="HO137" s="365">
        <v>0.118821292775665</v>
      </c>
      <c r="HP137" s="365">
        <v>1.8005041411595198E-2</v>
      </c>
      <c r="HQ137" s="365">
        <v>12.5</v>
      </c>
      <c r="HR137" s="365">
        <v>2.9411764705882399</v>
      </c>
      <c r="HS137" s="132">
        <v>85</v>
      </c>
      <c r="HT137" s="132">
        <v>97.058823529411796</v>
      </c>
      <c r="HU137" s="132">
        <v>0.95057034220532299</v>
      </c>
      <c r="HV137" s="132">
        <v>0.61217140799423797</v>
      </c>
      <c r="HW137" s="132">
        <v>15.079884144632301</v>
      </c>
      <c r="HX137" s="132">
        <v>21.700201207243499</v>
      </c>
      <c r="HY137" s="144">
        <v>107.40600000000001</v>
      </c>
      <c r="HZ137" s="144">
        <v>105.303</v>
      </c>
      <c r="IA137" s="383">
        <v>12</v>
      </c>
      <c r="IB137" s="383">
        <v>9</v>
      </c>
      <c r="IC137" s="366">
        <v>0.45523520485584201</v>
      </c>
      <c r="ID137" s="366">
        <v>0.26200873362445398</v>
      </c>
      <c r="IE137" s="366">
        <v>5.2401746724890801</v>
      </c>
      <c r="IF137" s="366">
        <v>4.63917525773196</v>
      </c>
      <c r="IG137" s="144">
        <v>78.602620087336206</v>
      </c>
      <c r="IH137" s="144">
        <v>76.804123711340196</v>
      </c>
      <c r="II137" s="144">
        <v>8.6874051593323198</v>
      </c>
      <c r="IJ137" s="144">
        <v>5.6477438136826796</v>
      </c>
      <c r="IK137" s="144">
        <v>10.277492291880799</v>
      </c>
      <c r="IL137" s="144">
        <v>16.307847082495002</v>
      </c>
      <c r="IM137" s="146">
        <v>123.33499999999999</v>
      </c>
      <c r="IN137" s="135">
        <v>135.875</v>
      </c>
      <c r="IO137" s="366">
        <v>0.31364349189754298</v>
      </c>
      <c r="IP137" s="366">
        <v>0.27985074626865702</v>
      </c>
      <c r="IQ137" s="366">
        <v>5.2631578947368398</v>
      </c>
      <c r="IR137" s="366">
        <v>7.7922077922077904</v>
      </c>
      <c r="IS137" s="144">
        <v>93.859649122806999</v>
      </c>
      <c r="IT137" s="144">
        <v>97.402597402597394</v>
      </c>
      <c r="IU137" s="144">
        <v>5.9592263460533204</v>
      </c>
      <c r="IV137" s="144">
        <v>3.5914179104477602</v>
      </c>
      <c r="IW137" s="144">
        <v>12.4223602484472</v>
      </c>
      <c r="IX137" s="144">
        <v>16.0444136016655</v>
      </c>
      <c r="IY137" s="338">
        <v>6</v>
      </c>
      <c r="IZ137" s="366">
        <v>0.29615004935834199</v>
      </c>
      <c r="JA137" s="366">
        <v>5.1724137931034502</v>
      </c>
      <c r="JB137" s="366">
        <v>95.689655172413794</v>
      </c>
      <c r="JC137" s="366">
        <v>5.72556762092794</v>
      </c>
      <c r="JD137" s="144">
        <v>13.541247484909499</v>
      </c>
    </row>
    <row r="138" spans="1:264" ht="18" customHeight="1">
      <c r="A138" s="278"/>
      <c r="B138" s="279" t="s">
        <v>87</v>
      </c>
      <c r="C138" s="279" t="s">
        <v>87</v>
      </c>
      <c r="D138" s="280" t="s">
        <v>1854</v>
      </c>
      <c r="E138" s="281" t="s">
        <v>1352</v>
      </c>
      <c r="F138" s="280" t="s">
        <v>102</v>
      </c>
      <c r="G138" s="281" t="s">
        <v>15</v>
      </c>
      <c r="H138" s="282" t="s">
        <v>87</v>
      </c>
      <c r="I138" s="282" t="s">
        <v>87</v>
      </c>
      <c r="J138" s="282" t="s">
        <v>87</v>
      </c>
      <c r="K138" s="282" t="s">
        <v>87</v>
      </c>
      <c r="L138" s="282" t="s">
        <v>87</v>
      </c>
      <c r="M138" s="283">
        <v>115093</v>
      </c>
      <c r="N138" s="282" t="s">
        <v>87</v>
      </c>
      <c r="O138" s="282" t="s">
        <v>87</v>
      </c>
      <c r="P138" s="282" t="s">
        <v>87</v>
      </c>
      <c r="Q138" s="282" t="s">
        <v>87</v>
      </c>
      <c r="R138" s="132">
        <v>103.33025808617091</v>
      </c>
      <c r="S138" s="132">
        <v>97.330296267003192</v>
      </c>
      <c r="T138" s="338">
        <v>42.284793341099657</v>
      </c>
      <c r="U138" s="339" t="s">
        <v>88</v>
      </c>
      <c r="V138" s="132">
        <v>9.3922651933701697</v>
      </c>
      <c r="W138" s="132">
        <v>5.9545733578882798</v>
      </c>
      <c r="X138" s="132">
        <v>15.346838551258401</v>
      </c>
      <c r="Y138" s="282" t="s">
        <v>87</v>
      </c>
      <c r="Z138" s="282" t="s">
        <v>87</v>
      </c>
      <c r="AA138" s="282" t="s">
        <v>87</v>
      </c>
      <c r="AB138" s="282" t="s">
        <v>87</v>
      </c>
      <c r="AC138" s="282" t="s">
        <v>87</v>
      </c>
      <c r="AD138" s="282" t="s">
        <v>87</v>
      </c>
      <c r="AE138" s="282" t="s">
        <v>87</v>
      </c>
      <c r="AF138" s="282" t="s">
        <v>87</v>
      </c>
      <c r="AG138" s="282" t="s">
        <v>87</v>
      </c>
      <c r="AH138" s="282" t="s">
        <v>87</v>
      </c>
      <c r="AI138" s="282" t="s">
        <v>87</v>
      </c>
      <c r="AJ138" s="282" t="s">
        <v>87</v>
      </c>
      <c r="AK138" s="282" t="s">
        <v>87</v>
      </c>
      <c r="AL138" s="282" t="s">
        <v>87</v>
      </c>
      <c r="AM138" s="282" t="s">
        <v>87</v>
      </c>
      <c r="AN138" s="282" t="s">
        <v>87</v>
      </c>
      <c r="AO138" s="282" t="s">
        <v>87</v>
      </c>
      <c r="AP138" s="282" t="s">
        <v>87</v>
      </c>
      <c r="AQ138" s="282" t="s">
        <v>87</v>
      </c>
      <c r="AR138" s="282" t="s">
        <v>87</v>
      </c>
      <c r="AS138" s="282" t="s">
        <v>87</v>
      </c>
      <c r="AT138" s="282" t="s">
        <v>87</v>
      </c>
      <c r="AU138" s="282" t="s">
        <v>87</v>
      </c>
      <c r="AV138" s="282" t="s">
        <v>87</v>
      </c>
      <c r="AW138" s="286" t="s">
        <v>87</v>
      </c>
      <c r="AX138" s="286" t="s">
        <v>87</v>
      </c>
      <c r="AY138" s="286" t="s">
        <v>87</v>
      </c>
      <c r="AZ138" s="286" t="s">
        <v>87</v>
      </c>
      <c r="BA138" s="286" t="s">
        <v>87</v>
      </c>
      <c r="BB138" s="285">
        <v>39</v>
      </c>
      <c r="BC138" s="285">
        <v>36</v>
      </c>
      <c r="BD138" s="287" t="s">
        <v>88</v>
      </c>
      <c r="BE138" s="287" t="s">
        <v>88</v>
      </c>
      <c r="BF138" s="287" t="s">
        <v>88</v>
      </c>
      <c r="BG138" s="285">
        <v>17</v>
      </c>
      <c r="BH138" s="284">
        <v>13.990963483585306</v>
      </c>
      <c r="BI138" s="285">
        <v>124</v>
      </c>
      <c r="BJ138" s="284">
        <v>102.05173364497519</v>
      </c>
      <c r="BK138" s="285">
        <v>0</v>
      </c>
      <c r="BL138" s="284">
        <v>0</v>
      </c>
      <c r="BM138" s="285">
        <v>0</v>
      </c>
      <c r="BN138" s="288">
        <v>0</v>
      </c>
      <c r="BO138" s="289">
        <v>43</v>
      </c>
      <c r="BP138" s="288">
        <v>35.388907634951074</v>
      </c>
      <c r="BQ138" s="285">
        <v>0</v>
      </c>
      <c r="BR138" s="288">
        <v>0</v>
      </c>
      <c r="BS138" s="285">
        <v>0</v>
      </c>
      <c r="BT138" s="288">
        <v>0</v>
      </c>
      <c r="BU138" s="285">
        <v>0</v>
      </c>
      <c r="BV138" s="288">
        <v>0</v>
      </c>
      <c r="BW138" s="285">
        <v>0</v>
      </c>
      <c r="BX138" s="288">
        <v>0</v>
      </c>
      <c r="BY138" s="290">
        <v>0</v>
      </c>
      <c r="BZ138" s="291">
        <v>0</v>
      </c>
      <c r="CA138" s="285">
        <v>232</v>
      </c>
      <c r="CB138" s="288">
        <v>190.93550165834066</v>
      </c>
      <c r="CC138" s="290">
        <v>0</v>
      </c>
      <c r="CD138" s="291">
        <v>0</v>
      </c>
      <c r="CE138" s="285">
        <v>56</v>
      </c>
      <c r="CF138" s="288">
        <v>46.087879710633956</v>
      </c>
      <c r="CG138" s="285">
        <v>413</v>
      </c>
      <c r="CH138" s="288">
        <v>339.89811286592544</v>
      </c>
      <c r="CI138" s="285">
        <v>453</v>
      </c>
      <c r="CJ138" s="288">
        <v>372.81802694494968</v>
      </c>
      <c r="CK138" s="285">
        <v>104</v>
      </c>
      <c r="CL138" s="288">
        <v>85.591776605463068</v>
      </c>
      <c r="CM138" s="285">
        <v>97</v>
      </c>
      <c r="CN138" s="292">
        <v>79.830791641633809</v>
      </c>
      <c r="CO138" s="285">
        <v>46</v>
      </c>
      <c r="CP138" s="288">
        <v>37.85790119087789</v>
      </c>
      <c r="CQ138" s="285">
        <v>0</v>
      </c>
      <c r="CR138" s="288">
        <v>0</v>
      </c>
      <c r="CS138" s="290">
        <v>3</v>
      </c>
      <c r="CT138" s="291">
        <v>2.468993555926819</v>
      </c>
      <c r="CU138" s="290">
        <v>23</v>
      </c>
      <c r="CV138" s="291">
        <v>18.928950595438945</v>
      </c>
      <c r="CW138" s="290">
        <v>28</v>
      </c>
      <c r="CX138" s="291">
        <v>23.043939855316978</v>
      </c>
      <c r="CY138" s="290">
        <v>28</v>
      </c>
      <c r="CZ138" s="291">
        <v>23.043939855316978</v>
      </c>
      <c r="DA138" s="290">
        <v>0</v>
      </c>
      <c r="DB138" s="291">
        <v>0</v>
      </c>
      <c r="DC138" s="290">
        <v>0</v>
      </c>
      <c r="DD138" s="290">
        <v>0</v>
      </c>
      <c r="DE138" s="290">
        <v>183</v>
      </c>
      <c r="DF138" s="290">
        <v>0</v>
      </c>
      <c r="DG138" s="290">
        <v>0</v>
      </c>
      <c r="DH138" s="290">
        <v>338</v>
      </c>
      <c r="DI138" s="290">
        <v>0</v>
      </c>
      <c r="DJ138" s="290">
        <v>38</v>
      </c>
      <c r="DK138" s="290">
        <v>0</v>
      </c>
      <c r="DL138" s="290">
        <v>47</v>
      </c>
      <c r="DM138" s="290">
        <v>0</v>
      </c>
      <c r="DN138" s="290">
        <v>417</v>
      </c>
      <c r="DO138" s="290">
        <v>57</v>
      </c>
      <c r="DP138" s="290">
        <v>16</v>
      </c>
      <c r="DQ138" s="290">
        <v>6</v>
      </c>
      <c r="DR138" s="290">
        <v>0</v>
      </c>
      <c r="DS138" s="290">
        <v>0</v>
      </c>
      <c r="DT138" s="290">
        <v>1775</v>
      </c>
      <c r="DU138" s="290">
        <v>17355</v>
      </c>
      <c r="DV138" s="290">
        <v>1711</v>
      </c>
      <c r="DW138" s="290">
        <v>0</v>
      </c>
      <c r="DX138" s="290">
        <v>220</v>
      </c>
      <c r="DY138" s="290">
        <v>0</v>
      </c>
      <c r="DZ138" s="290">
        <v>0</v>
      </c>
      <c r="EA138" s="290">
        <v>8375</v>
      </c>
      <c r="EB138" s="291">
        <v>14.722388059701499</v>
      </c>
      <c r="EC138" s="290">
        <v>125</v>
      </c>
      <c r="ED138" s="290">
        <v>2767</v>
      </c>
      <c r="EE138" s="290">
        <v>427</v>
      </c>
      <c r="EF138" s="291">
        <v>15.431875677629201</v>
      </c>
      <c r="EG138" s="290">
        <v>54</v>
      </c>
      <c r="EH138" s="290">
        <v>69</v>
      </c>
      <c r="EI138" s="290">
        <v>39</v>
      </c>
      <c r="EJ138" s="290">
        <v>0</v>
      </c>
      <c r="EK138" s="290">
        <v>229</v>
      </c>
      <c r="EL138" s="290">
        <v>0</v>
      </c>
      <c r="EM138" s="290">
        <v>0</v>
      </c>
      <c r="EN138" s="290">
        <v>18</v>
      </c>
      <c r="EO138" s="290">
        <v>7</v>
      </c>
      <c r="EP138" s="290">
        <v>14</v>
      </c>
      <c r="EQ138" s="290">
        <v>9</v>
      </c>
      <c r="ER138" s="290">
        <v>0</v>
      </c>
      <c r="ES138" s="290">
        <v>3</v>
      </c>
      <c r="ET138" s="290">
        <v>0</v>
      </c>
      <c r="EU138" s="290">
        <v>0</v>
      </c>
      <c r="EV138" s="290">
        <v>716</v>
      </c>
      <c r="EW138" s="290">
        <v>0</v>
      </c>
      <c r="EX138" s="290">
        <v>0</v>
      </c>
      <c r="EY138" s="290">
        <v>0</v>
      </c>
      <c r="EZ138" s="290">
        <v>0</v>
      </c>
      <c r="FA138" s="290">
        <v>3</v>
      </c>
      <c r="FB138" s="290">
        <v>1</v>
      </c>
      <c r="FC138" s="290">
        <v>0</v>
      </c>
      <c r="FD138" s="290">
        <v>1</v>
      </c>
      <c r="FE138" s="290">
        <v>3</v>
      </c>
      <c r="FF138" s="290">
        <v>3</v>
      </c>
      <c r="FG138" s="290">
        <v>135</v>
      </c>
      <c r="FH138" s="290">
        <v>158</v>
      </c>
      <c r="FI138" s="290">
        <v>84</v>
      </c>
      <c r="FJ138" s="290">
        <v>2381</v>
      </c>
      <c r="FK138" s="295">
        <v>5</v>
      </c>
      <c r="FL138" s="291">
        <v>4.3443128600349281</v>
      </c>
      <c r="FM138" s="289">
        <v>2</v>
      </c>
      <c r="FN138" s="288">
        <v>1.7377251440139712</v>
      </c>
      <c r="FO138" s="295">
        <v>0</v>
      </c>
      <c r="FP138" s="291">
        <v>0</v>
      </c>
      <c r="FQ138" s="281">
        <v>1</v>
      </c>
      <c r="FR138" s="292">
        <v>0.82299785197560626</v>
      </c>
      <c r="FS138" s="281">
        <v>0</v>
      </c>
      <c r="FT138" s="292">
        <v>0</v>
      </c>
      <c r="FU138" s="295">
        <v>0</v>
      </c>
      <c r="FV138" s="291">
        <v>0</v>
      </c>
      <c r="FW138" s="293">
        <v>1</v>
      </c>
      <c r="FX138" s="293">
        <v>0</v>
      </c>
      <c r="FY138" s="293">
        <v>1</v>
      </c>
      <c r="FZ138" s="293">
        <v>0</v>
      </c>
      <c r="GA138" s="293">
        <v>0</v>
      </c>
      <c r="GB138" s="290">
        <v>3788</v>
      </c>
      <c r="GC138" s="290">
        <v>0</v>
      </c>
      <c r="GD138" s="290">
        <v>0</v>
      </c>
      <c r="GE138" s="290">
        <v>0</v>
      </c>
      <c r="GF138" s="290">
        <v>0</v>
      </c>
      <c r="GG138" s="291">
        <v>91.9</v>
      </c>
      <c r="GH138" s="291">
        <v>344</v>
      </c>
      <c r="GI138" s="291">
        <v>18</v>
      </c>
      <c r="GJ138" s="291">
        <v>3</v>
      </c>
      <c r="GK138" s="291">
        <v>3</v>
      </c>
      <c r="GL138" s="291">
        <v>1.2</v>
      </c>
      <c r="GM138" s="291">
        <v>4.2</v>
      </c>
      <c r="GN138" s="291">
        <v>1</v>
      </c>
      <c r="GO138" s="291">
        <v>0.2</v>
      </c>
      <c r="GP138" s="291">
        <v>5.2</v>
      </c>
      <c r="GQ138" s="291">
        <v>0</v>
      </c>
      <c r="GR138" s="291">
        <v>0</v>
      </c>
      <c r="GS138" s="291">
        <v>0</v>
      </c>
      <c r="GT138" s="291">
        <v>6.3</v>
      </c>
      <c r="GU138" s="291">
        <v>0</v>
      </c>
      <c r="GV138" s="291">
        <v>1</v>
      </c>
      <c r="GW138" s="291">
        <v>1</v>
      </c>
      <c r="GX138" s="291">
        <v>0</v>
      </c>
      <c r="GY138" s="291">
        <v>2</v>
      </c>
      <c r="GZ138" s="291">
        <v>1</v>
      </c>
      <c r="HA138" s="291">
        <v>0</v>
      </c>
      <c r="HB138" s="291">
        <v>0</v>
      </c>
      <c r="HC138" s="291">
        <v>1</v>
      </c>
      <c r="HD138" s="291">
        <v>0</v>
      </c>
      <c r="HE138" s="291">
        <v>1</v>
      </c>
      <c r="HF138" s="291">
        <v>1</v>
      </c>
      <c r="HG138" s="291">
        <v>1</v>
      </c>
      <c r="HH138" s="291">
        <v>0</v>
      </c>
      <c r="HI138" s="291">
        <v>1.6</v>
      </c>
      <c r="HJ138" s="134">
        <v>1.7377251440139712</v>
      </c>
      <c r="HK138" s="134">
        <v>1.7377251440139712</v>
      </c>
      <c r="HL138" s="132">
        <v>27.933931690024586</v>
      </c>
      <c r="HM138" s="144">
        <v>97.847381154243294</v>
      </c>
      <c r="HN138" s="144">
        <v>94.830138719315002</v>
      </c>
      <c r="HO138" s="365">
        <v>3.4698126301179702E-2</v>
      </c>
      <c r="HP138" s="365">
        <v>3.9478878799842097E-2</v>
      </c>
      <c r="HQ138" s="365">
        <v>4.5454545454545503</v>
      </c>
      <c r="HR138" s="365">
        <v>7.2727272727272698</v>
      </c>
      <c r="HS138" s="132">
        <v>86.363636363636402</v>
      </c>
      <c r="HT138" s="132">
        <v>90.909090909090907</v>
      </c>
      <c r="HU138" s="132">
        <v>0.76335877862595403</v>
      </c>
      <c r="HV138" s="132">
        <v>0.54283458349782898</v>
      </c>
      <c r="HW138" s="132">
        <v>6.6097550868177901</v>
      </c>
      <c r="HX138" s="132">
        <v>14.5554483279486</v>
      </c>
      <c r="HY138" s="144">
        <v>100.66332265908839</v>
      </c>
      <c r="HZ138" s="144">
        <v>101.25071967401099</v>
      </c>
      <c r="IA138" s="383">
        <v>7</v>
      </c>
      <c r="IB138" s="383">
        <v>8</v>
      </c>
      <c r="IC138" s="366">
        <v>0.20870602265951099</v>
      </c>
      <c r="ID138" s="366">
        <v>0.13986013986014001</v>
      </c>
      <c r="IE138" s="366">
        <v>2.3102310231023102</v>
      </c>
      <c r="IF138" s="366">
        <v>2.2346368715083802</v>
      </c>
      <c r="IG138" s="144">
        <v>83.4983498349835</v>
      </c>
      <c r="IH138" s="144">
        <v>86.033519553072594</v>
      </c>
      <c r="II138" s="144">
        <v>9.03398926654741</v>
      </c>
      <c r="IJ138" s="144">
        <v>6.2587412587412601</v>
      </c>
      <c r="IK138" s="144">
        <v>5.0764576685591098</v>
      </c>
      <c r="IL138" s="144">
        <v>12.159610623924801</v>
      </c>
      <c r="IM138" s="146">
        <v>114.85288720761957</v>
      </c>
      <c r="IN138" s="135">
        <v>118.0691503187609</v>
      </c>
      <c r="IO138" s="366">
        <v>0.55282555282555301</v>
      </c>
      <c r="IP138" s="366">
        <v>0.16339869281045799</v>
      </c>
      <c r="IQ138" s="366">
        <v>5.8252427184466002</v>
      </c>
      <c r="IR138" s="366">
        <v>2.2535211267605599</v>
      </c>
      <c r="IS138" s="144">
        <v>89.320388349514602</v>
      </c>
      <c r="IT138" s="144">
        <v>91.267605633802802</v>
      </c>
      <c r="IU138" s="144">
        <v>9.4901719901719908</v>
      </c>
      <c r="IV138" s="144">
        <v>7.2508169934640501</v>
      </c>
      <c r="IW138" s="144">
        <v>10.1300875837197</v>
      </c>
      <c r="IX138" s="144">
        <v>19.2506297229219</v>
      </c>
      <c r="IY138" s="338">
        <v>9</v>
      </c>
      <c r="IZ138" s="366">
        <v>0.14553686934023299</v>
      </c>
      <c r="JA138" s="366">
        <v>2.2959183673469399</v>
      </c>
      <c r="JB138" s="366">
        <v>93.112244897959201</v>
      </c>
      <c r="JC138" s="366">
        <v>6.3389391979301397</v>
      </c>
      <c r="JD138" s="144">
        <v>16.116309319011499</v>
      </c>
    </row>
    <row r="139" spans="1:264" ht="18" customHeight="1">
      <c r="A139" s="278"/>
      <c r="B139" s="279" t="s">
        <v>87</v>
      </c>
      <c r="C139" s="279" t="s">
        <v>87</v>
      </c>
      <c r="D139" s="280" t="s">
        <v>1855</v>
      </c>
      <c r="E139" s="281" t="s">
        <v>1353</v>
      </c>
      <c r="F139" s="280" t="s">
        <v>102</v>
      </c>
      <c r="G139" s="281" t="s">
        <v>15</v>
      </c>
      <c r="H139" s="282" t="s">
        <v>87</v>
      </c>
      <c r="I139" s="282" t="s">
        <v>87</v>
      </c>
      <c r="J139" s="282" t="s">
        <v>87</v>
      </c>
      <c r="K139" s="282" t="s">
        <v>87</v>
      </c>
      <c r="L139" s="282" t="s">
        <v>87</v>
      </c>
      <c r="M139" s="283">
        <v>493562</v>
      </c>
      <c r="N139" s="282" t="s">
        <v>87</v>
      </c>
      <c r="O139" s="282" t="s">
        <v>87</v>
      </c>
      <c r="P139" s="282" t="s">
        <v>87</v>
      </c>
      <c r="Q139" s="282" t="s">
        <v>87</v>
      </c>
      <c r="R139" s="132">
        <v>101.5902727617098</v>
      </c>
      <c r="S139" s="132">
        <v>97.879300431320075</v>
      </c>
      <c r="T139" s="395">
        <v>71.600433922668344</v>
      </c>
      <c r="U139" s="339" t="s">
        <v>88</v>
      </c>
      <c r="V139" s="132">
        <v>10.5820105820106</v>
      </c>
      <c r="W139" s="132">
        <v>4.7619047619047601</v>
      </c>
      <c r="X139" s="132">
        <v>15.343915343915301</v>
      </c>
      <c r="Y139" s="282" t="s">
        <v>87</v>
      </c>
      <c r="Z139" s="282" t="s">
        <v>87</v>
      </c>
      <c r="AA139" s="282" t="s">
        <v>87</v>
      </c>
      <c r="AB139" s="282" t="s">
        <v>87</v>
      </c>
      <c r="AC139" s="282" t="s">
        <v>87</v>
      </c>
      <c r="AD139" s="282" t="s">
        <v>87</v>
      </c>
      <c r="AE139" s="282" t="s">
        <v>87</v>
      </c>
      <c r="AF139" s="282" t="s">
        <v>87</v>
      </c>
      <c r="AG139" s="282" t="s">
        <v>87</v>
      </c>
      <c r="AH139" s="282" t="s">
        <v>87</v>
      </c>
      <c r="AI139" s="282" t="s">
        <v>87</v>
      </c>
      <c r="AJ139" s="282" t="s">
        <v>87</v>
      </c>
      <c r="AK139" s="282" t="s">
        <v>87</v>
      </c>
      <c r="AL139" s="282" t="s">
        <v>87</v>
      </c>
      <c r="AM139" s="282" t="s">
        <v>87</v>
      </c>
      <c r="AN139" s="282" t="s">
        <v>87</v>
      </c>
      <c r="AO139" s="282" t="s">
        <v>87</v>
      </c>
      <c r="AP139" s="282" t="s">
        <v>87</v>
      </c>
      <c r="AQ139" s="282" t="s">
        <v>87</v>
      </c>
      <c r="AR139" s="282" t="s">
        <v>87</v>
      </c>
      <c r="AS139" s="282" t="s">
        <v>87</v>
      </c>
      <c r="AT139" s="282" t="s">
        <v>87</v>
      </c>
      <c r="AU139" s="282" t="s">
        <v>87</v>
      </c>
      <c r="AV139" s="282" t="s">
        <v>87</v>
      </c>
      <c r="AW139" s="286" t="s">
        <v>87</v>
      </c>
      <c r="AX139" s="286" t="s">
        <v>87</v>
      </c>
      <c r="AY139" s="286" t="s">
        <v>87</v>
      </c>
      <c r="AZ139" s="286" t="s">
        <v>87</v>
      </c>
      <c r="BA139" s="286" t="s">
        <v>87</v>
      </c>
      <c r="BB139" s="285">
        <v>140</v>
      </c>
      <c r="BC139" s="285">
        <v>143</v>
      </c>
      <c r="BD139" s="287" t="s">
        <v>88</v>
      </c>
      <c r="BE139" s="287" t="s">
        <v>88</v>
      </c>
      <c r="BF139" s="287" t="s">
        <v>88</v>
      </c>
      <c r="BG139" s="285">
        <v>148</v>
      </c>
      <c r="BH139" s="284">
        <v>29.501465106544142</v>
      </c>
      <c r="BI139" s="285">
        <v>653</v>
      </c>
      <c r="BJ139" s="284">
        <v>130.1652480714414</v>
      </c>
      <c r="BK139" s="285">
        <v>11</v>
      </c>
      <c r="BL139" s="284">
        <v>2.1926764606215241</v>
      </c>
      <c r="BM139" s="285">
        <v>0</v>
      </c>
      <c r="BN139" s="288">
        <v>0</v>
      </c>
      <c r="BO139" s="289">
        <v>371</v>
      </c>
      <c r="BP139" s="288">
        <v>73.952996990053222</v>
      </c>
      <c r="BQ139" s="285">
        <v>0</v>
      </c>
      <c r="BR139" s="288">
        <v>0</v>
      </c>
      <c r="BS139" s="285">
        <v>12</v>
      </c>
      <c r="BT139" s="288">
        <v>2.39201068431439</v>
      </c>
      <c r="BU139" s="285">
        <v>0</v>
      </c>
      <c r="BV139" s="288">
        <v>0</v>
      </c>
      <c r="BW139" s="285">
        <v>51</v>
      </c>
      <c r="BX139" s="288">
        <v>10.166045408336156</v>
      </c>
      <c r="BY139" s="290">
        <v>0</v>
      </c>
      <c r="BZ139" s="291">
        <v>0</v>
      </c>
      <c r="CA139" s="285">
        <v>1477</v>
      </c>
      <c r="CB139" s="288">
        <v>294.41664839436282</v>
      </c>
      <c r="CC139" s="285">
        <v>668</v>
      </c>
      <c r="CD139" s="288">
        <v>133.15526142683439</v>
      </c>
      <c r="CE139" s="285">
        <v>154</v>
      </c>
      <c r="CF139" s="288">
        <v>30.697470448701338</v>
      </c>
      <c r="CG139" s="285">
        <v>1375</v>
      </c>
      <c r="CH139" s="288">
        <v>274.08455757769053</v>
      </c>
      <c r="CI139" s="285">
        <v>2241</v>
      </c>
      <c r="CJ139" s="288">
        <v>446.70799529571235</v>
      </c>
      <c r="CK139" s="285">
        <v>234</v>
      </c>
      <c r="CL139" s="288">
        <v>46.644208344130604</v>
      </c>
      <c r="CM139" s="285">
        <v>2519</v>
      </c>
      <c r="CN139" s="292">
        <v>502.12290948232902</v>
      </c>
      <c r="CO139" s="285">
        <v>250</v>
      </c>
      <c r="CP139" s="288">
        <v>49.833555923216466</v>
      </c>
      <c r="CQ139" s="285">
        <v>1</v>
      </c>
      <c r="CR139" s="288">
        <v>0.19933422369286585</v>
      </c>
      <c r="CS139" s="290">
        <v>79</v>
      </c>
      <c r="CT139" s="291">
        <v>15.747403671736402</v>
      </c>
      <c r="CU139" s="285">
        <v>72</v>
      </c>
      <c r="CV139" s="288">
        <v>14.352064105886338</v>
      </c>
      <c r="CW139" s="285">
        <v>265</v>
      </c>
      <c r="CX139" s="288">
        <v>52.823569278609448</v>
      </c>
      <c r="CY139" s="285">
        <v>265</v>
      </c>
      <c r="CZ139" s="288">
        <v>52.823569278609448</v>
      </c>
      <c r="DA139" s="290">
        <v>0</v>
      </c>
      <c r="DB139" s="291">
        <v>0</v>
      </c>
      <c r="DC139" s="285">
        <v>25</v>
      </c>
      <c r="DD139" s="285">
        <v>0</v>
      </c>
      <c r="DE139" s="285">
        <v>1228</v>
      </c>
      <c r="DF139" s="285">
        <v>5255</v>
      </c>
      <c r="DG139" s="285">
        <v>7554</v>
      </c>
      <c r="DH139" s="285">
        <v>1524</v>
      </c>
      <c r="DI139" s="285">
        <v>257</v>
      </c>
      <c r="DJ139" s="285">
        <v>317</v>
      </c>
      <c r="DK139" s="285">
        <v>129</v>
      </c>
      <c r="DL139" s="285">
        <v>0</v>
      </c>
      <c r="DM139" s="285">
        <v>0</v>
      </c>
      <c r="DN139" s="285">
        <v>623</v>
      </c>
      <c r="DO139" s="285">
        <v>111</v>
      </c>
      <c r="DP139" s="285">
        <v>118</v>
      </c>
      <c r="DQ139" s="285">
        <v>97</v>
      </c>
      <c r="DR139" s="285">
        <v>0</v>
      </c>
      <c r="DS139" s="285">
        <v>117</v>
      </c>
      <c r="DT139" s="285">
        <v>2457</v>
      </c>
      <c r="DU139" s="285">
        <v>54740</v>
      </c>
      <c r="DV139" s="285">
        <v>13230</v>
      </c>
      <c r="DW139" s="285">
        <v>1992</v>
      </c>
      <c r="DX139" s="285">
        <v>939</v>
      </c>
      <c r="DY139" s="285">
        <v>910</v>
      </c>
      <c r="DZ139" s="285">
        <v>11731</v>
      </c>
      <c r="EA139" s="285">
        <v>28230</v>
      </c>
      <c r="EB139" s="288">
        <v>25.0655331207935</v>
      </c>
      <c r="EC139" s="285">
        <v>565</v>
      </c>
      <c r="ED139" s="285">
        <v>9590</v>
      </c>
      <c r="EE139" s="285">
        <v>2353</v>
      </c>
      <c r="EF139" s="288">
        <v>24.535974973931179</v>
      </c>
      <c r="EG139" s="285">
        <v>393</v>
      </c>
      <c r="EH139" s="285">
        <v>197</v>
      </c>
      <c r="EI139" s="285">
        <v>85</v>
      </c>
      <c r="EJ139" s="285">
        <v>114</v>
      </c>
      <c r="EK139" s="285">
        <v>575</v>
      </c>
      <c r="EL139" s="285">
        <v>6</v>
      </c>
      <c r="EM139" s="285">
        <v>69</v>
      </c>
      <c r="EN139" s="285">
        <v>33</v>
      </c>
      <c r="EO139" s="285">
        <v>61</v>
      </c>
      <c r="EP139" s="285">
        <v>501</v>
      </c>
      <c r="EQ139" s="285">
        <v>63</v>
      </c>
      <c r="ER139" s="285">
        <v>0</v>
      </c>
      <c r="ES139" s="285">
        <v>1</v>
      </c>
      <c r="ET139" s="285">
        <v>0</v>
      </c>
      <c r="EU139" s="285">
        <v>0</v>
      </c>
      <c r="EV139" s="285">
        <v>5468</v>
      </c>
      <c r="EW139" s="285">
        <v>24</v>
      </c>
      <c r="EX139" s="285">
        <v>49</v>
      </c>
      <c r="EY139" s="285">
        <v>1687</v>
      </c>
      <c r="EZ139" s="285">
        <v>13</v>
      </c>
      <c r="FA139" s="285">
        <v>51</v>
      </c>
      <c r="FB139" s="285">
        <v>8</v>
      </c>
      <c r="FC139" s="285">
        <v>7</v>
      </c>
      <c r="FD139" s="285">
        <v>44</v>
      </c>
      <c r="FE139" s="285">
        <v>8</v>
      </c>
      <c r="FF139" s="285">
        <v>95</v>
      </c>
      <c r="FG139" s="285">
        <v>624</v>
      </c>
      <c r="FH139" s="285">
        <v>931</v>
      </c>
      <c r="FI139" s="285">
        <v>502</v>
      </c>
      <c r="FJ139" s="285">
        <v>4901</v>
      </c>
      <c r="FK139" s="289">
        <v>33</v>
      </c>
      <c r="FL139" s="288">
        <v>6.6860900960770877</v>
      </c>
      <c r="FM139" s="289">
        <v>14</v>
      </c>
      <c r="FN139" s="288">
        <v>2.8365230710630076</v>
      </c>
      <c r="FO139" s="289">
        <v>11</v>
      </c>
      <c r="FP139" s="288">
        <v>2.2286966986923629</v>
      </c>
      <c r="FQ139" s="281">
        <v>5</v>
      </c>
      <c r="FR139" s="292">
        <v>0.99667111846432921</v>
      </c>
      <c r="FS139" s="281">
        <v>2</v>
      </c>
      <c r="FT139" s="292">
        <v>0.39866844738573171</v>
      </c>
      <c r="FU139" s="289">
        <v>57</v>
      </c>
      <c r="FV139" s="288">
        <v>11.362050750493351</v>
      </c>
      <c r="FW139" s="293">
        <v>1</v>
      </c>
      <c r="FX139" s="293">
        <v>0</v>
      </c>
      <c r="FY139" s="293">
        <v>1</v>
      </c>
      <c r="FZ139" s="293">
        <v>0</v>
      </c>
      <c r="GA139" s="293">
        <v>0</v>
      </c>
      <c r="GB139" s="285">
        <v>13890</v>
      </c>
      <c r="GC139" s="285">
        <v>5467</v>
      </c>
      <c r="GD139" s="285">
        <v>8025</v>
      </c>
      <c r="GE139" s="285">
        <v>0</v>
      </c>
      <c r="GF139" s="285">
        <v>46</v>
      </c>
      <c r="GG139" s="288">
        <v>572.1</v>
      </c>
      <c r="GH139" s="288">
        <v>1322.4</v>
      </c>
      <c r="GI139" s="288">
        <v>66.400000000000006</v>
      </c>
      <c r="GJ139" s="288">
        <v>24.7</v>
      </c>
      <c r="GK139" s="288">
        <v>6</v>
      </c>
      <c r="GL139" s="288">
        <v>9</v>
      </c>
      <c r="GM139" s="288">
        <v>20.399999999999999</v>
      </c>
      <c r="GN139" s="288">
        <v>16.3</v>
      </c>
      <c r="GO139" s="288">
        <v>4.0999999999999996</v>
      </c>
      <c r="GP139" s="288">
        <v>26.3</v>
      </c>
      <c r="GQ139" s="288">
        <v>3.1</v>
      </c>
      <c r="GR139" s="288">
        <v>7.1</v>
      </c>
      <c r="GS139" s="288">
        <v>0.1</v>
      </c>
      <c r="GT139" s="288">
        <v>54.5</v>
      </c>
      <c r="GU139" s="288">
        <v>3.5</v>
      </c>
      <c r="GV139" s="288">
        <v>3</v>
      </c>
      <c r="GW139" s="288">
        <v>3</v>
      </c>
      <c r="GX139" s="288">
        <v>3</v>
      </c>
      <c r="GY139" s="288">
        <v>9</v>
      </c>
      <c r="GZ139" s="288">
        <v>3</v>
      </c>
      <c r="HA139" s="288">
        <v>4</v>
      </c>
      <c r="HB139" s="288">
        <v>4</v>
      </c>
      <c r="HC139" s="288">
        <v>1</v>
      </c>
      <c r="HD139" s="288">
        <v>2</v>
      </c>
      <c r="HE139" s="288">
        <v>1</v>
      </c>
      <c r="HF139" s="288">
        <v>4</v>
      </c>
      <c r="HG139" s="288">
        <v>7</v>
      </c>
      <c r="HH139" s="288">
        <v>17</v>
      </c>
      <c r="HI139" s="288">
        <v>8.8000000000000007</v>
      </c>
      <c r="HJ139" s="134">
        <v>1.6208703263217183</v>
      </c>
      <c r="HK139" s="134">
        <v>8.1043516316085924</v>
      </c>
      <c r="HL139" s="132">
        <v>42.006880594535239</v>
      </c>
      <c r="HM139" s="144">
        <v>93.644408168920904</v>
      </c>
      <c r="HN139" s="144">
        <v>85.680521871225494</v>
      </c>
      <c r="HO139" s="365">
        <v>8.0795525170913596E-2</v>
      </c>
      <c r="HP139" s="365">
        <v>2.93743268383433E-2</v>
      </c>
      <c r="HQ139" s="365">
        <v>6.5989847715736003</v>
      </c>
      <c r="HR139" s="365">
        <v>3.5714285714285698</v>
      </c>
      <c r="HS139" s="132">
        <v>82.233502538071093</v>
      </c>
      <c r="HT139" s="132">
        <v>88.095238095238102</v>
      </c>
      <c r="HU139" s="132">
        <v>1.2243629583592299</v>
      </c>
      <c r="HV139" s="132">
        <v>0.822481151473612</v>
      </c>
      <c r="HW139" s="132">
        <v>4.0773898338804297</v>
      </c>
      <c r="HX139" s="132">
        <v>11.348095730301299</v>
      </c>
      <c r="HY139" s="144">
        <v>99.870151709841437</v>
      </c>
      <c r="HZ139" s="144">
        <v>100.500428839138</v>
      </c>
      <c r="IA139" s="383">
        <v>73</v>
      </c>
      <c r="IB139" s="383">
        <v>53</v>
      </c>
      <c r="IC139" s="366">
        <v>0.58937510092039402</v>
      </c>
      <c r="ID139" s="366">
        <v>0.22719478737997301</v>
      </c>
      <c r="IE139" s="366">
        <v>6.0082304526749004</v>
      </c>
      <c r="IF139" s="366">
        <v>3.4193548387096802</v>
      </c>
      <c r="IG139" s="144">
        <v>75.473251028806601</v>
      </c>
      <c r="IH139" s="144">
        <v>79.0322580645161</v>
      </c>
      <c r="II139" s="144">
        <v>9.8094622961408007</v>
      </c>
      <c r="IJ139" s="144">
        <v>6.6443758573388196</v>
      </c>
      <c r="IK139" s="144">
        <v>3.40594847309261</v>
      </c>
      <c r="IL139" s="144">
        <v>9.6316689194561498</v>
      </c>
      <c r="IM139" s="146">
        <v>114.34675900946816</v>
      </c>
      <c r="IN139" s="135">
        <v>121.41742587566529</v>
      </c>
      <c r="IO139" s="366">
        <v>0.54654600842218404</v>
      </c>
      <c r="IP139" s="366">
        <v>0.206054842288794</v>
      </c>
      <c r="IQ139" s="366">
        <v>7.0114942528735602</v>
      </c>
      <c r="IR139" s="366">
        <v>4.1577825159914701</v>
      </c>
      <c r="IS139" s="144">
        <v>93.3333333333333</v>
      </c>
      <c r="IT139" s="144">
        <v>94.776119402985103</v>
      </c>
      <c r="IU139" s="144">
        <v>7.7950004479885298</v>
      </c>
      <c r="IV139" s="144">
        <v>4.9558831299202204</v>
      </c>
      <c r="IW139" s="144">
        <v>6.8730130553358997</v>
      </c>
      <c r="IX139" s="144">
        <v>16.171209872686099</v>
      </c>
      <c r="IY139" s="338">
        <v>58</v>
      </c>
      <c r="IZ139" s="366">
        <v>0.47748415246562897</v>
      </c>
      <c r="JA139" s="366">
        <v>7.2319201995012499</v>
      </c>
      <c r="JB139" s="366">
        <v>95.386533665835401</v>
      </c>
      <c r="JC139" s="366">
        <v>6.6024532806454301</v>
      </c>
      <c r="JD139" s="144">
        <v>7.6906257454082798</v>
      </c>
    </row>
    <row r="140" spans="1:264" ht="18" customHeight="1">
      <c r="A140" s="278"/>
      <c r="B140" s="279" t="s">
        <v>87</v>
      </c>
      <c r="C140" s="279" t="s">
        <v>87</v>
      </c>
      <c r="D140" s="280" t="s">
        <v>1856</v>
      </c>
      <c r="E140" s="281" t="s">
        <v>1354</v>
      </c>
      <c r="F140" s="280" t="s">
        <v>102</v>
      </c>
      <c r="G140" s="281" t="s">
        <v>15</v>
      </c>
      <c r="H140" s="282" t="s">
        <v>87</v>
      </c>
      <c r="I140" s="282" t="s">
        <v>87</v>
      </c>
      <c r="J140" s="282" t="s">
        <v>87</v>
      </c>
      <c r="K140" s="282" t="s">
        <v>87</v>
      </c>
      <c r="L140" s="282" t="s">
        <v>87</v>
      </c>
      <c r="M140" s="283">
        <v>301085</v>
      </c>
      <c r="N140" s="282" t="s">
        <v>87</v>
      </c>
      <c r="O140" s="282" t="s">
        <v>87</v>
      </c>
      <c r="P140" s="282" t="s">
        <v>87</v>
      </c>
      <c r="Q140" s="282" t="s">
        <v>87</v>
      </c>
      <c r="R140" s="132">
        <v>102.86582157994147</v>
      </c>
      <c r="S140" s="132">
        <v>100.26383604429121</v>
      </c>
      <c r="T140" s="338">
        <v>88.677754659886432</v>
      </c>
      <c r="U140" s="395">
        <v>5.8522732188748705</v>
      </c>
      <c r="V140" s="132">
        <v>13.133350138643801</v>
      </c>
      <c r="W140" s="132">
        <v>9.5034030753718195</v>
      </c>
      <c r="X140" s="132">
        <v>22.636753214015599</v>
      </c>
      <c r="Y140" s="282" t="s">
        <v>87</v>
      </c>
      <c r="Z140" s="282" t="s">
        <v>87</v>
      </c>
      <c r="AA140" s="282" t="s">
        <v>87</v>
      </c>
      <c r="AB140" s="282" t="s">
        <v>87</v>
      </c>
      <c r="AC140" s="282" t="s">
        <v>87</v>
      </c>
      <c r="AD140" s="282" t="s">
        <v>87</v>
      </c>
      <c r="AE140" s="282" t="s">
        <v>87</v>
      </c>
      <c r="AF140" s="282" t="s">
        <v>87</v>
      </c>
      <c r="AG140" s="282" t="s">
        <v>87</v>
      </c>
      <c r="AH140" s="282" t="s">
        <v>87</v>
      </c>
      <c r="AI140" s="282" t="s">
        <v>87</v>
      </c>
      <c r="AJ140" s="282" t="s">
        <v>87</v>
      </c>
      <c r="AK140" s="282" t="s">
        <v>87</v>
      </c>
      <c r="AL140" s="282" t="s">
        <v>87</v>
      </c>
      <c r="AM140" s="282" t="s">
        <v>87</v>
      </c>
      <c r="AN140" s="282" t="s">
        <v>87</v>
      </c>
      <c r="AO140" s="282" t="s">
        <v>87</v>
      </c>
      <c r="AP140" s="282" t="s">
        <v>87</v>
      </c>
      <c r="AQ140" s="282" t="s">
        <v>87</v>
      </c>
      <c r="AR140" s="282" t="s">
        <v>87</v>
      </c>
      <c r="AS140" s="282" t="s">
        <v>87</v>
      </c>
      <c r="AT140" s="282" t="s">
        <v>87</v>
      </c>
      <c r="AU140" s="282" t="s">
        <v>87</v>
      </c>
      <c r="AV140" s="282" t="s">
        <v>87</v>
      </c>
      <c r="AW140" s="286" t="s">
        <v>87</v>
      </c>
      <c r="AX140" s="286" t="s">
        <v>87</v>
      </c>
      <c r="AY140" s="286" t="s">
        <v>87</v>
      </c>
      <c r="AZ140" s="286" t="s">
        <v>87</v>
      </c>
      <c r="BA140" s="286" t="s">
        <v>87</v>
      </c>
      <c r="BB140" s="285">
        <v>87</v>
      </c>
      <c r="BC140" s="285">
        <v>94</v>
      </c>
      <c r="BD140" s="287" t="s">
        <v>88</v>
      </c>
      <c r="BE140" s="287" t="s">
        <v>88</v>
      </c>
      <c r="BF140" s="287" t="s">
        <v>88</v>
      </c>
      <c r="BG140" s="285">
        <v>39</v>
      </c>
      <c r="BH140" s="284">
        <v>12.482995919020563</v>
      </c>
      <c r="BI140" s="285">
        <v>474</v>
      </c>
      <c r="BJ140" s="284">
        <v>151.71641193886535</v>
      </c>
      <c r="BK140" s="285">
        <v>14</v>
      </c>
      <c r="BL140" s="284">
        <v>4.4810754581099461</v>
      </c>
      <c r="BM140" s="285">
        <v>0</v>
      </c>
      <c r="BN140" s="288">
        <v>0</v>
      </c>
      <c r="BO140" s="289">
        <v>78</v>
      </c>
      <c r="BP140" s="288">
        <v>24.965991838041127</v>
      </c>
      <c r="BQ140" s="285">
        <v>0</v>
      </c>
      <c r="BR140" s="288">
        <v>0</v>
      </c>
      <c r="BS140" s="285">
        <v>0</v>
      </c>
      <c r="BT140" s="288">
        <v>0</v>
      </c>
      <c r="BU140" s="285">
        <v>0</v>
      </c>
      <c r="BV140" s="288">
        <v>0</v>
      </c>
      <c r="BW140" s="285">
        <v>90</v>
      </c>
      <c r="BX140" s="288">
        <v>28.80691365927823</v>
      </c>
      <c r="BY140" s="290">
        <v>0</v>
      </c>
      <c r="BZ140" s="291">
        <v>0</v>
      </c>
      <c r="CA140" s="285">
        <v>909</v>
      </c>
      <c r="CB140" s="288">
        <v>290.9498279587101</v>
      </c>
      <c r="CC140" s="290">
        <v>357</v>
      </c>
      <c r="CD140" s="291">
        <v>114.26742418180363</v>
      </c>
      <c r="CE140" s="285">
        <v>53</v>
      </c>
      <c r="CF140" s="288">
        <v>16.964071377130512</v>
      </c>
      <c r="CG140" s="285">
        <v>1173</v>
      </c>
      <c r="CH140" s="288">
        <v>375.45010802592623</v>
      </c>
      <c r="CI140" s="285">
        <v>1459</v>
      </c>
      <c r="CJ140" s="288">
        <v>466.99207809874372</v>
      </c>
      <c r="CK140" s="285">
        <v>92</v>
      </c>
      <c r="CL140" s="288">
        <v>29.447067296151076</v>
      </c>
      <c r="CM140" s="285">
        <v>630</v>
      </c>
      <c r="CN140" s="292">
        <v>201.64839561494759</v>
      </c>
      <c r="CO140" s="285">
        <v>114</v>
      </c>
      <c r="CP140" s="288">
        <v>36.488757301752422</v>
      </c>
      <c r="CQ140" s="290">
        <v>0</v>
      </c>
      <c r="CR140" s="291">
        <v>0</v>
      </c>
      <c r="CS140" s="290">
        <v>76</v>
      </c>
      <c r="CT140" s="291">
        <v>24.325838201168281</v>
      </c>
      <c r="CU140" s="285">
        <v>25</v>
      </c>
      <c r="CV140" s="288">
        <v>8.0019204609106183</v>
      </c>
      <c r="CW140" s="285">
        <v>665</v>
      </c>
      <c r="CX140" s="288">
        <v>212.85108426022248</v>
      </c>
      <c r="CY140" s="285">
        <v>665</v>
      </c>
      <c r="CZ140" s="288">
        <v>212.85108426022248</v>
      </c>
      <c r="DA140" s="290">
        <v>0</v>
      </c>
      <c r="DB140" s="291">
        <v>0</v>
      </c>
      <c r="DC140" s="290">
        <v>36</v>
      </c>
      <c r="DD140" s="290">
        <v>758</v>
      </c>
      <c r="DE140" s="290">
        <v>183</v>
      </c>
      <c r="DF140" s="290">
        <v>17756</v>
      </c>
      <c r="DG140" s="290">
        <v>3960</v>
      </c>
      <c r="DH140" s="290">
        <v>670</v>
      </c>
      <c r="DI140" s="290">
        <v>120</v>
      </c>
      <c r="DJ140" s="290">
        <v>247</v>
      </c>
      <c r="DK140" s="290">
        <v>361</v>
      </c>
      <c r="DL140" s="290">
        <v>583</v>
      </c>
      <c r="DM140" s="290">
        <v>5</v>
      </c>
      <c r="DN140" s="290">
        <v>0</v>
      </c>
      <c r="DO140" s="290">
        <v>142</v>
      </c>
      <c r="DP140" s="290">
        <v>71</v>
      </c>
      <c r="DQ140" s="290">
        <v>51</v>
      </c>
      <c r="DR140" s="290">
        <v>0</v>
      </c>
      <c r="DS140" s="290">
        <v>30</v>
      </c>
      <c r="DT140" s="290">
        <v>33020</v>
      </c>
      <c r="DU140" s="290">
        <v>43243</v>
      </c>
      <c r="DV140" s="290">
        <v>6845</v>
      </c>
      <c r="DW140" s="290">
        <v>14219</v>
      </c>
      <c r="DX140" s="290">
        <v>516</v>
      </c>
      <c r="DY140" s="290">
        <v>380</v>
      </c>
      <c r="DZ140" s="290">
        <v>4779</v>
      </c>
      <c r="EA140" s="290">
        <v>19982</v>
      </c>
      <c r="EB140" s="291">
        <v>18.756881193073799</v>
      </c>
      <c r="EC140" s="290">
        <v>403</v>
      </c>
      <c r="ED140" s="290">
        <v>6536</v>
      </c>
      <c r="EE140" s="290">
        <v>1158</v>
      </c>
      <c r="EF140" s="291">
        <v>17.717258261933903</v>
      </c>
      <c r="EG140" s="290">
        <v>213</v>
      </c>
      <c r="EH140" s="290">
        <v>152</v>
      </c>
      <c r="EI140" s="290">
        <v>57</v>
      </c>
      <c r="EJ140" s="290">
        <v>17</v>
      </c>
      <c r="EK140" s="290">
        <v>377</v>
      </c>
      <c r="EL140" s="290">
        <v>15</v>
      </c>
      <c r="EM140" s="290">
        <v>15</v>
      </c>
      <c r="EN140" s="290">
        <v>9</v>
      </c>
      <c r="EO140" s="290">
        <v>50</v>
      </c>
      <c r="EP140" s="290">
        <v>6</v>
      </c>
      <c r="EQ140" s="290">
        <v>31</v>
      </c>
      <c r="ER140" s="290">
        <v>0</v>
      </c>
      <c r="ES140" s="290">
        <v>3</v>
      </c>
      <c r="ET140" s="290">
        <v>3</v>
      </c>
      <c r="EU140" s="290">
        <v>0</v>
      </c>
      <c r="EV140" s="290">
        <v>3385</v>
      </c>
      <c r="EW140" s="290">
        <v>0</v>
      </c>
      <c r="EX140" s="290">
        <v>89</v>
      </c>
      <c r="EY140" s="290">
        <v>0</v>
      </c>
      <c r="EZ140" s="290">
        <v>0</v>
      </c>
      <c r="FA140" s="290">
        <v>11</v>
      </c>
      <c r="FB140" s="290">
        <v>0</v>
      </c>
      <c r="FC140" s="290">
        <v>0</v>
      </c>
      <c r="FD140" s="290">
        <v>10</v>
      </c>
      <c r="FE140" s="290">
        <v>3</v>
      </c>
      <c r="FF140" s="290">
        <v>28</v>
      </c>
      <c r="FG140" s="290">
        <v>237</v>
      </c>
      <c r="FH140" s="290">
        <v>557</v>
      </c>
      <c r="FI140" s="290">
        <v>268</v>
      </c>
      <c r="FJ140" s="290">
        <v>4951</v>
      </c>
      <c r="FK140" s="295">
        <v>15</v>
      </c>
      <c r="FL140" s="291">
        <v>4.9819818323729175</v>
      </c>
      <c r="FM140" s="295">
        <v>6</v>
      </c>
      <c r="FN140" s="291">
        <v>1.9927927329491673</v>
      </c>
      <c r="FO140" s="295">
        <v>3</v>
      </c>
      <c r="FP140" s="291">
        <v>0.99639636647458363</v>
      </c>
      <c r="FQ140" s="281">
        <v>1</v>
      </c>
      <c r="FR140" s="292">
        <v>0.32007681843642477</v>
      </c>
      <c r="FS140" s="281">
        <v>0</v>
      </c>
      <c r="FT140" s="292">
        <v>0</v>
      </c>
      <c r="FU140" s="295">
        <v>36</v>
      </c>
      <c r="FV140" s="291">
        <v>11.522765463711291</v>
      </c>
      <c r="FW140" s="293">
        <v>4</v>
      </c>
      <c r="FX140" s="293">
        <v>1</v>
      </c>
      <c r="FY140" s="293">
        <v>3</v>
      </c>
      <c r="FZ140" s="293">
        <v>0</v>
      </c>
      <c r="GA140" s="293">
        <v>0</v>
      </c>
      <c r="GB140" s="290">
        <v>11206</v>
      </c>
      <c r="GC140" s="290">
        <v>0</v>
      </c>
      <c r="GD140" s="290">
        <v>7239</v>
      </c>
      <c r="GE140" s="290">
        <v>1085</v>
      </c>
      <c r="GF140" s="290">
        <v>16</v>
      </c>
      <c r="GG140" s="291">
        <v>197.26</v>
      </c>
      <c r="GH140" s="291">
        <v>865.48</v>
      </c>
      <c r="GI140" s="291">
        <v>46.77</v>
      </c>
      <c r="GJ140" s="291">
        <v>10</v>
      </c>
      <c r="GK140" s="291">
        <v>1</v>
      </c>
      <c r="GL140" s="291">
        <v>5</v>
      </c>
      <c r="GM140" s="291">
        <v>7</v>
      </c>
      <c r="GN140" s="291">
        <v>4</v>
      </c>
      <c r="GO140" s="291">
        <v>2</v>
      </c>
      <c r="GP140" s="291">
        <v>16.079999999999998</v>
      </c>
      <c r="GQ140" s="291">
        <v>2</v>
      </c>
      <c r="GR140" s="291">
        <v>2</v>
      </c>
      <c r="GS140" s="291">
        <v>1</v>
      </c>
      <c r="GT140" s="291">
        <v>15.05</v>
      </c>
      <c r="GU140" s="291">
        <v>0</v>
      </c>
      <c r="GV140" s="291">
        <v>4</v>
      </c>
      <c r="GW140" s="291">
        <v>1</v>
      </c>
      <c r="GX140" s="291">
        <v>2</v>
      </c>
      <c r="GY140" s="291">
        <v>5</v>
      </c>
      <c r="GZ140" s="291">
        <v>3</v>
      </c>
      <c r="HA140" s="291">
        <v>0</v>
      </c>
      <c r="HB140" s="291">
        <v>0</v>
      </c>
      <c r="HC140" s="291">
        <v>1</v>
      </c>
      <c r="HD140" s="291">
        <v>3</v>
      </c>
      <c r="HE140" s="291">
        <v>1</v>
      </c>
      <c r="HF140" s="291">
        <v>0</v>
      </c>
      <c r="HG140" s="291">
        <v>3</v>
      </c>
      <c r="HH140" s="291">
        <v>10.55</v>
      </c>
      <c r="HI140" s="291">
        <v>2</v>
      </c>
      <c r="HJ140" s="134">
        <v>1.3285284886327782</v>
      </c>
      <c r="HK140" s="134">
        <v>7.3069066874802804</v>
      </c>
      <c r="HL140" s="132">
        <v>37.511001876546487</v>
      </c>
      <c r="HM140" s="144">
        <v>98.942393606985405</v>
      </c>
      <c r="HN140" s="144">
        <v>86.363267787105499</v>
      </c>
      <c r="HO140" s="365">
        <v>6.9458225838459994E-2</v>
      </c>
      <c r="HP140" s="365">
        <v>4.6975924838520297E-2</v>
      </c>
      <c r="HQ140" s="365">
        <v>1.9774011299434999</v>
      </c>
      <c r="HR140" s="365">
        <v>2.0304568527918798</v>
      </c>
      <c r="HS140" s="132">
        <v>92.937853107344594</v>
      </c>
      <c r="HT140" s="132">
        <v>92.385786802030495</v>
      </c>
      <c r="HU140" s="132">
        <v>3.5126017066878301</v>
      </c>
      <c r="HV140" s="132">
        <v>2.3135642982971198</v>
      </c>
      <c r="HW140" s="132">
        <v>4.4713138034569502</v>
      </c>
      <c r="HX140" s="132">
        <v>10.585629284697999</v>
      </c>
      <c r="HY140" s="144">
        <v>98.994135599816858</v>
      </c>
      <c r="HZ140" s="144">
        <v>108.734278631961</v>
      </c>
      <c r="IA140" s="383">
        <v>45</v>
      </c>
      <c r="IB140" s="383">
        <v>35</v>
      </c>
      <c r="IC140" s="366">
        <v>0.524965002333178</v>
      </c>
      <c r="ID140" s="366">
        <v>0.24866785079928999</v>
      </c>
      <c r="IE140" s="366">
        <v>5.4479418886198498</v>
      </c>
      <c r="IF140" s="366">
        <v>4.2117930204572804</v>
      </c>
      <c r="IG140" s="144">
        <v>79.418886198547199</v>
      </c>
      <c r="IH140" s="144">
        <v>82.430806257521098</v>
      </c>
      <c r="II140" s="144">
        <v>9.6360242650490004</v>
      </c>
      <c r="IJ140" s="144">
        <v>5.9040852575488501</v>
      </c>
      <c r="IK140" s="144">
        <v>4.2051448510914504</v>
      </c>
      <c r="IL140" s="144">
        <v>10.629284697969201</v>
      </c>
      <c r="IM140" s="146">
        <v>114.93700024894493</v>
      </c>
      <c r="IN140" s="135">
        <v>127.0064266934444</v>
      </c>
      <c r="IO140" s="366">
        <v>0.63682337516388798</v>
      </c>
      <c r="IP140" s="366">
        <v>0.23063850449138101</v>
      </c>
      <c r="IQ140" s="366">
        <v>4.1666666666666696</v>
      </c>
      <c r="IR140" s="366">
        <v>2.1517553793884501</v>
      </c>
      <c r="IS140" s="144">
        <v>90.686274509803894</v>
      </c>
      <c r="IT140" s="144">
        <v>94.563986409966006</v>
      </c>
      <c r="IU140" s="144">
        <v>15.2837610039333</v>
      </c>
      <c r="IV140" s="144">
        <v>10.7186210245205</v>
      </c>
      <c r="IW140" s="144">
        <v>6.32100430564922</v>
      </c>
      <c r="IX140" s="144">
        <v>14.1427618412275</v>
      </c>
      <c r="IY140" s="338">
        <v>28</v>
      </c>
      <c r="IZ140" s="366">
        <v>0.28237192416296902</v>
      </c>
      <c r="JA140" s="366">
        <v>5.3949903660886296</v>
      </c>
      <c r="JB140" s="366">
        <v>94.026974951830397</v>
      </c>
      <c r="JC140" s="366">
        <v>5.23396530859217</v>
      </c>
      <c r="JD140" s="144">
        <v>11.4813736903376</v>
      </c>
    </row>
    <row r="141" spans="1:264" ht="18" customHeight="1">
      <c r="A141" s="278"/>
      <c r="B141" s="279" t="s">
        <v>87</v>
      </c>
      <c r="C141" s="279" t="s">
        <v>87</v>
      </c>
      <c r="D141" s="280" t="s">
        <v>1857</v>
      </c>
      <c r="E141" s="281" t="s">
        <v>1355</v>
      </c>
      <c r="F141" s="280" t="s">
        <v>102</v>
      </c>
      <c r="G141" s="281" t="s">
        <v>15</v>
      </c>
      <c r="H141" s="282" t="s">
        <v>87</v>
      </c>
      <c r="I141" s="282" t="s">
        <v>87</v>
      </c>
      <c r="J141" s="282" t="s">
        <v>87</v>
      </c>
      <c r="K141" s="282" t="s">
        <v>87</v>
      </c>
      <c r="L141" s="282" t="s">
        <v>87</v>
      </c>
      <c r="M141" s="283">
        <v>125074</v>
      </c>
      <c r="N141" s="282" t="s">
        <v>87</v>
      </c>
      <c r="O141" s="282" t="s">
        <v>87</v>
      </c>
      <c r="P141" s="282" t="s">
        <v>87</v>
      </c>
      <c r="Q141" s="282" t="s">
        <v>87</v>
      </c>
      <c r="R141" s="132">
        <v>95.811598884616927</v>
      </c>
      <c r="S141" s="132">
        <v>96.876084710047607</v>
      </c>
      <c r="T141" s="339" t="s">
        <v>88</v>
      </c>
      <c r="U141" s="339" t="s">
        <v>88</v>
      </c>
      <c r="V141" s="132">
        <v>11.415525114155299</v>
      </c>
      <c r="W141" s="132">
        <v>9.9885844748858492</v>
      </c>
      <c r="X141" s="132">
        <v>21.404109589041099</v>
      </c>
      <c r="Y141" s="282" t="s">
        <v>87</v>
      </c>
      <c r="Z141" s="282" t="s">
        <v>87</v>
      </c>
      <c r="AA141" s="282" t="s">
        <v>87</v>
      </c>
      <c r="AB141" s="282" t="s">
        <v>87</v>
      </c>
      <c r="AC141" s="282" t="s">
        <v>87</v>
      </c>
      <c r="AD141" s="282" t="s">
        <v>87</v>
      </c>
      <c r="AE141" s="282" t="s">
        <v>87</v>
      </c>
      <c r="AF141" s="282" t="s">
        <v>87</v>
      </c>
      <c r="AG141" s="282" t="s">
        <v>87</v>
      </c>
      <c r="AH141" s="282" t="s">
        <v>87</v>
      </c>
      <c r="AI141" s="282" t="s">
        <v>87</v>
      </c>
      <c r="AJ141" s="282" t="s">
        <v>87</v>
      </c>
      <c r="AK141" s="282" t="s">
        <v>87</v>
      </c>
      <c r="AL141" s="282" t="s">
        <v>87</v>
      </c>
      <c r="AM141" s="282" t="s">
        <v>87</v>
      </c>
      <c r="AN141" s="282" t="s">
        <v>87</v>
      </c>
      <c r="AO141" s="282" t="s">
        <v>87</v>
      </c>
      <c r="AP141" s="282" t="s">
        <v>87</v>
      </c>
      <c r="AQ141" s="282" t="s">
        <v>87</v>
      </c>
      <c r="AR141" s="282" t="s">
        <v>87</v>
      </c>
      <c r="AS141" s="282" t="s">
        <v>87</v>
      </c>
      <c r="AT141" s="282" t="s">
        <v>87</v>
      </c>
      <c r="AU141" s="282" t="s">
        <v>87</v>
      </c>
      <c r="AV141" s="282" t="s">
        <v>87</v>
      </c>
      <c r="AW141" s="286" t="s">
        <v>87</v>
      </c>
      <c r="AX141" s="286" t="s">
        <v>87</v>
      </c>
      <c r="AY141" s="286" t="s">
        <v>87</v>
      </c>
      <c r="AZ141" s="286" t="s">
        <v>87</v>
      </c>
      <c r="BA141" s="286" t="s">
        <v>87</v>
      </c>
      <c r="BB141" s="285">
        <v>37</v>
      </c>
      <c r="BC141" s="285">
        <v>52</v>
      </c>
      <c r="BD141" s="287" t="s">
        <v>88</v>
      </c>
      <c r="BE141" s="287" t="s">
        <v>88</v>
      </c>
      <c r="BF141" s="287" t="s">
        <v>88</v>
      </c>
      <c r="BG141" s="285">
        <v>19</v>
      </c>
      <c r="BH141" s="284">
        <v>14.534216605724952</v>
      </c>
      <c r="BI141" s="285">
        <v>159</v>
      </c>
      <c r="BJ141" s="284">
        <v>121.62844422685619</v>
      </c>
      <c r="BK141" s="285">
        <v>0</v>
      </c>
      <c r="BL141" s="284">
        <v>0</v>
      </c>
      <c r="BM141" s="285">
        <v>0</v>
      </c>
      <c r="BN141" s="288">
        <v>0</v>
      </c>
      <c r="BO141" s="289">
        <v>25</v>
      </c>
      <c r="BP141" s="288">
        <v>19.123969218059148</v>
      </c>
      <c r="BQ141" s="285">
        <v>0</v>
      </c>
      <c r="BR141" s="288">
        <v>0</v>
      </c>
      <c r="BS141" s="285">
        <v>0</v>
      </c>
      <c r="BT141" s="288">
        <v>0</v>
      </c>
      <c r="BU141" s="285">
        <v>0</v>
      </c>
      <c r="BV141" s="288">
        <v>0</v>
      </c>
      <c r="BW141" s="285">
        <v>16</v>
      </c>
      <c r="BX141" s="288">
        <v>12.239340299557854</v>
      </c>
      <c r="BY141" s="290">
        <v>0</v>
      </c>
      <c r="BZ141" s="291">
        <v>0</v>
      </c>
      <c r="CA141" s="285">
        <v>34</v>
      </c>
      <c r="CB141" s="288">
        <v>26.00859813656044</v>
      </c>
      <c r="CC141" s="290">
        <v>226</v>
      </c>
      <c r="CD141" s="291">
        <v>172.8806817312547</v>
      </c>
      <c r="CE141" s="285">
        <v>32</v>
      </c>
      <c r="CF141" s="288">
        <v>24.478680599115709</v>
      </c>
      <c r="CG141" s="285">
        <v>670</v>
      </c>
      <c r="CH141" s="288">
        <v>512.52237504398522</v>
      </c>
      <c r="CI141" s="285">
        <v>173</v>
      </c>
      <c r="CJ141" s="288">
        <v>132.3378669889693</v>
      </c>
      <c r="CK141" s="285">
        <v>5</v>
      </c>
      <c r="CL141" s="288">
        <v>3.8247938436118294</v>
      </c>
      <c r="CM141" s="285">
        <v>60</v>
      </c>
      <c r="CN141" s="292">
        <v>45.897526123341954</v>
      </c>
      <c r="CO141" s="285">
        <v>61</v>
      </c>
      <c r="CP141" s="288">
        <v>46.662484892064313</v>
      </c>
      <c r="CQ141" s="290">
        <v>0</v>
      </c>
      <c r="CR141" s="291">
        <v>0</v>
      </c>
      <c r="CS141" s="290">
        <v>40</v>
      </c>
      <c r="CT141" s="291">
        <v>30.598350748894635</v>
      </c>
      <c r="CU141" s="285">
        <v>12</v>
      </c>
      <c r="CV141" s="288">
        <v>9.1795052246683913</v>
      </c>
      <c r="CW141" s="285">
        <v>255</v>
      </c>
      <c r="CX141" s="288">
        <v>195.06448602420329</v>
      </c>
      <c r="CY141" s="285">
        <v>255</v>
      </c>
      <c r="CZ141" s="288">
        <v>195.06448602420329</v>
      </c>
      <c r="DA141" s="290">
        <v>0</v>
      </c>
      <c r="DB141" s="291">
        <v>0</v>
      </c>
      <c r="DC141" s="285">
        <v>0</v>
      </c>
      <c r="DD141" s="285">
        <v>0</v>
      </c>
      <c r="DE141" s="285">
        <v>97</v>
      </c>
      <c r="DF141" s="285">
        <v>7556</v>
      </c>
      <c r="DG141" s="285">
        <v>0</v>
      </c>
      <c r="DH141" s="285">
        <v>202</v>
      </c>
      <c r="DI141" s="285">
        <v>8</v>
      </c>
      <c r="DJ141" s="285">
        <v>19</v>
      </c>
      <c r="DK141" s="285">
        <v>69</v>
      </c>
      <c r="DL141" s="285">
        <v>0</v>
      </c>
      <c r="DM141" s="285">
        <v>0</v>
      </c>
      <c r="DN141" s="285">
        <v>0</v>
      </c>
      <c r="DO141" s="285">
        <v>49</v>
      </c>
      <c r="DP141" s="285">
        <v>18</v>
      </c>
      <c r="DQ141" s="285">
        <v>19</v>
      </c>
      <c r="DR141" s="285">
        <v>1</v>
      </c>
      <c r="DS141" s="285">
        <v>0</v>
      </c>
      <c r="DT141" s="285">
        <v>0</v>
      </c>
      <c r="DU141" s="285">
        <v>22408</v>
      </c>
      <c r="DV141" s="285">
        <v>1639</v>
      </c>
      <c r="DW141" s="285">
        <v>442</v>
      </c>
      <c r="DX141" s="285">
        <v>110</v>
      </c>
      <c r="DY141" s="285">
        <v>109</v>
      </c>
      <c r="DZ141" s="285">
        <v>149</v>
      </c>
      <c r="EA141" s="285">
        <v>8711</v>
      </c>
      <c r="EB141" s="288">
        <v>11.6060153828493</v>
      </c>
      <c r="EC141" s="285">
        <v>174</v>
      </c>
      <c r="ED141" s="285">
        <v>2936</v>
      </c>
      <c r="EE141" s="285">
        <v>449</v>
      </c>
      <c r="EF141" s="288">
        <v>15.292915531335149</v>
      </c>
      <c r="EG141" s="285">
        <v>10</v>
      </c>
      <c r="EH141" s="285">
        <v>58</v>
      </c>
      <c r="EI141" s="285">
        <v>21</v>
      </c>
      <c r="EJ141" s="285">
        <v>627</v>
      </c>
      <c r="EK141" s="285">
        <v>152</v>
      </c>
      <c r="EL141" s="285">
        <v>0</v>
      </c>
      <c r="EM141" s="285">
        <v>0</v>
      </c>
      <c r="EN141" s="285">
        <v>10</v>
      </c>
      <c r="EO141" s="285">
        <v>10</v>
      </c>
      <c r="EP141" s="285">
        <v>4</v>
      </c>
      <c r="EQ141" s="285">
        <v>16</v>
      </c>
      <c r="ER141" s="285">
        <v>0</v>
      </c>
      <c r="ES141" s="285">
        <v>2</v>
      </c>
      <c r="ET141" s="285">
        <v>0</v>
      </c>
      <c r="EU141" s="285">
        <v>0</v>
      </c>
      <c r="EV141" s="285">
        <v>545</v>
      </c>
      <c r="EW141" s="285">
        <v>0</v>
      </c>
      <c r="EX141" s="285">
        <v>0</v>
      </c>
      <c r="EY141" s="285">
        <v>0</v>
      </c>
      <c r="EZ141" s="285">
        <v>0</v>
      </c>
      <c r="FA141" s="285">
        <v>0</v>
      </c>
      <c r="FB141" s="285">
        <v>1</v>
      </c>
      <c r="FC141" s="285">
        <v>0</v>
      </c>
      <c r="FD141" s="285">
        <v>3</v>
      </c>
      <c r="FE141" s="285">
        <v>1</v>
      </c>
      <c r="FF141" s="285">
        <v>19</v>
      </c>
      <c r="FG141" s="285">
        <v>109</v>
      </c>
      <c r="FH141" s="285">
        <v>148</v>
      </c>
      <c r="FI141" s="285">
        <v>24</v>
      </c>
      <c r="FJ141" s="285">
        <v>2161</v>
      </c>
      <c r="FK141" s="289">
        <v>7</v>
      </c>
      <c r="FL141" s="288">
        <v>5.5966867614372289</v>
      </c>
      <c r="FM141" s="289">
        <v>1</v>
      </c>
      <c r="FN141" s="288">
        <v>0.79952668020531847</v>
      </c>
      <c r="FO141" s="295">
        <v>0</v>
      </c>
      <c r="FP141" s="291">
        <v>0</v>
      </c>
      <c r="FQ141" s="281">
        <v>0</v>
      </c>
      <c r="FR141" s="292">
        <v>0</v>
      </c>
      <c r="FS141" s="281">
        <v>0</v>
      </c>
      <c r="FT141" s="292">
        <v>0</v>
      </c>
      <c r="FU141" s="295">
        <v>8</v>
      </c>
      <c r="FV141" s="291">
        <v>6.1196701497789272</v>
      </c>
      <c r="FW141" s="293">
        <v>0</v>
      </c>
      <c r="FX141" s="293">
        <v>0</v>
      </c>
      <c r="FY141" s="293">
        <v>0</v>
      </c>
      <c r="FZ141" s="293">
        <v>0</v>
      </c>
      <c r="GA141" s="293">
        <v>0</v>
      </c>
      <c r="GB141" s="285">
        <v>0</v>
      </c>
      <c r="GC141" s="285">
        <v>0</v>
      </c>
      <c r="GD141" s="285">
        <v>0</v>
      </c>
      <c r="GE141" s="285">
        <v>0</v>
      </c>
      <c r="GF141" s="285">
        <v>0</v>
      </c>
      <c r="GG141" s="288">
        <v>82.82</v>
      </c>
      <c r="GH141" s="288">
        <v>393.8</v>
      </c>
      <c r="GI141" s="288">
        <v>20.65</v>
      </c>
      <c r="GJ141" s="288">
        <v>6</v>
      </c>
      <c r="GK141" s="288">
        <v>1</v>
      </c>
      <c r="GL141" s="288">
        <v>1</v>
      </c>
      <c r="GM141" s="288">
        <v>5</v>
      </c>
      <c r="GN141" s="288">
        <v>0</v>
      </c>
      <c r="GO141" s="288">
        <v>0.1</v>
      </c>
      <c r="GP141" s="288">
        <v>9.2799999999999994</v>
      </c>
      <c r="GQ141" s="288">
        <v>1</v>
      </c>
      <c r="GR141" s="288">
        <v>0</v>
      </c>
      <c r="GS141" s="288">
        <v>0</v>
      </c>
      <c r="GT141" s="288">
        <v>10.09</v>
      </c>
      <c r="GU141" s="288">
        <v>1</v>
      </c>
      <c r="GV141" s="288">
        <v>1</v>
      </c>
      <c r="GW141" s="288">
        <v>0</v>
      </c>
      <c r="GX141" s="288">
        <v>0</v>
      </c>
      <c r="GY141" s="288">
        <v>2</v>
      </c>
      <c r="GZ141" s="288">
        <v>1</v>
      </c>
      <c r="HA141" s="288">
        <v>1</v>
      </c>
      <c r="HB141" s="288">
        <v>1</v>
      </c>
      <c r="HC141" s="288">
        <v>0</v>
      </c>
      <c r="HD141" s="288">
        <v>1</v>
      </c>
      <c r="HE141" s="288">
        <v>1</v>
      </c>
      <c r="HF141" s="288">
        <v>0</v>
      </c>
      <c r="HG141" s="288">
        <v>0</v>
      </c>
      <c r="HH141" s="288">
        <v>4</v>
      </c>
      <c r="HI141" s="288">
        <v>1</v>
      </c>
      <c r="HJ141" s="134">
        <v>1.5990533604106369</v>
      </c>
      <c r="HK141" s="134">
        <v>4.7971600812319108</v>
      </c>
      <c r="HL141" s="132">
        <v>36.458416617362516</v>
      </c>
      <c r="HM141" s="144">
        <v>92.326163317247094</v>
      </c>
      <c r="HN141" s="144">
        <v>82.341147477957307</v>
      </c>
      <c r="HO141" s="365">
        <v>5.2158038857738898E-2</v>
      </c>
      <c r="HP141" s="365">
        <v>1.7117425539198899E-2</v>
      </c>
      <c r="HQ141" s="365">
        <v>4.2553191489361701</v>
      </c>
      <c r="HR141" s="365">
        <v>3.17460317460317</v>
      </c>
      <c r="HS141" s="132">
        <v>92.553191489361694</v>
      </c>
      <c r="HT141" s="132">
        <v>96.825396825396794</v>
      </c>
      <c r="HU141" s="132">
        <v>1.2257139131568699</v>
      </c>
      <c r="HV141" s="132">
        <v>0.53919890448476504</v>
      </c>
      <c r="HW141" s="132">
        <v>8.6283973572813206</v>
      </c>
      <c r="HX141" s="132">
        <v>15.3694270031197</v>
      </c>
      <c r="HY141" s="144">
        <v>89.237217729922619</v>
      </c>
      <c r="HZ141" s="144">
        <v>102.61308651518701</v>
      </c>
      <c r="IA141" s="383">
        <v>16</v>
      </c>
      <c r="IB141" s="383">
        <v>19</v>
      </c>
      <c r="IC141" s="366">
        <v>0.36141856787892501</v>
      </c>
      <c r="ID141" s="366">
        <v>0.30904359141184101</v>
      </c>
      <c r="IE141" s="366">
        <v>4.3715846994535497</v>
      </c>
      <c r="IF141" s="366">
        <v>5.3824362606232299</v>
      </c>
      <c r="IG141" s="144">
        <v>80.327868852459005</v>
      </c>
      <c r="IH141" s="144">
        <v>82.1529745042493</v>
      </c>
      <c r="II141" s="144">
        <v>8.2674497402304006</v>
      </c>
      <c r="IJ141" s="144">
        <v>5.74170461938842</v>
      </c>
      <c r="IK141" s="144">
        <v>6.6661391779087698</v>
      </c>
      <c r="IL141" s="144">
        <v>11.9654069423054</v>
      </c>
      <c r="IM141" s="146">
        <v>108.64796554149272</v>
      </c>
      <c r="IN141" s="135">
        <v>126.14808834995534</v>
      </c>
      <c r="IO141" s="366">
        <v>0.23171135385633901</v>
      </c>
      <c r="IP141" s="366">
        <v>5.2687038988408798E-2</v>
      </c>
      <c r="IQ141" s="366">
        <v>2.5362318840579698</v>
      </c>
      <c r="IR141" s="366">
        <v>0.68027210884353695</v>
      </c>
      <c r="IS141" s="144">
        <v>90.579710144927503</v>
      </c>
      <c r="IT141" s="144">
        <v>93.877551020408205</v>
      </c>
      <c r="IU141" s="144">
        <v>9.1360476663356494</v>
      </c>
      <c r="IV141" s="144">
        <v>7.7449947312961003</v>
      </c>
      <c r="IW141" s="144">
        <v>9.3519926985092798</v>
      </c>
      <c r="IX141" s="144">
        <v>14.874763705104</v>
      </c>
      <c r="IY141" s="338">
        <v>9</v>
      </c>
      <c r="IZ141" s="366">
        <v>0.214336746844487</v>
      </c>
      <c r="JA141" s="366">
        <v>4.2452830188679203</v>
      </c>
      <c r="JB141" s="366">
        <v>94.811320754717002</v>
      </c>
      <c r="JC141" s="366">
        <v>5.0488211478923599</v>
      </c>
      <c r="JD141" s="144">
        <v>12.3366109860601</v>
      </c>
    </row>
    <row r="142" spans="1:264" ht="18" customHeight="1">
      <c r="A142" s="278"/>
      <c r="B142" s="279" t="s">
        <v>87</v>
      </c>
      <c r="C142" s="279" t="s">
        <v>87</v>
      </c>
      <c r="D142" s="280" t="s">
        <v>1858</v>
      </c>
      <c r="E142" s="281" t="s">
        <v>1356</v>
      </c>
      <c r="F142" s="280" t="s">
        <v>103</v>
      </c>
      <c r="G142" s="281" t="s">
        <v>16</v>
      </c>
      <c r="H142" s="282" t="s">
        <v>87</v>
      </c>
      <c r="I142" s="282" t="s">
        <v>87</v>
      </c>
      <c r="J142" s="282" t="s">
        <v>87</v>
      </c>
      <c r="K142" s="282" t="s">
        <v>87</v>
      </c>
      <c r="L142" s="282" t="s">
        <v>87</v>
      </c>
      <c r="M142" s="283">
        <v>224094</v>
      </c>
      <c r="N142" s="282" t="s">
        <v>87</v>
      </c>
      <c r="O142" s="282" t="s">
        <v>87</v>
      </c>
      <c r="P142" s="282" t="s">
        <v>87</v>
      </c>
      <c r="Q142" s="282" t="s">
        <v>87</v>
      </c>
      <c r="R142" s="132">
        <v>97.586792318243738</v>
      </c>
      <c r="S142" s="132">
        <v>101.13212331256061</v>
      </c>
      <c r="T142" s="339" t="s">
        <v>88</v>
      </c>
      <c r="U142" s="338">
        <v>16.388744498780625</v>
      </c>
      <c r="V142" s="132">
        <v>7.5815011372251702</v>
      </c>
      <c r="W142" s="132">
        <v>8.2259287338893099</v>
      </c>
      <c r="X142" s="132">
        <v>15.8074298711145</v>
      </c>
      <c r="Y142" s="282" t="s">
        <v>87</v>
      </c>
      <c r="Z142" s="282" t="s">
        <v>87</v>
      </c>
      <c r="AA142" s="282" t="s">
        <v>87</v>
      </c>
      <c r="AB142" s="282" t="s">
        <v>87</v>
      </c>
      <c r="AC142" s="282" t="s">
        <v>87</v>
      </c>
      <c r="AD142" s="282" t="s">
        <v>87</v>
      </c>
      <c r="AE142" s="282" t="s">
        <v>87</v>
      </c>
      <c r="AF142" s="282" t="s">
        <v>87</v>
      </c>
      <c r="AG142" s="282" t="s">
        <v>87</v>
      </c>
      <c r="AH142" s="282" t="s">
        <v>87</v>
      </c>
      <c r="AI142" s="282" t="s">
        <v>87</v>
      </c>
      <c r="AJ142" s="282" t="s">
        <v>87</v>
      </c>
      <c r="AK142" s="282" t="s">
        <v>87</v>
      </c>
      <c r="AL142" s="282" t="s">
        <v>87</v>
      </c>
      <c r="AM142" s="282" t="s">
        <v>87</v>
      </c>
      <c r="AN142" s="282" t="s">
        <v>87</v>
      </c>
      <c r="AO142" s="282" t="s">
        <v>87</v>
      </c>
      <c r="AP142" s="282" t="s">
        <v>87</v>
      </c>
      <c r="AQ142" s="282" t="s">
        <v>87</v>
      </c>
      <c r="AR142" s="282" t="s">
        <v>87</v>
      </c>
      <c r="AS142" s="282" t="s">
        <v>87</v>
      </c>
      <c r="AT142" s="282" t="s">
        <v>87</v>
      </c>
      <c r="AU142" s="282" t="s">
        <v>87</v>
      </c>
      <c r="AV142" s="282" t="s">
        <v>87</v>
      </c>
      <c r="AW142" s="286" t="s">
        <v>87</v>
      </c>
      <c r="AX142" s="286" t="s">
        <v>87</v>
      </c>
      <c r="AY142" s="286" t="s">
        <v>87</v>
      </c>
      <c r="AZ142" s="286" t="s">
        <v>87</v>
      </c>
      <c r="BA142" s="286" t="s">
        <v>87</v>
      </c>
      <c r="BB142" s="285">
        <v>39</v>
      </c>
      <c r="BC142" s="285">
        <v>59</v>
      </c>
      <c r="BD142" s="287" t="s">
        <v>88</v>
      </c>
      <c r="BE142" s="287" t="s">
        <v>88</v>
      </c>
      <c r="BF142" s="287" t="s">
        <v>88</v>
      </c>
      <c r="BG142" s="285">
        <v>0</v>
      </c>
      <c r="BH142" s="284">
        <v>0</v>
      </c>
      <c r="BI142" s="285">
        <v>177</v>
      </c>
      <c r="BJ142" s="284">
        <v>77.180344738873174</v>
      </c>
      <c r="BK142" s="285">
        <v>0</v>
      </c>
      <c r="BL142" s="284">
        <v>0</v>
      </c>
      <c r="BM142" s="285">
        <v>0</v>
      </c>
      <c r="BN142" s="288">
        <v>0</v>
      </c>
      <c r="BO142" s="289">
        <v>30</v>
      </c>
      <c r="BP142" s="288">
        <v>13.081414362520878</v>
      </c>
      <c r="BQ142" s="285">
        <v>0</v>
      </c>
      <c r="BR142" s="288">
        <v>0</v>
      </c>
      <c r="BS142" s="285">
        <v>0</v>
      </c>
      <c r="BT142" s="288">
        <v>0</v>
      </c>
      <c r="BU142" s="285">
        <v>0</v>
      </c>
      <c r="BV142" s="288">
        <v>0</v>
      </c>
      <c r="BW142" s="285">
        <v>22</v>
      </c>
      <c r="BX142" s="288">
        <v>9.5930371991819747</v>
      </c>
      <c r="BY142" s="290">
        <v>0</v>
      </c>
      <c r="BZ142" s="291">
        <v>0</v>
      </c>
      <c r="CA142" s="285">
        <v>447</v>
      </c>
      <c r="CB142" s="288">
        <v>194.91307400156106</v>
      </c>
      <c r="CC142" s="285">
        <v>279</v>
      </c>
      <c r="CD142" s="288">
        <v>121.65715357144414</v>
      </c>
      <c r="CE142" s="285">
        <v>40</v>
      </c>
      <c r="CF142" s="288">
        <v>17.441885816694501</v>
      </c>
      <c r="CG142" s="285">
        <v>537</v>
      </c>
      <c r="CH142" s="288">
        <v>234.15731708912369</v>
      </c>
      <c r="CI142" s="285">
        <v>440</v>
      </c>
      <c r="CJ142" s="288">
        <v>191.86074398363951</v>
      </c>
      <c r="CK142" s="285">
        <v>142</v>
      </c>
      <c r="CL142" s="288">
        <v>61.918694649265476</v>
      </c>
      <c r="CM142" s="285">
        <v>0</v>
      </c>
      <c r="CN142" s="292">
        <v>0</v>
      </c>
      <c r="CO142" s="285">
        <v>49</v>
      </c>
      <c r="CP142" s="288">
        <v>21.366310125450763</v>
      </c>
      <c r="CQ142" s="285">
        <v>0</v>
      </c>
      <c r="CR142" s="288">
        <v>0</v>
      </c>
      <c r="CS142" s="285">
        <v>0</v>
      </c>
      <c r="CT142" s="288">
        <v>0</v>
      </c>
      <c r="CU142" s="285">
        <v>7</v>
      </c>
      <c r="CV142" s="288">
        <v>3.052330017921538</v>
      </c>
      <c r="CW142" s="285">
        <v>366</v>
      </c>
      <c r="CX142" s="288">
        <v>159.59325522275469</v>
      </c>
      <c r="CY142" s="285">
        <v>366</v>
      </c>
      <c r="CZ142" s="288">
        <v>159.59325522275469</v>
      </c>
      <c r="DA142" s="290">
        <v>0</v>
      </c>
      <c r="DB142" s="291">
        <v>0</v>
      </c>
      <c r="DC142" s="285">
        <v>10</v>
      </c>
      <c r="DD142" s="285">
        <v>0</v>
      </c>
      <c r="DE142" s="285">
        <v>39</v>
      </c>
      <c r="DF142" s="285">
        <v>5713</v>
      </c>
      <c r="DG142" s="285">
        <v>0</v>
      </c>
      <c r="DH142" s="285">
        <v>268</v>
      </c>
      <c r="DI142" s="285">
        <v>6</v>
      </c>
      <c r="DJ142" s="285">
        <v>0</v>
      </c>
      <c r="DK142" s="285">
        <v>0</v>
      </c>
      <c r="DL142" s="285">
        <v>39</v>
      </c>
      <c r="DM142" s="285">
        <v>0</v>
      </c>
      <c r="DN142" s="285">
        <v>0</v>
      </c>
      <c r="DO142" s="285">
        <v>41</v>
      </c>
      <c r="DP142" s="285">
        <v>22</v>
      </c>
      <c r="DQ142" s="285">
        <v>1</v>
      </c>
      <c r="DR142" s="285">
        <v>0</v>
      </c>
      <c r="DS142" s="285">
        <v>46</v>
      </c>
      <c r="DT142" s="285">
        <v>10342</v>
      </c>
      <c r="DU142" s="285">
        <v>15271</v>
      </c>
      <c r="DV142" s="285">
        <v>1118</v>
      </c>
      <c r="DW142" s="285">
        <v>88</v>
      </c>
      <c r="DX142" s="285">
        <v>0</v>
      </c>
      <c r="DY142" s="285">
        <v>0</v>
      </c>
      <c r="DZ142" s="285">
        <v>0</v>
      </c>
      <c r="EA142" s="285">
        <v>6735</v>
      </c>
      <c r="EB142" s="288">
        <v>20.311804008908702</v>
      </c>
      <c r="EC142" s="285">
        <v>200</v>
      </c>
      <c r="ED142" s="285">
        <v>2335</v>
      </c>
      <c r="EE142" s="285">
        <v>460</v>
      </c>
      <c r="EF142" s="288">
        <v>19.700214132762312</v>
      </c>
      <c r="EG142" s="285">
        <v>136</v>
      </c>
      <c r="EH142" s="285">
        <v>57</v>
      </c>
      <c r="EI142" s="285">
        <v>48</v>
      </c>
      <c r="EJ142" s="285">
        <v>2</v>
      </c>
      <c r="EK142" s="285">
        <v>179</v>
      </c>
      <c r="EL142" s="285">
        <v>6</v>
      </c>
      <c r="EM142" s="285">
        <v>19</v>
      </c>
      <c r="EN142" s="285">
        <v>6</v>
      </c>
      <c r="EO142" s="285">
        <v>15</v>
      </c>
      <c r="EP142" s="285">
        <v>10</v>
      </c>
      <c r="EQ142" s="285">
        <v>18</v>
      </c>
      <c r="ER142" s="285">
        <v>0</v>
      </c>
      <c r="ES142" s="285">
        <v>1</v>
      </c>
      <c r="ET142" s="285">
        <v>0</v>
      </c>
      <c r="EU142" s="285">
        <v>0</v>
      </c>
      <c r="EV142" s="285">
        <v>990</v>
      </c>
      <c r="EW142" s="285">
        <v>0</v>
      </c>
      <c r="EX142" s="285">
        <v>0</v>
      </c>
      <c r="EY142" s="285">
        <v>0</v>
      </c>
      <c r="EZ142" s="285">
        <v>0</v>
      </c>
      <c r="FA142" s="285">
        <v>8</v>
      </c>
      <c r="FB142" s="285">
        <v>0</v>
      </c>
      <c r="FC142" s="285">
        <v>1</v>
      </c>
      <c r="FD142" s="285">
        <v>1</v>
      </c>
      <c r="FE142" s="285">
        <v>4</v>
      </c>
      <c r="FF142" s="285">
        <v>5</v>
      </c>
      <c r="FG142" s="285">
        <v>193</v>
      </c>
      <c r="FH142" s="285">
        <v>344</v>
      </c>
      <c r="FI142" s="285">
        <v>147</v>
      </c>
      <c r="FJ142" s="285">
        <v>1136</v>
      </c>
      <c r="FK142" s="289">
        <v>5</v>
      </c>
      <c r="FL142" s="288">
        <v>2.2312065472524925</v>
      </c>
      <c r="FM142" s="289">
        <v>2</v>
      </c>
      <c r="FN142" s="288">
        <v>0.89248261890099689</v>
      </c>
      <c r="FO142" s="289">
        <v>3</v>
      </c>
      <c r="FP142" s="288">
        <v>1.3387239283514953</v>
      </c>
      <c r="FQ142" s="281">
        <v>0</v>
      </c>
      <c r="FR142" s="292">
        <v>0</v>
      </c>
      <c r="FS142" s="281">
        <v>0</v>
      </c>
      <c r="FT142" s="292">
        <v>0</v>
      </c>
      <c r="FU142" s="289">
        <v>10</v>
      </c>
      <c r="FV142" s="288">
        <v>4.3604714541736254</v>
      </c>
      <c r="FW142" s="293">
        <v>0</v>
      </c>
      <c r="FX142" s="293">
        <v>0</v>
      </c>
      <c r="FY142" s="293">
        <v>0</v>
      </c>
      <c r="FZ142" s="293">
        <v>0</v>
      </c>
      <c r="GA142" s="293">
        <v>0</v>
      </c>
      <c r="GB142" s="285">
        <v>716</v>
      </c>
      <c r="GC142" s="285">
        <v>0</v>
      </c>
      <c r="GD142" s="285">
        <v>0</v>
      </c>
      <c r="GE142" s="285">
        <v>0</v>
      </c>
      <c r="GF142" s="285">
        <v>0</v>
      </c>
      <c r="GG142" s="288">
        <v>65.8</v>
      </c>
      <c r="GH142" s="288">
        <v>322.10000000000002</v>
      </c>
      <c r="GI142" s="288">
        <v>15.5</v>
      </c>
      <c r="GJ142" s="288">
        <v>2</v>
      </c>
      <c r="GK142" s="288">
        <v>0</v>
      </c>
      <c r="GL142" s="288">
        <v>1</v>
      </c>
      <c r="GM142" s="288">
        <v>2</v>
      </c>
      <c r="GN142" s="288">
        <v>2</v>
      </c>
      <c r="GO142" s="288">
        <v>1</v>
      </c>
      <c r="GP142" s="288">
        <v>2</v>
      </c>
      <c r="GQ142" s="288">
        <v>0</v>
      </c>
      <c r="GR142" s="288">
        <v>1</v>
      </c>
      <c r="GS142" s="288">
        <v>0</v>
      </c>
      <c r="GT142" s="288">
        <v>8</v>
      </c>
      <c r="GU142" s="288">
        <v>0</v>
      </c>
      <c r="GV142" s="288">
        <v>2</v>
      </c>
      <c r="GW142" s="288">
        <v>1</v>
      </c>
      <c r="GX142" s="288">
        <v>0</v>
      </c>
      <c r="GY142" s="288">
        <v>1</v>
      </c>
      <c r="GZ142" s="288">
        <v>1</v>
      </c>
      <c r="HA142" s="288">
        <v>0</v>
      </c>
      <c r="HB142" s="288">
        <v>0</v>
      </c>
      <c r="HC142" s="288">
        <v>0</v>
      </c>
      <c r="HD142" s="288">
        <v>0</v>
      </c>
      <c r="HE142" s="288">
        <v>1</v>
      </c>
      <c r="HF142" s="288">
        <v>0</v>
      </c>
      <c r="HG142" s="288">
        <v>1</v>
      </c>
      <c r="HH142" s="288">
        <v>0</v>
      </c>
      <c r="HI142" s="288">
        <v>0</v>
      </c>
      <c r="HJ142" s="134">
        <v>1.7849652378019938</v>
      </c>
      <c r="HK142" s="134">
        <v>13.387239283514953</v>
      </c>
      <c r="HL142" s="132">
        <v>43.566539041652163</v>
      </c>
      <c r="HM142" s="144">
        <v>110.33561879175301</v>
      </c>
      <c r="HN142" s="144">
        <v>100.77182858398101</v>
      </c>
      <c r="HO142" s="365">
        <v>0.112201963534362</v>
      </c>
      <c r="HP142" s="365">
        <v>3.8677238445174997E-2</v>
      </c>
      <c r="HQ142" s="365">
        <v>5.7971014492753596</v>
      </c>
      <c r="HR142" s="365">
        <v>2.38095238095238</v>
      </c>
      <c r="HS142" s="132">
        <v>81.884057971014499</v>
      </c>
      <c r="HT142" s="132">
        <v>92.857142857142904</v>
      </c>
      <c r="HU142" s="132">
        <v>1.93548387096774</v>
      </c>
      <c r="HV142" s="132">
        <v>1.62444401469735</v>
      </c>
      <c r="HW142" s="132">
        <v>5.4549885892805703</v>
      </c>
      <c r="HX142" s="132">
        <v>10.3685588763607</v>
      </c>
      <c r="HY142" s="144">
        <v>91.631764200436308</v>
      </c>
      <c r="HZ142" s="144">
        <v>95.071059949093893</v>
      </c>
      <c r="IA142" s="383">
        <v>24</v>
      </c>
      <c r="IB142" s="383">
        <v>10</v>
      </c>
      <c r="IC142" s="366">
        <v>0.36396724294813498</v>
      </c>
      <c r="ID142" s="366">
        <v>9.7210070963351797E-2</v>
      </c>
      <c r="IE142" s="366">
        <v>4.8</v>
      </c>
      <c r="IF142" s="366">
        <v>1.97628458498024</v>
      </c>
      <c r="IG142" s="144">
        <v>78.2</v>
      </c>
      <c r="IH142" s="144">
        <v>80.039525691699595</v>
      </c>
      <c r="II142" s="144">
        <v>7.5826508947528097</v>
      </c>
      <c r="IJ142" s="144">
        <v>4.9188295907455997</v>
      </c>
      <c r="IK142" s="144">
        <v>6.0798085657944299</v>
      </c>
      <c r="IL142" s="144">
        <v>12.8400458804943</v>
      </c>
      <c r="IM142" s="146">
        <v>97.491386647746609</v>
      </c>
      <c r="IN142" s="135">
        <v>110.6619921998625</v>
      </c>
      <c r="IO142" s="366">
        <v>0.53813757604117896</v>
      </c>
      <c r="IP142" s="366">
        <v>5.11858044702269E-2</v>
      </c>
      <c r="IQ142" s="366">
        <v>4.7520661157024797</v>
      </c>
      <c r="IR142" s="366">
        <v>0.68649885583523995</v>
      </c>
      <c r="IS142" s="144">
        <v>86.983471074380205</v>
      </c>
      <c r="IT142" s="144">
        <v>92.448512585812395</v>
      </c>
      <c r="IU142" s="144">
        <v>11.324286382779601</v>
      </c>
      <c r="IV142" s="144">
        <v>7.4560655178297202</v>
      </c>
      <c r="IW142" s="144">
        <v>9.3548735293059408</v>
      </c>
      <c r="IX142" s="144">
        <v>15.408615136876</v>
      </c>
      <c r="IY142" s="338">
        <v>18</v>
      </c>
      <c r="IZ142" s="366">
        <v>0.24433283561829799</v>
      </c>
      <c r="JA142" s="366">
        <v>3.6363636363636398</v>
      </c>
      <c r="JB142" s="366">
        <v>93.131313131313107</v>
      </c>
      <c r="JC142" s="366">
        <v>6.7191529795031899</v>
      </c>
      <c r="JD142" s="144">
        <v>14.034670071634199</v>
      </c>
    </row>
    <row r="143" spans="1:264" ht="18" customHeight="1">
      <c r="A143" s="278"/>
      <c r="B143" s="279" t="s">
        <v>87</v>
      </c>
      <c r="C143" s="279" t="s">
        <v>87</v>
      </c>
      <c r="D143" s="280" t="s">
        <v>1859</v>
      </c>
      <c r="E143" s="281" t="s">
        <v>1357</v>
      </c>
      <c r="F143" s="280" t="s">
        <v>103</v>
      </c>
      <c r="G143" s="281" t="s">
        <v>16</v>
      </c>
      <c r="H143" s="282" t="s">
        <v>87</v>
      </c>
      <c r="I143" s="282" t="s">
        <v>87</v>
      </c>
      <c r="J143" s="282" t="s">
        <v>87</v>
      </c>
      <c r="K143" s="282" t="s">
        <v>87</v>
      </c>
      <c r="L143" s="282" t="s">
        <v>87</v>
      </c>
      <c r="M143" s="283">
        <v>729320</v>
      </c>
      <c r="N143" s="282" t="s">
        <v>87</v>
      </c>
      <c r="O143" s="282" t="s">
        <v>87</v>
      </c>
      <c r="P143" s="282" t="s">
        <v>87</v>
      </c>
      <c r="Q143" s="282" t="s">
        <v>87</v>
      </c>
      <c r="R143" s="132">
        <v>97.598131871440543</v>
      </c>
      <c r="S143" s="132">
        <v>102.40248346567826</v>
      </c>
      <c r="T143" s="339" t="s">
        <v>88</v>
      </c>
      <c r="U143" s="395">
        <v>97.3639119397576</v>
      </c>
      <c r="V143" s="132">
        <v>11.409585748621501</v>
      </c>
      <c r="W143" s="132">
        <v>10.6178424996465</v>
      </c>
      <c r="X143" s="132">
        <v>22.027428248268102</v>
      </c>
      <c r="Y143" s="282" t="s">
        <v>87</v>
      </c>
      <c r="Z143" s="282" t="s">
        <v>87</v>
      </c>
      <c r="AA143" s="282" t="s">
        <v>87</v>
      </c>
      <c r="AB143" s="282" t="s">
        <v>87</v>
      </c>
      <c r="AC143" s="282" t="s">
        <v>87</v>
      </c>
      <c r="AD143" s="282" t="s">
        <v>87</v>
      </c>
      <c r="AE143" s="282" t="s">
        <v>87</v>
      </c>
      <c r="AF143" s="282" t="s">
        <v>87</v>
      </c>
      <c r="AG143" s="282" t="s">
        <v>87</v>
      </c>
      <c r="AH143" s="282" t="s">
        <v>87</v>
      </c>
      <c r="AI143" s="282" t="s">
        <v>87</v>
      </c>
      <c r="AJ143" s="282" t="s">
        <v>87</v>
      </c>
      <c r="AK143" s="282" t="s">
        <v>87</v>
      </c>
      <c r="AL143" s="282" t="s">
        <v>87</v>
      </c>
      <c r="AM143" s="282" t="s">
        <v>87</v>
      </c>
      <c r="AN143" s="282" t="s">
        <v>87</v>
      </c>
      <c r="AO143" s="282" t="s">
        <v>87</v>
      </c>
      <c r="AP143" s="282" t="s">
        <v>87</v>
      </c>
      <c r="AQ143" s="282" t="s">
        <v>87</v>
      </c>
      <c r="AR143" s="282" t="s">
        <v>87</v>
      </c>
      <c r="AS143" s="282" t="s">
        <v>87</v>
      </c>
      <c r="AT143" s="282" t="s">
        <v>87</v>
      </c>
      <c r="AU143" s="282" t="s">
        <v>87</v>
      </c>
      <c r="AV143" s="282" t="s">
        <v>87</v>
      </c>
      <c r="AW143" s="286" t="s">
        <v>87</v>
      </c>
      <c r="AX143" s="286" t="s">
        <v>87</v>
      </c>
      <c r="AY143" s="286" t="s">
        <v>87</v>
      </c>
      <c r="AZ143" s="286" t="s">
        <v>87</v>
      </c>
      <c r="BA143" s="286" t="s">
        <v>87</v>
      </c>
      <c r="BB143" s="285">
        <v>121</v>
      </c>
      <c r="BC143" s="285">
        <v>158</v>
      </c>
      <c r="BD143" s="287" t="s">
        <v>88</v>
      </c>
      <c r="BE143" s="287" t="s">
        <v>88</v>
      </c>
      <c r="BF143" s="287" t="s">
        <v>88</v>
      </c>
      <c r="BG143" s="285">
        <v>235</v>
      </c>
      <c r="BH143" s="284">
        <v>32.2687395555702</v>
      </c>
      <c r="BI143" s="285">
        <v>1257</v>
      </c>
      <c r="BJ143" s="284">
        <v>172.60342817596489</v>
      </c>
      <c r="BK143" s="285">
        <v>82</v>
      </c>
      <c r="BL143" s="284">
        <v>11.259730398113858</v>
      </c>
      <c r="BM143" s="285">
        <v>59</v>
      </c>
      <c r="BN143" s="288">
        <v>8.1015133352282636</v>
      </c>
      <c r="BO143" s="289">
        <v>734</v>
      </c>
      <c r="BP143" s="288">
        <v>100.7883184416533</v>
      </c>
      <c r="BQ143" s="285">
        <v>0</v>
      </c>
      <c r="BR143" s="288">
        <v>0</v>
      </c>
      <c r="BS143" s="285">
        <v>10</v>
      </c>
      <c r="BT143" s="288">
        <v>1.3731378534285192</v>
      </c>
      <c r="BU143" s="285">
        <v>0</v>
      </c>
      <c r="BV143" s="288">
        <v>0</v>
      </c>
      <c r="BW143" s="285">
        <v>183</v>
      </c>
      <c r="BX143" s="288">
        <v>25.128422717741902</v>
      </c>
      <c r="BY143" s="290">
        <v>57</v>
      </c>
      <c r="BZ143" s="291">
        <v>7.8268857645425598</v>
      </c>
      <c r="CA143" s="285">
        <v>1888</v>
      </c>
      <c r="CB143" s="288">
        <v>259.24842672730443</v>
      </c>
      <c r="CC143" s="290">
        <v>496</v>
      </c>
      <c r="CD143" s="291">
        <v>68.107637530054561</v>
      </c>
      <c r="CE143" s="285">
        <v>659</v>
      </c>
      <c r="CF143" s="288">
        <v>90.489784540939411</v>
      </c>
      <c r="CG143" s="285">
        <v>2376</v>
      </c>
      <c r="CH143" s="288">
        <v>326.25755397461614</v>
      </c>
      <c r="CI143" s="285">
        <v>5208</v>
      </c>
      <c r="CJ143" s="288">
        <v>715.13019406557282</v>
      </c>
      <c r="CK143" s="285">
        <v>1176</v>
      </c>
      <c r="CL143" s="288">
        <v>161.48101156319387</v>
      </c>
      <c r="CM143" s="285">
        <v>4296</v>
      </c>
      <c r="CN143" s="292">
        <v>589.90002183289187</v>
      </c>
      <c r="CO143" s="285">
        <v>459</v>
      </c>
      <c r="CP143" s="288">
        <v>63.027027472369035</v>
      </c>
      <c r="CQ143" s="290">
        <v>8</v>
      </c>
      <c r="CR143" s="291">
        <v>1.0985102827428155</v>
      </c>
      <c r="CS143" s="285">
        <v>88</v>
      </c>
      <c r="CT143" s="288">
        <v>12.083613110170969</v>
      </c>
      <c r="CU143" s="285">
        <v>200</v>
      </c>
      <c r="CV143" s="288">
        <v>27.462757068570383</v>
      </c>
      <c r="CW143" s="285">
        <v>330</v>
      </c>
      <c r="CX143" s="288">
        <v>45.313549163141133</v>
      </c>
      <c r="CY143" s="285">
        <v>313</v>
      </c>
      <c r="CZ143" s="288">
        <v>42.979214812312655</v>
      </c>
      <c r="DA143" s="290">
        <v>17</v>
      </c>
      <c r="DB143" s="291">
        <v>2.3343343508284828</v>
      </c>
      <c r="DC143" s="285">
        <v>0</v>
      </c>
      <c r="DD143" s="285">
        <v>2364</v>
      </c>
      <c r="DE143" s="285">
        <v>2208</v>
      </c>
      <c r="DF143" s="285">
        <v>30383</v>
      </c>
      <c r="DG143" s="285">
        <v>0</v>
      </c>
      <c r="DH143" s="285">
        <v>1354</v>
      </c>
      <c r="DI143" s="285">
        <v>176</v>
      </c>
      <c r="DJ143" s="285">
        <v>1045</v>
      </c>
      <c r="DK143" s="285">
        <v>3558</v>
      </c>
      <c r="DL143" s="285">
        <v>1046</v>
      </c>
      <c r="DM143" s="285">
        <v>20</v>
      </c>
      <c r="DN143" s="285">
        <v>4440</v>
      </c>
      <c r="DO143" s="285">
        <v>248</v>
      </c>
      <c r="DP143" s="285">
        <v>302</v>
      </c>
      <c r="DQ143" s="285">
        <v>144</v>
      </c>
      <c r="DR143" s="285">
        <v>0</v>
      </c>
      <c r="DS143" s="285">
        <v>28</v>
      </c>
      <c r="DT143" s="285">
        <v>35855</v>
      </c>
      <c r="DU143" s="285">
        <v>118758</v>
      </c>
      <c r="DV143" s="285">
        <v>17240</v>
      </c>
      <c r="DW143" s="285">
        <v>40841</v>
      </c>
      <c r="DX143" s="285">
        <v>3623</v>
      </c>
      <c r="DY143" s="285">
        <v>1564</v>
      </c>
      <c r="DZ143" s="285">
        <v>14403</v>
      </c>
      <c r="EA143" s="285">
        <v>56604</v>
      </c>
      <c r="EB143" s="288">
        <v>24.996466680799902</v>
      </c>
      <c r="EC143" s="285">
        <v>676</v>
      </c>
      <c r="ED143" s="285">
        <v>18830</v>
      </c>
      <c r="EE143" s="285">
        <v>5011</v>
      </c>
      <c r="EF143" s="288">
        <v>26.611789697291556</v>
      </c>
      <c r="EG143" s="285">
        <v>930</v>
      </c>
      <c r="EH143" s="285">
        <v>469</v>
      </c>
      <c r="EI143" s="285">
        <v>406</v>
      </c>
      <c r="EJ143" s="285">
        <v>232</v>
      </c>
      <c r="EK143" s="285">
        <v>1375</v>
      </c>
      <c r="EL143" s="285">
        <v>18</v>
      </c>
      <c r="EM143" s="285">
        <v>146</v>
      </c>
      <c r="EN143" s="285">
        <v>19</v>
      </c>
      <c r="EO143" s="285">
        <v>71</v>
      </c>
      <c r="EP143" s="285">
        <v>296</v>
      </c>
      <c r="EQ143" s="285">
        <v>146</v>
      </c>
      <c r="ER143" s="285">
        <v>0</v>
      </c>
      <c r="ES143" s="285">
        <v>5</v>
      </c>
      <c r="ET143" s="285">
        <v>1</v>
      </c>
      <c r="EU143" s="285">
        <v>0</v>
      </c>
      <c r="EV143" s="285">
        <v>20073</v>
      </c>
      <c r="EW143" s="285">
        <v>68</v>
      </c>
      <c r="EX143" s="285">
        <v>100</v>
      </c>
      <c r="EY143" s="285">
        <v>3218</v>
      </c>
      <c r="EZ143" s="285">
        <v>242</v>
      </c>
      <c r="FA143" s="285">
        <v>55</v>
      </c>
      <c r="FB143" s="285">
        <v>26</v>
      </c>
      <c r="FC143" s="285">
        <v>4</v>
      </c>
      <c r="FD143" s="285">
        <v>48</v>
      </c>
      <c r="FE143" s="285">
        <v>9</v>
      </c>
      <c r="FF143" s="285">
        <v>192</v>
      </c>
      <c r="FG143" s="285">
        <v>1383</v>
      </c>
      <c r="FH143" s="285">
        <v>1591</v>
      </c>
      <c r="FI143" s="285">
        <v>830</v>
      </c>
      <c r="FJ143" s="285">
        <v>10024</v>
      </c>
      <c r="FK143" s="289">
        <v>79</v>
      </c>
      <c r="FL143" s="288">
        <v>10.832007897767784</v>
      </c>
      <c r="FM143" s="289">
        <v>19</v>
      </c>
      <c r="FN143" s="288">
        <v>2.6051664564251631</v>
      </c>
      <c r="FO143" s="289">
        <v>21</v>
      </c>
      <c r="FP143" s="288">
        <v>2.879394504469917</v>
      </c>
      <c r="FQ143" s="281">
        <v>7</v>
      </c>
      <c r="FR143" s="292">
        <v>0.96119649739996338</v>
      </c>
      <c r="FS143" s="281">
        <v>1</v>
      </c>
      <c r="FT143" s="292">
        <v>0.13731378534285194</v>
      </c>
      <c r="FU143" s="295">
        <v>28</v>
      </c>
      <c r="FV143" s="291">
        <v>3.8447859895998535</v>
      </c>
      <c r="FW143" s="293">
        <v>4</v>
      </c>
      <c r="FX143" s="293">
        <v>1</v>
      </c>
      <c r="FY143" s="293">
        <v>3</v>
      </c>
      <c r="FZ143" s="293">
        <v>0</v>
      </c>
      <c r="GA143" s="293">
        <v>0</v>
      </c>
      <c r="GB143" s="285">
        <v>25569</v>
      </c>
      <c r="GC143" s="285">
        <v>5133</v>
      </c>
      <c r="GD143" s="285">
        <v>14539</v>
      </c>
      <c r="GE143" s="285">
        <v>522</v>
      </c>
      <c r="GF143" s="285">
        <v>75</v>
      </c>
      <c r="GG143" s="288">
        <v>1175.75</v>
      </c>
      <c r="GH143" s="288">
        <v>2659.3</v>
      </c>
      <c r="GI143" s="288">
        <v>121.03</v>
      </c>
      <c r="GJ143" s="288">
        <v>44.8</v>
      </c>
      <c r="GK143" s="288">
        <v>6.31</v>
      </c>
      <c r="GL143" s="288">
        <v>10</v>
      </c>
      <c r="GM143" s="288">
        <v>29</v>
      </c>
      <c r="GN143" s="288">
        <v>13</v>
      </c>
      <c r="GO143" s="288">
        <v>8</v>
      </c>
      <c r="GP143" s="288">
        <v>79</v>
      </c>
      <c r="GQ143" s="288">
        <v>6</v>
      </c>
      <c r="GR143" s="288">
        <v>22</v>
      </c>
      <c r="GS143" s="288">
        <v>1</v>
      </c>
      <c r="GT143" s="288">
        <v>87.7</v>
      </c>
      <c r="GU143" s="288">
        <v>6</v>
      </c>
      <c r="GV143" s="288">
        <v>7</v>
      </c>
      <c r="GW143" s="288">
        <v>4</v>
      </c>
      <c r="GX143" s="288">
        <v>3</v>
      </c>
      <c r="GY143" s="288">
        <v>8</v>
      </c>
      <c r="GZ143" s="288">
        <v>7</v>
      </c>
      <c r="HA143" s="288">
        <v>3</v>
      </c>
      <c r="HB143" s="288">
        <v>3</v>
      </c>
      <c r="HC143" s="288">
        <v>4</v>
      </c>
      <c r="HD143" s="288">
        <v>13</v>
      </c>
      <c r="HE143" s="288">
        <v>0</v>
      </c>
      <c r="HF143" s="288">
        <v>4</v>
      </c>
      <c r="HG143" s="288">
        <v>5.8</v>
      </c>
      <c r="HH143" s="288">
        <v>19</v>
      </c>
      <c r="HI143" s="288">
        <v>11.3</v>
      </c>
      <c r="HJ143" s="134">
        <v>1.7824823122909013</v>
      </c>
      <c r="HK143" s="134">
        <v>13.574288378215323</v>
      </c>
      <c r="HL143" s="132">
        <v>69.065705040311514</v>
      </c>
      <c r="HM143" s="144">
        <v>101.048549628945</v>
      </c>
      <c r="HN143" s="144">
        <v>97.229520616126393</v>
      </c>
      <c r="HO143" s="365">
        <v>0.14315162620247401</v>
      </c>
      <c r="HP143" s="365">
        <v>5.3758340448407799E-2</v>
      </c>
      <c r="HQ143" s="365">
        <v>8.0906148867313892</v>
      </c>
      <c r="HR143" s="365">
        <v>4.2288557213930398</v>
      </c>
      <c r="HS143" s="132">
        <v>87.378640776699001</v>
      </c>
      <c r="HT143" s="132">
        <v>92.039800995024905</v>
      </c>
      <c r="HU143" s="132">
        <v>1.7693540998625701</v>
      </c>
      <c r="HV143" s="132">
        <v>1.27122663883882</v>
      </c>
      <c r="HW143" s="132">
        <v>5.6292524284308296</v>
      </c>
      <c r="HX143" s="132">
        <v>12.376959032169401</v>
      </c>
      <c r="HY143" s="144">
        <v>93.033829070746023</v>
      </c>
      <c r="HZ143" s="144">
        <v>104.549106584078</v>
      </c>
      <c r="IA143" s="383">
        <v>42</v>
      </c>
      <c r="IB143" s="383">
        <v>42</v>
      </c>
      <c r="IC143" s="366">
        <v>0.310995927434284</v>
      </c>
      <c r="ID143" s="366">
        <v>0.16353229762878199</v>
      </c>
      <c r="IE143" s="366">
        <v>3.91061452513966</v>
      </c>
      <c r="IF143" s="366">
        <v>3.2838154808444102</v>
      </c>
      <c r="IG143" s="144">
        <v>76.070763500931093</v>
      </c>
      <c r="IH143" s="144">
        <v>82.017200938233003</v>
      </c>
      <c r="II143" s="144">
        <v>7.9526101443909702</v>
      </c>
      <c r="IJ143" s="144">
        <v>4.9799478254098002</v>
      </c>
      <c r="IK143" s="144">
        <v>4.8202824133504496</v>
      </c>
      <c r="IL143" s="144">
        <v>11.380945834479</v>
      </c>
      <c r="IM143" s="146">
        <v>96.254987638109355</v>
      </c>
      <c r="IN143" s="135">
        <v>108.99760341518257</v>
      </c>
      <c r="IO143" s="366">
        <v>0.39690222652468499</v>
      </c>
      <c r="IP143" s="366">
        <v>0.110241428728916</v>
      </c>
      <c r="IQ143" s="366">
        <v>4.2797494780793297</v>
      </c>
      <c r="IR143" s="366">
        <v>2.1344717182497299</v>
      </c>
      <c r="IS143" s="144">
        <v>88.726513569937396</v>
      </c>
      <c r="IT143" s="144">
        <v>92.102454642476005</v>
      </c>
      <c r="IU143" s="144">
        <v>9.2739593417231401</v>
      </c>
      <c r="IV143" s="144">
        <v>5.1648109359497303</v>
      </c>
      <c r="IW143" s="144">
        <v>9.4171254983861807</v>
      </c>
      <c r="IX143" s="144">
        <v>18.625355731006501</v>
      </c>
      <c r="IY143" s="338">
        <v>63</v>
      </c>
      <c r="IZ143" s="366">
        <v>0.41868811058682798</v>
      </c>
      <c r="JA143" s="366">
        <v>7.8358208955223896</v>
      </c>
      <c r="JB143" s="366">
        <v>93.656716417910403</v>
      </c>
      <c r="JC143" s="366">
        <v>5.3432577922509497</v>
      </c>
      <c r="JD143" s="144">
        <v>9.2301347264228806</v>
      </c>
    </row>
    <row r="144" spans="1:264" ht="18" customHeight="1">
      <c r="A144" s="278"/>
      <c r="B144" s="279" t="s">
        <v>87</v>
      </c>
      <c r="C144" s="279" t="s">
        <v>87</v>
      </c>
      <c r="D144" s="280" t="s">
        <v>1860</v>
      </c>
      <c r="E144" s="281" t="s">
        <v>1358</v>
      </c>
      <c r="F144" s="280" t="s">
        <v>103</v>
      </c>
      <c r="G144" s="281" t="s">
        <v>16</v>
      </c>
      <c r="H144" s="282" t="s">
        <v>87</v>
      </c>
      <c r="I144" s="282" t="s">
        <v>87</v>
      </c>
      <c r="J144" s="282" t="s">
        <v>87</v>
      </c>
      <c r="K144" s="282" t="s">
        <v>87</v>
      </c>
      <c r="L144" s="282" t="s">
        <v>87</v>
      </c>
      <c r="M144" s="283">
        <v>117998</v>
      </c>
      <c r="N144" s="282" t="s">
        <v>87</v>
      </c>
      <c r="O144" s="282" t="s">
        <v>87</v>
      </c>
      <c r="P144" s="282" t="s">
        <v>87</v>
      </c>
      <c r="Q144" s="282" t="s">
        <v>87</v>
      </c>
      <c r="R144" s="132">
        <v>101.56382095526746</v>
      </c>
      <c r="S144" s="132">
        <v>100.80711466095099</v>
      </c>
      <c r="T144" s="338">
        <v>22.926760538271083</v>
      </c>
      <c r="U144" s="338">
        <v>8.4148575377098496</v>
      </c>
      <c r="V144" s="132">
        <v>10.7890499194847</v>
      </c>
      <c r="W144" s="132">
        <v>7.1926999463231303</v>
      </c>
      <c r="X144" s="132">
        <v>17.981749865807799</v>
      </c>
      <c r="Y144" s="282" t="s">
        <v>87</v>
      </c>
      <c r="Z144" s="282" t="s">
        <v>87</v>
      </c>
      <c r="AA144" s="282" t="s">
        <v>87</v>
      </c>
      <c r="AB144" s="282" t="s">
        <v>87</v>
      </c>
      <c r="AC144" s="282" t="s">
        <v>87</v>
      </c>
      <c r="AD144" s="282" t="s">
        <v>87</v>
      </c>
      <c r="AE144" s="282" t="s">
        <v>87</v>
      </c>
      <c r="AF144" s="282" t="s">
        <v>87</v>
      </c>
      <c r="AG144" s="282" t="s">
        <v>87</v>
      </c>
      <c r="AH144" s="282" t="s">
        <v>87</v>
      </c>
      <c r="AI144" s="282" t="s">
        <v>87</v>
      </c>
      <c r="AJ144" s="282" t="s">
        <v>87</v>
      </c>
      <c r="AK144" s="282" t="s">
        <v>87</v>
      </c>
      <c r="AL144" s="282" t="s">
        <v>87</v>
      </c>
      <c r="AM144" s="282" t="s">
        <v>87</v>
      </c>
      <c r="AN144" s="282" t="s">
        <v>87</v>
      </c>
      <c r="AO144" s="282" t="s">
        <v>87</v>
      </c>
      <c r="AP144" s="282" t="s">
        <v>87</v>
      </c>
      <c r="AQ144" s="282" t="s">
        <v>87</v>
      </c>
      <c r="AR144" s="282" t="s">
        <v>87</v>
      </c>
      <c r="AS144" s="282" t="s">
        <v>87</v>
      </c>
      <c r="AT144" s="282" t="s">
        <v>87</v>
      </c>
      <c r="AU144" s="282" t="s">
        <v>87</v>
      </c>
      <c r="AV144" s="282" t="s">
        <v>87</v>
      </c>
      <c r="AW144" s="286" t="s">
        <v>87</v>
      </c>
      <c r="AX144" s="286" t="s">
        <v>87</v>
      </c>
      <c r="AY144" s="286" t="s">
        <v>87</v>
      </c>
      <c r="AZ144" s="286" t="s">
        <v>87</v>
      </c>
      <c r="BA144" s="286" t="s">
        <v>87</v>
      </c>
      <c r="BB144" s="285">
        <v>29</v>
      </c>
      <c r="BC144" s="285">
        <v>26</v>
      </c>
      <c r="BD144" s="287" t="s">
        <v>88</v>
      </c>
      <c r="BE144" s="287" t="s">
        <v>88</v>
      </c>
      <c r="BF144" s="287" t="s">
        <v>88</v>
      </c>
      <c r="BG144" s="285">
        <v>23</v>
      </c>
      <c r="BH144" s="284">
        <v>17.937779302922298</v>
      </c>
      <c r="BI144" s="285">
        <v>29</v>
      </c>
      <c r="BJ144" s="284">
        <v>22.617199990641158</v>
      </c>
      <c r="BK144" s="285">
        <v>0</v>
      </c>
      <c r="BL144" s="284">
        <v>0</v>
      </c>
      <c r="BM144" s="285">
        <v>0</v>
      </c>
      <c r="BN144" s="288">
        <v>0</v>
      </c>
      <c r="BO144" s="289">
        <v>30</v>
      </c>
      <c r="BP144" s="288">
        <v>23.3971034385943</v>
      </c>
      <c r="BQ144" s="285">
        <v>0</v>
      </c>
      <c r="BR144" s="288">
        <v>0</v>
      </c>
      <c r="BS144" s="285">
        <v>0</v>
      </c>
      <c r="BT144" s="288">
        <v>0</v>
      </c>
      <c r="BU144" s="285">
        <v>0</v>
      </c>
      <c r="BV144" s="288">
        <v>0</v>
      </c>
      <c r="BW144" s="285">
        <v>29</v>
      </c>
      <c r="BX144" s="288">
        <v>22.617199990641158</v>
      </c>
      <c r="BY144" s="290">
        <v>0</v>
      </c>
      <c r="BZ144" s="291">
        <v>0</v>
      </c>
      <c r="CA144" s="285">
        <v>360</v>
      </c>
      <c r="CB144" s="288">
        <v>280.7652412631316</v>
      </c>
      <c r="CC144" s="285">
        <v>0</v>
      </c>
      <c r="CD144" s="288">
        <v>0</v>
      </c>
      <c r="CE144" s="285">
        <v>55</v>
      </c>
      <c r="CF144" s="288">
        <v>42.894689637422893</v>
      </c>
      <c r="CG144" s="285">
        <v>345</v>
      </c>
      <c r="CH144" s="288">
        <v>269.06668954383446</v>
      </c>
      <c r="CI144" s="285">
        <v>203</v>
      </c>
      <c r="CJ144" s="288">
        <v>158.32039993448811</v>
      </c>
      <c r="CK144" s="285">
        <v>90</v>
      </c>
      <c r="CL144" s="288">
        <v>70.1913103157829</v>
      </c>
      <c r="CM144" s="285">
        <v>0</v>
      </c>
      <c r="CN144" s="292">
        <v>0</v>
      </c>
      <c r="CO144" s="285">
        <v>45</v>
      </c>
      <c r="CP144" s="288">
        <v>35.09565515789145</v>
      </c>
      <c r="CQ144" s="290">
        <v>0</v>
      </c>
      <c r="CR144" s="291">
        <v>0</v>
      </c>
      <c r="CS144" s="290">
        <v>0</v>
      </c>
      <c r="CT144" s="291">
        <v>0</v>
      </c>
      <c r="CU144" s="285">
        <v>10</v>
      </c>
      <c r="CV144" s="288">
        <v>7.7990344795314348</v>
      </c>
      <c r="CW144" s="285">
        <v>121</v>
      </c>
      <c r="CX144" s="288">
        <v>94.36831720233036</v>
      </c>
      <c r="CY144" s="285">
        <v>121</v>
      </c>
      <c r="CZ144" s="288">
        <v>94.36831720233036</v>
      </c>
      <c r="DA144" s="290">
        <v>0</v>
      </c>
      <c r="DB144" s="291">
        <v>0</v>
      </c>
      <c r="DC144" s="285">
        <v>0</v>
      </c>
      <c r="DD144" s="285">
        <v>0</v>
      </c>
      <c r="DE144" s="285">
        <v>0</v>
      </c>
      <c r="DF144" s="285">
        <v>0</v>
      </c>
      <c r="DG144" s="285">
        <v>0</v>
      </c>
      <c r="DH144" s="285">
        <v>0</v>
      </c>
      <c r="DI144" s="285">
        <v>0</v>
      </c>
      <c r="DJ144" s="285">
        <v>0</v>
      </c>
      <c r="DK144" s="285">
        <v>0</v>
      </c>
      <c r="DL144" s="285">
        <v>0</v>
      </c>
      <c r="DM144" s="285">
        <v>0</v>
      </c>
      <c r="DN144" s="285">
        <v>0</v>
      </c>
      <c r="DO144" s="285">
        <v>0</v>
      </c>
      <c r="DP144" s="285">
        <v>0</v>
      </c>
      <c r="DQ144" s="285">
        <v>0</v>
      </c>
      <c r="DR144" s="285">
        <v>0</v>
      </c>
      <c r="DS144" s="285">
        <v>0</v>
      </c>
      <c r="DT144" s="285">
        <v>0</v>
      </c>
      <c r="DU144" s="285">
        <v>0</v>
      </c>
      <c r="DV144" s="285">
        <v>0</v>
      </c>
      <c r="DW144" s="285">
        <v>0</v>
      </c>
      <c r="DX144" s="285">
        <v>0</v>
      </c>
      <c r="DY144" s="285">
        <v>0</v>
      </c>
      <c r="DZ144" s="285">
        <v>0</v>
      </c>
      <c r="EA144" s="285">
        <v>0</v>
      </c>
      <c r="EB144" s="288">
        <v>0</v>
      </c>
      <c r="EC144" s="285">
        <v>0</v>
      </c>
      <c r="ED144" s="285">
        <v>0</v>
      </c>
      <c r="EE144" s="285">
        <v>0</v>
      </c>
      <c r="EF144" s="288">
        <v>0</v>
      </c>
      <c r="EG144" s="285">
        <v>0</v>
      </c>
      <c r="EH144" s="285">
        <v>0</v>
      </c>
      <c r="EI144" s="285">
        <v>0</v>
      </c>
      <c r="EJ144" s="285">
        <v>0</v>
      </c>
      <c r="EK144" s="285">
        <v>0</v>
      </c>
      <c r="EL144" s="285">
        <v>0</v>
      </c>
      <c r="EM144" s="285">
        <v>0</v>
      </c>
      <c r="EN144" s="285">
        <v>0</v>
      </c>
      <c r="EO144" s="285">
        <v>0</v>
      </c>
      <c r="EP144" s="285">
        <v>0</v>
      </c>
      <c r="EQ144" s="285">
        <v>0</v>
      </c>
      <c r="ER144" s="285">
        <v>0</v>
      </c>
      <c r="ES144" s="285">
        <v>0</v>
      </c>
      <c r="ET144" s="285">
        <v>0</v>
      </c>
      <c r="EU144" s="285">
        <v>0</v>
      </c>
      <c r="EV144" s="285">
        <v>0</v>
      </c>
      <c r="EW144" s="285">
        <v>0</v>
      </c>
      <c r="EX144" s="285">
        <v>0</v>
      </c>
      <c r="EY144" s="285">
        <v>0</v>
      </c>
      <c r="EZ144" s="285">
        <v>0</v>
      </c>
      <c r="FA144" s="285">
        <v>0</v>
      </c>
      <c r="FB144" s="285">
        <v>0</v>
      </c>
      <c r="FC144" s="285">
        <v>0</v>
      </c>
      <c r="FD144" s="285">
        <v>0</v>
      </c>
      <c r="FE144" s="285">
        <v>0</v>
      </c>
      <c r="FF144" s="285">
        <v>0</v>
      </c>
      <c r="FG144" s="285">
        <v>0</v>
      </c>
      <c r="FH144" s="285">
        <v>0</v>
      </c>
      <c r="FI144" s="285">
        <v>0</v>
      </c>
      <c r="FJ144" s="285">
        <v>0</v>
      </c>
      <c r="FK144" s="289">
        <v>5</v>
      </c>
      <c r="FL144" s="288">
        <v>4.2373599552534795</v>
      </c>
      <c r="FM144" s="289">
        <v>1</v>
      </c>
      <c r="FN144" s="288">
        <v>0.84747199105069582</v>
      </c>
      <c r="FO144" s="289">
        <v>0</v>
      </c>
      <c r="FP144" s="288">
        <v>0</v>
      </c>
      <c r="FQ144" s="281">
        <v>0</v>
      </c>
      <c r="FR144" s="292">
        <v>0</v>
      </c>
      <c r="FS144" s="281">
        <v>0</v>
      </c>
      <c r="FT144" s="292">
        <v>0</v>
      </c>
      <c r="FU144" s="289">
        <v>0</v>
      </c>
      <c r="FV144" s="288">
        <v>0</v>
      </c>
      <c r="FW144" s="293">
        <v>0</v>
      </c>
      <c r="FX144" s="293">
        <v>0</v>
      </c>
      <c r="FY144" s="293">
        <v>0</v>
      </c>
      <c r="FZ144" s="293">
        <v>0</v>
      </c>
      <c r="GA144" s="293">
        <v>0</v>
      </c>
      <c r="GB144" s="285">
        <v>0</v>
      </c>
      <c r="GC144" s="285">
        <v>0</v>
      </c>
      <c r="GD144" s="285">
        <v>0</v>
      </c>
      <c r="GE144" s="285">
        <v>0</v>
      </c>
      <c r="GF144" s="285">
        <v>0</v>
      </c>
      <c r="GG144" s="288">
        <v>0</v>
      </c>
      <c r="GH144" s="288">
        <v>0</v>
      </c>
      <c r="GI144" s="288">
        <v>0</v>
      </c>
      <c r="GJ144" s="288">
        <v>0</v>
      </c>
      <c r="GK144" s="288">
        <v>0</v>
      </c>
      <c r="GL144" s="288">
        <v>0</v>
      </c>
      <c r="GM144" s="288">
        <v>0</v>
      </c>
      <c r="GN144" s="288">
        <v>0</v>
      </c>
      <c r="GO144" s="288">
        <v>0</v>
      </c>
      <c r="GP144" s="288">
        <v>0</v>
      </c>
      <c r="GQ144" s="288">
        <v>0</v>
      </c>
      <c r="GR144" s="288">
        <v>0</v>
      </c>
      <c r="GS144" s="288">
        <v>0</v>
      </c>
      <c r="GT144" s="288">
        <v>0</v>
      </c>
      <c r="GU144" s="288">
        <v>0</v>
      </c>
      <c r="GV144" s="288">
        <v>0</v>
      </c>
      <c r="GW144" s="288">
        <v>0</v>
      </c>
      <c r="GX144" s="288">
        <v>0</v>
      </c>
      <c r="GY144" s="288">
        <v>0</v>
      </c>
      <c r="GZ144" s="288">
        <v>0</v>
      </c>
      <c r="HA144" s="288">
        <v>0</v>
      </c>
      <c r="HB144" s="288">
        <v>0</v>
      </c>
      <c r="HC144" s="288">
        <v>0</v>
      </c>
      <c r="HD144" s="288">
        <v>0</v>
      </c>
      <c r="HE144" s="288">
        <v>0</v>
      </c>
      <c r="HF144" s="288">
        <v>0</v>
      </c>
      <c r="HG144" s="288">
        <v>0</v>
      </c>
      <c r="HH144" s="288">
        <v>0</v>
      </c>
      <c r="HI144" s="288">
        <v>0</v>
      </c>
      <c r="HJ144" s="134">
        <v>4.2373599552534795</v>
      </c>
      <c r="HK144" s="134">
        <v>14.407023847861828</v>
      </c>
      <c r="HL144" s="132">
        <v>53.000898320310512</v>
      </c>
      <c r="HM144" s="144">
        <v>103.932548035324</v>
      </c>
      <c r="HN144" s="144">
        <v>93.215431316864098</v>
      </c>
      <c r="HO144" s="365">
        <v>9.5465393794749401E-2</v>
      </c>
      <c r="HP144" s="365">
        <v>5.16528925619835E-2</v>
      </c>
      <c r="HQ144" s="365">
        <v>3.6036036036036001</v>
      </c>
      <c r="HR144" s="365">
        <v>2.36220472440945</v>
      </c>
      <c r="HS144" s="132">
        <v>82.882882882882896</v>
      </c>
      <c r="HT144" s="132">
        <v>88.976377952755897</v>
      </c>
      <c r="HU144" s="132">
        <v>2.6491646778043001</v>
      </c>
      <c r="HV144" s="132">
        <v>2.1866391184573</v>
      </c>
      <c r="HW144" s="132">
        <v>6.5090880102040796</v>
      </c>
      <c r="HX144" s="132">
        <v>11.2067240344207</v>
      </c>
      <c r="HY144" s="144">
        <v>92.822755020454082</v>
      </c>
      <c r="HZ144" s="144">
        <v>94.231792407746198</v>
      </c>
      <c r="IA144" s="383">
        <v>7</v>
      </c>
      <c r="IB144" s="383">
        <v>4</v>
      </c>
      <c r="IC144" s="366">
        <v>0.18162947586922701</v>
      </c>
      <c r="ID144" s="366">
        <v>7.3421439060205596E-2</v>
      </c>
      <c r="IE144" s="366">
        <v>2.3333333333333299</v>
      </c>
      <c r="IF144" s="366">
        <v>1.3793103448275901</v>
      </c>
      <c r="IG144" s="144">
        <v>68.6666666666667</v>
      </c>
      <c r="IH144" s="144">
        <v>75.172413793103402</v>
      </c>
      <c r="II144" s="144">
        <v>7.7841203943954298</v>
      </c>
      <c r="IJ144" s="144">
        <v>5.3230543318649</v>
      </c>
      <c r="IK144" s="144">
        <v>6.1144770408163298</v>
      </c>
      <c r="IL144" s="144">
        <v>11.3227936762057</v>
      </c>
      <c r="IM144" s="146">
        <v>117.55788368422415</v>
      </c>
      <c r="IN144" s="135">
        <v>123.94664812717909</v>
      </c>
      <c r="IO144" s="366">
        <v>0.14803849000740199</v>
      </c>
      <c r="IP144" s="366">
        <v>8.9766606822262104E-2</v>
      </c>
      <c r="IQ144" s="366">
        <v>1.0526315789473699</v>
      </c>
      <c r="IR144" s="366">
        <v>0.91743119266055095</v>
      </c>
      <c r="IS144" s="144">
        <v>83.684210526315795</v>
      </c>
      <c r="IT144" s="144">
        <v>79.816513761467903</v>
      </c>
      <c r="IU144" s="144">
        <v>14.0636565507032</v>
      </c>
      <c r="IV144" s="144">
        <v>9.7845601436265692</v>
      </c>
      <c r="IW144" s="144">
        <v>8.2540242039713299</v>
      </c>
      <c r="IX144" s="144">
        <v>12.4285387605763</v>
      </c>
      <c r="IY144" s="338">
        <v>9</v>
      </c>
      <c r="IZ144" s="366">
        <v>0.20233812949640301</v>
      </c>
      <c r="JA144" s="366">
        <v>3.2608695652173898</v>
      </c>
      <c r="JB144" s="366">
        <v>90.579710144927503</v>
      </c>
      <c r="JC144" s="366">
        <v>6.2050359712230199</v>
      </c>
      <c r="JD144" s="144">
        <v>13.700220132079201</v>
      </c>
    </row>
    <row r="145" spans="1:264" ht="18" customHeight="1">
      <c r="A145" s="278"/>
      <c r="B145" s="279" t="s">
        <v>87</v>
      </c>
      <c r="C145" s="279" t="s">
        <v>87</v>
      </c>
      <c r="D145" s="280" t="s">
        <v>1861</v>
      </c>
      <c r="E145" s="281" t="s">
        <v>1359</v>
      </c>
      <c r="F145" s="280" t="s">
        <v>103</v>
      </c>
      <c r="G145" s="281" t="s">
        <v>16</v>
      </c>
      <c r="H145" s="282" t="s">
        <v>87</v>
      </c>
      <c r="I145" s="282" t="s">
        <v>87</v>
      </c>
      <c r="J145" s="282" t="s">
        <v>87</v>
      </c>
      <c r="K145" s="282" t="s">
        <v>87</v>
      </c>
      <c r="L145" s="282" t="s">
        <v>87</v>
      </c>
      <c r="M145" s="283">
        <v>61114</v>
      </c>
      <c r="N145" s="282" t="s">
        <v>87</v>
      </c>
      <c r="O145" s="282" t="s">
        <v>87</v>
      </c>
      <c r="P145" s="282" t="s">
        <v>87</v>
      </c>
      <c r="Q145" s="282" t="s">
        <v>87</v>
      </c>
      <c r="R145" s="132">
        <v>110.1209968653577</v>
      </c>
      <c r="S145" s="132">
        <v>103.06792303981634</v>
      </c>
      <c r="T145" s="338">
        <v>103.39646205209124</v>
      </c>
      <c r="U145" s="395">
        <v>23.425866759755309</v>
      </c>
      <c r="V145" s="132">
        <v>9.2006033182503799</v>
      </c>
      <c r="W145" s="132">
        <v>9.8793363499245892</v>
      </c>
      <c r="X145" s="132">
        <v>19.079939668175001</v>
      </c>
      <c r="Y145" s="282" t="s">
        <v>87</v>
      </c>
      <c r="Z145" s="282" t="s">
        <v>87</v>
      </c>
      <c r="AA145" s="282" t="s">
        <v>87</v>
      </c>
      <c r="AB145" s="282" t="s">
        <v>87</v>
      </c>
      <c r="AC145" s="282" t="s">
        <v>87</v>
      </c>
      <c r="AD145" s="282" t="s">
        <v>87</v>
      </c>
      <c r="AE145" s="282" t="s">
        <v>87</v>
      </c>
      <c r="AF145" s="282" t="s">
        <v>87</v>
      </c>
      <c r="AG145" s="282" t="s">
        <v>87</v>
      </c>
      <c r="AH145" s="282" t="s">
        <v>87</v>
      </c>
      <c r="AI145" s="282" t="s">
        <v>87</v>
      </c>
      <c r="AJ145" s="282" t="s">
        <v>87</v>
      </c>
      <c r="AK145" s="282" t="s">
        <v>87</v>
      </c>
      <c r="AL145" s="282" t="s">
        <v>87</v>
      </c>
      <c r="AM145" s="282" t="s">
        <v>87</v>
      </c>
      <c r="AN145" s="282" t="s">
        <v>87</v>
      </c>
      <c r="AO145" s="282" t="s">
        <v>87</v>
      </c>
      <c r="AP145" s="282" t="s">
        <v>87</v>
      </c>
      <c r="AQ145" s="282" t="s">
        <v>87</v>
      </c>
      <c r="AR145" s="282" t="s">
        <v>87</v>
      </c>
      <c r="AS145" s="282" t="s">
        <v>87</v>
      </c>
      <c r="AT145" s="282" t="s">
        <v>87</v>
      </c>
      <c r="AU145" s="282" t="s">
        <v>87</v>
      </c>
      <c r="AV145" s="282" t="s">
        <v>87</v>
      </c>
      <c r="AW145" s="286" t="s">
        <v>87</v>
      </c>
      <c r="AX145" s="286" t="s">
        <v>87</v>
      </c>
      <c r="AY145" s="286" t="s">
        <v>87</v>
      </c>
      <c r="AZ145" s="286" t="s">
        <v>87</v>
      </c>
      <c r="BA145" s="286" t="s">
        <v>87</v>
      </c>
      <c r="BB145" s="285">
        <v>10</v>
      </c>
      <c r="BC145" s="285">
        <v>17</v>
      </c>
      <c r="BD145" s="287" t="s">
        <v>88</v>
      </c>
      <c r="BE145" s="287" t="s">
        <v>88</v>
      </c>
      <c r="BF145" s="287" t="s">
        <v>88</v>
      </c>
      <c r="BG145" s="285">
        <v>0</v>
      </c>
      <c r="BH145" s="284">
        <v>0</v>
      </c>
      <c r="BI145" s="285">
        <v>23</v>
      </c>
      <c r="BJ145" s="284">
        <v>33.726812816188868</v>
      </c>
      <c r="BK145" s="285">
        <v>0</v>
      </c>
      <c r="BL145" s="284">
        <v>0</v>
      </c>
      <c r="BM145" s="285">
        <v>0</v>
      </c>
      <c r="BN145" s="288">
        <v>0</v>
      </c>
      <c r="BO145" s="289">
        <v>0</v>
      </c>
      <c r="BP145" s="288">
        <v>0</v>
      </c>
      <c r="BQ145" s="285">
        <v>0</v>
      </c>
      <c r="BR145" s="288">
        <v>0</v>
      </c>
      <c r="BS145" s="285">
        <v>0</v>
      </c>
      <c r="BT145" s="288">
        <v>0</v>
      </c>
      <c r="BU145" s="285">
        <v>0</v>
      </c>
      <c r="BV145" s="288">
        <v>0</v>
      </c>
      <c r="BW145" s="285">
        <v>0</v>
      </c>
      <c r="BX145" s="288">
        <v>0</v>
      </c>
      <c r="BY145" s="290">
        <v>0</v>
      </c>
      <c r="BZ145" s="291">
        <v>0</v>
      </c>
      <c r="CA145" s="285">
        <v>30</v>
      </c>
      <c r="CB145" s="288">
        <v>43.991494977637657</v>
      </c>
      <c r="CC145" s="285">
        <v>0</v>
      </c>
      <c r="CD145" s="288">
        <v>0</v>
      </c>
      <c r="CE145" s="285">
        <v>0</v>
      </c>
      <c r="CF145" s="288">
        <v>0</v>
      </c>
      <c r="CG145" s="285">
        <v>84</v>
      </c>
      <c r="CH145" s="288">
        <v>123.17618593738544</v>
      </c>
      <c r="CI145" s="285">
        <v>110</v>
      </c>
      <c r="CJ145" s="288">
        <v>161.30214825133805</v>
      </c>
      <c r="CK145" s="285">
        <v>14</v>
      </c>
      <c r="CL145" s="288">
        <v>20.529364322897571</v>
      </c>
      <c r="CM145" s="290">
        <v>0</v>
      </c>
      <c r="CN145" s="294">
        <v>0</v>
      </c>
      <c r="CO145" s="285">
        <v>11</v>
      </c>
      <c r="CP145" s="288">
        <v>16.130214825133805</v>
      </c>
      <c r="CQ145" s="285">
        <v>0</v>
      </c>
      <c r="CR145" s="288">
        <v>0</v>
      </c>
      <c r="CS145" s="290">
        <v>0</v>
      </c>
      <c r="CT145" s="291">
        <v>0</v>
      </c>
      <c r="CU145" s="285">
        <v>0</v>
      </c>
      <c r="CV145" s="288">
        <v>0</v>
      </c>
      <c r="CW145" s="285">
        <v>0</v>
      </c>
      <c r="CX145" s="288">
        <v>0</v>
      </c>
      <c r="CY145" s="285">
        <v>0</v>
      </c>
      <c r="CZ145" s="288">
        <v>0</v>
      </c>
      <c r="DA145" s="290">
        <v>0</v>
      </c>
      <c r="DB145" s="291">
        <v>0</v>
      </c>
      <c r="DC145" s="285">
        <v>0</v>
      </c>
      <c r="DD145" s="285">
        <v>0</v>
      </c>
      <c r="DE145" s="285">
        <v>0</v>
      </c>
      <c r="DF145" s="285">
        <v>0</v>
      </c>
      <c r="DG145" s="285">
        <v>0</v>
      </c>
      <c r="DH145" s="285">
        <v>0</v>
      </c>
      <c r="DI145" s="285">
        <v>0</v>
      </c>
      <c r="DJ145" s="285">
        <v>0</v>
      </c>
      <c r="DK145" s="285">
        <v>0</v>
      </c>
      <c r="DL145" s="285">
        <v>0</v>
      </c>
      <c r="DM145" s="285">
        <v>0</v>
      </c>
      <c r="DN145" s="285">
        <v>0</v>
      </c>
      <c r="DO145" s="285">
        <v>0</v>
      </c>
      <c r="DP145" s="285">
        <v>0</v>
      </c>
      <c r="DQ145" s="285">
        <v>0</v>
      </c>
      <c r="DR145" s="285">
        <v>0</v>
      </c>
      <c r="DS145" s="285">
        <v>0</v>
      </c>
      <c r="DT145" s="285">
        <v>0</v>
      </c>
      <c r="DU145" s="285">
        <v>0</v>
      </c>
      <c r="DV145" s="285">
        <v>0</v>
      </c>
      <c r="DW145" s="285">
        <v>0</v>
      </c>
      <c r="DX145" s="285">
        <v>0</v>
      </c>
      <c r="DY145" s="285">
        <v>0</v>
      </c>
      <c r="DZ145" s="285">
        <v>0</v>
      </c>
      <c r="EA145" s="285">
        <v>0</v>
      </c>
      <c r="EB145" s="288">
        <v>0</v>
      </c>
      <c r="EC145" s="285">
        <v>0</v>
      </c>
      <c r="ED145" s="285">
        <v>0</v>
      </c>
      <c r="EE145" s="285">
        <v>0</v>
      </c>
      <c r="EF145" s="288">
        <v>0</v>
      </c>
      <c r="EG145" s="285">
        <v>0</v>
      </c>
      <c r="EH145" s="285">
        <v>0</v>
      </c>
      <c r="EI145" s="285">
        <v>0</v>
      </c>
      <c r="EJ145" s="285">
        <v>0</v>
      </c>
      <c r="EK145" s="285">
        <v>0</v>
      </c>
      <c r="EL145" s="285">
        <v>0</v>
      </c>
      <c r="EM145" s="285">
        <v>0</v>
      </c>
      <c r="EN145" s="285">
        <v>0</v>
      </c>
      <c r="EO145" s="285">
        <v>0</v>
      </c>
      <c r="EP145" s="285">
        <v>0</v>
      </c>
      <c r="EQ145" s="285">
        <v>0</v>
      </c>
      <c r="ER145" s="285">
        <v>0</v>
      </c>
      <c r="ES145" s="285">
        <v>0</v>
      </c>
      <c r="ET145" s="285">
        <v>0</v>
      </c>
      <c r="EU145" s="285">
        <v>0</v>
      </c>
      <c r="EV145" s="285">
        <v>0</v>
      </c>
      <c r="EW145" s="285">
        <v>0</v>
      </c>
      <c r="EX145" s="285">
        <v>0</v>
      </c>
      <c r="EY145" s="285">
        <v>0</v>
      </c>
      <c r="EZ145" s="285">
        <v>0</v>
      </c>
      <c r="FA145" s="285">
        <v>0</v>
      </c>
      <c r="FB145" s="285">
        <v>0</v>
      </c>
      <c r="FC145" s="285">
        <v>0</v>
      </c>
      <c r="FD145" s="285">
        <v>0</v>
      </c>
      <c r="FE145" s="285">
        <v>0</v>
      </c>
      <c r="FF145" s="285">
        <v>0</v>
      </c>
      <c r="FG145" s="285">
        <v>0</v>
      </c>
      <c r="FH145" s="285">
        <v>0</v>
      </c>
      <c r="FI145" s="285">
        <v>0</v>
      </c>
      <c r="FJ145" s="285">
        <v>0</v>
      </c>
      <c r="FK145" s="289">
        <v>0</v>
      </c>
      <c r="FL145" s="288">
        <v>0</v>
      </c>
      <c r="FM145" s="289">
        <v>0</v>
      </c>
      <c r="FN145" s="288">
        <v>0</v>
      </c>
      <c r="FO145" s="289">
        <v>0</v>
      </c>
      <c r="FP145" s="288">
        <v>0</v>
      </c>
      <c r="FQ145" s="281">
        <v>0</v>
      </c>
      <c r="FR145" s="292">
        <v>0</v>
      </c>
      <c r="FS145" s="281">
        <v>0</v>
      </c>
      <c r="FT145" s="292">
        <v>0</v>
      </c>
      <c r="FU145" s="289">
        <v>0</v>
      </c>
      <c r="FV145" s="288">
        <v>0</v>
      </c>
      <c r="FW145" s="293">
        <v>0</v>
      </c>
      <c r="FX145" s="293">
        <v>0</v>
      </c>
      <c r="FY145" s="293">
        <v>0</v>
      </c>
      <c r="FZ145" s="293">
        <v>0</v>
      </c>
      <c r="GA145" s="293">
        <v>0</v>
      </c>
      <c r="GB145" s="285">
        <v>0</v>
      </c>
      <c r="GC145" s="285">
        <v>0</v>
      </c>
      <c r="GD145" s="285">
        <v>0</v>
      </c>
      <c r="GE145" s="285">
        <v>0</v>
      </c>
      <c r="GF145" s="285">
        <v>0</v>
      </c>
      <c r="GG145" s="288">
        <v>0</v>
      </c>
      <c r="GH145" s="288">
        <v>0</v>
      </c>
      <c r="GI145" s="288">
        <v>0</v>
      </c>
      <c r="GJ145" s="288">
        <v>0</v>
      </c>
      <c r="GK145" s="288">
        <v>0</v>
      </c>
      <c r="GL145" s="288">
        <v>0</v>
      </c>
      <c r="GM145" s="288">
        <v>0</v>
      </c>
      <c r="GN145" s="288">
        <v>0</v>
      </c>
      <c r="GO145" s="288">
        <v>0</v>
      </c>
      <c r="GP145" s="288">
        <v>0</v>
      </c>
      <c r="GQ145" s="288">
        <v>0</v>
      </c>
      <c r="GR145" s="288">
        <v>0</v>
      </c>
      <c r="GS145" s="288">
        <v>0</v>
      </c>
      <c r="GT145" s="288">
        <v>0</v>
      </c>
      <c r="GU145" s="288">
        <v>0</v>
      </c>
      <c r="GV145" s="288">
        <v>0</v>
      </c>
      <c r="GW145" s="288">
        <v>0</v>
      </c>
      <c r="GX145" s="288">
        <v>0</v>
      </c>
      <c r="GY145" s="288">
        <v>0</v>
      </c>
      <c r="GZ145" s="288">
        <v>0</v>
      </c>
      <c r="HA145" s="288">
        <v>0</v>
      </c>
      <c r="HB145" s="288">
        <v>0</v>
      </c>
      <c r="HC145" s="288">
        <v>0</v>
      </c>
      <c r="HD145" s="288">
        <v>0</v>
      </c>
      <c r="HE145" s="288">
        <v>0</v>
      </c>
      <c r="HF145" s="288">
        <v>0</v>
      </c>
      <c r="HG145" s="288">
        <v>0</v>
      </c>
      <c r="HH145" s="288">
        <v>0</v>
      </c>
      <c r="HI145" s="288">
        <v>0</v>
      </c>
      <c r="HJ145" s="134">
        <v>4.9088588539450857</v>
      </c>
      <c r="HK145" s="134">
        <v>8.1814314232418113</v>
      </c>
      <c r="HL145" s="132">
        <v>28.35684131295611</v>
      </c>
      <c r="HM145" s="144">
        <v>117.42530669522</v>
      </c>
      <c r="HN145" s="144">
        <v>97.561983417058997</v>
      </c>
      <c r="HO145" s="365">
        <v>4.9850448654037899E-2</v>
      </c>
      <c r="HP145" s="365">
        <v>0</v>
      </c>
      <c r="HQ145" s="365">
        <v>2.7777777777777799</v>
      </c>
      <c r="HR145" s="365">
        <v>0</v>
      </c>
      <c r="HS145" s="132">
        <v>80.5555555555556</v>
      </c>
      <c r="HT145" s="132">
        <v>86</v>
      </c>
      <c r="HU145" s="132">
        <v>1.79461615154536</v>
      </c>
      <c r="HV145" s="132">
        <v>1.79662234998203</v>
      </c>
      <c r="HW145" s="132">
        <v>6.0929458068422599</v>
      </c>
      <c r="HX145" s="132">
        <v>8.8512981904012609</v>
      </c>
      <c r="HY145" s="144">
        <v>109.06668692601542</v>
      </c>
      <c r="HZ145" s="144">
        <v>106.451842368322</v>
      </c>
      <c r="IA145" s="383">
        <v>1</v>
      </c>
      <c r="IB145" s="383">
        <v>2</v>
      </c>
      <c r="IC145" s="366">
        <v>6.1312078479460401E-2</v>
      </c>
      <c r="ID145" s="366">
        <v>8.6880973066898307E-2</v>
      </c>
      <c r="IE145" s="366">
        <v>0.71942446043165498</v>
      </c>
      <c r="IF145" s="366">
        <v>1.70940170940171</v>
      </c>
      <c r="IG145" s="144">
        <v>72.6618705035971</v>
      </c>
      <c r="IH145" s="144">
        <v>75.213675213675202</v>
      </c>
      <c r="II145" s="144">
        <v>8.5223789086450008</v>
      </c>
      <c r="IJ145" s="144">
        <v>5.0825369244135503</v>
      </c>
      <c r="IK145" s="144">
        <v>6.2064789585225597</v>
      </c>
      <c r="IL145" s="144">
        <v>10.2192638997651</v>
      </c>
      <c r="IM145" s="146">
        <v>121.19411381323772</v>
      </c>
      <c r="IN145" s="135">
        <v>121.91641993649675</v>
      </c>
      <c r="IO145" s="366">
        <v>0.16366612111293</v>
      </c>
      <c r="IP145" s="366">
        <v>0</v>
      </c>
      <c r="IQ145" s="366">
        <v>1.02564102564103</v>
      </c>
      <c r="IR145" s="366">
        <v>0</v>
      </c>
      <c r="IS145" s="144">
        <v>83.589743589743605</v>
      </c>
      <c r="IT145" s="144">
        <v>93.571428571428598</v>
      </c>
      <c r="IU145" s="144">
        <v>15.9574468085106</v>
      </c>
      <c r="IV145" s="144">
        <v>9.3457943925233593</v>
      </c>
      <c r="IW145" s="144">
        <v>7.7112135176651302</v>
      </c>
      <c r="IX145" s="144">
        <v>10.647571606475699</v>
      </c>
      <c r="IY145" s="338">
        <v>6</v>
      </c>
      <c r="IZ145" s="366">
        <v>0.26132404181184699</v>
      </c>
      <c r="JA145" s="366">
        <v>4.95867768595041</v>
      </c>
      <c r="JB145" s="366">
        <v>88.429752066115697</v>
      </c>
      <c r="JC145" s="366">
        <v>5.2700348432055701</v>
      </c>
      <c r="JD145" s="144">
        <v>13.2415420928403</v>
      </c>
    </row>
    <row r="146" spans="1:264" ht="18" customHeight="1">
      <c r="A146" s="278"/>
      <c r="B146" s="279" t="s">
        <v>87</v>
      </c>
      <c r="C146" s="279" t="s">
        <v>87</v>
      </c>
      <c r="D146" s="280" t="s">
        <v>1862</v>
      </c>
      <c r="E146" s="281" t="s">
        <v>1360</v>
      </c>
      <c r="F146" s="280" t="s">
        <v>104</v>
      </c>
      <c r="G146" s="281" t="s">
        <v>17</v>
      </c>
      <c r="H146" s="282" t="s">
        <v>87</v>
      </c>
      <c r="I146" s="282" t="s">
        <v>87</v>
      </c>
      <c r="J146" s="282" t="s">
        <v>87</v>
      </c>
      <c r="K146" s="282" t="s">
        <v>87</v>
      </c>
      <c r="L146" s="282" t="s">
        <v>87</v>
      </c>
      <c r="M146" s="283">
        <v>397298</v>
      </c>
      <c r="N146" s="282" t="s">
        <v>87</v>
      </c>
      <c r="O146" s="282" t="s">
        <v>87</v>
      </c>
      <c r="P146" s="282" t="s">
        <v>87</v>
      </c>
      <c r="Q146" s="282" t="s">
        <v>87</v>
      </c>
      <c r="R146" s="132">
        <v>91.194922194957385</v>
      </c>
      <c r="S146" s="132">
        <v>98.376308859004112</v>
      </c>
      <c r="T146" s="339" t="s">
        <v>88</v>
      </c>
      <c r="U146" s="339" t="s">
        <v>88</v>
      </c>
      <c r="V146" s="132">
        <v>12.4616059675296</v>
      </c>
      <c r="W146" s="132">
        <v>9.2803861342694205</v>
      </c>
      <c r="X146" s="132">
        <v>21.741992101798999</v>
      </c>
      <c r="Y146" s="282" t="s">
        <v>87</v>
      </c>
      <c r="Z146" s="282" t="s">
        <v>87</v>
      </c>
      <c r="AA146" s="282" t="s">
        <v>87</v>
      </c>
      <c r="AB146" s="282" t="s">
        <v>87</v>
      </c>
      <c r="AC146" s="282" t="s">
        <v>87</v>
      </c>
      <c r="AD146" s="282" t="s">
        <v>87</v>
      </c>
      <c r="AE146" s="282" t="s">
        <v>87</v>
      </c>
      <c r="AF146" s="282" t="s">
        <v>87</v>
      </c>
      <c r="AG146" s="282" t="s">
        <v>87</v>
      </c>
      <c r="AH146" s="282" t="s">
        <v>87</v>
      </c>
      <c r="AI146" s="282" t="s">
        <v>87</v>
      </c>
      <c r="AJ146" s="282" t="s">
        <v>87</v>
      </c>
      <c r="AK146" s="282" t="s">
        <v>87</v>
      </c>
      <c r="AL146" s="282" t="s">
        <v>87</v>
      </c>
      <c r="AM146" s="282" t="s">
        <v>87</v>
      </c>
      <c r="AN146" s="282" t="s">
        <v>87</v>
      </c>
      <c r="AO146" s="282" t="s">
        <v>87</v>
      </c>
      <c r="AP146" s="282" t="s">
        <v>87</v>
      </c>
      <c r="AQ146" s="282" t="s">
        <v>87</v>
      </c>
      <c r="AR146" s="282" t="s">
        <v>87</v>
      </c>
      <c r="AS146" s="282" t="s">
        <v>87</v>
      </c>
      <c r="AT146" s="282" t="s">
        <v>87</v>
      </c>
      <c r="AU146" s="282" t="s">
        <v>87</v>
      </c>
      <c r="AV146" s="282" t="s">
        <v>87</v>
      </c>
      <c r="AW146" s="286" t="s">
        <v>87</v>
      </c>
      <c r="AX146" s="286" t="s">
        <v>87</v>
      </c>
      <c r="AY146" s="286" t="s">
        <v>87</v>
      </c>
      <c r="AZ146" s="286" t="s">
        <v>87</v>
      </c>
      <c r="BA146" s="286" t="s">
        <v>87</v>
      </c>
      <c r="BB146" s="285">
        <v>34</v>
      </c>
      <c r="BC146" s="285">
        <v>90</v>
      </c>
      <c r="BD146" s="287" t="s">
        <v>88</v>
      </c>
      <c r="BE146" s="287" t="s">
        <v>88</v>
      </c>
      <c r="BF146" s="287" t="s">
        <v>88</v>
      </c>
      <c r="BG146" s="285">
        <v>143</v>
      </c>
      <c r="BH146" s="284">
        <v>35.326436031976598</v>
      </c>
      <c r="BI146" s="285">
        <v>835</v>
      </c>
      <c r="BJ146" s="284">
        <v>206.27674186503819</v>
      </c>
      <c r="BK146" s="285">
        <v>28</v>
      </c>
      <c r="BL146" s="284">
        <v>6.9170643978695443</v>
      </c>
      <c r="BM146" s="285">
        <v>15</v>
      </c>
      <c r="BN146" s="288">
        <v>3.7055702131443984</v>
      </c>
      <c r="BO146" s="289">
        <v>493</v>
      </c>
      <c r="BP146" s="288">
        <v>121.7897410053459</v>
      </c>
      <c r="BQ146" s="285">
        <v>0</v>
      </c>
      <c r="BR146" s="288">
        <v>0</v>
      </c>
      <c r="BS146" s="285">
        <v>22</v>
      </c>
      <c r="BT146" s="288">
        <v>5.4348363126117851</v>
      </c>
      <c r="BU146" s="285">
        <v>0</v>
      </c>
      <c r="BV146" s="288">
        <v>0</v>
      </c>
      <c r="BW146" s="285">
        <v>146</v>
      </c>
      <c r="BX146" s="288">
        <v>36.067550074605478</v>
      </c>
      <c r="BY146" s="285">
        <v>0</v>
      </c>
      <c r="BZ146" s="288">
        <v>0</v>
      </c>
      <c r="CA146" s="285">
        <v>1451</v>
      </c>
      <c r="CB146" s="288">
        <v>358.45215861816814</v>
      </c>
      <c r="CC146" s="285">
        <v>1315</v>
      </c>
      <c r="CD146" s="288">
        <v>324.85498868565895</v>
      </c>
      <c r="CE146" s="285">
        <v>469</v>
      </c>
      <c r="CF146" s="288">
        <v>115.86082866431487</v>
      </c>
      <c r="CG146" s="285">
        <v>1205</v>
      </c>
      <c r="CH146" s="288">
        <v>297.68080712260002</v>
      </c>
      <c r="CI146" s="285">
        <v>1513</v>
      </c>
      <c r="CJ146" s="288">
        <v>373.76851549916501</v>
      </c>
      <c r="CK146" s="285">
        <v>367</v>
      </c>
      <c r="CL146" s="288">
        <v>90.662951214932946</v>
      </c>
      <c r="CM146" s="285">
        <v>1249</v>
      </c>
      <c r="CN146" s="292">
        <v>308.5504797478236</v>
      </c>
      <c r="CO146" s="285">
        <v>330</v>
      </c>
      <c r="CP146" s="288">
        <v>81.522544689176769</v>
      </c>
      <c r="CQ146" s="285">
        <v>6</v>
      </c>
      <c r="CR146" s="288">
        <v>1.4822280852577596</v>
      </c>
      <c r="CS146" s="285">
        <v>61</v>
      </c>
      <c r="CT146" s="288">
        <v>15.069318866787221</v>
      </c>
      <c r="CU146" s="285">
        <v>136</v>
      </c>
      <c r="CV146" s="288">
        <v>33.597169932509217</v>
      </c>
      <c r="CW146" s="285">
        <v>1301</v>
      </c>
      <c r="CX146" s="288">
        <v>321.39645648672416</v>
      </c>
      <c r="CY146" s="285">
        <v>1301</v>
      </c>
      <c r="CZ146" s="288">
        <v>321.39645648672416</v>
      </c>
      <c r="DA146" s="285">
        <v>0</v>
      </c>
      <c r="DB146" s="288">
        <v>0</v>
      </c>
      <c r="DC146" s="285">
        <v>60</v>
      </c>
      <c r="DD146" s="285">
        <v>5616</v>
      </c>
      <c r="DE146" s="285">
        <v>1501</v>
      </c>
      <c r="DF146" s="285">
        <v>28105</v>
      </c>
      <c r="DG146" s="285">
        <v>17180</v>
      </c>
      <c r="DH146" s="285">
        <v>1426</v>
      </c>
      <c r="DI146" s="285">
        <v>50</v>
      </c>
      <c r="DJ146" s="285">
        <v>1284</v>
      </c>
      <c r="DK146" s="285">
        <v>1101</v>
      </c>
      <c r="DL146" s="285">
        <v>685</v>
      </c>
      <c r="DM146" s="285">
        <v>143</v>
      </c>
      <c r="DN146" s="285">
        <v>1624</v>
      </c>
      <c r="DO146" s="285">
        <v>535</v>
      </c>
      <c r="DP146" s="285">
        <v>241</v>
      </c>
      <c r="DQ146" s="285">
        <v>238</v>
      </c>
      <c r="DR146" s="285">
        <v>1</v>
      </c>
      <c r="DS146" s="285">
        <v>34</v>
      </c>
      <c r="DT146" s="285">
        <v>55977</v>
      </c>
      <c r="DU146" s="285">
        <v>114916</v>
      </c>
      <c r="DV146" s="285">
        <v>16824</v>
      </c>
      <c r="DW146" s="285">
        <v>23627</v>
      </c>
      <c r="DX146" s="285">
        <v>1458</v>
      </c>
      <c r="DY146" s="285">
        <v>1424</v>
      </c>
      <c r="DZ146" s="285">
        <v>12564</v>
      </c>
      <c r="EA146" s="285">
        <v>52259</v>
      </c>
      <c r="EB146" s="288">
        <v>23.781549589544401</v>
      </c>
      <c r="EC146" s="285">
        <v>960</v>
      </c>
      <c r="ED146" s="285">
        <v>18066</v>
      </c>
      <c r="EE146" s="285">
        <v>4186</v>
      </c>
      <c r="EF146" s="288">
        <v>23.170596700985278</v>
      </c>
      <c r="EG146" s="285">
        <v>700</v>
      </c>
      <c r="EH146" s="285">
        <v>489</v>
      </c>
      <c r="EI146" s="285">
        <v>287</v>
      </c>
      <c r="EJ146" s="285">
        <v>182</v>
      </c>
      <c r="EK146" s="285">
        <v>1206</v>
      </c>
      <c r="EL146" s="285">
        <v>5</v>
      </c>
      <c r="EM146" s="285">
        <v>80</v>
      </c>
      <c r="EN146" s="285">
        <v>47</v>
      </c>
      <c r="EO146" s="285">
        <v>143</v>
      </c>
      <c r="EP146" s="285">
        <v>47</v>
      </c>
      <c r="EQ146" s="285">
        <v>117</v>
      </c>
      <c r="ER146" s="285">
        <v>0</v>
      </c>
      <c r="ES146" s="285">
        <v>7</v>
      </c>
      <c r="ET146" s="285">
        <v>21</v>
      </c>
      <c r="EU146" s="285">
        <v>0</v>
      </c>
      <c r="EV146" s="285">
        <v>8475</v>
      </c>
      <c r="EW146" s="285">
        <v>54</v>
      </c>
      <c r="EX146" s="285">
        <v>128</v>
      </c>
      <c r="EY146" s="285">
        <v>2805</v>
      </c>
      <c r="EZ146" s="285">
        <v>16</v>
      </c>
      <c r="FA146" s="285">
        <v>30</v>
      </c>
      <c r="FB146" s="285">
        <v>9</v>
      </c>
      <c r="FC146" s="285">
        <v>13</v>
      </c>
      <c r="FD146" s="285">
        <v>45</v>
      </c>
      <c r="FE146" s="285">
        <v>14</v>
      </c>
      <c r="FF146" s="285">
        <v>83</v>
      </c>
      <c r="FG146" s="285">
        <v>1345</v>
      </c>
      <c r="FH146" s="285">
        <v>1617</v>
      </c>
      <c r="FI146" s="285">
        <v>658</v>
      </c>
      <c r="FJ146" s="285">
        <v>9253</v>
      </c>
      <c r="FK146" s="289">
        <v>43</v>
      </c>
      <c r="FL146" s="288">
        <v>10.823110108784842</v>
      </c>
      <c r="FM146" s="289">
        <v>8</v>
      </c>
      <c r="FN146" s="288">
        <v>2.0136018807041567</v>
      </c>
      <c r="FO146" s="289">
        <v>7</v>
      </c>
      <c r="FP146" s="288">
        <v>1.7619016456161369</v>
      </c>
      <c r="FQ146" s="281">
        <v>7</v>
      </c>
      <c r="FR146" s="292">
        <v>1.7292660994673861</v>
      </c>
      <c r="FS146" s="281">
        <v>1</v>
      </c>
      <c r="FT146" s="292">
        <v>0.24703801420962657</v>
      </c>
      <c r="FU146" s="289">
        <v>60</v>
      </c>
      <c r="FV146" s="288">
        <v>14.822280852577594</v>
      </c>
      <c r="FW146" s="293">
        <v>1</v>
      </c>
      <c r="FX146" s="293">
        <v>0</v>
      </c>
      <c r="FY146" s="293">
        <v>1</v>
      </c>
      <c r="FZ146" s="293">
        <v>0</v>
      </c>
      <c r="GA146" s="293">
        <v>0</v>
      </c>
      <c r="GB146" s="285">
        <v>17610</v>
      </c>
      <c r="GC146" s="285">
        <v>8587</v>
      </c>
      <c r="GD146" s="285">
        <v>11473</v>
      </c>
      <c r="GE146" s="285">
        <v>0</v>
      </c>
      <c r="GF146" s="285">
        <v>274</v>
      </c>
      <c r="GG146" s="288">
        <v>61856.03</v>
      </c>
      <c r="GH146" s="288">
        <v>2424.0610000000001</v>
      </c>
      <c r="GI146" s="288">
        <v>130</v>
      </c>
      <c r="GJ146" s="288">
        <v>27.88</v>
      </c>
      <c r="GK146" s="288">
        <v>14</v>
      </c>
      <c r="GL146" s="288">
        <v>4.9241000000000001</v>
      </c>
      <c r="GM146" s="288">
        <v>29</v>
      </c>
      <c r="GN146" s="288">
        <v>21</v>
      </c>
      <c r="GO146" s="288">
        <v>5</v>
      </c>
      <c r="GP146" s="288">
        <v>60.854100000000003</v>
      </c>
      <c r="GQ146" s="288">
        <v>8</v>
      </c>
      <c r="GR146" s="288">
        <v>7.1576000000000004</v>
      </c>
      <c r="GS146" s="288">
        <v>0</v>
      </c>
      <c r="GT146" s="288">
        <v>76.303399999999996</v>
      </c>
      <c r="GU146" s="288">
        <v>4</v>
      </c>
      <c r="GV146" s="288">
        <v>7</v>
      </c>
      <c r="GW146" s="288">
        <v>6</v>
      </c>
      <c r="GX146" s="288">
        <v>5</v>
      </c>
      <c r="GY146" s="288">
        <v>7</v>
      </c>
      <c r="GZ146" s="288">
        <v>9</v>
      </c>
      <c r="HA146" s="288">
        <v>5</v>
      </c>
      <c r="HB146" s="288">
        <v>8</v>
      </c>
      <c r="HC146" s="288">
        <v>2</v>
      </c>
      <c r="HD146" s="288">
        <v>4</v>
      </c>
      <c r="HE146" s="288">
        <v>1</v>
      </c>
      <c r="HF146" s="288">
        <v>13</v>
      </c>
      <c r="HG146" s="288">
        <v>5</v>
      </c>
      <c r="HH146" s="288">
        <v>46</v>
      </c>
      <c r="HI146" s="288">
        <v>8.02</v>
      </c>
      <c r="HJ146" s="134">
        <v>1.2585011754400979</v>
      </c>
      <c r="HK146" s="134">
        <v>9.3129086982567237</v>
      </c>
      <c r="HL146" s="132">
        <v>52.563818594606566</v>
      </c>
      <c r="HM146" s="144">
        <v>93.596109931343506</v>
      </c>
      <c r="HN146" s="144">
        <v>91.382003430059996</v>
      </c>
      <c r="HO146" s="365">
        <v>0.171213331811437</v>
      </c>
      <c r="HP146" s="365">
        <v>4.9921551847097401E-2</v>
      </c>
      <c r="HQ146" s="365">
        <v>3.40136054421769</v>
      </c>
      <c r="HR146" s="365">
        <v>1.3487475915221601</v>
      </c>
      <c r="HS146" s="132">
        <v>66.893424036281203</v>
      </c>
      <c r="HT146" s="132">
        <v>73.217726396917101</v>
      </c>
      <c r="HU146" s="132">
        <v>5.0336719552562501</v>
      </c>
      <c r="HV146" s="132">
        <v>3.7013264869490801</v>
      </c>
      <c r="HW146" s="132">
        <v>4.1897233201580999</v>
      </c>
      <c r="HX146" s="132">
        <v>8.5440365605285393</v>
      </c>
      <c r="HY146" s="144">
        <v>85.652991276847672</v>
      </c>
      <c r="HZ146" s="144">
        <v>95.047756939635093</v>
      </c>
      <c r="IA146" s="383">
        <v>27</v>
      </c>
      <c r="IB146" s="383">
        <v>25</v>
      </c>
      <c r="IC146" s="366">
        <v>0.31757233592096001</v>
      </c>
      <c r="ID146" s="366">
        <v>0.16723526657301499</v>
      </c>
      <c r="IE146" s="366">
        <v>4.4334975369458096</v>
      </c>
      <c r="IF146" s="366">
        <v>3.7993920972644402</v>
      </c>
      <c r="IG146" s="144">
        <v>69.950738916256199</v>
      </c>
      <c r="IH146" s="144">
        <v>75.531914893617</v>
      </c>
      <c r="II146" s="144">
        <v>7.1630204657727603</v>
      </c>
      <c r="IJ146" s="144">
        <v>4.40163221620175</v>
      </c>
      <c r="IK146" s="144">
        <v>4.1387224276424801</v>
      </c>
      <c r="IL146" s="144">
        <v>9.8479956286324608</v>
      </c>
      <c r="IM146" s="146">
        <v>88.698121578870939</v>
      </c>
      <c r="IN146" s="135">
        <v>103.45032518307002</v>
      </c>
      <c r="IO146" s="366">
        <v>0.22209883398112201</v>
      </c>
      <c r="IP146" s="366">
        <v>2.0124773596297E-2</v>
      </c>
      <c r="IQ146" s="366">
        <v>2.4844720496894399</v>
      </c>
      <c r="IR146" s="366">
        <v>0.26881720430107497</v>
      </c>
      <c r="IS146" s="144">
        <v>79.503105590062106</v>
      </c>
      <c r="IT146" s="144">
        <v>85.483870967741893</v>
      </c>
      <c r="IU146" s="144">
        <v>8.9394780677401506</v>
      </c>
      <c r="IV146" s="144">
        <v>7.4864157778224998</v>
      </c>
      <c r="IW146" s="144">
        <v>5.02836667661989</v>
      </c>
      <c r="IX146" s="144">
        <v>8.4455370650529495</v>
      </c>
      <c r="IY146" s="338">
        <v>54</v>
      </c>
      <c r="IZ146" s="366">
        <v>0.48926338678988901</v>
      </c>
      <c r="JA146" s="366">
        <v>8.0597014925373092</v>
      </c>
      <c r="JB146" s="366">
        <v>90.597014925373102</v>
      </c>
      <c r="JC146" s="366">
        <v>6.0704901694300997</v>
      </c>
      <c r="JD146" s="144">
        <v>10.9147583329194</v>
      </c>
    </row>
    <row r="147" spans="1:264" ht="18" customHeight="1">
      <c r="A147" s="278"/>
      <c r="B147" s="279" t="s">
        <v>87</v>
      </c>
      <c r="C147" s="279" t="s">
        <v>87</v>
      </c>
      <c r="D147" s="280" t="s">
        <v>1863</v>
      </c>
      <c r="E147" s="281" t="s">
        <v>1361</v>
      </c>
      <c r="F147" s="280" t="s">
        <v>104</v>
      </c>
      <c r="G147" s="281" t="s">
        <v>17</v>
      </c>
      <c r="H147" s="282" t="s">
        <v>87</v>
      </c>
      <c r="I147" s="282" t="s">
        <v>87</v>
      </c>
      <c r="J147" s="282" t="s">
        <v>87</v>
      </c>
      <c r="K147" s="282" t="s">
        <v>87</v>
      </c>
      <c r="L147" s="282" t="s">
        <v>87</v>
      </c>
      <c r="M147" s="283">
        <v>53436</v>
      </c>
      <c r="N147" s="282" t="s">
        <v>87</v>
      </c>
      <c r="O147" s="282" t="s">
        <v>87</v>
      </c>
      <c r="P147" s="282" t="s">
        <v>87</v>
      </c>
      <c r="Q147" s="282" t="s">
        <v>87</v>
      </c>
      <c r="R147" s="132">
        <v>95.236842118411687</v>
      </c>
      <c r="S147" s="132">
        <v>90.702517225944732</v>
      </c>
      <c r="T147" s="339" t="s">
        <v>88</v>
      </c>
      <c r="U147" s="339" t="s">
        <v>88</v>
      </c>
      <c r="V147" s="132">
        <v>10.1075268817204</v>
      </c>
      <c r="W147" s="132">
        <v>12.0430107526882</v>
      </c>
      <c r="X147" s="132">
        <v>22.1505376344086</v>
      </c>
      <c r="Y147" s="282" t="s">
        <v>87</v>
      </c>
      <c r="Z147" s="282" t="s">
        <v>87</v>
      </c>
      <c r="AA147" s="282" t="s">
        <v>87</v>
      </c>
      <c r="AB147" s="282" t="s">
        <v>87</v>
      </c>
      <c r="AC147" s="282" t="s">
        <v>87</v>
      </c>
      <c r="AD147" s="282" t="s">
        <v>87</v>
      </c>
      <c r="AE147" s="282" t="s">
        <v>87</v>
      </c>
      <c r="AF147" s="282" t="s">
        <v>87</v>
      </c>
      <c r="AG147" s="282" t="s">
        <v>87</v>
      </c>
      <c r="AH147" s="282" t="s">
        <v>87</v>
      </c>
      <c r="AI147" s="282" t="s">
        <v>87</v>
      </c>
      <c r="AJ147" s="282" t="s">
        <v>87</v>
      </c>
      <c r="AK147" s="282" t="s">
        <v>87</v>
      </c>
      <c r="AL147" s="282" t="s">
        <v>87</v>
      </c>
      <c r="AM147" s="282" t="s">
        <v>87</v>
      </c>
      <c r="AN147" s="282" t="s">
        <v>87</v>
      </c>
      <c r="AO147" s="282" t="s">
        <v>87</v>
      </c>
      <c r="AP147" s="282" t="s">
        <v>87</v>
      </c>
      <c r="AQ147" s="282" t="s">
        <v>87</v>
      </c>
      <c r="AR147" s="282" t="s">
        <v>87</v>
      </c>
      <c r="AS147" s="282" t="s">
        <v>87</v>
      </c>
      <c r="AT147" s="282" t="s">
        <v>87</v>
      </c>
      <c r="AU147" s="282" t="s">
        <v>87</v>
      </c>
      <c r="AV147" s="282" t="s">
        <v>87</v>
      </c>
      <c r="AW147" s="286" t="s">
        <v>87</v>
      </c>
      <c r="AX147" s="286" t="s">
        <v>87</v>
      </c>
      <c r="AY147" s="286" t="s">
        <v>87</v>
      </c>
      <c r="AZ147" s="286" t="s">
        <v>87</v>
      </c>
      <c r="BA147" s="286" t="s">
        <v>87</v>
      </c>
      <c r="BB147" s="285">
        <v>5</v>
      </c>
      <c r="BC147" s="285">
        <v>11</v>
      </c>
      <c r="BD147" s="287" t="s">
        <v>88</v>
      </c>
      <c r="BE147" s="287" t="s">
        <v>88</v>
      </c>
      <c r="BF147" s="287" t="s">
        <v>88</v>
      </c>
      <c r="BG147" s="285">
        <v>11</v>
      </c>
      <c r="BH147" s="284">
        <v>19.219345144494532</v>
      </c>
      <c r="BI147" s="285">
        <v>32</v>
      </c>
      <c r="BJ147" s="284">
        <v>55.910822238529541</v>
      </c>
      <c r="BK147" s="285">
        <v>0</v>
      </c>
      <c r="BL147" s="284">
        <v>0</v>
      </c>
      <c r="BM147" s="285">
        <v>0</v>
      </c>
      <c r="BN147" s="288">
        <v>0</v>
      </c>
      <c r="BO147" s="289">
        <v>0</v>
      </c>
      <c r="BP147" s="288">
        <v>0</v>
      </c>
      <c r="BQ147" s="285">
        <v>0</v>
      </c>
      <c r="BR147" s="288">
        <v>0</v>
      </c>
      <c r="BS147" s="285">
        <v>0</v>
      </c>
      <c r="BT147" s="288">
        <v>0</v>
      </c>
      <c r="BU147" s="285">
        <v>0</v>
      </c>
      <c r="BV147" s="288">
        <v>0</v>
      </c>
      <c r="BW147" s="285">
        <v>0</v>
      </c>
      <c r="BX147" s="288">
        <v>0</v>
      </c>
      <c r="BY147" s="290">
        <v>0</v>
      </c>
      <c r="BZ147" s="291">
        <v>0</v>
      </c>
      <c r="CA147" s="285">
        <v>7</v>
      </c>
      <c r="CB147" s="288">
        <v>12.230492364678337</v>
      </c>
      <c r="CC147" s="290">
        <v>0</v>
      </c>
      <c r="CD147" s="291">
        <v>0</v>
      </c>
      <c r="CE147" s="285">
        <v>0</v>
      </c>
      <c r="CF147" s="288">
        <v>0</v>
      </c>
      <c r="CG147" s="285">
        <v>9</v>
      </c>
      <c r="CH147" s="288">
        <v>15.724918754586435</v>
      </c>
      <c r="CI147" s="285">
        <v>84</v>
      </c>
      <c r="CJ147" s="288">
        <v>146.76590837614006</v>
      </c>
      <c r="CK147" s="285">
        <v>20</v>
      </c>
      <c r="CL147" s="288">
        <v>34.944263899080966</v>
      </c>
      <c r="CM147" s="290">
        <v>0</v>
      </c>
      <c r="CN147" s="294">
        <v>0</v>
      </c>
      <c r="CO147" s="285">
        <v>4</v>
      </c>
      <c r="CP147" s="288">
        <v>6.9888527798161926</v>
      </c>
      <c r="CQ147" s="290">
        <v>0</v>
      </c>
      <c r="CR147" s="291">
        <v>0</v>
      </c>
      <c r="CS147" s="290">
        <v>0</v>
      </c>
      <c r="CT147" s="291">
        <v>0</v>
      </c>
      <c r="CU147" s="285">
        <v>0</v>
      </c>
      <c r="CV147" s="288">
        <v>0</v>
      </c>
      <c r="CW147" s="285">
        <v>0</v>
      </c>
      <c r="CX147" s="288">
        <v>0</v>
      </c>
      <c r="CY147" s="285">
        <v>0</v>
      </c>
      <c r="CZ147" s="288">
        <v>0</v>
      </c>
      <c r="DA147" s="290">
        <v>0</v>
      </c>
      <c r="DB147" s="291">
        <v>0</v>
      </c>
      <c r="DC147" s="290">
        <v>0</v>
      </c>
      <c r="DD147" s="290">
        <v>0</v>
      </c>
      <c r="DE147" s="290">
        <v>0</v>
      </c>
      <c r="DF147" s="290">
        <v>0</v>
      </c>
      <c r="DG147" s="290">
        <v>0</v>
      </c>
      <c r="DH147" s="290">
        <v>0</v>
      </c>
      <c r="DI147" s="290">
        <v>0</v>
      </c>
      <c r="DJ147" s="290">
        <v>0</v>
      </c>
      <c r="DK147" s="290">
        <v>0</v>
      </c>
      <c r="DL147" s="290">
        <v>0</v>
      </c>
      <c r="DM147" s="290">
        <v>0</v>
      </c>
      <c r="DN147" s="290">
        <v>0</v>
      </c>
      <c r="DO147" s="290">
        <v>0</v>
      </c>
      <c r="DP147" s="290">
        <v>0</v>
      </c>
      <c r="DQ147" s="290">
        <v>0</v>
      </c>
      <c r="DR147" s="290">
        <v>0</v>
      </c>
      <c r="DS147" s="290">
        <v>0</v>
      </c>
      <c r="DT147" s="290">
        <v>0</v>
      </c>
      <c r="DU147" s="290">
        <v>0</v>
      </c>
      <c r="DV147" s="290">
        <v>0</v>
      </c>
      <c r="DW147" s="290">
        <v>0</v>
      </c>
      <c r="DX147" s="290">
        <v>0</v>
      </c>
      <c r="DY147" s="290">
        <v>0</v>
      </c>
      <c r="DZ147" s="290">
        <v>0</v>
      </c>
      <c r="EA147" s="290">
        <v>0</v>
      </c>
      <c r="EB147" s="291">
        <v>0</v>
      </c>
      <c r="EC147" s="290">
        <v>0</v>
      </c>
      <c r="ED147" s="290">
        <v>0</v>
      </c>
      <c r="EE147" s="290">
        <v>0</v>
      </c>
      <c r="EF147" s="291">
        <v>0</v>
      </c>
      <c r="EG147" s="290">
        <v>0</v>
      </c>
      <c r="EH147" s="290">
        <v>0</v>
      </c>
      <c r="EI147" s="290">
        <v>0</v>
      </c>
      <c r="EJ147" s="290">
        <v>0</v>
      </c>
      <c r="EK147" s="290">
        <v>0</v>
      </c>
      <c r="EL147" s="290">
        <v>0</v>
      </c>
      <c r="EM147" s="290">
        <v>0</v>
      </c>
      <c r="EN147" s="290">
        <v>0</v>
      </c>
      <c r="EO147" s="290">
        <v>0</v>
      </c>
      <c r="EP147" s="290">
        <v>0</v>
      </c>
      <c r="EQ147" s="290">
        <v>0</v>
      </c>
      <c r="ER147" s="290">
        <v>0</v>
      </c>
      <c r="ES147" s="290">
        <v>0</v>
      </c>
      <c r="ET147" s="290">
        <v>0</v>
      </c>
      <c r="EU147" s="290">
        <v>0</v>
      </c>
      <c r="EV147" s="290">
        <v>0</v>
      </c>
      <c r="EW147" s="290">
        <v>0</v>
      </c>
      <c r="EX147" s="290">
        <v>0</v>
      </c>
      <c r="EY147" s="290">
        <v>0</v>
      </c>
      <c r="EZ147" s="290">
        <v>0</v>
      </c>
      <c r="FA147" s="290">
        <v>0</v>
      </c>
      <c r="FB147" s="290">
        <v>0</v>
      </c>
      <c r="FC147" s="290">
        <v>0</v>
      </c>
      <c r="FD147" s="290">
        <v>0</v>
      </c>
      <c r="FE147" s="290">
        <v>0</v>
      </c>
      <c r="FF147" s="290">
        <v>0</v>
      </c>
      <c r="FG147" s="290">
        <v>0</v>
      </c>
      <c r="FH147" s="290">
        <v>0</v>
      </c>
      <c r="FI147" s="290">
        <v>0</v>
      </c>
      <c r="FJ147" s="290">
        <v>0</v>
      </c>
      <c r="FK147" s="289">
        <v>1</v>
      </c>
      <c r="FL147" s="288">
        <v>1.871397559697582</v>
      </c>
      <c r="FM147" s="295">
        <v>0</v>
      </c>
      <c r="FN147" s="291">
        <v>0</v>
      </c>
      <c r="FO147" s="295">
        <v>0</v>
      </c>
      <c r="FP147" s="291">
        <v>0</v>
      </c>
      <c r="FQ147" s="281">
        <v>0</v>
      </c>
      <c r="FR147" s="292">
        <v>0</v>
      </c>
      <c r="FS147" s="281">
        <v>0</v>
      </c>
      <c r="FT147" s="292">
        <v>0</v>
      </c>
      <c r="FU147" s="295">
        <v>0</v>
      </c>
      <c r="FV147" s="291">
        <v>0</v>
      </c>
      <c r="FW147" s="293">
        <v>3</v>
      </c>
      <c r="FX147" s="293">
        <v>1</v>
      </c>
      <c r="FY147" s="293">
        <v>2</v>
      </c>
      <c r="FZ147" s="293">
        <v>0</v>
      </c>
      <c r="GA147" s="293">
        <v>0</v>
      </c>
      <c r="GB147" s="290">
        <v>0</v>
      </c>
      <c r="GC147" s="290">
        <v>0</v>
      </c>
      <c r="GD147" s="290">
        <v>0</v>
      </c>
      <c r="GE147" s="290">
        <v>0</v>
      </c>
      <c r="GF147" s="290">
        <v>0</v>
      </c>
      <c r="GG147" s="291">
        <v>0</v>
      </c>
      <c r="GH147" s="291">
        <v>0</v>
      </c>
      <c r="GI147" s="291">
        <v>0</v>
      </c>
      <c r="GJ147" s="291">
        <v>0</v>
      </c>
      <c r="GK147" s="291">
        <v>0</v>
      </c>
      <c r="GL147" s="291">
        <v>0</v>
      </c>
      <c r="GM147" s="291">
        <v>0</v>
      </c>
      <c r="GN147" s="291">
        <v>0</v>
      </c>
      <c r="GO147" s="291">
        <v>0</v>
      </c>
      <c r="GP147" s="291">
        <v>0</v>
      </c>
      <c r="GQ147" s="291">
        <v>0</v>
      </c>
      <c r="GR147" s="291">
        <v>0</v>
      </c>
      <c r="GS147" s="291">
        <v>0</v>
      </c>
      <c r="GT147" s="291">
        <v>0</v>
      </c>
      <c r="GU147" s="291">
        <v>0</v>
      </c>
      <c r="GV147" s="291">
        <v>0</v>
      </c>
      <c r="GW147" s="291">
        <v>0</v>
      </c>
      <c r="GX147" s="291">
        <v>0</v>
      </c>
      <c r="GY147" s="291">
        <v>0</v>
      </c>
      <c r="GZ147" s="291">
        <v>0</v>
      </c>
      <c r="HA147" s="291">
        <v>0</v>
      </c>
      <c r="HB147" s="291">
        <v>0</v>
      </c>
      <c r="HC147" s="291">
        <v>0</v>
      </c>
      <c r="HD147" s="291">
        <v>0</v>
      </c>
      <c r="HE147" s="291">
        <v>0</v>
      </c>
      <c r="HF147" s="291">
        <v>0</v>
      </c>
      <c r="HG147" s="291">
        <v>0</v>
      </c>
      <c r="HH147" s="291">
        <v>0</v>
      </c>
      <c r="HI147" s="291">
        <v>0</v>
      </c>
      <c r="HJ147" s="134">
        <v>3.7427951193951641</v>
      </c>
      <c r="HK147" s="134">
        <v>7.4855902387903281</v>
      </c>
      <c r="HL147" s="132">
        <v>52.02485215959279</v>
      </c>
      <c r="HM147" s="144">
        <v>95.435736032331207</v>
      </c>
      <c r="HN147" s="144">
        <v>90.393561892203905</v>
      </c>
      <c r="HO147" s="365">
        <v>0.103573278094252</v>
      </c>
      <c r="HP147" s="365">
        <v>0</v>
      </c>
      <c r="HQ147" s="365">
        <v>2.0202020202020199</v>
      </c>
      <c r="HR147" s="365">
        <v>0</v>
      </c>
      <c r="HS147" s="132">
        <v>63.636363636363598</v>
      </c>
      <c r="HT147" s="132">
        <v>63.829787234042598</v>
      </c>
      <c r="HU147" s="132">
        <v>5.1268772656654598</v>
      </c>
      <c r="HV147" s="132">
        <v>4.6018276762402097</v>
      </c>
      <c r="HW147" s="132">
        <v>6.3979123548996704</v>
      </c>
      <c r="HX147" s="132">
        <v>11.480601741884399</v>
      </c>
      <c r="HY147" s="144">
        <v>90.509740800585305</v>
      </c>
      <c r="HZ147" s="144">
        <v>77.213352222825606</v>
      </c>
      <c r="IA147" s="383">
        <v>6</v>
      </c>
      <c r="IB147" s="383">
        <v>1</v>
      </c>
      <c r="IC147" s="366">
        <v>0.36341611144760799</v>
      </c>
      <c r="ID147" s="366">
        <v>3.5498757543485998E-2</v>
      </c>
      <c r="IE147" s="366">
        <v>5.9405940594059397</v>
      </c>
      <c r="IF147" s="366">
        <v>0.88495575221238898</v>
      </c>
      <c r="IG147" s="144">
        <v>74.257425742574299</v>
      </c>
      <c r="IH147" s="144">
        <v>73.451327433628293</v>
      </c>
      <c r="II147" s="144">
        <v>6.1175045427013899</v>
      </c>
      <c r="IJ147" s="144">
        <v>4.0113596024139202</v>
      </c>
      <c r="IK147" s="144">
        <v>5.4170790965535902</v>
      </c>
      <c r="IL147" s="144">
        <v>11.7709158089206</v>
      </c>
      <c r="IM147" s="146">
        <v>104.60185192110171</v>
      </c>
      <c r="IN147" s="135">
        <v>101.5065373220849</v>
      </c>
      <c r="IO147" s="366">
        <v>0.24691358024691401</v>
      </c>
      <c r="IP147" s="366">
        <v>0</v>
      </c>
      <c r="IQ147" s="366">
        <v>2.9411764705882399</v>
      </c>
      <c r="IR147" s="366">
        <v>0</v>
      </c>
      <c r="IS147" s="144">
        <v>76.470588235294102</v>
      </c>
      <c r="IT147" s="144">
        <v>69.863013698630098</v>
      </c>
      <c r="IU147" s="144">
        <v>8.3950617283950599</v>
      </c>
      <c r="IV147" s="144">
        <v>6.25</v>
      </c>
      <c r="IW147" s="144">
        <v>7.2065091049980596</v>
      </c>
      <c r="IX147" s="144">
        <v>11.877675840978601</v>
      </c>
      <c r="IY147" s="338">
        <v>6</v>
      </c>
      <c r="IZ147" s="366">
        <v>0.41928721174004202</v>
      </c>
      <c r="JA147" s="366">
        <v>8.8235294117647101</v>
      </c>
      <c r="JB147" s="366">
        <v>88.235294117647101</v>
      </c>
      <c r="JC147" s="366">
        <v>4.7519217330538099</v>
      </c>
      <c r="JD147" s="144">
        <v>8.8501803466173996</v>
      </c>
    </row>
    <row r="148" spans="1:264" ht="18" customHeight="1">
      <c r="A148" s="278"/>
      <c r="B148" s="279" t="s">
        <v>87</v>
      </c>
      <c r="C148" s="279" t="s">
        <v>87</v>
      </c>
      <c r="D148" s="280" t="s">
        <v>1864</v>
      </c>
      <c r="E148" s="281" t="s">
        <v>1362</v>
      </c>
      <c r="F148" s="280" t="s">
        <v>104</v>
      </c>
      <c r="G148" s="281" t="s">
        <v>17</v>
      </c>
      <c r="H148" s="282" t="s">
        <v>87</v>
      </c>
      <c r="I148" s="282" t="s">
        <v>87</v>
      </c>
      <c r="J148" s="282" t="s">
        <v>87</v>
      </c>
      <c r="K148" s="282" t="s">
        <v>87</v>
      </c>
      <c r="L148" s="282" t="s">
        <v>87</v>
      </c>
      <c r="M148" s="283">
        <v>181456</v>
      </c>
      <c r="N148" s="282" t="s">
        <v>87</v>
      </c>
      <c r="O148" s="282" t="s">
        <v>87</v>
      </c>
      <c r="P148" s="282" t="s">
        <v>87</v>
      </c>
      <c r="Q148" s="282" t="s">
        <v>87</v>
      </c>
      <c r="R148" s="132">
        <v>92.104746154026117</v>
      </c>
      <c r="S148" s="132">
        <v>97.557419234268423</v>
      </c>
      <c r="T148" s="339" t="s">
        <v>88</v>
      </c>
      <c r="U148" s="339" t="s">
        <v>88</v>
      </c>
      <c r="V148" s="132">
        <v>10.6280193236715</v>
      </c>
      <c r="W148" s="132">
        <v>7.94905577514273</v>
      </c>
      <c r="X148" s="132">
        <v>18.577075098814198</v>
      </c>
      <c r="Y148" s="282" t="s">
        <v>87</v>
      </c>
      <c r="Z148" s="282" t="s">
        <v>87</v>
      </c>
      <c r="AA148" s="282" t="s">
        <v>87</v>
      </c>
      <c r="AB148" s="282" t="s">
        <v>87</v>
      </c>
      <c r="AC148" s="282" t="s">
        <v>87</v>
      </c>
      <c r="AD148" s="282" t="s">
        <v>87</v>
      </c>
      <c r="AE148" s="282" t="s">
        <v>87</v>
      </c>
      <c r="AF148" s="282" t="s">
        <v>87</v>
      </c>
      <c r="AG148" s="282" t="s">
        <v>87</v>
      </c>
      <c r="AH148" s="282" t="s">
        <v>87</v>
      </c>
      <c r="AI148" s="282" t="s">
        <v>87</v>
      </c>
      <c r="AJ148" s="282" t="s">
        <v>87</v>
      </c>
      <c r="AK148" s="282" t="s">
        <v>87</v>
      </c>
      <c r="AL148" s="282" t="s">
        <v>87</v>
      </c>
      <c r="AM148" s="282" t="s">
        <v>87</v>
      </c>
      <c r="AN148" s="282" t="s">
        <v>87</v>
      </c>
      <c r="AO148" s="282" t="s">
        <v>87</v>
      </c>
      <c r="AP148" s="282" t="s">
        <v>87</v>
      </c>
      <c r="AQ148" s="282" t="s">
        <v>87</v>
      </c>
      <c r="AR148" s="282" t="s">
        <v>87</v>
      </c>
      <c r="AS148" s="282" t="s">
        <v>87</v>
      </c>
      <c r="AT148" s="282" t="s">
        <v>87</v>
      </c>
      <c r="AU148" s="282" t="s">
        <v>87</v>
      </c>
      <c r="AV148" s="282" t="s">
        <v>87</v>
      </c>
      <c r="AW148" s="286" t="s">
        <v>87</v>
      </c>
      <c r="AX148" s="286" t="s">
        <v>87</v>
      </c>
      <c r="AY148" s="286" t="s">
        <v>87</v>
      </c>
      <c r="AZ148" s="286" t="s">
        <v>87</v>
      </c>
      <c r="BA148" s="286" t="s">
        <v>87</v>
      </c>
      <c r="BB148" s="285">
        <v>26</v>
      </c>
      <c r="BC148" s="285">
        <v>39</v>
      </c>
      <c r="BD148" s="287" t="s">
        <v>88</v>
      </c>
      <c r="BE148" s="287" t="s">
        <v>88</v>
      </c>
      <c r="BF148" s="287" t="s">
        <v>88</v>
      </c>
      <c r="BG148" s="285">
        <v>0</v>
      </c>
      <c r="BH148" s="284">
        <v>0</v>
      </c>
      <c r="BI148" s="285">
        <v>44</v>
      </c>
      <c r="BJ148" s="284">
        <v>23.811714281075641</v>
      </c>
      <c r="BK148" s="285">
        <v>0</v>
      </c>
      <c r="BL148" s="284">
        <v>0</v>
      </c>
      <c r="BM148" s="285">
        <v>0</v>
      </c>
      <c r="BN148" s="288">
        <v>0</v>
      </c>
      <c r="BO148" s="289">
        <v>0</v>
      </c>
      <c r="BP148" s="288">
        <v>0</v>
      </c>
      <c r="BQ148" s="285">
        <v>0</v>
      </c>
      <c r="BR148" s="288">
        <v>0</v>
      </c>
      <c r="BS148" s="285">
        <v>0</v>
      </c>
      <c r="BT148" s="288">
        <v>0</v>
      </c>
      <c r="BU148" s="285">
        <v>0</v>
      </c>
      <c r="BV148" s="288">
        <v>0</v>
      </c>
      <c r="BW148" s="285">
        <v>11</v>
      </c>
      <c r="BX148" s="288">
        <v>5.9529285702689103</v>
      </c>
      <c r="BY148" s="290">
        <v>0</v>
      </c>
      <c r="BZ148" s="291">
        <v>0</v>
      </c>
      <c r="CA148" s="285">
        <v>69</v>
      </c>
      <c r="CB148" s="288">
        <v>37.34109739532316</v>
      </c>
      <c r="CC148" s="290">
        <v>0</v>
      </c>
      <c r="CD148" s="291">
        <v>0</v>
      </c>
      <c r="CE148" s="290">
        <v>11</v>
      </c>
      <c r="CF148" s="291">
        <v>5.9529285702689103</v>
      </c>
      <c r="CG148" s="285">
        <v>322</v>
      </c>
      <c r="CH148" s="288">
        <v>174.25845451150809</v>
      </c>
      <c r="CI148" s="285">
        <v>310</v>
      </c>
      <c r="CJ148" s="288">
        <v>167.7643506166693</v>
      </c>
      <c r="CK148" s="285">
        <v>67</v>
      </c>
      <c r="CL148" s="288">
        <v>36.258746746183363</v>
      </c>
      <c r="CM148" s="290">
        <v>0</v>
      </c>
      <c r="CN148" s="294">
        <v>0</v>
      </c>
      <c r="CO148" s="285">
        <v>17</v>
      </c>
      <c r="CP148" s="288">
        <v>9.1999805176883154</v>
      </c>
      <c r="CQ148" s="290">
        <v>0</v>
      </c>
      <c r="CR148" s="291">
        <v>0</v>
      </c>
      <c r="CS148" s="290">
        <v>1</v>
      </c>
      <c r="CT148" s="291">
        <v>0.54117532456990092</v>
      </c>
      <c r="CU148" s="290">
        <v>0</v>
      </c>
      <c r="CV148" s="291">
        <v>0</v>
      </c>
      <c r="CW148" s="290">
        <v>0</v>
      </c>
      <c r="CX148" s="291">
        <v>0</v>
      </c>
      <c r="CY148" s="290">
        <v>0</v>
      </c>
      <c r="CZ148" s="291">
        <v>0</v>
      </c>
      <c r="DA148" s="290">
        <v>0</v>
      </c>
      <c r="DB148" s="291">
        <v>0</v>
      </c>
      <c r="DC148" s="290">
        <v>0</v>
      </c>
      <c r="DD148" s="290">
        <v>0</v>
      </c>
      <c r="DE148" s="290">
        <v>0</v>
      </c>
      <c r="DF148" s="290">
        <v>0</v>
      </c>
      <c r="DG148" s="290">
        <v>0</v>
      </c>
      <c r="DH148" s="290">
        <v>0</v>
      </c>
      <c r="DI148" s="290">
        <v>0</v>
      </c>
      <c r="DJ148" s="290">
        <v>0</v>
      </c>
      <c r="DK148" s="290">
        <v>0</v>
      </c>
      <c r="DL148" s="290">
        <v>0</v>
      </c>
      <c r="DM148" s="290">
        <v>0</v>
      </c>
      <c r="DN148" s="290">
        <v>0</v>
      </c>
      <c r="DO148" s="290">
        <v>0</v>
      </c>
      <c r="DP148" s="290">
        <v>0</v>
      </c>
      <c r="DQ148" s="290">
        <v>0</v>
      </c>
      <c r="DR148" s="290">
        <v>0</v>
      </c>
      <c r="DS148" s="290">
        <v>0</v>
      </c>
      <c r="DT148" s="290">
        <v>0</v>
      </c>
      <c r="DU148" s="290">
        <v>0</v>
      </c>
      <c r="DV148" s="290">
        <v>0</v>
      </c>
      <c r="DW148" s="290">
        <v>0</v>
      </c>
      <c r="DX148" s="290">
        <v>0</v>
      </c>
      <c r="DY148" s="290">
        <v>0</v>
      </c>
      <c r="DZ148" s="290">
        <v>0</v>
      </c>
      <c r="EA148" s="290">
        <v>0</v>
      </c>
      <c r="EB148" s="291">
        <v>0</v>
      </c>
      <c r="EC148" s="290">
        <v>0</v>
      </c>
      <c r="ED148" s="290">
        <v>0</v>
      </c>
      <c r="EE148" s="290">
        <v>0</v>
      </c>
      <c r="EF148" s="291">
        <v>0</v>
      </c>
      <c r="EG148" s="290">
        <v>0</v>
      </c>
      <c r="EH148" s="290">
        <v>0</v>
      </c>
      <c r="EI148" s="290">
        <v>0</v>
      </c>
      <c r="EJ148" s="290">
        <v>0</v>
      </c>
      <c r="EK148" s="290">
        <v>0</v>
      </c>
      <c r="EL148" s="290">
        <v>0</v>
      </c>
      <c r="EM148" s="290">
        <v>0</v>
      </c>
      <c r="EN148" s="290">
        <v>0</v>
      </c>
      <c r="EO148" s="290">
        <v>0</v>
      </c>
      <c r="EP148" s="290">
        <v>0</v>
      </c>
      <c r="EQ148" s="290">
        <v>0</v>
      </c>
      <c r="ER148" s="290">
        <v>0</v>
      </c>
      <c r="ES148" s="290">
        <v>0</v>
      </c>
      <c r="ET148" s="290">
        <v>0</v>
      </c>
      <c r="EU148" s="290">
        <v>0</v>
      </c>
      <c r="EV148" s="290">
        <v>0</v>
      </c>
      <c r="EW148" s="290">
        <v>0</v>
      </c>
      <c r="EX148" s="290">
        <v>0</v>
      </c>
      <c r="EY148" s="290">
        <v>0</v>
      </c>
      <c r="EZ148" s="290">
        <v>0</v>
      </c>
      <c r="FA148" s="290">
        <v>0</v>
      </c>
      <c r="FB148" s="290">
        <v>0</v>
      </c>
      <c r="FC148" s="290">
        <v>0</v>
      </c>
      <c r="FD148" s="290">
        <v>0</v>
      </c>
      <c r="FE148" s="290">
        <v>0</v>
      </c>
      <c r="FF148" s="290">
        <v>0</v>
      </c>
      <c r="FG148" s="290">
        <v>0</v>
      </c>
      <c r="FH148" s="290">
        <v>0</v>
      </c>
      <c r="FI148" s="290">
        <v>0</v>
      </c>
      <c r="FJ148" s="290">
        <v>0</v>
      </c>
      <c r="FK148" s="289">
        <v>4</v>
      </c>
      <c r="FL148" s="288">
        <v>2.2043911471651532</v>
      </c>
      <c r="FM148" s="295">
        <v>0</v>
      </c>
      <c r="FN148" s="291">
        <v>0</v>
      </c>
      <c r="FO148" s="295">
        <v>0</v>
      </c>
      <c r="FP148" s="291">
        <v>0</v>
      </c>
      <c r="FQ148" s="281">
        <v>0</v>
      </c>
      <c r="FR148" s="292">
        <v>0</v>
      </c>
      <c r="FS148" s="281">
        <v>0</v>
      </c>
      <c r="FT148" s="292">
        <v>0</v>
      </c>
      <c r="FU148" s="295">
        <v>0</v>
      </c>
      <c r="FV148" s="291">
        <v>0</v>
      </c>
      <c r="FW148" s="293">
        <v>1</v>
      </c>
      <c r="FX148" s="293">
        <v>0</v>
      </c>
      <c r="FY148" s="293">
        <v>0</v>
      </c>
      <c r="FZ148" s="293">
        <v>0</v>
      </c>
      <c r="GA148" s="293">
        <v>1</v>
      </c>
      <c r="GB148" s="290">
        <v>0</v>
      </c>
      <c r="GC148" s="290">
        <v>0</v>
      </c>
      <c r="GD148" s="290">
        <v>0</v>
      </c>
      <c r="GE148" s="290">
        <v>0</v>
      </c>
      <c r="GF148" s="290">
        <v>0</v>
      </c>
      <c r="GG148" s="291">
        <v>0</v>
      </c>
      <c r="GH148" s="291">
        <v>0</v>
      </c>
      <c r="GI148" s="291">
        <v>0</v>
      </c>
      <c r="GJ148" s="291">
        <v>0</v>
      </c>
      <c r="GK148" s="291">
        <v>0</v>
      </c>
      <c r="GL148" s="291">
        <v>0</v>
      </c>
      <c r="GM148" s="291">
        <v>0</v>
      </c>
      <c r="GN148" s="291">
        <v>0</v>
      </c>
      <c r="GO148" s="291">
        <v>0</v>
      </c>
      <c r="GP148" s="291">
        <v>0</v>
      </c>
      <c r="GQ148" s="291">
        <v>0</v>
      </c>
      <c r="GR148" s="291">
        <v>0</v>
      </c>
      <c r="GS148" s="291">
        <v>0</v>
      </c>
      <c r="GT148" s="291">
        <v>0</v>
      </c>
      <c r="GU148" s="291">
        <v>0</v>
      </c>
      <c r="GV148" s="291">
        <v>0</v>
      </c>
      <c r="GW148" s="291">
        <v>0</v>
      </c>
      <c r="GX148" s="291">
        <v>0</v>
      </c>
      <c r="GY148" s="291">
        <v>0</v>
      </c>
      <c r="GZ148" s="291">
        <v>0</v>
      </c>
      <c r="HA148" s="291">
        <v>0</v>
      </c>
      <c r="HB148" s="291">
        <v>0</v>
      </c>
      <c r="HC148" s="291">
        <v>0</v>
      </c>
      <c r="HD148" s="291">
        <v>0</v>
      </c>
      <c r="HE148" s="291">
        <v>0</v>
      </c>
      <c r="HF148" s="291">
        <v>0</v>
      </c>
      <c r="HG148" s="291">
        <v>0</v>
      </c>
      <c r="HH148" s="291">
        <v>0</v>
      </c>
      <c r="HI148" s="291">
        <v>0</v>
      </c>
      <c r="HJ148" s="134">
        <v>2.2043911471651532</v>
      </c>
      <c r="HK148" s="134">
        <v>5.5109778679128825</v>
      </c>
      <c r="HL148" s="132">
        <v>43.387928754078125</v>
      </c>
      <c r="HM148" s="144">
        <v>90.214402094567305</v>
      </c>
      <c r="HN148" s="144">
        <v>87.571405311017799</v>
      </c>
      <c r="HO148" s="366">
        <v>0.16351744186046499</v>
      </c>
      <c r="HP148" s="365">
        <v>4.6184043413000801E-2</v>
      </c>
      <c r="HQ148" s="366">
        <v>3.3707865168539302</v>
      </c>
      <c r="HR148" s="365">
        <v>1.44404332129964</v>
      </c>
      <c r="HS148" s="132">
        <v>67.415730337078699</v>
      </c>
      <c r="HT148" s="132">
        <v>71.841155234656995</v>
      </c>
      <c r="HU148" s="132">
        <v>4.8510174418604697</v>
      </c>
      <c r="HV148" s="132">
        <v>3.1982450063503101</v>
      </c>
      <c r="HW148" s="132">
        <v>5.1226472040827504</v>
      </c>
      <c r="HX148" s="132">
        <v>9.6414984310349592</v>
      </c>
      <c r="HY148" s="144">
        <v>90.240985966072785</v>
      </c>
      <c r="HZ148" s="144">
        <v>96.333451682929905</v>
      </c>
      <c r="IA148" s="383">
        <v>14</v>
      </c>
      <c r="IB148" s="383">
        <v>14</v>
      </c>
      <c r="IC148" s="366">
        <v>0.30049366816913498</v>
      </c>
      <c r="ID148" s="366">
        <v>0.186716457722059</v>
      </c>
      <c r="IE148" s="366">
        <v>4.9469964664311004</v>
      </c>
      <c r="IF148" s="366">
        <v>4.4444444444444402</v>
      </c>
      <c r="IG148" s="144">
        <v>69.257950530035302</v>
      </c>
      <c r="IH148" s="144">
        <v>75.873015873015902</v>
      </c>
      <c r="II148" s="144">
        <v>6.0742648637046601</v>
      </c>
      <c r="IJ148" s="144">
        <v>4.2011202987463303</v>
      </c>
      <c r="IK148" s="144">
        <v>4.5052955056796398</v>
      </c>
      <c r="IL148" s="144">
        <v>9.6553830773930205</v>
      </c>
      <c r="IM148" s="146">
        <v>105.33239144623022</v>
      </c>
      <c r="IN148" s="135">
        <v>110.79198424391303</v>
      </c>
      <c r="IO148" s="366">
        <v>0.86071987480438195</v>
      </c>
      <c r="IP148" s="366">
        <v>0.15015015015015001</v>
      </c>
      <c r="IQ148" s="366">
        <v>9.05349794238683</v>
      </c>
      <c r="IR148" s="366">
        <v>2.1008403361344499</v>
      </c>
      <c r="IS148" s="144">
        <v>86.008230452674894</v>
      </c>
      <c r="IT148" s="144">
        <v>82.773109243697505</v>
      </c>
      <c r="IU148" s="144">
        <v>9.5070422535211296</v>
      </c>
      <c r="IV148" s="144">
        <v>7.1471471471471499</v>
      </c>
      <c r="IW148" s="144">
        <v>7.1736878453038697</v>
      </c>
      <c r="IX148" s="144">
        <v>12.087539231487</v>
      </c>
      <c r="IY148" s="338">
        <v>13</v>
      </c>
      <c r="IZ148" s="366">
        <v>0.28583992963940202</v>
      </c>
      <c r="JA148" s="366">
        <v>4.6762589928057601</v>
      </c>
      <c r="JB148" s="366">
        <v>91.366906474820098</v>
      </c>
      <c r="JC148" s="366">
        <v>6.1125769569041299</v>
      </c>
      <c r="JD148" s="144">
        <v>9.1833051012190694</v>
      </c>
    </row>
    <row r="149" spans="1:264" ht="18" customHeight="1">
      <c r="A149" s="278"/>
      <c r="B149" s="279" t="s">
        <v>87</v>
      </c>
      <c r="C149" s="279" t="s">
        <v>87</v>
      </c>
      <c r="D149" s="280" t="s">
        <v>1865</v>
      </c>
      <c r="E149" s="281" t="s">
        <v>1363</v>
      </c>
      <c r="F149" s="280" t="s">
        <v>104</v>
      </c>
      <c r="G149" s="281" t="s">
        <v>17</v>
      </c>
      <c r="H149" s="282" t="s">
        <v>87</v>
      </c>
      <c r="I149" s="282" t="s">
        <v>87</v>
      </c>
      <c r="J149" s="282" t="s">
        <v>87</v>
      </c>
      <c r="K149" s="282" t="s">
        <v>87</v>
      </c>
      <c r="L149" s="282" t="s">
        <v>87</v>
      </c>
      <c r="M149" s="283">
        <v>134673</v>
      </c>
      <c r="N149" s="282" t="s">
        <v>87</v>
      </c>
      <c r="O149" s="282" t="s">
        <v>87</v>
      </c>
      <c r="P149" s="282" t="s">
        <v>87</v>
      </c>
      <c r="Q149" s="282" t="s">
        <v>87</v>
      </c>
      <c r="R149" s="132">
        <v>93.652133601768668</v>
      </c>
      <c r="S149" s="132">
        <v>96.476185310909244</v>
      </c>
      <c r="T149" s="339" t="s">
        <v>88</v>
      </c>
      <c r="U149" s="339" t="s">
        <v>88</v>
      </c>
      <c r="V149" s="132">
        <v>14.004376367614899</v>
      </c>
      <c r="W149" s="132">
        <v>6.9474835886214397</v>
      </c>
      <c r="X149" s="132">
        <v>20.951859956236301</v>
      </c>
      <c r="Y149" s="282" t="s">
        <v>87</v>
      </c>
      <c r="Z149" s="282" t="s">
        <v>87</v>
      </c>
      <c r="AA149" s="282" t="s">
        <v>87</v>
      </c>
      <c r="AB149" s="282" t="s">
        <v>87</v>
      </c>
      <c r="AC149" s="282" t="s">
        <v>87</v>
      </c>
      <c r="AD149" s="282" t="s">
        <v>87</v>
      </c>
      <c r="AE149" s="282" t="s">
        <v>87</v>
      </c>
      <c r="AF149" s="282" t="s">
        <v>87</v>
      </c>
      <c r="AG149" s="282" t="s">
        <v>87</v>
      </c>
      <c r="AH149" s="282" t="s">
        <v>87</v>
      </c>
      <c r="AI149" s="282" t="s">
        <v>87</v>
      </c>
      <c r="AJ149" s="282" t="s">
        <v>87</v>
      </c>
      <c r="AK149" s="282" t="s">
        <v>87</v>
      </c>
      <c r="AL149" s="282" t="s">
        <v>87</v>
      </c>
      <c r="AM149" s="282" t="s">
        <v>87</v>
      </c>
      <c r="AN149" s="282" t="s">
        <v>87</v>
      </c>
      <c r="AO149" s="282" t="s">
        <v>87</v>
      </c>
      <c r="AP149" s="282" t="s">
        <v>87</v>
      </c>
      <c r="AQ149" s="282" t="s">
        <v>87</v>
      </c>
      <c r="AR149" s="282" t="s">
        <v>87</v>
      </c>
      <c r="AS149" s="282" t="s">
        <v>87</v>
      </c>
      <c r="AT149" s="282" t="s">
        <v>87</v>
      </c>
      <c r="AU149" s="282" t="s">
        <v>87</v>
      </c>
      <c r="AV149" s="282" t="s">
        <v>87</v>
      </c>
      <c r="AW149" s="286" t="s">
        <v>87</v>
      </c>
      <c r="AX149" s="286" t="s">
        <v>87</v>
      </c>
      <c r="AY149" s="286" t="s">
        <v>87</v>
      </c>
      <c r="AZ149" s="286" t="s">
        <v>87</v>
      </c>
      <c r="BA149" s="286" t="s">
        <v>87</v>
      </c>
      <c r="BB149" s="285">
        <v>26</v>
      </c>
      <c r="BC149" s="285">
        <v>27</v>
      </c>
      <c r="BD149" s="287" t="s">
        <v>88</v>
      </c>
      <c r="BE149" s="287" t="s">
        <v>88</v>
      </c>
      <c r="BF149" s="287" t="s">
        <v>88</v>
      </c>
      <c r="BG149" s="285">
        <v>0</v>
      </c>
      <c r="BH149" s="284">
        <v>0</v>
      </c>
      <c r="BI149" s="285">
        <v>94</v>
      </c>
      <c r="BJ149" s="284">
        <v>67.177885611783296</v>
      </c>
      <c r="BK149" s="285">
        <v>0</v>
      </c>
      <c r="BL149" s="284">
        <v>0</v>
      </c>
      <c r="BM149" s="285">
        <v>0</v>
      </c>
      <c r="BN149" s="288">
        <v>0</v>
      </c>
      <c r="BO149" s="289">
        <v>10</v>
      </c>
      <c r="BP149" s="288">
        <v>7.1465835757216265</v>
      </c>
      <c r="BQ149" s="285">
        <v>10</v>
      </c>
      <c r="BR149" s="288">
        <v>7.1465835757216265</v>
      </c>
      <c r="BS149" s="285">
        <v>12</v>
      </c>
      <c r="BT149" s="288">
        <v>8.5759002908659507</v>
      </c>
      <c r="BU149" s="285">
        <v>0</v>
      </c>
      <c r="BV149" s="288">
        <v>0</v>
      </c>
      <c r="BW149" s="285">
        <v>192</v>
      </c>
      <c r="BX149" s="288">
        <v>137.21440465385521</v>
      </c>
      <c r="BY149" s="285">
        <v>0</v>
      </c>
      <c r="BZ149" s="288">
        <v>0</v>
      </c>
      <c r="CA149" s="285">
        <v>285</v>
      </c>
      <c r="CB149" s="288">
        <v>203.67763190806636</v>
      </c>
      <c r="CC149" s="285">
        <v>0</v>
      </c>
      <c r="CD149" s="288">
        <v>0</v>
      </c>
      <c r="CE149" s="285">
        <v>0</v>
      </c>
      <c r="CF149" s="288">
        <v>0</v>
      </c>
      <c r="CG149" s="285">
        <v>254</v>
      </c>
      <c r="CH149" s="288">
        <v>181.52322282332932</v>
      </c>
      <c r="CI149" s="285">
        <v>324</v>
      </c>
      <c r="CJ149" s="288">
        <v>231.54930785338072</v>
      </c>
      <c r="CK149" s="285">
        <v>94</v>
      </c>
      <c r="CL149" s="288">
        <v>67.177885611783296</v>
      </c>
      <c r="CM149" s="285">
        <v>0</v>
      </c>
      <c r="CN149" s="292">
        <v>0</v>
      </c>
      <c r="CO149" s="285">
        <v>25</v>
      </c>
      <c r="CP149" s="288">
        <v>17.866458939304064</v>
      </c>
      <c r="CQ149" s="285">
        <v>1</v>
      </c>
      <c r="CR149" s="288">
        <v>0.71465835757216256</v>
      </c>
      <c r="CS149" s="285">
        <v>0</v>
      </c>
      <c r="CT149" s="288">
        <v>0</v>
      </c>
      <c r="CU149" s="285">
        <v>2</v>
      </c>
      <c r="CV149" s="288">
        <v>1.4293167151443251</v>
      </c>
      <c r="CW149" s="285">
        <v>31</v>
      </c>
      <c r="CX149" s="288">
        <v>22.15440908473704</v>
      </c>
      <c r="CY149" s="285">
        <v>31</v>
      </c>
      <c r="CZ149" s="288">
        <v>22.15440908473704</v>
      </c>
      <c r="DA149" s="290">
        <v>0</v>
      </c>
      <c r="DB149" s="291">
        <v>0</v>
      </c>
      <c r="DC149" s="285">
        <v>0</v>
      </c>
      <c r="DD149" s="285">
        <v>0</v>
      </c>
      <c r="DE149" s="285">
        <v>10</v>
      </c>
      <c r="DF149" s="285">
        <v>0</v>
      </c>
      <c r="DG149" s="285">
        <v>0</v>
      </c>
      <c r="DH149" s="285">
        <v>79</v>
      </c>
      <c r="DI149" s="285">
        <v>0</v>
      </c>
      <c r="DJ149" s="285">
        <v>80</v>
      </c>
      <c r="DK149" s="285">
        <v>0</v>
      </c>
      <c r="DL149" s="285">
        <v>67</v>
      </c>
      <c r="DM149" s="285">
        <v>0</v>
      </c>
      <c r="DN149" s="285">
        <v>0</v>
      </c>
      <c r="DO149" s="285">
        <v>3</v>
      </c>
      <c r="DP149" s="285">
        <v>0</v>
      </c>
      <c r="DQ149" s="285">
        <v>3</v>
      </c>
      <c r="DR149" s="285">
        <v>0</v>
      </c>
      <c r="DS149" s="285">
        <v>0</v>
      </c>
      <c r="DT149" s="285">
        <v>0</v>
      </c>
      <c r="DU149" s="285">
        <v>0</v>
      </c>
      <c r="DV149" s="285">
        <v>793</v>
      </c>
      <c r="DW149" s="285">
        <v>2223</v>
      </c>
      <c r="DX149" s="285">
        <v>18</v>
      </c>
      <c r="DY149" s="285">
        <v>0</v>
      </c>
      <c r="DZ149" s="285">
        <v>0</v>
      </c>
      <c r="EA149" s="285">
        <v>2336</v>
      </c>
      <c r="EB149" s="288">
        <v>35.7020547945205</v>
      </c>
      <c r="EC149" s="285">
        <v>49</v>
      </c>
      <c r="ED149" s="285">
        <v>716</v>
      </c>
      <c r="EE149" s="285">
        <v>238</v>
      </c>
      <c r="EF149" s="288">
        <v>33.240223463687151</v>
      </c>
      <c r="EG149" s="285">
        <v>16</v>
      </c>
      <c r="EH149" s="285">
        <v>79</v>
      </c>
      <c r="EI149" s="285">
        <v>1</v>
      </c>
      <c r="EJ149" s="285">
        <v>1</v>
      </c>
      <c r="EK149" s="285">
        <v>60</v>
      </c>
      <c r="EL149" s="285">
        <v>0</v>
      </c>
      <c r="EM149" s="285">
        <v>0</v>
      </c>
      <c r="EN149" s="285">
        <v>3</v>
      </c>
      <c r="EO149" s="285">
        <v>4</v>
      </c>
      <c r="EP149" s="285">
        <v>44</v>
      </c>
      <c r="EQ149" s="285">
        <v>0</v>
      </c>
      <c r="ER149" s="285">
        <v>0</v>
      </c>
      <c r="ES149" s="285">
        <v>0</v>
      </c>
      <c r="ET149" s="285">
        <v>0</v>
      </c>
      <c r="EU149" s="285">
        <v>0</v>
      </c>
      <c r="EV149" s="285">
        <v>168</v>
      </c>
      <c r="EW149" s="285">
        <v>0</v>
      </c>
      <c r="EX149" s="285">
        <v>0</v>
      </c>
      <c r="EY149" s="285">
        <v>0</v>
      </c>
      <c r="EZ149" s="285">
        <v>0</v>
      </c>
      <c r="FA149" s="285">
        <v>0</v>
      </c>
      <c r="FB149" s="285">
        <v>0</v>
      </c>
      <c r="FC149" s="285">
        <v>0</v>
      </c>
      <c r="FD149" s="285">
        <v>0</v>
      </c>
      <c r="FE149" s="285">
        <v>0</v>
      </c>
      <c r="FF149" s="285">
        <v>5</v>
      </c>
      <c r="FG149" s="285">
        <v>47</v>
      </c>
      <c r="FH149" s="285">
        <v>111</v>
      </c>
      <c r="FI149" s="285">
        <v>0</v>
      </c>
      <c r="FJ149" s="285">
        <v>622</v>
      </c>
      <c r="FK149" s="289">
        <v>3</v>
      </c>
      <c r="FL149" s="288">
        <v>2.2276180080639771</v>
      </c>
      <c r="FM149" s="289">
        <v>0</v>
      </c>
      <c r="FN149" s="288">
        <v>0</v>
      </c>
      <c r="FO149" s="289">
        <v>0</v>
      </c>
      <c r="FP149" s="288">
        <v>0</v>
      </c>
      <c r="FQ149" s="281">
        <v>0</v>
      </c>
      <c r="FR149" s="292">
        <v>0</v>
      </c>
      <c r="FS149" s="281">
        <v>0</v>
      </c>
      <c r="FT149" s="292">
        <v>0</v>
      </c>
      <c r="FU149" s="289">
        <v>0</v>
      </c>
      <c r="FV149" s="288">
        <v>0</v>
      </c>
      <c r="FW149" s="293">
        <v>0</v>
      </c>
      <c r="FX149" s="293">
        <v>0</v>
      </c>
      <c r="FY149" s="293">
        <v>0</v>
      </c>
      <c r="FZ149" s="293">
        <v>0</v>
      </c>
      <c r="GA149" s="293">
        <v>0</v>
      </c>
      <c r="GB149" s="285">
        <v>0</v>
      </c>
      <c r="GC149" s="285">
        <v>0</v>
      </c>
      <c r="GD149" s="285">
        <v>0</v>
      </c>
      <c r="GE149" s="285">
        <v>0</v>
      </c>
      <c r="GF149" s="285">
        <v>0</v>
      </c>
      <c r="GG149" s="288">
        <v>24.76</v>
      </c>
      <c r="GH149" s="288">
        <v>188.24</v>
      </c>
      <c r="GI149" s="288">
        <v>9</v>
      </c>
      <c r="GJ149" s="288">
        <v>1</v>
      </c>
      <c r="GK149" s="288">
        <v>0.08</v>
      </c>
      <c r="GL149" s="288">
        <v>0</v>
      </c>
      <c r="GM149" s="288">
        <v>3</v>
      </c>
      <c r="GN149" s="288">
        <v>3</v>
      </c>
      <c r="GO149" s="288">
        <v>0</v>
      </c>
      <c r="GP149" s="288">
        <v>4</v>
      </c>
      <c r="GQ149" s="288">
        <v>0.2</v>
      </c>
      <c r="GR149" s="288">
        <v>0</v>
      </c>
      <c r="GS149" s="288">
        <v>0</v>
      </c>
      <c r="GT149" s="288">
        <v>4</v>
      </c>
      <c r="GU149" s="288">
        <v>0</v>
      </c>
      <c r="GV149" s="288">
        <v>1</v>
      </c>
      <c r="GW149" s="288">
        <v>0</v>
      </c>
      <c r="GX149" s="288">
        <v>0</v>
      </c>
      <c r="GY149" s="288">
        <v>1</v>
      </c>
      <c r="GZ149" s="288">
        <v>0</v>
      </c>
      <c r="HA149" s="288">
        <v>0</v>
      </c>
      <c r="HB149" s="288">
        <v>0</v>
      </c>
      <c r="HC149" s="288">
        <v>0</v>
      </c>
      <c r="HD149" s="288">
        <v>0</v>
      </c>
      <c r="HE149" s="288">
        <v>1</v>
      </c>
      <c r="HF149" s="288">
        <v>1</v>
      </c>
      <c r="HG149" s="288">
        <v>1</v>
      </c>
      <c r="HH149" s="288">
        <v>1.54</v>
      </c>
      <c r="HI149" s="288">
        <v>0.1</v>
      </c>
      <c r="HJ149" s="134">
        <v>0.74253933602132571</v>
      </c>
      <c r="HK149" s="134">
        <v>4.4552360161279543</v>
      </c>
      <c r="HL149" s="132">
        <v>74.209381241971286</v>
      </c>
      <c r="HM149" s="144">
        <v>95.414289471230703</v>
      </c>
      <c r="HN149" s="144">
        <v>93.235658953099303</v>
      </c>
      <c r="HO149" s="365">
        <v>0.13498312710911101</v>
      </c>
      <c r="HP149" s="365">
        <v>7.6138267093041001E-2</v>
      </c>
      <c r="HQ149" s="365">
        <v>2.7649769585253501</v>
      </c>
      <c r="HR149" s="365">
        <v>2.2222222222222201</v>
      </c>
      <c r="HS149" s="132">
        <v>77.419354838709694</v>
      </c>
      <c r="HT149" s="132">
        <v>78.2222222222222</v>
      </c>
      <c r="HU149" s="132">
        <v>4.8818897637795304</v>
      </c>
      <c r="HV149" s="132">
        <v>3.4262220191868402</v>
      </c>
      <c r="HW149" s="132">
        <v>6.3743724944924001</v>
      </c>
      <c r="HX149" s="132">
        <v>11.9877398115564</v>
      </c>
      <c r="HY149" s="144">
        <v>92.319423627103376</v>
      </c>
      <c r="HZ149" s="144">
        <v>95.6329267938995</v>
      </c>
      <c r="IA149" s="383">
        <v>9</v>
      </c>
      <c r="IB149" s="383">
        <v>10</v>
      </c>
      <c r="IC149" s="366">
        <v>0.185070943861814</v>
      </c>
      <c r="ID149" s="366">
        <v>0.135281385281385</v>
      </c>
      <c r="IE149" s="366">
        <v>2.9126213592233001</v>
      </c>
      <c r="IF149" s="366">
        <v>3.6764705882352899</v>
      </c>
      <c r="IG149" s="144">
        <v>67.961165048543705</v>
      </c>
      <c r="IH149" s="144">
        <v>65.441176470588204</v>
      </c>
      <c r="II149" s="144">
        <v>6.3541024059222702</v>
      </c>
      <c r="IJ149" s="144">
        <v>3.6796536796536801</v>
      </c>
      <c r="IK149" s="144">
        <v>7.7323124706562201</v>
      </c>
      <c r="IL149" s="144">
        <v>15.2041472736217</v>
      </c>
      <c r="IM149" s="146">
        <v>98.835690907141171</v>
      </c>
      <c r="IN149" s="135">
        <v>99.744936867429942</v>
      </c>
      <c r="IO149" s="366">
        <v>0.34482758620689702</v>
      </c>
      <c r="IP149" s="366">
        <v>9.5011876484560595E-2</v>
      </c>
      <c r="IQ149" s="366">
        <v>5.3097345132743401</v>
      </c>
      <c r="IR149" s="366">
        <v>1.73913043478261</v>
      </c>
      <c r="IS149" s="144">
        <v>87.610619469026503</v>
      </c>
      <c r="IT149" s="144">
        <v>86.956521739130395</v>
      </c>
      <c r="IU149" s="144">
        <v>6.4942528735632203</v>
      </c>
      <c r="IV149" s="144">
        <v>5.4631828978622297</v>
      </c>
      <c r="IW149" s="144">
        <v>6.9034816142523496</v>
      </c>
      <c r="IX149" s="144">
        <v>11.154235572055301</v>
      </c>
      <c r="IY149" s="338">
        <v>7</v>
      </c>
      <c r="IZ149" s="366">
        <v>0.17798118484617301</v>
      </c>
      <c r="JA149" s="366">
        <v>3.0042918454935599</v>
      </c>
      <c r="JB149" s="366">
        <v>90.5579399141631</v>
      </c>
      <c r="JC149" s="366">
        <v>5.9242308670226302</v>
      </c>
      <c r="JD149" s="144">
        <v>11.563930828319499</v>
      </c>
    </row>
    <row r="150" spans="1:264" ht="18" customHeight="1">
      <c r="A150" s="278"/>
      <c r="B150" s="279" t="s">
        <v>87</v>
      </c>
      <c r="C150" s="279" t="s">
        <v>87</v>
      </c>
      <c r="D150" s="280" t="s">
        <v>1866</v>
      </c>
      <c r="E150" s="281" t="s">
        <v>1364</v>
      </c>
      <c r="F150" s="280" t="s">
        <v>105</v>
      </c>
      <c r="G150" s="281" t="s">
        <v>18</v>
      </c>
      <c r="H150" s="282" t="s">
        <v>87</v>
      </c>
      <c r="I150" s="282" t="s">
        <v>87</v>
      </c>
      <c r="J150" s="282" t="s">
        <v>87</v>
      </c>
      <c r="K150" s="282" t="s">
        <v>87</v>
      </c>
      <c r="L150" s="282" t="s">
        <v>87</v>
      </c>
      <c r="M150" s="283">
        <v>459608</v>
      </c>
      <c r="N150" s="282" t="s">
        <v>87</v>
      </c>
      <c r="O150" s="282" t="s">
        <v>87</v>
      </c>
      <c r="P150" s="282" t="s">
        <v>87</v>
      </c>
      <c r="Q150" s="282" t="s">
        <v>87</v>
      </c>
      <c r="R150" s="132">
        <v>90.721866597864732</v>
      </c>
      <c r="S150" s="132">
        <v>97.076889898853864</v>
      </c>
      <c r="T150" s="339" t="s">
        <v>88</v>
      </c>
      <c r="U150" s="339" t="s">
        <v>88</v>
      </c>
      <c r="V150" s="132">
        <v>14.271938283510099</v>
      </c>
      <c r="W150" s="132">
        <v>7.9652844744455198</v>
      </c>
      <c r="X150" s="132">
        <v>22.2372227579556</v>
      </c>
      <c r="Y150" s="282" t="s">
        <v>87</v>
      </c>
      <c r="Z150" s="282" t="s">
        <v>87</v>
      </c>
      <c r="AA150" s="282" t="s">
        <v>87</v>
      </c>
      <c r="AB150" s="282" t="s">
        <v>87</v>
      </c>
      <c r="AC150" s="282" t="s">
        <v>87</v>
      </c>
      <c r="AD150" s="282" t="s">
        <v>87</v>
      </c>
      <c r="AE150" s="282" t="s">
        <v>87</v>
      </c>
      <c r="AF150" s="282" t="s">
        <v>87</v>
      </c>
      <c r="AG150" s="282" t="s">
        <v>87</v>
      </c>
      <c r="AH150" s="282" t="s">
        <v>87</v>
      </c>
      <c r="AI150" s="282" t="s">
        <v>87</v>
      </c>
      <c r="AJ150" s="282" t="s">
        <v>87</v>
      </c>
      <c r="AK150" s="282" t="s">
        <v>87</v>
      </c>
      <c r="AL150" s="282" t="s">
        <v>87</v>
      </c>
      <c r="AM150" s="282" t="s">
        <v>87</v>
      </c>
      <c r="AN150" s="282" t="s">
        <v>87</v>
      </c>
      <c r="AO150" s="282" t="s">
        <v>87</v>
      </c>
      <c r="AP150" s="282" t="s">
        <v>87</v>
      </c>
      <c r="AQ150" s="282" t="s">
        <v>87</v>
      </c>
      <c r="AR150" s="282" t="s">
        <v>87</v>
      </c>
      <c r="AS150" s="282" t="s">
        <v>87</v>
      </c>
      <c r="AT150" s="282" t="s">
        <v>87</v>
      </c>
      <c r="AU150" s="282" t="s">
        <v>87</v>
      </c>
      <c r="AV150" s="282" t="s">
        <v>87</v>
      </c>
      <c r="AW150" s="286" t="s">
        <v>87</v>
      </c>
      <c r="AX150" s="286" t="s">
        <v>87</v>
      </c>
      <c r="AY150" s="286" t="s">
        <v>87</v>
      </c>
      <c r="AZ150" s="286" t="s">
        <v>87</v>
      </c>
      <c r="BA150" s="286" t="s">
        <v>87</v>
      </c>
      <c r="BB150" s="285">
        <v>84</v>
      </c>
      <c r="BC150" s="285">
        <v>82</v>
      </c>
      <c r="BD150" s="287" t="s">
        <v>88</v>
      </c>
      <c r="BE150" s="287" t="s">
        <v>88</v>
      </c>
      <c r="BF150" s="287" t="s">
        <v>88</v>
      </c>
      <c r="BG150" s="285">
        <v>145</v>
      </c>
      <c r="BH150" s="284">
        <v>31.19896548533756</v>
      </c>
      <c r="BI150" s="285">
        <v>658</v>
      </c>
      <c r="BJ150" s="284">
        <v>141.57875371966978</v>
      </c>
      <c r="BK150" s="285">
        <v>45</v>
      </c>
      <c r="BL150" s="284">
        <v>9.6824375644151051</v>
      </c>
      <c r="BM150" s="285">
        <v>12</v>
      </c>
      <c r="BN150" s="288">
        <v>2.5819833505106948</v>
      </c>
      <c r="BO150" s="289">
        <v>253</v>
      </c>
      <c r="BP150" s="288">
        <v>54.436815639933819</v>
      </c>
      <c r="BQ150" s="285">
        <v>0</v>
      </c>
      <c r="BR150" s="288">
        <v>0</v>
      </c>
      <c r="BS150" s="285">
        <v>0</v>
      </c>
      <c r="BT150" s="288">
        <v>0</v>
      </c>
      <c r="BU150" s="285">
        <v>0</v>
      </c>
      <c r="BV150" s="288">
        <v>0</v>
      </c>
      <c r="BW150" s="285">
        <v>28</v>
      </c>
      <c r="BX150" s="288">
        <v>6.0246278178582875</v>
      </c>
      <c r="BY150" s="290">
        <v>0</v>
      </c>
      <c r="BZ150" s="291">
        <v>0</v>
      </c>
      <c r="CA150" s="290">
        <v>1501</v>
      </c>
      <c r="CB150" s="291">
        <v>322.96308409304612</v>
      </c>
      <c r="CC150" s="290">
        <v>382</v>
      </c>
      <c r="CD150" s="291">
        <v>82.193136657923787</v>
      </c>
      <c r="CE150" s="290">
        <v>160</v>
      </c>
      <c r="CF150" s="291">
        <v>34.426444673475935</v>
      </c>
      <c r="CG150" s="285">
        <v>1403</v>
      </c>
      <c r="CH150" s="288">
        <v>301.87688673054208</v>
      </c>
      <c r="CI150" s="285">
        <v>1990</v>
      </c>
      <c r="CJ150" s="288">
        <v>428.17890562635688</v>
      </c>
      <c r="CK150" s="285">
        <v>459</v>
      </c>
      <c r="CL150" s="288">
        <v>98.76086315703408</v>
      </c>
      <c r="CM150" s="290">
        <v>891</v>
      </c>
      <c r="CN150" s="294">
        <v>191.71226377541907</v>
      </c>
      <c r="CO150" s="285">
        <v>234</v>
      </c>
      <c r="CP150" s="288">
        <v>50.348675334958543</v>
      </c>
      <c r="CQ150" s="285">
        <v>7</v>
      </c>
      <c r="CR150" s="288">
        <v>1.5061569544645719</v>
      </c>
      <c r="CS150" s="290">
        <v>19</v>
      </c>
      <c r="CT150" s="291">
        <v>4.0881403049752665</v>
      </c>
      <c r="CU150" s="290">
        <v>100</v>
      </c>
      <c r="CV150" s="291">
        <v>21.516527920922456</v>
      </c>
      <c r="CW150" s="290">
        <v>814</v>
      </c>
      <c r="CX150" s="291">
        <v>175.1445372763088</v>
      </c>
      <c r="CY150" s="290">
        <v>814</v>
      </c>
      <c r="CZ150" s="291">
        <v>175.1445372763088</v>
      </c>
      <c r="DA150" s="290">
        <v>0</v>
      </c>
      <c r="DB150" s="291">
        <v>0</v>
      </c>
      <c r="DC150" s="290">
        <v>15</v>
      </c>
      <c r="DD150" s="290">
        <v>4205</v>
      </c>
      <c r="DE150" s="290">
        <v>1065</v>
      </c>
      <c r="DF150" s="290">
        <v>14692</v>
      </c>
      <c r="DG150" s="290">
        <v>4337</v>
      </c>
      <c r="DH150" s="290">
        <v>2</v>
      </c>
      <c r="DI150" s="290">
        <v>5</v>
      </c>
      <c r="DJ150" s="290">
        <v>97</v>
      </c>
      <c r="DK150" s="290">
        <v>483</v>
      </c>
      <c r="DL150" s="290">
        <v>111</v>
      </c>
      <c r="DM150" s="290">
        <v>6</v>
      </c>
      <c r="DN150" s="290">
        <v>2626</v>
      </c>
      <c r="DO150" s="290">
        <v>151</v>
      </c>
      <c r="DP150" s="290">
        <v>128</v>
      </c>
      <c r="DQ150" s="290">
        <v>3</v>
      </c>
      <c r="DR150" s="290">
        <v>0</v>
      </c>
      <c r="DS150" s="290">
        <v>74</v>
      </c>
      <c r="DT150" s="290">
        <v>3792</v>
      </c>
      <c r="DU150" s="290">
        <v>47650</v>
      </c>
      <c r="DV150" s="290">
        <v>7964</v>
      </c>
      <c r="DW150" s="290">
        <v>5838</v>
      </c>
      <c r="DX150" s="290">
        <v>1531</v>
      </c>
      <c r="DY150" s="290">
        <v>1484</v>
      </c>
      <c r="DZ150" s="290">
        <v>15168</v>
      </c>
      <c r="EA150" s="290">
        <v>32293</v>
      </c>
      <c r="EB150" s="291">
        <v>19.957885609884499</v>
      </c>
      <c r="EC150" s="290">
        <v>559</v>
      </c>
      <c r="ED150" s="290">
        <v>11719</v>
      </c>
      <c r="EE150" s="290">
        <v>2449</v>
      </c>
      <c r="EF150" s="291">
        <v>20.897687515999657</v>
      </c>
      <c r="EG150" s="290">
        <v>396</v>
      </c>
      <c r="EH150" s="290">
        <v>210</v>
      </c>
      <c r="EI150" s="290">
        <v>141</v>
      </c>
      <c r="EJ150" s="290">
        <v>49</v>
      </c>
      <c r="EK150" s="290">
        <v>1016</v>
      </c>
      <c r="EL150" s="290">
        <v>10</v>
      </c>
      <c r="EM150" s="290">
        <v>71</v>
      </c>
      <c r="EN150" s="290">
        <v>32</v>
      </c>
      <c r="EO150" s="290">
        <v>53</v>
      </c>
      <c r="EP150" s="290">
        <v>66</v>
      </c>
      <c r="EQ150" s="290">
        <v>178</v>
      </c>
      <c r="ER150" s="290">
        <v>0</v>
      </c>
      <c r="ES150" s="290">
        <v>9</v>
      </c>
      <c r="ET150" s="290">
        <v>0</v>
      </c>
      <c r="EU150" s="290">
        <v>0</v>
      </c>
      <c r="EV150" s="290">
        <v>7543</v>
      </c>
      <c r="EW150" s="290">
        <v>16</v>
      </c>
      <c r="EX150" s="290">
        <v>101</v>
      </c>
      <c r="EY150" s="290">
        <v>1324</v>
      </c>
      <c r="EZ150" s="290">
        <v>24</v>
      </c>
      <c r="FA150" s="290">
        <v>26</v>
      </c>
      <c r="FB150" s="290">
        <v>5</v>
      </c>
      <c r="FC150" s="290">
        <v>9</v>
      </c>
      <c r="FD150" s="290">
        <v>55</v>
      </c>
      <c r="FE150" s="290">
        <v>11</v>
      </c>
      <c r="FF150" s="290">
        <v>113</v>
      </c>
      <c r="FG150" s="290">
        <v>734</v>
      </c>
      <c r="FH150" s="290">
        <v>1154</v>
      </c>
      <c r="FI150" s="290">
        <v>470</v>
      </c>
      <c r="FJ150" s="290">
        <v>4803</v>
      </c>
      <c r="FK150" s="289">
        <v>37</v>
      </c>
      <c r="FL150" s="288">
        <v>8.0503385493725084</v>
      </c>
      <c r="FM150" s="295">
        <v>12</v>
      </c>
      <c r="FN150" s="291">
        <v>2.6109206106073</v>
      </c>
      <c r="FO150" s="295">
        <v>4</v>
      </c>
      <c r="FP150" s="291">
        <v>0.87030687020243347</v>
      </c>
      <c r="FQ150" s="281">
        <v>3</v>
      </c>
      <c r="FR150" s="292">
        <v>0.64549583762767371</v>
      </c>
      <c r="FS150" s="281">
        <v>2</v>
      </c>
      <c r="FT150" s="292">
        <v>0.43033055841844914</v>
      </c>
      <c r="FU150" s="295">
        <v>15</v>
      </c>
      <c r="FV150" s="291">
        <v>3.2274791881383682</v>
      </c>
      <c r="FW150" s="293">
        <v>1</v>
      </c>
      <c r="FX150" s="293">
        <v>0</v>
      </c>
      <c r="FY150" s="293">
        <v>1</v>
      </c>
      <c r="FZ150" s="293">
        <v>0</v>
      </c>
      <c r="GA150" s="293">
        <v>0</v>
      </c>
      <c r="GB150" s="290">
        <v>23354</v>
      </c>
      <c r="GC150" s="290">
        <v>2840</v>
      </c>
      <c r="GD150" s="290">
        <v>3604</v>
      </c>
      <c r="GE150" s="290">
        <v>3733</v>
      </c>
      <c r="GF150" s="290">
        <v>59</v>
      </c>
      <c r="GG150" s="291">
        <v>679.1</v>
      </c>
      <c r="GH150" s="291">
        <v>1488.8</v>
      </c>
      <c r="GI150" s="291">
        <v>72</v>
      </c>
      <c r="GJ150" s="291">
        <v>25.6</v>
      </c>
      <c r="GK150" s="291">
        <v>7.8</v>
      </c>
      <c r="GL150" s="291">
        <v>7</v>
      </c>
      <c r="GM150" s="291">
        <v>18</v>
      </c>
      <c r="GN150" s="291">
        <v>12</v>
      </c>
      <c r="GO150" s="291">
        <v>5</v>
      </c>
      <c r="GP150" s="291">
        <v>36</v>
      </c>
      <c r="GQ150" s="291">
        <v>6</v>
      </c>
      <c r="GR150" s="291">
        <v>4</v>
      </c>
      <c r="GS150" s="291">
        <v>0</v>
      </c>
      <c r="GT150" s="291">
        <v>69</v>
      </c>
      <c r="GU150" s="291">
        <v>1</v>
      </c>
      <c r="GV150" s="291">
        <v>5</v>
      </c>
      <c r="GW150" s="291">
        <v>2</v>
      </c>
      <c r="GX150" s="291">
        <v>0</v>
      </c>
      <c r="GY150" s="291">
        <v>10</v>
      </c>
      <c r="GZ150" s="291">
        <v>5.8</v>
      </c>
      <c r="HA150" s="291">
        <v>1</v>
      </c>
      <c r="HB150" s="291">
        <v>1</v>
      </c>
      <c r="HC150" s="291">
        <v>2</v>
      </c>
      <c r="HD150" s="291">
        <v>0</v>
      </c>
      <c r="HE150" s="291">
        <v>2</v>
      </c>
      <c r="HF150" s="291">
        <v>3</v>
      </c>
      <c r="HG150" s="291">
        <v>5</v>
      </c>
      <c r="HH150" s="291">
        <v>34</v>
      </c>
      <c r="HI150" s="291">
        <v>1.3</v>
      </c>
      <c r="HJ150" s="134">
        <v>1.0878835877530417</v>
      </c>
      <c r="HK150" s="134">
        <v>9.3557988546761592</v>
      </c>
      <c r="HL150" s="132">
        <v>29.92767749908618</v>
      </c>
      <c r="HM150" s="144">
        <v>84.5494184500226</v>
      </c>
      <c r="HN150" s="144">
        <v>87.6587472995691</v>
      </c>
      <c r="HO150" s="366">
        <v>3.6466405324095202E-2</v>
      </c>
      <c r="HP150" s="365">
        <v>1.4719302893814901E-2</v>
      </c>
      <c r="HQ150" s="366">
        <v>1.58415841584158</v>
      </c>
      <c r="HR150" s="365">
        <v>0.87108013937282203</v>
      </c>
      <c r="HS150" s="132">
        <v>77.623762376237593</v>
      </c>
      <c r="HT150" s="132">
        <v>84.320557491289193</v>
      </c>
      <c r="HU150" s="132">
        <v>2.3019418360835102</v>
      </c>
      <c r="HV150" s="132">
        <v>1.6897759722099599</v>
      </c>
      <c r="HW150" s="132">
        <v>10.612145936772</v>
      </c>
      <c r="HX150" s="132">
        <v>20.140594922843</v>
      </c>
      <c r="HY150" s="144">
        <v>100.41288957774266</v>
      </c>
      <c r="HZ150" s="144">
        <v>99.511489227634499</v>
      </c>
      <c r="IA150" s="383">
        <v>33</v>
      </c>
      <c r="IB150" s="383">
        <v>27</v>
      </c>
      <c r="IC150" s="366">
        <v>0.16903139886287999</v>
      </c>
      <c r="ID150" s="366">
        <v>9.4152107961083795E-2</v>
      </c>
      <c r="IE150" s="366">
        <v>2</v>
      </c>
      <c r="IF150" s="366">
        <v>1.7658600392413299</v>
      </c>
      <c r="IG150" s="144">
        <v>67.151515151515198</v>
      </c>
      <c r="IH150" s="144">
        <v>74.9509483322433</v>
      </c>
      <c r="II150" s="144">
        <v>8.4515699431439799</v>
      </c>
      <c r="IJ150" s="144">
        <v>5.3317990026850799</v>
      </c>
      <c r="IK150" s="144">
        <v>9.9364346478605992</v>
      </c>
      <c r="IL150" s="144">
        <v>18.145465760563201</v>
      </c>
      <c r="IM150" s="146">
        <v>79.57978727660614</v>
      </c>
      <c r="IN150" s="135">
        <v>95.794148867149147</v>
      </c>
      <c r="IO150" s="366">
        <v>0.181097906055461</v>
      </c>
      <c r="IP150" s="366">
        <v>6.9825436408977606E-2</v>
      </c>
      <c r="IQ150" s="366">
        <v>1.4842300556586301</v>
      </c>
      <c r="IR150" s="366">
        <v>1.0622154779969699</v>
      </c>
      <c r="IS150" s="144">
        <v>76.901669758812602</v>
      </c>
      <c r="IT150" s="144">
        <v>83.915022761760198</v>
      </c>
      <c r="IU150" s="144">
        <v>12.201471420486699</v>
      </c>
      <c r="IV150" s="144">
        <v>6.5735660847880304</v>
      </c>
      <c r="IW150" s="144">
        <v>10.1329725805919</v>
      </c>
      <c r="IX150" s="144">
        <v>12.459886950430899</v>
      </c>
      <c r="IY150" s="338">
        <v>40</v>
      </c>
      <c r="IZ150" s="366">
        <v>0.200541461947258</v>
      </c>
      <c r="JA150" s="366">
        <v>7.7220077220077199</v>
      </c>
      <c r="JB150" s="366">
        <v>91.698841698841704</v>
      </c>
      <c r="JC150" s="366">
        <v>2.59701193221699</v>
      </c>
      <c r="JD150" s="144">
        <v>14.6337831945464</v>
      </c>
    </row>
    <row r="151" spans="1:264" ht="18" customHeight="1">
      <c r="A151" s="278"/>
      <c r="B151" s="279" t="s">
        <v>87</v>
      </c>
      <c r="C151" s="279" t="s">
        <v>87</v>
      </c>
      <c r="D151" s="280" t="s">
        <v>1867</v>
      </c>
      <c r="E151" s="281" t="s">
        <v>1365</v>
      </c>
      <c r="F151" s="280" t="s">
        <v>105</v>
      </c>
      <c r="G151" s="281" t="s">
        <v>18</v>
      </c>
      <c r="H151" s="282" t="s">
        <v>87</v>
      </c>
      <c r="I151" s="282" t="s">
        <v>87</v>
      </c>
      <c r="J151" s="282" t="s">
        <v>87</v>
      </c>
      <c r="K151" s="282" t="s">
        <v>87</v>
      </c>
      <c r="L151" s="282" t="s">
        <v>87</v>
      </c>
      <c r="M151" s="283">
        <v>129619</v>
      </c>
      <c r="N151" s="282" t="s">
        <v>87</v>
      </c>
      <c r="O151" s="282" t="s">
        <v>87</v>
      </c>
      <c r="P151" s="282" t="s">
        <v>87</v>
      </c>
      <c r="Q151" s="282" t="s">
        <v>87</v>
      </c>
      <c r="R151" s="132">
        <v>90.952739089034239</v>
      </c>
      <c r="S151" s="132">
        <v>93.109465939896012</v>
      </c>
      <c r="T151" s="339" t="s">
        <v>88</v>
      </c>
      <c r="U151" s="339" t="s">
        <v>88</v>
      </c>
      <c r="V151" s="132">
        <v>10.066006600660099</v>
      </c>
      <c r="W151" s="132">
        <v>7.8107810781078104</v>
      </c>
      <c r="X151" s="132">
        <v>17.876787678767901</v>
      </c>
      <c r="Y151" s="282" t="s">
        <v>87</v>
      </c>
      <c r="Z151" s="282" t="s">
        <v>87</v>
      </c>
      <c r="AA151" s="282" t="s">
        <v>87</v>
      </c>
      <c r="AB151" s="282" t="s">
        <v>87</v>
      </c>
      <c r="AC151" s="282" t="s">
        <v>87</v>
      </c>
      <c r="AD151" s="282" t="s">
        <v>87</v>
      </c>
      <c r="AE151" s="282" t="s">
        <v>87</v>
      </c>
      <c r="AF151" s="282" t="s">
        <v>87</v>
      </c>
      <c r="AG151" s="282" t="s">
        <v>87</v>
      </c>
      <c r="AH151" s="282" t="s">
        <v>87</v>
      </c>
      <c r="AI151" s="282" t="s">
        <v>87</v>
      </c>
      <c r="AJ151" s="282" t="s">
        <v>87</v>
      </c>
      <c r="AK151" s="282" t="s">
        <v>87</v>
      </c>
      <c r="AL151" s="282" t="s">
        <v>87</v>
      </c>
      <c r="AM151" s="282" t="s">
        <v>87</v>
      </c>
      <c r="AN151" s="282" t="s">
        <v>87</v>
      </c>
      <c r="AO151" s="282" t="s">
        <v>87</v>
      </c>
      <c r="AP151" s="282" t="s">
        <v>87</v>
      </c>
      <c r="AQ151" s="282" t="s">
        <v>87</v>
      </c>
      <c r="AR151" s="282" t="s">
        <v>87</v>
      </c>
      <c r="AS151" s="282" t="s">
        <v>87</v>
      </c>
      <c r="AT151" s="282" t="s">
        <v>87</v>
      </c>
      <c r="AU151" s="282" t="s">
        <v>87</v>
      </c>
      <c r="AV151" s="282" t="s">
        <v>87</v>
      </c>
      <c r="AW151" s="286" t="s">
        <v>87</v>
      </c>
      <c r="AX151" s="286" t="s">
        <v>87</v>
      </c>
      <c r="AY151" s="286" t="s">
        <v>87</v>
      </c>
      <c r="AZ151" s="286" t="s">
        <v>87</v>
      </c>
      <c r="BA151" s="286" t="s">
        <v>87</v>
      </c>
      <c r="BB151" s="285">
        <v>9</v>
      </c>
      <c r="BC151" s="285">
        <v>37</v>
      </c>
      <c r="BD151" s="287" t="s">
        <v>88</v>
      </c>
      <c r="BE151" s="287" t="s">
        <v>88</v>
      </c>
      <c r="BF151" s="287" t="s">
        <v>88</v>
      </c>
      <c r="BG151" s="285">
        <v>19</v>
      </c>
      <c r="BH151" s="284">
        <v>13.932580973960738</v>
      </c>
      <c r="BI151" s="285">
        <v>61</v>
      </c>
      <c r="BJ151" s="284">
        <v>44.730917863768688</v>
      </c>
      <c r="BK151" s="285">
        <v>0</v>
      </c>
      <c r="BL151" s="284">
        <v>0</v>
      </c>
      <c r="BM151" s="285">
        <v>0</v>
      </c>
      <c r="BN151" s="288">
        <v>0</v>
      </c>
      <c r="BO151" s="289">
        <v>22</v>
      </c>
      <c r="BP151" s="288">
        <v>16.132462180375594</v>
      </c>
      <c r="BQ151" s="285">
        <v>0</v>
      </c>
      <c r="BR151" s="288">
        <v>0</v>
      </c>
      <c r="BS151" s="285">
        <v>16</v>
      </c>
      <c r="BT151" s="288">
        <v>11.732699767545885</v>
      </c>
      <c r="BU151" s="285">
        <v>0</v>
      </c>
      <c r="BV151" s="288">
        <v>0</v>
      </c>
      <c r="BW151" s="285">
        <v>23</v>
      </c>
      <c r="BX151" s="288">
        <v>16.86575591584721</v>
      </c>
      <c r="BY151" s="290">
        <v>0</v>
      </c>
      <c r="BZ151" s="291">
        <v>0</v>
      </c>
      <c r="CA151" s="285">
        <v>39</v>
      </c>
      <c r="CB151" s="288">
        <v>28.598455683393098</v>
      </c>
      <c r="CC151" s="290">
        <v>0</v>
      </c>
      <c r="CD151" s="291">
        <v>0</v>
      </c>
      <c r="CE151" s="285">
        <v>0</v>
      </c>
      <c r="CF151" s="288">
        <v>0</v>
      </c>
      <c r="CG151" s="285">
        <v>1023</v>
      </c>
      <c r="CH151" s="288">
        <v>750.1594913874651</v>
      </c>
      <c r="CI151" s="285">
        <v>282</v>
      </c>
      <c r="CJ151" s="288">
        <v>206.78883340299626</v>
      </c>
      <c r="CK151" s="285">
        <v>29</v>
      </c>
      <c r="CL151" s="288">
        <v>21.265518328676919</v>
      </c>
      <c r="CM151" s="290">
        <v>0</v>
      </c>
      <c r="CN151" s="294">
        <v>0</v>
      </c>
      <c r="CO151" s="285">
        <v>40</v>
      </c>
      <c r="CP151" s="288">
        <v>29.331749418864717</v>
      </c>
      <c r="CQ151" s="290">
        <v>1</v>
      </c>
      <c r="CR151" s="291">
        <v>0.7332937354716178</v>
      </c>
      <c r="CS151" s="290">
        <v>0</v>
      </c>
      <c r="CT151" s="291">
        <v>0</v>
      </c>
      <c r="CU151" s="290">
        <v>25</v>
      </c>
      <c r="CV151" s="291">
        <v>18.332343386790445</v>
      </c>
      <c r="CW151" s="290">
        <v>25</v>
      </c>
      <c r="CX151" s="291">
        <v>18.332343386790445</v>
      </c>
      <c r="CY151" s="290">
        <v>0</v>
      </c>
      <c r="CZ151" s="291">
        <v>0</v>
      </c>
      <c r="DA151" s="290">
        <v>25</v>
      </c>
      <c r="DB151" s="291">
        <v>18.332343386790445</v>
      </c>
      <c r="DC151" s="290">
        <v>0</v>
      </c>
      <c r="DD151" s="290">
        <v>0</v>
      </c>
      <c r="DE151" s="290">
        <v>0</v>
      </c>
      <c r="DF151" s="290">
        <v>0</v>
      </c>
      <c r="DG151" s="290">
        <v>0</v>
      </c>
      <c r="DH151" s="290">
        <v>63</v>
      </c>
      <c r="DI151" s="290">
        <v>45</v>
      </c>
      <c r="DJ151" s="290">
        <v>0</v>
      </c>
      <c r="DK151" s="290">
        <v>0</v>
      </c>
      <c r="DL151" s="290">
        <v>0</v>
      </c>
      <c r="DM151" s="290">
        <v>0</v>
      </c>
      <c r="DN151" s="290">
        <v>0</v>
      </c>
      <c r="DO151" s="290">
        <v>0</v>
      </c>
      <c r="DP151" s="290">
        <v>0</v>
      </c>
      <c r="DQ151" s="290">
        <v>0</v>
      </c>
      <c r="DR151" s="290">
        <v>0</v>
      </c>
      <c r="DS151" s="290">
        <v>0</v>
      </c>
      <c r="DT151" s="290">
        <v>6686</v>
      </c>
      <c r="DU151" s="290">
        <v>0</v>
      </c>
      <c r="DV151" s="290">
        <v>639</v>
      </c>
      <c r="DW151" s="290">
        <v>2638</v>
      </c>
      <c r="DX151" s="290">
        <v>0</v>
      </c>
      <c r="DY151" s="290">
        <v>0</v>
      </c>
      <c r="DZ151" s="290">
        <v>0</v>
      </c>
      <c r="EA151" s="290">
        <v>5981</v>
      </c>
      <c r="EB151" s="291">
        <v>16.819929777629198</v>
      </c>
      <c r="EC151" s="290">
        <v>77</v>
      </c>
      <c r="ED151" s="290">
        <v>1987</v>
      </c>
      <c r="EE151" s="290">
        <v>350</v>
      </c>
      <c r="EF151" s="291">
        <v>17.614494212380475</v>
      </c>
      <c r="EG151" s="290">
        <v>17</v>
      </c>
      <c r="EH151" s="290">
        <v>133</v>
      </c>
      <c r="EI151" s="290">
        <v>28</v>
      </c>
      <c r="EJ151" s="290">
        <v>0</v>
      </c>
      <c r="EK151" s="290">
        <v>121</v>
      </c>
      <c r="EL151" s="290">
        <v>1</v>
      </c>
      <c r="EM151" s="290">
        <v>3</v>
      </c>
      <c r="EN151" s="290">
        <v>0</v>
      </c>
      <c r="EO151" s="290">
        <v>22</v>
      </c>
      <c r="EP151" s="290">
        <v>12</v>
      </c>
      <c r="EQ151" s="290">
        <v>18</v>
      </c>
      <c r="ER151" s="290">
        <v>0</v>
      </c>
      <c r="ES151" s="290">
        <v>0</v>
      </c>
      <c r="ET151" s="290">
        <v>0</v>
      </c>
      <c r="EU151" s="290">
        <v>0</v>
      </c>
      <c r="EV151" s="290">
        <v>0</v>
      </c>
      <c r="EW151" s="290">
        <v>0</v>
      </c>
      <c r="EX151" s="290">
        <v>0</v>
      </c>
      <c r="EY151" s="290">
        <v>0</v>
      </c>
      <c r="EZ151" s="290">
        <v>0</v>
      </c>
      <c r="FA151" s="290">
        <v>0</v>
      </c>
      <c r="FB151" s="290">
        <v>0</v>
      </c>
      <c r="FC151" s="290">
        <v>0</v>
      </c>
      <c r="FD151" s="290">
        <v>0</v>
      </c>
      <c r="FE151" s="290">
        <v>0</v>
      </c>
      <c r="FF151" s="290">
        <v>0</v>
      </c>
      <c r="FG151" s="290">
        <v>133</v>
      </c>
      <c r="FH151" s="290">
        <v>245</v>
      </c>
      <c r="FI151" s="290">
        <v>50</v>
      </c>
      <c r="FJ151" s="290">
        <v>1865</v>
      </c>
      <c r="FK151" s="289">
        <v>3</v>
      </c>
      <c r="FL151" s="288">
        <v>2.314475501276819</v>
      </c>
      <c r="FM151" s="295">
        <v>0</v>
      </c>
      <c r="FN151" s="291">
        <v>0</v>
      </c>
      <c r="FO151" s="295">
        <v>0</v>
      </c>
      <c r="FP151" s="291">
        <v>0</v>
      </c>
      <c r="FQ151" s="281">
        <v>0</v>
      </c>
      <c r="FR151" s="292">
        <v>0</v>
      </c>
      <c r="FS151" s="281">
        <v>0</v>
      </c>
      <c r="FT151" s="292">
        <v>0</v>
      </c>
      <c r="FU151" s="295">
        <v>0</v>
      </c>
      <c r="FV151" s="291">
        <v>0</v>
      </c>
      <c r="FW151" s="293">
        <v>1</v>
      </c>
      <c r="FX151" s="293">
        <v>0</v>
      </c>
      <c r="FY151" s="293">
        <v>1</v>
      </c>
      <c r="FZ151" s="293">
        <v>0</v>
      </c>
      <c r="GA151" s="293">
        <v>0</v>
      </c>
      <c r="GB151" s="290">
        <v>0</v>
      </c>
      <c r="GC151" s="290">
        <v>0</v>
      </c>
      <c r="GD151" s="290">
        <v>0</v>
      </c>
      <c r="GE151" s="290">
        <v>0</v>
      </c>
      <c r="GF151" s="290">
        <v>0</v>
      </c>
      <c r="GG151" s="291">
        <v>65.900000000000006</v>
      </c>
      <c r="GH151" s="291">
        <v>292.39999999999998</v>
      </c>
      <c r="GI151" s="291">
        <v>10.6</v>
      </c>
      <c r="GJ151" s="291">
        <v>1.4</v>
      </c>
      <c r="GK151" s="291">
        <v>0</v>
      </c>
      <c r="GL151" s="291">
        <v>1</v>
      </c>
      <c r="GM151" s="291">
        <v>0</v>
      </c>
      <c r="GN151" s="291">
        <v>0</v>
      </c>
      <c r="GO151" s="291">
        <v>0</v>
      </c>
      <c r="GP151" s="291">
        <v>4.8</v>
      </c>
      <c r="GQ151" s="291">
        <v>1</v>
      </c>
      <c r="GR151" s="291">
        <v>0</v>
      </c>
      <c r="GS151" s="291">
        <v>0</v>
      </c>
      <c r="GT151" s="291">
        <v>6</v>
      </c>
      <c r="GU151" s="291">
        <v>0</v>
      </c>
      <c r="GV151" s="291">
        <v>1</v>
      </c>
      <c r="GW151" s="291">
        <v>0</v>
      </c>
      <c r="GX151" s="291">
        <v>0</v>
      </c>
      <c r="GY151" s="291">
        <v>4</v>
      </c>
      <c r="GZ151" s="291">
        <v>1</v>
      </c>
      <c r="HA151" s="291">
        <v>0</v>
      </c>
      <c r="HB151" s="291">
        <v>0</v>
      </c>
      <c r="HC151" s="291">
        <v>0</v>
      </c>
      <c r="HD151" s="291">
        <v>0</v>
      </c>
      <c r="HE151" s="291">
        <v>0</v>
      </c>
      <c r="HF151" s="291">
        <v>0</v>
      </c>
      <c r="HG151" s="291">
        <v>0</v>
      </c>
      <c r="HH151" s="291">
        <v>9</v>
      </c>
      <c r="HI151" s="291">
        <v>3</v>
      </c>
      <c r="HJ151" s="134">
        <v>3.0859673350357584</v>
      </c>
      <c r="HK151" s="134">
        <v>10.029393838866216</v>
      </c>
      <c r="HL151" s="132">
        <v>33.050710158232981</v>
      </c>
      <c r="HM151" s="144">
        <v>82.395446874887497</v>
      </c>
      <c r="HN151" s="144">
        <v>83.655961027256893</v>
      </c>
      <c r="HO151" s="365">
        <v>0.105666358473121</v>
      </c>
      <c r="HP151" s="365">
        <v>5.8645293715179403E-2</v>
      </c>
      <c r="HQ151" s="365">
        <v>5.2980132450331103</v>
      </c>
      <c r="HR151" s="365">
        <v>4.4776119402985097</v>
      </c>
      <c r="HS151" s="132">
        <v>74.834437086092706</v>
      </c>
      <c r="HT151" s="132">
        <v>87.313432835820905</v>
      </c>
      <c r="HU151" s="132">
        <v>1.9944525161801601</v>
      </c>
      <c r="HV151" s="132">
        <v>1.3097448929723401</v>
      </c>
      <c r="HW151" s="132">
        <v>14.456958678883099</v>
      </c>
      <c r="HX151" s="132">
        <v>21.996969915590501</v>
      </c>
      <c r="HY151" s="144">
        <v>96.251803800486428</v>
      </c>
      <c r="HZ151" s="144">
        <v>99.629506430040195</v>
      </c>
      <c r="IA151" s="383">
        <v>8</v>
      </c>
      <c r="IB151" s="383">
        <v>8</v>
      </c>
      <c r="IC151" s="366">
        <v>0.13101867016049801</v>
      </c>
      <c r="ID151" s="366">
        <v>9.8863074641621307E-2</v>
      </c>
      <c r="IE151" s="366">
        <v>1.6096579476861199</v>
      </c>
      <c r="IF151" s="366">
        <v>1.93236714975845</v>
      </c>
      <c r="IG151" s="144">
        <v>65.593561368209294</v>
      </c>
      <c r="IH151" s="144">
        <v>78.019323671497602</v>
      </c>
      <c r="II151" s="144">
        <v>8.1395348837209305</v>
      </c>
      <c r="IJ151" s="144">
        <v>5.1161641127039097</v>
      </c>
      <c r="IK151" s="144">
        <v>12.189910549378901</v>
      </c>
      <c r="IL151" s="144">
        <v>18.400548300988401</v>
      </c>
      <c r="IM151" s="146">
        <v>87.134843124796916</v>
      </c>
      <c r="IN151" s="135">
        <v>100.28252085138469</v>
      </c>
      <c r="IO151" s="366">
        <v>0.16409583196586799</v>
      </c>
      <c r="IP151" s="366">
        <v>0.25157232704402499</v>
      </c>
      <c r="IQ151" s="366">
        <v>1.0917030567685599</v>
      </c>
      <c r="IR151" s="366">
        <v>2.5477707006369399</v>
      </c>
      <c r="IS151" s="144">
        <v>81.877729257641903</v>
      </c>
      <c r="IT151" s="144">
        <v>88.853503184713404</v>
      </c>
      <c r="IU151" s="144">
        <v>15.0311782080735</v>
      </c>
      <c r="IV151" s="144">
        <v>9.8742138364779901</v>
      </c>
      <c r="IW151" s="144">
        <v>13.4027397260274</v>
      </c>
      <c r="IX151" s="144">
        <v>14.998654104979799</v>
      </c>
      <c r="IY151" s="338">
        <v>12</v>
      </c>
      <c r="IZ151" s="366">
        <v>0.21111893033075299</v>
      </c>
      <c r="JA151" s="366">
        <v>4.5977011494252897</v>
      </c>
      <c r="JB151" s="366">
        <v>86.2068965517241</v>
      </c>
      <c r="JC151" s="366">
        <v>4.5918367346938798</v>
      </c>
      <c r="JD151" s="144">
        <v>13.3323714017748</v>
      </c>
    </row>
    <row r="152" spans="1:264" ht="18" customHeight="1">
      <c r="A152" s="278"/>
      <c r="B152" s="279" t="s">
        <v>87</v>
      </c>
      <c r="C152" s="279" t="s">
        <v>87</v>
      </c>
      <c r="D152" s="280" t="s">
        <v>1868</v>
      </c>
      <c r="E152" s="281" t="s">
        <v>1366</v>
      </c>
      <c r="F152" s="280" t="s">
        <v>105</v>
      </c>
      <c r="G152" s="281" t="s">
        <v>18</v>
      </c>
      <c r="H152" s="282" t="s">
        <v>87</v>
      </c>
      <c r="I152" s="282" t="s">
        <v>87</v>
      </c>
      <c r="J152" s="282" t="s">
        <v>87</v>
      </c>
      <c r="K152" s="282" t="s">
        <v>87</v>
      </c>
      <c r="L152" s="282" t="s">
        <v>87</v>
      </c>
      <c r="M152" s="283">
        <v>47836</v>
      </c>
      <c r="N152" s="282" t="s">
        <v>87</v>
      </c>
      <c r="O152" s="282" t="s">
        <v>87</v>
      </c>
      <c r="P152" s="282" t="s">
        <v>87</v>
      </c>
      <c r="Q152" s="282" t="s">
        <v>87</v>
      </c>
      <c r="R152" s="132">
        <v>100.83185305790859</v>
      </c>
      <c r="S152" s="132">
        <v>94.908407839408738</v>
      </c>
      <c r="T152" s="338">
        <v>6.0306794617961259</v>
      </c>
      <c r="U152" s="339" t="s">
        <v>88</v>
      </c>
      <c r="V152" s="132">
        <v>12.1081081081081</v>
      </c>
      <c r="W152" s="132">
        <v>9.2972972972973</v>
      </c>
      <c r="X152" s="132">
        <v>21.4054054054054</v>
      </c>
      <c r="Y152" s="282" t="s">
        <v>87</v>
      </c>
      <c r="Z152" s="282" t="s">
        <v>87</v>
      </c>
      <c r="AA152" s="282" t="s">
        <v>87</v>
      </c>
      <c r="AB152" s="282" t="s">
        <v>87</v>
      </c>
      <c r="AC152" s="282" t="s">
        <v>87</v>
      </c>
      <c r="AD152" s="282" t="s">
        <v>87</v>
      </c>
      <c r="AE152" s="282" t="s">
        <v>87</v>
      </c>
      <c r="AF152" s="282" t="s">
        <v>87</v>
      </c>
      <c r="AG152" s="282" t="s">
        <v>87</v>
      </c>
      <c r="AH152" s="282" t="s">
        <v>87</v>
      </c>
      <c r="AI152" s="282" t="s">
        <v>87</v>
      </c>
      <c r="AJ152" s="282" t="s">
        <v>87</v>
      </c>
      <c r="AK152" s="282" t="s">
        <v>87</v>
      </c>
      <c r="AL152" s="282" t="s">
        <v>87</v>
      </c>
      <c r="AM152" s="282" t="s">
        <v>87</v>
      </c>
      <c r="AN152" s="282" t="s">
        <v>87</v>
      </c>
      <c r="AO152" s="282" t="s">
        <v>87</v>
      </c>
      <c r="AP152" s="282" t="s">
        <v>87</v>
      </c>
      <c r="AQ152" s="282" t="s">
        <v>87</v>
      </c>
      <c r="AR152" s="282" t="s">
        <v>87</v>
      </c>
      <c r="AS152" s="282" t="s">
        <v>87</v>
      </c>
      <c r="AT152" s="282" t="s">
        <v>87</v>
      </c>
      <c r="AU152" s="282" t="s">
        <v>87</v>
      </c>
      <c r="AV152" s="282" t="s">
        <v>87</v>
      </c>
      <c r="AW152" s="286" t="s">
        <v>87</v>
      </c>
      <c r="AX152" s="286" t="s">
        <v>87</v>
      </c>
      <c r="AY152" s="286" t="s">
        <v>87</v>
      </c>
      <c r="AZ152" s="286" t="s">
        <v>87</v>
      </c>
      <c r="BA152" s="286" t="s">
        <v>87</v>
      </c>
      <c r="BB152" s="285">
        <v>14</v>
      </c>
      <c r="BC152" s="285">
        <v>21</v>
      </c>
      <c r="BD152" s="287" t="s">
        <v>88</v>
      </c>
      <c r="BE152" s="287" t="s">
        <v>88</v>
      </c>
      <c r="BF152" s="287" t="s">
        <v>88</v>
      </c>
      <c r="BG152" s="285">
        <v>0</v>
      </c>
      <c r="BH152" s="284">
        <v>0</v>
      </c>
      <c r="BI152" s="285">
        <v>10</v>
      </c>
      <c r="BJ152" s="284">
        <v>18.949801974569365</v>
      </c>
      <c r="BK152" s="285">
        <v>0</v>
      </c>
      <c r="BL152" s="284">
        <v>0</v>
      </c>
      <c r="BM152" s="285">
        <v>0</v>
      </c>
      <c r="BN152" s="288">
        <v>0</v>
      </c>
      <c r="BO152" s="289">
        <v>0</v>
      </c>
      <c r="BP152" s="288">
        <v>0</v>
      </c>
      <c r="BQ152" s="285">
        <v>0</v>
      </c>
      <c r="BR152" s="288">
        <v>0</v>
      </c>
      <c r="BS152" s="285">
        <v>0</v>
      </c>
      <c r="BT152" s="288">
        <v>0</v>
      </c>
      <c r="BU152" s="285">
        <v>0</v>
      </c>
      <c r="BV152" s="288">
        <v>0</v>
      </c>
      <c r="BW152" s="285">
        <v>0</v>
      </c>
      <c r="BX152" s="288">
        <v>0</v>
      </c>
      <c r="BY152" s="290">
        <v>0</v>
      </c>
      <c r="BZ152" s="291">
        <v>0</v>
      </c>
      <c r="CA152" s="285">
        <v>21</v>
      </c>
      <c r="CB152" s="288">
        <v>39.794584146595668</v>
      </c>
      <c r="CC152" s="290">
        <v>0</v>
      </c>
      <c r="CD152" s="291">
        <v>0</v>
      </c>
      <c r="CE152" s="285">
        <v>0</v>
      </c>
      <c r="CF152" s="288">
        <v>0</v>
      </c>
      <c r="CG152" s="285">
        <v>116</v>
      </c>
      <c r="CH152" s="288">
        <v>219.81770290500467</v>
      </c>
      <c r="CI152" s="285">
        <v>104</v>
      </c>
      <c r="CJ152" s="288">
        <v>197.07794053552141</v>
      </c>
      <c r="CK152" s="285">
        <v>12</v>
      </c>
      <c r="CL152" s="288">
        <v>22.739762369483238</v>
      </c>
      <c r="CM152" s="290">
        <v>0</v>
      </c>
      <c r="CN152" s="294">
        <v>0</v>
      </c>
      <c r="CO152" s="285">
        <v>1</v>
      </c>
      <c r="CP152" s="288">
        <v>1.8949801974569365</v>
      </c>
      <c r="CQ152" s="290">
        <v>0</v>
      </c>
      <c r="CR152" s="291">
        <v>0</v>
      </c>
      <c r="CS152" s="290">
        <v>0</v>
      </c>
      <c r="CT152" s="291">
        <v>0</v>
      </c>
      <c r="CU152" s="285">
        <v>0</v>
      </c>
      <c r="CV152" s="288">
        <v>0</v>
      </c>
      <c r="CW152" s="285">
        <v>0</v>
      </c>
      <c r="CX152" s="288">
        <v>0</v>
      </c>
      <c r="CY152" s="285">
        <v>0</v>
      </c>
      <c r="CZ152" s="288">
        <v>0</v>
      </c>
      <c r="DA152" s="290">
        <v>0</v>
      </c>
      <c r="DB152" s="291">
        <v>0</v>
      </c>
      <c r="DC152" s="285">
        <v>0</v>
      </c>
      <c r="DD152" s="285">
        <v>0</v>
      </c>
      <c r="DE152" s="285">
        <v>0</v>
      </c>
      <c r="DF152" s="285">
        <v>0</v>
      </c>
      <c r="DG152" s="285">
        <v>0</v>
      </c>
      <c r="DH152" s="285">
        <v>0</v>
      </c>
      <c r="DI152" s="285">
        <v>0</v>
      </c>
      <c r="DJ152" s="285">
        <v>0</v>
      </c>
      <c r="DK152" s="285">
        <v>0</v>
      </c>
      <c r="DL152" s="285">
        <v>0</v>
      </c>
      <c r="DM152" s="285">
        <v>0</v>
      </c>
      <c r="DN152" s="285">
        <v>0</v>
      </c>
      <c r="DO152" s="285">
        <v>0</v>
      </c>
      <c r="DP152" s="285">
        <v>0</v>
      </c>
      <c r="DQ152" s="285">
        <v>0</v>
      </c>
      <c r="DR152" s="285">
        <v>0</v>
      </c>
      <c r="DS152" s="285">
        <v>0</v>
      </c>
      <c r="DT152" s="285">
        <v>0</v>
      </c>
      <c r="DU152" s="285">
        <v>0</v>
      </c>
      <c r="DV152" s="285">
        <v>0</v>
      </c>
      <c r="DW152" s="285">
        <v>0</v>
      </c>
      <c r="DX152" s="285">
        <v>0</v>
      </c>
      <c r="DY152" s="285">
        <v>0</v>
      </c>
      <c r="DZ152" s="285">
        <v>0</v>
      </c>
      <c r="EA152" s="285">
        <v>0</v>
      </c>
      <c r="EB152" s="288">
        <v>0</v>
      </c>
      <c r="EC152" s="285">
        <v>0</v>
      </c>
      <c r="ED152" s="285">
        <v>0</v>
      </c>
      <c r="EE152" s="285">
        <v>0</v>
      </c>
      <c r="EF152" s="288">
        <v>0</v>
      </c>
      <c r="EG152" s="285">
        <v>0</v>
      </c>
      <c r="EH152" s="285">
        <v>0</v>
      </c>
      <c r="EI152" s="285">
        <v>0</v>
      </c>
      <c r="EJ152" s="285">
        <v>0</v>
      </c>
      <c r="EK152" s="285">
        <v>0</v>
      </c>
      <c r="EL152" s="285">
        <v>0</v>
      </c>
      <c r="EM152" s="285">
        <v>0</v>
      </c>
      <c r="EN152" s="285">
        <v>0</v>
      </c>
      <c r="EO152" s="285">
        <v>0</v>
      </c>
      <c r="EP152" s="285">
        <v>0</v>
      </c>
      <c r="EQ152" s="285">
        <v>0</v>
      </c>
      <c r="ER152" s="285">
        <v>0</v>
      </c>
      <c r="ES152" s="285">
        <v>0</v>
      </c>
      <c r="ET152" s="285">
        <v>0</v>
      </c>
      <c r="EU152" s="285">
        <v>0</v>
      </c>
      <c r="EV152" s="285">
        <v>0</v>
      </c>
      <c r="EW152" s="285">
        <v>0</v>
      </c>
      <c r="EX152" s="285">
        <v>0</v>
      </c>
      <c r="EY152" s="285">
        <v>0</v>
      </c>
      <c r="EZ152" s="285">
        <v>0</v>
      </c>
      <c r="FA152" s="285">
        <v>0</v>
      </c>
      <c r="FB152" s="285">
        <v>0</v>
      </c>
      <c r="FC152" s="285">
        <v>0</v>
      </c>
      <c r="FD152" s="285">
        <v>0</v>
      </c>
      <c r="FE152" s="285">
        <v>0</v>
      </c>
      <c r="FF152" s="285">
        <v>0</v>
      </c>
      <c r="FG152" s="285">
        <v>0</v>
      </c>
      <c r="FH152" s="285">
        <v>0</v>
      </c>
      <c r="FI152" s="285">
        <v>0</v>
      </c>
      <c r="FJ152" s="285">
        <v>0</v>
      </c>
      <c r="FK152" s="289">
        <v>0</v>
      </c>
      <c r="FL152" s="288">
        <v>0</v>
      </c>
      <c r="FM152" s="295">
        <v>1</v>
      </c>
      <c r="FN152" s="291">
        <v>2.0904757922903254</v>
      </c>
      <c r="FO152" s="295">
        <v>0</v>
      </c>
      <c r="FP152" s="291">
        <v>0</v>
      </c>
      <c r="FQ152" s="281">
        <v>0</v>
      </c>
      <c r="FR152" s="292">
        <v>0</v>
      </c>
      <c r="FS152" s="281">
        <v>0</v>
      </c>
      <c r="FT152" s="292">
        <v>0</v>
      </c>
      <c r="FU152" s="295">
        <v>0</v>
      </c>
      <c r="FV152" s="291">
        <v>0</v>
      </c>
      <c r="FW152" s="293">
        <v>1</v>
      </c>
      <c r="FX152" s="293">
        <v>0</v>
      </c>
      <c r="FY152" s="293">
        <v>0</v>
      </c>
      <c r="FZ152" s="293">
        <v>0</v>
      </c>
      <c r="GA152" s="293">
        <v>1</v>
      </c>
      <c r="GB152" s="285">
        <v>0</v>
      </c>
      <c r="GC152" s="285">
        <v>0</v>
      </c>
      <c r="GD152" s="285">
        <v>0</v>
      </c>
      <c r="GE152" s="285">
        <v>0</v>
      </c>
      <c r="GF152" s="285">
        <v>0</v>
      </c>
      <c r="GG152" s="288">
        <v>0</v>
      </c>
      <c r="GH152" s="288">
        <v>0</v>
      </c>
      <c r="GI152" s="288">
        <v>0</v>
      </c>
      <c r="GJ152" s="288">
        <v>0</v>
      </c>
      <c r="GK152" s="288">
        <v>0</v>
      </c>
      <c r="GL152" s="288">
        <v>0</v>
      </c>
      <c r="GM152" s="288">
        <v>0</v>
      </c>
      <c r="GN152" s="288">
        <v>0</v>
      </c>
      <c r="GO152" s="288">
        <v>0</v>
      </c>
      <c r="GP152" s="288">
        <v>0</v>
      </c>
      <c r="GQ152" s="288">
        <v>0</v>
      </c>
      <c r="GR152" s="288">
        <v>0</v>
      </c>
      <c r="GS152" s="288">
        <v>0</v>
      </c>
      <c r="GT152" s="288">
        <v>0</v>
      </c>
      <c r="GU152" s="288">
        <v>0</v>
      </c>
      <c r="GV152" s="288">
        <v>0</v>
      </c>
      <c r="GW152" s="288">
        <v>0</v>
      </c>
      <c r="GX152" s="288">
        <v>0</v>
      </c>
      <c r="GY152" s="288">
        <v>0</v>
      </c>
      <c r="GZ152" s="288">
        <v>0</v>
      </c>
      <c r="HA152" s="288">
        <v>0</v>
      </c>
      <c r="HB152" s="288">
        <v>0</v>
      </c>
      <c r="HC152" s="288">
        <v>0</v>
      </c>
      <c r="HD152" s="288">
        <v>0</v>
      </c>
      <c r="HE152" s="288">
        <v>0</v>
      </c>
      <c r="HF152" s="288">
        <v>0</v>
      </c>
      <c r="HG152" s="288">
        <v>0</v>
      </c>
      <c r="HH152" s="288">
        <v>0</v>
      </c>
      <c r="HI152" s="288">
        <v>0</v>
      </c>
      <c r="HJ152" s="134">
        <v>4.1809515845806509</v>
      </c>
      <c r="HK152" s="134">
        <v>2.0904757922903254</v>
      </c>
      <c r="HL152" s="132">
        <v>29.475708671293585</v>
      </c>
      <c r="HM152" s="144">
        <v>87.569972441159393</v>
      </c>
      <c r="HN152" s="144">
        <v>83.590258789832603</v>
      </c>
      <c r="HO152" s="365">
        <v>0.107894263621651</v>
      </c>
      <c r="HP152" s="365">
        <v>3.8845008416418497E-2</v>
      </c>
      <c r="HQ152" s="365">
        <v>3.7267080745341601</v>
      </c>
      <c r="HR152" s="365">
        <v>2.5862068965517202</v>
      </c>
      <c r="HS152" s="132">
        <v>83.229813664596307</v>
      </c>
      <c r="HT152" s="132">
        <v>93.103448275862107</v>
      </c>
      <c r="HU152" s="132">
        <v>2.8951627405143001</v>
      </c>
      <c r="HV152" s="132">
        <v>1.50200699210151</v>
      </c>
      <c r="HW152" s="132">
        <v>19.679204577431801</v>
      </c>
      <c r="HX152" s="132">
        <v>32.974619289340097</v>
      </c>
      <c r="HY152" s="144">
        <v>104.02230392447605</v>
      </c>
      <c r="HZ152" s="144">
        <v>97.241754541486301</v>
      </c>
      <c r="IA152" s="383">
        <v>8</v>
      </c>
      <c r="IB152" s="383">
        <v>7</v>
      </c>
      <c r="IC152" s="366">
        <v>0.207576543850545</v>
      </c>
      <c r="ID152" s="366">
        <v>0.134382799001728</v>
      </c>
      <c r="IE152" s="366">
        <v>3.04182509505703</v>
      </c>
      <c r="IF152" s="366">
        <v>3.1531531531531498</v>
      </c>
      <c r="IG152" s="144">
        <v>73.384030418250902</v>
      </c>
      <c r="IH152" s="144">
        <v>72.972972972972997</v>
      </c>
      <c r="II152" s="144">
        <v>6.8240788790866604</v>
      </c>
      <c r="IJ152" s="144">
        <v>4.2618544826262204</v>
      </c>
      <c r="IK152" s="144">
        <v>15.983491229715799</v>
      </c>
      <c r="IL152" s="144">
        <v>26.1624365482234</v>
      </c>
      <c r="IM152" s="146">
        <v>90.499545559820234</v>
      </c>
      <c r="IN152" s="135">
        <v>90.098819408133579</v>
      </c>
      <c r="IO152" s="366">
        <v>0.33003300330032997</v>
      </c>
      <c r="IP152" s="366">
        <v>0.12836970474967899</v>
      </c>
      <c r="IQ152" s="366">
        <v>2.2900763358778602</v>
      </c>
      <c r="IR152" s="366">
        <v>1.88679245283019</v>
      </c>
      <c r="IS152" s="144">
        <v>89.312977099236605</v>
      </c>
      <c r="IT152" s="144">
        <v>85.849056603773604</v>
      </c>
      <c r="IU152" s="144">
        <v>14.4114411441144</v>
      </c>
      <c r="IV152" s="144">
        <v>6.8035943517329898</v>
      </c>
      <c r="IW152" s="144">
        <v>17.036450079239302</v>
      </c>
      <c r="IX152" s="144">
        <v>18.167789001122301</v>
      </c>
      <c r="IY152" s="338">
        <v>17</v>
      </c>
      <c r="IZ152" s="366">
        <v>0.44854881266490798</v>
      </c>
      <c r="JA152" s="366">
        <v>13.6</v>
      </c>
      <c r="JB152" s="366">
        <v>96.8</v>
      </c>
      <c r="JC152" s="366">
        <v>3.2981530343007899</v>
      </c>
      <c r="JD152" s="144">
        <v>22.446700507614199</v>
      </c>
    </row>
    <row r="153" spans="1:264" ht="18" customHeight="1">
      <c r="A153" s="278"/>
      <c r="B153" s="279" t="s">
        <v>87</v>
      </c>
      <c r="C153" s="279" t="s">
        <v>87</v>
      </c>
      <c r="D153" s="280" t="s">
        <v>1869</v>
      </c>
      <c r="E153" s="281" t="s">
        <v>1367</v>
      </c>
      <c r="F153" s="280" t="s">
        <v>105</v>
      </c>
      <c r="G153" s="281" t="s">
        <v>18</v>
      </c>
      <c r="H153" s="282" t="s">
        <v>87</v>
      </c>
      <c r="I153" s="282" t="s">
        <v>87</v>
      </c>
      <c r="J153" s="282" t="s">
        <v>87</v>
      </c>
      <c r="K153" s="282" t="s">
        <v>87</v>
      </c>
      <c r="L153" s="282" t="s">
        <v>87</v>
      </c>
      <c r="M153" s="283">
        <v>172911</v>
      </c>
      <c r="N153" s="282" t="s">
        <v>87</v>
      </c>
      <c r="O153" s="282" t="s">
        <v>87</v>
      </c>
      <c r="P153" s="282" t="s">
        <v>87</v>
      </c>
      <c r="Q153" s="282" t="s">
        <v>87</v>
      </c>
      <c r="R153" s="132">
        <v>88.340173946239503</v>
      </c>
      <c r="S153" s="132">
        <v>93.389453177483219</v>
      </c>
      <c r="T153" s="339" t="s">
        <v>88</v>
      </c>
      <c r="U153" s="339" t="s">
        <v>88</v>
      </c>
      <c r="V153" s="132">
        <v>11.786542923433901</v>
      </c>
      <c r="W153" s="132">
        <v>10.5800464037123</v>
      </c>
      <c r="X153" s="132">
        <v>22.366589327146201</v>
      </c>
      <c r="Y153" s="282" t="s">
        <v>87</v>
      </c>
      <c r="Z153" s="282" t="s">
        <v>87</v>
      </c>
      <c r="AA153" s="282" t="s">
        <v>87</v>
      </c>
      <c r="AB153" s="282" t="s">
        <v>87</v>
      </c>
      <c r="AC153" s="282" t="s">
        <v>87</v>
      </c>
      <c r="AD153" s="282" t="s">
        <v>87</v>
      </c>
      <c r="AE153" s="282" t="s">
        <v>87</v>
      </c>
      <c r="AF153" s="282" t="s">
        <v>87</v>
      </c>
      <c r="AG153" s="282" t="s">
        <v>87</v>
      </c>
      <c r="AH153" s="282" t="s">
        <v>87</v>
      </c>
      <c r="AI153" s="282" t="s">
        <v>87</v>
      </c>
      <c r="AJ153" s="282" t="s">
        <v>87</v>
      </c>
      <c r="AK153" s="282" t="s">
        <v>87</v>
      </c>
      <c r="AL153" s="282" t="s">
        <v>87</v>
      </c>
      <c r="AM153" s="282" t="s">
        <v>87</v>
      </c>
      <c r="AN153" s="282" t="s">
        <v>87</v>
      </c>
      <c r="AO153" s="282" t="s">
        <v>87</v>
      </c>
      <c r="AP153" s="282" t="s">
        <v>87</v>
      </c>
      <c r="AQ153" s="282" t="s">
        <v>87</v>
      </c>
      <c r="AR153" s="282" t="s">
        <v>87</v>
      </c>
      <c r="AS153" s="282" t="s">
        <v>87</v>
      </c>
      <c r="AT153" s="282" t="s">
        <v>87</v>
      </c>
      <c r="AU153" s="282" t="s">
        <v>87</v>
      </c>
      <c r="AV153" s="282" t="s">
        <v>87</v>
      </c>
      <c r="AW153" s="286" t="s">
        <v>87</v>
      </c>
      <c r="AX153" s="286" t="s">
        <v>87</v>
      </c>
      <c r="AY153" s="286" t="s">
        <v>87</v>
      </c>
      <c r="AZ153" s="286" t="s">
        <v>87</v>
      </c>
      <c r="BA153" s="286" t="s">
        <v>87</v>
      </c>
      <c r="BB153" s="285">
        <v>25</v>
      </c>
      <c r="BC153" s="285">
        <v>34</v>
      </c>
      <c r="BD153" s="287" t="s">
        <v>88</v>
      </c>
      <c r="BE153" s="287" t="s">
        <v>88</v>
      </c>
      <c r="BF153" s="287" t="s">
        <v>88</v>
      </c>
      <c r="BG153" s="285">
        <v>0</v>
      </c>
      <c r="BH153" s="284">
        <v>0</v>
      </c>
      <c r="BI153" s="285">
        <v>102</v>
      </c>
      <c r="BJ153" s="284">
        <v>56.344563578211229</v>
      </c>
      <c r="BK153" s="285">
        <v>0</v>
      </c>
      <c r="BL153" s="284">
        <v>0</v>
      </c>
      <c r="BM153" s="285">
        <v>0</v>
      </c>
      <c r="BN153" s="288">
        <v>0</v>
      </c>
      <c r="BO153" s="289">
        <v>0</v>
      </c>
      <c r="BP153" s="288">
        <v>0</v>
      </c>
      <c r="BQ153" s="285">
        <v>0</v>
      </c>
      <c r="BR153" s="288">
        <v>0</v>
      </c>
      <c r="BS153" s="285">
        <v>0</v>
      </c>
      <c r="BT153" s="288">
        <v>0</v>
      </c>
      <c r="BU153" s="285">
        <v>0</v>
      </c>
      <c r="BV153" s="288">
        <v>0</v>
      </c>
      <c r="BW153" s="285">
        <v>0</v>
      </c>
      <c r="BX153" s="288">
        <v>0</v>
      </c>
      <c r="BY153" s="285">
        <v>0</v>
      </c>
      <c r="BZ153" s="288">
        <v>0</v>
      </c>
      <c r="CA153" s="285">
        <v>163</v>
      </c>
      <c r="CB153" s="288">
        <v>90.040822188710095</v>
      </c>
      <c r="CC153" s="285">
        <v>0</v>
      </c>
      <c r="CD153" s="288">
        <v>0</v>
      </c>
      <c r="CE153" s="285">
        <v>0</v>
      </c>
      <c r="CF153" s="288">
        <v>0</v>
      </c>
      <c r="CG153" s="285">
        <v>282</v>
      </c>
      <c r="CH153" s="288">
        <v>155.77614636328985</v>
      </c>
      <c r="CI153" s="285">
        <v>352</v>
      </c>
      <c r="CJ153" s="288">
        <v>194.44398411304266</v>
      </c>
      <c r="CK153" s="285">
        <v>129</v>
      </c>
      <c r="CL153" s="288">
        <v>71.259300995973021</v>
      </c>
      <c r="CM153" s="285">
        <v>74</v>
      </c>
      <c r="CN153" s="292">
        <v>40.877428478310108</v>
      </c>
      <c r="CO153" s="285">
        <v>36</v>
      </c>
      <c r="CP153" s="288">
        <v>19.886316557015729</v>
      </c>
      <c r="CQ153" s="285">
        <v>0</v>
      </c>
      <c r="CR153" s="288">
        <v>0</v>
      </c>
      <c r="CS153" s="285">
        <v>0</v>
      </c>
      <c r="CT153" s="288">
        <v>0</v>
      </c>
      <c r="CU153" s="285">
        <v>15</v>
      </c>
      <c r="CV153" s="288">
        <v>8.285965232089886</v>
      </c>
      <c r="CW153" s="285">
        <v>346</v>
      </c>
      <c r="CX153" s="288">
        <v>191.12959802020671</v>
      </c>
      <c r="CY153" s="285">
        <v>346</v>
      </c>
      <c r="CZ153" s="288">
        <v>191.12959802020671</v>
      </c>
      <c r="DA153" s="290">
        <v>0</v>
      </c>
      <c r="DB153" s="291">
        <v>0</v>
      </c>
      <c r="DC153" s="285">
        <v>0</v>
      </c>
      <c r="DD153" s="285">
        <v>0</v>
      </c>
      <c r="DE153" s="285">
        <v>122</v>
      </c>
      <c r="DF153" s="285">
        <v>5640</v>
      </c>
      <c r="DG153" s="285">
        <v>0</v>
      </c>
      <c r="DH153" s="285">
        <v>23</v>
      </c>
      <c r="DI153" s="285">
        <v>0</v>
      </c>
      <c r="DJ153" s="285">
        <v>0</v>
      </c>
      <c r="DK153" s="285">
        <v>226</v>
      </c>
      <c r="DL153" s="285">
        <v>0</v>
      </c>
      <c r="DM153" s="285">
        <v>0</v>
      </c>
      <c r="DN153" s="285">
        <v>456</v>
      </c>
      <c r="DO153" s="285">
        <v>126</v>
      </c>
      <c r="DP153" s="285">
        <v>10</v>
      </c>
      <c r="DQ153" s="285">
        <v>0</v>
      </c>
      <c r="DR153" s="285">
        <v>0</v>
      </c>
      <c r="DS153" s="285">
        <v>0</v>
      </c>
      <c r="DT153" s="285">
        <v>0</v>
      </c>
      <c r="DU153" s="285">
        <v>0</v>
      </c>
      <c r="DV153" s="285">
        <v>1090</v>
      </c>
      <c r="DW153" s="285">
        <v>1966</v>
      </c>
      <c r="DX153" s="285">
        <v>209</v>
      </c>
      <c r="DY153" s="285">
        <v>1</v>
      </c>
      <c r="DZ153" s="285">
        <v>2932</v>
      </c>
      <c r="EA153" s="285">
        <v>6614</v>
      </c>
      <c r="EB153" s="288">
        <v>10.553371635923799</v>
      </c>
      <c r="EC153" s="285">
        <v>92</v>
      </c>
      <c r="ED153" s="285">
        <v>2076</v>
      </c>
      <c r="EE153" s="285">
        <v>207</v>
      </c>
      <c r="EF153" s="288">
        <v>9.9710982658959537</v>
      </c>
      <c r="EG153" s="285">
        <v>10</v>
      </c>
      <c r="EH153" s="285">
        <v>34</v>
      </c>
      <c r="EI153" s="285">
        <v>28</v>
      </c>
      <c r="EJ153" s="285">
        <v>0</v>
      </c>
      <c r="EK153" s="285">
        <v>75</v>
      </c>
      <c r="EL153" s="285">
        <v>2</v>
      </c>
      <c r="EM153" s="285">
        <v>0</v>
      </c>
      <c r="EN153" s="285">
        <v>13</v>
      </c>
      <c r="EO153" s="285">
        <v>0</v>
      </c>
      <c r="EP153" s="285">
        <v>83</v>
      </c>
      <c r="EQ153" s="285">
        <v>8</v>
      </c>
      <c r="ER153" s="285">
        <v>0</v>
      </c>
      <c r="ES153" s="285">
        <v>1</v>
      </c>
      <c r="ET153" s="285">
        <v>0</v>
      </c>
      <c r="EU153" s="285">
        <v>0</v>
      </c>
      <c r="EV153" s="285">
        <v>1273</v>
      </c>
      <c r="EW153" s="285">
        <v>0</v>
      </c>
      <c r="EX153" s="285">
        <v>0</v>
      </c>
      <c r="EY153" s="285">
        <v>0</v>
      </c>
      <c r="EZ153" s="285">
        <v>0</v>
      </c>
      <c r="FA153" s="285">
        <v>0</v>
      </c>
      <c r="FB153" s="285">
        <v>0</v>
      </c>
      <c r="FC153" s="285">
        <v>1</v>
      </c>
      <c r="FD153" s="285">
        <v>0</v>
      </c>
      <c r="FE153" s="285">
        <v>4</v>
      </c>
      <c r="FF153" s="285">
        <v>19</v>
      </c>
      <c r="FG153" s="285">
        <v>36</v>
      </c>
      <c r="FH153" s="285">
        <v>58</v>
      </c>
      <c r="FI153" s="285">
        <v>5</v>
      </c>
      <c r="FJ153" s="285">
        <v>1016</v>
      </c>
      <c r="FK153" s="289">
        <v>2</v>
      </c>
      <c r="FL153" s="288">
        <v>1.1566644111710649</v>
      </c>
      <c r="FM153" s="289">
        <v>0</v>
      </c>
      <c r="FN153" s="288">
        <v>0</v>
      </c>
      <c r="FO153" s="289">
        <v>0</v>
      </c>
      <c r="FP153" s="288">
        <v>0</v>
      </c>
      <c r="FQ153" s="281">
        <v>1</v>
      </c>
      <c r="FR153" s="292">
        <v>0.55239768213932572</v>
      </c>
      <c r="FS153" s="281">
        <v>0</v>
      </c>
      <c r="FT153" s="292">
        <v>0</v>
      </c>
      <c r="FU153" s="289">
        <v>0</v>
      </c>
      <c r="FV153" s="288">
        <v>0</v>
      </c>
      <c r="FW153" s="293">
        <v>1</v>
      </c>
      <c r="FX153" s="293">
        <v>0</v>
      </c>
      <c r="FY153" s="293">
        <v>1</v>
      </c>
      <c r="FZ153" s="293">
        <v>0</v>
      </c>
      <c r="GA153" s="293">
        <v>0</v>
      </c>
      <c r="GB153" s="285">
        <v>4193</v>
      </c>
      <c r="GC153" s="285">
        <v>0</v>
      </c>
      <c r="GD153" s="285">
        <v>612</v>
      </c>
      <c r="GE153" s="285">
        <v>1</v>
      </c>
      <c r="GF153" s="285">
        <v>3</v>
      </c>
      <c r="GG153" s="288">
        <v>42.69</v>
      </c>
      <c r="GH153" s="288">
        <v>225.15</v>
      </c>
      <c r="GI153" s="288">
        <v>12</v>
      </c>
      <c r="GJ153" s="288">
        <v>1</v>
      </c>
      <c r="GK153" s="288">
        <v>1</v>
      </c>
      <c r="GL153" s="288">
        <v>0</v>
      </c>
      <c r="GM153" s="288">
        <v>2</v>
      </c>
      <c r="GN153" s="288">
        <v>1</v>
      </c>
      <c r="GO153" s="288">
        <v>1</v>
      </c>
      <c r="GP153" s="288">
        <v>5</v>
      </c>
      <c r="GQ153" s="288">
        <v>0</v>
      </c>
      <c r="GR153" s="288">
        <v>0</v>
      </c>
      <c r="GS153" s="288">
        <v>0</v>
      </c>
      <c r="GT153" s="288">
        <v>4</v>
      </c>
      <c r="GU153" s="288">
        <v>0</v>
      </c>
      <c r="GV153" s="288">
        <v>1</v>
      </c>
      <c r="GW153" s="288">
        <v>0</v>
      </c>
      <c r="GX153" s="288">
        <v>0</v>
      </c>
      <c r="GY153" s="288">
        <v>4</v>
      </c>
      <c r="GZ153" s="288">
        <v>1</v>
      </c>
      <c r="HA153" s="288">
        <v>0</v>
      </c>
      <c r="HB153" s="288">
        <v>0</v>
      </c>
      <c r="HC153" s="288">
        <v>0</v>
      </c>
      <c r="HD153" s="288">
        <v>0</v>
      </c>
      <c r="HE153" s="288">
        <v>0</v>
      </c>
      <c r="HF153" s="288">
        <v>0</v>
      </c>
      <c r="HG153" s="288">
        <v>0</v>
      </c>
      <c r="HH153" s="288">
        <v>7</v>
      </c>
      <c r="HI153" s="288">
        <v>0</v>
      </c>
      <c r="HJ153" s="134">
        <v>0</v>
      </c>
      <c r="HK153" s="134">
        <v>6.3616542614408571</v>
      </c>
      <c r="HL153" s="132">
        <v>13.770089814991527</v>
      </c>
      <c r="HM153" s="144">
        <v>78.426727469933994</v>
      </c>
      <c r="HN153" s="144">
        <v>82.580083403453301</v>
      </c>
      <c r="HO153" s="365">
        <v>8.1488523699578999E-2</v>
      </c>
      <c r="HP153" s="365">
        <v>1.00260677762182E-2</v>
      </c>
      <c r="HQ153" s="365">
        <v>2.0905923344947701</v>
      </c>
      <c r="HR153" s="365">
        <v>0.51813471502590702</v>
      </c>
      <c r="HS153" s="132">
        <v>77.700348432055705</v>
      </c>
      <c r="HT153" s="132">
        <v>85.492227979274602</v>
      </c>
      <c r="HU153" s="132">
        <v>3.8978677169631899</v>
      </c>
      <c r="HV153" s="132">
        <v>1.9350310808101101</v>
      </c>
      <c r="HW153" s="132">
        <v>9.3978940734711003</v>
      </c>
      <c r="HX153" s="132">
        <v>15.7607218568245</v>
      </c>
      <c r="HY153" s="144">
        <v>95.89797338864291</v>
      </c>
      <c r="HZ153" s="144">
        <v>103.18149478913099</v>
      </c>
      <c r="IA153" s="383">
        <v>18</v>
      </c>
      <c r="IB153" s="383">
        <v>8</v>
      </c>
      <c r="IC153" s="366">
        <v>0.25481313703284297</v>
      </c>
      <c r="ID153" s="366">
        <v>8.1858180701933903E-2</v>
      </c>
      <c r="IE153" s="366">
        <v>3.2085561497326198</v>
      </c>
      <c r="IF153" s="366">
        <v>1.51515151515152</v>
      </c>
      <c r="IG153" s="144">
        <v>63.101604278074902</v>
      </c>
      <c r="IH153" s="144">
        <v>71.780303030303003</v>
      </c>
      <c r="II153" s="144">
        <v>7.9416761041902602</v>
      </c>
      <c r="IJ153" s="144">
        <v>5.4026399263276401</v>
      </c>
      <c r="IK153" s="144">
        <v>9.2771052700680094</v>
      </c>
      <c r="IL153" s="144">
        <v>16.010762624340899</v>
      </c>
      <c r="IM153" s="146">
        <v>88.767812468229707</v>
      </c>
      <c r="IN153" s="135">
        <v>90.84550547072574</v>
      </c>
      <c r="IO153" s="366">
        <v>0.22094564737074701</v>
      </c>
      <c r="IP153" s="366">
        <v>4.3168573278653102E-2</v>
      </c>
      <c r="IQ153" s="366">
        <v>2.2779043280182201</v>
      </c>
      <c r="IR153" s="366">
        <v>0.64724919093851097</v>
      </c>
      <c r="IS153" s="144">
        <v>74.943052391799498</v>
      </c>
      <c r="IT153" s="144">
        <v>84.142394822006494</v>
      </c>
      <c r="IU153" s="144">
        <v>9.6995139195757805</v>
      </c>
      <c r="IV153" s="144">
        <v>6.6695445715519099</v>
      </c>
      <c r="IW153" s="144">
        <v>11.3538438279537</v>
      </c>
      <c r="IX153" s="144">
        <v>14.1924198250729</v>
      </c>
      <c r="IY153" s="338">
        <v>19</v>
      </c>
      <c r="IZ153" s="366">
        <v>0.24976994873143199</v>
      </c>
      <c r="JA153" s="366">
        <v>4.7029702970297</v>
      </c>
      <c r="JB153" s="366">
        <v>77.475247524752504</v>
      </c>
      <c r="JC153" s="366">
        <v>5.3108978572367596</v>
      </c>
      <c r="JD153" s="144">
        <v>15.5378594336033</v>
      </c>
    </row>
    <row r="154" spans="1:264" ht="18" customHeight="1">
      <c r="A154" s="278"/>
      <c r="B154" s="279" t="s">
        <v>87</v>
      </c>
      <c r="C154" s="279" t="s">
        <v>87</v>
      </c>
      <c r="D154" s="280" t="s">
        <v>1870</v>
      </c>
      <c r="E154" s="281" t="s">
        <v>1368</v>
      </c>
      <c r="F154" s="280" t="s">
        <v>106</v>
      </c>
      <c r="G154" s="281" t="s">
        <v>19</v>
      </c>
      <c r="H154" s="282" t="s">
        <v>87</v>
      </c>
      <c r="I154" s="282" t="s">
        <v>87</v>
      </c>
      <c r="J154" s="282" t="s">
        <v>87</v>
      </c>
      <c r="K154" s="282" t="s">
        <v>87</v>
      </c>
      <c r="L154" s="282" t="s">
        <v>87</v>
      </c>
      <c r="M154" s="283">
        <v>204416</v>
      </c>
      <c r="N154" s="282" t="s">
        <v>87</v>
      </c>
      <c r="O154" s="282" t="s">
        <v>87</v>
      </c>
      <c r="P154" s="282" t="s">
        <v>87</v>
      </c>
      <c r="Q154" s="282" t="s">
        <v>87</v>
      </c>
      <c r="R154" s="132">
        <v>84.460864616741773</v>
      </c>
      <c r="S154" s="132">
        <v>89.285154216004997</v>
      </c>
      <c r="T154" s="339" t="s">
        <v>88</v>
      </c>
      <c r="U154" s="339" t="s">
        <v>88</v>
      </c>
      <c r="V154" s="132">
        <v>12.9952456418384</v>
      </c>
      <c r="W154" s="132">
        <v>14.4215530903328</v>
      </c>
      <c r="X154" s="132">
        <v>27.416798732171198</v>
      </c>
      <c r="Y154" s="282" t="s">
        <v>87</v>
      </c>
      <c r="Z154" s="282" t="s">
        <v>87</v>
      </c>
      <c r="AA154" s="282" t="s">
        <v>87</v>
      </c>
      <c r="AB154" s="282" t="s">
        <v>87</v>
      </c>
      <c r="AC154" s="282" t="s">
        <v>87</v>
      </c>
      <c r="AD154" s="282" t="s">
        <v>87</v>
      </c>
      <c r="AE154" s="282" t="s">
        <v>87</v>
      </c>
      <c r="AF154" s="282" t="s">
        <v>87</v>
      </c>
      <c r="AG154" s="282" t="s">
        <v>87</v>
      </c>
      <c r="AH154" s="282" t="s">
        <v>87</v>
      </c>
      <c r="AI154" s="282" t="s">
        <v>87</v>
      </c>
      <c r="AJ154" s="282" t="s">
        <v>87</v>
      </c>
      <c r="AK154" s="282" t="s">
        <v>87</v>
      </c>
      <c r="AL154" s="282" t="s">
        <v>87</v>
      </c>
      <c r="AM154" s="282" t="s">
        <v>87</v>
      </c>
      <c r="AN154" s="282" t="s">
        <v>87</v>
      </c>
      <c r="AO154" s="282" t="s">
        <v>87</v>
      </c>
      <c r="AP154" s="282" t="s">
        <v>87</v>
      </c>
      <c r="AQ154" s="282" t="s">
        <v>87</v>
      </c>
      <c r="AR154" s="282" t="s">
        <v>87</v>
      </c>
      <c r="AS154" s="282" t="s">
        <v>87</v>
      </c>
      <c r="AT154" s="282" t="s">
        <v>87</v>
      </c>
      <c r="AU154" s="282" t="s">
        <v>87</v>
      </c>
      <c r="AV154" s="282" t="s">
        <v>87</v>
      </c>
      <c r="AW154" s="286" t="s">
        <v>87</v>
      </c>
      <c r="AX154" s="286" t="s">
        <v>87</v>
      </c>
      <c r="AY154" s="286" t="s">
        <v>87</v>
      </c>
      <c r="AZ154" s="286" t="s">
        <v>87</v>
      </c>
      <c r="BA154" s="286" t="s">
        <v>87</v>
      </c>
      <c r="BB154" s="285">
        <v>23</v>
      </c>
      <c r="BC154" s="285">
        <v>22</v>
      </c>
      <c r="BD154" s="287" t="s">
        <v>88</v>
      </c>
      <c r="BE154" s="287" t="s">
        <v>88</v>
      </c>
      <c r="BF154" s="287" t="s">
        <v>88</v>
      </c>
      <c r="BG154" s="285">
        <v>90</v>
      </c>
      <c r="BH154" s="284">
        <v>43.058904581467445</v>
      </c>
      <c r="BI154" s="285">
        <v>229</v>
      </c>
      <c r="BJ154" s="284">
        <v>109.56099054617827</v>
      </c>
      <c r="BK154" s="285">
        <v>23</v>
      </c>
      <c r="BL154" s="284">
        <v>11.00394228193057</v>
      </c>
      <c r="BM154" s="285">
        <v>0</v>
      </c>
      <c r="BN154" s="288">
        <v>0</v>
      </c>
      <c r="BO154" s="289">
        <v>91</v>
      </c>
      <c r="BP154" s="288">
        <v>43.537336854594862</v>
      </c>
      <c r="BQ154" s="285">
        <v>11</v>
      </c>
      <c r="BR154" s="288">
        <v>5.2627550044015772</v>
      </c>
      <c r="BS154" s="285">
        <v>0</v>
      </c>
      <c r="BT154" s="288">
        <v>0</v>
      </c>
      <c r="BU154" s="285">
        <v>0</v>
      </c>
      <c r="BV154" s="288">
        <v>0</v>
      </c>
      <c r="BW154" s="285">
        <v>10</v>
      </c>
      <c r="BX154" s="288">
        <v>4.7843227312741607</v>
      </c>
      <c r="BY154" s="290">
        <v>0</v>
      </c>
      <c r="BZ154" s="291">
        <v>0</v>
      </c>
      <c r="CA154" s="285">
        <v>691</v>
      </c>
      <c r="CB154" s="288">
        <v>330.59670073104451</v>
      </c>
      <c r="CC154" s="290">
        <v>0</v>
      </c>
      <c r="CD154" s="291">
        <v>0</v>
      </c>
      <c r="CE154" s="285">
        <v>79</v>
      </c>
      <c r="CF154" s="288">
        <v>37.796149577065869</v>
      </c>
      <c r="CG154" s="285">
        <v>870</v>
      </c>
      <c r="CH154" s="288">
        <v>416.23607762085197</v>
      </c>
      <c r="CI154" s="285">
        <v>644</v>
      </c>
      <c r="CJ154" s="288">
        <v>308.11038389405599</v>
      </c>
      <c r="CK154" s="285">
        <v>98</v>
      </c>
      <c r="CL154" s="288">
        <v>46.886362766486776</v>
      </c>
      <c r="CM154" s="290">
        <v>214</v>
      </c>
      <c r="CN154" s="294">
        <v>102.38450644926704</v>
      </c>
      <c r="CO154" s="285">
        <v>145</v>
      </c>
      <c r="CP154" s="288">
        <v>69.372679603475333</v>
      </c>
      <c r="CQ154" s="290">
        <v>2</v>
      </c>
      <c r="CR154" s="291">
        <v>0.95686454625483208</v>
      </c>
      <c r="CS154" s="290">
        <v>3</v>
      </c>
      <c r="CT154" s="291">
        <v>1.4352968193822482</v>
      </c>
      <c r="CU154" s="285">
        <v>80</v>
      </c>
      <c r="CV154" s="288">
        <v>38.274581850193286</v>
      </c>
      <c r="CW154" s="285">
        <v>90</v>
      </c>
      <c r="CX154" s="288">
        <v>43.058904581467445</v>
      </c>
      <c r="CY154" s="290">
        <v>90</v>
      </c>
      <c r="CZ154" s="291">
        <v>43.058904581467445</v>
      </c>
      <c r="DA154" s="285">
        <v>0</v>
      </c>
      <c r="DB154" s="288">
        <v>0</v>
      </c>
      <c r="DC154" s="285">
        <v>0</v>
      </c>
      <c r="DD154" s="285">
        <v>0</v>
      </c>
      <c r="DE154" s="285">
        <v>1091</v>
      </c>
      <c r="DF154" s="285">
        <v>10235</v>
      </c>
      <c r="DG154" s="285">
        <v>0</v>
      </c>
      <c r="DH154" s="285">
        <v>1822</v>
      </c>
      <c r="DI154" s="285">
        <v>88</v>
      </c>
      <c r="DJ154" s="285">
        <v>365</v>
      </c>
      <c r="DK154" s="285">
        <v>23</v>
      </c>
      <c r="DL154" s="285">
        <v>216</v>
      </c>
      <c r="DM154" s="285">
        <v>0</v>
      </c>
      <c r="DN154" s="285">
        <v>0</v>
      </c>
      <c r="DO154" s="285">
        <v>0</v>
      </c>
      <c r="DP154" s="285">
        <v>69</v>
      </c>
      <c r="DQ154" s="285">
        <v>22</v>
      </c>
      <c r="DR154" s="285">
        <v>0</v>
      </c>
      <c r="DS154" s="285">
        <v>137</v>
      </c>
      <c r="DT154" s="285">
        <v>0</v>
      </c>
      <c r="DU154" s="285">
        <v>0</v>
      </c>
      <c r="DV154" s="285">
        <v>6428</v>
      </c>
      <c r="DW154" s="285">
        <v>243</v>
      </c>
      <c r="DX154" s="285">
        <v>558</v>
      </c>
      <c r="DY154" s="285">
        <v>421</v>
      </c>
      <c r="DZ154" s="285">
        <v>7219</v>
      </c>
      <c r="EA154" s="285">
        <v>13571</v>
      </c>
      <c r="EB154" s="288">
        <v>19.195343010831898</v>
      </c>
      <c r="EC154" s="285">
        <v>255</v>
      </c>
      <c r="ED154" s="285">
        <v>4643</v>
      </c>
      <c r="EE154" s="285">
        <v>840</v>
      </c>
      <c r="EF154" s="288">
        <v>18.091751023045443</v>
      </c>
      <c r="EG154" s="285">
        <v>69</v>
      </c>
      <c r="EH154" s="285">
        <v>110</v>
      </c>
      <c r="EI154" s="285">
        <v>58</v>
      </c>
      <c r="EJ154" s="285">
        <v>35</v>
      </c>
      <c r="EK154" s="285">
        <v>477</v>
      </c>
      <c r="EL154" s="285">
        <v>3</v>
      </c>
      <c r="EM154" s="285">
        <v>28</v>
      </c>
      <c r="EN154" s="285">
        <v>2</v>
      </c>
      <c r="EO154" s="285">
        <v>62</v>
      </c>
      <c r="EP154" s="285">
        <v>15</v>
      </c>
      <c r="EQ154" s="285">
        <v>52</v>
      </c>
      <c r="ER154" s="285">
        <v>0</v>
      </c>
      <c r="ES154" s="285">
        <v>0</v>
      </c>
      <c r="ET154" s="285">
        <v>0</v>
      </c>
      <c r="EU154" s="285">
        <v>0</v>
      </c>
      <c r="EV154" s="285">
        <v>4434</v>
      </c>
      <c r="EW154" s="285">
        <v>4</v>
      </c>
      <c r="EX154" s="285">
        <v>8</v>
      </c>
      <c r="EY154" s="285">
        <v>2065</v>
      </c>
      <c r="EZ154" s="285">
        <v>33</v>
      </c>
      <c r="FA154" s="285">
        <v>0</v>
      </c>
      <c r="FB154" s="285">
        <v>4</v>
      </c>
      <c r="FC154" s="285">
        <v>1</v>
      </c>
      <c r="FD154" s="285">
        <v>18</v>
      </c>
      <c r="FE154" s="285">
        <v>3</v>
      </c>
      <c r="FF154" s="285">
        <v>34</v>
      </c>
      <c r="FG154" s="285">
        <v>300</v>
      </c>
      <c r="FH154" s="285">
        <v>574</v>
      </c>
      <c r="FI154" s="285">
        <v>143</v>
      </c>
      <c r="FJ154" s="285">
        <v>3239</v>
      </c>
      <c r="FK154" s="289">
        <v>3</v>
      </c>
      <c r="FL154" s="288">
        <v>1.46759549154665</v>
      </c>
      <c r="FM154" s="289">
        <v>2</v>
      </c>
      <c r="FN154" s="288">
        <v>0.97839699436443328</v>
      </c>
      <c r="FO154" s="295">
        <v>0</v>
      </c>
      <c r="FP154" s="291">
        <v>0</v>
      </c>
      <c r="FQ154" s="281">
        <v>2</v>
      </c>
      <c r="FR154" s="292">
        <v>0.95686454625483208</v>
      </c>
      <c r="FS154" s="281">
        <v>1</v>
      </c>
      <c r="FT154" s="292">
        <v>0.47843227312741604</v>
      </c>
      <c r="FU154" s="295">
        <v>0</v>
      </c>
      <c r="FV154" s="291">
        <v>0</v>
      </c>
      <c r="FW154" s="293">
        <v>1</v>
      </c>
      <c r="FX154" s="293">
        <v>0</v>
      </c>
      <c r="FY154" s="293">
        <v>1</v>
      </c>
      <c r="FZ154" s="293">
        <v>0</v>
      </c>
      <c r="GA154" s="293">
        <v>0</v>
      </c>
      <c r="GB154" s="285">
        <v>6438</v>
      </c>
      <c r="GC154" s="285">
        <v>3345</v>
      </c>
      <c r="GD154" s="285">
        <v>3533</v>
      </c>
      <c r="GE154" s="285">
        <v>6</v>
      </c>
      <c r="GF154" s="285">
        <v>1</v>
      </c>
      <c r="GG154" s="288">
        <v>173</v>
      </c>
      <c r="GH154" s="288">
        <v>446</v>
      </c>
      <c r="GI154" s="288">
        <v>29</v>
      </c>
      <c r="GJ154" s="288">
        <v>3</v>
      </c>
      <c r="GK154" s="288">
        <v>3</v>
      </c>
      <c r="GL154" s="288">
        <v>2</v>
      </c>
      <c r="GM154" s="288">
        <v>3</v>
      </c>
      <c r="GN154" s="288">
        <v>3</v>
      </c>
      <c r="GO154" s="288">
        <v>1</v>
      </c>
      <c r="GP154" s="288">
        <v>10</v>
      </c>
      <c r="GQ154" s="288">
        <v>2</v>
      </c>
      <c r="GR154" s="288">
        <v>2</v>
      </c>
      <c r="GS154" s="288">
        <v>1</v>
      </c>
      <c r="GT154" s="288">
        <v>12</v>
      </c>
      <c r="GU154" s="288">
        <v>0</v>
      </c>
      <c r="GV154" s="288">
        <v>2</v>
      </c>
      <c r="GW154" s="288">
        <v>1</v>
      </c>
      <c r="GX154" s="288">
        <v>1</v>
      </c>
      <c r="GY154" s="288">
        <v>1</v>
      </c>
      <c r="GZ154" s="288">
        <v>2</v>
      </c>
      <c r="HA154" s="288">
        <v>1</v>
      </c>
      <c r="HB154" s="288">
        <v>1</v>
      </c>
      <c r="HC154" s="288">
        <v>1</v>
      </c>
      <c r="HD154" s="288">
        <v>1</v>
      </c>
      <c r="HE154" s="288">
        <v>2</v>
      </c>
      <c r="HF154" s="288">
        <v>1</v>
      </c>
      <c r="HG154" s="288">
        <v>1</v>
      </c>
      <c r="HH154" s="288">
        <v>10</v>
      </c>
      <c r="HI154" s="288">
        <v>1</v>
      </c>
      <c r="HJ154" s="134">
        <v>2.4459924859110833</v>
      </c>
      <c r="HK154" s="134">
        <v>8.8055729492798989</v>
      </c>
      <c r="HL154" s="132">
        <v>65.943957420162818</v>
      </c>
      <c r="HM154" s="144">
        <v>75.616142322770997</v>
      </c>
      <c r="HN154" s="144">
        <v>68.536233790570193</v>
      </c>
      <c r="HO154" s="365">
        <v>6.8981375028742201E-2</v>
      </c>
      <c r="HP154" s="365">
        <v>5.7583784406311199E-2</v>
      </c>
      <c r="HQ154" s="365">
        <v>3.7037037037037002</v>
      </c>
      <c r="HR154" s="365">
        <v>3.4965034965034998</v>
      </c>
      <c r="HS154" s="132">
        <v>85.185185185185205</v>
      </c>
      <c r="HT154" s="132">
        <v>83.916083916083906</v>
      </c>
      <c r="HU154" s="132">
        <v>1.8624971257760401</v>
      </c>
      <c r="HV154" s="132">
        <v>1.6468962340205</v>
      </c>
      <c r="HW154" s="132">
        <v>6.3395509088748998</v>
      </c>
      <c r="HX154" s="132">
        <v>9.6320813546313602</v>
      </c>
      <c r="HY154" s="144">
        <v>87.775490448908457</v>
      </c>
      <c r="HZ154" s="144">
        <v>92.669999403391401</v>
      </c>
      <c r="IA154" s="383">
        <v>13</v>
      </c>
      <c r="IB154" s="383">
        <v>4</v>
      </c>
      <c r="IC154" s="366">
        <v>0.19388516032811301</v>
      </c>
      <c r="ID154" s="366">
        <v>4.43458980044346E-2</v>
      </c>
      <c r="IE154" s="366">
        <v>2.2260273972602702</v>
      </c>
      <c r="IF154" s="366">
        <v>0.69324090121317195</v>
      </c>
      <c r="IG154" s="144">
        <v>64.383561643835606</v>
      </c>
      <c r="IH154" s="144">
        <v>72.270363951473101</v>
      </c>
      <c r="II154" s="144">
        <v>8.7099179716629394</v>
      </c>
      <c r="IJ154" s="144">
        <v>6.3968957871396901</v>
      </c>
      <c r="IK154" s="144">
        <v>7.4991089461803497</v>
      </c>
      <c r="IL154" s="144">
        <v>11.2414256247901</v>
      </c>
      <c r="IM154" s="146">
        <v>84.815964501791086</v>
      </c>
      <c r="IN154" s="135">
        <v>92.766234577533567</v>
      </c>
      <c r="IO154" s="366">
        <v>0.141884222474461</v>
      </c>
      <c r="IP154" s="366">
        <v>5.2659294365455502E-2</v>
      </c>
      <c r="IQ154" s="366">
        <v>5.0505050505050502</v>
      </c>
      <c r="IR154" s="366">
        <v>1.94174757281553</v>
      </c>
      <c r="IS154" s="144">
        <v>74.747474747474797</v>
      </c>
      <c r="IT154" s="144">
        <v>83.495145631067999</v>
      </c>
      <c r="IU154" s="144">
        <v>2.80930760499432</v>
      </c>
      <c r="IV154" s="144">
        <v>2.7119536598209599</v>
      </c>
      <c r="IW154" s="144">
        <v>8.6184187106190606</v>
      </c>
      <c r="IX154" s="144">
        <v>10.4409258733314</v>
      </c>
      <c r="IY154" s="338">
        <v>15</v>
      </c>
      <c r="IZ154" s="366">
        <v>0.29886431560071702</v>
      </c>
      <c r="JA154" s="366">
        <v>3.5046728971962602</v>
      </c>
      <c r="JB154" s="366">
        <v>93.925233644859802</v>
      </c>
      <c r="JC154" s="366">
        <v>8.5275951384737994</v>
      </c>
      <c r="JD154" s="144">
        <v>8.8106889272692399</v>
      </c>
    </row>
    <row r="155" spans="1:264" ht="18" customHeight="1">
      <c r="A155" s="278"/>
      <c r="B155" s="279" t="s">
        <v>87</v>
      </c>
      <c r="C155" s="279" t="s">
        <v>87</v>
      </c>
      <c r="D155" s="280" t="s">
        <v>1871</v>
      </c>
      <c r="E155" s="281" t="s">
        <v>1369</v>
      </c>
      <c r="F155" s="280" t="s">
        <v>106</v>
      </c>
      <c r="G155" s="281" t="s">
        <v>19</v>
      </c>
      <c r="H155" s="282" t="s">
        <v>87</v>
      </c>
      <c r="I155" s="282" t="s">
        <v>87</v>
      </c>
      <c r="J155" s="282" t="s">
        <v>87</v>
      </c>
      <c r="K155" s="282" t="s">
        <v>87</v>
      </c>
      <c r="L155" s="282" t="s">
        <v>87</v>
      </c>
      <c r="M155" s="283">
        <v>193898</v>
      </c>
      <c r="N155" s="282" t="s">
        <v>87</v>
      </c>
      <c r="O155" s="282" t="s">
        <v>87</v>
      </c>
      <c r="P155" s="282" t="s">
        <v>87</v>
      </c>
      <c r="Q155" s="282" t="s">
        <v>87</v>
      </c>
      <c r="R155" s="132">
        <v>87.971024358756935</v>
      </c>
      <c r="S155" s="132">
        <v>94.546801459417011</v>
      </c>
      <c r="T155" s="339" t="s">
        <v>88</v>
      </c>
      <c r="U155" s="339" t="s">
        <v>88</v>
      </c>
      <c r="V155" s="132">
        <v>11.746031746031701</v>
      </c>
      <c r="W155" s="132">
        <v>11.230158730158699</v>
      </c>
      <c r="X155" s="132">
        <v>22.976190476190499</v>
      </c>
      <c r="Y155" s="282" t="s">
        <v>87</v>
      </c>
      <c r="Z155" s="282" t="s">
        <v>87</v>
      </c>
      <c r="AA155" s="282" t="s">
        <v>87</v>
      </c>
      <c r="AB155" s="282" t="s">
        <v>87</v>
      </c>
      <c r="AC155" s="282" t="s">
        <v>87</v>
      </c>
      <c r="AD155" s="282" t="s">
        <v>87</v>
      </c>
      <c r="AE155" s="282" t="s">
        <v>87</v>
      </c>
      <c r="AF155" s="282" t="s">
        <v>87</v>
      </c>
      <c r="AG155" s="282" t="s">
        <v>87</v>
      </c>
      <c r="AH155" s="282" t="s">
        <v>87</v>
      </c>
      <c r="AI155" s="282" t="s">
        <v>87</v>
      </c>
      <c r="AJ155" s="282" t="s">
        <v>87</v>
      </c>
      <c r="AK155" s="282" t="s">
        <v>87</v>
      </c>
      <c r="AL155" s="282" t="s">
        <v>87</v>
      </c>
      <c r="AM155" s="282" t="s">
        <v>87</v>
      </c>
      <c r="AN155" s="282" t="s">
        <v>87</v>
      </c>
      <c r="AO155" s="282" t="s">
        <v>87</v>
      </c>
      <c r="AP155" s="282" t="s">
        <v>87</v>
      </c>
      <c r="AQ155" s="282" t="s">
        <v>87</v>
      </c>
      <c r="AR155" s="282" t="s">
        <v>87</v>
      </c>
      <c r="AS155" s="282" t="s">
        <v>87</v>
      </c>
      <c r="AT155" s="282" t="s">
        <v>87</v>
      </c>
      <c r="AU155" s="282" t="s">
        <v>87</v>
      </c>
      <c r="AV155" s="282" t="s">
        <v>87</v>
      </c>
      <c r="AW155" s="286" t="s">
        <v>87</v>
      </c>
      <c r="AX155" s="286" t="s">
        <v>87</v>
      </c>
      <c r="AY155" s="286" t="s">
        <v>87</v>
      </c>
      <c r="AZ155" s="286" t="s">
        <v>87</v>
      </c>
      <c r="BA155" s="286" t="s">
        <v>87</v>
      </c>
      <c r="BB155" s="285">
        <v>17</v>
      </c>
      <c r="BC155" s="285">
        <v>33</v>
      </c>
      <c r="BD155" s="287" t="s">
        <v>88</v>
      </c>
      <c r="BE155" s="287" t="s">
        <v>88</v>
      </c>
      <c r="BF155" s="287" t="s">
        <v>88</v>
      </c>
      <c r="BG155" s="285">
        <v>14</v>
      </c>
      <c r="BH155" s="284">
        <v>7.0906540115375076</v>
      </c>
      <c r="BI155" s="285">
        <v>169</v>
      </c>
      <c r="BJ155" s="284">
        <v>85.594323424988474</v>
      </c>
      <c r="BK155" s="285">
        <v>0</v>
      </c>
      <c r="BL155" s="284">
        <v>0</v>
      </c>
      <c r="BM155" s="285">
        <v>0</v>
      </c>
      <c r="BN155" s="288">
        <v>0</v>
      </c>
      <c r="BO155" s="289">
        <v>31</v>
      </c>
      <c r="BP155" s="288">
        <v>15.700733882690194</v>
      </c>
      <c r="BQ155" s="285">
        <v>0</v>
      </c>
      <c r="BR155" s="288">
        <v>0</v>
      </c>
      <c r="BS155" s="285">
        <v>0</v>
      </c>
      <c r="BT155" s="288">
        <v>0</v>
      </c>
      <c r="BU155" s="285">
        <v>0</v>
      </c>
      <c r="BV155" s="288">
        <v>0</v>
      </c>
      <c r="BW155" s="285">
        <v>30</v>
      </c>
      <c r="BX155" s="288">
        <v>15.194258596151801</v>
      </c>
      <c r="BY155" s="290">
        <v>0</v>
      </c>
      <c r="BZ155" s="291">
        <v>0</v>
      </c>
      <c r="CA155" s="285">
        <v>1</v>
      </c>
      <c r="CB155" s="288">
        <v>0.50647528653839335</v>
      </c>
      <c r="CC155" s="290">
        <v>0</v>
      </c>
      <c r="CD155" s="291">
        <v>0</v>
      </c>
      <c r="CE155" s="290">
        <v>7</v>
      </c>
      <c r="CF155" s="291">
        <v>3.5453270057687538</v>
      </c>
      <c r="CG155" s="285">
        <v>210</v>
      </c>
      <c r="CH155" s="288">
        <v>106.35981017306261</v>
      </c>
      <c r="CI155" s="285">
        <v>858</v>
      </c>
      <c r="CJ155" s="288">
        <v>434.55579584994149</v>
      </c>
      <c r="CK155" s="285">
        <v>201</v>
      </c>
      <c r="CL155" s="288">
        <v>101.80153259421708</v>
      </c>
      <c r="CM155" s="290">
        <v>58</v>
      </c>
      <c r="CN155" s="294">
        <v>29.375566619226817</v>
      </c>
      <c r="CO155" s="285">
        <v>20</v>
      </c>
      <c r="CP155" s="288">
        <v>10.129505730767868</v>
      </c>
      <c r="CQ155" s="290">
        <v>2</v>
      </c>
      <c r="CR155" s="291">
        <v>1.0129505730767867</v>
      </c>
      <c r="CS155" s="290">
        <v>9</v>
      </c>
      <c r="CT155" s="291">
        <v>4.5582775788455399</v>
      </c>
      <c r="CU155" s="290">
        <v>9</v>
      </c>
      <c r="CV155" s="291">
        <v>4.5582775788455399</v>
      </c>
      <c r="CW155" s="290">
        <v>17</v>
      </c>
      <c r="CX155" s="291">
        <v>8.6100798711526867</v>
      </c>
      <c r="CY155" s="290">
        <v>17</v>
      </c>
      <c r="CZ155" s="291">
        <v>8.6100798711526867</v>
      </c>
      <c r="DA155" s="290">
        <v>0</v>
      </c>
      <c r="DB155" s="291">
        <v>0</v>
      </c>
      <c r="DC155" s="290">
        <v>0</v>
      </c>
      <c r="DD155" s="290">
        <v>0</v>
      </c>
      <c r="DE155" s="290">
        <v>374</v>
      </c>
      <c r="DF155" s="290">
        <v>6538</v>
      </c>
      <c r="DG155" s="290">
        <v>0</v>
      </c>
      <c r="DH155" s="290">
        <v>134</v>
      </c>
      <c r="DI155" s="290">
        <v>61</v>
      </c>
      <c r="DJ155" s="290">
        <v>19</v>
      </c>
      <c r="DK155" s="290">
        <v>19</v>
      </c>
      <c r="DL155" s="290">
        <v>0</v>
      </c>
      <c r="DM155" s="290">
        <v>0</v>
      </c>
      <c r="DN155" s="290">
        <v>560</v>
      </c>
      <c r="DO155" s="290">
        <v>66</v>
      </c>
      <c r="DP155" s="290">
        <v>0</v>
      </c>
      <c r="DQ155" s="290">
        <v>0</v>
      </c>
      <c r="DR155" s="290">
        <v>0</v>
      </c>
      <c r="DS155" s="290">
        <v>0</v>
      </c>
      <c r="DT155" s="290">
        <v>0</v>
      </c>
      <c r="DU155" s="290">
        <v>0</v>
      </c>
      <c r="DV155" s="290">
        <v>994</v>
      </c>
      <c r="DW155" s="290">
        <v>1651</v>
      </c>
      <c r="DX155" s="290">
        <v>212</v>
      </c>
      <c r="DY155" s="290">
        <v>0</v>
      </c>
      <c r="DZ155" s="290">
        <v>0</v>
      </c>
      <c r="EA155" s="290">
        <v>7367</v>
      </c>
      <c r="EB155" s="291">
        <v>17.021854214741399</v>
      </c>
      <c r="EC155" s="290">
        <v>144</v>
      </c>
      <c r="ED155" s="290">
        <v>2412</v>
      </c>
      <c r="EE155" s="290">
        <v>399</v>
      </c>
      <c r="EF155" s="291">
        <v>16.542288557213929</v>
      </c>
      <c r="EG155" s="290">
        <v>53</v>
      </c>
      <c r="EH155" s="290">
        <v>59</v>
      </c>
      <c r="EI155" s="290">
        <v>32</v>
      </c>
      <c r="EJ155" s="290">
        <v>0</v>
      </c>
      <c r="EK155" s="290">
        <v>122</v>
      </c>
      <c r="EL155" s="290">
        <v>2</v>
      </c>
      <c r="EM155" s="290">
        <v>4</v>
      </c>
      <c r="EN155" s="290">
        <v>18</v>
      </c>
      <c r="EO155" s="290">
        <v>0</v>
      </c>
      <c r="EP155" s="290">
        <v>2</v>
      </c>
      <c r="EQ155" s="290">
        <v>24</v>
      </c>
      <c r="ER155" s="290">
        <v>0</v>
      </c>
      <c r="ES155" s="290">
        <v>0</v>
      </c>
      <c r="ET155" s="290">
        <v>0</v>
      </c>
      <c r="EU155" s="290">
        <v>0</v>
      </c>
      <c r="EV155" s="290">
        <v>1158</v>
      </c>
      <c r="EW155" s="290">
        <v>0</v>
      </c>
      <c r="EX155" s="290">
        <v>0</v>
      </c>
      <c r="EY155" s="290">
        <v>0</v>
      </c>
      <c r="EZ155" s="290">
        <v>0</v>
      </c>
      <c r="FA155" s="290">
        <v>10</v>
      </c>
      <c r="FB155" s="290">
        <v>0</v>
      </c>
      <c r="FC155" s="290">
        <v>0</v>
      </c>
      <c r="FD155" s="290">
        <v>1</v>
      </c>
      <c r="FE155" s="290">
        <v>2</v>
      </c>
      <c r="FF155" s="290">
        <v>26</v>
      </c>
      <c r="FG155" s="290">
        <v>82</v>
      </c>
      <c r="FH155" s="290">
        <v>156</v>
      </c>
      <c r="FI155" s="290">
        <v>115</v>
      </c>
      <c r="FJ155" s="290">
        <v>1397</v>
      </c>
      <c r="FK155" s="295">
        <v>3</v>
      </c>
      <c r="FL155" s="291">
        <v>1.5472052316166232</v>
      </c>
      <c r="FM155" s="295">
        <v>2</v>
      </c>
      <c r="FN155" s="291">
        <v>1.0314701544110823</v>
      </c>
      <c r="FO155" s="295">
        <v>2</v>
      </c>
      <c r="FP155" s="291">
        <v>1.0314701544110823</v>
      </c>
      <c r="FQ155" s="281">
        <v>1</v>
      </c>
      <c r="FR155" s="292">
        <v>0.50647528653839335</v>
      </c>
      <c r="FS155" s="281">
        <v>0</v>
      </c>
      <c r="FT155" s="292">
        <v>0</v>
      </c>
      <c r="FU155" s="295">
        <v>0</v>
      </c>
      <c r="FV155" s="291">
        <v>0</v>
      </c>
      <c r="FW155" s="293">
        <v>1</v>
      </c>
      <c r="FX155" s="293">
        <v>0</v>
      </c>
      <c r="FY155" s="293">
        <v>1</v>
      </c>
      <c r="FZ155" s="293">
        <v>0</v>
      </c>
      <c r="GA155" s="293">
        <v>0</v>
      </c>
      <c r="GB155" s="290">
        <v>3648</v>
      </c>
      <c r="GC155" s="290">
        <v>0</v>
      </c>
      <c r="GD155" s="290">
        <v>0</v>
      </c>
      <c r="GE155" s="290">
        <v>0</v>
      </c>
      <c r="GF155" s="290">
        <v>0</v>
      </c>
      <c r="GG155" s="291">
        <v>58.2</v>
      </c>
      <c r="GH155" s="291">
        <v>252.84</v>
      </c>
      <c r="GI155" s="291">
        <v>12</v>
      </c>
      <c r="GJ155" s="291">
        <v>1</v>
      </c>
      <c r="GK155" s="291">
        <v>0</v>
      </c>
      <c r="GL155" s="291">
        <v>1</v>
      </c>
      <c r="GM155" s="291">
        <v>1</v>
      </c>
      <c r="GN155" s="291">
        <v>1</v>
      </c>
      <c r="GO155" s="291">
        <v>1</v>
      </c>
      <c r="GP155" s="291">
        <v>4</v>
      </c>
      <c r="GQ155" s="291">
        <v>2</v>
      </c>
      <c r="GR155" s="291">
        <v>0</v>
      </c>
      <c r="GS155" s="291">
        <v>0</v>
      </c>
      <c r="GT155" s="291">
        <v>10</v>
      </c>
      <c r="GU155" s="291">
        <v>0</v>
      </c>
      <c r="GV155" s="291">
        <v>0</v>
      </c>
      <c r="GW155" s="291">
        <v>1</v>
      </c>
      <c r="GX155" s="291">
        <v>0</v>
      </c>
      <c r="GY155" s="291">
        <v>0</v>
      </c>
      <c r="GZ155" s="291">
        <v>1</v>
      </c>
      <c r="HA155" s="291">
        <v>0</v>
      </c>
      <c r="HB155" s="291">
        <v>0</v>
      </c>
      <c r="HC155" s="291">
        <v>0</v>
      </c>
      <c r="HD155" s="291">
        <v>0</v>
      </c>
      <c r="HE155" s="291">
        <v>0</v>
      </c>
      <c r="HF155" s="291">
        <v>0</v>
      </c>
      <c r="HG155" s="291">
        <v>0</v>
      </c>
      <c r="HH155" s="291">
        <v>2</v>
      </c>
      <c r="HI155" s="291">
        <v>0</v>
      </c>
      <c r="HJ155" s="134">
        <v>1.0314701544110823</v>
      </c>
      <c r="HK155" s="134">
        <v>8.251761235288658</v>
      </c>
      <c r="HL155" s="132">
        <v>47.514672662946495</v>
      </c>
      <c r="HM155" s="144">
        <v>78.401153548458893</v>
      </c>
      <c r="HN155" s="144">
        <v>76.766517068670694</v>
      </c>
      <c r="HO155" s="365">
        <v>3.9603960396039598E-2</v>
      </c>
      <c r="HP155" s="365">
        <v>0</v>
      </c>
      <c r="HQ155" s="365">
        <v>2.5</v>
      </c>
      <c r="HR155" s="365">
        <v>0</v>
      </c>
      <c r="HS155" s="132">
        <v>85</v>
      </c>
      <c r="HT155" s="132">
        <v>94.117647058823493</v>
      </c>
      <c r="HU155" s="132">
        <v>1.58415841584158</v>
      </c>
      <c r="HV155" s="132">
        <v>0.92542188350571597</v>
      </c>
      <c r="HW155" s="132">
        <v>2.5798088653924398</v>
      </c>
      <c r="HX155" s="132">
        <v>5.0581334994290499</v>
      </c>
      <c r="HY155" s="144">
        <v>99.709513163887365</v>
      </c>
      <c r="HZ155" s="144">
        <v>104.122399814069</v>
      </c>
      <c r="IA155" s="383">
        <v>15</v>
      </c>
      <c r="IB155" s="383">
        <v>10</v>
      </c>
      <c r="IC155" s="366">
        <v>0.394425453589272</v>
      </c>
      <c r="ID155" s="366">
        <v>0.157405949944908</v>
      </c>
      <c r="IE155" s="366">
        <v>4.6728971962616797</v>
      </c>
      <c r="IF155" s="366">
        <v>2.68096514745308</v>
      </c>
      <c r="IG155" s="144">
        <v>81.931464174454803</v>
      </c>
      <c r="IH155" s="144">
        <v>84.182305630026804</v>
      </c>
      <c r="II155" s="144">
        <v>8.4407047068104095</v>
      </c>
      <c r="IJ155" s="144">
        <v>5.87124193294507</v>
      </c>
      <c r="IK155" s="144">
        <v>4.2217364782431899</v>
      </c>
      <c r="IL155" s="144">
        <v>8.9639779923180694</v>
      </c>
      <c r="IM155" s="146">
        <v>88.878741794058712</v>
      </c>
      <c r="IN155" s="135">
        <v>95.760887076171969</v>
      </c>
      <c r="IO155" s="366">
        <v>0.216450216450216</v>
      </c>
      <c r="IP155" s="366">
        <v>0</v>
      </c>
      <c r="IQ155" s="366">
        <v>2.3391812865497101</v>
      </c>
      <c r="IR155" s="366">
        <v>0</v>
      </c>
      <c r="IS155" s="144">
        <v>92.982456140350905</v>
      </c>
      <c r="IT155" s="144">
        <v>90.728476821192004</v>
      </c>
      <c r="IU155" s="144">
        <v>9.2532467532467493</v>
      </c>
      <c r="IV155" s="144">
        <v>6.6519823788546297</v>
      </c>
      <c r="IW155" s="144">
        <v>4.5431221630155898</v>
      </c>
      <c r="IX155" s="144">
        <v>6.0224419334588797</v>
      </c>
      <c r="IY155" s="338">
        <v>13</v>
      </c>
      <c r="IZ155" s="366">
        <v>0.32290114257327401</v>
      </c>
      <c r="JA155" s="366">
        <v>3.5422343324250698</v>
      </c>
      <c r="JB155" s="366">
        <v>98.092643051771105</v>
      </c>
      <c r="JC155" s="366">
        <v>9.1157476403377995</v>
      </c>
      <c r="JD155" s="144">
        <v>8.7563583515000492</v>
      </c>
    </row>
    <row r="156" spans="1:264" ht="18" customHeight="1">
      <c r="A156" s="278"/>
      <c r="B156" s="279" t="s">
        <v>87</v>
      </c>
      <c r="C156" s="279" t="s">
        <v>87</v>
      </c>
      <c r="D156" s="280" t="s">
        <v>1872</v>
      </c>
      <c r="E156" s="281" t="s">
        <v>1370</v>
      </c>
      <c r="F156" s="280" t="s">
        <v>106</v>
      </c>
      <c r="G156" s="281" t="s">
        <v>19</v>
      </c>
      <c r="H156" s="282" t="s">
        <v>87</v>
      </c>
      <c r="I156" s="282" t="s">
        <v>87</v>
      </c>
      <c r="J156" s="282" t="s">
        <v>87</v>
      </c>
      <c r="K156" s="282" t="s">
        <v>87</v>
      </c>
      <c r="L156" s="282" t="s">
        <v>87</v>
      </c>
      <c r="M156" s="283">
        <v>193838</v>
      </c>
      <c r="N156" s="282" t="s">
        <v>87</v>
      </c>
      <c r="O156" s="282" t="s">
        <v>87</v>
      </c>
      <c r="P156" s="282" t="s">
        <v>87</v>
      </c>
      <c r="Q156" s="282" t="s">
        <v>87</v>
      </c>
      <c r="R156" s="132">
        <v>84.044806174451764</v>
      </c>
      <c r="S156" s="132">
        <v>94.625309875589053</v>
      </c>
      <c r="T156" s="339" t="s">
        <v>88</v>
      </c>
      <c r="U156" s="339" t="s">
        <v>88</v>
      </c>
      <c r="V156" s="132">
        <v>11.5125049622866</v>
      </c>
      <c r="W156" s="132">
        <v>13.8944025406908</v>
      </c>
      <c r="X156" s="132">
        <v>25.406907502977401</v>
      </c>
      <c r="Y156" s="282" t="s">
        <v>87</v>
      </c>
      <c r="Z156" s="282" t="s">
        <v>87</v>
      </c>
      <c r="AA156" s="282" t="s">
        <v>87</v>
      </c>
      <c r="AB156" s="282" t="s">
        <v>87</v>
      </c>
      <c r="AC156" s="282" t="s">
        <v>87</v>
      </c>
      <c r="AD156" s="282" t="s">
        <v>87</v>
      </c>
      <c r="AE156" s="282" t="s">
        <v>87</v>
      </c>
      <c r="AF156" s="282" t="s">
        <v>87</v>
      </c>
      <c r="AG156" s="282" t="s">
        <v>87</v>
      </c>
      <c r="AH156" s="282" t="s">
        <v>87</v>
      </c>
      <c r="AI156" s="282" t="s">
        <v>87</v>
      </c>
      <c r="AJ156" s="282" t="s">
        <v>87</v>
      </c>
      <c r="AK156" s="282" t="s">
        <v>87</v>
      </c>
      <c r="AL156" s="282" t="s">
        <v>87</v>
      </c>
      <c r="AM156" s="282" t="s">
        <v>87</v>
      </c>
      <c r="AN156" s="282" t="s">
        <v>87</v>
      </c>
      <c r="AO156" s="282" t="s">
        <v>87</v>
      </c>
      <c r="AP156" s="282" t="s">
        <v>87</v>
      </c>
      <c r="AQ156" s="282" t="s">
        <v>87</v>
      </c>
      <c r="AR156" s="282" t="s">
        <v>87</v>
      </c>
      <c r="AS156" s="282" t="s">
        <v>87</v>
      </c>
      <c r="AT156" s="282" t="s">
        <v>87</v>
      </c>
      <c r="AU156" s="282" t="s">
        <v>87</v>
      </c>
      <c r="AV156" s="282" t="s">
        <v>87</v>
      </c>
      <c r="AW156" s="286" t="s">
        <v>87</v>
      </c>
      <c r="AX156" s="286" t="s">
        <v>87</v>
      </c>
      <c r="AY156" s="286" t="s">
        <v>87</v>
      </c>
      <c r="AZ156" s="286" t="s">
        <v>87</v>
      </c>
      <c r="BA156" s="286" t="s">
        <v>87</v>
      </c>
      <c r="BB156" s="285">
        <v>10</v>
      </c>
      <c r="BC156" s="285">
        <v>26</v>
      </c>
      <c r="BD156" s="287" t="s">
        <v>88</v>
      </c>
      <c r="BE156" s="287" t="s">
        <v>88</v>
      </c>
      <c r="BF156" s="287" t="s">
        <v>88</v>
      </c>
      <c r="BG156" s="285">
        <v>51</v>
      </c>
      <c r="BH156" s="284">
        <v>25.695931477516059</v>
      </c>
      <c r="BI156" s="285">
        <v>239</v>
      </c>
      <c r="BJ156" s="284">
        <v>120.41818868875173</v>
      </c>
      <c r="BK156" s="285">
        <v>24</v>
      </c>
      <c r="BL156" s="284">
        <v>12.092203048242851</v>
      </c>
      <c r="BM156" s="285">
        <v>0</v>
      </c>
      <c r="BN156" s="288">
        <v>0</v>
      </c>
      <c r="BO156" s="289">
        <v>96</v>
      </c>
      <c r="BP156" s="288">
        <v>48.368812192971404</v>
      </c>
      <c r="BQ156" s="285">
        <v>0</v>
      </c>
      <c r="BR156" s="288">
        <v>0</v>
      </c>
      <c r="BS156" s="285">
        <v>16</v>
      </c>
      <c r="BT156" s="288">
        <v>8.061468698828568</v>
      </c>
      <c r="BU156" s="285">
        <v>0</v>
      </c>
      <c r="BV156" s="288">
        <v>0</v>
      </c>
      <c r="BW156" s="285">
        <v>21</v>
      </c>
      <c r="BX156" s="288">
        <v>10.580677667212495</v>
      </c>
      <c r="BY156" s="290">
        <v>0</v>
      </c>
      <c r="BZ156" s="291">
        <v>0</v>
      </c>
      <c r="CA156" s="285">
        <v>642</v>
      </c>
      <c r="CB156" s="288">
        <v>323.46643154049627</v>
      </c>
      <c r="CC156" s="290">
        <v>317</v>
      </c>
      <c r="CD156" s="291">
        <v>159.717848595541</v>
      </c>
      <c r="CE156" s="285">
        <v>35</v>
      </c>
      <c r="CF156" s="288">
        <v>17.634462778687492</v>
      </c>
      <c r="CG156" s="285">
        <v>341</v>
      </c>
      <c r="CH156" s="288">
        <v>171.81005164378385</v>
      </c>
      <c r="CI156" s="285">
        <v>625</v>
      </c>
      <c r="CJ156" s="288">
        <v>314.90112104799096</v>
      </c>
      <c r="CK156" s="285">
        <v>116</v>
      </c>
      <c r="CL156" s="288">
        <v>58.445648066507111</v>
      </c>
      <c r="CM156" s="290">
        <v>8</v>
      </c>
      <c r="CN156" s="294">
        <v>4.030734349414284</v>
      </c>
      <c r="CO156" s="285">
        <v>93</v>
      </c>
      <c r="CP156" s="288">
        <v>46.857286811941051</v>
      </c>
      <c r="CQ156" s="285">
        <v>1</v>
      </c>
      <c r="CR156" s="288">
        <v>0.5038417936767855</v>
      </c>
      <c r="CS156" s="290">
        <v>24</v>
      </c>
      <c r="CT156" s="291">
        <v>12.092203048242851</v>
      </c>
      <c r="CU156" s="285">
        <v>36</v>
      </c>
      <c r="CV156" s="288">
        <v>18.138304572364277</v>
      </c>
      <c r="CW156" s="285">
        <v>676</v>
      </c>
      <c r="CX156" s="288">
        <v>340.59705252550697</v>
      </c>
      <c r="CY156" s="285">
        <v>676</v>
      </c>
      <c r="CZ156" s="288">
        <v>340.59705252550697</v>
      </c>
      <c r="DA156" s="290">
        <v>0</v>
      </c>
      <c r="DB156" s="291">
        <v>0</v>
      </c>
      <c r="DC156" s="285">
        <v>0</v>
      </c>
      <c r="DD156" s="285">
        <v>0</v>
      </c>
      <c r="DE156" s="285">
        <v>390</v>
      </c>
      <c r="DF156" s="285">
        <v>9031</v>
      </c>
      <c r="DG156" s="285">
        <v>0</v>
      </c>
      <c r="DH156" s="285">
        <v>507</v>
      </c>
      <c r="DI156" s="285">
        <v>65</v>
      </c>
      <c r="DJ156" s="285">
        <v>86</v>
      </c>
      <c r="DK156" s="285">
        <v>13</v>
      </c>
      <c r="DL156" s="285">
        <v>349</v>
      </c>
      <c r="DM156" s="285">
        <v>0</v>
      </c>
      <c r="DN156" s="285">
        <v>1150</v>
      </c>
      <c r="DO156" s="285">
        <v>144</v>
      </c>
      <c r="DP156" s="285">
        <v>41</v>
      </c>
      <c r="DQ156" s="285">
        <v>129</v>
      </c>
      <c r="DR156" s="285">
        <v>0</v>
      </c>
      <c r="DS156" s="285">
        <v>20</v>
      </c>
      <c r="DT156" s="285">
        <v>6151</v>
      </c>
      <c r="DU156" s="285">
        <v>21781</v>
      </c>
      <c r="DV156" s="285">
        <v>4432</v>
      </c>
      <c r="DW156" s="285">
        <v>2682</v>
      </c>
      <c r="DX156" s="285">
        <v>477</v>
      </c>
      <c r="DY156" s="285">
        <v>477</v>
      </c>
      <c r="DZ156" s="285">
        <v>5992</v>
      </c>
      <c r="EA156" s="285">
        <v>11357</v>
      </c>
      <c r="EB156" s="288">
        <v>22.285814915910901</v>
      </c>
      <c r="EC156" s="285">
        <v>149</v>
      </c>
      <c r="ED156" s="285">
        <v>3798</v>
      </c>
      <c r="EE156" s="285">
        <v>799</v>
      </c>
      <c r="EF156" s="288">
        <v>21.037388098999475</v>
      </c>
      <c r="EG156" s="285">
        <v>115</v>
      </c>
      <c r="EH156" s="285">
        <v>83</v>
      </c>
      <c r="EI156" s="285">
        <v>70</v>
      </c>
      <c r="EJ156" s="285">
        <v>23</v>
      </c>
      <c r="EK156" s="285">
        <v>248</v>
      </c>
      <c r="EL156" s="285">
        <v>0</v>
      </c>
      <c r="EM156" s="285">
        <v>22</v>
      </c>
      <c r="EN156" s="285">
        <v>5</v>
      </c>
      <c r="EO156" s="285">
        <v>26</v>
      </c>
      <c r="EP156" s="285">
        <v>25</v>
      </c>
      <c r="EQ156" s="285">
        <v>33</v>
      </c>
      <c r="ER156" s="285">
        <v>0</v>
      </c>
      <c r="ES156" s="285">
        <v>0</v>
      </c>
      <c r="ET156" s="285">
        <v>0</v>
      </c>
      <c r="EU156" s="285">
        <v>0</v>
      </c>
      <c r="EV156" s="285">
        <v>2528</v>
      </c>
      <c r="EW156" s="285">
        <v>0</v>
      </c>
      <c r="EX156" s="285">
        <v>13</v>
      </c>
      <c r="EY156" s="285">
        <v>0</v>
      </c>
      <c r="EZ156" s="285">
        <v>0</v>
      </c>
      <c r="FA156" s="285">
        <v>1</v>
      </c>
      <c r="FB156" s="285">
        <v>0</v>
      </c>
      <c r="FC156" s="285">
        <v>1</v>
      </c>
      <c r="FD156" s="285">
        <v>15</v>
      </c>
      <c r="FE156" s="285">
        <v>7</v>
      </c>
      <c r="FF156" s="285">
        <v>32</v>
      </c>
      <c r="FG156" s="285">
        <v>293</v>
      </c>
      <c r="FH156" s="285">
        <v>363</v>
      </c>
      <c r="FI156" s="285">
        <v>248</v>
      </c>
      <c r="FJ156" s="285">
        <v>3173</v>
      </c>
      <c r="FK156" s="289">
        <v>4</v>
      </c>
      <c r="FL156" s="288">
        <v>2.0635788648252666</v>
      </c>
      <c r="FM156" s="295">
        <v>4</v>
      </c>
      <c r="FN156" s="291">
        <v>2.0635788648252666</v>
      </c>
      <c r="FO156" s="295">
        <v>2</v>
      </c>
      <c r="FP156" s="291">
        <v>1.0317894324126333</v>
      </c>
      <c r="FQ156" s="281">
        <v>1</v>
      </c>
      <c r="FR156" s="292">
        <v>0.5038417936767855</v>
      </c>
      <c r="FS156" s="281">
        <v>0</v>
      </c>
      <c r="FT156" s="292">
        <v>0</v>
      </c>
      <c r="FU156" s="295">
        <v>29</v>
      </c>
      <c r="FV156" s="291">
        <v>14.611412016626778</v>
      </c>
      <c r="FW156" s="293">
        <v>1</v>
      </c>
      <c r="FX156" s="293">
        <v>0</v>
      </c>
      <c r="FY156" s="293">
        <v>0</v>
      </c>
      <c r="FZ156" s="293">
        <v>0</v>
      </c>
      <c r="GA156" s="293">
        <v>1</v>
      </c>
      <c r="GB156" s="285">
        <v>8457</v>
      </c>
      <c r="GC156" s="285">
        <v>0</v>
      </c>
      <c r="GD156" s="285">
        <v>3094</v>
      </c>
      <c r="GE156" s="285">
        <v>0</v>
      </c>
      <c r="GF156" s="285">
        <v>0</v>
      </c>
      <c r="GG156" s="288">
        <v>120.59</v>
      </c>
      <c r="GH156" s="288">
        <v>524.17999999999995</v>
      </c>
      <c r="GI156" s="288">
        <v>31.08</v>
      </c>
      <c r="GJ156" s="288">
        <v>5</v>
      </c>
      <c r="GK156" s="288">
        <v>1</v>
      </c>
      <c r="GL156" s="288">
        <v>2</v>
      </c>
      <c r="GM156" s="288">
        <v>3</v>
      </c>
      <c r="GN156" s="288">
        <v>3</v>
      </c>
      <c r="GO156" s="288">
        <v>2</v>
      </c>
      <c r="GP156" s="288">
        <v>6</v>
      </c>
      <c r="GQ156" s="288">
        <v>2</v>
      </c>
      <c r="GR156" s="288">
        <v>2</v>
      </c>
      <c r="GS156" s="288">
        <v>0</v>
      </c>
      <c r="GT156" s="288">
        <v>17</v>
      </c>
      <c r="GU156" s="288">
        <v>0</v>
      </c>
      <c r="GV156" s="288">
        <v>2</v>
      </c>
      <c r="GW156" s="288">
        <v>1</v>
      </c>
      <c r="GX156" s="288">
        <v>1</v>
      </c>
      <c r="GY156" s="288">
        <v>3</v>
      </c>
      <c r="GZ156" s="288">
        <v>3</v>
      </c>
      <c r="HA156" s="288">
        <v>1</v>
      </c>
      <c r="HB156" s="288">
        <v>1</v>
      </c>
      <c r="HC156" s="288">
        <v>1</v>
      </c>
      <c r="HD156" s="288">
        <v>3</v>
      </c>
      <c r="HE156" s="288">
        <v>4</v>
      </c>
      <c r="HF156" s="288">
        <v>2</v>
      </c>
      <c r="HG156" s="288">
        <v>2</v>
      </c>
      <c r="HH156" s="288">
        <v>12.85</v>
      </c>
      <c r="HI156" s="288">
        <v>3</v>
      </c>
      <c r="HJ156" s="134">
        <v>1.5476841486189499</v>
      </c>
      <c r="HK156" s="134">
        <v>18.572209783427397</v>
      </c>
      <c r="HL156" s="132">
        <v>28.688905168233266</v>
      </c>
      <c r="HM156" s="144">
        <v>71.469604348144202</v>
      </c>
      <c r="HN156" s="144">
        <v>76.689756905986897</v>
      </c>
      <c r="HO156" s="365">
        <v>0</v>
      </c>
      <c r="HP156" s="365">
        <v>0</v>
      </c>
      <c r="HQ156" s="365">
        <v>0</v>
      </c>
      <c r="HR156" s="365">
        <v>0</v>
      </c>
      <c r="HS156" s="132">
        <v>97.297297297297305</v>
      </c>
      <c r="HT156" s="132">
        <v>100</v>
      </c>
      <c r="HU156" s="132">
        <v>3.9319872476089301</v>
      </c>
      <c r="HV156" s="132">
        <v>2.12765957446809</v>
      </c>
      <c r="HW156" s="132">
        <v>0.77339914010227195</v>
      </c>
      <c r="HX156" s="132">
        <v>2.22053669508814</v>
      </c>
      <c r="HY156" s="144">
        <v>90.843671740917827</v>
      </c>
      <c r="HZ156" s="144">
        <v>96.298209489663193</v>
      </c>
      <c r="IA156" s="383">
        <v>3</v>
      </c>
      <c r="IB156" s="383">
        <v>8</v>
      </c>
      <c r="IC156" s="366">
        <v>7.7982843774369606E-2</v>
      </c>
      <c r="ID156" s="366">
        <v>0.13920306246737399</v>
      </c>
      <c r="IE156" s="366">
        <v>1.0714285714285701</v>
      </c>
      <c r="IF156" s="366">
        <v>2.8776978417266199</v>
      </c>
      <c r="IG156" s="144">
        <v>71.071428571428598</v>
      </c>
      <c r="IH156" s="144">
        <v>82.374100719424504</v>
      </c>
      <c r="II156" s="144">
        <v>7.2783987522744997</v>
      </c>
      <c r="IJ156" s="144">
        <v>4.8373064207412604</v>
      </c>
      <c r="IK156" s="144">
        <v>3.6990866766733701</v>
      </c>
      <c r="IL156" s="144">
        <v>8.2361249149971201</v>
      </c>
      <c r="IM156" s="146">
        <v>81.676836543965891</v>
      </c>
      <c r="IN156" s="135">
        <v>87.970113088421485</v>
      </c>
      <c r="IO156" s="366">
        <v>0.19723865877711999</v>
      </c>
      <c r="IP156" s="385">
        <v>0</v>
      </c>
      <c r="IQ156" s="366">
        <v>1.2396694214876001</v>
      </c>
      <c r="IR156" s="385">
        <v>0</v>
      </c>
      <c r="IS156" s="144">
        <v>82.2314049586777</v>
      </c>
      <c r="IT156" s="144">
        <v>91.836734693877602</v>
      </c>
      <c r="IU156" s="144">
        <v>15.910585141354399</v>
      </c>
      <c r="IV156" s="144">
        <v>11.6666666666667</v>
      </c>
      <c r="IW156" s="144">
        <v>3.2000648114392201</v>
      </c>
      <c r="IX156" s="144">
        <v>5.5957118492650002</v>
      </c>
      <c r="IY156" s="338">
        <v>12</v>
      </c>
      <c r="IZ156" s="366">
        <v>0.32795845859524497</v>
      </c>
      <c r="JA156" s="366">
        <v>3.4582132564841501</v>
      </c>
      <c r="JB156" s="366">
        <v>96.253602305475496</v>
      </c>
      <c r="JC156" s="366">
        <v>9.4834654277124901</v>
      </c>
      <c r="JD156" s="144">
        <v>6.67991839723806</v>
      </c>
    </row>
    <row r="157" spans="1:264" ht="18" customHeight="1">
      <c r="A157" s="278"/>
      <c r="B157" s="279" t="s">
        <v>87</v>
      </c>
      <c r="C157" s="279" t="s">
        <v>87</v>
      </c>
      <c r="D157" s="280" t="s">
        <v>1873</v>
      </c>
      <c r="E157" s="281" t="s">
        <v>1371</v>
      </c>
      <c r="F157" s="280" t="s">
        <v>106</v>
      </c>
      <c r="G157" s="281" t="s">
        <v>19</v>
      </c>
      <c r="H157" s="282" t="s">
        <v>87</v>
      </c>
      <c r="I157" s="282" t="s">
        <v>87</v>
      </c>
      <c r="J157" s="282" t="s">
        <v>87</v>
      </c>
      <c r="K157" s="282" t="s">
        <v>87</v>
      </c>
      <c r="L157" s="282" t="s">
        <v>87</v>
      </c>
      <c r="M157" s="283">
        <v>179892</v>
      </c>
      <c r="N157" s="282" t="s">
        <v>87</v>
      </c>
      <c r="O157" s="282" t="s">
        <v>87</v>
      </c>
      <c r="P157" s="282" t="s">
        <v>87</v>
      </c>
      <c r="Q157" s="282" t="s">
        <v>87</v>
      </c>
      <c r="R157" s="132">
        <v>82.284319545405566</v>
      </c>
      <c r="S157" s="132">
        <v>87.861920414163805</v>
      </c>
      <c r="T157" s="339" t="s">
        <v>88</v>
      </c>
      <c r="U157" s="339" t="s">
        <v>88</v>
      </c>
      <c r="V157" s="132">
        <v>15.3028201571891</v>
      </c>
      <c r="W157" s="132">
        <v>14.5168747110495</v>
      </c>
      <c r="X157" s="132">
        <v>29.819694868238599</v>
      </c>
      <c r="Y157" s="282" t="s">
        <v>87</v>
      </c>
      <c r="Z157" s="282" t="s">
        <v>87</v>
      </c>
      <c r="AA157" s="282" t="s">
        <v>87</v>
      </c>
      <c r="AB157" s="282" t="s">
        <v>87</v>
      </c>
      <c r="AC157" s="282" t="s">
        <v>87</v>
      </c>
      <c r="AD157" s="282" t="s">
        <v>87</v>
      </c>
      <c r="AE157" s="282" t="s">
        <v>87</v>
      </c>
      <c r="AF157" s="282" t="s">
        <v>87</v>
      </c>
      <c r="AG157" s="282" t="s">
        <v>87</v>
      </c>
      <c r="AH157" s="282" t="s">
        <v>87</v>
      </c>
      <c r="AI157" s="282" t="s">
        <v>87</v>
      </c>
      <c r="AJ157" s="282" t="s">
        <v>87</v>
      </c>
      <c r="AK157" s="282" t="s">
        <v>87</v>
      </c>
      <c r="AL157" s="282" t="s">
        <v>87</v>
      </c>
      <c r="AM157" s="282" t="s">
        <v>87</v>
      </c>
      <c r="AN157" s="282" t="s">
        <v>87</v>
      </c>
      <c r="AO157" s="282" t="s">
        <v>87</v>
      </c>
      <c r="AP157" s="282" t="s">
        <v>87</v>
      </c>
      <c r="AQ157" s="282" t="s">
        <v>87</v>
      </c>
      <c r="AR157" s="282" t="s">
        <v>87</v>
      </c>
      <c r="AS157" s="282" t="s">
        <v>87</v>
      </c>
      <c r="AT157" s="282" t="s">
        <v>87</v>
      </c>
      <c r="AU157" s="282" t="s">
        <v>87</v>
      </c>
      <c r="AV157" s="282" t="s">
        <v>87</v>
      </c>
      <c r="AW157" s="286" t="s">
        <v>87</v>
      </c>
      <c r="AX157" s="286" t="s">
        <v>87</v>
      </c>
      <c r="AY157" s="286" t="s">
        <v>87</v>
      </c>
      <c r="AZ157" s="286" t="s">
        <v>87</v>
      </c>
      <c r="BA157" s="286" t="s">
        <v>87</v>
      </c>
      <c r="BB157" s="285">
        <v>14</v>
      </c>
      <c r="BC157" s="285">
        <v>44</v>
      </c>
      <c r="BD157" s="287" t="s">
        <v>88</v>
      </c>
      <c r="BE157" s="287" t="s">
        <v>88</v>
      </c>
      <c r="BF157" s="287" t="s">
        <v>88</v>
      </c>
      <c r="BG157" s="285">
        <v>35</v>
      </c>
      <c r="BH157" s="284">
        <v>18.990260709150593</v>
      </c>
      <c r="BI157" s="285">
        <v>86</v>
      </c>
      <c r="BJ157" s="284">
        <v>46.661783456770024</v>
      </c>
      <c r="BK157" s="285">
        <v>0</v>
      </c>
      <c r="BL157" s="284">
        <v>0</v>
      </c>
      <c r="BM157" s="285">
        <v>0</v>
      </c>
      <c r="BN157" s="288">
        <v>0</v>
      </c>
      <c r="BO157" s="289">
        <v>50</v>
      </c>
      <c r="BP157" s="288">
        <v>27.128943870215135</v>
      </c>
      <c r="BQ157" s="285">
        <v>0</v>
      </c>
      <c r="BR157" s="288">
        <v>0</v>
      </c>
      <c r="BS157" s="285">
        <v>0</v>
      </c>
      <c r="BT157" s="288">
        <v>0</v>
      </c>
      <c r="BU157" s="285">
        <v>0</v>
      </c>
      <c r="BV157" s="288">
        <v>0</v>
      </c>
      <c r="BW157" s="285">
        <v>29</v>
      </c>
      <c r="BX157" s="288">
        <v>15.734787444724777</v>
      </c>
      <c r="BY157" s="290">
        <v>0</v>
      </c>
      <c r="BZ157" s="291">
        <v>0</v>
      </c>
      <c r="CA157" s="285">
        <v>307</v>
      </c>
      <c r="CB157" s="288">
        <v>166.57171536312092</v>
      </c>
      <c r="CC157" s="290">
        <v>0</v>
      </c>
      <c r="CD157" s="291">
        <v>0</v>
      </c>
      <c r="CE157" s="285">
        <v>67</v>
      </c>
      <c r="CF157" s="288">
        <v>36.352784786088279</v>
      </c>
      <c r="CG157" s="285">
        <v>464</v>
      </c>
      <c r="CH157" s="288">
        <v>251.75659911559643</v>
      </c>
      <c r="CI157" s="285">
        <v>640</v>
      </c>
      <c r="CJ157" s="288">
        <v>347.25048153875372</v>
      </c>
      <c r="CK157" s="285">
        <v>219</v>
      </c>
      <c r="CL157" s="288">
        <v>118.82477415154227</v>
      </c>
      <c r="CM157" s="285">
        <v>210</v>
      </c>
      <c r="CN157" s="292">
        <v>113.94156425490357</v>
      </c>
      <c r="CO157" s="285">
        <v>51</v>
      </c>
      <c r="CP157" s="288">
        <v>27.671522747619438</v>
      </c>
      <c r="CQ157" s="290">
        <v>0</v>
      </c>
      <c r="CR157" s="291">
        <v>0</v>
      </c>
      <c r="CS157" s="285">
        <v>0</v>
      </c>
      <c r="CT157" s="288">
        <v>0</v>
      </c>
      <c r="CU157" s="285">
        <v>19</v>
      </c>
      <c r="CV157" s="288">
        <v>10.308998670681751</v>
      </c>
      <c r="CW157" s="285">
        <v>299</v>
      </c>
      <c r="CX157" s="288">
        <v>162.23108434388649</v>
      </c>
      <c r="CY157" s="285">
        <v>299</v>
      </c>
      <c r="CZ157" s="288">
        <v>162.23108434388649</v>
      </c>
      <c r="DA157" s="290">
        <v>0</v>
      </c>
      <c r="DB157" s="291">
        <v>0</v>
      </c>
      <c r="DC157" s="285">
        <v>0</v>
      </c>
      <c r="DD157" s="285">
        <v>0</v>
      </c>
      <c r="DE157" s="285">
        <v>121</v>
      </c>
      <c r="DF157" s="285">
        <v>2599</v>
      </c>
      <c r="DG157" s="285">
        <v>0</v>
      </c>
      <c r="DH157" s="285">
        <v>249</v>
      </c>
      <c r="DI157" s="285">
        <v>2</v>
      </c>
      <c r="DJ157" s="285">
        <v>240</v>
      </c>
      <c r="DK157" s="285">
        <v>33</v>
      </c>
      <c r="DL157" s="285">
        <v>243</v>
      </c>
      <c r="DM157" s="285">
        <v>0</v>
      </c>
      <c r="DN157" s="285">
        <v>655</v>
      </c>
      <c r="DO157" s="285">
        <v>53</v>
      </c>
      <c r="DP157" s="285">
        <v>19</v>
      </c>
      <c r="DQ157" s="285">
        <v>21</v>
      </c>
      <c r="DR157" s="285">
        <v>0</v>
      </c>
      <c r="DS157" s="285">
        <v>37</v>
      </c>
      <c r="DT157" s="285">
        <v>9426</v>
      </c>
      <c r="DU157" s="285">
        <v>0</v>
      </c>
      <c r="DV157" s="285">
        <v>2517</v>
      </c>
      <c r="DW157" s="285">
        <v>1440</v>
      </c>
      <c r="DX157" s="285">
        <v>306</v>
      </c>
      <c r="DY157" s="285">
        <v>277</v>
      </c>
      <c r="DZ157" s="285">
        <v>3449</v>
      </c>
      <c r="EA157" s="285">
        <v>9611</v>
      </c>
      <c r="EB157" s="288">
        <v>16.210592029965699</v>
      </c>
      <c r="EC157" s="285">
        <v>162</v>
      </c>
      <c r="ED157" s="285">
        <v>3082</v>
      </c>
      <c r="EE157" s="285">
        <v>461</v>
      </c>
      <c r="EF157" s="288">
        <v>14.957819597663855</v>
      </c>
      <c r="EG157" s="285">
        <v>57</v>
      </c>
      <c r="EH157" s="285">
        <v>44</v>
      </c>
      <c r="EI157" s="285">
        <v>27</v>
      </c>
      <c r="EJ157" s="285">
        <v>4</v>
      </c>
      <c r="EK157" s="285">
        <v>183</v>
      </c>
      <c r="EL157" s="285">
        <v>3</v>
      </c>
      <c r="EM157" s="285">
        <v>13</v>
      </c>
      <c r="EN157" s="285">
        <v>11</v>
      </c>
      <c r="EO157" s="285">
        <v>12</v>
      </c>
      <c r="EP157" s="285">
        <v>7</v>
      </c>
      <c r="EQ157" s="285">
        <v>19</v>
      </c>
      <c r="ER157" s="285">
        <v>0</v>
      </c>
      <c r="ES157" s="285">
        <v>10</v>
      </c>
      <c r="ET157" s="285">
        <v>0</v>
      </c>
      <c r="EU157" s="285">
        <v>0</v>
      </c>
      <c r="EV157" s="285">
        <v>1594</v>
      </c>
      <c r="EW157" s="285">
        <v>0</v>
      </c>
      <c r="EX157" s="285">
        <v>0</v>
      </c>
      <c r="EY157" s="285">
        <v>0</v>
      </c>
      <c r="EZ157" s="285">
        <v>0</v>
      </c>
      <c r="FA157" s="285">
        <v>9</v>
      </c>
      <c r="FB157" s="285">
        <v>1</v>
      </c>
      <c r="FC157" s="285">
        <v>1</v>
      </c>
      <c r="FD157" s="285">
        <v>6</v>
      </c>
      <c r="FE157" s="285">
        <v>1</v>
      </c>
      <c r="FF157" s="285">
        <v>19</v>
      </c>
      <c r="FG157" s="285">
        <v>80</v>
      </c>
      <c r="FH157" s="285">
        <v>178</v>
      </c>
      <c r="FI157" s="285">
        <v>70</v>
      </c>
      <c r="FJ157" s="285">
        <v>891</v>
      </c>
      <c r="FK157" s="289">
        <v>3</v>
      </c>
      <c r="FL157" s="288">
        <v>1.6676672670268828</v>
      </c>
      <c r="FM157" s="289">
        <v>2</v>
      </c>
      <c r="FN157" s="288">
        <v>1.1117781780179219</v>
      </c>
      <c r="FO157" s="295">
        <v>1</v>
      </c>
      <c r="FP157" s="291">
        <v>0.55588908900896095</v>
      </c>
      <c r="FQ157" s="281">
        <v>1</v>
      </c>
      <c r="FR157" s="292">
        <v>0.54257887740430266</v>
      </c>
      <c r="FS157" s="281">
        <v>0</v>
      </c>
      <c r="FT157" s="292">
        <v>0</v>
      </c>
      <c r="FU157" s="295">
        <v>0</v>
      </c>
      <c r="FV157" s="291">
        <v>0</v>
      </c>
      <c r="FW157" s="293">
        <v>2</v>
      </c>
      <c r="FX157" s="293">
        <v>1</v>
      </c>
      <c r="FY157" s="293">
        <v>1</v>
      </c>
      <c r="FZ157" s="293">
        <v>0</v>
      </c>
      <c r="GA157" s="293">
        <v>0</v>
      </c>
      <c r="GB157" s="285">
        <v>4706</v>
      </c>
      <c r="GC157" s="285">
        <v>0</v>
      </c>
      <c r="GD157" s="285">
        <v>0</v>
      </c>
      <c r="GE157" s="285">
        <v>0</v>
      </c>
      <c r="GF157" s="285">
        <v>0</v>
      </c>
      <c r="GG157" s="288">
        <v>85.09</v>
      </c>
      <c r="GH157" s="288">
        <v>434.93</v>
      </c>
      <c r="GI157" s="288">
        <v>21</v>
      </c>
      <c r="GJ157" s="288">
        <v>3</v>
      </c>
      <c r="GK157" s="288">
        <v>1</v>
      </c>
      <c r="GL157" s="288">
        <v>1</v>
      </c>
      <c r="GM157" s="288">
        <v>4</v>
      </c>
      <c r="GN157" s="288">
        <v>4</v>
      </c>
      <c r="GO157" s="288">
        <v>2</v>
      </c>
      <c r="GP157" s="288">
        <v>2</v>
      </c>
      <c r="GQ157" s="288">
        <v>1</v>
      </c>
      <c r="GR157" s="288">
        <v>1</v>
      </c>
      <c r="GS157" s="288">
        <v>1</v>
      </c>
      <c r="GT157" s="288">
        <v>6</v>
      </c>
      <c r="GU157" s="288">
        <v>0</v>
      </c>
      <c r="GV157" s="288">
        <v>1</v>
      </c>
      <c r="GW157" s="288">
        <v>0</v>
      </c>
      <c r="GX157" s="288">
        <v>0</v>
      </c>
      <c r="GY157" s="288">
        <v>2</v>
      </c>
      <c r="GZ157" s="288">
        <v>2</v>
      </c>
      <c r="HA157" s="288">
        <v>1</v>
      </c>
      <c r="HB157" s="288">
        <v>1</v>
      </c>
      <c r="HC157" s="288">
        <v>1</v>
      </c>
      <c r="HD157" s="288">
        <v>1</v>
      </c>
      <c r="HE157" s="288">
        <v>2</v>
      </c>
      <c r="HF157" s="288">
        <v>0</v>
      </c>
      <c r="HG157" s="288">
        <v>1</v>
      </c>
      <c r="HH157" s="288">
        <v>8</v>
      </c>
      <c r="HI157" s="288">
        <v>2</v>
      </c>
      <c r="HJ157" s="134">
        <v>1.6676672670268828</v>
      </c>
      <c r="HK157" s="134">
        <v>14.453116314232984</v>
      </c>
      <c r="HL157" s="132">
        <v>31.685678073510772</v>
      </c>
      <c r="HM157" s="144">
        <v>73.689375487072496</v>
      </c>
      <c r="HN157" s="144">
        <v>69.057691455906905</v>
      </c>
      <c r="HO157" s="384" t="s">
        <v>88</v>
      </c>
      <c r="HP157" s="384" t="s">
        <v>88</v>
      </c>
      <c r="HQ157" s="384" t="s">
        <v>88</v>
      </c>
      <c r="HR157" s="384" t="s">
        <v>88</v>
      </c>
      <c r="HS157" s="145" t="s">
        <v>88</v>
      </c>
      <c r="HT157" s="145" t="s">
        <v>88</v>
      </c>
      <c r="HU157" s="145" t="s">
        <v>88</v>
      </c>
      <c r="HV157" s="145" t="s">
        <v>88</v>
      </c>
      <c r="HW157" s="132">
        <v>0.81470253884046995</v>
      </c>
      <c r="HX157" s="132">
        <v>1.3117950146219199</v>
      </c>
      <c r="HY157" s="144">
        <v>87.323409797138112</v>
      </c>
      <c r="HZ157" s="144">
        <v>93.448728927908604</v>
      </c>
      <c r="IA157" s="383">
        <v>9</v>
      </c>
      <c r="IB157" s="383">
        <v>6</v>
      </c>
      <c r="IC157" s="366">
        <v>0.142879822193999</v>
      </c>
      <c r="ID157" s="366">
        <v>6.9678318429915204E-2</v>
      </c>
      <c r="IE157" s="366">
        <v>1.80722891566265</v>
      </c>
      <c r="IF157" s="366">
        <v>1.25</v>
      </c>
      <c r="IG157" s="144">
        <v>76.506024096385502</v>
      </c>
      <c r="IH157" s="144">
        <v>84.5833333333333</v>
      </c>
      <c r="II157" s="144">
        <v>7.9060168280679504</v>
      </c>
      <c r="IJ157" s="144">
        <v>5.5742654743932203</v>
      </c>
      <c r="IK157" s="144">
        <v>7.3891625615763497</v>
      </c>
      <c r="IL157" s="144">
        <v>12.585990809079499</v>
      </c>
      <c r="IM157" s="146">
        <v>77.061675189805555</v>
      </c>
      <c r="IN157" s="135">
        <v>85.89460643028697</v>
      </c>
      <c r="IO157" s="385">
        <v>0.100536193029491</v>
      </c>
      <c r="IP157" s="385">
        <v>9.5207870517296095E-2</v>
      </c>
      <c r="IQ157" s="385">
        <v>0.64102564102564097</v>
      </c>
      <c r="IR157" s="385">
        <v>1.0204081632653099</v>
      </c>
      <c r="IS157" s="144">
        <v>77.7777777777778</v>
      </c>
      <c r="IT157" s="144">
        <v>89.115646258503403</v>
      </c>
      <c r="IU157" s="144">
        <v>15.683646112600499</v>
      </c>
      <c r="IV157" s="144">
        <v>9.3303713106950195</v>
      </c>
      <c r="IW157" s="144">
        <v>7.7165354330708702</v>
      </c>
      <c r="IX157" s="144">
        <v>8.7554641295962998</v>
      </c>
      <c r="IY157" s="338">
        <v>13</v>
      </c>
      <c r="IZ157" s="366">
        <v>0.23284972237148499</v>
      </c>
      <c r="JA157" s="366">
        <v>2.7027027027027</v>
      </c>
      <c r="JB157" s="366">
        <v>95.634095634095601</v>
      </c>
      <c r="JC157" s="366">
        <v>8.6154397277449402</v>
      </c>
      <c r="JD157" s="144">
        <v>11.569419300932999</v>
      </c>
    </row>
    <row r="158" spans="1:264" ht="18" customHeight="1">
      <c r="A158" s="278"/>
      <c r="B158" s="279" t="s">
        <v>87</v>
      </c>
      <c r="C158" s="279" t="s">
        <v>87</v>
      </c>
      <c r="D158" s="280" t="s">
        <v>1874</v>
      </c>
      <c r="E158" s="281" t="s">
        <v>1372</v>
      </c>
      <c r="F158" s="280" t="s">
        <v>106</v>
      </c>
      <c r="G158" s="281" t="s">
        <v>19</v>
      </c>
      <c r="H158" s="282" t="s">
        <v>87</v>
      </c>
      <c r="I158" s="282" t="s">
        <v>87</v>
      </c>
      <c r="J158" s="282" t="s">
        <v>87</v>
      </c>
      <c r="K158" s="282" t="s">
        <v>87</v>
      </c>
      <c r="L158" s="282" t="s">
        <v>87</v>
      </c>
      <c r="M158" s="283">
        <v>155346</v>
      </c>
      <c r="N158" s="282" t="s">
        <v>87</v>
      </c>
      <c r="O158" s="282" t="s">
        <v>87</v>
      </c>
      <c r="P158" s="282" t="s">
        <v>87</v>
      </c>
      <c r="Q158" s="282" t="s">
        <v>87</v>
      </c>
      <c r="R158" s="132">
        <v>84.164823746953772</v>
      </c>
      <c r="S158" s="132">
        <v>86.086033168858251</v>
      </c>
      <c r="T158" s="339" t="s">
        <v>88</v>
      </c>
      <c r="U158" s="339" t="s">
        <v>88</v>
      </c>
      <c r="V158" s="132">
        <v>11.359649122806999</v>
      </c>
      <c r="W158" s="132">
        <v>10.657894736842101</v>
      </c>
      <c r="X158" s="132">
        <v>22.017543859649098</v>
      </c>
      <c r="Y158" s="282" t="s">
        <v>87</v>
      </c>
      <c r="Z158" s="282" t="s">
        <v>87</v>
      </c>
      <c r="AA158" s="282" t="s">
        <v>87</v>
      </c>
      <c r="AB158" s="282" t="s">
        <v>87</v>
      </c>
      <c r="AC158" s="282" t="s">
        <v>87</v>
      </c>
      <c r="AD158" s="282" t="s">
        <v>87</v>
      </c>
      <c r="AE158" s="282" t="s">
        <v>87</v>
      </c>
      <c r="AF158" s="282" t="s">
        <v>87</v>
      </c>
      <c r="AG158" s="282" t="s">
        <v>87</v>
      </c>
      <c r="AH158" s="282" t="s">
        <v>87</v>
      </c>
      <c r="AI158" s="282" t="s">
        <v>87</v>
      </c>
      <c r="AJ158" s="282" t="s">
        <v>87</v>
      </c>
      <c r="AK158" s="282" t="s">
        <v>87</v>
      </c>
      <c r="AL158" s="282" t="s">
        <v>87</v>
      </c>
      <c r="AM158" s="282" t="s">
        <v>87</v>
      </c>
      <c r="AN158" s="282" t="s">
        <v>87</v>
      </c>
      <c r="AO158" s="282" t="s">
        <v>87</v>
      </c>
      <c r="AP158" s="282" t="s">
        <v>87</v>
      </c>
      <c r="AQ158" s="282" t="s">
        <v>87</v>
      </c>
      <c r="AR158" s="282" t="s">
        <v>87</v>
      </c>
      <c r="AS158" s="282" t="s">
        <v>87</v>
      </c>
      <c r="AT158" s="282" t="s">
        <v>87</v>
      </c>
      <c r="AU158" s="282" t="s">
        <v>87</v>
      </c>
      <c r="AV158" s="282" t="s">
        <v>87</v>
      </c>
      <c r="AW158" s="286" t="s">
        <v>87</v>
      </c>
      <c r="AX158" s="286" t="s">
        <v>87</v>
      </c>
      <c r="AY158" s="286" t="s">
        <v>87</v>
      </c>
      <c r="AZ158" s="286" t="s">
        <v>87</v>
      </c>
      <c r="BA158" s="286" t="s">
        <v>87</v>
      </c>
      <c r="BB158" s="285">
        <v>21</v>
      </c>
      <c r="BC158" s="285">
        <v>32</v>
      </c>
      <c r="BD158" s="287" t="s">
        <v>88</v>
      </c>
      <c r="BE158" s="287" t="s">
        <v>88</v>
      </c>
      <c r="BF158" s="287" t="s">
        <v>88</v>
      </c>
      <c r="BG158" s="285">
        <v>10</v>
      </c>
      <c r="BH158" s="284">
        <v>6.1652281134401967</v>
      </c>
      <c r="BI158" s="285">
        <v>149</v>
      </c>
      <c r="BJ158" s="284">
        <v>91.861898890258942</v>
      </c>
      <c r="BK158" s="285">
        <v>0</v>
      </c>
      <c r="BL158" s="284">
        <v>0</v>
      </c>
      <c r="BM158" s="285">
        <v>10</v>
      </c>
      <c r="BN158" s="288">
        <v>6.1652281134401967</v>
      </c>
      <c r="BO158" s="289">
        <v>73</v>
      </c>
      <c r="BP158" s="288">
        <v>45.006165228113439</v>
      </c>
      <c r="BQ158" s="285">
        <v>0</v>
      </c>
      <c r="BR158" s="288">
        <v>0</v>
      </c>
      <c r="BS158" s="285">
        <v>13</v>
      </c>
      <c r="BT158" s="288">
        <v>8.0147965474722564</v>
      </c>
      <c r="BU158" s="285">
        <v>0</v>
      </c>
      <c r="BV158" s="288">
        <v>0</v>
      </c>
      <c r="BW158" s="285">
        <v>31</v>
      </c>
      <c r="BX158" s="288">
        <v>19.112207151664613</v>
      </c>
      <c r="BY158" s="290">
        <v>0</v>
      </c>
      <c r="BZ158" s="291">
        <v>0</v>
      </c>
      <c r="CA158" s="285">
        <v>291</v>
      </c>
      <c r="CB158" s="288">
        <v>179.40813810110973</v>
      </c>
      <c r="CC158" s="290">
        <v>0</v>
      </c>
      <c r="CD158" s="291">
        <v>0</v>
      </c>
      <c r="CE158" s="285">
        <v>13</v>
      </c>
      <c r="CF158" s="288">
        <v>8.0147965474722564</v>
      </c>
      <c r="CG158" s="285">
        <v>301</v>
      </c>
      <c r="CH158" s="288">
        <v>185.57336621454994</v>
      </c>
      <c r="CI158" s="285">
        <v>318</v>
      </c>
      <c r="CJ158" s="288">
        <v>196.0542540073983</v>
      </c>
      <c r="CK158" s="285">
        <v>47</v>
      </c>
      <c r="CL158" s="288">
        <v>28.976572133168926</v>
      </c>
      <c r="CM158" s="285">
        <v>963</v>
      </c>
      <c r="CN158" s="292">
        <v>593.71146732429099</v>
      </c>
      <c r="CO158" s="285">
        <v>83</v>
      </c>
      <c r="CP158" s="288">
        <v>51.171393341553639</v>
      </c>
      <c r="CQ158" s="285">
        <v>0</v>
      </c>
      <c r="CR158" s="288">
        <v>0</v>
      </c>
      <c r="CS158" s="285">
        <v>2</v>
      </c>
      <c r="CT158" s="288">
        <v>1.2330456226880395</v>
      </c>
      <c r="CU158" s="285">
        <v>25</v>
      </c>
      <c r="CV158" s="288">
        <v>15.413070283600494</v>
      </c>
      <c r="CW158" s="285">
        <v>552</v>
      </c>
      <c r="CX158" s="288">
        <v>340.32059186189889</v>
      </c>
      <c r="CY158" s="285">
        <v>552</v>
      </c>
      <c r="CZ158" s="288">
        <v>340.32059186189889</v>
      </c>
      <c r="DA158" s="290">
        <v>0</v>
      </c>
      <c r="DB158" s="291">
        <v>0</v>
      </c>
      <c r="DC158" s="285">
        <v>0</v>
      </c>
      <c r="DD158" s="285">
        <v>0</v>
      </c>
      <c r="DE158" s="285">
        <v>232</v>
      </c>
      <c r="DF158" s="285">
        <v>8302</v>
      </c>
      <c r="DG158" s="285">
        <v>0</v>
      </c>
      <c r="DH158" s="285">
        <v>538</v>
      </c>
      <c r="DI158" s="285">
        <v>16</v>
      </c>
      <c r="DJ158" s="285">
        <v>180</v>
      </c>
      <c r="DK158" s="285">
        <v>521</v>
      </c>
      <c r="DL158" s="285">
        <v>128</v>
      </c>
      <c r="DM158" s="285">
        <v>0</v>
      </c>
      <c r="DN158" s="285">
        <v>1252</v>
      </c>
      <c r="DO158" s="285">
        <v>3</v>
      </c>
      <c r="DP158" s="285">
        <v>61</v>
      </c>
      <c r="DQ158" s="285">
        <v>4</v>
      </c>
      <c r="DR158" s="285">
        <v>0</v>
      </c>
      <c r="DS158" s="285">
        <v>57</v>
      </c>
      <c r="DT158" s="285">
        <v>14074</v>
      </c>
      <c r="DU158" s="285">
        <v>0</v>
      </c>
      <c r="DV158" s="285">
        <v>2324</v>
      </c>
      <c r="DW158" s="285">
        <v>5853</v>
      </c>
      <c r="DX158" s="285">
        <v>394</v>
      </c>
      <c r="DY158" s="285">
        <v>379</v>
      </c>
      <c r="DZ158" s="285">
        <v>5051</v>
      </c>
      <c r="EA158" s="285">
        <v>10605</v>
      </c>
      <c r="EB158" s="288">
        <v>14.002828854314</v>
      </c>
      <c r="EC158" s="285">
        <v>107</v>
      </c>
      <c r="ED158" s="285">
        <v>3440</v>
      </c>
      <c r="EE158" s="285">
        <v>591</v>
      </c>
      <c r="EF158" s="288">
        <v>17.180232558139537</v>
      </c>
      <c r="EG158" s="285">
        <v>46</v>
      </c>
      <c r="EH158" s="285">
        <v>107</v>
      </c>
      <c r="EI158" s="285">
        <v>44</v>
      </c>
      <c r="EJ158" s="285">
        <v>7</v>
      </c>
      <c r="EK158" s="285">
        <v>173</v>
      </c>
      <c r="EL158" s="285">
        <v>0</v>
      </c>
      <c r="EM158" s="285">
        <v>5</v>
      </c>
      <c r="EN158" s="285">
        <v>26</v>
      </c>
      <c r="EO158" s="285">
        <v>4</v>
      </c>
      <c r="EP158" s="285">
        <v>10</v>
      </c>
      <c r="EQ158" s="285">
        <v>26</v>
      </c>
      <c r="ER158" s="285">
        <v>0</v>
      </c>
      <c r="ES158" s="285">
        <v>0</v>
      </c>
      <c r="ET158" s="285">
        <v>0</v>
      </c>
      <c r="EU158" s="285">
        <v>0</v>
      </c>
      <c r="EV158" s="285">
        <v>1980</v>
      </c>
      <c r="EW158" s="285">
        <v>0</v>
      </c>
      <c r="EX158" s="285">
        <v>0</v>
      </c>
      <c r="EY158" s="285">
        <v>0</v>
      </c>
      <c r="EZ158" s="285">
        <v>8</v>
      </c>
      <c r="FA158" s="285">
        <v>2</v>
      </c>
      <c r="FB158" s="285">
        <v>2</v>
      </c>
      <c r="FC158" s="285">
        <v>0</v>
      </c>
      <c r="FD158" s="285">
        <v>6</v>
      </c>
      <c r="FE158" s="285">
        <v>3</v>
      </c>
      <c r="FF158" s="285">
        <v>17</v>
      </c>
      <c r="FG158" s="285">
        <v>120</v>
      </c>
      <c r="FH158" s="285">
        <v>185</v>
      </c>
      <c r="FI158" s="285">
        <v>23</v>
      </c>
      <c r="FJ158" s="285">
        <v>1501</v>
      </c>
      <c r="FK158" s="289">
        <v>3</v>
      </c>
      <c r="FL158" s="288">
        <v>1.9311729944768452</v>
      </c>
      <c r="FM158" s="289">
        <v>4</v>
      </c>
      <c r="FN158" s="288">
        <v>2.5748973259691268</v>
      </c>
      <c r="FO158" s="295">
        <v>1</v>
      </c>
      <c r="FP158" s="291">
        <v>0.6437243314922817</v>
      </c>
      <c r="FQ158" s="281">
        <v>1</v>
      </c>
      <c r="FR158" s="292">
        <v>0.61652281134401976</v>
      </c>
      <c r="FS158" s="281">
        <v>1</v>
      </c>
      <c r="FT158" s="292">
        <v>0.61652281134401976</v>
      </c>
      <c r="FU158" s="295">
        <v>0</v>
      </c>
      <c r="FV158" s="291">
        <v>0</v>
      </c>
      <c r="FW158" s="293">
        <v>0</v>
      </c>
      <c r="FX158" s="293">
        <v>0</v>
      </c>
      <c r="FY158" s="293">
        <v>0</v>
      </c>
      <c r="FZ158" s="293">
        <v>0</v>
      </c>
      <c r="GA158" s="293">
        <v>0</v>
      </c>
      <c r="GB158" s="285">
        <v>6598</v>
      </c>
      <c r="GC158" s="285">
        <v>0</v>
      </c>
      <c r="GD158" s="285">
        <v>0</v>
      </c>
      <c r="GE158" s="285">
        <v>0</v>
      </c>
      <c r="GF158" s="285">
        <v>0</v>
      </c>
      <c r="GG158" s="288">
        <v>102.1</v>
      </c>
      <c r="GH158" s="288">
        <v>340.5</v>
      </c>
      <c r="GI158" s="288">
        <v>22</v>
      </c>
      <c r="GJ158" s="288">
        <v>4</v>
      </c>
      <c r="GK158" s="288">
        <v>1</v>
      </c>
      <c r="GL158" s="288">
        <v>1</v>
      </c>
      <c r="GM158" s="288">
        <v>1</v>
      </c>
      <c r="GN158" s="288">
        <v>0</v>
      </c>
      <c r="GO158" s="288">
        <v>1</v>
      </c>
      <c r="GP158" s="288">
        <v>3</v>
      </c>
      <c r="GQ158" s="288">
        <v>1</v>
      </c>
      <c r="GR158" s="288">
        <v>1</v>
      </c>
      <c r="GS158" s="288">
        <v>0</v>
      </c>
      <c r="GT158" s="288">
        <v>6</v>
      </c>
      <c r="GU158" s="288">
        <v>0</v>
      </c>
      <c r="GV158" s="288">
        <v>1</v>
      </c>
      <c r="GW158" s="288">
        <v>1</v>
      </c>
      <c r="GX158" s="288">
        <v>1</v>
      </c>
      <c r="GY158" s="288">
        <v>1</v>
      </c>
      <c r="GZ158" s="288">
        <v>3</v>
      </c>
      <c r="HA158" s="288">
        <v>0</v>
      </c>
      <c r="HB158" s="288">
        <v>1</v>
      </c>
      <c r="HC158" s="288">
        <v>1</v>
      </c>
      <c r="HD158" s="288">
        <v>0</v>
      </c>
      <c r="HE158" s="288">
        <v>1</v>
      </c>
      <c r="HF158" s="288">
        <v>0</v>
      </c>
      <c r="HG158" s="288">
        <v>0</v>
      </c>
      <c r="HH158" s="288">
        <v>11</v>
      </c>
      <c r="HI158" s="288">
        <v>2</v>
      </c>
      <c r="HJ158" s="134">
        <v>3.2186216574614086</v>
      </c>
      <c r="HK158" s="134">
        <v>23.817800265214423</v>
      </c>
      <c r="HL158" s="132">
        <v>43.193902643132098</v>
      </c>
      <c r="HM158" s="144">
        <v>74.720806854297706</v>
      </c>
      <c r="HN158" s="144">
        <v>83.221640676783494</v>
      </c>
      <c r="HO158" s="366">
        <v>9.6758587324625098E-2</v>
      </c>
      <c r="HP158" s="365">
        <v>0</v>
      </c>
      <c r="HQ158" s="366">
        <v>5.8823529411764701</v>
      </c>
      <c r="HR158" s="365">
        <v>0</v>
      </c>
      <c r="HS158" s="132">
        <v>83.823529411764696</v>
      </c>
      <c r="HT158" s="132">
        <v>84</v>
      </c>
      <c r="HU158" s="132">
        <v>1.6448959845186299</v>
      </c>
      <c r="HV158" s="132">
        <v>1.3192612137203199</v>
      </c>
      <c r="HW158" s="132">
        <v>3.9152509275532101</v>
      </c>
      <c r="HX158" s="132">
        <v>6.1162677088422104</v>
      </c>
      <c r="HY158" s="144">
        <v>85.355621763820295</v>
      </c>
      <c r="HZ158" s="144">
        <v>96.108814018740304</v>
      </c>
      <c r="IA158" s="383">
        <v>18</v>
      </c>
      <c r="IB158" s="383">
        <v>7</v>
      </c>
      <c r="IC158" s="366">
        <v>0.32142857142857101</v>
      </c>
      <c r="ID158" s="366">
        <v>8.8227880010083207E-2</v>
      </c>
      <c r="IE158" s="366">
        <v>3.3962264150943402</v>
      </c>
      <c r="IF158" s="366">
        <v>1.42566191446029</v>
      </c>
      <c r="IG158" s="144">
        <v>70.377358490565996</v>
      </c>
      <c r="IH158" s="144">
        <v>73.523421588594701</v>
      </c>
      <c r="II158" s="144">
        <v>9.46428571428571</v>
      </c>
      <c r="IJ158" s="144">
        <v>6.1885555835644102</v>
      </c>
      <c r="IK158" s="144">
        <v>9.18765866041789</v>
      </c>
      <c r="IL158" s="144">
        <v>15.6879986972806</v>
      </c>
      <c r="IM158" s="146">
        <v>87.228669896773255</v>
      </c>
      <c r="IN158" s="135">
        <v>89.94313983856236</v>
      </c>
      <c r="IO158" s="366">
        <v>0.18968133535660101</v>
      </c>
      <c r="IP158" s="366">
        <v>6.9132388524023494E-2</v>
      </c>
      <c r="IQ158" s="366">
        <v>1.45772594752187</v>
      </c>
      <c r="IR158" s="366">
        <v>0.78740157480314998</v>
      </c>
      <c r="IS158" s="144">
        <v>90.087463556851304</v>
      </c>
      <c r="IT158" s="144">
        <v>90.551181102362193</v>
      </c>
      <c r="IU158" s="144">
        <v>13.012139605462799</v>
      </c>
      <c r="IV158" s="144">
        <v>8.7798133425509892</v>
      </c>
      <c r="IW158" s="144">
        <v>9.4915919007697198</v>
      </c>
      <c r="IX158" s="144">
        <v>11.7925897262262</v>
      </c>
      <c r="IY158" s="338">
        <v>7</v>
      </c>
      <c r="IZ158" s="366">
        <v>0.16443504815597801</v>
      </c>
      <c r="JA158" s="366">
        <v>4.7619047619047601</v>
      </c>
      <c r="JB158" s="366">
        <v>91.156462585034006</v>
      </c>
      <c r="JC158" s="366">
        <v>3.45313601127555</v>
      </c>
      <c r="JD158" s="144">
        <v>11.7867378843147</v>
      </c>
    </row>
    <row r="159" spans="1:264" ht="18" customHeight="1">
      <c r="A159" s="278"/>
      <c r="B159" s="279" t="s">
        <v>87</v>
      </c>
      <c r="C159" s="279" t="s">
        <v>87</v>
      </c>
      <c r="D159" s="280" t="s">
        <v>1875</v>
      </c>
      <c r="E159" s="281" t="s">
        <v>1373</v>
      </c>
      <c r="F159" s="280" t="s">
        <v>106</v>
      </c>
      <c r="G159" s="281" t="s">
        <v>19</v>
      </c>
      <c r="H159" s="282" t="s">
        <v>87</v>
      </c>
      <c r="I159" s="282" t="s">
        <v>87</v>
      </c>
      <c r="J159" s="282" t="s">
        <v>87</v>
      </c>
      <c r="K159" s="282" t="s">
        <v>87</v>
      </c>
      <c r="L159" s="282" t="s">
        <v>87</v>
      </c>
      <c r="M159" s="283">
        <v>25476</v>
      </c>
      <c r="N159" s="282" t="s">
        <v>87</v>
      </c>
      <c r="O159" s="282" t="s">
        <v>87</v>
      </c>
      <c r="P159" s="282" t="s">
        <v>87</v>
      </c>
      <c r="Q159" s="282" t="s">
        <v>87</v>
      </c>
      <c r="R159" s="132">
        <v>86.816884303309408</v>
      </c>
      <c r="S159" s="132">
        <v>88.774112998183469</v>
      </c>
      <c r="T159" s="339" t="s">
        <v>88</v>
      </c>
      <c r="U159" s="339" t="s">
        <v>88</v>
      </c>
      <c r="V159" s="132">
        <v>10.9869646182495</v>
      </c>
      <c r="W159" s="132">
        <v>17.132216014897601</v>
      </c>
      <c r="X159" s="132">
        <v>28.119180633147099</v>
      </c>
      <c r="Y159" s="282" t="s">
        <v>87</v>
      </c>
      <c r="Z159" s="282" t="s">
        <v>87</v>
      </c>
      <c r="AA159" s="282" t="s">
        <v>87</v>
      </c>
      <c r="AB159" s="282" t="s">
        <v>87</v>
      </c>
      <c r="AC159" s="282" t="s">
        <v>87</v>
      </c>
      <c r="AD159" s="282" t="s">
        <v>87</v>
      </c>
      <c r="AE159" s="282" t="s">
        <v>87</v>
      </c>
      <c r="AF159" s="282" t="s">
        <v>87</v>
      </c>
      <c r="AG159" s="282" t="s">
        <v>87</v>
      </c>
      <c r="AH159" s="282" t="s">
        <v>87</v>
      </c>
      <c r="AI159" s="282" t="s">
        <v>87</v>
      </c>
      <c r="AJ159" s="282" t="s">
        <v>87</v>
      </c>
      <c r="AK159" s="282" t="s">
        <v>87</v>
      </c>
      <c r="AL159" s="282" t="s">
        <v>87</v>
      </c>
      <c r="AM159" s="282" t="s">
        <v>87</v>
      </c>
      <c r="AN159" s="282" t="s">
        <v>87</v>
      </c>
      <c r="AO159" s="282" t="s">
        <v>87</v>
      </c>
      <c r="AP159" s="282" t="s">
        <v>87</v>
      </c>
      <c r="AQ159" s="282" t="s">
        <v>87</v>
      </c>
      <c r="AR159" s="282" t="s">
        <v>87</v>
      </c>
      <c r="AS159" s="282" t="s">
        <v>87</v>
      </c>
      <c r="AT159" s="282" t="s">
        <v>87</v>
      </c>
      <c r="AU159" s="282" t="s">
        <v>87</v>
      </c>
      <c r="AV159" s="282" t="s">
        <v>87</v>
      </c>
      <c r="AW159" s="286" t="s">
        <v>87</v>
      </c>
      <c r="AX159" s="286" t="s">
        <v>87</v>
      </c>
      <c r="AY159" s="286" t="s">
        <v>87</v>
      </c>
      <c r="AZ159" s="286" t="s">
        <v>87</v>
      </c>
      <c r="BA159" s="286" t="s">
        <v>87</v>
      </c>
      <c r="BB159" s="285">
        <v>3</v>
      </c>
      <c r="BC159" s="285">
        <v>3</v>
      </c>
      <c r="BD159" s="287" t="s">
        <v>88</v>
      </c>
      <c r="BE159" s="287" t="s">
        <v>88</v>
      </c>
      <c r="BF159" s="287" t="s">
        <v>88</v>
      </c>
      <c r="BG159" s="285">
        <v>0</v>
      </c>
      <c r="BH159" s="284">
        <v>0</v>
      </c>
      <c r="BI159" s="285">
        <v>27</v>
      </c>
      <c r="BJ159" s="284">
        <v>95.073770203176167</v>
      </c>
      <c r="BK159" s="285">
        <v>0</v>
      </c>
      <c r="BL159" s="284">
        <v>0</v>
      </c>
      <c r="BM159" s="285">
        <v>0</v>
      </c>
      <c r="BN159" s="288">
        <v>0</v>
      </c>
      <c r="BO159" s="289">
        <v>10</v>
      </c>
      <c r="BP159" s="288">
        <v>35.212507482657841</v>
      </c>
      <c r="BQ159" s="285">
        <v>0</v>
      </c>
      <c r="BR159" s="288">
        <v>0</v>
      </c>
      <c r="BS159" s="285">
        <v>0</v>
      </c>
      <c r="BT159" s="288">
        <v>0</v>
      </c>
      <c r="BU159" s="285">
        <v>0</v>
      </c>
      <c r="BV159" s="288">
        <v>0</v>
      </c>
      <c r="BW159" s="285">
        <v>0</v>
      </c>
      <c r="BX159" s="288">
        <v>0</v>
      </c>
      <c r="BY159" s="290">
        <v>0</v>
      </c>
      <c r="BZ159" s="291">
        <v>0</v>
      </c>
      <c r="CA159" s="285">
        <v>26</v>
      </c>
      <c r="CB159" s="288">
        <v>91.552519454910382</v>
      </c>
      <c r="CC159" s="285">
        <v>0</v>
      </c>
      <c r="CD159" s="288">
        <v>0</v>
      </c>
      <c r="CE159" s="285">
        <v>5</v>
      </c>
      <c r="CF159" s="288">
        <v>17.606253741328921</v>
      </c>
      <c r="CG159" s="285">
        <v>24</v>
      </c>
      <c r="CH159" s="288">
        <v>84.51001795837881</v>
      </c>
      <c r="CI159" s="285">
        <v>56</v>
      </c>
      <c r="CJ159" s="288">
        <v>197.19004190288391</v>
      </c>
      <c r="CK159" s="285">
        <v>16</v>
      </c>
      <c r="CL159" s="288">
        <v>56.34001197225254</v>
      </c>
      <c r="CM159" s="285">
        <v>0</v>
      </c>
      <c r="CN159" s="292">
        <v>0</v>
      </c>
      <c r="CO159" s="285">
        <v>7</v>
      </c>
      <c r="CP159" s="288">
        <v>24.648755237860488</v>
      </c>
      <c r="CQ159" s="290">
        <v>0</v>
      </c>
      <c r="CR159" s="291">
        <v>0</v>
      </c>
      <c r="CS159" s="290">
        <v>0</v>
      </c>
      <c r="CT159" s="291">
        <v>0</v>
      </c>
      <c r="CU159" s="285">
        <v>4</v>
      </c>
      <c r="CV159" s="288">
        <v>14.085002993063135</v>
      </c>
      <c r="CW159" s="285">
        <v>6</v>
      </c>
      <c r="CX159" s="288">
        <v>21.127504489594703</v>
      </c>
      <c r="CY159" s="285">
        <v>6</v>
      </c>
      <c r="CZ159" s="288">
        <v>21.127504489594703</v>
      </c>
      <c r="DA159" s="290">
        <v>0</v>
      </c>
      <c r="DB159" s="291">
        <v>0</v>
      </c>
      <c r="DC159" s="285">
        <v>0</v>
      </c>
      <c r="DD159" s="285">
        <v>0</v>
      </c>
      <c r="DE159" s="285">
        <v>0</v>
      </c>
      <c r="DF159" s="285">
        <v>0</v>
      </c>
      <c r="DG159" s="285">
        <v>0</v>
      </c>
      <c r="DH159" s="285">
        <v>0</v>
      </c>
      <c r="DI159" s="285">
        <v>0</v>
      </c>
      <c r="DJ159" s="285">
        <v>2</v>
      </c>
      <c r="DK159" s="285">
        <v>0</v>
      </c>
      <c r="DL159" s="285">
        <v>33</v>
      </c>
      <c r="DM159" s="285">
        <v>0</v>
      </c>
      <c r="DN159" s="285">
        <v>0</v>
      </c>
      <c r="DO159" s="285">
        <v>35</v>
      </c>
      <c r="DP159" s="285">
        <v>0</v>
      </c>
      <c r="DQ159" s="285">
        <v>0</v>
      </c>
      <c r="DR159" s="285">
        <v>0</v>
      </c>
      <c r="DS159" s="285">
        <v>0</v>
      </c>
      <c r="DT159" s="285">
        <v>0</v>
      </c>
      <c r="DU159" s="285">
        <v>0</v>
      </c>
      <c r="DV159" s="285">
        <v>409</v>
      </c>
      <c r="DW159" s="285">
        <v>42</v>
      </c>
      <c r="DX159" s="285">
        <v>34</v>
      </c>
      <c r="DY159" s="285">
        <v>0</v>
      </c>
      <c r="DZ159" s="285">
        <v>0</v>
      </c>
      <c r="EA159" s="285">
        <v>2788</v>
      </c>
      <c r="EB159" s="288">
        <v>15.674318507891</v>
      </c>
      <c r="EC159" s="285">
        <v>77</v>
      </c>
      <c r="ED159" s="285">
        <v>776</v>
      </c>
      <c r="EE159" s="285">
        <v>120</v>
      </c>
      <c r="EF159" s="288">
        <v>15.463917525773196</v>
      </c>
      <c r="EG159" s="285">
        <v>8</v>
      </c>
      <c r="EH159" s="285">
        <v>43</v>
      </c>
      <c r="EI159" s="285">
        <v>8</v>
      </c>
      <c r="EJ159" s="285">
        <v>0</v>
      </c>
      <c r="EK159" s="285">
        <v>25</v>
      </c>
      <c r="EL159" s="285">
        <v>2</v>
      </c>
      <c r="EM159" s="285">
        <v>0</v>
      </c>
      <c r="EN159" s="285">
        <v>6</v>
      </c>
      <c r="EO159" s="285">
        <v>0</v>
      </c>
      <c r="EP159" s="285">
        <v>4</v>
      </c>
      <c r="EQ159" s="285">
        <v>2</v>
      </c>
      <c r="ER159" s="285">
        <v>0</v>
      </c>
      <c r="ES159" s="285">
        <v>0</v>
      </c>
      <c r="ET159" s="285">
        <v>0</v>
      </c>
      <c r="EU159" s="285">
        <v>0</v>
      </c>
      <c r="EV159" s="285">
        <v>184</v>
      </c>
      <c r="EW159" s="285">
        <v>0</v>
      </c>
      <c r="EX159" s="285">
        <v>0</v>
      </c>
      <c r="EY159" s="285">
        <v>0</v>
      </c>
      <c r="EZ159" s="285">
        <v>0</v>
      </c>
      <c r="FA159" s="285">
        <v>1</v>
      </c>
      <c r="FB159" s="285">
        <v>0</v>
      </c>
      <c r="FC159" s="285">
        <v>0</v>
      </c>
      <c r="FD159" s="285">
        <v>0</v>
      </c>
      <c r="FE159" s="285">
        <v>0</v>
      </c>
      <c r="FF159" s="285">
        <v>3</v>
      </c>
      <c r="FG159" s="285">
        <v>19</v>
      </c>
      <c r="FH159" s="285">
        <v>32</v>
      </c>
      <c r="FI159" s="285">
        <v>10</v>
      </c>
      <c r="FJ159" s="285">
        <v>953</v>
      </c>
      <c r="FK159" s="289">
        <v>0</v>
      </c>
      <c r="FL159" s="288">
        <v>0</v>
      </c>
      <c r="FM159" s="289">
        <v>0</v>
      </c>
      <c r="FN159" s="288">
        <v>0</v>
      </c>
      <c r="FO159" s="289">
        <v>0</v>
      </c>
      <c r="FP159" s="288">
        <v>0</v>
      </c>
      <c r="FQ159" s="281">
        <v>0</v>
      </c>
      <c r="FR159" s="292">
        <v>0</v>
      </c>
      <c r="FS159" s="281">
        <v>0</v>
      </c>
      <c r="FT159" s="292">
        <v>0</v>
      </c>
      <c r="FU159" s="289">
        <v>0</v>
      </c>
      <c r="FV159" s="288">
        <v>0</v>
      </c>
      <c r="FW159" s="293">
        <v>2</v>
      </c>
      <c r="FX159" s="293">
        <v>0</v>
      </c>
      <c r="FY159" s="293">
        <v>2</v>
      </c>
      <c r="FZ159" s="293">
        <v>0</v>
      </c>
      <c r="GA159" s="293">
        <v>0</v>
      </c>
      <c r="GB159" s="285">
        <v>539</v>
      </c>
      <c r="GC159" s="285">
        <v>0</v>
      </c>
      <c r="GD159" s="285">
        <v>0</v>
      </c>
      <c r="GE159" s="285">
        <v>0</v>
      </c>
      <c r="GF159" s="285">
        <v>0</v>
      </c>
      <c r="GG159" s="288">
        <v>25.85</v>
      </c>
      <c r="GH159" s="288">
        <v>149.79</v>
      </c>
      <c r="GI159" s="288">
        <v>7</v>
      </c>
      <c r="GJ159" s="288">
        <v>1</v>
      </c>
      <c r="GK159" s="288">
        <v>0</v>
      </c>
      <c r="GL159" s="288">
        <v>0</v>
      </c>
      <c r="GM159" s="288">
        <v>2</v>
      </c>
      <c r="GN159" s="288">
        <v>2</v>
      </c>
      <c r="GO159" s="288">
        <v>0</v>
      </c>
      <c r="GP159" s="288">
        <v>3.45</v>
      </c>
      <c r="GQ159" s="288">
        <v>0</v>
      </c>
      <c r="GR159" s="288">
        <v>0</v>
      </c>
      <c r="GS159" s="288">
        <v>0</v>
      </c>
      <c r="GT159" s="288">
        <v>2.4500000000000002</v>
      </c>
      <c r="GU159" s="288">
        <v>0</v>
      </c>
      <c r="GV159" s="288">
        <v>1</v>
      </c>
      <c r="GW159" s="288">
        <v>1</v>
      </c>
      <c r="GX159" s="288">
        <v>0</v>
      </c>
      <c r="GY159" s="288">
        <v>1</v>
      </c>
      <c r="GZ159" s="288">
        <v>2</v>
      </c>
      <c r="HA159" s="288">
        <v>0</v>
      </c>
      <c r="HB159" s="288">
        <v>0</v>
      </c>
      <c r="HC159" s="288">
        <v>0</v>
      </c>
      <c r="HD159" s="288">
        <v>0</v>
      </c>
      <c r="HE159" s="288">
        <v>1</v>
      </c>
      <c r="HF159" s="288">
        <v>0</v>
      </c>
      <c r="HG159" s="288">
        <v>1</v>
      </c>
      <c r="HH159" s="288">
        <v>17.100000000000001</v>
      </c>
      <c r="HI159" s="288">
        <v>0</v>
      </c>
      <c r="HJ159" s="134">
        <v>3.9252629926205054</v>
      </c>
      <c r="HK159" s="134">
        <v>11.775788977861517</v>
      </c>
      <c r="HL159" s="132">
        <v>23.944104254985085</v>
      </c>
      <c r="HM159" s="144">
        <v>74.297525902568907</v>
      </c>
      <c r="HN159" s="144">
        <v>78.852652423377293</v>
      </c>
      <c r="HO159" s="366">
        <v>0</v>
      </c>
      <c r="HP159" s="366">
        <v>0</v>
      </c>
      <c r="HQ159" s="366">
        <v>0</v>
      </c>
      <c r="HR159" s="366">
        <v>0</v>
      </c>
      <c r="HS159" s="132">
        <v>100</v>
      </c>
      <c r="HT159" s="132">
        <v>100</v>
      </c>
      <c r="HU159" s="132">
        <v>0.43763676148796499</v>
      </c>
      <c r="HV159" s="132">
        <v>0.12345679012345701</v>
      </c>
      <c r="HW159" s="132">
        <v>1.8885055384056699</v>
      </c>
      <c r="HX159" s="132">
        <v>3.90413606494009</v>
      </c>
      <c r="HY159" s="144">
        <v>84.839581946567606</v>
      </c>
      <c r="HZ159" s="144">
        <v>90.141943853256194</v>
      </c>
      <c r="IA159" s="383">
        <v>1</v>
      </c>
      <c r="IB159" s="383">
        <v>0</v>
      </c>
      <c r="IC159" s="366">
        <v>0.100704934541793</v>
      </c>
      <c r="ID159" s="366">
        <v>0</v>
      </c>
      <c r="IE159" s="366">
        <v>0.96153846153846201</v>
      </c>
      <c r="IF159" s="366">
        <v>0</v>
      </c>
      <c r="IG159" s="144">
        <v>65.384615384615401</v>
      </c>
      <c r="IH159" s="144">
        <v>72.527472527472497</v>
      </c>
      <c r="II159" s="144">
        <v>10.473313192346399</v>
      </c>
      <c r="IJ159" s="144">
        <v>6.6911764705882399</v>
      </c>
      <c r="IK159" s="144">
        <v>7.91719629562375</v>
      </c>
      <c r="IL159" s="144">
        <v>13.10398144569</v>
      </c>
      <c r="IM159" s="146">
        <v>85.363164683305882</v>
      </c>
      <c r="IN159" s="135">
        <v>72.102999999999994</v>
      </c>
      <c r="IO159" s="366">
        <v>0</v>
      </c>
      <c r="IP159" s="366">
        <v>0</v>
      </c>
      <c r="IQ159" s="366">
        <v>0</v>
      </c>
      <c r="IR159" s="366">
        <v>0</v>
      </c>
      <c r="IS159" s="144">
        <v>89.5833333333333</v>
      </c>
      <c r="IT159" s="144">
        <v>84.090909090909093</v>
      </c>
      <c r="IU159" s="144">
        <v>14.159292035398201</v>
      </c>
      <c r="IV159" s="144">
        <v>11.5183246073298</v>
      </c>
      <c r="IW159" s="144">
        <v>6.0750000000000002</v>
      </c>
      <c r="IX159" s="144">
        <v>7.5769534333070299</v>
      </c>
      <c r="IY159" s="338">
        <v>1</v>
      </c>
      <c r="IZ159" s="366">
        <v>0.12738853503184699</v>
      </c>
      <c r="JA159" s="366">
        <v>2</v>
      </c>
      <c r="JB159" s="366">
        <v>96</v>
      </c>
      <c r="JC159" s="366">
        <v>6.3694267515923597</v>
      </c>
      <c r="JD159" s="144">
        <v>12.427522226517199</v>
      </c>
    </row>
    <row r="160" spans="1:264" ht="18" customHeight="1">
      <c r="A160" s="278"/>
      <c r="B160" s="279" t="s">
        <v>87</v>
      </c>
      <c r="C160" s="279" t="s">
        <v>87</v>
      </c>
      <c r="D160" s="280" t="s">
        <v>1876</v>
      </c>
      <c r="E160" s="281" t="s">
        <v>1374</v>
      </c>
      <c r="F160" s="280" t="s">
        <v>106</v>
      </c>
      <c r="G160" s="281" t="s">
        <v>19</v>
      </c>
      <c r="H160" s="282" t="s">
        <v>87</v>
      </c>
      <c r="I160" s="282" t="s">
        <v>87</v>
      </c>
      <c r="J160" s="282" t="s">
        <v>87</v>
      </c>
      <c r="K160" s="282" t="s">
        <v>87</v>
      </c>
      <c r="L160" s="282" t="s">
        <v>87</v>
      </c>
      <c r="M160" s="283">
        <v>423668</v>
      </c>
      <c r="N160" s="282" t="s">
        <v>87</v>
      </c>
      <c r="O160" s="282" t="s">
        <v>87</v>
      </c>
      <c r="P160" s="282" t="s">
        <v>87</v>
      </c>
      <c r="Q160" s="282" t="s">
        <v>87</v>
      </c>
      <c r="R160" s="132">
        <v>83.38571851795686</v>
      </c>
      <c r="S160" s="132">
        <v>86.625182893295801</v>
      </c>
      <c r="T160" s="339" t="s">
        <v>88</v>
      </c>
      <c r="U160" s="339" t="s">
        <v>88</v>
      </c>
      <c r="V160" s="132">
        <v>14.778325123152699</v>
      </c>
      <c r="W160" s="132">
        <v>12.9926108374384</v>
      </c>
      <c r="X160" s="132">
        <v>27.7709359605911</v>
      </c>
      <c r="Y160" s="282" t="s">
        <v>87</v>
      </c>
      <c r="Z160" s="282" t="s">
        <v>87</v>
      </c>
      <c r="AA160" s="282" t="s">
        <v>87</v>
      </c>
      <c r="AB160" s="282" t="s">
        <v>87</v>
      </c>
      <c r="AC160" s="282" t="s">
        <v>87</v>
      </c>
      <c r="AD160" s="282" t="s">
        <v>87</v>
      </c>
      <c r="AE160" s="282" t="s">
        <v>87</v>
      </c>
      <c r="AF160" s="282" t="s">
        <v>87</v>
      </c>
      <c r="AG160" s="282" t="s">
        <v>87</v>
      </c>
      <c r="AH160" s="282" t="s">
        <v>87</v>
      </c>
      <c r="AI160" s="282" t="s">
        <v>87</v>
      </c>
      <c r="AJ160" s="282" t="s">
        <v>87</v>
      </c>
      <c r="AK160" s="282" t="s">
        <v>87</v>
      </c>
      <c r="AL160" s="282" t="s">
        <v>87</v>
      </c>
      <c r="AM160" s="282" t="s">
        <v>87</v>
      </c>
      <c r="AN160" s="282" t="s">
        <v>87</v>
      </c>
      <c r="AO160" s="282" t="s">
        <v>87</v>
      </c>
      <c r="AP160" s="282" t="s">
        <v>87</v>
      </c>
      <c r="AQ160" s="282" t="s">
        <v>87</v>
      </c>
      <c r="AR160" s="282" t="s">
        <v>87</v>
      </c>
      <c r="AS160" s="282" t="s">
        <v>87</v>
      </c>
      <c r="AT160" s="282" t="s">
        <v>87</v>
      </c>
      <c r="AU160" s="282" t="s">
        <v>87</v>
      </c>
      <c r="AV160" s="282" t="s">
        <v>87</v>
      </c>
      <c r="AW160" s="286" t="s">
        <v>87</v>
      </c>
      <c r="AX160" s="286" t="s">
        <v>87</v>
      </c>
      <c r="AY160" s="286" t="s">
        <v>87</v>
      </c>
      <c r="AZ160" s="286" t="s">
        <v>87</v>
      </c>
      <c r="BA160" s="286" t="s">
        <v>87</v>
      </c>
      <c r="BB160" s="285">
        <v>49</v>
      </c>
      <c r="BC160" s="285">
        <v>75</v>
      </c>
      <c r="BD160" s="287" t="s">
        <v>88</v>
      </c>
      <c r="BE160" s="287" t="s">
        <v>88</v>
      </c>
      <c r="BF160" s="287" t="s">
        <v>88</v>
      </c>
      <c r="BG160" s="285">
        <v>85</v>
      </c>
      <c r="BH160" s="284">
        <v>19.863154549363443</v>
      </c>
      <c r="BI160" s="285">
        <v>694</v>
      </c>
      <c r="BJ160" s="284">
        <v>162.1768147912733</v>
      </c>
      <c r="BK160" s="285">
        <v>29</v>
      </c>
      <c r="BL160" s="284">
        <v>6.7768409639004688</v>
      </c>
      <c r="BM160" s="285">
        <v>49</v>
      </c>
      <c r="BN160" s="288">
        <v>11.450524387280105</v>
      </c>
      <c r="BO160" s="289">
        <v>318</v>
      </c>
      <c r="BP160" s="288">
        <v>74.311566431736182</v>
      </c>
      <c r="BQ160" s="285">
        <v>0</v>
      </c>
      <c r="BR160" s="288">
        <v>0</v>
      </c>
      <c r="BS160" s="285">
        <v>19</v>
      </c>
      <c r="BT160" s="288">
        <v>4.4399992522106517</v>
      </c>
      <c r="BU160" s="285">
        <v>0</v>
      </c>
      <c r="BV160" s="288">
        <v>0</v>
      </c>
      <c r="BW160" s="285">
        <v>103</v>
      </c>
      <c r="BX160" s="288">
        <v>24.069469630405116</v>
      </c>
      <c r="BY160" s="290">
        <v>17</v>
      </c>
      <c r="BZ160" s="291">
        <v>3.9726309098726893</v>
      </c>
      <c r="CA160" s="285">
        <v>941</v>
      </c>
      <c r="CB160" s="288">
        <v>219.89680507001177</v>
      </c>
      <c r="CC160" s="290">
        <v>0</v>
      </c>
      <c r="CD160" s="291">
        <v>0</v>
      </c>
      <c r="CE160" s="285">
        <v>72</v>
      </c>
      <c r="CF160" s="288">
        <v>16.825260324166681</v>
      </c>
      <c r="CG160" s="285">
        <v>1812</v>
      </c>
      <c r="CH160" s="288">
        <v>423.43571815819485</v>
      </c>
      <c r="CI160" s="285">
        <v>2596</v>
      </c>
      <c r="CJ160" s="288">
        <v>606.64410835467652</v>
      </c>
      <c r="CK160" s="285">
        <v>128</v>
      </c>
      <c r="CL160" s="288">
        <v>29.911573909629656</v>
      </c>
      <c r="CM160" s="285">
        <v>997</v>
      </c>
      <c r="CN160" s="292">
        <v>232.98311865547475</v>
      </c>
      <c r="CO160" s="285">
        <v>268</v>
      </c>
      <c r="CP160" s="288">
        <v>62.627357873287096</v>
      </c>
      <c r="CQ160" s="290">
        <v>0</v>
      </c>
      <c r="CR160" s="291">
        <v>0</v>
      </c>
      <c r="CS160" s="290">
        <v>12</v>
      </c>
      <c r="CT160" s="291">
        <v>2.8042100540277803</v>
      </c>
      <c r="CU160" s="285">
        <v>95</v>
      </c>
      <c r="CV160" s="288">
        <v>22.199996261053261</v>
      </c>
      <c r="CW160" s="285">
        <v>1220</v>
      </c>
      <c r="CX160" s="288">
        <v>285.09468882615766</v>
      </c>
      <c r="CY160" s="285">
        <v>1196</v>
      </c>
      <c r="CZ160" s="288">
        <v>279.48626871810211</v>
      </c>
      <c r="DA160" s="290">
        <v>24</v>
      </c>
      <c r="DB160" s="291">
        <v>5.6084201080555607</v>
      </c>
      <c r="DC160" s="285">
        <v>0</v>
      </c>
      <c r="DD160" s="285">
        <v>939</v>
      </c>
      <c r="DE160" s="285">
        <v>964</v>
      </c>
      <c r="DF160" s="285">
        <v>22029</v>
      </c>
      <c r="DG160" s="285">
        <v>0</v>
      </c>
      <c r="DH160" s="285">
        <v>386</v>
      </c>
      <c r="DI160" s="285">
        <v>0</v>
      </c>
      <c r="DJ160" s="285">
        <v>123</v>
      </c>
      <c r="DK160" s="285">
        <v>3</v>
      </c>
      <c r="DL160" s="285">
        <v>231</v>
      </c>
      <c r="DM160" s="285">
        <v>0</v>
      </c>
      <c r="DN160" s="285">
        <v>1826</v>
      </c>
      <c r="DO160" s="285">
        <v>109</v>
      </c>
      <c r="DP160" s="285">
        <v>73</v>
      </c>
      <c r="DQ160" s="285">
        <v>2</v>
      </c>
      <c r="DR160" s="285">
        <v>0</v>
      </c>
      <c r="DS160" s="285">
        <v>112</v>
      </c>
      <c r="DT160" s="285">
        <v>2301</v>
      </c>
      <c r="DU160" s="285">
        <v>54250</v>
      </c>
      <c r="DV160" s="285">
        <v>8956</v>
      </c>
      <c r="DW160" s="285">
        <v>9417</v>
      </c>
      <c r="DX160" s="285">
        <v>827</v>
      </c>
      <c r="DY160" s="285">
        <v>777</v>
      </c>
      <c r="DZ160" s="285">
        <v>7882</v>
      </c>
      <c r="EA160" s="285">
        <v>28000</v>
      </c>
      <c r="EB160" s="288">
        <v>21.303571428571399</v>
      </c>
      <c r="EC160" s="285">
        <v>265</v>
      </c>
      <c r="ED160" s="285">
        <v>9189</v>
      </c>
      <c r="EE160" s="285">
        <v>2063</v>
      </c>
      <c r="EF160" s="288">
        <v>22.450756339101101</v>
      </c>
      <c r="EG160" s="285">
        <v>259</v>
      </c>
      <c r="EH160" s="285">
        <v>197</v>
      </c>
      <c r="EI160" s="285">
        <v>116</v>
      </c>
      <c r="EJ160" s="285">
        <v>156</v>
      </c>
      <c r="EK160" s="285">
        <v>739</v>
      </c>
      <c r="EL160" s="285">
        <v>28</v>
      </c>
      <c r="EM160" s="285">
        <v>53</v>
      </c>
      <c r="EN160" s="285">
        <v>44</v>
      </c>
      <c r="EO160" s="285">
        <v>42</v>
      </c>
      <c r="EP160" s="285">
        <v>33</v>
      </c>
      <c r="EQ160" s="285">
        <v>98</v>
      </c>
      <c r="ER160" s="285">
        <v>0</v>
      </c>
      <c r="ES160" s="285">
        <v>2</v>
      </c>
      <c r="ET160" s="285">
        <v>0</v>
      </c>
      <c r="EU160" s="285">
        <v>1</v>
      </c>
      <c r="EV160" s="285">
        <v>4424</v>
      </c>
      <c r="EW160" s="285">
        <v>120</v>
      </c>
      <c r="EX160" s="285">
        <v>34</v>
      </c>
      <c r="EY160" s="285">
        <v>1599</v>
      </c>
      <c r="EZ160" s="285">
        <v>6</v>
      </c>
      <c r="FA160" s="285">
        <v>24</v>
      </c>
      <c r="FB160" s="285">
        <v>0</v>
      </c>
      <c r="FC160" s="285">
        <v>3</v>
      </c>
      <c r="FD160" s="285">
        <v>11</v>
      </c>
      <c r="FE160" s="285">
        <v>8</v>
      </c>
      <c r="FF160" s="285">
        <v>49</v>
      </c>
      <c r="FG160" s="285">
        <v>534</v>
      </c>
      <c r="FH160" s="285">
        <v>11955</v>
      </c>
      <c r="FI160" s="285">
        <v>749</v>
      </c>
      <c r="FJ160" s="285">
        <v>7237</v>
      </c>
      <c r="FK160" s="289">
        <v>37</v>
      </c>
      <c r="FL160" s="288">
        <v>8.7332533965274699</v>
      </c>
      <c r="FM160" s="289">
        <v>13</v>
      </c>
      <c r="FN160" s="288">
        <v>3.0684403825637054</v>
      </c>
      <c r="FO160" s="295">
        <v>10</v>
      </c>
      <c r="FP160" s="291">
        <v>2.3603387558182352</v>
      </c>
      <c r="FQ160" s="281">
        <v>3</v>
      </c>
      <c r="FR160" s="292">
        <v>0.70105251350694509</v>
      </c>
      <c r="FS160" s="281">
        <v>1</v>
      </c>
      <c r="FT160" s="292">
        <v>0.23368417116898169</v>
      </c>
      <c r="FU160" s="295">
        <v>0</v>
      </c>
      <c r="FV160" s="291">
        <v>0</v>
      </c>
      <c r="FW160" s="293">
        <v>1</v>
      </c>
      <c r="FX160" s="293">
        <v>0</v>
      </c>
      <c r="FY160" s="293">
        <v>0</v>
      </c>
      <c r="FZ160" s="293">
        <v>0</v>
      </c>
      <c r="GA160" s="293">
        <v>1</v>
      </c>
      <c r="GB160" s="285">
        <v>8350</v>
      </c>
      <c r="GC160" s="285">
        <v>7128</v>
      </c>
      <c r="GD160" s="285">
        <v>9274</v>
      </c>
      <c r="GE160" s="285">
        <v>0</v>
      </c>
      <c r="GF160" s="285">
        <v>29</v>
      </c>
      <c r="GG160" s="288">
        <v>644.70000000000005</v>
      </c>
      <c r="GH160" s="288">
        <v>1112.8900000000001</v>
      </c>
      <c r="GI160" s="288">
        <v>80.89</v>
      </c>
      <c r="GJ160" s="288">
        <v>27.65</v>
      </c>
      <c r="GK160" s="288">
        <v>6.5</v>
      </c>
      <c r="GL160" s="288">
        <v>3.1</v>
      </c>
      <c r="GM160" s="288">
        <v>16.8</v>
      </c>
      <c r="GN160" s="288">
        <v>17.8</v>
      </c>
      <c r="GO160" s="288">
        <v>3</v>
      </c>
      <c r="GP160" s="288">
        <v>28.72</v>
      </c>
      <c r="GQ160" s="288">
        <v>6.01</v>
      </c>
      <c r="GR160" s="288">
        <v>11.8</v>
      </c>
      <c r="GS160" s="288">
        <v>0</v>
      </c>
      <c r="GT160" s="288">
        <v>61.8</v>
      </c>
      <c r="GU160" s="288">
        <v>1</v>
      </c>
      <c r="GV160" s="288">
        <v>3</v>
      </c>
      <c r="GW160" s="288">
        <v>2</v>
      </c>
      <c r="GX160" s="288">
        <v>0</v>
      </c>
      <c r="GY160" s="288">
        <v>6</v>
      </c>
      <c r="GZ160" s="288">
        <v>5</v>
      </c>
      <c r="HA160" s="288">
        <v>2</v>
      </c>
      <c r="HB160" s="288">
        <v>1</v>
      </c>
      <c r="HC160" s="288">
        <v>1</v>
      </c>
      <c r="HD160" s="288">
        <v>4</v>
      </c>
      <c r="HE160" s="288">
        <v>7</v>
      </c>
      <c r="HF160" s="288">
        <v>4.9000000000000004</v>
      </c>
      <c r="HG160" s="288">
        <v>8</v>
      </c>
      <c r="HH160" s="288">
        <v>36.54</v>
      </c>
      <c r="HI160" s="288">
        <v>6</v>
      </c>
      <c r="HJ160" s="134">
        <v>1.8882710046545879</v>
      </c>
      <c r="HK160" s="134">
        <v>15.106168037236703</v>
      </c>
      <c r="HL160" s="132">
        <v>52.991965406875195</v>
      </c>
      <c r="HM160" s="144">
        <v>73.112629621405404</v>
      </c>
      <c r="HN160" s="144">
        <v>72.887288298975605</v>
      </c>
      <c r="HO160" s="366">
        <v>8.2941664362731496E-2</v>
      </c>
      <c r="HP160" s="366">
        <v>4.9821473054886697E-2</v>
      </c>
      <c r="HQ160" s="366">
        <v>2.9126213592233001</v>
      </c>
      <c r="HR160" s="366">
        <v>2.4896265560166002</v>
      </c>
      <c r="HS160" s="144">
        <v>84.951456310679603</v>
      </c>
      <c r="HT160" s="144">
        <v>90.041493775933603</v>
      </c>
      <c r="HU160" s="144">
        <v>2.8476638097871199</v>
      </c>
      <c r="HV160" s="144">
        <v>2.0011625010379501</v>
      </c>
      <c r="HW160" s="132">
        <v>2.8041541289559602</v>
      </c>
      <c r="HX160" s="132">
        <v>5.1632327764330803</v>
      </c>
      <c r="HY160" s="144">
        <v>86.669689454505217</v>
      </c>
      <c r="HZ160" s="144">
        <v>92.7188660132678</v>
      </c>
      <c r="IA160" s="383">
        <v>38</v>
      </c>
      <c r="IB160" s="383">
        <v>25</v>
      </c>
      <c r="IC160" s="366">
        <v>0.34277467075590801</v>
      </c>
      <c r="ID160" s="366">
        <v>0.15011408670589599</v>
      </c>
      <c r="IE160" s="366">
        <v>3.3274956217162899</v>
      </c>
      <c r="IF160" s="366">
        <v>2.0746887966804999</v>
      </c>
      <c r="IG160" s="144">
        <v>72.679509632224196</v>
      </c>
      <c r="IH160" s="144">
        <v>74.771784232365107</v>
      </c>
      <c r="II160" s="144">
        <v>10.3012808948223</v>
      </c>
      <c r="IJ160" s="144">
        <v>7.2354989792242099</v>
      </c>
      <c r="IK160" s="144">
        <v>4.80862672552073</v>
      </c>
      <c r="IL160" s="144">
        <v>9.0961686049943893</v>
      </c>
      <c r="IM160" s="146">
        <v>81.325087593977415</v>
      </c>
      <c r="IN160" s="135">
        <v>88.186989880650259</v>
      </c>
      <c r="IO160" s="366">
        <v>0.167738328207996</v>
      </c>
      <c r="IP160" s="366">
        <v>0</v>
      </c>
      <c r="IQ160" s="366">
        <v>1.44578313253012</v>
      </c>
      <c r="IR160" s="366">
        <v>0</v>
      </c>
      <c r="IS160" s="144">
        <v>82.168674698795201</v>
      </c>
      <c r="IT160" s="144">
        <v>94.375</v>
      </c>
      <c r="IU160" s="144">
        <v>11.601901034386399</v>
      </c>
      <c r="IV160" s="144">
        <v>8.7193460490463206</v>
      </c>
      <c r="IW160" s="144">
        <v>3.90121215559464</v>
      </c>
      <c r="IX160" s="144">
        <v>4.5604967650777102</v>
      </c>
      <c r="IY160" s="338">
        <v>48</v>
      </c>
      <c r="IZ160" s="366">
        <v>0.528052805280528</v>
      </c>
      <c r="JA160" s="366">
        <v>6.2256809338521402</v>
      </c>
      <c r="JB160" s="366">
        <v>94.552529182879397</v>
      </c>
      <c r="JC160" s="366">
        <v>8.4818481848184799</v>
      </c>
      <c r="JD160" s="144">
        <v>8.8741956431902693</v>
      </c>
    </row>
    <row r="161" spans="1:264" ht="18" customHeight="1">
      <c r="A161" s="278"/>
      <c r="B161" s="279" t="s">
        <v>87</v>
      </c>
      <c r="C161" s="279" t="s">
        <v>87</v>
      </c>
      <c r="D161" s="280" t="s">
        <v>1877</v>
      </c>
      <c r="E161" s="281" t="s">
        <v>1375</v>
      </c>
      <c r="F161" s="280" t="s">
        <v>106</v>
      </c>
      <c r="G161" s="281" t="s">
        <v>19</v>
      </c>
      <c r="H161" s="282" t="s">
        <v>87</v>
      </c>
      <c r="I161" s="282" t="s">
        <v>87</v>
      </c>
      <c r="J161" s="282" t="s">
        <v>87</v>
      </c>
      <c r="K161" s="282" t="s">
        <v>87</v>
      </c>
      <c r="L161" s="282" t="s">
        <v>87</v>
      </c>
      <c r="M161" s="283">
        <v>56232</v>
      </c>
      <c r="N161" s="282" t="s">
        <v>87</v>
      </c>
      <c r="O161" s="282" t="s">
        <v>87</v>
      </c>
      <c r="P161" s="282" t="s">
        <v>87</v>
      </c>
      <c r="Q161" s="282" t="s">
        <v>87</v>
      </c>
      <c r="R161" s="132">
        <v>84.500232804774271</v>
      </c>
      <c r="S161" s="132">
        <v>90.566854639156162</v>
      </c>
      <c r="T161" s="339" t="s">
        <v>88</v>
      </c>
      <c r="U161" s="339" t="s">
        <v>88</v>
      </c>
      <c r="V161" s="132">
        <v>12.4697336561743</v>
      </c>
      <c r="W161" s="132">
        <v>15.9806295399516</v>
      </c>
      <c r="X161" s="132">
        <v>28.450363196125899</v>
      </c>
      <c r="Y161" s="282" t="s">
        <v>87</v>
      </c>
      <c r="Z161" s="282" t="s">
        <v>87</v>
      </c>
      <c r="AA161" s="282" t="s">
        <v>87</v>
      </c>
      <c r="AB161" s="282" t="s">
        <v>87</v>
      </c>
      <c r="AC161" s="282" t="s">
        <v>87</v>
      </c>
      <c r="AD161" s="282" t="s">
        <v>87</v>
      </c>
      <c r="AE161" s="282" t="s">
        <v>87</v>
      </c>
      <c r="AF161" s="282" t="s">
        <v>87</v>
      </c>
      <c r="AG161" s="282" t="s">
        <v>87</v>
      </c>
      <c r="AH161" s="282" t="s">
        <v>87</v>
      </c>
      <c r="AI161" s="282" t="s">
        <v>87</v>
      </c>
      <c r="AJ161" s="282" t="s">
        <v>87</v>
      </c>
      <c r="AK161" s="282" t="s">
        <v>87</v>
      </c>
      <c r="AL161" s="282" t="s">
        <v>87</v>
      </c>
      <c r="AM161" s="282" t="s">
        <v>87</v>
      </c>
      <c r="AN161" s="282" t="s">
        <v>87</v>
      </c>
      <c r="AO161" s="282" t="s">
        <v>87</v>
      </c>
      <c r="AP161" s="282" t="s">
        <v>87</v>
      </c>
      <c r="AQ161" s="282" t="s">
        <v>87</v>
      </c>
      <c r="AR161" s="282" t="s">
        <v>87</v>
      </c>
      <c r="AS161" s="282" t="s">
        <v>87</v>
      </c>
      <c r="AT161" s="282" t="s">
        <v>87</v>
      </c>
      <c r="AU161" s="282" t="s">
        <v>87</v>
      </c>
      <c r="AV161" s="282" t="s">
        <v>87</v>
      </c>
      <c r="AW161" s="286" t="s">
        <v>87</v>
      </c>
      <c r="AX161" s="286" t="s">
        <v>87</v>
      </c>
      <c r="AY161" s="286" t="s">
        <v>87</v>
      </c>
      <c r="AZ161" s="286" t="s">
        <v>87</v>
      </c>
      <c r="BA161" s="286" t="s">
        <v>87</v>
      </c>
      <c r="BB161" s="285">
        <v>11</v>
      </c>
      <c r="BC161" s="285">
        <v>16</v>
      </c>
      <c r="BD161" s="287" t="s">
        <v>88</v>
      </c>
      <c r="BE161" s="287" t="s">
        <v>88</v>
      </c>
      <c r="BF161" s="287" t="s">
        <v>88</v>
      </c>
      <c r="BG161" s="285">
        <v>12</v>
      </c>
      <c r="BH161" s="284">
        <v>20.084354288009639</v>
      </c>
      <c r="BI161" s="285">
        <v>50</v>
      </c>
      <c r="BJ161" s="284">
        <v>83.684809533373496</v>
      </c>
      <c r="BK161" s="285">
        <v>0</v>
      </c>
      <c r="BL161" s="284">
        <v>0</v>
      </c>
      <c r="BM161" s="285">
        <v>0</v>
      </c>
      <c r="BN161" s="288">
        <v>0</v>
      </c>
      <c r="BO161" s="289">
        <v>0</v>
      </c>
      <c r="BP161" s="288">
        <v>0</v>
      </c>
      <c r="BQ161" s="285">
        <v>0</v>
      </c>
      <c r="BR161" s="288">
        <v>0</v>
      </c>
      <c r="BS161" s="285">
        <v>0</v>
      </c>
      <c r="BT161" s="288">
        <v>0</v>
      </c>
      <c r="BU161" s="285">
        <v>0</v>
      </c>
      <c r="BV161" s="288">
        <v>0</v>
      </c>
      <c r="BW161" s="285">
        <v>0</v>
      </c>
      <c r="BX161" s="288">
        <v>0</v>
      </c>
      <c r="BY161" s="290">
        <v>0</v>
      </c>
      <c r="BZ161" s="291">
        <v>0</v>
      </c>
      <c r="CA161" s="285">
        <v>70</v>
      </c>
      <c r="CB161" s="288">
        <v>117.15873334672291</v>
      </c>
      <c r="CC161" s="290">
        <v>0</v>
      </c>
      <c r="CD161" s="291">
        <v>0</v>
      </c>
      <c r="CE161" s="285">
        <v>19</v>
      </c>
      <c r="CF161" s="288">
        <v>31.80022762268193</v>
      </c>
      <c r="CG161" s="285">
        <v>63</v>
      </c>
      <c r="CH161" s="288">
        <v>105.4428600120506</v>
      </c>
      <c r="CI161" s="285">
        <v>53</v>
      </c>
      <c r="CJ161" s="288">
        <v>88.705898105375908</v>
      </c>
      <c r="CK161" s="285">
        <v>0</v>
      </c>
      <c r="CL161" s="288">
        <v>0</v>
      </c>
      <c r="CM161" s="285">
        <v>0</v>
      </c>
      <c r="CN161" s="292">
        <v>0</v>
      </c>
      <c r="CO161" s="285">
        <v>24</v>
      </c>
      <c r="CP161" s="288">
        <v>40.168708576019277</v>
      </c>
      <c r="CQ161" s="290">
        <v>0</v>
      </c>
      <c r="CR161" s="291">
        <v>0</v>
      </c>
      <c r="CS161" s="285">
        <v>0</v>
      </c>
      <c r="CT161" s="288">
        <v>0</v>
      </c>
      <c r="CU161" s="285">
        <v>0</v>
      </c>
      <c r="CV161" s="288">
        <v>0</v>
      </c>
      <c r="CW161" s="285">
        <v>0</v>
      </c>
      <c r="CX161" s="288">
        <v>0</v>
      </c>
      <c r="CY161" s="285">
        <v>0</v>
      </c>
      <c r="CZ161" s="288">
        <v>0</v>
      </c>
      <c r="DA161" s="290">
        <v>0</v>
      </c>
      <c r="DB161" s="291">
        <v>0</v>
      </c>
      <c r="DC161" s="285">
        <v>0</v>
      </c>
      <c r="DD161" s="285">
        <v>0</v>
      </c>
      <c r="DE161" s="285">
        <v>0</v>
      </c>
      <c r="DF161" s="285">
        <v>0</v>
      </c>
      <c r="DG161" s="285">
        <v>0</v>
      </c>
      <c r="DH161" s="285">
        <v>0</v>
      </c>
      <c r="DI161" s="285">
        <v>0</v>
      </c>
      <c r="DJ161" s="285">
        <v>0</v>
      </c>
      <c r="DK161" s="285">
        <v>0</v>
      </c>
      <c r="DL161" s="285">
        <v>0</v>
      </c>
      <c r="DM161" s="285">
        <v>0</v>
      </c>
      <c r="DN161" s="285">
        <v>0</v>
      </c>
      <c r="DO161" s="285">
        <v>0</v>
      </c>
      <c r="DP161" s="285">
        <v>0</v>
      </c>
      <c r="DQ161" s="285">
        <v>0</v>
      </c>
      <c r="DR161" s="285">
        <v>0</v>
      </c>
      <c r="DS161" s="285">
        <v>0</v>
      </c>
      <c r="DT161" s="285">
        <v>0</v>
      </c>
      <c r="DU161" s="285">
        <v>0</v>
      </c>
      <c r="DV161" s="285">
        <v>0</v>
      </c>
      <c r="DW161" s="285">
        <v>0</v>
      </c>
      <c r="DX161" s="285">
        <v>0</v>
      </c>
      <c r="DY161" s="285">
        <v>0</v>
      </c>
      <c r="DZ161" s="285">
        <v>0</v>
      </c>
      <c r="EA161" s="285">
        <v>0</v>
      </c>
      <c r="EB161" s="288">
        <v>0</v>
      </c>
      <c r="EC161" s="285">
        <v>0</v>
      </c>
      <c r="ED161" s="285">
        <v>0</v>
      </c>
      <c r="EE161" s="285">
        <v>0</v>
      </c>
      <c r="EF161" s="288">
        <v>0</v>
      </c>
      <c r="EG161" s="285">
        <v>0</v>
      </c>
      <c r="EH161" s="285">
        <v>0</v>
      </c>
      <c r="EI161" s="285">
        <v>0</v>
      </c>
      <c r="EJ161" s="285">
        <v>0</v>
      </c>
      <c r="EK161" s="285">
        <v>0</v>
      </c>
      <c r="EL161" s="285">
        <v>0</v>
      </c>
      <c r="EM161" s="285">
        <v>0</v>
      </c>
      <c r="EN161" s="285">
        <v>0</v>
      </c>
      <c r="EO161" s="285">
        <v>0</v>
      </c>
      <c r="EP161" s="285">
        <v>0</v>
      </c>
      <c r="EQ161" s="285">
        <v>0</v>
      </c>
      <c r="ER161" s="285">
        <v>0</v>
      </c>
      <c r="ES161" s="285">
        <v>0</v>
      </c>
      <c r="ET161" s="285">
        <v>0</v>
      </c>
      <c r="EU161" s="285">
        <v>0</v>
      </c>
      <c r="EV161" s="285">
        <v>0</v>
      </c>
      <c r="EW161" s="285">
        <v>0</v>
      </c>
      <c r="EX161" s="285">
        <v>0</v>
      </c>
      <c r="EY161" s="285">
        <v>0</v>
      </c>
      <c r="EZ161" s="285">
        <v>0</v>
      </c>
      <c r="FA161" s="285">
        <v>0</v>
      </c>
      <c r="FB161" s="285">
        <v>0</v>
      </c>
      <c r="FC161" s="285">
        <v>0</v>
      </c>
      <c r="FD161" s="285">
        <v>0</v>
      </c>
      <c r="FE161" s="285">
        <v>0</v>
      </c>
      <c r="FF161" s="285">
        <v>0</v>
      </c>
      <c r="FG161" s="285">
        <v>0</v>
      </c>
      <c r="FH161" s="285">
        <v>0</v>
      </c>
      <c r="FI161" s="285">
        <v>0</v>
      </c>
      <c r="FJ161" s="285">
        <v>0</v>
      </c>
      <c r="FK161" s="289">
        <v>0</v>
      </c>
      <c r="FL161" s="288">
        <v>0</v>
      </c>
      <c r="FM161" s="289">
        <v>0</v>
      </c>
      <c r="FN161" s="288">
        <v>0</v>
      </c>
      <c r="FO161" s="289">
        <v>0</v>
      </c>
      <c r="FP161" s="288">
        <v>0</v>
      </c>
      <c r="FQ161" s="281">
        <v>0</v>
      </c>
      <c r="FR161" s="292">
        <v>0</v>
      </c>
      <c r="FS161" s="281">
        <v>0</v>
      </c>
      <c r="FT161" s="292">
        <v>0</v>
      </c>
      <c r="FU161" s="295">
        <v>0</v>
      </c>
      <c r="FV161" s="291">
        <v>0</v>
      </c>
      <c r="FW161" s="293">
        <v>3</v>
      </c>
      <c r="FX161" s="293">
        <v>1</v>
      </c>
      <c r="FY161" s="293">
        <v>2</v>
      </c>
      <c r="FZ161" s="293">
        <v>0</v>
      </c>
      <c r="GA161" s="293">
        <v>0</v>
      </c>
      <c r="GB161" s="285">
        <v>0</v>
      </c>
      <c r="GC161" s="285">
        <v>0</v>
      </c>
      <c r="GD161" s="285">
        <v>0</v>
      </c>
      <c r="GE161" s="285">
        <v>0</v>
      </c>
      <c r="GF161" s="285">
        <v>0</v>
      </c>
      <c r="GG161" s="288">
        <v>0</v>
      </c>
      <c r="GH161" s="288">
        <v>0</v>
      </c>
      <c r="GI161" s="288">
        <v>0</v>
      </c>
      <c r="GJ161" s="288">
        <v>0</v>
      </c>
      <c r="GK161" s="288">
        <v>0</v>
      </c>
      <c r="GL161" s="288">
        <v>0</v>
      </c>
      <c r="GM161" s="288">
        <v>0</v>
      </c>
      <c r="GN161" s="288">
        <v>0</v>
      </c>
      <c r="GO161" s="288">
        <v>0</v>
      </c>
      <c r="GP161" s="288">
        <v>0</v>
      </c>
      <c r="GQ161" s="288">
        <v>0</v>
      </c>
      <c r="GR161" s="288">
        <v>0</v>
      </c>
      <c r="GS161" s="288">
        <v>0</v>
      </c>
      <c r="GT161" s="288">
        <v>0</v>
      </c>
      <c r="GU161" s="288">
        <v>0</v>
      </c>
      <c r="GV161" s="288">
        <v>0</v>
      </c>
      <c r="GW161" s="288">
        <v>0</v>
      </c>
      <c r="GX161" s="288">
        <v>0</v>
      </c>
      <c r="GY161" s="288">
        <v>0</v>
      </c>
      <c r="GZ161" s="288">
        <v>0</v>
      </c>
      <c r="HA161" s="288">
        <v>0</v>
      </c>
      <c r="HB161" s="288">
        <v>0</v>
      </c>
      <c r="HC161" s="288">
        <v>0</v>
      </c>
      <c r="HD161" s="288">
        <v>0</v>
      </c>
      <c r="HE161" s="288">
        <v>0</v>
      </c>
      <c r="HF161" s="288">
        <v>0</v>
      </c>
      <c r="HG161" s="288">
        <v>0</v>
      </c>
      <c r="HH161" s="288">
        <v>0</v>
      </c>
      <c r="HI161" s="288">
        <v>0</v>
      </c>
      <c r="HJ161" s="134">
        <v>1.7783468487693839</v>
      </c>
      <c r="HK161" s="134">
        <v>14.226774790155071</v>
      </c>
      <c r="HL161" s="132">
        <v>60.463792858159053</v>
      </c>
      <c r="HM161" s="144">
        <v>77.068619642358001</v>
      </c>
      <c r="HN161" s="144">
        <v>64.150752754813695</v>
      </c>
      <c r="HO161" s="365">
        <v>0</v>
      </c>
      <c r="HP161" s="365">
        <v>0</v>
      </c>
      <c r="HQ161" s="365">
        <v>0</v>
      </c>
      <c r="HR161" s="365">
        <v>0</v>
      </c>
      <c r="HS161" s="132">
        <v>79.411764705882305</v>
      </c>
      <c r="HT161" s="132">
        <v>77.419354838709694</v>
      </c>
      <c r="HU161" s="132">
        <v>2.0643594414086199</v>
      </c>
      <c r="HV161" s="132">
        <v>1.3963963963963999</v>
      </c>
      <c r="HW161" s="132">
        <v>5.2489795918367301</v>
      </c>
      <c r="HX161" s="132">
        <v>8.2808510638297896</v>
      </c>
      <c r="HY161" s="144">
        <v>83.022562889027611</v>
      </c>
      <c r="HZ161" s="144">
        <v>100.659052616433</v>
      </c>
      <c r="IA161" s="383">
        <v>5</v>
      </c>
      <c r="IB161" s="383">
        <v>3</v>
      </c>
      <c r="IC161" s="366">
        <v>0.21431633090441499</v>
      </c>
      <c r="ID161" s="366">
        <v>0.101763907734057</v>
      </c>
      <c r="IE161" s="366">
        <v>2.6178010471204201</v>
      </c>
      <c r="IF161" s="366">
        <v>1.61290322580645</v>
      </c>
      <c r="IG161" s="144">
        <v>60.209424083769598</v>
      </c>
      <c r="IH161" s="144">
        <v>68.279569892473106</v>
      </c>
      <c r="II161" s="144">
        <v>8.1868838405486493</v>
      </c>
      <c r="IJ161" s="144">
        <v>6.3093622795115296</v>
      </c>
      <c r="IK161" s="144">
        <v>9.3224489795918402</v>
      </c>
      <c r="IL161" s="144">
        <v>14.297872340425499</v>
      </c>
      <c r="IM161" s="146">
        <v>86.008637351745662</v>
      </c>
      <c r="IN161" s="135">
        <v>91.984423644747864</v>
      </c>
      <c r="IO161" s="366">
        <v>0.15661707126076699</v>
      </c>
      <c r="IP161" s="366">
        <v>0.16038492381716099</v>
      </c>
      <c r="IQ161" s="366">
        <v>1.70940170940171</v>
      </c>
      <c r="IR161" s="366">
        <v>2.4096385542168699</v>
      </c>
      <c r="IS161" s="144">
        <v>82.051282051282001</v>
      </c>
      <c r="IT161" s="144">
        <v>84.337349397590401</v>
      </c>
      <c r="IU161" s="144">
        <v>9.16209866875489</v>
      </c>
      <c r="IV161" s="144">
        <v>6.6559743384121903</v>
      </c>
      <c r="IW161" s="144">
        <v>10.769043562910699</v>
      </c>
      <c r="IX161" s="144">
        <v>11.827018943170501</v>
      </c>
      <c r="IY161" s="338">
        <v>3</v>
      </c>
      <c r="IZ161" s="366">
        <v>0.26881720430107497</v>
      </c>
      <c r="JA161" s="366">
        <v>3.52941176470588</v>
      </c>
      <c r="JB161" s="366">
        <v>92.941176470588204</v>
      </c>
      <c r="JC161" s="366">
        <v>7.61648745519713</v>
      </c>
      <c r="JD161" s="144">
        <v>7.1974847042828003</v>
      </c>
    </row>
    <row r="162" spans="1:264" ht="18" customHeight="1">
      <c r="A162" s="278"/>
      <c r="B162" s="279" t="s">
        <v>87</v>
      </c>
      <c r="C162" s="279" t="s">
        <v>87</v>
      </c>
      <c r="D162" s="280" t="s">
        <v>1878</v>
      </c>
      <c r="E162" s="281" t="s">
        <v>1376</v>
      </c>
      <c r="F162" s="280" t="s">
        <v>106</v>
      </c>
      <c r="G162" s="281" t="s">
        <v>19</v>
      </c>
      <c r="H162" s="282" t="s">
        <v>87</v>
      </c>
      <c r="I162" s="282" t="s">
        <v>87</v>
      </c>
      <c r="J162" s="282" t="s">
        <v>87</v>
      </c>
      <c r="K162" s="282" t="s">
        <v>87</v>
      </c>
      <c r="L162" s="282" t="s">
        <v>87</v>
      </c>
      <c r="M162" s="283">
        <v>532702</v>
      </c>
      <c r="N162" s="282" t="s">
        <v>87</v>
      </c>
      <c r="O162" s="282" t="s">
        <v>87</v>
      </c>
      <c r="P162" s="282" t="s">
        <v>87</v>
      </c>
      <c r="Q162" s="282" t="s">
        <v>87</v>
      </c>
      <c r="R162" s="132">
        <v>87.131066964484077</v>
      </c>
      <c r="S162" s="132">
        <v>92.659823324787567</v>
      </c>
      <c r="T162" s="339" t="s">
        <v>88</v>
      </c>
      <c r="U162" s="339" t="s">
        <v>88</v>
      </c>
      <c r="V162" s="132">
        <v>10.0626049778592</v>
      </c>
      <c r="W162" s="132">
        <v>11.7422507253016</v>
      </c>
      <c r="X162" s="132">
        <v>21.804855703160801</v>
      </c>
      <c r="Y162" s="282" t="s">
        <v>87</v>
      </c>
      <c r="Z162" s="282" t="s">
        <v>87</v>
      </c>
      <c r="AA162" s="282" t="s">
        <v>87</v>
      </c>
      <c r="AB162" s="282" t="s">
        <v>87</v>
      </c>
      <c r="AC162" s="282" t="s">
        <v>87</v>
      </c>
      <c r="AD162" s="282" t="s">
        <v>87</v>
      </c>
      <c r="AE162" s="282" t="s">
        <v>87</v>
      </c>
      <c r="AF162" s="282" t="s">
        <v>87</v>
      </c>
      <c r="AG162" s="282" t="s">
        <v>87</v>
      </c>
      <c r="AH162" s="282" t="s">
        <v>87</v>
      </c>
      <c r="AI162" s="282" t="s">
        <v>87</v>
      </c>
      <c r="AJ162" s="282" t="s">
        <v>87</v>
      </c>
      <c r="AK162" s="282" t="s">
        <v>87</v>
      </c>
      <c r="AL162" s="282" t="s">
        <v>87</v>
      </c>
      <c r="AM162" s="282" t="s">
        <v>87</v>
      </c>
      <c r="AN162" s="282" t="s">
        <v>87</v>
      </c>
      <c r="AO162" s="282" t="s">
        <v>87</v>
      </c>
      <c r="AP162" s="282" t="s">
        <v>87</v>
      </c>
      <c r="AQ162" s="282" t="s">
        <v>87</v>
      </c>
      <c r="AR162" s="282" t="s">
        <v>87</v>
      </c>
      <c r="AS162" s="282" t="s">
        <v>87</v>
      </c>
      <c r="AT162" s="282" t="s">
        <v>87</v>
      </c>
      <c r="AU162" s="282" t="s">
        <v>87</v>
      </c>
      <c r="AV162" s="282" t="s">
        <v>87</v>
      </c>
      <c r="AW162" s="286" t="s">
        <v>87</v>
      </c>
      <c r="AX162" s="286" t="s">
        <v>87</v>
      </c>
      <c r="AY162" s="286" t="s">
        <v>87</v>
      </c>
      <c r="AZ162" s="286" t="s">
        <v>87</v>
      </c>
      <c r="BA162" s="286" t="s">
        <v>87</v>
      </c>
      <c r="BB162" s="285">
        <v>55</v>
      </c>
      <c r="BC162" s="285">
        <v>57</v>
      </c>
      <c r="BD162" s="287" t="s">
        <v>88</v>
      </c>
      <c r="BE162" s="287" t="s">
        <v>88</v>
      </c>
      <c r="BF162" s="287" t="s">
        <v>88</v>
      </c>
      <c r="BG162" s="285">
        <v>127</v>
      </c>
      <c r="BH162" s="284">
        <v>23.37033329407608</v>
      </c>
      <c r="BI162" s="285">
        <v>667</v>
      </c>
      <c r="BJ162" s="284">
        <v>122.74025438699799</v>
      </c>
      <c r="BK162" s="285">
        <v>45</v>
      </c>
      <c r="BL162" s="284">
        <v>8.2808267577434922</v>
      </c>
      <c r="BM162" s="285">
        <v>17</v>
      </c>
      <c r="BN162" s="288">
        <v>3.1283123307030971</v>
      </c>
      <c r="BO162" s="289">
        <v>298</v>
      </c>
      <c r="BP162" s="288">
        <v>54.837474973501358</v>
      </c>
      <c r="BQ162" s="285">
        <v>43</v>
      </c>
      <c r="BR162" s="288">
        <v>7.9127900129548934</v>
      </c>
      <c r="BS162" s="285">
        <v>12</v>
      </c>
      <c r="BT162" s="288">
        <v>2.2082204687315983</v>
      </c>
      <c r="BU162" s="285">
        <v>0</v>
      </c>
      <c r="BV162" s="288">
        <v>0</v>
      </c>
      <c r="BW162" s="285">
        <v>25</v>
      </c>
      <c r="BX162" s="288">
        <v>4.600459309857496</v>
      </c>
      <c r="BY162" s="290">
        <v>0</v>
      </c>
      <c r="BZ162" s="291">
        <v>0</v>
      </c>
      <c r="CA162" s="285">
        <v>1013</v>
      </c>
      <c r="CB162" s="288">
        <v>186.41061123542576</v>
      </c>
      <c r="CC162" s="290">
        <v>1883</v>
      </c>
      <c r="CD162" s="291">
        <v>346.5065952184666</v>
      </c>
      <c r="CE162" s="285">
        <v>205</v>
      </c>
      <c r="CF162" s="288">
        <v>37.723766340831475</v>
      </c>
      <c r="CG162" s="285">
        <v>870</v>
      </c>
      <c r="CH162" s="288">
        <v>160.09598398304087</v>
      </c>
      <c r="CI162" s="285">
        <v>1696</v>
      </c>
      <c r="CJ162" s="288">
        <v>312.09515958073251</v>
      </c>
      <c r="CK162" s="285">
        <v>367</v>
      </c>
      <c r="CL162" s="288">
        <v>67.534742668708034</v>
      </c>
      <c r="CM162" s="290">
        <v>353</v>
      </c>
      <c r="CN162" s="294">
        <v>64.958485455187855</v>
      </c>
      <c r="CO162" s="285">
        <v>257</v>
      </c>
      <c r="CP162" s="288">
        <v>47.292721705335062</v>
      </c>
      <c r="CQ162" s="290">
        <v>0</v>
      </c>
      <c r="CR162" s="291">
        <v>0</v>
      </c>
      <c r="CS162" s="290">
        <v>17</v>
      </c>
      <c r="CT162" s="291">
        <v>3.1283123307030971</v>
      </c>
      <c r="CU162" s="285">
        <v>125</v>
      </c>
      <c r="CV162" s="288">
        <v>23.002296549287479</v>
      </c>
      <c r="CW162" s="285">
        <v>1799</v>
      </c>
      <c r="CX162" s="288">
        <v>331.04905193734538</v>
      </c>
      <c r="CY162" s="285">
        <v>1799</v>
      </c>
      <c r="CZ162" s="288">
        <v>331.04905193734538</v>
      </c>
      <c r="DA162" s="290">
        <v>0</v>
      </c>
      <c r="DB162" s="291">
        <v>0</v>
      </c>
      <c r="DC162" s="285">
        <v>0</v>
      </c>
      <c r="DD162" s="285">
        <v>4943</v>
      </c>
      <c r="DE162" s="285">
        <v>1761</v>
      </c>
      <c r="DF162" s="285">
        <v>22251</v>
      </c>
      <c r="DG162" s="285">
        <v>0</v>
      </c>
      <c r="DH162" s="285">
        <v>501</v>
      </c>
      <c r="DI162" s="285">
        <v>6</v>
      </c>
      <c r="DJ162" s="285">
        <v>679</v>
      </c>
      <c r="DK162" s="285">
        <v>1702</v>
      </c>
      <c r="DL162" s="285">
        <v>1412</v>
      </c>
      <c r="DM162" s="285">
        <v>20</v>
      </c>
      <c r="DN162" s="285">
        <v>1614</v>
      </c>
      <c r="DO162" s="285">
        <v>237</v>
      </c>
      <c r="DP162" s="285">
        <v>307</v>
      </c>
      <c r="DQ162" s="285">
        <v>84</v>
      </c>
      <c r="DR162" s="285">
        <v>1</v>
      </c>
      <c r="DS162" s="285">
        <v>289</v>
      </c>
      <c r="DT162" s="285">
        <v>145</v>
      </c>
      <c r="DU162" s="285">
        <v>51787</v>
      </c>
      <c r="DV162" s="285">
        <v>10728</v>
      </c>
      <c r="DW162" s="285">
        <v>5316</v>
      </c>
      <c r="DX162" s="285">
        <v>1394</v>
      </c>
      <c r="DY162" s="285">
        <v>1193</v>
      </c>
      <c r="DZ162" s="285">
        <v>15112</v>
      </c>
      <c r="EA162" s="285">
        <v>26728</v>
      </c>
      <c r="EB162" s="288">
        <v>25.6547440885962</v>
      </c>
      <c r="EC162" s="285">
        <v>313</v>
      </c>
      <c r="ED162" s="285">
        <v>8788</v>
      </c>
      <c r="EE162" s="285">
        <v>2065</v>
      </c>
      <c r="EF162" s="288">
        <v>23.497951752389625</v>
      </c>
      <c r="EG162" s="285">
        <v>383</v>
      </c>
      <c r="EH162" s="285">
        <v>154</v>
      </c>
      <c r="EI162" s="285">
        <v>150</v>
      </c>
      <c r="EJ162" s="285">
        <v>87</v>
      </c>
      <c r="EK162" s="285">
        <v>955</v>
      </c>
      <c r="EL162" s="285">
        <v>5</v>
      </c>
      <c r="EM162" s="285">
        <v>50</v>
      </c>
      <c r="EN162" s="285">
        <v>17</v>
      </c>
      <c r="EO162" s="285">
        <v>42</v>
      </c>
      <c r="EP162" s="285">
        <v>30</v>
      </c>
      <c r="EQ162" s="285">
        <v>91</v>
      </c>
      <c r="ER162" s="285">
        <v>0</v>
      </c>
      <c r="ES162" s="285">
        <v>4</v>
      </c>
      <c r="ET162" s="285">
        <v>14</v>
      </c>
      <c r="EU162" s="285">
        <v>0</v>
      </c>
      <c r="EV162" s="285">
        <v>8082</v>
      </c>
      <c r="EW162" s="285">
        <v>48</v>
      </c>
      <c r="EX162" s="285">
        <v>87</v>
      </c>
      <c r="EY162" s="285">
        <v>2590</v>
      </c>
      <c r="EZ162" s="285">
        <v>84</v>
      </c>
      <c r="FA162" s="285">
        <v>24</v>
      </c>
      <c r="FB162" s="285">
        <v>1</v>
      </c>
      <c r="FC162" s="285">
        <v>1</v>
      </c>
      <c r="FD162" s="285">
        <v>15</v>
      </c>
      <c r="FE162" s="285">
        <v>1</v>
      </c>
      <c r="FF162" s="285">
        <v>54</v>
      </c>
      <c r="FG162" s="285">
        <v>427</v>
      </c>
      <c r="FH162" s="285">
        <v>1369</v>
      </c>
      <c r="FI162" s="285">
        <v>516</v>
      </c>
      <c r="FJ162" s="285">
        <v>5543</v>
      </c>
      <c r="FK162" s="295">
        <v>20</v>
      </c>
      <c r="FL162" s="291">
        <v>3.7544443234679052</v>
      </c>
      <c r="FM162" s="295">
        <v>4</v>
      </c>
      <c r="FN162" s="291">
        <v>0.75088886469358107</v>
      </c>
      <c r="FO162" s="295">
        <v>4</v>
      </c>
      <c r="FP162" s="291">
        <v>0.75088886469358107</v>
      </c>
      <c r="FQ162" s="281">
        <v>3</v>
      </c>
      <c r="FR162" s="292">
        <v>0.55205511718289957</v>
      </c>
      <c r="FS162" s="281">
        <v>1</v>
      </c>
      <c r="FT162" s="292">
        <v>0.18401837239429986</v>
      </c>
      <c r="FU162" s="295">
        <v>80</v>
      </c>
      <c r="FV162" s="291">
        <v>14.721469791543988</v>
      </c>
      <c r="FW162" s="293">
        <v>1</v>
      </c>
      <c r="FX162" s="293">
        <v>0</v>
      </c>
      <c r="FY162" s="293">
        <v>1</v>
      </c>
      <c r="FZ162" s="293">
        <v>0</v>
      </c>
      <c r="GA162" s="293">
        <v>0</v>
      </c>
      <c r="GB162" s="285">
        <v>17350</v>
      </c>
      <c r="GC162" s="285">
        <v>5438</v>
      </c>
      <c r="GD162" s="285">
        <v>6524</v>
      </c>
      <c r="GE162" s="285">
        <v>8</v>
      </c>
      <c r="GF162" s="285">
        <v>61</v>
      </c>
      <c r="GG162" s="288">
        <v>281.75</v>
      </c>
      <c r="GH162" s="288">
        <v>1259.1600000000001</v>
      </c>
      <c r="GI162" s="288">
        <v>57.58</v>
      </c>
      <c r="GJ162" s="288">
        <v>13.2</v>
      </c>
      <c r="GK162" s="288">
        <v>4</v>
      </c>
      <c r="GL162" s="288">
        <v>2.33</v>
      </c>
      <c r="GM162" s="288">
        <v>8</v>
      </c>
      <c r="GN162" s="288">
        <v>8</v>
      </c>
      <c r="GO162" s="288">
        <v>7</v>
      </c>
      <c r="GP162" s="288">
        <v>13.23</v>
      </c>
      <c r="GQ162" s="288">
        <v>5</v>
      </c>
      <c r="GR162" s="288">
        <v>4</v>
      </c>
      <c r="GS162" s="288">
        <v>0</v>
      </c>
      <c r="GT162" s="288">
        <v>39.1</v>
      </c>
      <c r="GU162" s="288">
        <v>2</v>
      </c>
      <c r="GV162" s="288">
        <v>3</v>
      </c>
      <c r="GW162" s="288">
        <v>2</v>
      </c>
      <c r="GX162" s="288">
        <v>1</v>
      </c>
      <c r="GY162" s="288">
        <v>5</v>
      </c>
      <c r="GZ162" s="288">
        <v>5</v>
      </c>
      <c r="HA162" s="288">
        <v>0</v>
      </c>
      <c r="HB162" s="288">
        <v>2</v>
      </c>
      <c r="HC162" s="288">
        <v>1</v>
      </c>
      <c r="HD162" s="288">
        <v>5</v>
      </c>
      <c r="HE162" s="288">
        <v>1</v>
      </c>
      <c r="HF162" s="288">
        <v>5</v>
      </c>
      <c r="HG162" s="288">
        <v>5</v>
      </c>
      <c r="HH162" s="288">
        <v>38</v>
      </c>
      <c r="HI162" s="288">
        <v>3</v>
      </c>
      <c r="HJ162" s="134">
        <v>1.1263332970403714</v>
      </c>
      <c r="HK162" s="134">
        <v>8.4474997278027857</v>
      </c>
      <c r="HL162" s="132">
        <v>35.244846086554958</v>
      </c>
      <c r="HM162" s="144">
        <v>79.120189031294601</v>
      </c>
      <c r="HN162" s="144">
        <v>82.682769808697003</v>
      </c>
      <c r="HO162" s="365">
        <v>4.2408821034775203E-2</v>
      </c>
      <c r="HP162" s="366">
        <v>2.3546032493524799E-2</v>
      </c>
      <c r="HQ162" s="365">
        <v>1.6806722689075599</v>
      </c>
      <c r="HR162" s="366">
        <v>1</v>
      </c>
      <c r="HS162" s="132">
        <v>84.033613445378194</v>
      </c>
      <c r="HT162" s="132">
        <v>91</v>
      </c>
      <c r="HU162" s="132">
        <v>2.52332485156913</v>
      </c>
      <c r="HV162" s="132">
        <v>2.35460324935248</v>
      </c>
      <c r="HW162" s="132">
        <v>1.00728813403549</v>
      </c>
      <c r="HX162" s="132">
        <v>2.6533056604463598</v>
      </c>
      <c r="HY162" s="144">
        <v>84.084406127919337</v>
      </c>
      <c r="HZ162" s="144">
        <v>91.409635273697006</v>
      </c>
      <c r="IA162" s="383">
        <v>40</v>
      </c>
      <c r="IB162" s="383">
        <v>54</v>
      </c>
      <c r="IC162" s="366">
        <v>0.305763644702645</v>
      </c>
      <c r="ID162" s="366">
        <v>0.25691041438698298</v>
      </c>
      <c r="IE162" s="366">
        <v>3.7453183520599298</v>
      </c>
      <c r="IF162" s="366">
        <v>4.4776119402985097</v>
      </c>
      <c r="IG162" s="144">
        <v>67.415730337078699</v>
      </c>
      <c r="IH162" s="144">
        <v>75.041459369817602</v>
      </c>
      <c r="II162" s="144">
        <v>8.1638893135606203</v>
      </c>
      <c r="IJ162" s="144">
        <v>5.73766592130929</v>
      </c>
      <c r="IK162" s="144">
        <v>3.73413475235968</v>
      </c>
      <c r="IL162" s="144">
        <v>7.2394466641675699</v>
      </c>
      <c r="IM162" s="146">
        <v>86.955333377497368</v>
      </c>
      <c r="IN162" s="135">
        <v>90.152244594681719</v>
      </c>
      <c r="IO162" s="385">
        <v>0.20476068594829799</v>
      </c>
      <c r="IP162" s="385">
        <v>6.33445945945946E-2</v>
      </c>
      <c r="IQ162" s="385">
        <v>1.6359918200409</v>
      </c>
      <c r="IR162" s="385">
        <v>0.72639225181598099</v>
      </c>
      <c r="IS162" s="144">
        <v>79.141104294478495</v>
      </c>
      <c r="IT162" s="144">
        <v>93.946731234866803</v>
      </c>
      <c r="IU162" s="144">
        <v>12.515996928589701</v>
      </c>
      <c r="IV162" s="144">
        <v>8.7204391891891895</v>
      </c>
      <c r="IW162" s="144">
        <v>2.9539330537903998</v>
      </c>
      <c r="IX162" s="144">
        <v>4.7500841467519397</v>
      </c>
      <c r="IY162" s="338">
        <v>11</v>
      </c>
      <c r="IZ162" s="366">
        <v>0.17465862178469399</v>
      </c>
      <c r="JA162" s="366">
        <v>2.1825396825396801</v>
      </c>
      <c r="JB162" s="366">
        <v>97.023809523809504</v>
      </c>
      <c r="JC162" s="366">
        <v>8.0025404890441401</v>
      </c>
      <c r="JD162" s="144">
        <v>4.8165452168268201</v>
      </c>
    </row>
    <row r="163" spans="1:264" ht="18" customHeight="1">
      <c r="A163" s="278"/>
      <c r="B163" s="279" t="s">
        <v>87</v>
      </c>
      <c r="C163" s="279" t="s">
        <v>87</v>
      </c>
      <c r="D163" s="280" t="s">
        <v>1879</v>
      </c>
      <c r="E163" s="281" t="s">
        <v>1377</v>
      </c>
      <c r="F163" s="280" t="s">
        <v>106</v>
      </c>
      <c r="G163" s="281" t="s">
        <v>19</v>
      </c>
      <c r="H163" s="282" t="s">
        <v>87</v>
      </c>
      <c r="I163" s="282" t="s">
        <v>87</v>
      </c>
      <c r="J163" s="282" t="s">
        <v>87</v>
      </c>
      <c r="K163" s="282" t="s">
        <v>87</v>
      </c>
      <c r="L163" s="282" t="s">
        <v>87</v>
      </c>
      <c r="M163" s="283">
        <v>82543</v>
      </c>
      <c r="N163" s="282" t="s">
        <v>87</v>
      </c>
      <c r="O163" s="282" t="s">
        <v>87</v>
      </c>
      <c r="P163" s="282" t="s">
        <v>87</v>
      </c>
      <c r="Q163" s="282" t="s">
        <v>87</v>
      </c>
      <c r="R163" s="132">
        <v>87.412575740785243</v>
      </c>
      <c r="S163" s="132">
        <v>91.301538371981977</v>
      </c>
      <c r="T163" s="339" t="s">
        <v>88</v>
      </c>
      <c r="U163" s="339" t="s">
        <v>88</v>
      </c>
      <c r="V163" s="132">
        <v>10.231814548361299</v>
      </c>
      <c r="W163" s="132">
        <v>11.7505995203837</v>
      </c>
      <c r="X163" s="132">
        <v>21.982414068745001</v>
      </c>
      <c r="Y163" s="282" t="s">
        <v>87</v>
      </c>
      <c r="Z163" s="282" t="s">
        <v>87</v>
      </c>
      <c r="AA163" s="282" t="s">
        <v>87</v>
      </c>
      <c r="AB163" s="282" t="s">
        <v>87</v>
      </c>
      <c r="AC163" s="282" t="s">
        <v>87</v>
      </c>
      <c r="AD163" s="282" t="s">
        <v>87</v>
      </c>
      <c r="AE163" s="282" t="s">
        <v>87</v>
      </c>
      <c r="AF163" s="282" t="s">
        <v>87</v>
      </c>
      <c r="AG163" s="282" t="s">
        <v>87</v>
      </c>
      <c r="AH163" s="282" t="s">
        <v>87</v>
      </c>
      <c r="AI163" s="282" t="s">
        <v>87</v>
      </c>
      <c r="AJ163" s="282" t="s">
        <v>87</v>
      </c>
      <c r="AK163" s="282" t="s">
        <v>87</v>
      </c>
      <c r="AL163" s="282" t="s">
        <v>87</v>
      </c>
      <c r="AM163" s="282" t="s">
        <v>87</v>
      </c>
      <c r="AN163" s="282" t="s">
        <v>87</v>
      </c>
      <c r="AO163" s="282" t="s">
        <v>87</v>
      </c>
      <c r="AP163" s="282" t="s">
        <v>87</v>
      </c>
      <c r="AQ163" s="282" t="s">
        <v>87</v>
      </c>
      <c r="AR163" s="282" t="s">
        <v>87</v>
      </c>
      <c r="AS163" s="282" t="s">
        <v>87</v>
      </c>
      <c r="AT163" s="282" t="s">
        <v>87</v>
      </c>
      <c r="AU163" s="282" t="s">
        <v>87</v>
      </c>
      <c r="AV163" s="282" t="s">
        <v>87</v>
      </c>
      <c r="AW163" s="286" t="s">
        <v>87</v>
      </c>
      <c r="AX163" s="286" t="s">
        <v>87</v>
      </c>
      <c r="AY163" s="286" t="s">
        <v>87</v>
      </c>
      <c r="AZ163" s="286" t="s">
        <v>87</v>
      </c>
      <c r="BA163" s="286" t="s">
        <v>87</v>
      </c>
      <c r="BB163" s="285">
        <v>15</v>
      </c>
      <c r="BC163" s="285">
        <v>18</v>
      </c>
      <c r="BD163" s="287" t="s">
        <v>88</v>
      </c>
      <c r="BE163" s="287" t="s">
        <v>88</v>
      </c>
      <c r="BF163" s="287" t="s">
        <v>88</v>
      </c>
      <c r="BG163" s="285">
        <v>10</v>
      </c>
      <c r="BH163" s="284">
        <v>11.380966471672775</v>
      </c>
      <c r="BI163" s="285">
        <v>85</v>
      </c>
      <c r="BJ163" s="284">
        <v>96.738215009218578</v>
      </c>
      <c r="BK163" s="285">
        <v>0</v>
      </c>
      <c r="BL163" s="284">
        <v>0</v>
      </c>
      <c r="BM163" s="285">
        <v>0</v>
      </c>
      <c r="BN163" s="288">
        <v>0</v>
      </c>
      <c r="BO163" s="289">
        <v>22</v>
      </c>
      <c r="BP163" s="288">
        <v>25.038126237680103</v>
      </c>
      <c r="BQ163" s="285">
        <v>0</v>
      </c>
      <c r="BR163" s="288">
        <v>0</v>
      </c>
      <c r="BS163" s="285">
        <v>0</v>
      </c>
      <c r="BT163" s="288">
        <v>0</v>
      </c>
      <c r="BU163" s="285">
        <v>0</v>
      </c>
      <c r="BV163" s="288">
        <v>0</v>
      </c>
      <c r="BW163" s="285">
        <v>0</v>
      </c>
      <c r="BX163" s="288">
        <v>0</v>
      </c>
      <c r="BY163" s="285">
        <v>0</v>
      </c>
      <c r="BZ163" s="288">
        <v>0</v>
      </c>
      <c r="CA163" s="285">
        <v>250</v>
      </c>
      <c r="CB163" s="288">
        <v>284.52416179181938</v>
      </c>
      <c r="CC163" s="290">
        <v>0</v>
      </c>
      <c r="CD163" s="291">
        <v>0</v>
      </c>
      <c r="CE163" s="285">
        <v>4</v>
      </c>
      <c r="CF163" s="288">
        <v>4.5523865886691093</v>
      </c>
      <c r="CG163" s="285">
        <v>347</v>
      </c>
      <c r="CH163" s="288">
        <v>394.91953656704533</v>
      </c>
      <c r="CI163" s="285">
        <v>234</v>
      </c>
      <c r="CJ163" s="288">
        <v>266.31461543714289</v>
      </c>
      <c r="CK163" s="285">
        <v>22</v>
      </c>
      <c r="CL163" s="288">
        <v>25.038126237680103</v>
      </c>
      <c r="CM163" s="285">
        <v>0</v>
      </c>
      <c r="CN163" s="292">
        <v>0</v>
      </c>
      <c r="CO163" s="285">
        <v>30</v>
      </c>
      <c r="CP163" s="288">
        <v>34.142899415018327</v>
      </c>
      <c r="CQ163" s="290">
        <v>0</v>
      </c>
      <c r="CR163" s="291">
        <v>0</v>
      </c>
      <c r="CS163" s="285">
        <v>0</v>
      </c>
      <c r="CT163" s="288">
        <v>0</v>
      </c>
      <c r="CU163" s="285">
        <v>13</v>
      </c>
      <c r="CV163" s="288">
        <v>14.795256413174606</v>
      </c>
      <c r="CW163" s="285">
        <v>259</v>
      </c>
      <c r="CX163" s="288">
        <v>294.76703161632486</v>
      </c>
      <c r="CY163" s="285">
        <v>259</v>
      </c>
      <c r="CZ163" s="288">
        <v>294.76703161632486</v>
      </c>
      <c r="DA163" s="285">
        <v>0</v>
      </c>
      <c r="DB163" s="288">
        <v>0</v>
      </c>
      <c r="DC163" s="285">
        <v>0</v>
      </c>
      <c r="DD163" s="285">
        <v>0</v>
      </c>
      <c r="DE163" s="285">
        <v>91</v>
      </c>
      <c r="DF163" s="285">
        <v>5928</v>
      </c>
      <c r="DG163" s="285">
        <v>0</v>
      </c>
      <c r="DH163" s="285">
        <v>80</v>
      </c>
      <c r="DI163" s="285">
        <v>60</v>
      </c>
      <c r="DJ163" s="285">
        <v>169</v>
      </c>
      <c r="DK163" s="285">
        <v>92</v>
      </c>
      <c r="DL163" s="285">
        <v>126</v>
      </c>
      <c r="DM163" s="285">
        <v>0</v>
      </c>
      <c r="DN163" s="285">
        <v>0</v>
      </c>
      <c r="DO163" s="285">
        <v>164</v>
      </c>
      <c r="DP163" s="285">
        <v>7</v>
      </c>
      <c r="DQ163" s="285">
        <v>0</v>
      </c>
      <c r="DR163" s="285">
        <v>0</v>
      </c>
      <c r="DS163" s="285">
        <v>0</v>
      </c>
      <c r="DT163" s="285">
        <v>79</v>
      </c>
      <c r="DU163" s="285">
        <v>13321</v>
      </c>
      <c r="DV163" s="285">
        <v>1208</v>
      </c>
      <c r="DW163" s="285">
        <v>0</v>
      </c>
      <c r="DX163" s="285">
        <v>115</v>
      </c>
      <c r="DY163" s="285">
        <v>0</v>
      </c>
      <c r="DZ163" s="285">
        <v>0</v>
      </c>
      <c r="EA163" s="285">
        <v>7088</v>
      </c>
      <c r="EB163" s="288">
        <v>11.907449209932301</v>
      </c>
      <c r="EC163" s="285">
        <v>128</v>
      </c>
      <c r="ED163" s="285">
        <v>2489</v>
      </c>
      <c r="EE163" s="285">
        <v>285</v>
      </c>
      <c r="EF163" s="288">
        <v>11.450381679389313</v>
      </c>
      <c r="EG163" s="285">
        <v>52</v>
      </c>
      <c r="EH163" s="285">
        <v>45</v>
      </c>
      <c r="EI163" s="285">
        <v>16</v>
      </c>
      <c r="EJ163" s="285">
        <v>2</v>
      </c>
      <c r="EK163" s="285">
        <v>106</v>
      </c>
      <c r="EL163" s="285">
        <v>1</v>
      </c>
      <c r="EM163" s="285">
        <v>2</v>
      </c>
      <c r="EN163" s="285">
        <v>6</v>
      </c>
      <c r="EO163" s="285">
        <v>7</v>
      </c>
      <c r="EP163" s="285">
        <v>19</v>
      </c>
      <c r="EQ163" s="285">
        <v>11</v>
      </c>
      <c r="ER163" s="285">
        <v>0</v>
      </c>
      <c r="ES163" s="285">
        <v>0</v>
      </c>
      <c r="ET163" s="285">
        <v>0</v>
      </c>
      <c r="EU163" s="285">
        <v>1</v>
      </c>
      <c r="EV163" s="285">
        <v>657</v>
      </c>
      <c r="EW163" s="285">
        <v>0</v>
      </c>
      <c r="EX163" s="285">
        <v>0</v>
      </c>
      <c r="EY163" s="285">
        <v>0</v>
      </c>
      <c r="EZ163" s="285">
        <v>0</v>
      </c>
      <c r="FA163" s="285">
        <v>7</v>
      </c>
      <c r="FB163" s="285">
        <v>3</v>
      </c>
      <c r="FC163" s="285">
        <v>0</v>
      </c>
      <c r="FD163" s="285">
        <v>0</v>
      </c>
      <c r="FE163" s="285">
        <v>1</v>
      </c>
      <c r="FF163" s="285">
        <v>9</v>
      </c>
      <c r="FG163" s="285">
        <v>53</v>
      </c>
      <c r="FH163" s="285">
        <v>131</v>
      </c>
      <c r="FI163" s="285">
        <v>180</v>
      </c>
      <c r="FJ163" s="285">
        <v>1164</v>
      </c>
      <c r="FK163" s="289">
        <v>2</v>
      </c>
      <c r="FL163" s="288">
        <v>2.4229795379378021</v>
      </c>
      <c r="FM163" s="289">
        <v>1</v>
      </c>
      <c r="FN163" s="288">
        <v>1.211489768968901</v>
      </c>
      <c r="FO163" s="289">
        <v>0</v>
      </c>
      <c r="FP163" s="288">
        <v>0</v>
      </c>
      <c r="FQ163" s="281">
        <v>0</v>
      </c>
      <c r="FR163" s="292">
        <v>0</v>
      </c>
      <c r="FS163" s="281">
        <v>0</v>
      </c>
      <c r="FT163" s="292">
        <v>0</v>
      </c>
      <c r="FU163" s="295">
        <v>0</v>
      </c>
      <c r="FV163" s="291">
        <v>0</v>
      </c>
      <c r="FW163" s="293">
        <v>1</v>
      </c>
      <c r="FX163" s="293">
        <v>0</v>
      </c>
      <c r="FY163" s="293">
        <v>1</v>
      </c>
      <c r="FZ163" s="293">
        <v>0</v>
      </c>
      <c r="GA163" s="293">
        <v>0</v>
      </c>
      <c r="GB163" s="285">
        <v>0</v>
      </c>
      <c r="GC163" s="285">
        <v>0</v>
      </c>
      <c r="GD163" s="285">
        <v>0</v>
      </c>
      <c r="GE163" s="285">
        <v>0</v>
      </c>
      <c r="GF163" s="285">
        <v>0</v>
      </c>
      <c r="GG163" s="288">
        <v>72.2</v>
      </c>
      <c r="GH163" s="288">
        <v>398.4</v>
      </c>
      <c r="GI163" s="288">
        <v>18</v>
      </c>
      <c r="GJ163" s="288">
        <v>3</v>
      </c>
      <c r="GK163" s="288">
        <v>0.1</v>
      </c>
      <c r="GL163" s="288">
        <v>1</v>
      </c>
      <c r="GM163" s="288">
        <v>3</v>
      </c>
      <c r="GN163" s="288">
        <v>3</v>
      </c>
      <c r="GO163" s="288">
        <v>0</v>
      </c>
      <c r="GP163" s="288">
        <v>5.0999999999999996</v>
      </c>
      <c r="GQ163" s="288">
        <v>1</v>
      </c>
      <c r="GR163" s="288">
        <v>0</v>
      </c>
      <c r="GS163" s="288">
        <v>0</v>
      </c>
      <c r="GT163" s="288">
        <v>3</v>
      </c>
      <c r="GU163" s="288">
        <v>0</v>
      </c>
      <c r="GV163" s="288">
        <v>0</v>
      </c>
      <c r="GW163" s="288">
        <v>0</v>
      </c>
      <c r="GX163" s="288">
        <v>0</v>
      </c>
      <c r="GY163" s="288">
        <v>1</v>
      </c>
      <c r="GZ163" s="288">
        <v>2</v>
      </c>
      <c r="HA163" s="288">
        <v>0</v>
      </c>
      <c r="HB163" s="288">
        <v>0</v>
      </c>
      <c r="HC163" s="288">
        <v>0</v>
      </c>
      <c r="HD163" s="288">
        <v>0</v>
      </c>
      <c r="HE163" s="288">
        <v>3</v>
      </c>
      <c r="HF163" s="288">
        <v>0</v>
      </c>
      <c r="HG163" s="288">
        <v>0</v>
      </c>
      <c r="HH163" s="288">
        <v>15</v>
      </c>
      <c r="HI163" s="288">
        <v>1</v>
      </c>
      <c r="HJ163" s="134">
        <v>0</v>
      </c>
      <c r="HK163" s="134">
        <v>6.0574488448445054</v>
      </c>
      <c r="HL163" s="132">
        <v>44.582823498055561</v>
      </c>
      <c r="HM163" s="144">
        <v>74.631787459247604</v>
      </c>
      <c r="HN163" s="144">
        <v>70.866622522113303</v>
      </c>
      <c r="HO163" s="365">
        <v>0</v>
      </c>
      <c r="HP163" s="365">
        <v>0</v>
      </c>
      <c r="HQ163" s="365">
        <v>0</v>
      </c>
      <c r="HR163" s="365">
        <v>0</v>
      </c>
      <c r="HS163" s="132">
        <v>100</v>
      </c>
      <c r="HT163" s="132">
        <v>87.5</v>
      </c>
      <c r="HU163" s="132">
        <v>0.47459519821328899</v>
      </c>
      <c r="HV163" s="132">
        <v>0.15603666861712501</v>
      </c>
      <c r="HW163" s="132">
        <v>9.4248670212766008</v>
      </c>
      <c r="HX163" s="132">
        <v>15.984538426557499</v>
      </c>
      <c r="HY163" s="144">
        <v>94.032558180824182</v>
      </c>
      <c r="HZ163" s="144">
        <v>106.52739858646299</v>
      </c>
      <c r="IA163" s="383">
        <v>4</v>
      </c>
      <c r="IB163" s="383">
        <v>4</v>
      </c>
      <c r="IC163" s="366">
        <v>0.111080255484588</v>
      </c>
      <c r="ID163" s="366">
        <v>8.8163985012122595E-2</v>
      </c>
      <c r="IE163" s="366">
        <v>1.5810276679841899</v>
      </c>
      <c r="IF163" s="366">
        <v>1.5209125475285199</v>
      </c>
      <c r="IG163" s="144">
        <v>83.399209486166001</v>
      </c>
      <c r="IH163" s="144">
        <v>86.692015209125501</v>
      </c>
      <c r="II163" s="144">
        <v>7.0258261594001699</v>
      </c>
      <c r="IJ163" s="144">
        <v>5.7967820145470599</v>
      </c>
      <c r="IK163" s="144">
        <v>10.084219858156001</v>
      </c>
      <c r="IL163" s="144">
        <v>15.1546157344247</v>
      </c>
      <c r="IM163" s="146">
        <v>85.523563021707488</v>
      </c>
      <c r="IN163" s="135">
        <v>96.659330913128557</v>
      </c>
      <c r="IO163" s="366">
        <v>0.111856823266219</v>
      </c>
      <c r="IP163" s="366">
        <v>5.6465273856578201E-2</v>
      </c>
      <c r="IQ163" s="366">
        <v>0.93896713615023497</v>
      </c>
      <c r="IR163" s="366">
        <v>0.53475935828876997</v>
      </c>
      <c r="IS163" s="144">
        <v>83.568075117370896</v>
      </c>
      <c r="IT163" s="144">
        <v>86.6310160427808</v>
      </c>
      <c r="IU163" s="144">
        <v>11.912751677852301</v>
      </c>
      <c r="IV163" s="144">
        <v>10.559006211180099</v>
      </c>
      <c r="IW163" s="144">
        <v>9.4169695054510996</v>
      </c>
      <c r="IX163" s="144">
        <v>9.74948665297741</v>
      </c>
      <c r="IY163" s="338">
        <v>1</v>
      </c>
      <c r="IZ163" s="366">
        <v>3.5842293906809999E-2</v>
      </c>
      <c r="JA163" s="366">
        <v>0.70921985815602795</v>
      </c>
      <c r="JB163" s="366">
        <v>89.361702127659598</v>
      </c>
      <c r="JC163" s="366">
        <v>5.0537634408602203</v>
      </c>
      <c r="JD163" s="144">
        <v>12.5738972260118</v>
      </c>
    </row>
    <row r="164" spans="1:264" ht="18" customHeight="1">
      <c r="A164" s="278"/>
      <c r="B164" s="279" t="s">
        <v>87</v>
      </c>
      <c r="C164" s="279" t="s">
        <v>87</v>
      </c>
      <c r="D164" s="280" t="s">
        <v>1880</v>
      </c>
      <c r="E164" s="281" t="s">
        <v>1378</v>
      </c>
      <c r="F164" s="280" t="s">
        <v>107</v>
      </c>
      <c r="G164" s="281" t="s">
        <v>20</v>
      </c>
      <c r="H164" s="282" t="s">
        <v>87</v>
      </c>
      <c r="I164" s="282" t="s">
        <v>87</v>
      </c>
      <c r="J164" s="282" t="s">
        <v>87</v>
      </c>
      <c r="K164" s="282" t="s">
        <v>87</v>
      </c>
      <c r="L164" s="282" t="s">
        <v>87</v>
      </c>
      <c r="M164" s="283">
        <v>793551</v>
      </c>
      <c r="N164" s="282" t="s">
        <v>87</v>
      </c>
      <c r="O164" s="282" t="s">
        <v>87</v>
      </c>
      <c r="P164" s="282" t="s">
        <v>87</v>
      </c>
      <c r="Q164" s="282" t="s">
        <v>87</v>
      </c>
      <c r="R164" s="132">
        <v>97.525137802990585</v>
      </c>
      <c r="S164" s="132">
        <v>103.35879684935621</v>
      </c>
      <c r="T164" s="339" t="s">
        <v>88</v>
      </c>
      <c r="U164" s="338">
        <v>152.86343166706502</v>
      </c>
      <c r="V164" s="132">
        <v>14.1721068249258</v>
      </c>
      <c r="W164" s="132">
        <v>10.1721068249258</v>
      </c>
      <c r="X164" s="132">
        <v>24.3442136498516</v>
      </c>
      <c r="Y164" s="282" t="s">
        <v>87</v>
      </c>
      <c r="Z164" s="282" t="s">
        <v>87</v>
      </c>
      <c r="AA164" s="282" t="s">
        <v>87</v>
      </c>
      <c r="AB164" s="282" t="s">
        <v>87</v>
      </c>
      <c r="AC164" s="282" t="s">
        <v>87</v>
      </c>
      <c r="AD164" s="282" t="s">
        <v>87</v>
      </c>
      <c r="AE164" s="282" t="s">
        <v>87</v>
      </c>
      <c r="AF164" s="282" t="s">
        <v>87</v>
      </c>
      <c r="AG164" s="282" t="s">
        <v>87</v>
      </c>
      <c r="AH164" s="282" t="s">
        <v>87</v>
      </c>
      <c r="AI164" s="282" t="s">
        <v>87</v>
      </c>
      <c r="AJ164" s="282" t="s">
        <v>87</v>
      </c>
      <c r="AK164" s="282" t="s">
        <v>87</v>
      </c>
      <c r="AL164" s="282" t="s">
        <v>87</v>
      </c>
      <c r="AM164" s="282" t="s">
        <v>87</v>
      </c>
      <c r="AN164" s="282" t="s">
        <v>87</v>
      </c>
      <c r="AO164" s="282" t="s">
        <v>87</v>
      </c>
      <c r="AP164" s="282" t="s">
        <v>87</v>
      </c>
      <c r="AQ164" s="282" t="s">
        <v>87</v>
      </c>
      <c r="AR164" s="282" t="s">
        <v>87</v>
      </c>
      <c r="AS164" s="282" t="s">
        <v>87</v>
      </c>
      <c r="AT164" s="282" t="s">
        <v>87</v>
      </c>
      <c r="AU164" s="282" t="s">
        <v>87</v>
      </c>
      <c r="AV164" s="282" t="s">
        <v>87</v>
      </c>
      <c r="AW164" s="286" t="s">
        <v>87</v>
      </c>
      <c r="AX164" s="286" t="s">
        <v>87</v>
      </c>
      <c r="AY164" s="286" t="s">
        <v>87</v>
      </c>
      <c r="AZ164" s="286" t="s">
        <v>87</v>
      </c>
      <c r="BA164" s="286" t="s">
        <v>87</v>
      </c>
      <c r="BB164" s="285">
        <v>85</v>
      </c>
      <c r="BC164" s="285">
        <v>155</v>
      </c>
      <c r="BD164" s="287" t="s">
        <v>88</v>
      </c>
      <c r="BE164" s="287" t="s">
        <v>88</v>
      </c>
      <c r="BF164" s="287" t="s">
        <v>88</v>
      </c>
      <c r="BG164" s="285">
        <v>240</v>
      </c>
      <c r="BH164" s="284">
        <v>30.008777567438475</v>
      </c>
      <c r="BI164" s="285">
        <v>1047</v>
      </c>
      <c r="BJ164" s="284">
        <v>130.91329213795035</v>
      </c>
      <c r="BK164" s="285">
        <v>37</v>
      </c>
      <c r="BL164" s="284">
        <v>4.6263532083134313</v>
      </c>
      <c r="BM164" s="285">
        <v>20</v>
      </c>
      <c r="BN164" s="288">
        <v>2.5007314639532061</v>
      </c>
      <c r="BO164" s="289">
        <v>512</v>
      </c>
      <c r="BP164" s="288">
        <v>64.018725477202082</v>
      </c>
      <c r="BQ164" s="285">
        <v>0</v>
      </c>
      <c r="BR164" s="288">
        <v>0</v>
      </c>
      <c r="BS164" s="285">
        <v>0</v>
      </c>
      <c r="BT164" s="288">
        <v>0</v>
      </c>
      <c r="BU164" s="285">
        <v>0</v>
      </c>
      <c r="BV164" s="288">
        <v>0</v>
      </c>
      <c r="BW164" s="285">
        <v>154</v>
      </c>
      <c r="BX164" s="288">
        <v>19.255632272439687</v>
      </c>
      <c r="BY164" s="290">
        <v>6</v>
      </c>
      <c r="BZ164" s="291">
        <v>0.7502194391859619</v>
      </c>
      <c r="CA164" s="285">
        <v>1386</v>
      </c>
      <c r="CB164" s="288">
        <v>173.30069045195719</v>
      </c>
      <c r="CC164" s="290">
        <v>1022</v>
      </c>
      <c r="CD164" s="291">
        <v>127.78737780800883</v>
      </c>
      <c r="CE164" s="285">
        <v>133</v>
      </c>
      <c r="CF164" s="288">
        <v>16.629864235288821</v>
      </c>
      <c r="CG164" s="285">
        <v>2198</v>
      </c>
      <c r="CH164" s="288">
        <v>274.83038788845738</v>
      </c>
      <c r="CI164" s="285">
        <v>3202</v>
      </c>
      <c r="CJ164" s="288">
        <v>400.36710737890837</v>
      </c>
      <c r="CK164" s="285">
        <v>725</v>
      </c>
      <c r="CL164" s="288">
        <v>90.651515568303736</v>
      </c>
      <c r="CM164" s="290">
        <v>1921</v>
      </c>
      <c r="CN164" s="294">
        <v>240.19525711270546</v>
      </c>
      <c r="CO164" s="285">
        <v>390</v>
      </c>
      <c r="CP164" s="288">
        <v>48.764263547087523</v>
      </c>
      <c r="CQ164" s="290">
        <v>5</v>
      </c>
      <c r="CR164" s="291">
        <v>0.62518286598830153</v>
      </c>
      <c r="CS164" s="290">
        <v>163</v>
      </c>
      <c r="CT164" s="291">
        <v>20.380961431218633</v>
      </c>
      <c r="CU164" s="290">
        <v>130</v>
      </c>
      <c r="CV164" s="291">
        <v>16.254754515695844</v>
      </c>
      <c r="CW164" s="290">
        <v>981</v>
      </c>
      <c r="CX164" s="291">
        <v>122.66087830690476</v>
      </c>
      <c r="CY164" s="290">
        <v>981</v>
      </c>
      <c r="CZ164" s="291">
        <v>122.66087830690476</v>
      </c>
      <c r="DA164" s="290">
        <v>0</v>
      </c>
      <c r="DB164" s="291">
        <v>0</v>
      </c>
      <c r="DC164" s="290">
        <v>0</v>
      </c>
      <c r="DD164" s="290">
        <v>64</v>
      </c>
      <c r="DE164" s="290">
        <v>998</v>
      </c>
      <c r="DF164" s="290">
        <v>36237</v>
      </c>
      <c r="DG164" s="290">
        <v>0</v>
      </c>
      <c r="DH164" s="290">
        <v>477</v>
      </c>
      <c r="DI164" s="290">
        <v>11</v>
      </c>
      <c r="DJ164" s="290">
        <v>165</v>
      </c>
      <c r="DK164" s="290">
        <v>101</v>
      </c>
      <c r="DL164" s="290">
        <v>246</v>
      </c>
      <c r="DM164" s="290">
        <v>0</v>
      </c>
      <c r="DN164" s="290">
        <v>3232</v>
      </c>
      <c r="DO164" s="290">
        <v>333</v>
      </c>
      <c r="DP164" s="290">
        <v>387</v>
      </c>
      <c r="DQ164" s="290">
        <v>229</v>
      </c>
      <c r="DR164" s="290">
        <v>0</v>
      </c>
      <c r="DS164" s="290">
        <v>77</v>
      </c>
      <c r="DT164" s="290">
        <v>25488</v>
      </c>
      <c r="DU164" s="290">
        <v>72023</v>
      </c>
      <c r="DV164" s="290">
        <v>14352</v>
      </c>
      <c r="DW164" s="290">
        <v>16553</v>
      </c>
      <c r="DX164" s="290">
        <v>1494</v>
      </c>
      <c r="DY164" s="290">
        <v>1375</v>
      </c>
      <c r="DZ164" s="290">
        <v>13969</v>
      </c>
      <c r="EA164" s="290">
        <v>42694</v>
      </c>
      <c r="EB164" s="291">
        <v>28.7253478240502</v>
      </c>
      <c r="EC164" s="290">
        <v>399</v>
      </c>
      <c r="ED164" s="290">
        <v>13912</v>
      </c>
      <c r="EE164" s="290">
        <v>3925</v>
      </c>
      <c r="EF164" s="291">
        <v>28.213053479010924</v>
      </c>
      <c r="EG164" s="290">
        <v>659</v>
      </c>
      <c r="EH164" s="290">
        <v>392</v>
      </c>
      <c r="EI164" s="290">
        <v>169</v>
      </c>
      <c r="EJ164" s="290">
        <v>104</v>
      </c>
      <c r="EK164" s="290">
        <v>1272</v>
      </c>
      <c r="EL164" s="290">
        <v>12</v>
      </c>
      <c r="EM164" s="290">
        <v>71</v>
      </c>
      <c r="EN164" s="290">
        <v>66</v>
      </c>
      <c r="EO164" s="290">
        <v>109</v>
      </c>
      <c r="EP164" s="290">
        <v>92</v>
      </c>
      <c r="EQ164" s="290">
        <v>140</v>
      </c>
      <c r="ER164" s="290">
        <v>0</v>
      </c>
      <c r="ES164" s="290">
        <v>0</v>
      </c>
      <c r="ET164" s="290">
        <v>1</v>
      </c>
      <c r="EU164" s="290">
        <v>0</v>
      </c>
      <c r="EV164" s="290">
        <v>10644</v>
      </c>
      <c r="EW164" s="290">
        <v>189</v>
      </c>
      <c r="EX164" s="290">
        <v>151</v>
      </c>
      <c r="EY164" s="290">
        <v>2238</v>
      </c>
      <c r="EZ164" s="290">
        <v>32</v>
      </c>
      <c r="FA164" s="290">
        <v>32</v>
      </c>
      <c r="FB164" s="290">
        <v>3</v>
      </c>
      <c r="FC164" s="290">
        <v>5</v>
      </c>
      <c r="FD164" s="290">
        <v>75</v>
      </c>
      <c r="FE164" s="290">
        <v>7</v>
      </c>
      <c r="FF164" s="290">
        <v>72</v>
      </c>
      <c r="FG164" s="290">
        <v>1168</v>
      </c>
      <c r="FH164" s="290">
        <v>1208</v>
      </c>
      <c r="FI164" s="290">
        <v>826</v>
      </c>
      <c r="FJ164" s="290">
        <v>8600</v>
      </c>
      <c r="FK164" s="295">
        <v>38</v>
      </c>
      <c r="FL164" s="291">
        <v>4.788602118830422</v>
      </c>
      <c r="FM164" s="295">
        <v>19</v>
      </c>
      <c r="FN164" s="291">
        <v>2.394301059415211</v>
      </c>
      <c r="FO164" s="295">
        <v>18</v>
      </c>
      <c r="FP164" s="291">
        <v>2.2682852141828311</v>
      </c>
      <c r="FQ164" s="281">
        <v>5</v>
      </c>
      <c r="FR164" s="292">
        <v>0.62518286598830153</v>
      </c>
      <c r="FS164" s="281">
        <v>1</v>
      </c>
      <c r="FT164" s="292">
        <v>0.12503657319766032</v>
      </c>
      <c r="FU164" s="295">
        <v>67</v>
      </c>
      <c r="FV164" s="291">
        <v>8.3774504042432412</v>
      </c>
      <c r="FW164" s="293">
        <v>1</v>
      </c>
      <c r="FX164" s="293">
        <v>0</v>
      </c>
      <c r="FY164" s="293">
        <v>1</v>
      </c>
      <c r="FZ164" s="293">
        <v>0</v>
      </c>
      <c r="GA164" s="293">
        <v>0</v>
      </c>
      <c r="GB164" s="290">
        <v>20135</v>
      </c>
      <c r="GC164" s="290">
        <v>5787</v>
      </c>
      <c r="GD164" s="290">
        <v>10546</v>
      </c>
      <c r="GE164" s="290">
        <v>0</v>
      </c>
      <c r="GF164" s="290">
        <v>173</v>
      </c>
      <c r="GG164" s="291">
        <v>773.71</v>
      </c>
      <c r="GH164" s="291">
        <v>1767.6</v>
      </c>
      <c r="GI164" s="291">
        <v>109.57</v>
      </c>
      <c r="GJ164" s="291">
        <v>27</v>
      </c>
      <c r="GK164" s="291">
        <v>4.72</v>
      </c>
      <c r="GL164" s="291">
        <v>16</v>
      </c>
      <c r="GM164" s="291">
        <v>28</v>
      </c>
      <c r="GN164" s="291">
        <v>22</v>
      </c>
      <c r="GO164" s="291">
        <v>6</v>
      </c>
      <c r="GP164" s="291">
        <v>28</v>
      </c>
      <c r="GQ164" s="291">
        <v>5</v>
      </c>
      <c r="GR164" s="291">
        <v>14</v>
      </c>
      <c r="GS164" s="291">
        <v>0</v>
      </c>
      <c r="GT164" s="291">
        <v>76</v>
      </c>
      <c r="GU164" s="291">
        <v>3</v>
      </c>
      <c r="GV164" s="291">
        <v>7</v>
      </c>
      <c r="GW164" s="291">
        <v>2</v>
      </c>
      <c r="GX164" s="291">
        <v>1</v>
      </c>
      <c r="GY164" s="291">
        <v>4</v>
      </c>
      <c r="GZ164" s="291">
        <v>7</v>
      </c>
      <c r="HA164" s="291">
        <v>3</v>
      </c>
      <c r="HB164" s="291">
        <v>2</v>
      </c>
      <c r="HC164" s="291">
        <v>2</v>
      </c>
      <c r="HD164" s="291">
        <v>6</v>
      </c>
      <c r="HE164" s="291">
        <v>4</v>
      </c>
      <c r="HF164" s="291">
        <v>4</v>
      </c>
      <c r="HG164" s="291">
        <v>8</v>
      </c>
      <c r="HH164" s="291">
        <v>34</v>
      </c>
      <c r="HI164" s="291">
        <v>10.24</v>
      </c>
      <c r="HJ164" s="134">
        <v>0.75609507139427712</v>
      </c>
      <c r="HK164" s="134">
        <v>18.020265868230272</v>
      </c>
      <c r="HL164" s="132">
        <v>58.936350656731577</v>
      </c>
      <c r="HM164" s="144">
        <v>101.473835036233</v>
      </c>
      <c r="HN164" s="144">
        <v>101.86633049810899</v>
      </c>
      <c r="HO164" s="365">
        <v>9.7866510080250498E-3</v>
      </c>
      <c r="HP164" s="365">
        <v>6.21388181196794E-3</v>
      </c>
      <c r="HQ164" s="365">
        <v>0.35971223021582699</v>
      </c>
      <c r="HR164" s="365">
        <v>0.348432055749129</v>
      </c>
      <c r="HS164" s="132">
        <v>92.4460431654676</v>
      </c>
      <c r="HT164" s="132">
        <v>96.167247386759598</v>
      </c>
      <c r="HU164" s="132">
        <v>2.7206889802309702</v>
      </c>
      <c r="HV164" s="132">
        <v>1.7833840800348</v>
      </c>
      <c r="HW164" s="132">
        <v>2.2376387487386502</v>
      </c>
      <c r="HX164" s="132">
        <v>4.9394078846448801</v>
      </c>
      <c r="HY164" s="144">
        <v>97.250221621572734</v>
      </c>
      <c r="HZ164" s="144">
        <v>104.72081950855799</v>
      </c>
      <c r="IA164" s="383">
        <v>46</v>
      </c>
      <c r="IB164" s="383">
        <v>52</v>
      </c>
      <c r="IC164" s="366">
        <v>0.35884234339652099</v>
      </c>
      <c r="ID164" s="366">
        <v>0.240062785651632</v>
      </c>
      <c r="IE164" s="366">
        <v>4.13669064748201</v>
      </c>
      <c r="IF164" s="366">
        <v>4.29397192402973</v>
      </c>
      <c r="IG164" s="144">
        <v>75.899280575539606</v>
      </c>
      <c r="IH164" s="144">
        <v>79.438480594550001</v>
      </c>
      <c r="II164" s="144">
        <v>8.6746236055854595</v>
      </c>
      <c r="IJ164" s="144">
        <v>5.5906929504639704</v>
      </c>
      <c r="IK164" s="144">
        <v>4.4904137235116002</v>
      </c>
      <c r="IL164" s="144">
        <v>8.3902439024390194</v>
      </c>
      <c r="IM164" s="146">
        <v>108.15931417666209</v>
      </c>
      <c r="IN164" s="135">
        <v>114.51481961584416</v>
      </c>
      <c r="IO164" s="385">
        <v>0.31336405529953898</v>
      </c>
      <c r="IP164" s="366">
        <v>0.11195074167366401</v>
      </c>
      <c r="IQ164" s="385">
        <v>3.125</v>
      </c>
      <c r="IR164" s="366">
        <v>1.52380952380952</v>
      </c>
      <c r="IS164" s="144">
        <v>90.625</v>
      </c>
      <c r="IT164" s="144">
        <v>94.476190476190496</v>
      </c>
      <c r="IU164" s="144">
        <v>10.027649769585301</v>
      </c>
      <c r="IV164" s="144">
        <v>7.3467674223341701</v>
      </c>
      <c r="IW164" s="144">
        <v>3.2125062664334001</v>
      </c>
      <c r="IX164" s="144">
        <v>5.1594427995922896</v>
      </c>
      <c r="IY164" s="338">
        <v>74</v>
      </c>
      <c r="IZ164" s="366">
        <v>0.38164002062919</v>
      </c>
      <c r="JA164" s="366">
        <v>5.3160919540229896</v>
      </c>
      <c r="JB164" s="366">
        <v>94.827586206896598</v>
      </c>
      <c r="JC164" s="366">
        <v>7.1789582258896303</v>
      </c>
      <c r="JD164" s="144">
        <v>9.9806718821905207</v>
      </c>
    </row>
    <row r="165" spans="1:264" ht="18" customHeight="1">
      <c r="A165" s="278"/>
      <c r="B165" s="279" t="s">
        <v>87</v>
      </c>
      <c r="C165" s="279" t="s">
        <v>87</v>
      </c>
      <c r="D165" s="280" t="s">
        <v>1881</v>
      </c>
      <c r="E165" s="281" t="s">
        <v>1379</v>
      </c>
      <c r="F165" s="280" t="s">
        <v>107</v>
      </c>
      <c r="G165" s="281" t="s">
        <v>20</v>
      </c>
      <c r="H165" s="282" t="s">
        <v>87</v>
      </c>
      <c r="I165" s="282" t="s">
        <v>87</v>
      </c>
      <c r="J165" s="282" t="s">
        <v>87</v>
      </c>
      <c r="K165" s="282" t="s">
        <v>87</v>
      </c>
      <c r="L165" s="282" t="s">
        <v>87</v>
      </c>
      <c r="M165" s="283">
        <v>358439</v>
      </c>
      <c r="N165" s="282" t="s">
        <v>87</v>
      </c>
      <c r="O165" s="282" t="s">
        <v>87</v>
      </c>
      <c r="P165" s="282" t="s">
        <v>87</v>
      </c>
      <c r="Q165" s="282" t="s">
        <v>87</v>
      </c>
      <c r="R165" s="132">
        <v>100.26493208149981</v>
      </c>
      <c r="S165" s="132">
        <v>104.74545363021004</v>
      </c>
      <c r="T165" s="338">
        <v>9.0869400633241639</v>
      </c>
      <c r="U165" s="338">
        <v>108.05153365421756</v>
      </c>
      <c r="V165" s="132">
        <v>12.520477416335099</v>
      </c>
      <c r="W165" s="132">
        <v>10.905686871050801</v>
      </c>
      <c r="X165" s="132">
        <v>23.426164287385902</v>
      </c>
      <c r="Y165" s="282" t="s">
        <v>87</v>
      </c>
      <c r="Z165" s="282" t="s">
        <v>87</v>
      </c>
      <c r="AA165" s="282" t="s">
        <v>87</v>
      </c>
      <c r="AB165" s="282" t="s">
        <v>87</v>
      </c>
      <c r="AC165" s="282" t="s">
        <v>87</v>
      </c>
      <c r="AD165" s="282" t="s">
        <v>87</v>
      </c>
      <c r="AE165" s="282" t="s">
        <v>87</v>
      </c>
      <c r="AF165" s="282" t="s">
        <v>87</v>
      </c>
      <c r="AG165" s="282" t="s">
        <v>87</v>
      </c>
      <c r="AH165" s="282" t="s">
        <v>87</v>
      </c>
      <c r="AI165" s="282" t="s">
        <v>87</v>
      </c>
      <c r="AJ165" s="282" t="s">
        <v>87</v>
      </c>
      <c r="AK165" s="282" t="s">
        <v>87</v>
      </c>
      <c r="AL165" s="282" t="s">
        <v>87</v>
      </c>
      <c r="AM165" s="282" t="s">
        <v>87</v>
      </c>
      <c r="AN165" s="282" t="s">
        <v>87</v>
      </c>
      <c r="AO165" s="282" t="s">
        <v>87</v>
      </c>
      <c r="AP165" s="282" t="s">
        <v>87</v>
      </c>
      <c r="AQ165" s="282" t="s">
        <v>87</v>
      </c>
      <c r="AR165" s="282" t="s">
        <v>87</v>
      </c>
      <c r="AS165" s="282" t="s">
        <v>87</v>
      </c>
      <c r="AT165" s="282" t="s">
        <v>87</v>
      </c>
      <c r="AU165" s="282" t="s">
        <v>87</v>
      </c>
      <c r="AV165" s="282" t="s">
        <v>87</v>
      </c>
      <c r="AW165" s="286" t="s">
        <v>87</v>
      </c>
      <c r="AX165" s="286" t="s">
        <v>87</v>
      </c>
      <c r="AY165" s="286" t="s">
        <v>87</v>
      </c>
      <c r="AZ165" s="286" t="s">
        <v>87</v>
      </c>
      <c r="BA165" s="286" t="s">
        <v>87</v>
      </c>
      <c r="BB165" s="285">
        <v>36</v>
      </c>
      <c r="BC165" s="285">
        <v>59</v>
      </c>
      <c r="BD165" s="287" t="s">
        <v>88</v>
      </c>
      <c r="BE165" s="287" t="s">
        <v>88</v>
      </c>
      <c r="BF165" s="287" t="s">
        <v>88</v>
      </c>
      <c r="BG165" s="285">
        <v>62</v>
      </c>
      <c r="BH165" s="284">
        <v>16.648809475857885</v>
      </c>
      <c r="BI165" s="285">
        <v>259</v>
      </c>
      <c r="BJ165" s="284">
        <v>69.549058939470839</v>
      </c>
      <c r="BK165" s="285">
        <v>0</v>
      </c>
      <c r="BL165" s="284">
        <v>0</v>
      </c>
      <c r="BM165" s="285">
        <v>0</v>
      </c>
      <c r="BN165" s="288">
        <v>0</v>
      </c>
      <c r="BO165" s="289">
        <v>130</v>
      </c>
      <c r="BP165" s="288">
        <v>34.908794062282659</v>
      </c>
      <c r="BQ165" s="285">
        <v>0</v>
      </c>
      <c r="BR165" s="288">
        <v>0</v>
      </c>
      <c r="BS165" s="285">
        <v>11</v>
      </c>
      <c r="BT165" s="288">
        <v>2.9538210360393018</v>
      </c>
      <c r="BU165" s="285">
        <v>0</v>
      </c>
      <c r="BV165" s="288">
        <v>0</v>
      </c>
      <c r="BW165" s="285">
        <v>0</v>
      </c>
      <c r="BX165" s="288">
        <v>0</v>
      </c>
      <c r="BY165" s="290">
        <v>0</v>
      </c>
      <c r="BZ165" s="291">
        <v>0</v>
      </c>
      <c r="CA165" s="285">
        <v>971</v>
      </c>
      <c r="CB165" s="288">
        <v>260.741838726742</v>
      </c>
      <c r="CC165" s="285">
        <v>0</v>
      </c>
      <c r="CD165" s="288">
        <v>0</v>
      </c>
      <c r="CE165" s="285">
        <v>13</v>
      </c>
      <c r="CF165" s="288">
        <v>3.4908794062282662</v>
      </c>
      <c r="CG165" s="285">
        <v>640</v>
      </c>
      <c r="CH165" s="288">
        <v>171.8586784604685</v>
      </c>
      <c r="CI165" s="285">
        <v>921</v>
      </c>
      <c r="CJ165" s="288">
        <v>247.3153794720179</v>
      </c>
      <c r="CK165" s="285">
        <v>288</v>
      </c>
      <c r="CL165" s="288">
        <v>77.336405307210811</v>
      </c>
      <c r="CM165" s="285">
        <v>118</v>
      </c>
      <c r="CN165" s="292">
        <v>31.686443841148872</v>
      </c>
      <c r="CO165" s="285">
        <v>111</v>
      </c>
      <c r="CP165" s="288">
        <v>29.806739545487503</v>
      </c>
      <c r="CQ165" s="285">
        <v>0</v>
      </c>
      <c r="CR165" s="288">
        <v>0</v>
      </c>
      <c r="CS165" s="285">
        <v>1</v>
      </c>
      <c r="CT165" s="288">
        <v>0.26852918509448198</v>
      </c>
      <c r="CU165" s="285">
        <v>52</v>
      </c>
      <c r="CV165" s="288">
        <v>13.963517624913065</v>
      </c>
      <c r="CW165" s="285">
        <v>54</v>
      </c>
      <c r="CX165" s="288">
        <v>14.500575995102027</v>
      </c>
      <c r="CY165" s="285">
        <v>54</v>
      </c>
      <c r="CZ165" s="288">
        <v>14.500575995102027</v>
      </c>
      <c r="DA165" s="290">
        <v>0</v>
      </c>
      <c r="DB165" s="291">
        <v>0</v>
      </c>
      <c r="DC165" s="285">
        <v>0</v>
      </c>
      <c r="DD165" s="285">
        <v>0</v>
      </c>
      <c r="DE165" s="285">
        <v>163</v>
      </c>
      <c r="DF165" s="285">
        <v>16767</v>
      </c>
      <c r="DG165" s="285">
        <v>0</v>
      </c>
      <c r="DH165" s="285">
        <v>100</v>
      </c>
      <c r="DI165" s="285">
        <v>149</v>
      </c>
      <c r="DJ165" s="285">
        <v>15</v>
      </c>
      <c r="DK165" s="285">
        <v>1</v>
      </c>
      <c r="DL165" s="285">
        <v>329</v>
      </c>
      <c r="DM165" s="285">
        <v>0</v>
      </c>
      <c r="DN165" s="285">
        <v>0</v>
      </c>
      <c r="DO165" s="285">
        <v>196</v>
      </c>
      <c r="DP165" s="285">
        <v>259</v>
      </c>
      <c r="DQ165" s="285">
        <v>390</v>
      </c>
      <c r="DR165" s="285">
        <v>0</v>
      </c>
      <c r="DS165" s="285">
        <v>0</v>
      </c>
      <c r="DT165" s="285">
        <v>13842</v>
      </c>
      <c r="DU165" s="285">
        <v>0</v>
      </c>
      <c r="DV165" s="285">
        <v>6608</v>
      </c>
      <c r="DW165" s="285">
        <v>964</v>
      </c>
      <c r="DX165" s="285">
        <v>612</v>
      </c>
      <c r="DY165" s="285">
        <v>471</v>
      </c>
      <c r="DZ165" s="285">
        <v>4898</v>
      </c>
      <c r="EA165" s="285">
        <v>20295</v>
      </c>
      <c r="EB165" s="288">
        <v>18.531658043853199</v>
      </c>
      <c r="EC165" s="285">
        <v>274</v>
      </c>
      <c r="ED165" s="285">
        <v>6499</v>
      </c>
      <c r="EE165" s="285">
        <v>1217</v>
      </c>
      <c r="EF165" s="288">
        <v>18.725957839667643</v>
      </c>
      <c r="EG165" s="285">
        <v>226</v>
      </c>
      <c r="EH165" s="285">
        <v>193</v>
      </c>
      <c r="EI165" s="285">
        <v>90</v>
      </c>
      <c r="EJ165" s="285">
        <v>24</v>
      </c>
      <c r="EK165" s="285">
        <v>419</v>
      </c>
      <c r="EL165" s="285">
        <v>15</v>
      </c>
      <c r="EM165" s="285">
        <v>17</v>
      </c>
      <c r="EN165" s="285">
        <v>51</v>
      </c>
      <c r="EO165" s="285">
        <v>50</v>
      </c>
      <c r="EP165" s="285">
        <v>9</v>
      </c>
      <c r="EQ165" s="285">
        <v>59</v>
      </c>
      <c r="ER165" s="285">
        <v>0</v>
      </c>
      <c r="ES165" s="285">
        <v>1</v>
      </c>
      <c r="ET165" s="285">
        <v>0</v>
      </c>
      <c r="EU165" s="285">
        <v>0</v>
      </c>
      <c r="EV165" s="285">
        <v>11222</v>
      </c>
      <c r="EW165" s="285">
        <v>166</v>
      </c>
      <c r="EX165" s="285">
        <v>42</v>
      </c>
      <c r="EY165" s="285">
        <v>1401</v>
      </c>
      <c r="EZ165" s="285">
        <v>0</v>
      </c>
      <c r="FA165" s="285">
        <v>88</v>
      </c>
      <c r="FB165" s="285">
        <v>5</v>
      </c>
      <c r="FC165" s="285">
        <v>9</v>
      </c>
      <c r="FD165" s="285">
        <v>32</v>
      </c>
      <c r="FE165" s="285">
        <v>4</v>
      </c>
      <c r="FF165" s="285">
        <v>80</v>
      </c>
      <c r="FG165" s="285">
        <v>321</v>
      </c>
      <c r="FH165" s="285">
        <v>574</v>
      </c>
      <c r="FI165" s="285">
        <v>499</v>
      </c>
      <c r="FJ165" s="285">
        <v>4950</v>
      </c>
      <c r="FK165" s="289">
        <v>5</v>
      </c>
      <c r="FL165" s="288">
        <v>1.3949374928509455</v>
      </c>
      <c r="FM165" s="289">
        <v>2</v>
      </c>
      <c r="FN165" s="288">
        <v>0.55797499714037813</v>
      </c>
      <c r="FO165" s="289">
        <v>1</v>
      </c>
      <c r="FP165" s="288">
        <v>0.27898749857018906</v>
      </c>
      <c r="FQ165" s="281">
        <v>2</v>
      </c>
      <c r="FR165" s="292">
        <v>0.53705837018896396</v>
      </c>
      <c r="FS165" s="281">
        <v>0</v>
      </c>
      <c r="FT165" s="292">
        <v>0</v>
      </c>
      <c r="FU165" s="289">
        <v>0</v>
      </c>
      <c r="FV165" s="288">
        <v>0</v>
      </c>
      <c r="FW165" s="293">
        <v>1</v>
      </c>
      <c r="FX165" s="293">
        <v>0</v>
      </c>
      <c r="FY165" s="293">
        <v>1</v>
      </c>
      <c r="FZ165" s="293">
        <v>0</v>
      </c>
      <c r="GA165" s="293">
        <v>0</v>
      </c>
      <c r="GB165" s="285">
        <v>0</v>
      </c>
      <c r="GC165" s="285">
        <v>0</v>
      </c>
      <c r="GD165" s="285">
        <v>4558</v>
      </c>
      <c r="GE165" s="285">
        <v>0</v>
      </c>
      <c r="GF165" s="285">
        <v>0</v>
      </c>
      <c r="GG165" s="288">
        <v>199</v>
      </c>
      <c r="GH165" s="288">
        <v>791.31</v>
      </c>
      <c r="GI165" s="288">
        <v>49.77</v>
      </c>
      <c r="GJ165" s="288">
        <v>2.6</v>
      </c>
      <c r="GK165" s="288">
        <v>1</v>
      </c>
      <c r="GL165" s="288">
        <v>2.1</v>
      </c>
      <c r="GM165" s="288">
        <v>5</v>
      </c>
      <c r="GN165" s="288">
        <v>4</v>
      </c>
      <c r="GO165" s="288">
        <v>3</v>
      </c>
      <c r="GP165" s="288">
        <v>10.199999999999999</v>
      </c>
      <c r="GQ165" s="288">
        <v>1</v>
      </c>
      <c r="GR165" s="288">
        <v>2.1</v>
      </c>
      <c r="GS165" s="288">
        <v>0</v>
      </c>
      <c r="GT165" s="288">
        <v>11</v>
      </c>
      <c r="GU165" s="288">
        <v>1</v>
      </c>
      <c r="GV165" s="288">
        <v>1</v>
      </c>
      <c r="GW165" s="288">
        <v>0</v>
      </c>
      <c r="GX165" s="288">
        <v>0</v>
      </c>
      <c r="GY165" s="288">
        <v>3</v>
      </c>
      <c r="GZ165" s="288">
        <v>2</v>
      </c>
      <c r="HA165" s="288">
        <v>0</v>
      </c>
      <c r="HB165" s="288">
        <v>1</v>
      </c>
      <c r="HC165" s="288">
        <v>1</v>
      </c>
      <c r="HD165" s="288">
        <v>13</v>
      </c>
      <c r="HE165" s="288">
        <v>4</v>
      </c>
      <c r="HF165" s="288">
        <v>3</v>
      </c>
      <c r="HG165" s="288">
        <v>2</v>
      </c>
      <c r="HH165" s="288">
        <v>6</v>
      </c>
      <c r="HI165" s="288">
        <v>1.6</v>
      </c>
      <c r="HJ165" s="134">
        <v>0</v>
      </c>
      <c r="HK165" s="134">
        <v>10.880512444237374</v>
      </c>
      <c r="HL165" s="132">
        <v>44.261366648160497</v>
      </c>
      <c r="HM165" s="144">
        <v>105.113839813849</v>
      </c>
      <c r="HN165" s="144">
        <v>92.751718419565194</v>
      </c>
      <c r="HO165" s="365">
        <v>1.3297872340425501E-2</v>
      </c>
      <c r="HP165" s="365">
        <v>8.9070989578694196E-3</v>
      </c>
      <c r="HQ165" s="365">
        <v>1.92307692307692</v>
      </c>
      <c r="HR165" s="365">
        <v>2.0833333333333299</v>
      </c>
      <c r="HS165" s="132">
        <v>94.230769230769198</v>
      </c>
      <c r="HT165" s="132">
        <v>97.9166666666667</v>
      </c>
      <c r="HU165" s="132">
        <v>0.69148936170212805</v>
      </c>
      <c r="HV165" s="132">
        <v>0.427540749977732</v>
      </c>
      <c r="HW165" s="132">
        <v>3.2091613337824199</v>
      </c>
      <c r="HX165" s="132">
        <v>6.4228237015362097</v>
      </c>
      <c r="HY165" s="144">
        <v>103.97750183827648</v>
      </c>
      <c r="HZ165" s="144">
        <v>112.127117953121</v>
      </c>
      <c r="IA165" s="383">
        <v>21</v>
      </c>
      <c r="IB165" s="383">
        <v>25</v>
      </c>
      <c r="IC165" s="366">
        <v>0.24810964083175799</v>
      </c>
      <c r="ID165" s="366">
        <v>0.20326855841938399</v>
      </c>
      <c r="IE165" s="366">
        <v>2.59579728059333</v>
      </c>
      <c r="IF165" s="366">
        <v>3.1766200762388799</v>
      </c>
      <c r="IG165" s="144">
        <v>76.390605686032103</v>
      </c>
      <c r="IH165" s="144">
        <v>76.493011435832301</v>
      </c>
      <c r="II165" s="144">
        <v>9.5581285444234396</v>
      </c>
      <c r="IJ165" s="144">
        <v>6.3988942190421998</v>
      </c>
      <c r="IK165" s="144">
        <v>4.9484674974739002</v>
      </c>
      <c r="IL165" s="144">
        <v>10.0513134106136</v>
      </c>
      <c r="IM165" s="146">
        <v>117.61151172319751</v>
      </c>
      <c r="IN165" s="135">
        <v>126.15102301017407</v>
      </c>
      <c r="IO165" s="366">
        <v>0.21967293141322899</v>
      </c>
      <c r="IP165" s="366">
        <v>2.1696680407897601E-2</v>
      </c>
      <c r="IQ165" s="366">
        <v>2.7355623100303901</v>
      </c>
      <c r="IR165" s="366">
        <v>0.336700336700337</v>
      </c>
      <c r="IS165" s="144">
        <v>79.635258358662597</v>
      </c>
      <c r="IT165" s="144">
        <v>88.215488215488193</v>
      </c>
      <c r="IU165" s="144">
        <v>8.0302660483280395</v>
      </c>
      <c r="IV165" s="144">
        <v>6.4439140811455902</v>
      </c>
      <c r="IW165" s="144">
        <v>4.55461080129768</v>
      </c>
      <c r="IX165" s="144">
        <v>6.4899433113437803</v>
      </c>
      <c r="IY165" s="338">
        <v>29</v>
      </c>
      <c r="IZ165" s="366">
        <v>0.26100261002609998</v>
      </c>
      <c r="JA165" s="366">
        <v>5.05226480836237</v>
      </c>
      <c r="JB165" s="366">
        <v>92.508710801393704</v>
      </c>
      <c r="JC165" s="366">
        <v>5.1660516605166098</v>
      </c>
      <c r="JD165" s="144">
        <v>10.7548048147902</v>
      </c>
    </row>
    <row r="166" spans="1:264" ht="18" customHeight="1">
      <c r="A166" s="278"/>
      <c r="B166" s="279" t="s">
        <v>87</v>
      </c>
      <c r="C166" s="279" t="s">
        <v>87</v>
      </c>
      <c r="D166" s="280" t="s">
        <v>1882</v>
      </c>
      <c r="E166" s="281" t="s">
        <v>1380</v>
      </c>
      <c r="F166" s="280" t="s">
        <v>107</v>
      </c>
      <c r="G166" s="281" t="s">
        <v>20</v>
      </c>
      <c r="H166" s="282" t="s">
        <v>87</v>
      </c>
      <c r="I166" s="282" t="s">
        <v>87</v>
      </c>
      <c r="J166" s="282" t="s">
        <v>87</v>
      </c>
      <c r="K166" s="282" t="s">
        <v>87</v>
      </c>
      <c r="L166" s="282" t="s">
        <v>87</v>
      </c>
      <c r="M166" s="283">
        <v>364282</v>
      </c>
      <c r="N166" s="282" t="s">
        <v>87</v>
      </c>
      <c r="O166" s="282" t="s">
        <v>87</v>
      </c>
      <c r="P166" s="282" t="s">
        <v>87</v>
      </c>
      <c r="Q166" s="282" t="s">
        <v>87</v>
      </c>
      <c r="R166" s="132">
        <v>88.233248102399997</v>
      </c>
      <c r="S166" s="132">
        <v>91.854126782759579</v>
      </c>
      <c r="T166" s="339" t="s">
        <v>88</v>
      </c>
      <c r="U166" s="339" t="s">
        <v>88</v>
      </c>
      <c r="V166" s="132">
        <v>11.4630811303555</v>
      </c>
      <c r="W166" s="132">
        <v>6.4949863263445797</v>
      </c>
      <c r="X166" s="132">
        <v>17.9580674567001</v>
      </c>
      <c r="Y166" s="282" t="s">
        <v>87</v>
      </c>
      <c r="Z166" s="282" t="s">
        <v>87</v>
      </c>
      <c r="AA166" s="282" t="s">
        <v>87</v>
      </c>
      <c r="AB166" s="282" t="s">
        <v>87</v>
      </c>
      <c r="AC166" s="282" t="s">
        <v>87</v>
      </c>
      <c r="AD166" s="282" t="s">
        <v>87</v>
      </c>
      <c r="AE166" s="282" t="s">
        <v>87</v>
      </c>
      <c r="AF166" s="282" t="s">
        <v>87</v>
      </c>
      <c r="AG166" s="282" t="s">
        <v>87</v>
      </c>
      <c r="AH166" s="282" t="s">
        <v>87</v>
      </c>
      <c r="AI166" s="282" t="s">
        <v>87</v>
      </c>
      <c r="AJ166" s="282" t="s">
        <v>87</v>
      </c>
      <c r="AK166" s="282" t="s">
        <v>87</v>
      </c>
      <c r="AL166" s="282" t="s">
        <v>87</v>
      </c>
      <c r="AM166" s="282" t="s">
        <v>87</v>
      </c>
      <c r="AN166" s="282" t="s">
        <v>87</v>
      </c>
      <c r="AO166" s="282" t="s">
        <v>87</v>
      </c>
      <c r="AP166" s="282" t="s">
        <v>87</v>
      </c>
      <c r="AQ166" s="282" t="s">
        <v>87</v>
      </c>
      <c r="AR166" s="282" t="s">
        <v>87</v>
      </c>
      <c r="AS166" s="282" t="s">
        <v>87</v>
      </c>
      <c r="AT166" s="282" t="s">
        <v>87</v>
      </c>
      <c r="AU166" s="282" t="s">
        <v>87</v>
      </c>
      <c r="AV166" s="282" t="s">
        <v>87</v>
      </c>
      <c r="AW166" s="286" t="s">
        <v>87</v>
      </c>
      <c r="AX166" s="286" t="s">
        <v>87</v>
      </c>
      <c r="AY166" s="286" t="s">
        <v>87</v>
      </c>
      <c r="AZ166" s="286" t="s">
        <v>87</v>
      </c>
      <c r="BA166" s="286" t="s">
        <v>87</v>
      </c>
      <c r="BB166" s="285">
        <v>57</v>
      </c>
      <c r="BC166" s="285">
        <v>60</v>
      </c>
      <c r="BD166" s="287" t="s">
        <v>88</v>
      </c>
      <c r="BE166" s="287" t="s">
        <v>88</v>
      </c>
      <c r="BF166" s="287" t="s">
        <v>88</v>
      </c>
      <c r="BG166" s="285">
        <v>50</v>
      </c>
      <c r="BH166" s="284">
        <v>13.379286723466199</v>
      </c>
      <c r="BI166" s="285">
        <v>233</v>
      </c>
      <c r="BJ166" s="284">
        <v>62.347476131352487</v>
      </c>
      <c r="BK166" s="285">
        <v>0</v>
      </c>
      <c r="BL166" s="284">
        <v>0</v>
      </c>
      <c r="BM166" s="285">
        <v>0</v>
      </c>
      <c r="BN166" s="288">
        <v>0</v>
      </c>
      <c r="BO166" s="289">
        <v>132</v>
      </c>
      <c r="BP166" s="288">
        <v>35.321316949950763</v>
      </c>
      <c r="BQ166" s="285">
        <v>0</v>
      </c>
      <c r="BR166" s="288">
        <v>0</v>
      </c>
      <c r="BS166" s="285">
        <v>0</v>
      </c>
      <c r="BT166" s="288">
        <v>0</v>
      </c>
      <c r="BU166" s="285">
        <v>0</v>
      </c>
      <c r="BV166" s="288">
        <v>0</v>
      </c>
      <c r="BW166" s="285">
        <v>67</v>
      </c>
      <c r="BX166" s="288">
        <v>17.928244209444706</v>
      </c>
      <c r="BY166" s="290">
        <v>0</v>
      </c>
      <c r="BZ166" s="291">
        <v>0</v>
      </c>
      <c r="CA166" s="285">
        <v>2173</v>
      </c>
      <c r="CB166" s="288">
        <v>581.46380100184103</v>
      </c>
      <c r="CC166" s="290">
        <v>477</v>
      </c>
      <c r="CD166" s="291">
        <v>127.63839534186752</v>
      </c>
      <c r="CE166" s="285">
        <v>36</v>
      </c>
      <c r="CF166" s="288">
        <v>9.6330864408956618</v>
      </c>
      <c r="CG166" s="285">
        <v>533</v>
      </c>
      <c r="CH166" s="288">
        <v>142.62319647214969</v>
      </c>
      <c r="CI166" s="285">
        <v>605</v>
      </c>
      <c r="CJ166" s="288">
        <v>161.88936935394102</v>
      </c>
      <c r="CK166" s="285">
        <v>129</v>
      </c>
      <c r="CL166" s="288">
        <v>34.518559746542792</v>
      </c>
      <c r="CM166" s="290">
        <v>245</v>
      </c>
      <c r="CN166" s="294">
        <v>65.558504944984378</v>
      </c>
      <c r="CO166" s="285">
        <v>120</v>
      </c>
      <c r="CP166" s="288">
        <v>32.110288136318879</v>
      </c>
      <c r="CQ166" s="290">
        <v>0</v>
      </c>
      <c r="CR166" s="291">
        <v>0</v>
      </c>
      <c r="CS166" s="285">
        <v>20</v>
      </c>
      <c r="CT166" s="288">
        <v>5.3517146893864789</v>
      </c>
      <c r="CU166" s="285">
        <v>40</v>
      </c>
      <c r="CV166" s="288">
        <v>10.703429378772958</v>
      </c>
      <c r="CW166" s="285">
        <v>582</v>
      </c>
      <c r="CX166" s="288">
        <v>155.73489746114657</v>
      </c>
      <c r="CY166" s="285">
        <v>582</v>
      </c>
      <c r="CZ166" s="288">
        <v>155.73489746114657</v>
      </c>
      <c r="DA166" s="290">
        <v>0</v>
      </c>
      <c r="DB166" s="291">
        <v>0</v>
      </c>
      <c r="DC166" s="285">
        <v>0</v>
      </c>
      <c r="DD166" s="285">
        <v>1782</v>
      </c>
      <c r="DE166" s="285">
        <v>47</v>
      </c>
      <c r="DF166" s="285">
        <v>8836</v>
      </c>
      <c r="DG166" s="285">
        <v>0</v>
      </c>
      <c r="DH166" s="285">
        <v>68</v>
      </c>
      <c r="DI166" s="285">
        <v>30</v>
      </c>
      <c r="DJ166" s="285">
        <v>271</v>
      </c>
      <c r="DK166" s="285">
        <v>35</v>
      </c>
      <c r="DL166" s="285">
        <v>378</v>
      </c>
      <c r="DM166" s="285">
        <v>1</v>
      </c>
      <c r="DN166" s="285">
        <v>1887</v>
      </c>
      <c r="DO166" s="285">
        <v>43</v>
      </c>
      <c r="DP166" s="285">
        <v>61</v>
      </c>
      <c r="DQ166" s="285">
        <v>4</v>
      </c>
      <c r="DR166" s="285">
        <v>0</v>
      </c>
      <c r="DS166" s="285">
        <v>0</v>
      </c>
      <c r="DT166" s="285">
        <v>1303</v>
      </c>
      <c r="DU166" s="285">
        <v>27000</v>
      </c>
      <c r="DV166" s="285">
        <v>2094</v>
      </c>
      <c r="DW166" s="285">
        <v>1496</v>
      </c>
      <c r="DX166" s="285">
        <v>422</v>
      </c>
      <c r="DY166" s="285">
        <v>353</v>
      </c>
      <c r="DZ166" s="285">
        <v>7887</v>
      </c>
      <c r="EA166" s="285">
        <v>8836</v>
      </c>
      <c r="EB166" s="288">
        <v>17.870076957899499</v>
      </c>
      <c r="EC166" s="285">
        <v>129</v>
      </c>
      <c r="ED166" s="285">
        <v>3127</v>
      </c>
      <c r="EE166" s="285">
        <v>533</v>
      </c>
      <c r="EF166" s="288">
        <v>17.045091141669332</v>
      </c>
      <c r="EG166" s="285">
        <v>0</v>
      </c>
      <c r="EH166" s="285">
        <v>86</v>
      </c>
      <c r="EI166" s="285">
        <v>34</v>
      </c>
      <c r="EJ166" s="285">
        <v>39</v>
      </c>
      <c r="EK166" s="285">
        <v>158</v>
      </c>
      <c r="EL166" s="285">
        <v>0</v>
      </c>
      <c r="EM166" s="285">
        <v>0</v>
      </c>
      <c r="EN166" s="285">
        <v>10</v>
      </c>
      <c r="EO166" s="285">
        <v>17</v>
      </c>
      <c r="EP166" s="285">
        <v>0</v>
      </c>
      <c r="EQ166" s="285">
        <v>29</v>
      </c>
      <c r="ER166" s="285">
        <v>0</v>
      </c>
      <c r="ES166" s="285">
        <v>1</v>
      </c>
      <c r="ET166" s="285">
        <v>0</v>
      </c>
      <c r="EU166" s="285">
        <v>0</v>
      </c>
      <c r="EV166" s="285">
        <v>2657</v>
      </c>
      <c r="EW166" s="285">
        <v>53</v>
      </c>
      <c r="EX166" s="285">
        <v>25</v>
      </c>
      <c r="EY166" s="285">
        <v>1999</v>
      </c>
      <c r="EZ166" s="285">
        <v>12</v>
      </c>
      <c r="FA166" s="285">
        <v>1</v>
      </c>
      <c r="FB166" s="285">
        <v>1</v>
      </c>
      <c r="FC166" s="285">
        <v>0</v>
      </c>
      <c r="FD166" s="285">
        <v>10</v>
      </c>
      <c r="FE166" s="285">
        <v>3</v>
      </c>
      <c r="FF166" s="285">
        <v>15</v>
      </c>
      <c r="FG166" s="285">
        <v>83</v>
      </c>
      <c r="FH166" s="285">
        <v>156</v>
      </c>
      <c r="FI166" s="285">
        <v>1</v>
      </c>
      <c r="FJ166" s="285">
        <v>1963</v>
      </c>
      <c r="FK166" s="289">
        <v>8</v>
      </c>
      <c r="FL166" s="288">
        <v>2.1961008229887837</v>
      </c>
      <c r="FM166" s="289">
        <v>4</v>
      </c>
      <c r="FN166" s="288">
        <v>1.0980504114943919</v>
      </c>
      <c r="FO166" s="295">
        <v>4</v>
      </c>
      <c r="FP166" s="291">
        <v>1.0980504114943919</v>
      </c>
      <c r="FQ166" s="281">
        <v>2</v>
      </c>
      <c r="FR166" s="292">
        <v>0.53517146893864798</v>
      </c>
      <c r="FS166" s="281">
        <v>1</v>
      </c>
      <c r="FT166" s="292">
        <v>0.26758573446932399</v>
      </c>
      <c r="FU166" s="295">
        <v>20</v>
      </c>
      <c r="FV166" s="291">
        <v>5.3517146893864789</v>
      </c>
      <c r="FW166" s="293">
        <v>0</v>
      </c>
      <c r="FX166" s="293">
        <v>0</v>
      </c>
      <c r="FY166" s="293">
        <v>0</v>
      </c>
      <c r="FZ166" s="293">
        <v>0</v>
      </c>
      <c r="GA166" s="293">
        <v>0</v>
      </c>
      <c r="GB166" s="285">
        <v>1912</v>
      </c>
      <c r="GC166" s="285">
        <v>8454</v>
      </c>
      <c r="GD166" s="285">
        <v>8412</v>
      </c>
      <c r="GE166" s="285">
        <v>0</v>
      </c>
      <c r="GF166" s="285">
        <v>42</v>
      </c>
      <c r="GG166" s="288">
        <v>114.3</v>
      </c>
      <c r="GH166" s="288">
        <v>398.3</v>
      </c>
      <c r="GI166" s="288">
        <v>34.799999999999997</v>
      </c>
      <c r="GJ166" s="288">
        <v>2.2999999999999998</v>
      </c>
      <c r="GK166" s="288">
        <v>2</v>
      </c>
      <c r="GL166" s="288">
        <v>2.1</v>
      </c>
      <c r="GM166" s="288">
        <v>7</v>
      </c>
      <c r="GN166" s="288">
        <v>2</v>
      </c>
      <c r="GO166" s="288">
        <v>0</v>
      </c>
      <c r="GP166" s="288">
        <v>8</v>
      </c>
      <c r="GQ166" s="288">
        <v>2</v>
      </c>
      <c r="GR166" s="288">
        <v>1</v>
      </c>
      <c r="GS166" s="288">
        <v>0</v>
      </c>
      <c r="GT166" s="288">
        <v>9</v>
      </c>
      <c r="GU166" s="288">
        <v>1</v>
      </c>
      <c r="GV166" s="288">
        <v>0</v>
      </c>
      <c r="GW166" s="288">
        <v>1</v>
      </c>
      <c r="GX166" s="288">
        <v>1</v>
      </c>
      <c r="GY166" s="288">
        <v>0</v>
      </c>
      <c r="GZ166" s="288">
        <v>2</v>
      </c>
      <c r="HA166" s="288">
        <v>1</v>
      </c>
      <c r="HB166" s="288">
        <v>0</v>
      </c>
      <c r="HC166" s="288">
        <v>0</v>
      </c>
      <c r="HD166" s="288">
        <v>1</v>
      </c>
      <c r="HE166" s="288">
        <v>1</v>
      </c>
      <c r="HF166" s="288">
        <v>2</v>
      </c>
      <c r="HG166" s="288">
        <v>2</v>
      </c>
      <c r="HH166" s="288">
        <v>16</v>
      </c>
      <c r="HI166" s="288">
        <v>2</v>
      </c>
      <c r="HJ166" s="134">
        <v>1.3725630143679897</v>
      </c>
      <c r="HK166" s="134">
        <v>12.902092335059104</v>
      </c>
      <c r="HL166" s="132">
        <v>27.891853014971918</v>
      </c>
      <c r="HM166" s="144">
        <v>90.871515070667797</v>
      </c>
      <c r="HN166" s="144">
        <v>86.600572478203702</v>
      </c>
      <c r="HO166" s="365">
        <v>1.4645577035735199E-2</v>
      </c>
      <c r="HP166" s="366">
        <v>0</v>
      </c>
      <c r="HQ166" s="365">
        <v>1.4814814814814801</v>
      </c>
      <c r="HR166" s="366">
        <v>0</v>
      </c>
      <c r="HS166" s="132">
        <v>88.8888888888889</v>
      </c>
      <c r="HT166" s="132">
        <v>95.4887218045113</v>
      </c>
      <c r="HU166" s="132">
        <v>0.98857644991212701</v>
      </c>
      <c r="HV166" s="132">
        <v>0.77809629672965497</v>
      </c>
      <c r="HW166" s="132">
        <v>7.8771411065824903</v>
      </c>
      <c r="HX166" s="132">
        <v>12.6820015495178</v>
      </c>
      <c r="HY166" s="144">
        <v>89.173824992306564</v>
      </c>
      <c r="HZ166" s="144">
        <v>93.820080078079798</v>
      </c>
      <c r="IA166" s="383">
        <v>36</v>
      </c>
      <c r="IB166" s="383">
        <v>28</v>
      </c>
      <c r="IC166" s="366">
        <v>0.219592533853849</v>
      </c>
      <c r="ID166" s="366">
        <v>0.12839913789150301</v>
      </c>
      <c r="IE166" s="366">
        <v>2.3316062176165802</v>
      </c>
      <c r="IF166" s="366">
        <v>2.0725388601036299</v>
      </c>
      <c r="IG166" s="144">
        <v>65.5440414507772</v>
      </c>
      <c r="IH166" s="144">
        <v>69.282013323464099</v>
      </c>
      <c r="II166" s="144">
        <v>9.4180797852873006</v>
      </c>
      <c r="IJ166" s="144">
        <v>6.1952584032650098</v>
      </c>
      <c r="IK166" s="144">
        <v>10.462452382855201</v>
      </c>
      <c r="IL166" s="144">
        <v>18.6756966151051</v>
      </c>
      <c r="IM166" s="146">
        <v>97.254899098091585</v>
      </c>
      <c r="IN166" s="135">
        <v>103.26377758162295</v>
      </c>
      <c r="IO166" s="366">
        <v>0.19795447047179099</v>
      </c>
      <c r="IP166" s="366">
        <v>8.9375488772204206E-2</v>
      </c>
      <c r="IQ166" s="366">
        <v>2.8526148969889098</v>
      </c>
      <c r="IR166" s="366">
        <v>2.1108179419525102</v>
      </c>
      <c r="IS166" s="144">
        <v>77.654516640253604</v>
      </c>
      <c r="IT166" s="144">
        <v>86.807387862796801</v>
      </c>
      <c r="IU166" s="144">
        <v>6.93940393709447</v>
      </c>
      <c r="IV166" s="144">
        <v>4.2341637805831702</v>
      </c>
      <c r="IW166" s="144">
        <v>11.1698502839442</v>
      </c>
      <c r="IX166" s="144">
        <v>12.902836694075299</v>
      </c>
      <c r="IY166" s="338">
        <v>50</v>
      </c>
      <c r="IZ166" s="366">
        <v>0.32530904359141199</v>
      </c>
      <c r="JA166" s="366">
        <v>3.9588281868566901</v>
      </c>
      <c r="JB166" s="366">
        <v>89.944576405383998</v>
      </c>
      <c r="JC166" s="366">
        <v>8.2173064411190602</v>
      </c>
      <c r="JD166" s="144">
        <v>16.464962197109301</v>
      </c>
    </row>
    <row r="167" spans="1:264" ht="18" customHeight="1">
      <c r="A167" s="278"/>
      <c r="B167" s="279" t="s">
        <v>87</v>
      </c>
      <c r="C167" s="279" t="s">
        <v>87</v>
      </c>
      <c r="D167" s="280" t="s">
        <v>1883</v>
      </c>
      <c r="E167" s="281" t="s">
        <v>1381</v>
      </c>
      <c r="F167" s="280" t="s">
        <v>107</v>
      </c>
      <c r="G167" s="281" t="s">
        <v>20</v>
      </c>
      <c r="H167" s="282" t="s">
        <v>87</v>
      </c>
      <c r="I167" s="282" t="s">
        <v>87</v>
      </c>
      <c r="J167" s="282" t="s">
        <v>87</v>
      </c>
      <c r="K167" s="282" t="s">
        <v>87</v>
      </c>
      <c r="L167" s="282" t="s">
        <v>87</v>
      </c>
      <c r="M167" s="283">
        <v>323574</v>
      </c>
      <c r="N167" s="282" t="s">
        <v>87</v>
      </c>
      <c r="O167" s="282" t="s">
        <v>87</v>
      </c>
      <c r="P167" s="282" t="s">
        <v>87</v>
      </c>
      <c r="Q167" s="282" t="s">
        <v>87</v>
      </c>
      <c r="R167" s="132">
        <v>98.690109927149877</v>
      </c>
      <c r="S167" s="132">
        <v>95.446619031939917</v>
      </c>
      <c r="T167" s="339" t="s">
        <v>88</v>
      </c>
      <c r="U167" s="339" t="s">
        <v>88</v>
      </c>
      <c r="V167" s="132">
        <v>17.0101871594409</v>
      </c>
      <c r="W167" s="132">
        <v>13.835583984837699</v>
      </c>
      <c r="X167" s="132">
        <v>30.845771144278601</v>
      </c>
      <c r="Y167" s="282" t="s">
        <v>87</v>
      </c>
      <c r="Z167" s="282" t="s">
        <v>87</v>
      </c>
      <c r="AA167" s="282" t="s">
        <v>87</v>
      </c>
      <c r="AB167" s="282" t="s">
        <v>87</v>
      </c>
      <c r="AC167" s="282" t="s">
        <v>87</v>
      </c>
      <c r="AD167" s="282" t="s">
        <v>87</v>
      </c>
      <c r="AE167" s="282" t="s">
        <v>87</v>
      </c>
      <c r="AF167" s="282" t="s">
        <v>87</v>
      </c>
      <c r="AG167" s="282" t="s">
        <v>87</v>
      </c>
      <c r="AH167" s="282" t="s">
        <v>87</v>
      </c>
      <c r="AI167" s="282" t="s">
        <v>87</v>
      </c>
      <c r="AJ167" s="282" t="s">
        <v>87</v>
      </c>
      <c r="AK167" s="282" t="s">
        <v>87</v>
      </c>
      <c r="AL167" s="282" t="s">
        <v>87</v>
      </c>
      <c r="AM167" s="282" t="s">
        <v>87</v>
      </c>
      <c r="AN167" s="282" t="s">
        <v>87</v>
      </c>
      <c r="AO167" s="282" t="s">
        <v>87</v>
      </c>
      <c r="AP167" s="282" t="s">
        <v>87</v>
      </c>
      <c r="AQ167" s="282" t="s">
        <v>87</v>
      </c>
      <c r="AR167" s="282" t="s">
        <v>87</v>
      </c>
      <c r="AS167" s="282" t="s">
        <v>87</v>
      </c>
      <c r="AT167" s="282" t="s">
        <v>87</v>
      </c>
      <c r="AU167" s="282" t="s">
        <v>87</v>
      </c>
      <c r="AV167" s="282" t="s">
        <v>87</v>
      </c>
      <c r="AW167" s="286" t="s">
        <v>87</v>
      </c>
      <c r="AX167" s="286" t="s">
        <v>87</v>
      </c>
      <c r="AY167" s="286" t="s">
        <v>87</v>
      </c>
      <c r="AZ167" s="286" t="s">
        <v>87</v>
      </c>
      <c r="BA167" s="286" t="s">
        <v>87</v>
      </c>
      <c r="BB167" s="285">
        <v>46</v>
      </c>
      <c r="BC167" s="285">
        <v>58</v>
      </c>
      <c r="BD167" s="287" t="s">
        <v>88</v>
      </c>
      <c r="BE167" s="287" t="s">
        <v>88</v>
      </c>
      <c r="BF167" s="287" t="s">
        <v>88</v>
      </c>
      <c r="BG167" s="285">
        <v>38</v>
      </c>
      <c r="BH167" s="284">
        <v>11.277503754221645</v>
      </c>
      <c r="BI167" s="285">
        <v>479</v>
      </c>
      <c r="BJ167" s="284">
        <v>142.15590258610968</v>
      </c>
      <c r="BK167" s="285">
        <v>10</v>
      </c>
      <c r="BL167" s="284">
        <v>2.9677641458478012</v>
      </c>
      <c r="BM167" s="285">
        <v>13</v>
      </c>
      <c r="BN167" s="288">
        <v>3.8580933896021414</v>
      </c>
      <c r="BO167" s="289">
        <v>142</v>
      </c>
      <c r="BP167" s="288">
        <v>42.142250871038776</v>
      </c>
      <c r="BQ167" s="285">
        <v>0</v>
      </c>
      <c r="BR167" s="288">
        <v>0</v>
      </c>
      <c r="BS167" s="285">
        <v>0</v>
      </c>
      <c r="BT167" s="288">
        <v>0</v>
      </c>
      <c r="BU167" s="285">
        <v>0</v>
      </c>
      <c r="BV167" s="288">
        <v>0</v>
      </c>
      <c r="BW167" s="285">
        <v>122</v>
      </c>
      <c r="BX167" s="288">
        <v>36.206722579343172</v>
      </c>
      <c r="BY167" s="285">
        <v>0</v>
      </c>
      <c r="BZ167" s="288">
        <v>0</v>
      </c>
      <c r="CA167" s="285">
        <v>776</v>
      </c>
      <c r="CB167" s="288">
        <v>230.29849771778939</v>
      </c>
      <c r="CC167" s="285">
        <v>0</v>
      </c>
      <c r="CD167" s="288">
        <v>0</v>
      </c>
      <c r="CE167" s="285">
        <v>0</v>
      </c>
      <c r="CF167" s="288">
        <v>0</v>
      </c>
      <c r="CG167" s="285">
        <v>425</v>
      </c>
      <c r="CH167" s="288">
        <v>126.12997619853155</v>
      </c>
      <c r="CI167" s="285">
        <v>856</v>
      </c>
      <c r="CJ167" s="288">
        <v>254.04061088457178</v>
      </c>
      <c r="CK167" s="285">
        <v>162</v>
      </c>
      <c r="CL167" s="288">
        <v>48.07777916273438</v>
      </c>
      <c r="CM167" s="285">
        <v>1438</v>
      </c>
      <c r="CN167" s="292">
        <v>426.7644841729138</v>
      </c>
      <c r="CO167" s="285">
        <v>102</v>
      </c>
      <c r="CP167" s="288">
        <v>30.271194287647575</v>
      </c>
      <c r="CQ167" s="285">
        <v>0</v>
      </c>
      <c r="CR167" s="288">
        <v>0</v>
      </c>
      <c r="CS167" s="285">
        <v>2</v>
      </c>
      <c r="CT167" s="288">
        <v>0.5935528291695602</v>
      </c>
      <c r="CU167" s="285">
        <v>48</v>
      </c>
      <c r="CV167" s="288">
        <v>14.245267900069445</v>
      </c>
      <c r="CW167" s="285">
        <v>739</v>
      </c>
      <c r="CX167" s="288">
        <v>219.31777037815249</v>
      </c>
      <c r="CY167" s="285">
        <v>523</v>
      </c>
      <c r="CZ167" s="288">
        <v>155.21406482783999</v>
      </c>
      <c r="DA167" s="290">
        <v>0</v>
      </c>
      <c r="DB167" s="291">
        <v>0</v>
      </c>
      <c r="DC167" s="285">
        <v>20</v>
      </c>
      <c r="DD167" s="285">
        <v>0</v>
      </c>
      <c r="DE167" s="285">
        <v>352</v>
      </c>
      <c r="DF167" s="285">
        <v>13909</v>
      </c>
      <c r="DG167" s="285">
        <v>3245</v>
      </c>
      <c r="DH167" s="285">
        <v>591</v>
      </c>
      <c r="DI167" s="285">
        <v>0</v>
      </c>
      <c r="DJ167" s="285">
        <v>0</v>
      </c>
      <c r="DK167" s="285">
        <v>2</v>
      </c>
      <c r="DL167" s="285">
        <v>0</v>
      </c>
      <c r="DM167" s="285">
        <v>0</v>
      </c>
      <c r="DN167" s="285">
        <v>946</v>
      </c>
      <c r="DO167" s="285">
        <v>2</v>
      </c>
      <c r="DP167" s="285">
        <v>0</v>
      </c>
      <c r="DQ167" s="285">
        <v>26</v>
      </c>
      <c r="DR167" s="285">
        <v>0</v>
      </c>
      <c r="DS167" s="285">
        <v>22</v>
      </c>
      <c r="DT167" s="285">
        <v>0</v>
      </c>
      <c r="DU167" s="285">
        <v>0</v>
      </c>
      <c r="DV167" s="285">
        <v>5609</v>
      </c>
      <c r="DW167" s="285">
        <v>10471</v>
      </c>
      <c r="DX167" s="285">
        <v>0</v>
      </c>
      <c r="DY167" s="285">
        <v>416</v>
      </c>
      <c r="DZ167" s="285">
        <v>4546</v>
      </c>
      <c r="EA167" s="285">
        <v>13909</v>
      </c>
      <c r="EB167" s="288">
        <v>20.849809475878899</v>
      </c>
      <c r="EC167" s="285">
        <v>368</v>
      </c>
      <c r="ED167" s="285">
        <v>4734</v>
      </c>
      <c r="EE167" s="285">
        <v>992</v>
      </c>
      <c r="EF167" s="288">
        <v>20.954795099281792</v>
      </c>
      <c r="EG167" s="285">
        <v>237</v>
      </c>
      <c r="EH167" s="285">
        <v>120</v>
      </c>
      <c r="EI167" s="285">
        <v>25</v>
      </c>
      <c r="EJ167" s="285">
        <v>8</v>
      </c>
      <c r="EK167" s="285">
        <v>330</v>
      </c>
      <c r="EL167" s="285">
        <v>13</v>
      </c>
      <c r="EM167" s="285">
        <v>2</v>
      </c>
      <c r="EN167" s="285">
        <v>42</v>
      </c>
      <c r="EO167" s="285">
        <v>16</v>
      </c>
      <c r="EP167" s="285">
        <v>77</v>
      </c>
      <c r="EQ167" s="285">
        <v>24</v>
      </c>
      <c r="ER167" s="285">
        <v>0</v>
      </c>
      <c r="ES167" s="285">
        <v>4</v>
      </c>
      <c r="ET167" s="285">
        <v>1</v>
      </c>
      <c r="EU167" s="285">
        <v>0</v>
      </c>
      <c r="EV167" s="285">
        <v>2874</v>
      </c>
      <c r="EW167" s="285">
        <v>44</v>
      </c>
      <c r="EX167" s="285">
        <v>27</v>
      </c>
      <c r="EY167" s="285">
        <v>977</v>
      </c>
      <c r="EZ167" s="285">
        <v>0</v>
      </c>
      <c r="FA167" s="285">
        <v>35</v>
      </c>
      <c r="FB167" s="285">
        <v>1</v>
      </c>
      <c r="FC167" s="285">
        <v>1</v>
      </c>
      <c r="FD167" s="285">
        <v>14</v>
      </c>
      <c r="FE167" s="285">
        <v>3</v>
      </c>
      <c r="FF167" s="285">
        <v>18</v>
      </c>
      <c r="FG167" s="285">
        <v>284</v>
      </c>
      <c r="FH167" s="285">
        <v>341</v>
      </c>
      <c r="FI167" s="285">
        <v>449</v>
      </c>
      <c r="FJ167" s="285">
        <v>2829</v>
      </c>
      <c r="FK167" s="289">
        <v>6</v>
      </c>
      <c r="FL167" s="288">
        <v>1.8542898996829165</v>
      </c>
      <c r="FM167" s="289">
        <v>5</v>
      </c>
      <c r="FN167" s="288">
        <v>1.5452415830690971</v>
      </c>
      <c r="FO167" s="289">
        <v>2</v>
      </c>
      <c r="FP167" s="288">
        <v>0.61809663322763875</v>
      </c>
      <c r="FQ167" s="281">
        <v>2</v>
      </c>
      <c r="FR167" s="292">
        <v>0.5935528291695602</v>
      </c>
      <c r="FS167" s="281">
        <v>0</v>
      </c>
      <c r="FT167" s="292">
        <v>0</v>
      </c>
      <c r="FU167" s="289">
        <v>20</v>
      </c>
      <c r="FV167" s="288">
        <v>5.9355282916956025</v>
      </c>
      <c r="FW167" s="293">
        <v>1</v>
      </c>
      <c r="FX167" s="293">
        <v>0</v>
      </c>
      <c r="FY167" s="293">
        <v>0</v>
      </c>
      <c r="FZ167" s="293">
        <v>0</v>
      </c>
      <c r="GA167" s="293">
        <v>1</v>
      </c>
      <c r="GB167" s="285">
        <v>5210</v>
      </c>
      <c r="GC167" s="285">
        <v>3077</v>
      </c>
      <c r="GD167" s="285">
        <v>6032</v>
      </c>
      <c r="GE167" s="285">
        <v>1</v>
      </c>
      <c r="GF167" s="285">
        <v>96</v>
      </c>
      <c r="GG167" s="288">
        <v>138.9</v>
      </c>
      <c r="GH167" s="288">
        <v>527.70000000000005</v>
      </c>
      <c r="GI167" s="288">
        <v>35.5</v>
      </c>
      <c r="GJ167" s="288">
        <v>0</v>
      </c>
      <c r="GK167" s="288">
        <v>2</v>
      </c>
      <c r="GL167" s="288">
        <v>1</v>
      </c>
      <c r="GM167" s="288">
        <v>6</v>
      </c>
      <c r="GN167" s="288">
        <v>4</v>
      </c>
      <c r="GO167" s="288">
        <v>1</v>
      </c>
      <c r="GP167" s="288">
        <v>5</v>
      </c>
      <c r="GQ167" s="288">
        <v>1</v>
      </c>
      <c r="GR167" s="288">
        <v>0</v>
      </c>
      <c r="GS167" s="288">
        <v>0</v>
      </c>
      <c r="GT167" s="288">
        <v>10</v>
      </c>
      <c r="GU167" s="288">
        <v>2</v>
      </c>
      <c r="GV167" s="288">
        <v>1</v>
      </c>
      <c r="GW167" s="288">
        <v>1</v>
      </c>
      <c r="GX167" s="288">
        <v>0</v>
      </c>
      <c r="GY167" s="288">
        <v>1</v>
      </c>
      <c r="GZ167" s="288">
        <v>2</v>
      </c>
      <c r="HA167" s="288">
        <v>1</v>
      </c>
      <c r="HB167" s="288">
        <v>0</v>
      </c>
      <c r="HC167" s="288">
        <v>0</v>
      </c>
      <c r="HD167" s="288">
        <v>0</v>
      </c>
      <c r="HE167" s="288">
        <v>1</v>
      </c>
      <c r="HF167" s="288">
        <v>2</v>
      </c>
      <c r="HG167" s="288">
        <v>3</v>
      </c>
      <c r="HH167" s="288">
        <v>16.8</v>
      </c>
      <c r="HI167" s="288">
        <v>2</v>
      </c>
      <c r="HJ167" s="134">
        <v>1.2361932664552775</v>
      </c>
      <c r="HK167" s="134">
        <v>10.19859444825604</v>
      </c>
      <c r="HL167" s="132">
        <v>53.452996841526208</v>
      </c>
      <c r="HM167" s="144">
        <v>95.552210183709704</v>
      </c>
      <c r="HN167" s="144">
        <v>83.496103321723794</v>
      </c>
      <c r="HO167" s="365">
        <v>6.5757027782344199E-2</v>
      </c>
      <c r="HP167" s="365">
        <v>3.0599755201958401E-2</v>
      </c>
      <c r="HQ167" s="365">
        <v>5.2287581699346397</v>
      </c>
      <c r="HR167" s="365">
        <v>2.7906976744185998</v>
      </c>
      <c r="HS167" s="132">
        <v>88.235294117647101</v>
      </c>
      <c r="HT167" s="132">
        <v>90.232558139534902</v>
      </c>
      <c r="HU167" s="132">
        <v>1.25760315633733</v>
      </c>
      <c r="HV167" s="132">
        <v>1.09649122807018</v>
      </c>
      <c r="HW167" s="132">
        <v>5.2507883619920301</v>
      </c>
      <c r="HX167" s="132">
        <v>10.9010159824134</v>
      </c>
      <c r="HY167" s="144">
        <v>98.807180494539523</v>
      </c>
      <c r="HZ167" s="144">
        <v>106.78746805713899</v>
      </c>
      <c r="IA167" s="383">
        <v>15</v>
      </c>
      <c r="IB167" s="383">
        <v>17</v>
      </c>
      <c r="IC167" s="366">
        <v>0.28912875867386301</v>
      </c>
      <c r="ID167" s="366">
        <v>0.17771273259460599</v>
      </c>
      <c r="IE167" s="366">
        <v>3.34821428571429</v>
      </c>
      <c r="IF167" s="366">
        <v>3.19548872180451</v>
      </c>
      <c r="IG167" s="144">
        <v>81.473214285714306</v>
      </c>
      <c r="IH167" s="144">
        <v>83.458646616541401</v>
      </c>
      <c r="II167" s="144">
        <v>8.6353122590593703</v>
      </c>
      <c r="IJ167" s="144">
        <v>5.5613631611959002</v>
      </c>
      <c r="IK167" s="144">
        <v>4.72868447670613</v>
      </c>
      <c r="IL167" s="144">
        <v>9.97118412453211</v>
      </c>
      <c r="IM167" s="146">
        <v>117.29995886898068</v>
      </c>
      <c r="IN167" s="135">
        <v>112.36850993888456</v>
      </c>
      <c r="IO167" s="366">
        <v>0.144822592324403</v>
      </c>
      <c r="IP167" s="366">
        <v>6.8981375028742201E-2</v>
      </c>
      <c r="IQ167" s="366">
        <v>1.5810276679841899</v>
      </c>
      <c r="IR167" s="366">
        <v>1.13636363636364</v>
      </c>
      <c r="IS167" s="144">
        <v>84.980237154150203</v>
      </c>
      <c r="IT167" s="144">
        <v>91.6666666666667</v>
      </c>
      <c r="IU167" s="144">
        <v>9.1600289645184603</v>
      </c>
      <c r="IV167" s="144">
        <v>6.07036100252932</v>
      </c>
      <c r="IW167" s="144">
        <v>4.5726139207684202</v>
      </c>
      <c r="IX167" s="144">
        <v>7.8761042548061102</v>
      </c>
      <c r="IY167" s="338">
        <v>33</v>
      </c>
      <c r="IZ167" s="366">
        <v>0.356756756756757</v>
      </c>
      <c r="JA167" s="366">
        <v>7.6388888888888902</v>
      </c>
      <c r="JB167" s="366">
        <v>92.824074074074105</v>
      </c>
      <c r="JC167" s="366">
        <v>4.6702702702702696</v>
      </c>
      <c r="JD167" s="144">
        <v>11.986810052878599</v>
      </c>
    </row>
    <row r="168" spans="1:264" ht="18" customHeight="1">
      <c r="A168" s="278"/>
      <c r="B168" s="279" t="s">
        <v>87</v>
      </c>
      <c r="C168" s="279" t="s">
        <v>87</v>
      </c>
      <c r="D168" s="280" t="s">
        <v>1884</v>
      </c>
      <c r="E168" s="281" t="s">
        <v>1382</v>
      </c>
      <c r="F168" s="280" t="s">
        <v>107</v>
      </c>
      <c r="G168" s="281" t="s">
        <v>20</v>
      </c>
      <c r="H168" s="282" t="s">
        <v>87</v>
      </c>
      <c r="I168" s="282" t="s">
        <v>87</v>
      </c>
      <c r="J168" s="282" t="s">
        <v>87</v>
      </c>
      <c r="K168" s="282" t="s">
        <v>87</v>
      </c>
      <c r="L168" s="282" t="s">
        <v>87</v>
      </c>
      <c r="M168" s="283">
        <v>138896</v>
      </c>
      <c r="N168" s="282" t="s">
        <v>87</v>
      </c>
      <c r="O168" s="282" t="s">
        <v>87</v>
      </c>
      <c r="P168" s="282" t="s">
        <v>87</v>
      </c>
      <c r="Q168" s="282" t="s">
        <v>87</v>
      </c>
      <c r="R168" s="132">
        <v>90.343396298563221</v>
      </c>
      <c r="S168" s="132">
        <v>95.433031327134159</v>
      </c>
      <c r="T168" s="339" t="s">
        <v>88</v>
      </c>
      <c r="U168" s="339" t="s">
        <v>88</v>
      </c>
      <c r="V168" s="132">
        <v>13.2227488151659</v>
      </c>
      <c r="W168" s="132">
        <v>10.2843601895735</v>
      </c>
      <c r="X168" s="132">
        <v>23.507109004739299</v>
      </c>
      <c r="Y168" s="282" t="s">
        <v>87</v>
      </c>
      <c r="Z168" s="282" t="s">
        <v>87</v>
      </c>
      <c r="AA168" s="282" t="s">
        <v>87</v>
      </c>
      <c r="AB168" s="282" t="s">
        <v>87</v>
      </c>
      <c r="AC168" s="282" t="s">
        <v>87</v>
      </c>
      <c r="AD168" s="282" t="s">
        <v>87</v>
      </c>
      <c r="AE168" s="282" t="s">
        <v>87</v>
      </c>
      <c r="AF168" s="282" t="s">
        <v>87</v>
      </c>
      <c r="AG168" s="282" t="s">
        <v>87</v>
      </c>
      <c r="AH168" s="282" t="s">
        <v>87</v>
      </c>
      <c r="AI168" s="282" t="s">
        <v>87</v>
      </c>
      <c r="AJ168" s="282" t="s">
        <v>87</v>
      </c>
      <c r="AK168" s="282" t="s">
        <v>87</v>
      </c>
      <c r="AL168" s="282" t="s">
        <v>87</v>
      </c>
      <c r="AM168" s="282" t="s">
        <v>87</v>
      </c>
      <c r="AN168" s="282" t="s">
        <v>87</v>
      </c>
      <c r="AO168" s="282" t="s">
        <v>87</v>
      </c>
      <c r="AP168" s="282" t="s">
        <v>87</v>
      </c>
      <c r="AQ168" s="282" t="s">
        <v>87</v>
      </c>
      <c r="AR168" s="282" t="s">
        <v>87</v>
      </c>
      <c r="AS168" s="282" t="s">
        <v>87</v>
      </c>
      <c r="AT168" s="282" t="s">
        <v>87</v>
      </c>
      <c r="AU168" s="282" t="s">
        <v>87</v>
      </c>
      <c r="AV168" s="282" t="s">
        <v>87</v>
      </c>
      <c r="AW168" s="286" t="s">
        <v>87</v>
      </c>
      <c r="AX168" s="286" t="s">
        <v>87</v>
      </c>
      <c r="AY168" s="286" t="s">
        <v>87</v>
      </c>
      <c r="AZ168" s="286" t="s">
        <v>87</v>
      </c>
      <c r="BA168" s="286" t="s">
        <v>87</v>
      </c>
      <c r="BB168" s="285">
        <v>25</v>
      </c>
      <c r="BC168" s="285">
        <v>34</v>
      </c>
      <c r="BD168" s="287" t="s">
        <v>88</v>
      </c>
      <c r="BE168" s="287" t="s">
        <v>88</v>
      </c>
      <c r="BF168" s="287" t="s">
        <v>88</v>
      </c>
      <c r="BG168" s="285">
        <v>12</v>
      </c>
      <c r="BH168" s="284">
        <v>8.0498014382311904</v>
      </c>
      <c r="BI168" s="285">
        <v>122</v>
      </c>
      <c r="BJ168" s="284">
        <v>81.839647955350429</v>
      </c>
      <c r="BK168" s="285">
        <v>0</v>
      </c>
      <c r="BL168" s="284">
        <v>0</v>
      </c>
      <c r="BM168" s="285">
        <v>0</v>
      </c>
      <c r="BN168" s="288">
        <v>0</v>
      </c>
      <c r="BO168" s="289">
        <v>64</v>
      </c>
      <c r="BP168" s="288">
        <v>42.932274337233018</v>
      </c>
      <c r="BQ168" s="285">
        <v>0</v>
      </c>
      <c r="BR168" s="288">
        <v>0</v>
      </c>
      <c r="BS168" s="285">
        <v>0</v>
      </c>
      <c r="BT168" s="288">
        <v>0</v>
      </c>
      <c r="BU168" s="285">
        <v>0</v>
      </c>
      <c r="BV168" s="288">
        <v>0</v>
      </c>
      <c r="BW168" s="285">
        <v>23</v>
      </c>
      <c r="BX168" s="288">
        <v>15.428786089943113</v>
      </c>
      <c r="BY168" s="290">
        <v>0</v>
      </c>
      <c r="BZ168" s="291">
        <v>0</v>
      </c>
      <c r="CA168" s="285">
        <v>215</v>
      </c>
      <c r="CB168" s="288">
        <v>144.22560910164216</v>
      </c>
      <c r="CC168" s="290">
        <v>348</v>
      </c>
      <c r="CD168" s="291">
        <v>233.44424170870454</v>
      </c>
      <c r="CE168" s="285">
        <v>41</v>
      </c>
      <c r="CF168" s="288">
        <v>27.503488247289901</v>
      </c>
      <c r="CG168" s="285">
        <v>532</v>
      </c>
      <c r="CH168" s="288">
        <v>356.87453042824944</v>
      </c>
      <c r="CI168" s="285">
        <v>320</v>
      </c>
      <c r="CJ168" s="288">
        <v>214.66137168616507</v>
      </c>
      <c r="CK168" s="285">
        <v>63</v>
      </c>
      <c r="CL168" s="288">
        <v>42.26145755071375</v>
      </c>
      <c r="CM168" s="290">
        <v>1311</v>
      </c>
      <c r="CN168" s="294">
        <v>879.44080712675748</v>
      </c>
      <c r="CO168" s="285">
        <v>29</v>
      </c>
      <c r="CP168" s="288">
        <v>19.453686809058709</v>
      </c>
      <c r="CQ168" s="290">
        <v>0</v>
      </c>
      <c r="CR168" s="291">
        <v>0</v>
      </c>
      <c r="CS168" s="290">
        <v>0</v>
      </c>
      <c r="CT168" s="291">
        <v>0</v>
      </c>
      <c r="CU168" s="285">
        <v>23</v>
      </c>
      <c r="CV168" s="288">
        <v>15.428786089943113</v>
      </c>
      <c r="CW168" s="285">
        <v>42</v>
      </c>
      <c r="CX168" s="288">
        <v>28.174305033809166</v>
      </c>
      <c r="CY168" s="285">
        <v>42</v>
      </c>
      <c r="CZ168" s="288">
        <v>28.174305033809166</v>
      </c>
      <c r="DA168" s="290">
        <v>0</v>
      </c>
      <c r="DB168" s="291">
        <v>0</v>
      </c>
      <c r="DC168" s="285">
        <v>0</v>
      </c>
      <c r="DD168" s="285">
        <v>0</v>
      </c>
      <c r="DE168" s="285">
        <v>123</v>
      </c>
      <c r="DF168" s="285">
        <v>7105</v>
      </c>
      <c r="DG168" s="285">
        <v>0</v>
      </c>
      <c r="DH168" s="285">
        <v>16</v>
      </c>
      <c r="DI168" s="285">
        <v>4</v>
      </c>
      <c r="DJ168" s="285">
        <v>0</v>
      </c>
      <c r="DK168" s="285">
        <v>0</v>
      </c>
      <c r="DL168" s="285">
        <v>0</v>
      </c>
      <c r="DM168" s="285">
        <v>0</v>
      </c>
      <c r="DN168" s="285">
        <v>0</v>
      </c>
      <c r="DO168" s="285">
        <v>74</v>
      </c>
      <c r="DP168" s="285">
        <v>15</v>
      </c>
      <c r="DQ168" s="285">
        <v>5</v>
      </c>
      <c r="DR168" s="285">
        <v>0</v>
      </c>
      <c r="DS168" s="285">
        <v>0</v>
      </c>
      <c r="DT168" s="285">
        <v>6630</v>
      </c>
      <c r="DU168" s="285">
        <v>0</v>
      </c>
      <c r="DV168" s="285">
        <v>1473</v>
      </c>
      <c r="DW168" s="285">
        <v>840</v>
      </c>
      <c r="DX168" s="285">
        <v>202</v>
      </c>
      <c r="DY168" s="285">
        <v>0</v>
      </c>
      <c r="DZ168" s="285">
        <v>0</v>
      </c>
      <c r="EA168" s="285">
        <v>8382</v>
      </c>
      <c r="EB168" s="288">
        <v>15.8196134574087</v>
      </c>
      <c r="EC168" s="285">
        <v>123</v>
      </c>
      <c r="ED168" s="285">
        <v>2771</v>
      </c>
      <c r="EE168" s="285">
        <v>432</v>
      </c>
      <c r="EF168" s="288">
        <v>15.590039696860339</v>
      </c>
      <c r="EG168" s="285">
        <v>51</v>
      </c>
      <c r="EH168" s="285">
        <v>42</v>
      </c>
      <c r="EI168" s="285">
        <v>22</v>
      </c>
      <c r="EJ168" s="285">
        <v>0</v>
      </c>
      <c r="EK168" s="285">
        <v>128</v>
      </c>
      <c r="EL168" s="285">
        <v>0</v>
      </c>
      <c r="EM168" s="285">
        <v>0</v>
      </c>
      <c r="EN168" s="285">
        <v>8</v>
      </c>
      <c r="EO168" s="285">
        <v>10</v>
      </c>
      <c r="EP168" s="285">
        <v>5</v>
      </c>
      <c r="EQ168" s="285">
        <v>15</v>
      </c>
      <c r="ER168" s="285">
        <v>0</v>
      </c>
      <c r="ES168" s="285">
        <v>0</v>
      </c>
      <c r="ET168" s="285">
        <v>0</v>
      </c>
      <c r="EU168" s="285">
        <v>0</v>
      </c>
      <c r="EV168" s="285">
        <v>1589</v>
      </c>
      <c r="EW168" s="285">
        <v>0</v>
      </c>
      <c r="EX168" s="285">
        <v>0</v>
      </c>
      <c r="EY168" s="285">
        <v>418</v>
      </c>
      <c r="EZ168" s="285">
        <v>0</v>
      </c>
      <c r="FA168" s="285">
        <v>0</v>
      </c>
      <c r="FB168" s="285">
        <v>0</v>
      </c>
      <c r="FC168" s="285">
        <v>0</v>
      </c>
      <c r="FD168" s="285">
        <v>23</v>
      </c>
      <c r="FE168" s="285">
        <v>5</v>
      </c>
      <c r="FF168" s="285">
        <v>26</v>
      </c>
      <c r="FG168" s="285">
        <v>85</v>
      </c>
      <c r="FH168" s="285">
        <v>78</v>
      </c>
      <c r="FI168" s="285">
        <v>45</v>
      </c>
      <c r="FJ168" s="285">
        <v>1222</v>
      </c>
      <c r="FK168" s="289">
        <v>2</v>
      </c>
      <c r="FL168" s="288">
        <v>1.4399262757746802</v>
      </c>
      <c r="FM168" s="289">
        <v>1</v>
      </c>
      <c r="FN168" s="288">
        <v>0.71996313788734012</v>
      </c>
      <c r="FO168" s="289">
        <v>0</v>
      </c>
      <c r="FP168" s="288">
        <v>0</v>
      </c>
      <c r="FQ168" s="281">
        <v>1</v>
      </c>
      <c r="FR168" s="292">
        <v>0.67081678651926591</v>
      </c>
      <c r="FS168" s="281">
        <v>0</v>
      </c>
      <c r="FT168" s="292">
        <v>0</v>
      </c>
      <c r="FU168" s="295">
        <v>23</v>
      </c>
      <c r="FV168" s="291">
        <v>15.428786089943113</v>
      </c>
      <c r="FW168" s="293">
        <v>2</v>
      </c>
      <c r="FX168" s="293">
        <v>1</v>
      </c>
      <c r="FY168" s="293">
        <v>1</v>
      </c>
      <c r="FZ168" s="293">
        <v>0</v>
      </c>
      <c r="GA168" s="293">
        <v>0</v>
      </c>
      <c r="GB168" s="285">
        <v>3561</v>
      </c>
      <c r="GC168" s="285">
        <v>0</v>
      </c>
      <c r="GD168" s="285">
        <v>0</v>
      </c>
      <c r="GE168" s="285">
        <v>0</v>
      </c>
      <c r="GF168" s="285">
        <v>0</v>
      </c>
      <c r="GG168" s="288">
        <v>76.8</v>
      </c>
      <c r="GH168" s="288">
        <v>351.1</v>
      </c>
      <c r="GI168" s="288">
        <v>17</v>
      </c>
      <c r="GJ168" s="288">
        <v>1</v>
      </c>
      <c r="GK168" s="288">
        <v>0</v>
      </c>
      <c r="GL168" s="288">
        <v>1</v>
      </c>
      <c r="GM168" s="288">
        <v>3</v>
      </c>
      <c r="GN168" s="288">
        <v>0</v>
      </c>
      <c r="GO168" s="288">
        <v>0</v>
      </c>
      <c r="GP168" s="288">
        <v>2</v>
      </c>
      <c r="GQ168" s="288">
        <v>0</v>
      </c>
      <c r="GR168" s="288">
        <v>1</v>
      </c>
      <c r="GS168" s="288">
        <v>0</v>
      </c>
      <c r="GT168" s="288">
        <v>6</v>
      </c>
      <c r="GU168" s="288">
        <v>0</v>
      </c>
      <c r="GV168" s="288">
        <v>2</v>
      </c>
      <c r="GW168" s="288">
        <v>0</v>
      </c>
      <c r="GX168" s="288">
        <v>0</v>
      </c>
      <c r="GY168" s="288">
        <v>1</v>
      </c>
      <c r="GZ168" s="288">
        <v>3</v>
      </c>
      <c r="HA168" s="288">
        <v>1</v>
      </c>
      <c r="HB168" s="288">
        <v>0</v>
      </c>
      <c r="HC168" s="288">
        <v>0</v>
      </c>
      <c r="HD168" s="288">
        <v>0</v>
      </c>
      <c r="HE168" s="288">
        <v>0</v>
      </c>
      <c r="HF168" s="288">
        <v>0</v>
      </c>
      <c r="HG168" s="288">
        <v>2</v>
      </c>
      <c r="HH168" s="288">
        <v>5</v>
      </c>
      <c r="HI168" s="288">
        <v>0.1</v>
      </c>
      <c r="HJ168" s="134">
        <v>1.4399262757746802</v>
      </c>
      <c r="HK168" s="134">
        <v>10.799447068310103</v>
      </c>
      <c r="HL168" s="132">
        <v>59.934771339707403</v>
      </c>
      <c r="HM168" s="144">
        <v>87.120484591978993</v>
      </c>
      <c r="HN168" s="144">
        <v>81.339882805856902</v>
      </c>
      <c r="HO168" s="365">
        <v>1.10192837465565E-2</v>
      </c>
      <c r="HP168" s="365">
        <v>7.8388335815630598E-3</v>
      </c>
      <c r="HQ168" s="365">
        <v>1.72413793103448</v>
      </c>
      <c r="HR168" s="365">
        <v>1.88679245283019</v>
      </c>
      <c r="HS168" s="132">
        <v>87.931034482758605</v>
      </c>
      <c r="HT168" s="132">
        <v>98.113207547169793</v>
      </c>
      <c r="HU168" s="132">
        <v>0.63911845730027494</v>
      </c>
      <c r="HV168" s="132">
        <v>0.415458179822842</v>
      </c>
      <c r="HW168" s="132">
        <v>13.3500459007132</v>
      </c>
      <c r="HX168" s="132">
        <v>22.340611965931799</v>
      </c>
      <c r="HY168" s="144">
        <v>100.98470176397498</v>
      </c>
      <c r="HZ168" s="144">
        <v>103.279333414465</v>
      </c>
      <c r="IA168" s="383">
        <v>23</v>
      </c>
      <c r="IB168" s="383">
        <v>17</v>
      </c>
      <c r="IC168" s="366">
        <v>0.28241650294695497</v>
      </c>
      <c r="ID168" s="366">
        <v>0.162136385312351</v>
      </c>
      <c r="IE168" s="366">
        <v>3.16804407713499</v>
      </c>
      <c r="IF168" s="366">
        <v>2.9310344827586201</v>
      </c>
      <c r="IG168" s="144">
        <v>74.242424242424207</v>
      </c>
      <c r="IH168" s="144">
        <v>77.931034482758605</v>
      </c>
      <c r="II168" s="144">
        <v>8.9145383104125706</v>
      </c>
      <c r="IJ168" s="144">
        <v>5.5317119694802104</v>
      </c>
      <c r="IK168" s="144">
        <v>12.6226961372784</v>
      </c>
      <c r="IL168" s="144">
        <v>20.739702015775599</v>
      </c>
      <c r="IM168" s="146">
        <v>98.476440405077255</v>
      </c>
      <c r="IN168" s="135">
        <v>103.0953668492006</v>
      </c>
      <c r="IO168" s="366">
        <v>0.17201834862385301</v>
      </c>
      <c r="IP168" s="366">
        <v>1.8889308651303401E-2</v>
      </c>
      <c r="IQ168" s="366">
        <v>1.89873417721519</v>
      </c>
      <c r="IR168" s="366">
        <v>0.39525691699604698</v>
      </c>
      <c r="IS168" s="144">
        <v>83.544303797468402</v>
      </c>
      <c r="IT168" s="144">
        <v>91.304347826086996</v>
      </c>
      <c r="IU168" s="144">
        <v>9.0596330275229295</v>
      </c>
      <c r="IV168" s="144">
        <v>4.7789950887797499</v>
      </c>
      <c r="IW168" s="144">
        <v>15.568510001069599</v>
      </c>
      <c r="IX168" s="144">
        <v>18.3309263461935</v>
      </c>
      <c r="IY168" s="338">
        <v>13</v>
      </c>
      <c r="IZ168" s="366">
        <v>0.13016921998598199</v>
      </c>
      <c r="JA168" s="366">
        <v>2.7600849256900202</v>
      </c>
      <c r="JB168" s="366">
        <v>92.569002123142297</v>
      </c>
      <c r="JC168" s="366">
        <v>4.7161309702613403</v>
      </c>
      <c r="JD168" s="144">
        <v>25.4109565034524</v>
      </c>
    </row>
    <row r="169" spans="1:264" ht="18" customHeight="1">
      <c r="A169" s="278"/>
      <c r="B169" s="279" t="s">
        <v>87</v>
      </c>
      <c r="C169" s="279" t="s">
        <v>87</v>
      </c>
      <c r="D169" s="280" t="s">
        <v>1885</v>
      </c>
      <c r="E169" s="281" t="s">
        <v>1383</v>
      </c>
      <c r="F169" s="280" t="s">
        <v>108</v>
      </c>
      <c r="G169" s="281" t="s">
        <v>129</v>
      </c>
      <c r="H169" s="282" t="s">
        <v>87</v>
      </c>
      <c r="I169" s="282" t="s">
        <v>87</v>
      </c>
      <c r="J169" s="282" t="s">
        <v>87</v>
      </c>
      <c r="K169" s="282" t="s">
        <v>87</v>
      </c>
      <c r="L169" s="282" t="s">
        <v>87</v>
      </c>
      <c r="M169" s="283">
        <v>59546</v>
      </c>
      <c r="N169" s="282" t="s">
        <v>87</v>
      </c>
      <c r="O169" s="282" t="s">
        <v>87</v>
      </c>
      <c r="P169" s="282" t="s">
        <v>87</v>
      </c>
      <c r="Q169" s="282" t="s">
        <v>87</v>
      </c>
      <c r="R169" s="132">
        <v>104.79468267193694</v>
      </c>
      <c r="S169" s="132">
        <v>97.165660783558423</v>
      </c>
      <c r="T169" s="338">
        <v>45.387085387254615</v>
      </c>
      <c r="U169" s="339" t="s">
        <v>88</v>
      </c>
      <c r="V169" s="132">
        <v>11.5514333895447</v>
      </c>
      <c r="W169" s="132">
        <v>11.2984822934233</v>
      </c>
      <c r="X169" s="132">
        <v>22.849915682968</v>
      </c>
      <c r="Y169" s="282" t="s">
        <v>87</v>
      </c>
      <c r="Z169" s="282" t="s">
        <v>87</v>
      </c>
      <c r="AA169" s="282" t="s">
        <v>87</v>
      </c>
      <c r="AB169" s="282" t="s">
        <v>87</v>
      </c>
      <c r="AC169" s="282" t="s">
        <v>87</v>
      </c>
      <c r="AD169" s="282" t="s">
        <v>87</v>
      </c>
      <c r="AE169" s="282" t="s">
        <v>87</v>
      </c>
      <c r="AF169" s="282" t="s">
        <v>87</v>
      </c>
      <c r="AG169" s="282" t="s">
        <v>87</v>
      </c>
      <c r="AH169" s="282" t="s">
        <v>87</v>
      </c>
      <c r="AI169" s="282" t="s">
        <v>87</v>
      </c>
      <c r="AJ169" s="282" t="s">
        <v>87</v>
      </c>
      <c r="AK169" s="282" t="s">
        <v>87</v>
      </c>
      <c r="AL169" s="282" t="s">
        <v>87</v>
      </c>
      <c r="AM169" s="282" t="s">
        <v>87</v>
      </c>
      <c r="AN169" s="282" t="s">
        <v>87</v>
      </c>
      <c r="AO169" s="282" t="s">
        <v>87</v>
      </c>
      <c r="AP169" s="282" t="s">
        <v>87</v>
      </c>
      <c r="AQ169" s="282" t="s">
        <v>87</v>
      </c>
      <c r="AR169" s="282" t="s">
        <v>87</v>
      </c>
      <c r="AS169" s="282" t="s">
        <v>87</v>
      </c>
      <c r="AT169" s="282" t="s">
        <v>87</v>
      </c>
      <c r="AU169" s="282" t="s">
        <v>87</v>
      </c>
      <c r="AV169" s="282" t="s">
        <v>87</v>
      </c>
      <c r="AW169" s="286" t="s">
        <v>87</v>
      </c>
      <c r="AX169" s="286" t="s">
        <v>87</v>
      </c>
      <c r="AY169" s="286" t="s">
        <v>87</v>
      </c>
      <c r="AZ169" s="286" t="s">
        <v>87</v>
      </c>
      <c r="BA169" s="286" t="s">
        <v>87</v>
      </c>
      <c r="BB169" s="285">
        <v>19</v>
      </c>
      <c r="BC169" s="285">
        <v>27</v>
      </c>
      <c r="BD169" s="287" t="s">
        <v>88</v>
      </c>
      <c r="BE169" s="287" t="s">
        <v>88</v>
      </c>
      <c r="BF169" s="287" t="s">
        <v>88</v>
      </c>
      <c r="BG169" s="285">
        <v>0</v>
      </c>
      <c r="BH169" s="284">
        <v>0</v>
      </c>
      <c r="BI169" s="285">
        <v>0</v>
      </c>
      <c r="BJ169" s="284">
        <v>0</v>
      </c>
      <c r="BK169" s="285">
        <v>0</v>
      </c>
      <c r="BL169" s="284">
        <v>0</v>
      </c>
      <c r="BM169" s="285">
        <v>0</v>
      </c>
      <c r="BN169" s="288">
        <v>0</v>
      </c>
      <c r="BO169" s="289">
        <v>0</v>
      </c>
      <c r="BP169" s="288">
        <v>0</v>
      </c>
      <c r="BQ169" s="285">
        <v>0</v>
      </c>
      <c r="BR169" s="288">
        <v>0</v>
      </c>
      <c r="BS169" s="285">
        <v>0</v>
      </c>
      <c r="BT169" s="288">
        <v>0</v>
      </c>
      <c r="BU169" s="285">
        <v>0</v>
      </c>
      <c r="BV169" s="288">
        <v>0</v>
      </c>
      <c r="BW169" s="285">
        <v>0</v>
      </c>
      <c r="BX169" s="288">
        <v>0</v>
      </c>
      <c r="BY169" s="285">
        <v>0</v>
      </c>
      <c r="BZ169" s="288">
        <v>0</v>
      </c>
      <c r="CA169" s="285">
        <v>11</v>
      </c>
      <c r="CB169" s="288">
        <v>16.556789788976186</v>
      </c>
      <c r="CC169" s="290">
        <v>0</v>
      </c>
      <c r="CD169" s="291">
        <v>0</v>
      </c>
      <c r="CE169" s="285">
        <v>0</v>
      </c>
      <c r="CF169" s="288">
        <v>0</v>
      </c>
      <c r="CG169" s="285">
        <v>36</v>
      </c>
      <c r="CH169" s="288">
        <v>54.185857491194803</v>
      </c>
      <c r="CI169" s="285">
        <v>166</v>
      </c>
      <c r="CJ169" s="288">
        <v>249.85700954273156</v>
      </c>
      <c r="CK169" s="285">
        <v>46</v>
      </c>
      <c r="CL169" s="288">
        <v>69.237484572082238</v>
      </c>
      <c r="CM169" s="285">
        <v>3</v>
      </c>
      <c r="CN169" s="292">
        <v>4.5154881242662332</v>
      </c>
      <c r="CO169" s="285">
        <v>5</v>
      </c>
      <c r="CP169" s="288">
        <v>7.5258135404437221</v>
      </c>
      <c r="CQ169" s="290">
        <v>0</v>
      </c>
      <c r="CR169" s="291">
        <v>0</v>
      </c>
      <c r="CS169" s="285">
        <v>0</v>
      </c>
      <c r="CT169" s="288">
        <v>0</v>
      </c>
      <c r="CU169" s="285">
        <v>0</v>
      </c>
      <c r="CV169" s="288">
        <v>0</v>
      </c>
      <c r="CW169" s="285">
        <v>0</v>
      </c>
      <c r="CX169" s="288">
        <v>0</v>
      </c>
      <c r="CY169" s="285">
        <v>0</v>
      </c>
      <c r="CZ169" s="288">
        <v>0</v>
      </c>
      <c r="DA169" s="290">
        <v>0</v>
      </c>
      <c r="DB169" s="291">
        <v>0</v>
      </c>
      <c r="DC169" s="285">
        <v>0</v>
      </c>
      <c r="DD169" s="285">
        <v>0</v>
      </c>
      <c r="DE169" s="285">
        <v>0</v>
      </c>
      <c r="DF169" s="285">
        <v>0</v>
      </c>
      <c r="DG169" s="285">
        <v>0</v>
      </c>
      <c r="DH169" s="285">
        <v>0</v>
      </c>
      <c r="DI169" s="285">
        <v>0</v>
      </c>
      <c r="DJ169" s="285">
        <v>0</v>
      </c>
      <c r="DK169" s="285">
        <v>0</v>
      </c>
      <c r="DL169" s="285">
        <v>0</v>
      </c>
      <c r="DM169" s="285">
        <v>0</v>
      </c>
      <c r="DN169" s="285">
        <v>0</v>
      </c>
      <c r="DO169" s="285">
        <v>0</v>
      </c>
      <c r="DP169" s="285">
        <v>0</v>
      </c>
      <c r="DQ169" s="285">
        <v>0</v>
      </c>
      <c r="DR169" s="285">
        <v>0</v>
      </c>
      <c r="DS169" s="285">
        <v>0</v>
      </c>
      <c r="DT169" s="285">
        <v>0</v>
      </c>
      <c r="DU169" s="285">
        <v>0</v>
      </c>
      <c r="DV169" s="285">
        <v>0</v>
      </c>
      <c r="DW169" s="285">
        <v>0</v>
      </c>
      <c r="DX169" s="285">
        <v>0</v>
      </c>
      <c r="DY169" s="285">
        <v>0</v>
      </c>
      <c r="DZ169" s="285">
        <v>0</v>
      </c>
      <c r="EA169" s="285">
        <v>0</v>
      </c>
      <c r="EB169" s="288">
        <v>0</v>
      </c>
      <c r="EC169" s="285">
        <v>0</v>
      </c>
      <c r="ED169" s="285">
        <v>0</v>
      </c>
      <c r="EE169" s="285">
        <v>0</v>
      </c>
      <c r="EF169" s="288">
        <v>0</v>
      </c>
      <c r="EG169" s="285">
        <v>0</v>
      </c>
      <c r="EH169" s="285">
        <v>0</v>
      </c>
      <c r="EI169" s="285">
        <v>0</v>
      </c>
      <c r="EJ169" s="285">
        <v>0</v>
      </c>
      <c r="EK169" s="285">
        <v>0</v>
      </c>
      <c r="EL169" s="285">
        <v>0</v>
      </c>
      <c r="EM169" s="285">
        <v>0</v>
      </c>
      <c r="EN169" s="285">
        <v>0</v>
      </c>
      <c r="EO169" s="285">
        <v>0</v>
      </c>
      <c r="EP169" s="285">
        <v>0</v>
      </c>
      <c r="EQ169" s="285">
        <v>0</v>
      </c>
      <c r="ER169" s="285">
        <v>0</v>
      </c>
      <c r="ES169" s="285">
        <v>0</v>
      </c>
      <c r="ET169" s="285">
        <v>0</v>
      </c>
      <c r="EU169" s="285">
        <v>0</v>
      </c>
      <c r="EV169" s="285">
        <v>0</v>
      </c>
      <c r="EW169" s="285">
        <v>0</v>
      </c>
      <c r="EX169" s="285">
        <v>0</v>
      </c>
      <c r="EY169" s="285">
        <v>0</v>
      </c>
      <c r="EZ169" s="285">
        <v>0</v>
      </c>
      <c r="FA169" s="285">
        <v>0</v>
      </c>
      <c r="FB169" s="285">
        <v>0</v>
      </c>
      <c r="FC169" s="285">
        <v>0</v>
      </c>
      <c r="FD169" s="285">
        <v>0</v>
      </c>
      <c r="FE169" s="285">
        <v>0</v>
      </c>
      <c r="FF169" s="285">
        <v>0</v>
      </c>
      <c r="FG169" s="285">
        <v>0</v>
      </c>
      <c r="FH169" s="285">
        <v>0</v>
      </c>
      <c r="FI169" s="285">
        <v>0</v>
      </c>
      <c r="FJ169" s="285">
        <v>0</v>
      </c>
      <c r="FK169" s="289">
        <v>0</v>
      </c>
      <c r="FL169" s="288">
        <v>0</v>
      </c>
      <c r="FM169" s="289">
        <v>0</v>
      </c>
      <c r="FN169" s="288">
        <v>0</v>
      </c>
      <c r="FO169" s="289">
        <v>0</v>
      </c>
      <c r="FP169" s="288">
        <v>0</v>
      </c>
      <c r="FQ169" s="281">
        <v>0</v>
      </c>
      <c r="FR169" s="292">
        <v>0</v>
      </c>
      <c r="FS169" s="281">
        <v>0</v>
      </c>
      <c r="FT169" s="292">
        <v>0</v>
      </c>
      <c r="FU169" s="295">
        <v>0</v>
      </c>
      <c r="FV169" s="291">
        <v>0</v>
      </c>
      <c r="FW169" s="293">
        <v>1</v>
      </c>
      <c r="FX169" s="293">
        <v>0</v>
      </c>
      <c r="FY169" s="293">
        <v>0</v>
      </c>
      <c r="FZ169" s="293">
        <v>0</v>
      </c>
      <c r="GA169" s="293">
        <v>1</v>
      </c>
      <c r="GB169" s="285">
        <v>0</v>
      </c>
      <c r="GC169" s="285">
        <v>0</v>
      </c>
      <c r="GD169" s="285">
        <v>0</v>
      </c>
      <c r="GE169" s="285">
        <v>0</v>
      </c>
      <c r="GF169" s="285">
        <v>0</v>
      </c>
      <c r="GG169" s="288">
        <v>0</v>
      </c>
      <c r="GH169" s="288">
        <v>0</v>
      </c>
      <c r="GI169" s="288">
        <v>0</v>
      </c>
      <c r="GJ169" s="288">
        <v>0</v>
      </c>
      <c r="GK169" s="288">
        <v>0</v>
      </c>
      <c r="GL169" s="288">
        <v>0</v>
      </c>
      <c r="GM169" s="288">
        <v>0</v>
      </c>
      <c r="GN169" s="288">
        <v>0</v>
      </c>
      <c r="GO169" s="288">
        <v>0</v>
      </c>
      <c r="GP169" s="288">
        <v>0</v>
      </c>
      <c r="GQ169" s="288">
        <v>0</v>
      </c>
      <c r="GR169" s="288">
        <v>0</v>
      </c>
      <c r="GS169" s="288">
        <v>0</v>
      </c>
      <c r="GT169" s="288">
        <v>0</v>
      </c>
      <c r="GU169" s="288">
        <v>0</v>
      </c>
      <c r="GV169" s="288">
        <v>0</v>
      </c>
      <c r="GW169" s="288">
        <v>0</v>
      </c>
      <c r="GX169" s="288">
        <v>0</v>
      </c>
      <c r="GY169" s="288">
        <v>0</v>
      </c>
      <c r="GZ169" s="288">
        <v>0</v>
      </c>
      <c r="HA169" s="288">
        <v>0</v>
      </c>
      <c r="HB169" s="288">
        <v>0</v>
      </c>
      <c r="HC169" s="288">
        <v>0</v>
      </c>
      <c r="HD169" s="288">
        <v>0</v>
      </c>
      <c r="HE169" s="288">
        <v>0</v>
      </c>
      <c r="HF169" s="288">
        <v>0</v>
      </c>
      <c r="HG169" s="288">
        <v>0</v>
      </c>
      <c r="HH169" s="288">
        <v>0</v>
      </c>
      <c r="HI169" s="288">
        <v>0</v>
      </c>
      <c r="HJ169" s="134">
        <v>3.3587478587982398</v>
      </c>
      <c r="HK169" s="134">
        <v>15.11436536459208</v>
      </c>
      <c r="HL169" s="132">
        <v>22.167735868068384</v>
      </c>
      <c r="HM169" s="144">
        <v>97.325269123557902</v>
      </c>
      <c r="HN169" s="144">
        <v>89.678732917329597</v>
      </c>
      <c r="HO169" s="365">
        <v>5.3981106612685598E-2</v>
      </c>
      <c r="HP169" s="365">
        <v>5.2816901408450703E-2</v>
      </c>
      <c r="HQ169" s="365">
        <v>2.29885057471264</v>
      </c>
      <c r="HR169" s="365">
        <v>3.4883720930232598</v>
      </c>
      <c r="HS169" s="132">
        <v>88.505747126436802</v>
      </c>
      <c r="HT169" s="132">
        <v>94.186046511627893</v>
      </c>
      <c r="HU169" s="132">
        <v>2.34817813765182</v>
      </c>
      <c r="HV169" s="132">
        <v>1.5140845070422499</v>
      </c>
      <c r="HW169" s="132">
        <v>10.242856048418</v>
      </c>
      <c r="HX169" s="132">
        <v>17.647522877879499</v>
      </c>
      <c r="HY169" s="144">
        <v>105.48297986031909</v>
      </c>
      <c r="HZ169" s="144">
        <v>91.992863314149403</v>
      </c>
      <c r="IA169" s="383">
        <v>16</v>
      </c>
      <c r="IB169" s="383">
        <v>14</v>
      </c>
      <c r="IC169" s="366">
        <v>0.43278333784149298</v>
      </c>
      <c r="ID169" s="366">
        <v>0.25035765379113001</v>
      </c>
      <c r="IE169" s="366">
        <v>4.2328042328042299</v>
      </c>
      <c r="IF169" s="366">
        <v>3.4146341463414598</v>
      </c>
      <c r="IG169" s="144">
        <v>85.449735449735499</v>
      </c>
      <c r="IH169" s="144">
        <v>87.804878048780495</v>
      </c>
      <c r="II169" s="144">
        <v>10.2245063565053</v>
      </c>
      <c r="IJ169" s="144">
        <v>7.3319027181688101</v>
      </c>
      <c r="IK169" s="144">
        <v>10.664215122960201</v>
      </c>
      <c r="IL169" s="144">
        <v>18.704638687283101</v>
      </c>
      <c r="IM169" s="146">
        <v>93.068566517012002</v>
      </c>
      <c r="IN169" s="135">
        <v>92.624529499663964</v>
      </c>
      <c r="IO169" s="366">
        <v>0.23212627669452199</v>
      </c>
      <c r="IP169" s="366">
        <v>0</v>
      </c>
      <c r="IQ169" s="366">
        <v>6.5789473684210504</v>
      </c>
      <c r="IR169" s="366">
        <v>0</v>
      </c>
      <c r="IS169" s="144">
        <v>82.894736842105303</v>
      </c>
      <c r="IT169" s="144">
        <v>80.645161290322605</v>
      </c>
      <c r="IU169" s="144">
        <v>3.5283194057567302</v>
      </c>
      <c r="IV169" s="144">
        <v>2.1861777150916799</v>
      </c>
      <c r="IW169" s="144">
        <v>9.7988319273199203</v>
      </c>
      <c r="IX169" s="144">
        <v>15.1037705096164</v>
      </c>
      <c r="IY169" s="338">
        <v>4</v>
      </c>
      <c r="IZ169" s="366">
        <v>0.17204301075268799</v>
      </c>
      <c r="JA169" s="366">
        <v>6.3492063492063497</v>
      </c>
      <c r="JB169" s="366">
        <v>93.650793650793602</v>
      </c>
      <c r="JC169" s="366">
        <v>2.7096774193548399</v>
      </c>
      <c r="JD169" s="144">
        <v>13.472156491560201</v>
      </c>
    </row>
    <row r="170" spans="1:264" ht="18" customHeight="1">
      <c r="A170" s="278"/>
      <c r="B170" s="279" t="s">
        <v>87</v>
      </c>
      <c r="C170" s="279" t="s">
        <v>87</v>
      </c>
      <c r="D170" s="280" t="s">
        <v>1886</v>
      </c>
      <c r="E170" s="281" t="s">
        <v>1384</v>
      </c>
      <c r="F170" s="280" t="s">
        <v>108</v>
      </c>
      <c r="G170" s="281" t="s">
        <v>129</v>
      </c>
      <c r="H170" s="282" t="s">
        <v>87</v>
      </c>
      <c r="I170" s="282" t="s">
        <v>87</v>
      </c>
      <c r="J170" s="282" t="s">
        <v>87</v>
      </c>
      <c r="K170" s="282" t="s">
        <v>87</v>
      </c>
      <c r="L170" s="282" t="s">
        <v>87</v>
      </c>
      <c r="M170" s="283">
        <v>99699</v>
      </c>
      <c r="N170" s="282" t="s">
        <v>87</v>
      </c>
      <c r="O170" s="282" t="s">
        <v>87</v>
      </c>
      <c r="P170" s="282" t="s">
        <v>87</v>
      </c>
      <c r="Q170" s="282" t="s">
        <v>87</v>
      </c>
      <c r="R170" s="132">
        <v>110.49434837019656</v>
      </c>
      <c r="S170" s="132">
        <v>109.60980912699547</v>
      </c>
      <c r="T170" s="338">
        <v>139.90014310513857</v>
      </c>
      <c r="U170" s="338">
        <v>94.686725027778493</v>
      </c>
      <c r="V170" s="132">
        <v>15.719801434087101</v>
      </c>
      <c r="W170" s="132">
        <v>14.285714285714301</v>
      </c>
      <c r="X170" s="132">
        <v>30.005515719801402</v>
      </c>
      <c r="Y170" s="282" t="s">
        <v>87</v>
      </c>
      <c r="Z170" s="282" t="s">
        <v>87</v>
      </c>
      <c r="AA170" s="282" t="s">
        <v>87</v>
      </c>
      <c r="AB170" s="282" t="s">
        <v>87</v>
      </c>
      <c r="AC170" s="282" t="s">
        <v>87</v>
      </c>
      <c r="AD170" s="282" t="s">
        <v>87</v>
      </c>
      <c r="AE170" s="282" t="s">
        <v>87</v>
      </c>
      <c r="AF170" s="282" t="s">
        <v>87</v>
      </c>
      <c r="AG170" s="282" t="s">
        <v>87</v>
      </c>
      <c r="AH170" s="282" t="s">
        <v>87</v>
      </c>
      <c r="AI170" s="282" t="s">
        <v>87</v>
      </c>
      <c r="AJ170" s="282" t="s">
        <v>87</v>
      </c>
      <c r="AK170" s="282" t="s">
        <v>87</v>
      </c>
      <c r="AL170" s="282" t="s">
        <v>87</v>
      </c>
      <c r="AM170" s="282" t="s">
        <v>87</v>
      </c>
      <c r="AN170" s="282" t="s">
        <v>87</v>
      </c>
      <c r="AO170" s="282" t="s">
        <v>87</v>
      </c>
      <c r="AP170" s="282" t="s">
        <v>87</v>
      </c>
      <c r="AQ170" s="282" t="s">
        <v>87</v>
      </c>
      <c r="AR170" s="282" t="s">
        <v>87</v>
      </c>
      <c r="AS170" s="282" t="s">
        <v>87</v>
      </c>
      <c r="AT170" s="282" t="s">
        <v>87</v>
      </c>
      <c r="AU170" s="282" t="s">
        <v>87</v>
      </c>
      <c r="AV170" s="282" t="s">
        <v>87</v>
      </c>
      <c r="AW170" s="286" t="s">
        <v>87</v>
      </c>
      <c r="AX170" s="286" t="s">
        <v>87</v>
      </c>
      <c r="AY170" s="286" t="s">
        <v>87</v>
      </c>
      <c r="AZ170" s="286" t="s">
        <v>87</v>
      </c>
      <c r="BA170" s="286" t="s">
        <v>87</v>
      </c>
      <c r="BB170" s="285">
        <v>44</v>
      </c>
      <c r="BC170" s="285">
        <v>32</v>
      </c>
      <c r="BD170" s="287" t="s">
        <v>88</v>
      </c>
      <c r="BE170" s="287" t="s">
        <v>88</v>
      </c>
      <c r="BF170" s="287" t="s">
        <v>88</v>
      </c>
      <c r="BG170" s="285">
        <v>0</v>
      </c>
      <c r="BH170" s="284">
        <v>0</v>
      </c>
      <c r="BI170" s="285">
        <v>103</v>
      </c>
      <c r="BJ170" s="284">
        <v>97.271671278414189</v>
      </c>
      <c r="BK170" s="285">
        <v>0</v>
      </c>
      <c r="BL170" s="284">
        <v>0</v>
      </c>
      <c r="BM170" s="285">
        <v>0</v>
      </c>
      <c r="BN170" s="288">
        <v>0</v>
      </c>
      <c r="BO170" s="289">
        <v>10</v>
      </c>
      <c r="BP170" s="288">
        <v>9.4438515804285608</v>
      </c>
      <c r="BQ170" s="285">
        <v>0</v>
      </c>
      <c r="BR170" s="288">
        <v>0</v>
      </c>
      <c r="BS170" s="285">
        <v>0</v>
      </c>
      <c r="BT170" s="288">
        <v>0</v>
      </c>
      <c r="BU170" s="285">
        <v>0</v>
      </c>
      <c r="BV170" s="288">
        <v>0</v>
      </c>
      <c r="BW170" s="285">
        <v>11</v>
      </c>
      <c r="BX170" s="288">
        <v>10.388236738471418</v>
      </c>
      <c r="BY170" s="290">
        <v>0</v>
      </c>
      <c r="BZ170" s="291">
        <v>0</v>
      </c>
      <c r="CA170" s="285">
        <v>74</v>
      </c>
      <c r="CB170" s="288">
        <v>69.884501695171366</v>
      </c>
      <c r="CC170" s="285">
        <v>0</v>
      </c>
      <c r="CD170" s="288">
        <v>0</v>
      </c>
      <c r="CE170" s="285">
        <v>5</v>
      </c>
      <c r="CF170" s="288">
        <v>4.7219257902142804</v>
      </c>
      <c r="CG170" s="285">
        <v>102</v>
      </c>
      <c r="CH170" s="288">
        <v>96.327286120371326</v>
      </c>
      <c r="CI170" s="285">
        <v>365</v>
      </c>
      <c r="CJ170" s="288">
        <v>344.70058268564253</v>
      </c>
      <c r="CK170" s="285">
        <v>149</v>
      </c>
      <c r="CL170" s="288">
        <v>140.71338854838558</v>
      </c>
      <c r="CM170" s="285">
        <v>0</v>
      </c>
      <c r="CN170" s="292">
        <v>0</v>
      </c>
      <c r="CO170" s="285">
        <v>30</v>
      </c>
      <c r="CP170" s="288">
        <v>28.331554741285686</v>
      </c>
      <c r="CQ170" s="285">
        <v>0</v>
      </c>
      <c r="CR170" s="288">
        <v>0</v>
      </c>
      <c r="CS170" s="285">
        <v>0</v>
      </c>
      <c r="CT170" s="288">
        <v>0</v>
      </c>
      <c r="CU170" s="285">
        <v>0</v>
      </c>
      <c r="CV170" s="288">
        <v>0</v>
      </c>
      <c r="CW170" s="285">
        <v>20</v>
      </c>
      <c r="CX170" s="288">
        <v>18.887703160857122</v>
      </c>
      <c r="CY170" s="285">
        <v>0</v>
      </c>
      <c r="CZ170" s="288">
        <v>0</v>
      </c>
      <c r="DA170" s="290">
        <v>20</v>
      </c>
      <c r="DB170" s="291">
        <v>18.887703160857122</v>
      </c>
      <c r="DC170" s="285">
        <v>0</v>
      </c>
      <c r="DD170" s="285">
        <v>0</v>
      </c>
      <c r="DE170" s="285">
        <v>29</v>
      </c>
      <c r="DF170" s="285">
        <v>0</v>
      </c>
      <c r="DG170" s="285">
        <v>0</v>
      </c>
      <c r="DH170" s="285">
        <v>103</v>
      </c>
      <c r="DI170" s="285">
        <v>3</v>
      </c>
      <c r="DJ170" s="285">
        <v>6</v>
      </c>
      <c r="DK170" s="285">
        <v>3</v>
      </c>
      <c r="DL170" s="285">
        <v>0</v>
      </c>
      <c r="DM170" s="285">
        <v>0</v>
      </c>
      <c r="DN170" s="285">
        <v>0</v>
      </c>
      <c r="DO170" s="285">
        <v>0</v>
      </c>
      <c r="DP170" s="285">
        <v>0</v>
      </c>
      <c r="DQ170" s="285">
        <v>0</v>
      </c>
      <c r="DR170" s="285">
        <v>0</v>
      </c>
      <c r="DS170" s="285">
        <v>0</v>
      </c>
      <c r="DT170" s="285">
        <v>0</v>
      </c>
      <c r="DU170" s="285">
        <v>0</v>
      </c>
      <c r="DV170" s="285">
        <v>362</v>
      </c>
      <c r="DW170" s="285">
        <v>667</v>
      </c>
      <c r="DX170" s="285">
        <v>0</v>
      </c>
      <c r="DY170" s="285">
        <v>0</v>
      </c>
      <c r="DZ170" s="285">
        <v>0</v>
      </c>
      <c r="EA170" s="285">
        <v>5581</v>
      </c>
      <c r="EB170" s="288">
        <v>10.338648987636599</v>
      </c>
      <c r="EC170" s="285">
        <v>81</v>
      </c>
      <c r="ED170" s="285">
        <v>1751</v>
      </c>
      <c r="EE170" s="285">
        <v>190</v>
      </c>
      <c r="EF170" s="288">
        <v>10.850942318675044</v>
      </c>
      <c r="EG170" s="285">
        <v>27</v>
      </c>
      <c r="EH170" s="285">
        <v>35</v>
      </c>
      <c r="EI170" s="285">
        <v>8</v>
      </c>
      <c r="EJ170" s="285">
        <v>26</v>
      </c>
      <c r="EK170" s="285">
        <v>82</v>
      </c>
      <c r="EL170" s="285">
        <v>2</v>
      </c>
      <c r="EM170" s="285">
        <v>1</v>
      </c>
      <c r="EN170" s="285">
        <v>7</v>
      </c>
      <c r="EO170" s="285">
        <v>0</v>
      </c>
      <c r="EP170" s="285">
        <v>13</v>
      </c>
      <c r="EQ170" s="285">
        <v>1</v>
      </c>
      <c r="ER170" s="285">
        <v>0</v>
      </c>
      <c r="ES170" s="285">
        <v>0</v>
      </c>
      <c r="ET170" s="285">
        <v>0</v>
      </c>
      <c r="EU170" s="285">
        <v>0</v>
      </c>
      <c r="EV170" s="285">
        <v>0</v>
      </c>
      <c r="EW170" s="285">
        <v>0</v>
      </c>
      <c r="EX170" s="285">
        <v>0</v>
      </c>
      <c r="EY170" s="285">
        <v>0</v>
      </c>
      <c r="EZ170" s="285">
        <v>0</v>
      </c>
      <c r="FA170" s="285">
        <v>0</v>
      </c>
      <c r="FB170" s="285">
        <v>0</v>
      </c>
      <c r="FC170" s="285">
        <v>0</v>
      </c>
      <c r="FD170" s="285">
        <v>0</v>
      </c>
      <c r="FE170" s="285">
        <v>0</v>
      </c>
      <c r="FF170" s="285">
        <v>0</v>
      </c>
      <c r="FG170" s="285">
        <v>29</v>
      </c>
      <c r="FH170" s="285">
        <v>25</v>
      </c>
      <c r="FI170" s="285">
        <v>64</v>
      </c>
      <c r="FJ170" s="285">
        <v>1207</v>
      </c>
      <c r="FK170" s="289">
        <v>3</v>
      </c>
      <c r="FL170" s="288">
        <v>3.0090572623597027</v>
      </c>
      <c r="FM170" s="289">
        <v>2</v>
      </c>
      <c r="FN170" s="288">
        <v>2.0060381749064686</v>
      </c>
      <c r="FO170" s="289">
        <v>0</v>
      </c>
      <c r="FP170" s="288">
        <v>0</v>
      </c>
      <c r="FQ170" s="281">
        <v>0</v>
      </c>
      <c r="FR170" s="292">
        <v>0</v>
      </c>
      <c r="FS170" s="281">
        <v>0</v>
      </c>
      <c r="FT170" s="292">
        <v>0</v>
      </c>
      <c r="FU170" s="289">
        <v>0</v>
      </c>
      <c r="FV170" s="288">
        <v>0</v>
      </c>
      <c r="FW170" s="293">
        <v>2</v>
      </c>
      <c r="FX170" s="293">
        <v>0</v>
      </c>
      <c r="FY170" s="293">
        <v>2</v>
      </c>
      <c r="FZ170" s="293">
        <v>0</v>
      </c>
      <c r="GA170" s="293">
        <v>0</v>
      </c>
      <c r="GB170" s="285">
        <v>0</v>
      </c>
      <c r="GC170" s="285">
        <v>0</v>
      </c>
      <c r="GD170" s="285">
        <v>0</v>
      </c>
      <c r="GE170" s="285">
        <v>0</v>
      </c>
      <c r="GF170" s="285">
        <v>0</v>
      </c>
      <c r="GG170" s="288">
        <v>85.7</v>
      </c>
      <c r="GH170" s="288">
        <v>239.2</v>
      </c>
      <c r="GI170" s="288">
        <v>21</v>
      </c>
      <c r="GJ170" s="288">
        <v>4.2</v>
      </c>
      <c r="GK170" s="288">
        <v>0</v>
      </c>
      <c r="GL170" s="288">
        <v>1.1000000000000001</v>
      </c>
      <c r="GM170" s="288">
        <v>1</v>
      </c>
      <c r="GN170" s="288">
        <v>1</v>
      </c>
      <c r="GO170" s="288">
        <v>1</v>
      </c>
      <c r="GP170" s="288">
        <v>4</v>
      </c>
      <c r="GQ170" s="288">
        <v>0.2</v>
      </c>
      <c r="GR170" s="288">
        <v>0</v>
      </c>
      <c r="GS170" s="288">
        <v>0</v>
      </c>
      <c r="GT170" s="288">
        <v>7.2</v>
      </c>
      <c r="GU170" s="288">
        <v>0</v>
      </c>
      <c r="GV170" s="288">
        <v>1</v>
      </c>
      <c r="GW170" s="288">
        <v>0</v>
      </c>
      <c r="GX170" s="288">
        <v>0</v>
      </c>
      <c r="GY170" s="288">
        <v>1</v>
      </c>
      <c r="GZ170" s="288">
        <v>2</v>
      </c>
      <c r="HA170" s="288">
        <v>1</v>
      </c>
      <c r="HB170" s="288">
        <v>0</v>
      </c>
      <c r="HC170" s="288">
        <v>0</v>
      </c>
      <c r="HD170" s="288">
        <v>0</v>
      </c>
      <c r="HE170" s="288">
        <v>1</v>
      </c>
      <c r="HF170" s="288">
        <v>0</v>
      </c>
      <c r="HG170" s="288">
        <v>0</v>
      </c>
      <c r="HH170" s="288">
        <v>4</v>
      </c>
      <c r="HI170" s="288">
        <v>0.5</v>
      </c>
      <c r="HJ170" s="134">
        <v>1.0030190874532343</v>
      </c>
      <c r="HK170" s="134">
        <v>18.054343574158217</v>
      </c>
      <c r="HL170" s="132">
        <v>46.740689475320714</v>
      </c>
      <c r="HM170" s="144">
        <v>104.00737476479701</v>
      </c>
      <c r="HN170" s="144">
        <v>113.800559229556</v>
      </c>
      <c r="HO170" s="366">
        <v>3.28299409061064E-2</v>
      </c>
      <c r="HP170" s="365">
        <v>0.14629049111807699</v>
      </c>
      <c r="HQ170" s="366">
        <v>2.6315789473684199</v>
      </c>
      <c r="HR170" s="365">
        <v>12.0689655172414</v>
      </c>
      <c r="HS170" s="132">
        <v>78.947368421052602</v>
      </c>
      <c r="HT170" s="132">
        <v>91.379310344827601</v>
      </c>
      <c r="HU170" s="132">
        <v>1.2475377544320401</v>
      </c>
      <c r="HV170" s="132">
        <v>1.2121212121212099</v>
      </c>
      <c r="HW170" s="132">
        <v>11.2027158098933</v>
      </c>
      <c r="HX170" s="132">
        <v>14.0449701919917</v>
      </c>
      <c r="HY170" s="144">
        <v>130.05537246398382</v>
      </c>
      <c r="HZ170" s="144">
        <v>109.162278109466</v>
      </c>
      <c r="IA170" s="383">
        <v>25</v>
      </c>
      <c r="IB170" s="383">
        <v>17</v>
      </c>
      <c r="IC170" s="366">
        <v>0.725268349289237</v>
      </c>
      <c r="ID170" s="366">
        <v>0.30774800868935598</v>
      </c>
      <c r="IE170" s="366">
        <v>6.7934782608695601</v>
      </c>
      <c r="IF170" s="366">
        <v>3.7280701754385999</v>
      </c>
      <c r="IG170" s="144">
        <v>61.956521739130402</v>
      </c>
      <c r="IH170" s="144">
        <v>59.868421052631597</v>
      </c>
      <c r="II170" s="144">
        <v>10.6759501015376</v>
      </c>
      <c r="IJ170" s="144">
        <v>8.2548877624909505</v>
      </c>
      <c r="IK170" s="144">
        <v>6.74102812803104</v>
      </c>
      <c r="IL170" s="144">
        <v>11.1158052856405</v>
      </c>
      <c r="IM170" s="146">
        <v>99.220281820003066</v>
      </c>
      <c r="IN170" s="135">
        <v>104.79661305119077</v>
      </c>
      <c r="IO170" s="366">
        <v>0.17857142857142899</v>
      </c>
      <c r="IP170" s="366">
        <v>6.6844919786096205E-2</v>
      </c>
      <c r="IQ170" s="366">
        <v>1.94174757281553</v>
      </c>
      <c r="IR170" s="366">
        <v>1.2048192771084301</v>
      </c>
      <c r="IS170" s="144">
        <v>95.145631067961205</v>
      </c>
      <c r="IT170" s="144">
        <v>96.385542168674704</v>
      </c>
      <c r="IU170" s="144">
        <v>9.1964285714285694</v>
      </c>
      <c r="IV170" s="144">
        <v>5.5481283422459899</v>
      </c>
      <c r="IW170" s="144">
        <v>4.88846047920683</v>
      </c>
      <c r="IX170" s="144">
        <v>6.3937442502299904</v>
      </c>
      <c r="IY170" s="338">
        <v>11</v>
      </c>
      <c r="IZ170" s="366">
        <v>0.37568306010928998</v>
      </c>
      <c r="JA170" s="366">
        <v>5.6994818652849704</v>
      </c>
      <c r="JB170" s="366">
        <v>94.8186528497409</v>
      </c>
      <c r="JC170" s="366">
        <v>6.5915300546448101</v>
      </c>
      <c r="JD170" s="144">
        <v>10.195747077876399</v>
      </c>
    </row>
    <row r="171" spans="1:264" ht="18" customHeight="1">
      <c r="A171" s="278"/>
      <c r="B171" s="279" t="s">
        <v>87</v>
      </c>
      <c r="C171" s="279" t="s">
        <v>87</v>
      </c>
      <c r="D171" s="280" t="s">
        <v>1887</v>
      </c>
      <c r="E171" s="281" t="s">
        <v>1385</v>
      </c>
      <c r="F171" s="280" t="s">
        <v>108</v>
      </c>
      <c r="G171" s="281" t="s">
        <v>129</v>
      </c>
      <c r="H171" s="282" t="s">
        <v>87</v>
      </c>
      <c r="I171" s="282" t="s">
        <v>87</v>
      </c>
      <c r="J171" s="282" t="s">
        <v>87</v>
      </c>
      <c r="K171" s="282" t="s">
        <v>87</v>
      </c>
      <c r="L171" s="282" t="s">
        <v>87</v>
      </c>
      <c r="M171" s="283">
        <v>640096</v>
      </c>
      <c r="N171" s="282" t="s">
        <v>87</v>
      </c>
      <c r="O171" s="282" t="s">
        <v>87</v>
      </c>
      <c r="P171" s="282" t="s">
        <v>87</v>
      </c>
      <c r="Q171" s="282" t="s">
        <v>87</v>
      </c>
      <c r="R171" s="132">
        <v>98.842147431865456</v>
      </c>
      <c r="S171" s="132">
        <v>96.54280901418592</v>
      </c>
      <c r="T171" s="339" t="s">
        <v>88</v>
      </c>
      <c r="U171" s="339" t="s">
        <v>88</v>
      </c>
      <c r="V171" s="132">
        <v>12.7781479013991</v>
      </c>
      <c r="W171" s="132">
        <v>10.6195869420386</v>
      </c>
      <c r="X171" s="132">
        <v>23.3977348434377</v>
      </c>
      <c r="Y171" s="282" t="s">
        <v>87</v>
      </c>
      <c r="Z171" s="282" t="s">
        <v>87</v>
      </c>
      <c r="AA171" s="282" t="s">
        <v>87</v>
      </c>
      <c r="AB171" s="282" t="s">
        <v>87</v>
      </c>
      <c r="AC171" s="282" t="s">
        <v>87</v>
      </c>
      <c r="AD171" s="282" t="s">
        <v>87</v>
      </c>
      <c r="AE171" s="282" t="s">
        <v>87</v>
      </c>
      <c r="AF171" s="282" t="s">
        <v>87</v>
      </c>
      <c r="AG171" s="282" t="s">
        <v>87</v>
      </c>
      <c r="AH171" s="282" t="s">
        <v>87</v>
      </c>
      <c r="AI171" s="282" t="s">
        <v>87</v>
      </c>
      <c r="AJ171" s="282" t="s">
        <v>87</v>
      </c>
      <c r="AK171" s="282" t="s">
        <v>87</v>
      </c>
      <c r="AL171" s="282" t="s">
        <v>87</v>
      </c>
      <c r="AM171" s="282" t="s">
        <v>87</v>
      </c>
      <c r="AN171" s="282" t="s">
        <v>87</v>
      </c>
      <c r="AO171" s="282" t="s">
        <v>87</v>
      </c>
      <c r="AP171" s="282" t="s">
        <v>87</v>
      </c>
      <c r="AQ171" s="282" t="s">
        <v>87</v>
      </c>
      <c r="AR171" s="282" t="s">
        <v>87</v>
      </c>
      <c r="AS171" s="282" t="s">
        <v>87</v>
      </c>
      <c r="AT171" s="282" t="s">
        <v>87</v>
      </c>
      <c r="AU171" s="282" t="s">
        <v>87</v>
      </c>
      <c r="AV171" s="282" t="s">
        <v>87</v>
      </c>
      <c r="AW171" s="286" t="s">
        <v>87</v>
      </c>
      <c r="AX171" s="286" t="s">
        <v>87</v>
      </c>
      <c r="AY171" s="286" t="s">
        <v>87</v>
      </c>
      <c r="AZ171" s="286" t="s">
        <v>87</v>
      </c>
      <c r="BA171" s="286" t="s">
        <v>87</v>
      </c>
      <c r="BB171" s="285">
        <v>125</v>
      </c>
      <c r="BC171" s="285">
        <v>137</v>
      </c>
      <c r="BD171" s="287" t="s">
        <v>88</v>
      </c>
      <c r="BE171" s="287" t="s">
        <v>88</v>
      </c>
      <c r="BF171" s="287" t="s">
        <v>88</v>
      </c>
      <c r="BG171" s="285">
        <v>296</v>
      </c>
      <c r="BH171" s="284">
        <v>45.014219018507539</v>
      </c>
      <c r="BI171" s="285">
        <v>1000</v>
      </c>
      <c r="BJ171" s="284">
        <v>152.07506425171465</v>
      </c>
      <c r="BK171" s="285">
        <v>120</v>
      </c>
      <c r="BL171" s="284">
        <v>18.249007710205756</v>
      </c>
      <c r="BM171" s="285">
        <v>111</v>
      </c>
      <c r="BN171" s="288">
        <v>16.880332131940325</v>
      </c>
      <c r="BO171" s="289">
        <v>578</v>
      </c>
      <c r="BP171" s="288">
        <v>87.899387137491075</v>
      </c>
      <c r="BQ171" s="285">
        <v>0</v>
      </c>
      <c r="BR171" s="288">
        <v>0</v>
      </c>
      <c r="BS171" s="285">
        <v>52</v>
      </c>
      <c r="BT171" s="288">
        <v>7.9079033410891615</v>
      </c>
      <c r="BU171" s="285">
        <v>0</v>
      </c>
      <c r="BV171" s="288">
        <v>0</v>
      </c>
      <c r="BW171" s="285">
        <v>34</v>
      </c>
      <c r="BX171" s="288">
        <v>5.1705521845582982</v>
      </c>
      <c r="BY171" s="290">
        <v>0</v>
      </c>
      <c r="BZ171" s="291">
        <v>0</v>
      </c>
      <c r="CA171" s="285">
        <v>2561</v>
      </c>
      <c r="CB171" s="288">
        <v>389.46423954864122</v>
      </c>
      <c r="CC171" s="285">
        <v>43</v>
      </c>
      <c r="CD171" s="288">
        <v>6.5392277628237299</v>
      </c>
      <c r="CE171" s="285">
        <v>141</v>
      </c>
      <c r="CF171" s="288">
        <v>21.442584059491764</v>
      </c>
      <c r="CG171" s="285">
        <v>1997</v>
      </c>
      <c r="CH171" s="288">
        <v>303.69390331067416</v>
      </c>
      <c r="CI171" s="285">
        <v>4198</v>
      </c>
      <c r="CJ171" s="288">
        <v>638.41111972869805</v>
      </c>
      <c r="CK171" s="285">
        <v>1225</v>
      </c>
      <c r="CL171" s="288">
        <v>186.29195370835043</v>
      </c>
      <c r="CM171" s="285">
        <v>1964</v>
      </c>
      <c r="CN171" s="292">
        <v>298.67542619036755</v>
      </c>
      <c r="CO171" s="285">
        <v>391</v>
      </c>
      <c r="CP171" s="288">
        <v>59.461350122420434</v>
      </c>
      <c r="CQ171" s="290">
        <v>15</v>
      </c>
      <c r="CR171" s="291">
        <v>2.2811259637757195</v>
      </c>
      <c r="CS171" s="290">
        <v>43</v>
      </c>
      <c r="CT171" s="291">
        <v>6.5392277628237299</v>
      </c>
      <c r="CU171" s="285">
        <v>298</v>
      </c>
      <c r="CV171" s="288">
        <v>45.318369147010962</v>
      </c>
      <c r="CW171" s="285">
        <v>477</v>
      </c>
      <c r="CX171" s="288">
        <v>72.539805648067883</v>
      </c>
      <c r="CY171" s="285">
        <v>477</v>
      </c>
      <c r="CZ171" s="288">
        <v>72.539805648067883</v>
      </c>
      <c r="DA171" s="290">
        <v>0</v>
      </c>
      <c r="DB171" s="291">
        <v>0</v>
      </c>
      <c r="DC171" s="285">
        <v>50</v>
      </c>
      <c r="DD171" s="285">
        <v>8</v>
      </c>
      <c r="DE171" s="285">
        <v>3642</v>
      </c>
      <c r="DF171" s="285">
        <v>19972</v>
      </c>
      <c r="DG171" s="285">
        <v>17342</v>
      </c>
      <c r="DH171" s="285">
        <v>4032</v>
      </c>
      <c r="DI171" s="285">
        <v>312</v>
      </c>
      <c r="DJ171" s="285">
        <v>224</v>
      </c>
      <c r="DK171" s="285">
        <v>605</v>
      </c>
      <c r="DL171" s="285">
        <v>181</v>
      </c>
      <c r="DM171" s="285">
        <v>0</v>
      </c>
      <c r="DN171" s="285">
        <v>5207</v>
      </c>
      <c r="DO171" s="285">
        <v>277</v>
      </c>
      <c r="DP171" s="285">
        <v>423</v>
      </c>
      <c r="DQ171" s="285">
        <v>115</v>
      </c>
      <c r="DR171" s="285">
        <v>0</v>
      </c>
      <c r="DS171" s="285">
        <v>572</v>
      </c>
      <c r="DT171" s="285">
        <v>20652</v>
      </c>
      <c r="DU171" s="285">
        <v>81004</v>
      </c>
      <c r="DV171" s="285">
        <v>24299</v>
      </c>
      <c r="DW171" s="285">
        <v>3899</v>
      </c>
      <c r="DX171" s="285">
        <v>2233</v>
      </c>
      <c r="DY171" s="285">
        <v>2057</v>
      </c>
      <c r="DZ171" s="285">
        <v>17766</v>
      </c>
      <c r="EA171" s="285">
        <v>30734</v>
      </c>
      <c r="EB171" s="288">
        <v>56.354525932192402</v>
      </c>
      <c r="EC171" s="285">
        <v>1455</v>
      </c>
      <c r="ED171" s="285">
        <v>10259</v>
      </c>
      <c r="EE171" s="285">
        <v>5665</v>
      </c>
      <c r="EF171" s="288">
        <v>55.219806998732821</v>
      </c>
      <c r="EG171" s="285">
        <v>909</v>
      </c>
      <c r="EH171" s="285">
        <v>679</v>
      </c>
      <c r="EI171" s="285">
        <v>301</v>
      </c>
      <c r="EJ171" s="285">
        <v>1175</v>
      </c>
      <c r="EK171" s="285">
        <v>2607</v>
      </c>
      <c r="EL171" s="285">
        <v>58</v>
      </c>
      <c r="EM171" s="285">
        <v>54</v>
      </c>
      <c r="EN171" s="285">
        <v>22</v>
      </c>
      <c r="EO171" s="285">
        <v>167</v>
      </c>
      <c r="EP171" s="285">
        <v>907</v>
      </c>
      <c r="EQ171" s="285">
        <v>159</v>
      </c>
      <c r="ER171" s="285">
        <v>0</v>
      </c>
      <c r="ES171" s="285">
        <v>2</v>
      </c>
      <c r="ET171" s="285">
        <v>0</v>
      </c>
      <c r="EU171" s="285">
        <v>0</v>
      </c>
      <c r="EV171" s="285">
        <v>16875</v>
      </c>
      <c r="EW171" s="285">
        <v>95</v>
      </c>
      <c r="EX171" s="285">
        <v>190</v>
      </c>
      <c r="EY171" s="285">
        <v>2043</v>
      </c>
      <c r="EZ171" s="285">
        <v>52</v>
      </c>
      <c r="FA171" s="285">
        <v>101</v>
      </c>
      <c r="FB171" s="285">
        <v>17</v>
      </c>
      <c r="FC171" s="285">
        <v>29</v>
      </c>
      <c r="FD171" s="285">
        <v>69</v>
      </c>
      <c r="FE171" s="285">
        <v>16</v>
      </c>
      <c r="FF171" s="285">
        <v>79</v>
      </c>
      <c r="FG171" s="285">
        <v>2311</v>
      </c>
      <c r="FH171" s="285">
        <v>6553</v>
      </c>
      <c r="FI171" s="285">
        <v>284</v>
      </c>
      <c r="FJ171" s="285">
        <v>6671</v>
      </c>
      <c r="FK171" s="295">
        <v>37</v>
      </c>
      <c r="FL171" s="291">
        <v>5.7803829425586164</v>
      </c>
      <c r="FM171" s="289">
        <v>12</v>
      </c>
      <c r="FN171" s="288">
        <v>1.874718792181173</v>
      </c>
      <c r="FO171" s="295">
        <v>10</v>
      </c>
      <c r="FP171" s="291">
        <v>1.5622656601509772</v>
      </c>
      <c r="FQ171" s="281">
        <v>4</v>
      </c>
      <c r="FR171" s="292">
        <v>0.60830025700685852</v>
      </c>
      <c r="FS171" s="281">
        <v>1</v>
      </c>
      <c r="FT171" s="292">
        <v>0.15207506425171463</v>
      </c>
      <c r="FU171" s="289">
        <v>51</v>
      </c>
      <c r="FV171" s="288">
        <v>7.7558282768374474</v>
      </c>
      <c r="FW171" s="293">
        <v>1</v>
      </c>
      <c r="FX171" s="293">
        <v>0</v>
      </c>
      <c r="FY171" s="293">
        <v>1</v>
      </c>
      <c r="FZ171" s="293">
        <v>0</v>
      </c>
      <c r="GA171" s="293">
        <v>0</v>
      </c>
      <c r="GB171" s="285">
        <v>32859</v>
      </c>
      <c r="GC171" s="285">
        <v>5258</v>
      </c>
      <c r="GD171" s="285">
        <v>11887</v>
      </c>
      <c r="GE171" s="285">
        <v>101</v>
      </c>
      <c r="GF171" s="285">
        <v>131</v>
      </c>
      <c r="GG171" s="288">
        <v>426.2</v>
      </c>
      <c r="GH171" s="288">
        <v>1347.4</v>
      </c>
      <c r="GI171" s="288">
        <v>79.400000000000006</v>
      </c>
      <c r="GJ171" s="288">
        <v>11.7</v>
      </c>
      <c r="GK171" s="288">
        <v>8</v>
      </c>
      <c r="GL171" s="288">
        <v>10.6</v>
      </c>
      <c r="GM171" s="288">
        <v>25.4</v>
      </c>
      <c r="GN171" s="288">
        <v>3</v>
      </c>
      <c r="GO171" s="288">
        <v>5</v>
      </c>
      <c r="GP171" s="288">
        <v>25.7</v>
      </c>
      <c r="GQ171" s="288">
        <v>7</v>
      </c>
      <c r="GR171" s="288">
        <v>8</v>
      </c>
      <c r="GS171" s="288">
        <v>1</v>
      </c>
      <c r="GT171" s="288">
        <v>69</v>
      </c>
      <c r="GU171" s="288">
        <v>10</v>
      </c>
      <c r="GV171" s="288">
        <v>10</v>
      </c>
      <c r="GW171" s="288">
        <v>2</v>
      </c>
      <c r="GX171" s="288">
        <v>2</v>
      </c>
      <c r="GY171" s="288">
        <v>13</v>
      </c>
      <c r="GZ171" s="288">
        <v>12</v>
      </c>
      <c r="HA171" s="288">
        <v>3</v>
      </c>
      <c r="HB171" s="288">
        <v>1</v>
      </c>
      <c r="HC171" s="288">
        <v>4</v>
      </c>
      <c r="HD171" s="288">
        <v>3</v>
      </c>
      <c r="HE171" s="288">
        <v>5</v>
      </c>
      <c r="HF171" s="288">
        <v>8</v>
      </c>
      <c r="HG171" s="288">
        <v>3</v>
      </c>
      <c r="HH171" s="288">
        <v>10.8</v>
      </c>
      <c r="HI171" s="288">
        <v>3</v>
      </c>
      <c r="HJ171" s="134">
        <v>1.2498125281207819</v>
      </c>
      <c r="HK171" s="134">
        <v>9.0611408288756685</v>
      </c>
      <c r="HL171" s="132">
        <v>36.274246363045542</v>
      </c>
      <c r="HM171" s="144">
        <v>93.633621014555601</v>
      </c>
      <c r="HN171" s="144">
        <v>95.244734216516306</v>
      </c>
      <c r="HO171" s="365">
        <v>3.2240730789897899E-2</v>
      </c>
      <c r="HP171" s="365">
        <v>3.2857679309049898E-2</v>
      </c>
      <c r="HQ171" s="365">
        <v>3.28467153284672</v>
      </c>
      <c r="HR171" s="365">
        <v>4.0816326530612201</v>
      </c>
      <c r="HS171" s="132">
        <v>77.007299270073005</v>
      </c>
      <c r="HT171" s="132">
        <v>86.005830903790098</v>
      </c>
      <c r="HU171" s="132">
        <v>0.98155113738133604</v>
      </c>
      <c r="HV171" s="132">
        <v>0.805013143071724</v>
      </c>
      <c r="HW171" s="132">
        <v>6.4116058087926797</v>
      </c>
      <c r="HX171" s="132">
        <v>12.728996057021501</v>
      </c>
      <c r="HY171" s="144">
        <v>102.08672808999744</v>
      </c>
      <c r="HZ171" s="144">
        <v>93.667409251920304</v>
      </c>
      <c r="IA171" s="383">
        <v>81</v>
      </c>
      <c r="IB171" s="383">
        <v>49</v>
      </c>
      <c r="IC171" s="366">
        <v>0.35004321521175502</v>
      </c>
      <c r="ID171" s="366">
        <v>0.13600532918840899</v>
      </c>
      <c r="IE171" s="366">
        <v>3.18396226415094</v>
      </c>
      <c r="IF171" s="366">
        <v>1.8222387504648601</v>
      </c>
      <c r="IG171" s="144">
        <v>59.198113207547202</v>
      </c>
      <c r="IH171" s="144">
        <v>64.261807363332096</v>
      </c>
      <c r="II171" s="144">
        <v>10.993949870354401</v>
      </c>
      <c r="IJ171" s="144">
        <v>7.4636393915843202</v>
      </c>
      <c r="IK171" s="144">
        <v>5.8735638106033301</v>
      </c>
      <c r="IL171" s="144">
        <v>12.4992417349105</v>
      </c>
      <c r="IM171" s="146">
        <v>92.384282241305471</v>
      </c>
      <c r="IN171" s="135">
        <v>84.868411872348261</v>
      </c>
      <c r="IO171" s="366">
        <v>0.14699577387150101</v>
      </c>
      <c r="IP171" s="366">
        <v>7.7707181057731903E-2</v>
      </c>
      <c r="IQ171" s="366">
        <v>1.9108280254777099</v>
      </c>
      <c r="IR171" s="366">
        <v>1.46678170836928</v>
      </c>
      <c r="IS171" s="144">
        <v>77.070063694267503</v>
      </c>
      <c r="IT171" s="144">
        <v>82.743744607420197</v>
      </c>
      <c r="IU171" s="144">
        <v>7.6927788326085604</v>
      </c>
      <c r="IV171" s="144">
        <v>5.2978013438771301</v>
      </c>
      <c r="IW171" s="144">
        <v>8.8310008775576208</v>
      </c>
      <c r="IX171" s="144">
        <v>14.844679907578101</v>
      </c>
      <c r="IY171" s="338">
        <v>56</v>
      </c>
      <c r="IZ171" s="366">
        <v>0.27598442659307099</v>
      </c>
      <c r="JA171" s="366">
        <v>3.03523035230352</v>
      </c>
      <c r="JB171" s="366">
        <v>85.311653116531204</v>
      </c>
      <c r="JC171" s="366">
        <v>9.0927011975752805</v>
      </c>
      <c r="JD171" s="144">
        <v>12.3048921314459</v>
      </c>
    </row>
    <row r="172" spans="1:264" ht="18" customHeight="1">
      <c r="A172" s="278"/>
      <c r="B172" s="279" t="s">
        <v>87</v>
      </c>
      <c r="C172" s="279" t="s">
        <v>87</v>
      </c>
      <c r="D172" s="280" t="s">
        <v>1888</v>
      </c>
      <c r="E172" s="281" t="s">
        <v>1386</v>
      </c>
      <c r="F172" s="280" t="s">
        <v>108</v>
      </c>
      <c r="G172" s="281" t="s">
        <v>129</v>
      </c>
      <c r="H172" s="282" t="s">
        <v>87</v>
      </c>
      <c r="I172" s="282" t="s">
        <v>87</v>
      </c>
      <c r="J172" s="282" t="s">
        <v>87</v>
      </c>
      <c r="K172" s="282" t="s">
        <v>87</v>
      </c>
      <c r="L172" s="282" t="s">
        <v>87</v>
      </c>
      <c r="M172" s="283">
        <v>373497</v>
      </c>
      <c r="N172" s="282" t="s">
        <v>87</v>
      </c>
      <c r="O172" s="282" t="s">
        <v>87</v>
      </c>
      <c r="P172" s="282" t="s">
        <v>87</v>
      </c>
      <c r="Q172" s="282" t="s">
        <v>87</v>
      </c>
      <c r="R172" s="132">
        <v>100.946712890321</v>
      </c>
      <c r="S172" s="132">
        <v>97.369944537999359</v>
      </c>
      <c r="T172" s="395">
        <v>30.610911296983886</v>
      </c>
      <c r="U172" s="339" t="s">
        <v>88</v>
      </c>
      <c r="V172" s="132">
        <v>11.3525390625</v>
      </c>
      <c r="W172" s="132">
        <v>9.8876953125</v>
      </c>
      <c r="X172" s="132">
        <v>21.240234375</v>
      </c>
      <c r="Y172" s="282" t="s">
        <v>87</v>
      </c>
      <c r="Z172" s="282" t="s">
        <v>87</v>
      </c>
      <c r="AA172" s="282" t="s">
        <v>87</v>
      </c>
      <c r="AB172" s="282" t="s">
        <v>87</v>
      </c>
      <c r="AC172" s="282" t="s">
        <v>87</v>
      </c>
      <c r="AD172" s="282" t="s">
        <v>87</v>
      </c>
      <c r="AE172" s="282" t="s">
        <v>87</v>
      </c>
      <c r="AF172" s="282" t="s">
        <v>87</v>
      </c>
      <c r="AG172" s="282" t="s">
        <v>87</v>
      </c>
      <c r="AH172" s="282" t="s">
        <v>87</v>
      </c>
      <c r="AI172" s="282" t="s">
        <v>87</v>
      </c>
      <c r="AJ172" s="282" t="s">
        <v>87</v>
      </c>
      <c r="AK172" s="282" t="s">
        <v>87</v>
      </c>
      <c r="AL172" s="282" t="s">
        <v>87</v>
      </c>
      <c r="AM172" s="282" t="s">
        <v>87</v>
      </c>
      <c r="AN172" s="282" t="s">
        <v>87</v>
      </c>
      <c r="AO172" s="282" t="s">
        <v>87</v>
      </c>
      <c r="AP172" s="282" t="s">
        <v>87</v>
      </c>
      <c r="AQ172" s="282" t="s">
        <v>87</v>
      </c>
      <c r="AR172" s="282" t="s">
        <v>87</v>
      </c>
      <c r="AS172" s="282" t="s">
        <v>87</v>
      </c>
      <c r="AT172" s="282" t="s">
        <v>87</v>
      </c>
      <c r="AU172" s="282" t="s">
        <v>87</v>
      </c>
      <c r="AV172" s="282" t="s">
        <v>87</v>
      </c>
      <c r="AW172" s="286" t="s">
        <v>87</v>
      </c>
      <c r="AX172" s="286" t="s">
        <v>87</v>
      </c>
      <c r="AY172" s="286" t="s">
        <v>87</v>
      </c>
      <c r="AZ172" s="286" t="s">
        <v>87</v>
      </c>
      <c r="BA172" s="286" t="s">
        <v>87</v>
      </c>
      <c r="BB172" s="285">
        <v>56</v>
      </c>
      <c r="BC172" s="285">
        <v>65</v>
      </c>
      <c r="BD172" s="287" t="s">
        <v>88</v>
      </c>
      <c r="BE172" s="287" t="s">
        <v>88</v>
      </c>
      <c r="BF172" s="287" t="s">
        <v>88</v>
      </c>
      <c r="BG172" s="285">
        <v>23</v>
      </c>
      <c r="BH172" s="284">
        <v>6.0658967373387593</v>
      </c>
      <c r="BI172" s="285">
        <v>229</v>
      </c>
      <c r="BJ172" s="284">
        <v>60.39523273263373</v>
      </c>
      <c r="BK172" s="285">
        <v>0</v>
      </c>
      <c r="BL172" s="284">
        <v>0</v>
      </c>
      <c r="BM172" s="285">
        <v>0</v>
      </c>
      <c r="BN172" s="288">
        <v>0</v>
      </c>
      <c r="BO172" s="289">
        <v>42</v>
      </c>
      <c r="BP172" s="288">
        <v>11.076854911662082</v>
      </c>
      <c r="BQ172" s="285">
        <v>0</v>
      </c>
      <c r="BR172" s="288">
        <v>0</v>
      </c>
      <c r="BS172" s="285">
        <v>0</v>
      </c>
      <c r="BT172" s="288">
        <v>0</v>
      </c>
      <c r="BU172" s="285">
        <v>0</v>
      </c>
      <c r="BV172" s="288">
        <v>0</v>
      </c>
      <c r="BW172" s="285">
        <v>0</v>
      </c>
      <c r="BX172" s="288">
        <v>0</v>
      </c>
      <c r="BY172" s="290">
        <v>0</v>
      </c>
      <c r="BZ172" s="291">
        <v>0</v>
      </c>
      <c r="CA172" s="285">
        <v>232</v>
      </c>
      <c r="CB172" s="288">
        <v>61.18643665489531</v>
      </c>
      <c r="CC172" s="290">
        <v>0</v>
      </c>
      <c r="CD172" s="291">
        <v>0</v>
      </c>
      <c r="CE172" s="290">
        <v>17</v>
      </c>
      <c r="CF172" s="291">
        <v>4.483488892815604</v>
      </c>
      <c r="CG172" s="285">
        <v>352</v>
      </c>
      <c r="CH172" s="288">
        <v>92.834593545358402</v>
      </c>
      <c r="CI172" s="285">
        <v>3263</v>
      </c>
      <c r="CJ172" s="288">
        <v>860.56613277984229</v>
      </c>
      <c r="CK172" s="285">
        <v>435</v>
      </c>
      <c r="CL172" s="288">
        <v>114.72456872792871</v>
      </c>
      <c r="CM172" s="285">
        <v>233</v>
      </c>
      <c r="CN172" s="292">
        <v>61.450171295649177</v>
      </c>
      <c r="CO172" s="285">
        <v>74</v>
      </c>
      <c r="CP172" s="288">
        <v>19.516363415785573</v>
      </c>
      <c r="CQ172" s="290">
        <v>0</v>
      </c>
      <c r="CR172" s="291">
        <v>0</v>
      </c>
      <c r="CS172" s="290">
        <v>0</v>
      </c>
      <c r="CT172" s="291">
        <v>0</v>
      </c>
      <c r="CU172" s="290">
        <v>27</v>
      </c>
      <c r="CV172" s="291">
        <v>7.1208353003541953</v>
      </c>
      <c r="CW172" s="290">
        <v>312</v>
      </c>
      <c r="CX172" s="291">
        <v>82.28520791520404</v>
      </c>
      <c r="CY172" s="290">
        <v>312</v>
      </c>
      <c r="CZ172" s="291">
        <v>82.28520791520404</v>
      </c>
      <c r="DA172" s="290">
        <v>0</v>
      </c>
      <c r="DB172" s="291">
        <v>0</v>
      </c>
      <c r="DC172" s="290">
        <v>0</v>
      </c>
      <c r="DD172" s="290">
        <v>0</v>
      </c>
      <c r="DE172" s="290">
        <v>206</v>
      </c>
      <c r="DF172" s="290">
        <v>10013</v>
      </c>
      <c r="DG172" s="290">
        <v>0</v>
      </c>
      <c r="DH172" s="290">
        <v>0</v>
      </c>
      <c r="DI172" s="290">
        <v>0</v>
      </c>
      <c r="DJ172" s="290">
        <v>1</v>
      </c>
      <c r="DK172" s="290">
        <v>0</v>
      </c>
      <c r="DL172" s="290">
        <v>0</v>
      </c>
      <c r="DM172" s="290">
        <v>0</v>
      </c>
      <c r="DN172" s="290">
        <v>0</v>
      </c>
      <c r="DO172" s="290">
        <v>0</v>
      </c>
      <c r="DP172" s="290">
        <v>0</v>
      </c>
      <c r="DQ172" s="290">
        <v>0</v>
      </c>
      <c r="DR172" s="290">
        <v>1</v>
      </c>
      <c r="DS172" s="290">
        <v>2</v>
      </c>
      <c r="DT172" s="290">
        <v>178</v>
      </c>
      <c r="DU172" s="290">
        <v>21210</v>
      </c>
      <c r="DV172" s="290">
        <v>1333</v>
      </c>
      <c r="DW172" s="290">
        <v>0</v>
      </c>
      <c r="DX172" s="290">
        <v>195</v>
      </c>
      <c r="DY172" s="290">
        <v>0</v>
      </c>
      <c r="DZ172" s="290">
        <v>0</v>
      </c>
      <c r="EA172" s="290">
        <v>11754</v>
      </c>
      <c r="EB172" s="291">
        <v>15.79887697805</v>
      </c>
      <c r="EC172" s="290">
        <v>582</v>
      </c>
      <c r="ED172" s="290">
        <v>3948</v>
      </c>
      <c r="EE172" s="290">
        <v>668</v>
      </c>
      <c r="EF172" s="291">
        <v>16.919959473150961</v>
      </c>
      <c r="EG172" s="290">
        <v>10</v>
      </c>
      <c r="EH172" s="290">
        <v>113</v>
      </c>
      <c r="EI172" s="290">
        <v>33</v>
      </c>
      <c r="EJ172" s="290">
        <v>2</v>
      </c>
      <c r="EK172" s="290">
        <v>216</v>
      </c>
      <c r="EL172" s="290">
        <v>0</v>
      </c>
      <c r="EM172" s="290">
        <v>0</v>
      </c>
      <c r="EN172" s="290">
        <v>5</v>
      </c>
      <c r="EO172" s="290">
        <v>20</v>
      </c>
      <c r="EP172" s="290">
        <v>2</v>
      </c>
      <c r="EQ172" s="290">
        <v>15</v>
      </c>
      <c r="ER172" s="290">
        <v>0</v>
      </c>
      <c r="ES172" s="290">
        <v>0</v>
      </c>
      <c r="ET172" s="290">
        <v>0</v>
      </c>
      <c r="EU172" s="290">
        <v>0</v>
      </c>
      <c r="EV172" s="290">
        <v>1141</v>
      </c>
      <c r="EW172" s="290">
        <v>0</v>
      </c>
      <c r="EX172" s="290">
        <v>0</v>
      </c>
      <c r="EY172" s="290">
        <v>0</v>
      </c>
      <c r="EZ172" s="290">
        <v>0</v>
      </c>
      <c r="FA172" s="290">
        <v>0</v>
      </c>
      <c r="FB172" s="290">
        <v>1</v>
      </c>
      <c r="FC172" s="290">
        <v>13</v>
      </c>
      <c r="FD172" s="290">
        <v>0</v>
      </c>
      <c r="FE172" s="290">
        <v>1</v>
      </c>
      <c r="FF172" s="290">
        <v>0</v>
      </c>
      <c r="FG172" s="290">
        <v>451</v>
      </c>
      <c r="FH172" s="290">
        <v>249</v>
      </c>
      <c r="FI172" s="290">
        <v>49</v>
      </c>
      <c r="FJ172" s="290">
        <v>1507</v>
      </c>
      <c r="FK172" s="295">
        <v>7</v>
      </c>
      <c r="FL172" s="291">
        <v>1.8741783735880073</v>
      </c>
      <c r="FM172" s="289">
        <v>2</v>
      </c>
      <c r="FN172" s="288">
        <v>0.53547953531085923</v>
      </c>
      <c r="FO172" s="295">
        <v>1</v>
      </c>
      <c r="FP172" s="291">
        <v>0.26773976765542962</v>
      </c>
      <c r="FQ172" s="281">
        <v>1</v>
      </c>
      <c r="FR172" s="292">
        <v>0.26373464075385911</v>
      </c>
      <c r="FS172" s="281">
        <v>0</v>
      </c>
      <c r="FT172" s="292">
        <v>0</v>
      </c>
      <c r="FU172" s="295">
        <v>0</v>
      </c>
      <c r="FV172" s="291">
        <v>0</v>
      </c>
      <c r="FW172" s="293">
        <v>1</v>
      </c>
      <c r="FX172" s="293">
        <v>0</v>
      </c>
      <c r="FY172" s="293">
        <v>1</v>
      </c>
      <c r="FZ172" s="293">
        <v>0</v>
      </c>
      <c r="GA172" s="293">
        <v>0</v>
      </c>
      <c r="GB172" s="290">
        <v>3494</v>
      </c>
      <c r="GC172" s="290">
        <v>0</v>
      </c>
      <c r="GD172" s="290">
        <v>0</v>
      </c>
      <c r="GE172" s="290">
        <v>0</v>
      </c>
      <c r="GF172" s="290">
        <v>0</v>
      </c>
      <c r="GG172" s="291">
        <v>96.6</v>
      </c>
      <c r="GH172" s="291">
        <v>506.9</v>
      </c>
      <c r="GI172" s="291">
        <v>24</v>
      </c>
      <c r="GJ172" s="291">
        <v>3.6</v>
      </c>
      <c r="GK172" s="291">
        <v>0.4</v>
      </c>
      <c r="GL172" s="291">
        <v>1.2</v>
      </c>
      <c r="GM172" s="291">
        <v>4</v>
      </c>
      <c r="GN172" s="291">
        <v>3</v>
      </c>
      <c r="GO172" s="291">
        <v>0.1</v>
      </c>
      <c r="GP172" s="291">
        <v>5.8</v>
      </c>
      <c r="GQ172" s="291">
        <v>0.05</v>
      </c>
      <c r="GR172" s="291">
        <v>0</v>
      </c>
      <c r="GS172" s="291">
        <v>0</v>
      </c>
      <c r="GT172" s="291">
        <v>4</v>
      </c>
      <c r="GU172" s="291">
        <v>0</v>
      </c>
      <c r="GV172" s="291">
        <v>1</v>
      </c>
      <c r="GW172" s="291">
        <v>0</v>
      </c>
      <c r="GX172" s="291">
        <v>0</v>
      </c>
      <c r="GY172" s="291">
        <v>0</v>
      </c>
      <c r="GZ172" s="291">
        <v>2</v>
      </c>
      <c r="HA172" s="291">
        <v>0</v>
      </c>
      <c r="HB172" s="291">
        <v>1</v>
      </c>
      <c r="HC172" s="291">
        <v>0</v>
      </c>
      <c r="HD172" s="291">
        <v>0</v>
      </c>
      <c r="HE172" s="291">
        <v>0</v>
      </c>
      <c r="HF172" s="291">
        <v>0</v>
      </c>
      <c r="HG172" s="291">
        <v>1</v>
      </c>
      <c r="HH172" s="291">
        <v>4</v>
      </c>
      <c r="HI172" s="291">
        <v>0.2</v>
      </c>
      <c r="HJ172" s="134">
        <v>0.53547953531085923</v>
      </c>
      <c r="HK172" s="134">
        <v>4.8193158177977331</v>
      </c>
      <c r="HL172" s="132">
        <v>32.270674195508938</v>
      </c>
      <c r="HM172" s="144">
        <v>93.153345095932906</v>
      </c>
      <c r="HN172" s="144">
        <v>85.506488858646506</v>
      </c>
      <c r="HO172" s="365">
        <v>0</v>
      </c>
      <c r="HP172" s="365">
        <v>4.9048459878359802E-3</v>
      </c>
      <c r="HQ172" s="365">
        <v>0</v>
      </c>
      <c r="HR172" s="365">
        <v>0.70921985815602795</v>
      </c>
      <c r="HS172" s="132">
        <v>81.595092024539895</v>
      </c>
      <c r="HT172" s="132">
        <v>78.723404255319195</v>
      </c>
      <c r="HU172" s="132">
        <v>1.30986820957891</v>
      </c>
      <c r="HV172" s="132">
        <v>0.69158328428487303</v>
      </c>
      <c r="HW172" s="132">
        <v>5.2820108816071301</v>
      </c>
      <c r="HX172" s="132">
        <v>10.913431622792</v>
      </c>
      <c r="HY172" s="144">
        <v>107.92843805393728</v>
      </c>
      <c r="HZ172" s="144">
        <v>107.99902783605199</v>
      </c>
      <c r="IA172" s="383">
        <v>38</v>
      </c>
      <c r="IB172" s="383">
        <v>26</v>
      </c>
      <c r="IC172" s="366">
        <v>0.35700864336715499</v>
      </c>
      <c r="ID172" s="366">
        <v>0.16767702824712999</v>
      </c>
      <c r="IE172" s="366">
        <v>4.02969247083775</v>
      </c>
      <c r="IF172" s="366">
        <v>3.11004784688995</v>
      </c>
      <c r="IG172" s="144">
        <v>69.883351007423101</v>
      </c>
      <c r="IH172" s="144">
        <v>71.770334928229701</v>
      </c>
      <c r="II172" s="144">
        <v>8.8594513340849304</v>
      </c>
      <c r="IJ172" s="144">
        <v>5.3914613697923404</v>
      </c>
      <c r="IK172" s="144">
        <v>5.4198773972771397</v>
      </c>
      <c r="IL172" s="144">
        <v>9.8403748714236698</v>
      </c>
      <c r="IM172" s="146">
        <v>93.194032894483115</v>
      </c>
      <c r="IN172" s="135">
        <v>99.349696439295201</v>
      </c>
      <c r="IO172" s="366">
        <v>0.46390796066060502</v>
      </c>
      <c r="IP172" s="366">
        <v>0.14610173993890299</v>
      </c>
      <c r="IQ172" s="366">
        <v>4.0257648953301102</v>
      </c>
      <c r="IR172" s="366">
        <v>1.89982728842832</v>
      </c>
      <c r="IS172" s="144">
        <v>84.057971014492793</v>
      </c>
      <c r="IT172" s="144">
        <v>88.255613126079496</v>
      </c>
      <c r="IU172" s="144">
        <v>11.523473742809401</v>
      </c>
      <c r="IV172" s="144">
        <v>7.6902643113295301</v>
      </c>
      <c r="IW172" s="144">
        <v>6.5055617999302404</v>
      </c>
      <c r="IX172" s="144">
        <v>10.569201237905</v>
      </c>
      <c r="IY172" s="338">
        <v>29</v>
      </c>
      <c r="IZ172" s="366">
        <v>0.39682539682539703</v>
      </c>
      <c r="JA172" s="366">
        <v>4.9319727891156502</v>
      </c>
      <c r="JB172" s="366">
        <v>96.768707482993193</v>
      </c>
      <c r="JC172" s="366">
        <v>8.0459770114942497</v>
      </c>
      <c r="JD172" s="144">
        <v>7.6980710376268302</v>
      </c>
    </row>
    <row r="173" spans="1:264" ht="18" customHeight="1">
      <c r="A173" s="278"/>
      <c r="B173" s="279" t="s">
        <v>87</v>
      </c>
      <c r="C173" s="279" t="s">
        <v>87</v>
      </c>
      <c r="D173" s="280" t="s">
        <v>1889</v>
      </c>
      <c r="E173" s="281" t="s">
        <v>1387</v>
      </c>
      <c r="F173" s="280" t="s">
        <v>108</v>
      </c>
      <c r="G173" s="281" t="s">
        <v>129</v>
      </c>
      <c r="H173" s="282" t="s">
        <v>87</v>
      </c>
      <c r="I173" s="282" t="s">
        <v>87</v>
      </c>
      <c r="J173" s="282" t="s">
        <v>87</v>
      </c>
      <c r="K173" s="282" t="s">
        <v>87</v>
      </c>
      <c r="L173" s="282" t="s">
        <v>87</v>
      </c>
      <c r="M173" s="283">
        <v>693389</v>
      </c>
      <c r="N173" s="282" t="s">
        <v>87</v>
      </c>
      <c r="O173" s="282" t="s">
        <v>87</v>
      </c>
      <c r="P173" s="282" t="s">
        <v>87</v>
      </c>
      <c r="Q173" s="282" t="s">
        <v>87</v>
      </c>
      <c r="R173" s="132">
        <v>97.677476783001765</v>
      </c>
      <c r="S173" s="132">
        <v>94.052639541059023</v>
      </c>
      <c r="T173" s="339" t="s">
        <v>88</v>
      </c>
      <c r="U173" s="339" t="s">
        <v>88</v>
      </c>
      <c r="V173" s="132">
        <v>17.660550458715601</v>
      </c>
      <c r="W173" s="132">
        <v>11.2626750362144</v>
      </c>
      <c r="X173" s="132">
        <v>28.923225494930001</v>
      </c>
      <c r="Y173" s="282" t="s">
        <v>87</v>
      </c>
      <c r="Z173" s="282" t="s">
        <v>87</v>
      </c>
      <c r="AA173" s="282" t="s">
        <v>87</v>
      </c>
      <c r="AB173" s="282" t="s">
        <v>87</v>
      </c>
      <c r="AC173" s="282" t="s">
        <v>87</v>
      </c>
      <c r="AD173" s="282" t="s">
        <v>87</v>
      </c>
      <c r="AE173" s="282" t="s">
        <v>87</v>
      </c>
      <c r="AF173" s="282" t="s">
        <v>87</v>
      </c>
      <c r="AG173" s="282" t="s">
        <v>87</v>
      </c>
      <c r="AH173" s="282" t="s">
        <v>87</v>
      </c>
      <c r="AI173" s="282" t="s">
        <v>87</v>
      </c>
      <c r="AJ173" s="282" t="s">
        <v>87</v>
      </c>
      <c r="AK173" s="282" t="s">
        <v>87</v>
      </c>
      <c r="AL173" s="282" t="s">
        <v>87</v>
      </c>
      <c r="AM173" s="282" t="s">
        <v>87</v>
      </c>
      <c r="AN173" s="282" t="s">
        <v>87</v>
      </c>
      <c r="AO173" s="282" t="s">
        <v>87</v>
      </c>
      <c r="AP173" s="282" t="s">
        <v>87</v>
      </c>
      <c r="AQ173" s="282" t="s">
        <v>87</v>
      </c>
      <c r="AR173" s="282" t="s">
        <v>87</v>
      </c>
      <c r="AS173" s="282" t="s">
        <v>87</v>
      </c>
      <c r="AT173" s="282" t="s">
        <v>87</v>
      </c>
      <c r="AU173" s="282" t="s">
        <v>87</v>
      </c>
      <c r="AV173" s="282" t="s">
        <v>87</v>
      </c>
      <c r="AW173" s="286" t="s">
        <v>87</v>
      </c>
      <c r="AX173" s="286" t="s">
        <v>87</v>
      </c>
      <c r="AY173" s="286" t="s">
        <v>87</v>
      </c>
      <c r="AZ173" s="286" t="s">
        <v>87</v>
      </c>
      <c r="BA173" s="286" t="s">
        <v>87</v>
      </c>
      <c r="BB173" s="285">
        <v>60</v>
      </c>
      <c r="BC173" s="285">
        <v>80</v>
      </c>
      <c r="BD173" s="287" t="s">
        <v>88</v>
      </c>
      <c r="BE173" s="287" t="s">
        <v>88</v>
      </c>
      <c r="BF173" s="287" t="s">
        <v>88</v>
      </c>
      <c r="BG173" s="285">
        <v>201</v>
      </c>
      <c r="BH173" s="284">
        <v>28.511083151652013</v>
      </c>
      <c r="BI173" s="285">
        <v>842</v>
      </c>
      <c r="BJ173" s="284">
        <v>119.43448763030344</v>
      </c>
      <c r="BK173" s="285">
        <v>57</v>
      </c>
      <c r="BL173" s="284">
        <v>8.0852325355431081</v>
      </c>
      <c r="BM173" s="285">
        <v>0</v>
      </c>
      <c r="BN173" s="288">
        <v>0</v>
      </c>
      <c r="BO173" s="289">
        <v>326</v>
      </c>
      <c r="BP173" s="288">
        <v>46.241856255913213</v>
      </c>
      <c r="BQ173" s="285">
        <v>21</v>
      </c>
      <c r="BR173" s="288">
        <v>2.9787698815158818</v>
      </c>
      <c r="BS173" s="285">
        <v>15</v>
      </c>
      <c r="BT173" s="288">
        <v>2.1276927725113439</v>
      </c>
      <c r="BU173" s="285">
        <v>0</v>
      </c>
      <c r="BV173" s="288">
        <v>0</v>
      </c>
      <c r="BW173" s="285">
        <v>49</v>
      </c>
      <c r="BX173" s="288">
        <v>6.9504630568703902</v>
      </c>
      <c r="BY173" s="290">
        <v>11</v>
      </c>
      <c r="BZ173" s="291">
        <v>1.5603080331749857</v>
      </c>
      <c r="CA173" s="285">
        <v>1354</v>
      </c>
      <c r="CB173" s="288">
        <v>192.05973426535732</v>
      </c>
      <c r="CC173" s="290">
        <v>0</v>
      </c>
      <c r="CD173" s="291">
        <v>0</v>
      </c>
      <c r="CE173" s="285">
        <v>173</v>
      </c>
      <c r="CF173" s="288">
        <v>24.5393899762975</v>
      </c>
      <c r="CG173" s="285">
        <v>1446</v>
      </c>
      <c r="CH173" s="288">
        <v>205.10958327009357</v>
      </c>
      <c r="CI173" s="285">
        <v>4077</v>
      </c>
      <c r="CJ173" s="288">
        <v>578.30689556858329</v>
      </c>
      <c r="CK173" s="285">
        <v>934</v>
      </c>
      <c r="CL173" s="288">
        <v>132.48433663503968</v>
      </c>
      <c r="CM173" s="285">
        <v>2833</v>
      </c>
      <c r="CN173" s="292">
        <v>401.85024163497587</v>
      </c>
      <c r="CO173" s="285">
        <v>374</v>
      </c>
      <c r="CP173" s="288">
        <v>53.050473127949516</v>
      </c>
      <c r="CQ173" s="290">
        <v>2</v>
      </c>
      <c r="CR173" s="291">
        <v>0.28369236966817923</v>
      </c>
      <c r="CS173" s="290">
        <v>3</v>
      </c>
      <c r="CT173" s="291">
        <v>0.4255385545022688</v>
      </c>
      <c r="CU173" s="285">
        <v>133</v>
      </c>
      <c r="CV173" s="288">
        <v>18.865542582933919</v>
      </c>
      <c r="CW173" s="285">
        <v>1355</v>
      </c>
      <c r="CX173" s="288">
        <v>192.20158045019144</v>
      </c>
      <c r="CY173" s="290">
        <v>1083</v>
      </c>
      <c r="CZ173" s="291">
        <v>153.61941817531905</v>
      </c>
      <c r="DA173" s="285">
        <v>0</v>
      </c>
      <c r="DB173" s="288">
        <v>0</v>
      </c>
      <c r="DC173" s="285">
        <v>0</v>
      </c>
      <c r="DD173" s="285">
        <v>0</v>
      </c>
      <c r="DE173" s="285">
        <v>796</v>
      </c>
      <c r="DF173" s="285">
        <v>25706</v>
      </c>
      <c r="DG173" s="285">
        <v>0</v>
      </c>
      <c r="DH173" s="285">
        <v>484</v>
      </c>
      <c r="DI173" s="285">
        <v>59</v>
      </c>
      <c r="DJ173" s="285">
        <v>107</v>
      </c>
      <c r="DK173" s="285">
        <v>115</v>
      </c>
      <c r="DL173" s="285">
        <v>357</v>
      </c>
      <c r="DM173" s="285">
        <v>0</v>
      </c>
      <c r="DN173" s="285">
        <v>2597</v>
      </c>
      <c r="DO173" s="285">
        <v>182</v>
      </c>
      <c r="DP173" s="285">
        <v>131</v>
      </c>
      <c r="DQ173" s="285">
        <v>304</v>
      </c>
      <c r="DR173" s="285">
        <v>1</v>
      </c>
      <c r="DS173" s="285">
        <v>0</v>
      </c>
      <c r="DT173" s="285">
        <v>1</v>
      </c>
      <c r="DU173" s="285">
        <v>1</v>
      </c>
      <c r="DV173" s="285">
        <v>14332</v>
      </c>
      <c r="DW173" s="285">
        <v>8307</v>
      </c>
      <c r="DX173" s="285">
        <v>1135</v>
      </c>
      <c r="DY173" s="285">
        <v>1097</v>
      </c>
      <c r="DZ173" s="285">
        <v>13688</v>
      </c>
      <c r="EA173" s="285">
        <v>29941</v>
      </c>
      <c r="EB173" s="288">
        <v>25.610367055208599</v>
      </c>
      <c r="EC173" s="285">
        <v>636</v>
      </c>
      <c r="ED173" s="285">
        <v>9808</v>
      </c>
      <c r="EE173" s="285">
        <v>2475</v>
      </c>
      <c r="EF173" s="288">
        <v>25.234502446982056</v>
      </c>
      <c r="EG173" s="285">
        <v>453</v>
      </c>
      <c r="EH173" s="285">
        <v>247</v>
      </c>
      <c r="EI173" s="285">
        <v>173</v>
      </c>
      <c r="EJ173" s="285">
        <v>141</v>
      </c>
      <c r="EK173" s="285">
        <v>1238</v>
      </c>
      <c r="EL173" s="285">
        <v>9</v>
      </c>
      <c r="EM173" s="285">
        <v>52</v>
      </c>
      <c r="EN173" s="285">
        <v>23</v>
      </c>
      <c r="EO173" s="285">
        <v>113</v>
      </c>
      <c r="EP173" s="285">
        <v>253</v>
      </c>
      <c r="EQ173" s="285">
        <v>136</v>
      </c>
      <c r="ER173" s="285">
        <v>0</v>
      </c>
      <c r="ES173" s="285">
        <v>2</v>
      </c>
      <c r="ET173" s="285">
        <v>16</v>
      </c>
      <c r="EU173" s="285">
        <v>5</v>
      </c>
      <c r="EV173" s="285">
        <v>7192</v>
      </c>
      <c r="EW173" s="285">
        <v>26</v>
      </c>
      <c r="EX173" s="285">
        <v>55</v>
      </c>
      <c r="EY173" s="285">
        <v>0</v>
      </c>
      <c r="EZ173" s="285">
        <v>18</v>
      </c>
      <c r="FA173" s="285">
        <v>44</v>
      </c>
      <c r="FB173" s="285">
        <v>3</v>
      </c>
      <c r="FC173" s="285">
        <v>6</v>
      </c>
      <c r="FD173" s="285">
        <v>26</v>
      </c>
      <c r="FE173" s="285">
        <v>10</v>
      </c>
      <c r="FF173" s="285">
        <v>78</v>
      </c>
      <c r="FG173" s="285">
        <v>585</v>
      </c>
      <c r="FH173" s="285">
        <v>1218</v>
      </c>
      <c r="FI173" s="285">
        <v>255</v>
      </c>
      <c r="FJ173" s="285">
        <v>3221</v>
      </c>
      <c r="FK173" s="289">
        <v>21</v>
      </c>
      <c r="FL173" s="288">
        <v>3.0286029919713178</v>
      </c>
      <c r="FM173" s="289">
        <v>14</v>
      </c>
      <c r="FN173" s="288">
        <v>2.0190686613142117</v>
      </c>
      <c r="FO173" s="295">
        <v>0</v>
      </c>
      <c r="FP173" s="291">
        <v>0</v>
      </c>
      <c r="FQ173" s="281">
        <v>1</v>
      </c>
      <c r="FR173" s="292">
        <v>0.14184618483408962</v>
      </c>
      <c r="FS173" s="281">
        <v>2</v>
      </c>
      <c r="FT173" s="292">
        <v>0.28369236966817923</v>
      </c>
      <c r="FU173" s="295">
        <v>0</v>
      </c>
      <c r="FV173" s="291">
        <v>0</v>
      </c>
      <c r="FW173" s="293">
        <v>4</v>
      </c>
      <c r="FX173" s="293">
        <v>0</v>
      </c>
      <c r="FY173" s="293">
        <v>4</v>
      </c>
      <c r="FZ173" s="293">
        <v>0</v>
      </c>
      <c r="GA173" s="293">
        <v>0</v>
      </c>
      <c r="GB173" s="285">
        <v>20571</v>
      </c>
      <c r="GC173" s="285">
        <v>0</v>
      </c>
      <c r="GD173" s="285">
        <v>509</v>
      </c>
      <c r="GE173" s="285">
        <v>3</v>
      </c>
      <c r="GF173" s="285">
        <v>7</v>
      </c>
      <c r="GG173" s="288">
        <v>403.5</v>
      </c>
      <c r="GH173" s="288">
        <v>1275.8</v>
      </c>
      <c r="GI173" s="288">
        <v>77.099999999999994</v>
      </c>
      <c r="GJ173" s="288">
        <v>8</v>
      </c>
      <c r="GK173" s="288">
        <v>2.2000000000000002</v>
      </c>
      <c r="GL173" s="288">
        <v>6.9</v>
      </c>
      <c r="GM173" s="288">
        <v>12</v>
      </c>
      <c r="GN173" s="288">
        <v>9</v>
      </c>
      <c r="GO173" s="288">
        <v>6</v>
      </c>
      <c r="GP173" s="288">
        <v>6</v>
      </c>
      <c r="GQ173" s="288">
        <v>5</v>
      </c>
      <c r="GR173" s="288">
        <v>1</v>
      </c>
      <c r="GS173" s="288">
        <v>0</v>
      </c>
      <c r="GT173" s="288">
        <v>27</v>
      </c>
      <c r="GU173" s="288">
        <v>1</v>
      </c>
      <c r="GV173" s="288">
        <v>2</v>
      </c>
      <c r="GW173" s="288">
        <v>0</v>
      </c>
      <c r="GX173" s="288">
        <v>2</v>
      </c>
      <c r="GY173" s="288">
        <v>3</v>
      </c>
      <c r="GZ173" s="288">
        <v>2</v>
      </c>
      <c r="HA173" s="288">
        <v>0</v>
      </c>
      <c r="HB173" s="288">
        <v>1</v>
      </c>
      <c r="HC173" s="288">
        <v>0</v>
      </c>
      <c r="HD173" s="288">
        <v>6</v>
      </c>
      <c r="HE173" s="288">
        <v>3</v>
      </c>
      <c r="HF173" s="288">
        <v>1</v>
      </c>
      <c r="HG173" s="288">
        <v>3</v>
      </c>
      <c r="HH173" s="288">
        <v>15.55</v>
      </c>
      <c r="HI173" s="288">
        <v>1</v>
      </c>
      <c r="HJ173" s="134">
        <v>0.28843838018774454</v>
      </c>
      <c r="HK173" s="134">
        <v>15.287234149950461</v>
      </c>
      <c r="HL173" s="132">
        <v>37.168169670992768</v>
      </c>
      <c r="HM173" s="144">
        <v>93.450386585725198</v>
      </c>
      <c r="HN173" s="144">
        <v>86.555196130096206</v>
      </c>
      <c r="HO173" s="365">
        <v>0.18305705278145001</v>
      </c>
      <c r="HP173" s="365">
        <v>0.179782903663501</v>
      </c>
      <c r="HQ173" s="365">
        <v>4.7936085219707101</v>
      </c>
      <c r="HR173" s="365">
        <v>6.7344345616264301</v>
      </c>
      <c r="HS173" s="132">
        <v>69.640479360852197</v>
      </c>
      <c r="HT173" s="132">
        <v>75.857687420584497</v>
      </c>
      <c r="HU173" s="132">
        <v>3.8187735177463602</v>
      </c>
      <c r="HV173" s="132">
        <v>2.6696065128901001</v>
      </c>
      <c r="HW173" s="132">
        <v>3.7301474758933599</v>
      </c>
      <c r="HX173" s="132">
        <v>7.8332050953235903</v>
      </c>
      <c r="HY173" s="144">
        <v>100.30430777462098</v>
      </c>
      <c r="HZ173" s="144">
        <v>97.206884961928097</v>
      </c>
      <c r="IA173" s="383">
        <v>27</v>
      </c>
      <c r="IB173" s="383">
        <v>29</v>
      </c>
      <c r="IC173" s="366">
        <v>0.170175217446111</v>
      </c>
      <c r="ID173" s="366">
        <v>0.122543841115572</v>
      </c>
      <c r="IE173" s="366">
        <v>1.7175572519083999</v>
      </c>
      <c r="IF173" s="366">
        <v>1.7780502759043499</v>
      </c>
      <c r="IG173" s="144">
        <v>31.424936386768401</v>
      </c>
      <c r="IH173" s="144">
        <v>31.023911710606999</v>
      </c>
      <c r="II173" s="144">
        <v>9.9079793268624705</v>
      </c>
      <c r="IJ173" s="144">
        <v>6.8920346503274903</v>
      </c>
      <c r="IK173" s="144">
        <v>4.1513045944412896</v>
      </c>
      <c r="IL173" s="144">
        <v>8.1915590892251604</v>
      </c>
      <c r="IM173" s="146">
        <v>85.158347351920256</v>
      </c>
      <c r="IN173" s="135">
        <v>87.722199848799505</v>
      </c>
      <c r="IO173" s="366">
        <v>0.27586206896551702</v>
      </c>
      <c r="IP173" s="366">
        <v>0.13076779376050801</v>
      </c>
      <c r="IQ173" s="366">
        <v>2.4615384615384599</v>
      </c>
      <c r="IR173" s="366">
        <v>1.4925373134328399</v>
      </c>
      <c r="IS173" s="144">
        <v>33.128205128205103</v>
      </c>
      <c r="IT173" s="144">
        <v>26.865671641791</v>
      </c>
      <c r="IU173" s="144">
        <v>11.2068965517241</v>
      </c>
      <c r="IV173" s="144">
        <v>8.7614421819540507</v>
      </c>
      <c r="IW173" s="144">
        <v>4.8408745521303604</v>
      </c>
      <c r="IX173" s="144">
        <v>7.3797107153399599</v>
      </c>
      <c r="IY173" s="338">
        <v>21</v>
      </c>
      <c r="IZ173" s="366">
        <v>0.171177045973264</v>
      </c>
      <c r="JA173" s="366">
        <v>3.5958904109589001</v>
      </c>
      <c r="JB173" s="366">
        <v>30.308219178082201</v>
      </c>
      <c r="JC173" s="366">
        <v>4.7603521356374303</v>
      </c>
      <c r="JD173" s="144">
        <v>6.6042575019235699</v>
      </c>
    </row>
    <row r="174" spans="1:264" ht="18" customHeight="1">
      <c r="A174" s="278"/>
      <c r="B174" s="279" t="s">
        <v>87</v>
      </c>
      <c r="C174" s="279" t="s">
        <v>87</v>
      </c>
      <c r="D174" s="280" t="s">
        <v>1890</v>
      </c>
      <c r="E174" s="281" t="s">
        <v>1388</v>
      </c>
      <c r="F174" s="280" t="s">
        <v>108</v>
      </c>
      <c r="G174" s="281" t="s">
        <v>129</v>
      </c>
      <c r="H174" s="282" t="s">
        <v>87</v>
      </c>
      <c r="I174" s="282" t="s">
        <v>87</v>
      </c>
      <c r="J174" s="282" t="s">
        <v>87</v>
      </c>
      <c r="K174" s="282" t="s">
        <v>87</v>
      </c>
      <c r="L174" s="282" t="s">
        <v>87</v>
      </c>
      <c r="M174" s="283">
        <v>452533</v>
      </c>
      <c r="N174" s="282" t="s">
        <v>87</v>
      </c>
      <c r="O174" s="282" t="s">
        <v>87</v>
      </c>
      <c r="P174" s="282" t="s">
        <v>87</v>
      </c>
      <c r="Q174" s="282" t="s">
        <v>87</v>
      </c>
      <c r="R174" s="132">
        <v>92.339179443832577</v>
      </c>
      <c r="S174" s="132">
        <v>88.408667259888915</v>
      </c>
      <c r="T174" s="339" t="s">
        <v>88</v>
      </c>
      <c r="U174" s="339" t="s">
        <v>88</v>
      </c>
      <c r="V174" s="132">
        <v>15.7213204450119</v>
      </c>
      <c r="W174" s="132">
        <v>11.2712018967718</v>
      </c>
      <c r="X174" s="132">
        <v>26.992522341783701</v>
      </c>
      <c r="Y174" s="282" t="s">
        <v>87</v>
      </c>
      <c r="Z174" s="282" t="s">
        <v>87</v>
      </c>
      <c r="AA174" s="282" t="s">
        <v>87</v>
      </c>
      <c r="AB174" s="282" t="s">
        <v>87</v>
      </c>
      <c r="AC174" s="282" t="s">
        <v>87</v>
      </c>
      <c r="AD174" s="282" t="s">
        <v>87</v>
      </c>
      <c r="AE174" s="282" t="s">
        <v>87</v>
      </c>
      <c r="AF174" s="282" t="s">
        <v>87</v>
      </c>
      <c r="AG174" s="282" t="s">
        <v>87</v>
      </c>
      <c r="AH174" s="282" t="s">
        <v>87</v>
      </c>
      <c r="AI174" s="282" t="s">
        <v>87</v>
      </c>
      <c r="AJ174" s="282" t="s">
        <v>87</v>
      </c>
      <c r="AK174" s="282" t="s">
        <v>87</v>
      </c>
      <c r="AL174" s="282" t="s">
        <v>87</v>
      </c>
      <c r="AM174" s="282" t="s">
        <v>87</v>
      </c>
      <c r="AN174" s="282" t="s">
        <v>87</v>
      </c>
      <c r="AO174" s="282" t="s">
        <v>87</v>
      </c>
      <c r="AP174" s="282" t="s">
        <v>87</v>
      </c>
      <c r="AQ174" s="282" t="s">
        <v>87</v>
      </c>
      <c r="AR174" s="282" t="s">
        <v>87</v>
      </c>
      <c r="AS174" s="282" t="s">
        <v>87</v>
      </c>
      <c r="AT174" s="282" t="s">
        <v>87</v>
      </c>
      <c r="AU174" s="282" t="s">
        <v>87</v>
      </c>
      <c r="AV174" s="282" t="s">
        <v>87</v>
      </c>
      <c r="AW174" s="286" t="s">
        <v>87</v>
      </c>
      <c r="AX174" s="286" t="s">
        <v>87</v>
      </c>
      <c r="AY174" s="286" t="s">
        <v>87</v>
      </c>
      <c r="AZ174" s="286" t="s">
        <v>87</v>
      </c>
      <c r="BA174" s="286" t="s">
        <v>87</v>
      </c>
      <c r="BB174" s="285">
        <v>79</v>
      </c>
      <c r="BC174" s="285">
        <v>115</v>
      </c>
      <c r="BD174" s="287" t="s">
        <v>88</v>
      </c>
      <c r="BE174" s="287" t="s">
        <v>88</v>
      </c>
      <c r="BF174" s="287" t="s">
        <v>88</v>
      </c>
      <c r="BG174" s="285">
        <v>76</v>
      </c>
      <c r="BH174" s="284">
        <v>16.414296852558579</v>
      </c>
      <c r="BI174" s="285">
        <v>383</v>
      </c>
      <c r="BJ174" s="284">
        <v>82.719417033288636</v>
      </c>
      <c r="BK174" s="285">
        <v>11</v>
      </c>
      <c r="BL174" s="284">
        <v>2.3757534918176892</v>
      </c>
      <c r="BM174" s="285">
        <v>36</v>
      </c>
      <c r="BN174" s="288">
        <v>7.7751932459488007</v>
      </c>
      <c r="BO174" s="289">
        <v>165</v>
      </c>
      <c r="BP174" s="288">
        <v>35.636302377265331</v>
      </c>
      <c r="BQ174" s="285">
        <v>0</v>
      </c>
      <c r="BR174" s="288">
        <v>0</v>
      </c>
      <c r="BS174" s="285">
        <v>0</v>
      </c>
      <c r="BT174" s="288">
        <v>0</v>
      </c>
      <c r="BU174" s="285">
        <v>0</v>
      </c>
      <c r="BV174" s="288">
        <v>0</v>
      </c>
      <c r="BW174" s="285">
        <v>40</v>
      </c>
      <c r="BX174" s="288">
        <v>8.6391036066097779</v>
      </c>
      <c r="BY174" s="290">
        <v>0</v>
      </c>
      <c r="BZ174" s="291">
        <v>0</v>
      </c>
      <c r="CA174" s="285">
        <v>611</v>
      </c>
      <c r="CB174" s="288">
        <v>131.96230759096437</v>
      </c>
      <c r="CC174" s="285">
        <v>0</v>
      </c>
      <c r="CD174" s="288">
        <v>0</v>
      </c>
      <c r="CE174" s="285">
        <v>111</v>
      </c>
      <c r="CF174" s="288">
        <v>23.973512508342136</v>
      </c>
      <c r="CG174" s="285">
        <v>1159</v>
      </c>
      <c r="CH174" s="288">
        <v>250.31802700151832</v>
      </c>
      <c r="CI174" s="285">
        <v>1918</v>
      </c>
      <c r="CJ174" s="288">
        <v>414.24501793693889</v>
      </c>
      <c r="CK174" s="285">
        <v>572</v>
      </c>
      <c r="CL174" s="288">
        <v>123.53918157451983</v>
      </c>
      <c r="CM174" s="285">
        <v>469</v>
      </c>
      <c r="CN174" s="292">
        <v>101.29348978749964</v>
      </c>
      <c r="CO174" s="285">
        <v>156</v>
      </c>
      <c r="CP174" s="288">
        <v>33.692504065778138</v>
      </c>
      <c r="CQ174" s="285">
        <v>9</v>
      </c>
      <c r="CR174" s="288">
        <v>1.9437983114872002</v>
      </c>
      <c r="CS174" s="285">
        <v>12</v>
      </c>
      <c r="CT174" s="288">
        <v>2.5917310819829331</v>
      </c>
      <c r="CU174" s="285">
        <v>135</v>
      </c>
      <c r="CV174" s="288">
        <v>29.156974672307999</v>
      </c>
      <c r="CW174" s="285">
        <v>972</v>
      </c>
      <c r="CX174" s="288">
        <v>209.9302176406176</v>
      </c>
      <c r="CY174" s="285">
        <v>937</v>
      </c>
      <c r="CZ174" s="288">
        <v>202.37100198483407</v>
      </c>
      <c r="DA174" s="290">
        <v>35</v>
      </c>
      <c r="DB174" s="291">
        <v>7.5592156557835564</v>
      </c>
      <c r="DC174" s="285">
        <v>0</v>
      </c>
      <c r="DD174" s="285">
        <v>2845</v>
      </c>
      <c r="DE174" s="285">
        <v>291</v>
      </c>
      <c r="DF174" s="285">
        <v>11310</v>
      </c>
      <c r="DG174" s="285">
        <v>0</v>
      </c>
      <c r="DH174" s="285">
        <v>646</v>
      </c>
      <c r="DI174" s="285">
        <v>66</v>
      </c>
      <c r="DJ174" s="285">
        <v>1</v>
      </c>
      <c r="DK174" s="285">
        <v>2</v>
      </c>
      <c r="DL174" s="285">
        <v>65</v>
      </c>
      <c r="DM174" s="285">
        <v>0</v>
      </c>
      <c r="DN174" s="285">
        <v>916</v>
      </c>
      <c r="DO174" s="285">
        <v>44</v>
      </c>
      <c r="DP174" s="285">
        <v>9</v>
      </c>
      <c r="DQ174" s="285">
        <v>22</v>
      </c>
      <c r="DR174" s="285">
        <v>0</v>
      </c>
      <c r="DS174" s="285">
        <v>6</v>
      </c>
      <c r="DT174" s="285">
        <v>20291</v>
      </c>
      <c r="DU174" s="285">
        <v>0</v>
      </c>
      <c r="DV174" s="285">
        <v>3396</v>
      </c>
      <c r="DW174" s="285">
        <v>1476</v>
      </c>
      <c r="DX174" s="285">
        <v>327</v>
      </c>
      <c r="DY174" s="285">
        <v>322</v>
      </c>
      <c r="DZ174" s="285">
        <v>4425</v>
      </c>
      <c r="EA174" s="285">
        <v>12611</v>
      </c>
      <c r="EB174" s="288">
        <v>15.8353818095314</v>
      </c>
      <c r="EC174" s="285">
        <v>217</v>
      </c>
      <c r="ED174" s="285">
        <v>4268</v>
      </c>
      <c r="EE174" s="285">
        <v>716</v>
      </c>
      <c r="EF174" s="288">
        <v>16.776007497656984</v>
      </c>
      <c r="EG174" s="285">
        <v>219</v>
      </c>
      <c r="EH174" s="285">
        <v>93</v>
      </c>
      <c r="EI174" s="285">
        <v>44</v>
      </c>
      <c r="EJ174" s="285">
        <v>7</v>
      </c>
      <c r="EK174" s="285">
        <v>236</v>
      </c>
      <c r="EL174" s="285">
        <v>1</v>
      </c>
      <c r="EM174" s="285">
        <v>22</v>
      </c>
      <c r="EN174" s="285">
        <v>15</v>
      </c>
      <c r="EO174" s="285">
        <v>29</v>
      </c>
      <c r="EP174" s="285">
        <v>6</v>
      </c>
      <c r="EQ174" s="285">
        <v>31</v>
      </c>
      <c r="ER174" s="285">
        <v>0</v>
      </c>
      <c r="ES174" s="285">
        <v>3</v>
      </c>
      <c r="ET174" s="285">
        <v>2</v>
      </c>
      <c r="EU174" s="285">
        <v>1</v>
      </c>
      <c r="EV174" s="285">
        <v>1898</v>
      </c>
      <c r="EW174" s="285">
        <v>5</v>
      </c>
      <c r="EX174" s="285">
        <v>3</v>
      </c>
      <c r="EY174" s="285">
        <v>17</v>
      </c>
      <c r="EZ174" s="285">
        <v>0</v>
      </c>
      <c r="FA174" s="285">
        <v>19</v>
      </c>
      <c r="FB174" s="285">
        <v>3</v>
      </c>
      <c r="FC174" s="285">
        <v>1</v>
      </c>
      <c r="FD174" s="285">
        <v>26</v>
      </c>
      <c r="FE174" s="285">
        <v>11</v>
      </c>
      <c r="FF174" s="285">
        <v>31</v>
      </c>
      <c r="FG174" s="285">
        <v>107</v>
      </c>
      <c r="FH174" s="285">
        <v>260</v>
      </c>
      <c r="FI174" s="285">
        <v>462</v>
      </c>
      <c r="FJ174" s="285">
        <v>2490</v>
      </c>
      <c r="FK174" s="289">
        <v>12</v>
      </c>
      <c r="FL174" s="288">
        <v>2.6517403150709451</v>
      </c>
      <c r="FM174" s="289">
        <v>8</v>
      </c>
      <c r="FN174" s="288">
        <v>1.7678268767139633</v>
      </c>
      <c r="FO174" s="289">
        <v>1</v>
      </c>
      <c r="FP174" s="288">
        <v>0.22097835958924542</v>
      </c>
      <c r="FQ174" s="281">
        <v>3</v>
      </c>
      <c r="FR174" s="292">
        <v>0.64793277049573328</v>
      </c>
      <c r="FS174" s="281">
        <v>0</v>
      </c>
      <c r="FT174" s="292">
        <v>0</v>
      </c>
      <c r="FU174" s="289">
        <v>0</v>
      </c>
      <c r="FV174" s="288">
        <v>0</v>
      </c>
      <c r="FW174" s="293">
        <v>7</v>
      </c>
      <c r="FX174" s="293">
        <v>1</v>
      </c>
      <c r="FY174" s="293">
        <v>6</v>
      </c>
      <c r="FZ174" s="293">
        <v>0</v>
      </c>
      <c r="GA174" s="293">
        <v>0</v>
      </c>
      <c r="GB174" s="285">
        <v>5441</v>
      </c>
      <c r="GC174" s="285">
        <v>913</v>
      </c>
      <c r="GD174" s="285">
        <v>2323</v>
      </c>
      <c r="GE174" s="285">
        <v>0</v>
      </c>
      <c r="GF174" s="285">
        <v>22</v>
      </c>
      <c r="GG174" s="288">
        <v>132.5</v>
      </c>
      <c r="GH174" s="288">
        <v>547.79999999999995</v>
      </c>
      <c r="GI174" s="288">
        <v>27</v>
      </c>
      <c r="GJ174" s="288">
        <v>2</v>
      </c>
      <c r="GK174" s="288">
        <v>1</v>
      </c>
      <c r="GL174" s="288">
        <v>1</v>
      </c>
      <c r="GM174" s="288">
        <v>7</v>
      </c>
      <c r="GN174" s="288">
        <v>0</v>
      </c>
      <c r="GO174" s="288">
        <v>1</v>
      </c>
      <c r="GP174" s="288">
        <v>8</v>
      </c>
      <c r="GQ174" s="288">
        <v>1</v>
      </c>
      <c r="GR174" s="288">
        <v>0</v>
      </c>
      <c r="GS174" s="288">
        <v>0</v>
      </c>
      <c r="GT174" s="288">
        <v>8</v>
      </c>
      <c r="GU174" s="288">
        <v>1</v>
      </c>
      <c r="GV174" s="288">
        <v>1</v>
      </c>
      <c r="GW174" s="288">
        <v>0</v>
      </c>
      <c r="GX174" s="288">
        <v>0</v>
      </c>
      <c r="GY174" s="288">
        <v>2</v>
      </c>
      <c r="GZ174" s="288">
        <v>2</v>
      </c>
      <c r="HA174" s="288">
        <v>0</v>
      </c>
      <c r="HB174" s="288">
        <v>1</v>
      </c>
      <c r="HC174" s="288">
        <v>2</v>
      </c>
      <c r="HD174" s="288">
        <v>0</v>
      </c>
      <c r="HE174" s="288">
        <v>2</v>
      </c>
      <c r="HF174" s="288">
        <v>1</v>
      </c>
      <c r="HG174" s="288">
        <v>1</v>
      </c>
      <c r="HH174" s="288">
        <v>10</v>
      </c>
      <c r="HI174" s="288">
        <v>2</v>
      </c>
      <c r="HJ174" s="134">
        <v>0.44195671917849083</v>
      </c>
      <c r="HK174" s="134">
        <v>7.5132642260343445</v>
      </c>
      <c r="HL174" s="132">
        <v>20.705672293512297</v>
      </c>
      <c r="HM174" s="144">
        <v>91.905939220993403</v>
      </c>
      <c r="HN174" s="144">
        <v>84.143420411583705</v>
      </c>
      <c r="HO174" s="365">
        <v>0.123864574731627</v>
      </c>
      <c r="HP174" s="365">
        <v>4.1373603640877103E-2</v>
      </c>
      <c r="HQ174" s="365">
        <v>6.3324538258575203</v>
      </c>
      <c r="HR174" s="365">
        <v>2.8776978417266199</v>
      </c>
      <c r="HS174" s="132">
        <v>94.722955145118704</v>
      </c>
      <c r="HT174" s="132">
        <v>95.203836930455594</v>
      </c>
      <c r="HU174" s="132">
        <v>1.95602807597027</v>
      </c>
      <c r="HV174" s="132">
        <v>1.43773272652048</v>
      </c>
      <c r="HW174" s="132">
        <v>6.5660130856679304</v>
      </c>
      <c r="HX174" s="132">
        <v>13.561621881510799</v>
      </c>
      <c r="HY174" s="144">
        <v>100.07811206546586</v>
      </c>
      <c r="HZ174" s="144">
        <v>91.896105850061105</v>
      </c>
      <c r="IA174" s="383">
        <v>65</v>
      </c>
      <c r="IB174" s="383">
        <v>35</v>
      </c>
      <c r="IC174" s="366">
        <v>0.36969628028665702</v>
      </c>
      <c r="ID174" s="366">
        <v>0.128294417360067</v>
      </c>
      <c r="IE174" s="366">
        <v>4.3160690571049098</v>
      </c>
      <c r="IF174" s="366">
        <v>2.51436781609195</v>
      </c>
      <c r="IG174" s="144">
        <v>69.322709163346602</v>
      </c>
      <c r="IH174" s="144">
        <v>75.431034482758605</v>
      </c>
      <c r="II174" s="144">
        <v>8.5655784324877704</v>
      </c>
      <c r="IJ174" s="144">
        <v>5.10245225614897</v>
      </c>
      <c r="IK174" s="144">
        <v>6.4775109837430103</v>
      </c>
      <c r="IL174" s="144">
        <v>13.8971098883487</v>
      </c>
      <c r="IM174" s="146">
        <v>82.297461797365742</v>
      </c>
      <c r="IN174" s="135">
        <v>89.03494389831431</v>
      </c>
      <c r="IO174" s="366">
        <v>0.37520100053600097</v>
      </c>
      <c r="IP174" s="366">
        <v>6.8662455369404005E-2</v>
      </c>
      <c r="IQ174" s="366">
        <v>3.9848197343453502</v>
      </c>
      <c r="IR174" s="366">
        <v>1.1111111111111101</v>
      </c>
      <c r="IS174" s="144">
        <v>89.943074003795104</v>
      </c>
      <c r="IT174" s="144">
        <v>94.6666666666667</v>
      </c>
      <c r="IU174" s="144">
        <v>9.4157584420225096</v>
      </c>
      <c r="IV174" s="144">
        <v>6.1796209832463598</v>
      </c>
      <c r="IW174" s="144">
        <v>4.9690762132268702</v>
      </c>
      <c r="IX174" s="144">
        <v>8.5080906148867292</v>
      </c>
      <c r="IY174" s="338">
        <v>49</v>
      </c>
      <c r="IZ174" s="366">
        <v>0.37062249451630003</v>
      </c>
      <c r="JA174" s="366">
        <v>6.0869565217391299</v>
      </c>
      <c r="JB174" s="366">
        <v>86.335403726708094</v>
      </c>
      <c r="JC174" s="366">
        <v>6.0887981241963498</v>
      </c>
      <c r="JD174" s="144">
        <v>11.731395907901099</v>
      </c>
    </row>
    <row r="175" spans="1:264" ht="18" customHeight="1">
      <c r="A175" s="278"/>
      <c r="B175" s="279" t="s">
        <v>87</v>
      </c>
      <c r="C175" s="279" t="s">
        <v>87</v>
      </c>
      <c r="D175" s="280" t="s">
        <v>1891</v>
      </c>
      <c r="E175" s="281" t="s">
        <v>1389</v>
      </c>
      <c r="F175" s="280" t="s">
        <v>108</v>
      </c>
      <c r="G175" s="281" t="s">
        <v>129</v>
      </c>
      <c r="H175" s="282" t="s">
        <v>87</v>
      </c>
      <c r="I175" s="282" t="s">
        <v>87</v>
      </c>
      <c r="J175" s="282" t="s">
        <v>87</v>
      </c>
      <c r="K175" s="282" t="s">
        <v>87</v>
      </c>
      <c r="L175" s="282" t="s">
        <v>87</v>
      </c>
      <c r="M175" s="283">
        <v>465839</v>
      </c>
      <c r="N175" s="282" t="s">
        <v>87</v>
      </c>
      <c r="O175" s="282" t="s">
        <v>87</v>
      </c>
      <c r="P175" s="282" t="s">
        <v>87</v>
      </c>
      <c r="Q175" s="282" t="s">
        <v>87</v>
      </c>
      <c r="R175" s="132">
        <v>88.662745810616329</v>
      </c>
      <c r="S175" s="132">
        <v>87.890172652074526</v>
      </c>
      <c r="T175" s="339" t="s">
        <v>88</v>
      </c>
      <c r="U175" s="339" t="s">
        <v>88</v>
      </c>
      <c r="V175" s="132">
        <v>15.290456431535301</v>
      </c>
      <c r="W175" s="132">
        <v>12.1576763485477</v>
      </c>
      <c r="X175" s="132">
        <v>27.448132780083</v>
      </c>
      <c r="Y175" s="282" t="s">
        <v>87</v>
      </c>
      <c r="Z175" s="282" t="s">
        <v>87</v>
      </c>
      <c r="AA175" s="282" t="s">
        <v>87</v>
      </c>
      <c r="AB175" s="282" t="s">
        <v>87</v>
      </c>
      <c r="AC175" s="282" t="s">
        <v>87</v>
      </c>
      <c r="AD175" s="282" t="s">
        <v>87</v>
      </c>
      <c r="AE175" s="282" t="s">
        <v>87</v>
      </c>
      <c r="AF175" s="282" t="s">
        <v>87</v>
      </c>
      <c r="AG175" s="282" t="s">
        <v>87</v>
      </c>
      <c r="AH175" s="282" t="s">
        <v>87</v>
      </c>
      <c r="AI175" s="282" t="s">
        <v>87</v>
      </c>
      <c r="AJ175" s="282" t="s">
        <v>87</v>
      </c>
      <c r="AK175" s="282" t="s">
        <v>87</v>
      </c>
      <c r="AL175" s="282" t="s">
        <v>87</v>
      </c>
      <c r="AM175" s="282" t="s">
        <v>87</v>
      </c>
      <c r="AN175" s="282" t="s">
        <v>87</v>
      </c>
      <c r="AO175" s="282" t="s">
        <v>87</v>
      </c>
      <c r="AP175" s="282" t="s">
        <v>87</v>
      </c>
      <c r="AQ175" s="282" t="s">
        <v>87</v>
      </c>
      <c r="AR175" s="282" t="s">
        <v>87</v>
      </c>
      <c r="AS175" s="282" t="s">
        <v>87</v>
      </c>
      <c r="AT175" s="282" t="s">
        <v>87</v>
      </c>
      <c r="AU175" s="282" t="s">
        <v>87</v>
      </c>
      <c r="AV175" s="282" t="s">
        <v>87</v>
      </c>
      <c r="AW175" s="286" t="s">
        <v>87</v>
      </c>
      <c r="AX175" s="286" t="s">
        <v>87</v>
      </c>
      <c r="AY175" s="286" t="s">
        <v>87</v>
      </c>
      <c r="AZ175" s="286" t="s">
        <v>87</v>
      </c>
      <c r="BA175" s="286" t="s">
        <v>87</v>
      </c>
      <c r="BB175" s="285">
        <v>37</v>
      </c>
      <c r="BC175" s="285">
        <v>76</v>
      </c>
      <c r="BD175" s="287" t="s">
        <v>88</v>
      </c>
      <c r="BE175" s="287" t="s">
        <v>88</v>
      </c>
      <c r="BF175" s="287" t="s">
        <v>88</v>
      </c>
      <c r="BG175" s="285">
        <v>24</v>
      </c>
      <c r="BH175" s="284">
        <v>5.1560788020710246</v>
      </c>
      <c r="BI175" s="285">
        <v>374</v>
      </c>
      <c r="BJ175" s="284">
        <v>80.348894665606807</v>
      </c>
      <c r="BK175" s="285">
        <v>0</v>
      </c>
      <c r="BL175" s="284">
        <v>0</v>
      </c>
      <c r="BM175" s="285">
        <v>0</v>
      </c>
      <c r="BN175" s="288">
        <v>0</v>
      </c>
      <c r="BO175" s="289">
        <v>134</v>
      </c>
      <c r="BP175" s="288">
        <v>28.788106644896555</v>
      </c>
      <c r="BQ175" s="285">
        <v>0</v>
      </c>
      <c r="BR175" s="288">
        <v>0</v>
      </c>
      <c r="BS175" s="285">
        <v>0</v>
      </c>
      <c r="BT175" s="288">
        <v>0</v>
      </c>
      <c r="BU175" s="285">
        <v>0</v>
      </c>
      <c r="BV175" s="288">
        <v>0</v>
      </c>
      <c r="BW175" s="285">
        <v>28</v>
      </c>
      <c r="BX175" s="288">
        <v>6.0154252690828622</v>
      </c>
      <c r="BY175" s="290">
        <v>9</v>
      </c>
      <c r="BZ175" s="291">
        <v>1.9335295507766341</v>
      </c>
      <c r="CA175" s="285">
        <v>768</v>
      </c>
      <c r="CB175" s="288">
        <v>164.99452166627279</v>
      </c>
      <c r="CC175" s="290">
        <v>0</v>
      </c>
      <c r="CD175" s="291">
        <v>0</v>
      </c>
      <c r="CE175" s="285">
        <v>109</v>
      </c>
      <c r="CF175" s="288">
        <v>23.417191226072571</v>
      </c>
      <c r="CG175" s="285">
        <v>514</v>
      </c>
      <c r="CH175" s="288">
        <v>110.42602101102112</v>
      </c>
      <c r="CI175" s="285">
        <v>1294</v>
      </c>
      <c r="CJ175" s="288">
        <v>277.99858207832943</v>
      </c>
      <c r="CK175" s="285">
        <v>310</v>
      </c>
      <c r="CL175" s="288">
        <v>66.599351193417405</v>
      </c>
      <c r="CM175" s="285">
        <v>10</v>
      </c>
      <c r="CN175" s="292">
        <v>2.148366167529594</v>
      </c>
      <c r="CO175" s="285">
        <v>539</v>
      </c>
      <c r="CP175" s="288">
        <v>115.7969364298451</v>
      </c>
      <c r="CQ175" s="290">
        <v>1</v>
      </c>
      <c r="CR175" s="291">
        <v>0.21483661675295937</v>
      </c>
      <c r="CS175" s="285">
        <v>0</v>
      </c>
      <c r="CT175" s="288">
        <v>0</v>
      </c>
      <c r="CU175" s="285">
        <v>74</v>
      </c>
      <c r="CV175" s="288">
        <v>15.897909639718995</v>
      </c>
      <c r="CW175" s="285">
        <v>647</v>
      </c>
      <c r="CX175" s="288">
        <v>138.99929103916472</v>
      </c>
      <c r="CY175" s="285">
        <v>647</v>
      </c>
      <c r="CZ175" s="288">
        <v>138.99929103916472</v>
      </c>
      <c r="DA175" s="285">
        <v>0</v>
      </c>
      <c r="DB175" s="288">
        <v>0</v>
      </c>
      <c r="DC175" s="285">
        <v>0</v>
      </c>
      <c r="DD175" s="285">
        <v>1717</v>
      </c>
      <c r="DE175" s="285">
        <v>218</v>
      </c>
      <c r="DF175" s="285">
        <v>10276</v>
      </c>
      <c r="DG175" s="285">
        <v>0</v>
      </c>
      <c r="DH175" s="285">
        <v>573</v>
      </c>
      <c r="DI175" s="285">
        <v>72</v>
      </c>
      <c r="DJ175" s="285">
        <v>345</v>
      </c>
      <c r="DK175" s="285">
        <v>164</v>
      </c>
      <c r="DL175" s="285">
        <v>206</v>
      </c>
      <c r="DM175" s="285">
        <v>83</v>
      </c>
      <c r="DN175" s="285">
        <v>1051</v>
      </c>
      <c r="DO175" s="285">
        <v>61</v>
      </c>
      <c r="DP175" s="285">
        <v>31</v>
      </c>
      <c r="DQ175" s="285">
        <v>59</v>
      </c>
      <c r="DR175" s="285">
        <v>0</v>
      </c>
      <c r="DS175" s="285">
        <v>58</v>
      </c>
      <c r="DT175" s="285">
        <v>874</v>
      </c>
      <c r="DU175" s="285">
        <v>28503</v>
      </c>
      <c r="DV175" s="285">
        <v>4130</v>
      </c>
      <c r="DW175" s="285">
        <v>3546</v>
      </c>
      <c r="DX175" s="285">
        <v>560</v>
      </c>
      <c r="DY175" s="285">
        <v>437</v>
      </c>
      <c r="DZ175" s="285">
        <v>4776</v>
      </c>
      <c r="EA175" s="285">
        <v>11547</v>
      </c>
      <c r="EB175" s="288">
        <v>18.2731445397073</v>
      </c>
      <c r="EC175" s="285">
        <v>229</v>
      </c>
      <c r="ED175" s="285">
        <v>3809</v>
      </c>
      <c r="EE175" s="285">
        <v>634</v>
      </c>
      <c r="EF175" s="288">
        <v>16.644788658440536</v>
      </c>
      <c r="EG175" s="285">
        <v>118</v>
      </c>
      <c r="EH175" s="285">
        <v>71</v>
      </c>
      <c r="EI175" s="285">
        <v>36</v>
      </c>
      <c r="EJ175" s="285">
        <v>17</v>
      </c>
      <c r="EK175" s="285">
        <v>253</v>
      </c>
      <c r="EL175" s="285">
        <v>0</v>
      </c>
      <c r="EM175" s="285">
        <v>10</v>
      </c>
      <c r="EN175" s="285">
        <v>7</v>
      </c>
      <c r="EO175" s="285">
        <v>29</v>
      </c>
      <c r="EP175" s="285">
        <v>5</v>
      </c>
      <c r="EQ175" s="285">
        <v>32</v>
      </c>
      <c r="ER175" s="285">
        <v>0</v>
      </c>
      <c r="ES175" s="285">
        <v>3</v>
      </c>
      <c r="ET175" s="285">
        <v>2</v>
      </c>
      <c r="EU175" s="285">
        <v>0</v>
      </c>
      <c r="EV175" s="285">
        <v>2855</v>
      </c>
      <c r="EW175" s="285">
        <v>41</v>
      </c>
      <c r="EX175" s="285">
        <v>66</v>
      </c>
      <c r="EY175" s="285">
        <v>1078</v>
      </c>
      <c r="EZ175" s="285">
        <v>6</v>
      </c>
      <c r="FA175" s="285">
        <v>19</v>
      </c>
      <c r="FB175" s="285">
        <v>1</v>
      </c>
      <c r="FC175" s="285">
        <v>0</v>
      </c>
      <c r="FD175" s="285">
        <v>27</v>
      </c>
      <c r="FE175" s="285">
        <v>0</v>
      </c>
      <c r="FF175" s="285">
        <v>21</v>
      </c>
      <c r="FG175" s="285">
        <v>155</v>
      </c>
      <c r="FH175" s="285">
        <v>305</v>
      </c>
      <c r="FI175" s="285">
        <v>331</v>
      </c>
      <c r="FJ175" s="285">
        <v>2192</v>
      </c>
      <c r="FK175" s="289">
        <v>12</v>
      </c>
      <c r="FL175" s="288">
        <v>2.5759972866161913</v>
      </c>
      <c r="FM175" s="289">
        <v>4</v>
      </c>
      <c r="FN175" s="288">
        <v>0.85866576220539725</v>
      </c>
      <c r="FO175" s="295">
        <v>1</v>
      </c>
      <c r="FP175" s="291">
        <v>0.21466644055134931</v>
      </c>
      <c r="FQ175" s="281">
        <v>3</v>
      </c>
      <c r="FR175" s="292">
        <v>0.64450985025887808</v>
      </c>
      <c r="FS175" s="281">
        <v>0</v>
      </c>
      <c r="FT175" s="292">
        <v>0</v>
      </c>
      <c r="FU175" s="295">
        <v>0</v>
      </c>
      <c r="FV175" s="291">
        <v>0</v>
      </c>
      <c r="FW175" s="293">
        <v>1</v>
      </c>
      <c r="FX175" s="293">
        <v>0</v>
      </c>
      <c r="FY175" s="293">
        <v>1</v>
      </c>
      <c r="FZ175" s="293">
        <v>0</v>
      </c>
      <c r="GA175" s="293">
        <v>0</v>
      </c>
      <c r="GB175" s="285">
        <v>5589</v>
      </c>
      <c r="GC175" s="285">
        <v>2591</v>
      </c>
      <c r="GD175" s="285">
        <v>4804</v>
      </c>
      <c r="GE175" s="285">
        <v>746</v>
      </c>
      <c r="GF175" s="285">
        <v>72</v>
      </c>
      <c r="GG175" s="288">
        <v>139.4</v>
      </c>
      <c r="GH175" s="288">
        <v>482.9</v>
      </c>
      <c r="GI175" s="288">
        <v>39</v>
      </c>
      <c r="GJ175" s="288">
        <v>2</v>
      </c>
      <c r="GK175" s="288">
        <v>1.18</v>
      </c>
      <c r="GL175" s="288">
        <v>2.4500000000000002</v>
      </c>
      <c r="GM175" s="288">
        <v>6.1</v>
      </c>
      <c r="GN175" s="288">
        <v>6.1</v>
      </c>
      <c r="GO175" s="288">
        <v>1</v>
      </c>
      <c r="GP175" s="288">
        <v>6.1</v>
      </c>
      <c r="GQ175" s="288">
        <v>1</v>
      </c>
      <c r="GR175" s="288">
        <v>0</v>
      </c>
      <c r="GS175" s="288">
        <v>0.1</v>
      </c>
      <c r="GT175" s="288">
        <v>16.14</v>
      </c>
      <c r="GU175" s="288">
        <v>0</v>
      </c>
      <c r="GV175" s="288">
        <v>1</v>
      </c>
      <c r="GW175" s="288">
        <v>1</v>
      </c>
      <c r="GX175" s="288">
        <v>1</v>
      </c>
      <c r="GY175" s="288">
        <v>2</v>
      </c>
      <c r="GZ175" s="288">
        <v>2</v>
      </c>
      <c r="HA175" s="288">
        <v>1</v>
      </c>
      <c r="HB175" s="288">
        <v>1</v>
      </c>
      <c r="HC175" s="288">
        <v>0</v>
      </c>
      <c r="HD175" s="288">
        <v>0</v>
      </c>
      <c r="HE175" s="288">
        <v>2</v>
      </c>
      <c r="HF175" s="288">
        <v>2</v>
      </c>
      <c r="HG175" s="288">
        <v>1</v>
      </c>
      <c r="HH175" s="288">
        <v>4</v>
      </c>
      <c r="HI175" s="288">
        <v>4.1900000000000004</v>
      </c>
      <c r="HJ175" s="134">
        <v>0.85866576220539725</v>
      </c>
      <c r="HK175" s="134">
        <v>7.5133254192972254</v>
      </c>
      <c r="HL175" s="132">
        <v>30.589967778567274</v>
      </c>
      <c r="HM175" s="144">
        <v>94.458770084435301</v>
      </c>
      <c r="HN175" s="144">
        <v>82.083799038229103</v>
      </c>
      <c r="HO175" s="365">
        <v>5.9972013060571698E-2</v>
      </c>
      <c r="HP175" s="365">
        <v>2.4371420447621799E-2</v>
      </c>
      <c r="HQ175" s="365">
        <v>2.4324324324324298</v>
      </c>
      <c r="HR175" s="365">
        <v>1.2903225806451599</v>
      </c>
      <c r="HS175" s="132">
        <v>81.351351351351397</v>
      </c>
      <c r="HT175" s="132">
        <v>89.0322580645161</v>
      </c>
      <c r="HU175" s="132">
        <v>2.4655160924901698</v>
      </c>
      <c r="HV175" s="132">
        <v>1.88878508469069</v>
      </c>
      <c r="HW175" s="132">
        <v>6.9406317859630402</v>
      </c>
      <c r="HX175" s="132">
        <v>15.5679265553277</v>
      </c>
      <c r="HY175" s="144">
        <v>88.434010862521816</v>
      </c>
      <c r="HZ175" s="144">
        <v>88.668743990231903</v>
      </c>
      <c r="IA175" s="383">
        <v>24</v>
      </c>
      <c r="IB175" s="383">
        <v>20</v>
      </c>
      <c r="IC175" s="366">
        <v>0.196608503317768</v>
      </c>
      <c r="ID175" s="366">
        <v>9.9393698439518993E-2</v>
      </c>
      <c r="IE175" s="366">
        <v>2.64608599779493</v>
      </c>
      <c r="IF175" s="366">
        <v>1.9512195121951199</v>
      </c>
      <c r="IG175" s="144">
        <v>71.223814773980195</v>
      </c>
      <c r="IH175" s="144">
        <v>76.292682926829301</v>
      </c>
      <c r="II175" s="144">
        <v>7.4301630212173304</v>
      </c>
      <c r="IJ175" s="144">
        <v>5.0939270450253504</v>
      </c>
      <c r="IK175" s="144">
        <v>6.4641353668404502</v>
      </c>
      <c r="IL175" s="144">
        <v>14.4827511367212</v>
      </c>
      <c r="IM175" s="146">
        <v>83.633428113243895</v>
      </c>
      <c r="IN175" s="135">
        <v>82.550021325080294</v>
      </c>
      <c r="IO175" s="366">
        <v>0.10584810796507001</v>
      </c>
      <c r="IP175" s="366">
        <v>3.7632891146862399E-2</v>
      </c>
      <c r="IQ175" s="366">
        <v>1.2861736334405101</v>
      </c>
      <c r="IR175" s="366">
        <v>0.72202166064981999</v>
      </c>
      <c r="IS175" s="144">
        <v>81.028938906752401</v>
      </c>
      <c r="IT175" s="144">
        <v>87.906137184115494</v>
      </c>
      <c r="IU175" s="144">
        <v>8.2296903942841997</v>
      </c>
      <c r="IV175" s="144">
        <v>5.2121554238404402</v>
      </c>
      <c r="IW175" s="144">
        <v>7.6804198393406198</v>
      </c>
      <c r="IX175" s="144">
        <v>12.297594455920599</v>
      </c>
      <c r="IY175" s="338">
        <v>27</v>
      </c>
      <c r="IZ175" s="366">
        <v>0.18776077885952699</v>
      </c>
      <c r="JA175" s="366">
        <v>5.3149606299212602</v>
      </c>
      <c r="JB175" s="366">
        <v>91.732283464566905</v>
      </c>
      <c r="JC175" s="366">
        <v>3.5326842837274</v>
      </c>
      <c r="JD175" s="144">
        <v>12.747555642369599</v>
      </c>
    </row>
    <row r="176" spans="1:264" ht="18" customHeight="1">
      <c r="A176" s="278"/>
      <c r="B176" s="279" t="s">
        <v>87</v>
      </c>
      <c r="C176" s="279" t="s">
        <v>87</v>
      </c>
      <c r="D176" s="280" t="s">
        <v>1892</v>
      </c>
      <c r="E176" s="281" t="s">
        <v>1313</v>
      </c>
      <c r="F176" s="280" t="s">
        <v>108</v>
      </c>
      <c r="G176" s="281" t="s">
        <v>129</v>
      </c>
      <c r="H176" s="282" t="s">
        <v>87</v>
      </c>
      <c r="I176" s="282" t="s">
        <v>87</v>
      </c>
      <c r="J176" s="282" t="s">
        <v>87</v>
      </c>
      <c r="K176" s="282" t="s">
        <v>87</v>
      </c>
      <c r="L176" s="282" t="s">
        <v>87</v>
      </c>
      <c r="M176" s="283">
        <v>848603</v>
      </c>
      <c r="N176" s="282" t="s">
        <v>87</v>
      </c>
      <c r="O176" s="282" t="s">
        <v>87</v>
      </c>
      <c r="P176" s="282" t="s">
        <v>87</v>
      </c>
      <c r="Q176" s="282" t="s">
        <v>87</v>
      </c>
      <c r="R176" s="132">
        <v>86.221045146595159</v>
      </c>
      <c r="S176" s="132">
        <v>86.347069617052341</v>
      </c>
      <c r="T176" s="339" t="s">
        <v>88</v>
      </c>
      <c r="U176" s="339" t="s">
        <v>88</v>
      </c>
      <c r="V176" s="132">
        <v>12.8068421637232</v>
      </c>
      <c r="W176" s="132">
        <v>12.2403643230034</v>
      </c>
      <c r="X176" s="132">
        <v>25.047206486726601</v>
      </c>
      <c r="Y176" s="282" t="s">
        <v>87</v>
      </c>
      <c r="Z176" s="282" t="s">
        <v>87</v>
      </c>
      <c r="AA176" s="282" t="s">
        <v>87</v>
      </c>
      <c r="AB176" s="282" t="s">
        <v>87</v>
      </c>
      <c r="AC176" s="282" t="s">
        <v>87</v>
      </c>
      <c r="AD176" s="282" t="s">
        <v>87</v>
      </c>
      <c r="AE176" s="282" t="s">
        <v>87</v>
      </c>
      <c r="AF176" s="282" t="s">
        <v>87</v>
      </c>
      <c r="AG176" s="282" t="s">
        <v>87</v>
      </c>
      <c r="AH176" s="282" t="s">
        <v>87</v>
      </c>
      <c r="AI176" s="282" t="s">
        <v>87</v>
      </c>
      <c r="AJ176" s="282" t="s">
        <v>87</v>
      </c>
      <c r="AK176" s="282" t="s">
        <v>87</v>
      </c>
      <c r="AL176" s="282" t="s">
        <v>87</v>
      </c>
      <c r="AM176" s="282" t="s">
        <v>87</v>
      </c>
      <c r="AN176" s="282" t="s">
        <v>87</v>
      </c>
      <c r="AO176" s="282" t="s">
        <v>87</v>
      </c>
      <c r="AP176" s="282" t="s">
        <v>87</v>
      </c>
      <c r="AQ176" s="282" t="s">
        <v>87</v>
      </c>
      <c r="AR176" s="282" t="s">
        <v>87</v>
      </c>
      <c r="AS176" s="282" t="s">
        <v>87</v>
      </c>
      <c r="AT176" s="282" t="s">
        <v>87</v>
      </c>
      <c r="AU176" s="282" t="s">
        <v>87</v>
      </c>
      <c r="AV176" s="282" t="s">
        <v>87</v>
      </c>
      <c r="AW176" s="286" t="s">
        <v>87</v>
      </c>
      <c r="AX176" s="286" t="s">
        <v>87</v>
      </c>
      <c r="AY176" s="286" t="s">
        <v>87</v>
      </c>
      <c r="AZ176" s="286" t="s">
        <v>87</v>
      </c>
      <c r="BA176" s="286" t="s">
        <v>87</v>
      </c>
      <c r="BB176" s="285">
        <v>174</v>
      </c>
      <c r="BC176" s="285">
        <v>144</v>
      </c>
      <c r="BD176" s="287" t="s">
        <v>88</v>
      </c>
      <c r="BE176" s="287" t="s">
        <v>88</v>
      </c>
      <c r="BF176" s="287" t="s">
        <v>88</v>
      </c>
      <c r="BG176" s="285">
        <v>184</v>
      </c>
      <c r="BH176" s="284">
        <v>21.450996713567406</v>
      </c>
      <c r="BI176" s="285">
        <v>1099</v>
      </c>
      <c r="BJ176" s="284">
        <v>128.123072762014</v>
      </c>
      <c r="BK176" s="285">
        <v>71</v>
      </c>
      <c r="BL176" s="284">
        <v>8.2772867753439439</v>
      </c>
      <c r="BM176" s="285">
        <v>32</v>
      </c>
      <c r="BN176" s="288">
        <v>3.7306081240986795</v>
      </c>
      <c r="BO176" s="289">
        <v>400</v>
      </c>
      <c r="BP176" s="288">
        <v>46.632601551233492</v>
      </c>
      <c r="BQ176" s="285">
        <v>0</v>
      </c>
      <c r="BR176" s="288">
        <v>0</v>
      </c>
      <c r="BS176" s="285">
        <v>0</v>
      </c>
      <c r="BT176" s="288">
        <v>0</v>
      </c>
      <c r="BU176" s="285">
        <v>0</v>
      </c>
      <c r="BV176" s="288">
        <v>0</v>
      </c>
      <c r="BW176" s="285">
        <v>110</v>
      </c>
      <c r="BX176" s="288">
        <v>12.82396542658921</v>
      </c>
      <c r="BY176" s="290">
        <v>28</v>
      </c>
      <c r="BZ176" s="291">
        <v>3.264282108586344</v>
      </c>
      <c r="CA176" s="285">
        <v>2318</v>
      </c>
      <c r="CB176" s="288">
        <v>270.23592598939808</v>
      </c>
      <c r="CC176" s="285">
        <v>781</v>
      </c>
      <c r="CD176" s="288">
        <v>91.050154528783381</v>
      </c>
      <c r="CE176" s="285">
        <v>230</v>
      </c>
      <c r="CF176" s="288">
        <v>26.813745891959258</v>
      </c>
      <c r="CG176" s="285">
        <v>883</v>
      </c>
      <c r="CH176" s="288">
        <v>102.94146792434793</v>
      </c>
      <c r="CI176" s="285">
        <v>4817</v>
      </c>
      <c r="CJ176" s="288">
        <v>561.57310418072939</v>
      </c>
      <c r="CK176" s="285">
        <v>1345</v>
      </c>
      <c r="CL176" s="288">
        <v>156.80212271602261</v>
      </c>
      <c r="CM176" s="285">
        <v>5157</v>
      </c>
      <c r="CN176" s="292">
        <v>601.21081549927771</v>
      </c>
      <c r="CO176" s="285">
        <v>368</v>
      </c>
      <c r="CP176" s="288">
        <v>42.901993427134812</v>
      </c>
      <c r="CQ176" s="285">
        <v>1</v>
      </c>
      <c r="CR176" s="288">
        <v>0.11658150387808373</v>
      </c>
      <c r="CS176" s="285">
        <v>23</v>
      </c>
      <c r="CT176" s="288">
        <v>2.6813745891959258</v>
      </c>
      <c r="CU176" s="285">
        <v>210</v>
      </c>
      <c r="CV176" s="288">
        <v>24.482115814397584</v>
      </c>
      <c r="CW176" s="285">
        <v>1713</v>
      </c>
      <c r="CX176" s="288">
        <v>199.70411614315745</v>
      </c>
      <c r="CY176" s="285">
        <v>1617</v>
      </c>
      <c r="CZ176" s="288">
        <v>188.5122917708614</v>
      </c>
      <c r="DA176" s="290">
        <v>0</v>
      </c>
      <c r="DB176" s="291">
        <v>0</v>
      </c>
      <c r="DC176" s="285">
        <v>27</v>
      </c>
      <c r="DD176" s="285">
        <v>4650</v>
      </c>
      <c r="DE176" s="285">
        <v>1753</v>
      </c>
      <c r="DF176" s="285">
        <v>51885</v>
      </c>
      <c r="DG176" s="285">
        <v>9189</v>
      </c>
      <c r="DH176" s="285">
        <v>888</v>
      </c>
      <c r="DI176" s="285">
        <v>225</v>
      </c>
      <c r="DJ176" s="285">
        <v>473</v>
      </c>
      <c r="DK176" s="285">
        <v>92</v>
      </c>
      <c r="DL176" s="285">
        <v>2435</v>
      </c>
      <c r="DM176" s="285">
        <v>137</v>
      </c>
      <c r="DN176" s="285">
        <v>7105</v>
      </c>
      <c r="DO176" s="285">
        <v>157</v>
      </c>
      <c r="DP176" s="285">
        <v>66</v>
      </c>
      <c r="DQ176" s="285">
        <v>164</v>
      </c>
      <c r="DR176" s="285">
        <v>0</v>
      </c>
      <c r="DS176" s="285">
        <v>79</v>
      </c>
      <c r="DT176" s="285">
        <v>61653</v>
      </c>
      <c r="DU176" s="285">
        <v>69620</v>
      </c>
      <c r="DV176" s="285">
        <v>19286</v>
      </c>
      <c r="DW176" s="285">
        <v>13536</v>
      </c>
      <c r="DX176" s="285">
        <v>2048</v>
      </c>
      <c r="DY176" s="285">
        <v>1800</v>
      </c>
      <c r="DZ176" s="285">
        <v>19262</v>
      </c>
      <c r="EA176" s="285">
        <v>63780</v>
      </c>
      <c r="EB176" s="288">
        <v>19.6942615239887</v>
      </c>
      <c r="EC176" s="285">
        <v>1153</v>
      </c>
      <c r="ED176" s="285">
        <v>21279</v>
      </c>
      <c r="EE176" s="285">
        <v>4117</v>
      </c>
      <c r="EF176" s="288">
        <v>19.347713708350955</v>
      </c>
      <c r="EG176" s="285">
        <v>641</v>
      </c>
      <c r="EH176" s="285">
        <v>348</v>
      </c>
      <c r="EI176" s="285">
        <v>217</v>
      </c>
      <c r="EJ176" s="285">
        <v>233</v>
      </c>
      <c r="EK176" s="285">
        <v>1265</v>
      </c>
      <c r="EL176" s="285">
        <v>6</v>
      </c>
      <c r="EM176" s="285">
        <v>108</v>
      </c>
      <c r="EN176" s="285">
        <v>31</v>
      </c>
      <c r="EO176" s="285">
        <v>122</v>
      </c>
      <c r="EP176" s="285">
        <v>145</v>
      </c>
      <c r="EQ176" s="285">
        <v>177</v>
      </c>
      <c r="ER176" s="285">
        <v>0</v>
      </c>
      <c r="ES176" s="285">
        <v>13</v>
      </c>
      <c r="ET176" s="285">
        <v>12</v>
      </c>
      <c r="EU176" s="285">
        <v>2</v>
      </c>
      <c r="EV176" s="285">
        <v>13221</v>
      </c>
      <c r="EW176" s="285">
        <v>180</v>
      </c>
      <c r="EX176" s="285">
        <v>276</v>
      </c>
      <c r="EY176" s="285">
        <v>5176</v>
      </c>
      <c r="EZ176" s="285">
        <v>24</v>
      </c>
      <c r="FA176" s="285">
        <v>60</v>
      </c>
      <c r="FB176" s="285">
        <v>8</v>
      </c>
      <c r="FC176" s="285">
        <v>6</v>
      </c>
      <c r="FD176" s="285">
        <v>96</v>
      </c>
      <c r="FE176" s="285">
        <v>12</v>
      </c>
      <c r="FF176" s="285">
        <v>111</v>
      </c>
      <c r="FG176" s="285">
        <v>1054</v>
      </c>
      <c r="FH176" s="285">
        <v>1404</v>
      </c>
      <c r="FI176" s="285">
        <v>1269</v>
      </c>
      <c r="FJ176" s="285">
        <v>8475</v>
      </c>
      <c r="FK176" s="289">
        <v>51</v>
      </c>
      <c r="FL176" s="288">
        <v>6.0098774102849033</v>
      </c>
      <c r="FM176" s="289">
        <v>16</v>
      </c>
      <c r="FN176" s="288">
        <v>1.8854517365599699</v>
      </c>
      <c r="FO176" s="295">
        <v>6</v>
      </c>
      <c r="FP176" s="291">
        <v>0.70704440120998868</v>
      </c>
      <c r="FQ176" s="281">
        <v>10</v>
      </c>
      <c r="FR176" s="292">
        <v>1.1658150387808373</v>
      </c>
      <c r="FS176" s="281">
        <v>1</v>
      </c>
      <c r="FT176" s="292">
        <v>0.11658150387808373</v>
      </c>
      <c r="FU176" s="289">
        <v>27</v>
      </c>
      <c r="FV176" s="288">
        <v>3.1477006047082603</v>
      </c>
      <c r="FW176" s="293">
        <v>2</v>
      </c>
      <c r="FX176" s="293">
        <v>0</v>
      </c>
      <c r="FY176" s="293">
        <v>2</v>
      </c>
      <c r="FZ176" s="293">
        <v>0</v>
      </c>
      <c r="GA176" s="293">
        <v>0</v>
      </c>
      <c r="GB176" s="285">
        <v>24490</v>
      </c>
      <c r="GC176" s="285">
        <v>10895</v>
      </c>
      <c r="GD176" s="285">
        <v>19843</v>
      </c>
      <c r="GE176" s="285">
        <v>877</v>
      </c>
      <c r="GF176" s="285">
        <v>178</v>
      </c>
      <c r="GG176" s="288">
        <v>996.11</v>
      </c>
      <c r="GH176" s="288">
        <v>2727.4315000000001</v>
      </c>
      <c r="GI176" s="288">
        <v>153.57</v>
      </c>
      <c r="GJ176" s="288">
        <v>44.450499999999998</v>
      </c>
      <c r="GK176" s="288">
        <v>8</v>
      </c>
      <c r="GL176" s="288">
        <v>16.237500000000001</v>
      </c>
      <c r="GM176" s="288">
        <v>31.6</v>
      </c>
      <c r="GN176" s="288">
        <v>26</v>
      </c>
      <c r="GO176" s="288">
        <v>12</v>
      </c>
      <c r="GP176" s="288">
        <v>43.325749999999999</v>
      </c>
      <c r="GQ176" s="288">
        <v>6.3875000000000002</v>
      </c>
      <c r="GR176" s="288">
        <v>6</v>
      </c>
      <c r="GS176" s="288">
        <v>5</v>
      </c>
      <c r="GT176" s="288">
        <v>87.487499999999997</v>
      </c>
      <c r="GU176" s="288">
        <v>7</v>
      </c>
      <c r="GV176" s="288">
        <v>6</v>
      </c>
      <c r="GW176" s="288">
        <v>2</v>
      </c>
      <c r="GX176" s="288">
        <v>3</v>
      </c>
      <c r="GY176" s="288">
        <v>7</v>
      </c>
      <c r="GZ176" s="288">
        <v>9</v>
      </c>
      <c r="HA176" s="288">
        <v>5</v>
      </c>
      <c r="HB176" s="288">
        <v>3</v>
      </c>
      <c r="HC176" s="288">
        <v>3</v>
      </c>
      <c r="HD176" s="288">
        <v>3</v>
      </c>
      <c r="HE176" s="288">
        <v>6</v>
      </c>
      <c r="HF176" s="288">
        <v>6</v>
      </c>
      <c r="HG176" s="288">
        <v>9</v>
      </c>
      <c r="HH176" s="288">
        <v>32.799999999999997</v>
      </c>
      <c r="HI176" s="288">
        <v>12.725</v>
      </c>
      <c r="HJ176" s="134">
        <v>0.35352220060499434</v>
      </c>
      <c r="HK176" s="134">
        <v>9.7807808834048426</v>
      </c>
      <c r="HL176" s="132">
        <v>32.35052197552919</v>
      </c>
      <c r="HM176" s="144">
        <v>85.513737517701401</v>
      </c>
      <c r="HN176" s="144">
        <v>85.5761190430987</v>
      </c>
      <c r="HO176" s="365">
        <v>9.3233082706766904E-2</v>
      </c>
      <c r="HP176" s="365">
        <v>6.3337907737781099E-2</v>
      </c>
      <c r="HQ176" s="365">
        <v>2.34848484848485</v>
      </c>
      <c r="HR176" s="365">
        <v>1.8105009052504499</v>
      </c>
      <c r="HS176" s="132">
        <v>79.090909090909093</v>
      </c>
      <c r="HT176" s="132">
        <v>81.291490645745299</v>
      </c>
      <c r="HU176" s="132">
        <v>3.9699248120300799</v>
      </c>
      <c r="HV176" s="132">
        <v>3.4983637707167698</v>
      </c>
      <c r="HW176" s="132">
        <v>5.6619912988307801</v>
      </c>
      <c r="HX176" s="132">
        <v>11.5907487445826</v>
      </c>
      <c r="HY176" s="144">
        <v>87.38965771137353</v>
      </c>
      <c r="HZ176" s="144">
        <v>85.801491732579393</v>
      </c>
      <c r="IA176" s="383">
        <v>74</v>
      </c>
      <c r="IB176" s="383">
        <v>68</v>
      </c>
      <c r="IC176" s="366">
        <v>0.25449668122571101</v>
      </c>
      <c r="ID176" s="366">
        <v>0.161305626719803</v>
      </c>
      <c r="IE176" s="366">
        <v>2.7007299270073002</v>
      </c>
      <c r="IF176" s="366">
        <v>2.5241276911655501</v>
      </c>
      <c r="IG176" s="144">
        <v>61.204379562043798</v>
      </c>
      <c r="IH176" s="144">
        <v>61.1729769858946</v>
      </c>
      <c r="II176" s="144">
        <v>9.4232554940330893</v>
      </c>
      <c r="IJ176" s="144">
        <v>6.3905493879874804</v>
      </c>
      <c r="IK176" s="144">
        <v>5.2365630381582502</v>
      </c>
      <c r="IL176" s="144">
        <v>11.548061588080801</v>
      </c>
      <c r="IM176" s="146">
        <v>85.216448505640642</v>
      </c>
      <c r="IN176" s="135">
        <v>78.066154822454607</v>
      </c>
      <c r="IO176" s="366">
        <v>9.3549975381585396E-2</v>
      </c>
      <c r="IP176" s="366">
        <v>2.8549288307027201E-2</v>
      </c>
      <c r="IQ176" s="366">
        <v>2.7982326951399101</v>
      </c>
      <c r="IR176" s="366">
        <v>1.29151291512915</v>
      </c>
      <c r="IS176" s="144">
        <v>65.832106038291599</v>
      </c>
      <c r="IT176" s="144">
        <v>75.276752767527697</v>
      </c>
      <c r="IU176" s="144">
        <v>3.34318069916297</v>
      </c>
      <c r="IV176" s="144">
        <v>2.2105306089155299</v>
      </c>
      <c r="IW176" s="144">
        <v>8.1661481243071208</v>
      </c>
      <c r="IX176" s="144">
        <v>13.5508680023407</v>
      </c>
      <c r="IY176" s="338">
        <v>27</v>
      </c>
      <c r="IZ176" s="366">
        <v>0.16402405686167301</v>
      </c>
      <c r="JA176" s="366">
        <v>3.6834924965893601</v>
      </c>
      <c r="JB176" s="366">
        <v>88.676671214188303</v>
      </c>
      <c r="JC176" s="366">
        <v>4.4529493955409798</v>
      </c>
      <c r="JD176" s="144">
        <v>7.56392698124729</v>
      </c>
    </row>
    <row r="177" spans="1:264" ht="18" customHeight="1">
      <c r="A177" s="278"/>
      <c r="B177" s="279" t="s">
        <v>87</v>
      </c>
      <c r="C177" s="279" t="s">
        <v>87</v>
      </c>
      <c r="D177" s="280" t="s">
        <v>1893</v>
      </c>
      <c r="E177" s="281" t="s">
        <v>1390</v>
      </c>
      <c r="F177" s="280" t="s">
        <v>109</v>
      </c>
      <c r="G177" s="281" t="s">
        <v>21</v>
      </c>
      <c r="H177" s="282" t="s">
        <v>87</v>
      </c>
      <c r="I177" s="282" t="s">
        <v>87</v>
      </c>
      <c r="J177" s="282" t="s">
        <v>87</v>
      </c>
      <c r="K177" s="282" t="s">
        <v>87</v>
      </c>
      <c r="L177" s="282" t="s">
        <v>87</v>
      </c>
      <c r="M177" s="283">
        <v>325234</v>
      </c>
      <c r="N177" s="282" t="s">
        <v>87</v>
      </c>
      <c r="O177" s="282" t="s">
        <v>87</v>
      </c>
      <c r="P177" s="282" t="s">
        <v>87</v>
      </c>
      <c r="Q177" s="282" t="s">
        <v>87</v>
      </c>
      <c r="R177" s="132">
        <v>101.67841857190957</v>
      </c>
      <c r="S177" s="132">
        <v>103.18160978763804</v>
      </c>
      <c r="T177" s="338">
        <v>46.995790663749631</v>
      </c>
      <c r="U177" s="338">
        <v>55.441414511237326</v>
      </c>
      <c r="V177" s="132">
        <v>11.081162024558299</v>
      </c>
      <c r="W177" s="132">
        <v>9.7334531296795408</v>
      </c>
      <c r="X177" s="132">
        <v>20.814615154237799</v>
      </c>
      <c r="Y177" s="282" t="s">
        <v>87</v>
      </c>
      <c r="Z177" s="282" t="s">
        <v>87</v>
      </c>
      <c r="AA177" s="282" t="s">
        <v>87</v>
      </c>
      <c r="AB177" s="282" t="s">
        <v>87</v>
      </c>
      <c r="AC177" s="282" t="s">
        <v>87</v>
      </c>
      <c r="AD177" s="282" t="s">
        <v>87</v>
      </c>
      <c r="AE177" s="282" t="s">
        <v>87</v>
      </c>
      <c r="AF177" s="282" t="s">
        <v>87</v>
      </c>
      <c r="AG177" s="282" t="s">
        <v>87</v>
      </c>
      <c r="AH177" s="282" t="s">
        <v>87</v>
      </c>
      <c r="AI177" s="282" t="s">
        <v>87</v>
      </c>
      <c r="AJ177" s="282" t="s">
        <v>87</v>
      </c>
      <c r="AK177" s="282" t="s">
        <v>87</v>
      </c>
      <c r="AL177" s="282" t="s">
        <v>87</v>
      </c>
      <c r="AM177" s="282" t="s">
        <v>87</v>
      </c>
      <c r="AN177" s="282" t="s">
        <v>87</v>
      </c>
      <c r="AO177" s="282" t="s">
        <v>87</v>
      </c>
      <c r="AP177" s="282" t="s">
        <v>87</v>
      </c>
      <c r="AQ177" s="282" t="s">
        <v>87</v>
      </c>
      <c r="AR177" s="282" t="s">
        <v>87</v>
      </c>
      <c r="AS177" s="282" t="s">
        <v>87</v>
      </c>
      <c r="AT177" s="282" t="s">
        <v>87</v>
      </c>
      <c r="AU177" s="282" t="s">
        <v>87</v>
      </c>
      <c r="AV177" s="282" t="s">
        <v>87</v>
      </c>
      <c r="AW177" s="286" t="s">
        <v>87</v>
      </c>
      <c r="AX177" s="286" t="s">
        <v>87</v>
      </c>
      <c r="AY177" s="286" t="s">
        <v>87</v>
      </c>
      <c r="AZ177" s="286" t="s">
        <v>87</v>
      </c>
      <c r="BA177" s="286" t="s">
        <v>87</v>
      </c>
      <c r="BB177" s="285">
        <v>66</v>
      </c>
      <c r="BC177" s="285">
        <v>69</v>
      </c>
      <c r="BD177" s="287" t="s">
        <v>88</v>
      </c>
      <c r="BE177" s="287" t="s">
        <v>88</v>
      </c>
      <c r="BF177" s="287" t="s">
        <v>88</v>
      </c>
      <c r="BG177" s="285">
        <v>39</v>
      </c>
      <c r="BH177" s="284">
        <v>11.84841322404438</v>
      </c>
      <c r="BI177" s="285">
        <v>213</v>
      </c>
      <c r="BJ177" s="284">
        <v>64.710564531319307</v>
      </c>
      <c r="BK177" s="285">
        <v>0</v>
      </c>
      <c r="BL177" s="284">
        <v>0</v>
      </c>
      <c r="BM177" s="285">
        <v>10</v>
      </c>
      <c r="BN177" s="288">
        <v>3.0380546728318922</v>
      </c>
      <c r="BO177" s="289">
        <v>115</v>
      </c>
      <c r="BP177" s="288">
        <v>34.937628737566762</v>
      </c>
      <c r="BQ177" s="285">
        <v>0</v>
      </c>
      <c r="BR177" s="288">
        <v>0</v>
      </c>
      <c r="BS177" s="285">
        <v>10</v>
      </c>
      <c r="BT177" s="288">
        <v>3.0380546728318922</v>
      </c>
      <c r="BU177" s="285">
        <v>0</v>
      </c>
      <c r="BV177" s="288">
        <v>0</v>
      </c>
      <c r="BW177" s="285">
        <v>33</v>
      </c>
      <c r="BX177" s="288">
        <v>10.025580420345245</v>
      </c>
      <c r="BY177" s="290">
        <v>0</v>
      </c>
      <c r="BZ177" s="291">
        <v>0</v>
      </c>
      <c r="CA177" s="285">
        <v>571</v>
      </c>
      <c r="CB177" s="288">
        <v>173.47292181870105</v>
      </c>
      <c r="CC177" s="290">
        <v>442</v>
      </c>
      <c r="CD177" s="291">
        <v>134.28201653916963</v>
      </c>
      <c r="CE177" s="285">
        <v>33</v>
      </c>
      <c r="CF177" s="288">
        <v>10.025580420345245</v>
      </c>
      <c r="CG177" s="285">
        <v>514</v>
      </c>
      <c r="CH177" s="288">
        <v>156.15601018355926</v>
      </c>
      <c r="CI177" s="285">
        <v>751</v>
      </c>
      <c r="CJ177" s="288">
        <v>228.15790592967514</v>
      </c>
      <c r="CK177" s="285">
        <v>92</v>
      </c>
      <c r="CL177" s="288">
        <v>27.950102990053406</v>
      </c>
      <c r="CM177" s="285">
        <v>591</v>
      </c>
      <c r="CN177" s="292">
        <v>179.54903116436483</v>
      </c>
      <c r="CO177" s="285">
        <v>88</v>
      </c>
      <c r="CP177" s="288">
        <v>26.734881120920651</v>
      </c>
      <c r="CQ177" s="285">
        <v>2</v>
      </c>
      <c r="CR177" s="288">
        <v>0.60761093456637849</v>
      </c>
      <c r="CS177" s="285">
        <v>5</v>
      </c>
      <c r="CT177" s="288">
        <v>1.5190273364159461</v>
      </c>
      <c r="CU177" s="285">
        <v>25</v>
      </c>
      <c r="CV177" s="288">
        <v>7.5951366820797306</v>
      </c>
      <c r="CW177" s="285">
        <v>59</v>
      </c>
      <c r="CX177" s="288">
        <v>17.924522569708166</v>
      </c>
      <c r="CY177" s="285">
        <v>57</v>
      </c>
      <c r="CZ177" s="288">
        <v>17.316911635141786</v>
      </c>
      <c r="DA177" s="285">
        <v>2</v>
      </c>
      <c r="DB177" s="288">
        <v>0.60761093456637849</v>
      </c>
      <c r="DC177" s="285">
        <v>18</v>
      </c>
      <c r="DD177" s="285">
        <v>1352</v>
      </c>
      <c r="DE177" s="285">
        <v>142</v>
      </c>
      <c r="DF177" s="285">
        <v>9803</v>
      </c>
      <c r="DG177" s="285">
        <v>5048</v>
      </c>
      <c r="DH177" s="285">
        <v>777</v>
      </c>
      <c r="DI177" s="285">
        <v>83</v>
      </c>
      <c r="DJ177" s="285">
        <v>42</v>
      </c>
      <c r="DK177" s="285">
        <v>0</v>
      </c>
      <c r="DL177" s="285">
        <v>439</v>
      </c>
      <c r="DM177" s="285">
        <v>7</v>
      </c>
      <c r="DN177" s="285">
        <v>0</v>
      </c>
      <c r="DO177" s="285">
        <v>36</v>
      </c>
      <c r="DP177" s="285">
        <v>77</v>
      </c>
      <c r="DQ177" s="285">
        <v>14</v>
      </c>
      <c r="DR177" s="285">
        <v>1</v>
      </c>
      <c r="DS177" s="285">
        <v>9</v>
      </c>
      <c r="DT177" s="285">
        <v>11529</v>
      </c>
      <c r="DU177" s="285">
        <v>0</v>
      </c>
      <c r="DV177" s="285">
        <v>3944</v>
      </c>
      <c r="DW177" s="285">
        <v>3238</v>
      </c>
      <c r="DX177" s="285">
        <v>95</v>
      </c>
      <c r="DY177" s="285">
        <v>95</v>
      </c>
      <c r="DZ177" s="285">
        <v>795</v>
      </c>
      <c r="EA177" s="285">
        <v>14442</v>
      </c>
      <c r="EB177" s="288">
        <v>16.756681900013799</v>
      </c>
      <c r="EC177" s="285">
        <v>333</v>
      </c>
      <c r="ED177" s="285">
        <v>3926</v>
      </c>
      <c r="EE177" s="285">
        <v>823</v>
      </c>
      <c r="EF177" s="288">
        <v>20.962812022414671</v>
      </c>
      <c r="EG177" s="285">
        <v>97</v>
      </c>
      <c r="EH177" s="285">
        <v>111</v>
      </c>
      <c r="EI177" s="285">
        <v>29</v>
      </c>
      <c r="EJ177" s="285">
        <v>5</v>
      </c>
      <c r="EK177" s="285">
        <v>230</v>
      </c>
      <c r="EL177" s="285">
        <v>3</v>
      </c>
      <c r="EM177" s="285">
        <v>0</v>
      </c>
      <c r="EN177" s="285">
        <v>19</v>
      </c>
      <c r="EO177" s="285">
        <v>13</v>
      </c>
      <c r="EP177" s="285">
        <v>6</v>
      </c>
      <c r="EQ177" s="285">
        <v>23</v>
      </c>
      <c r="ER177" s="285">
        <v>0</v>
      </c>
      <c r="ES177" s="285">
        <v>0</v>
      </c>
      <c r="ET177" s="285">
        <v>0</v>
      </c>
      <c r="EU177" s="285">
        <v>0</v>
      </c>
      <c r="EV177" s="285">
        <v>3008</v>
      </c>
      <c r="EW177" s="285">
        <v>5</v>
      </c>
      <c r="EX177" s="285">
        <v>4</v>
      </c>
      <c r="EY177" s="285">
        <v>564</v>
      </c>
      <c r="EZ177" s="285">
        <v>0</v>
      </c>
      <c r="FA177" s="285">
        <v>24</v>
      </c>
      <c r="FB177" s="285">
        <v>2</v>
      </c>
      <c r="FC177" s="285">
        <v>0</v>
      </c>
      <c r="FD177" s="285">
        <v>10</v>
      </c>
      <c r="FE177" s="285">
        <v>1</v>
      </c>
      <c r="FF177" s="285">
        <v>29</v>
      </c>
      <c r="FG177" s="285">
        <v>288</v>
      </c>
      <c r="FH177" s="285">
        <v>367</v>
      </c>
      <c r="FI177" s="285">
        <v>89</v>
      </c>
      <c r="FJ177" s="285">
        <v>1372</v>
      </c>
      <c r="FK177" s="289">
        <v>8</v>
      </c>
      <c r="FL177" s="288">
        <v>2.459767428989589</v>
      </c>
      <c r="FM177" s="289">
        <v>4</v>
      </c>
      <c r="FN177" s="288">
        <v>1.2298837144947945</v>
      </c>
      <c r="FO177" s="289">
        <v>0</v>
      </c>
      <c r="FP177" s="288">
        <v>0</v>
      </c>
      <c r="FQ177" s="281">
        <v>1</v>
      </c>
      <c r="FR177" s="292">
        <v>0.30380546728318925</v>
      </c>
      <c r="FS177" s="281">
        <v>0</v>
      </c>
      <c r="FT177" s="292">
        <v>0</v>
      </c>
      <c r="FU177" s="295">
        <v>36</v>
      </c>
      <c r="FV177" s="291">
        <v>10.936996822194812</v>
      </c>
      <c r="FW177" s="293">
        <v>1</v>
      </c>
      <c r="FX177" s="293">
        <v>0</v>
      </c>
      <c r="FY177" s="293">
        <v>1</v>
      </c>
      <c r="FZ177" s="293">
        <v>0</v>
      </c>
      <c r="GA177" s="293">
        <v>0</v>
      </c>
      <c r="GB177" s="285">
        <v>1475</v>
      </c>
      <c r="GC177" s="285">
        <v>0</v>
      </c>
      <c r="GD177" s="285">
        <v>395</v>
      </c>
      <c r="GE177" s="285">
        <v>0</v>
      </c>
      <c r="GF177" s="285">
        <v>0</v>
      </c>
      <c r="GG177" s="288">
        <v>164.2</v>
      </c>
      <c r="GH177" s="288">
        <v>588.6</v>
      </c>
      <c r="GI177" s="288">
        <v>29</v>
      </c>
      <c r="GJ177" s="288">
        <v>4.2</v>
      </c>
      <c r="GK177" s="288">
        <v>1</v>
      </c>
      <c r="GL177" s="288">
        <v>2.4</v>
      </c>
      <c r="GM177" s="288">
        <v>3</v>
      </c>
      <c r="GN177" s="288">
        <v>3</v>
      </c>
      <c r="GO177" s="288">
        <v>0.2</v>
      </c>
      <c r="GP177" s="288">
        <v>5.6</v>
      </c>
      <c r="GQ177" s="288">
        <v>1</v>
      </c>
      <c r="GR177" s="288">
        <v>1</v>
      </c>
      <c r="GS177" s="288">
        <v>0</v>
      </c>
      <c r="GT177" s="288">
        <v>12.4</v>
      </c>
      <c r="GU177" s="288">
        <v>0</v>
      </c>
      <c r="GV177" s="288">
        <v>2</v>
      </c>
      <c r="GW177" s="288">
        <v>1</v>
      </c>
      <c r="GX177" s="288">
        <v>0</v>
      </c>
      <c r="GY177" s="288">
        <v>2</v>
      </c>
      <c r="GZ177" s="288">
        <v>2</v>
      </c>
      <c r="HA177" s="288">
        <v>1</v>
      </c>
      <c r="HB177" s="288">
        <v>1</v>
      </c>
      <c r="HC177" s="288">
        <v>0</v>
      </c>
      <c r="HD177" s="288">
        <v>0</v>
      </c>
      <c r="HE177" s="288">
        <v>2</v>
      </c>
      <c r="HF177" s="288">
        <v>1</v>
      </c>
      <c r="HG177" s="288">
        <v>1</v>
      </c>
      <c r="HH177" s="288">
        <v>9</v>
      </c>
      <c r="HI177" s="288">
        <v>4</v>
      </c>
      <c r="HJ177" s="134">
        <v>0.92241278587109587</v>
      </c>
      <c r="HK177" s="134">
        <v>11.068953430453151</v>
      </c>
      <c r="HL177" s="132">
        <v>34.046255926502148</v>
      </c>
      <c r="HM177" s="144">
        <v>113.79087437081201</v>
      </c>
      <c r="HN177" s="144">
        <v>107.351806811475</v>
      </c>
      <c r="HO177" s="365">
        <v>3.5158653423573903E-2</v>
      </c>
      <c r="HP177" s="365">
        <v>2.1433164249481999E-2</v>
      </c>
      <c r="HQ177" s="365">
        <v>2.7397260273972601</v>
      </c>
      <c r="HR177" s="365">
        <v>2.1582733812949599</v>
      </c>
      <c r="HS177" s="132">
        <v>86.986301369863</v>
      </c>
      <c r="HT177" s="132">
        <v>92.805755395683406</v>
      </c>
      <c r="HU177" s="132">
        <v>1.2832908499604501</v>
      </c>
      <c r="HV177" s="132">
        <v>0.99306994355933398</v>
      </c>
      <c r="HW177" s="132">
        <v>7.4574974794006197</v>
      </c>
      <c r="HX177" s="132">
        <v>10.822748912912701</v>
      </c>
      <c r="HY177" s="144">
        <v>100.01041932915828</v>
      </c>
      <c r="HZ177" s="144">
        <v>105.537688330309</v>
      </c>
      <c r="IA177" s="383">
        <v>31</v>
      </c>
      <c r="IB177" s="383">
        <v>30</v>
      </c>
      <c r="IC177" s="366">
        <v>0.29467680608364999</v>
      </c>
      <c r="ID177" s="366">
        <v>0.22174587922241101</v>
      </c>
      <c r="IE177" s="366">
        <v>3.2631578947368398</v>
      </c>
      <c r="IF177" s="366">
        <v>3.6014405762304902</v>
      </c>
      <c r="IG177" s="144">
        <v>78.105263157894697</v>
      </c>
      <c r="IH177" s="144">
        <v>79.7118847539016</v>
      </c>
      <c r="II177" s="144">
        <v>9.0304182509505697</v>
      </c>
      <c r="IJ177" s="144">
        <v>6.15714391307562</v>
      </c>
      <c r="IK177" s="144">
        <v>7.4522824461982404</v>
      </c>
      <c r="IL177" s="144">
        <v>11.9897564580719</v>
      </c>
      <c r="IM177" s="146">
        <v>106.46872420329218</v>
      </c>
      <c r="IN177" s="135">
        <v>114.63811581822875</v>
      </c>
      <c r="IO177" s="366">
        <v>0.30616150019135102</v>
      </c>
      <c r="IP177" s="366">
        <v>0.148707389613361</v>
      </c>
      <c r="IQ177" s="366">
        <v>3.9933444259567401</v>
      </c>
      <c r="IR177" s="366">
        <v>3.0023094688221699</v>
      </c>
      <c r="IS177" s="144">
        <v>89.517470881863602</v>
      </c>
      <c r="IT177" s="144">
        <v>91.454965357967694</v>
      </c>
      <c r="IU177" s="144">
        <v>7.6667942339584103</v>
      </c>
      <c r="IV177" s="144">
        <v>4.9530999771219397</v>
      </c>
      <c r="IW177" s="144">
        <v>10.5087500362771</v>
      </c>
      <c r="IX177" s="144">
        <v>13.345505851107999</v>
      </c>
      <c r="IY177" s="338">
        <v>22</v>
      </c>
      <c r="IZ177" s="366">
        <v>0.34509803921568599</v>
      </c>
      <c r="JA177" s="366">
        <v>3.9783001808318299</v>
      </c>
      <c r="JB177" s="366">
        <v>88.969258589511796</v>
      </c>
      <c r="JC177" s="366">
        <v>8.6745098039215698</v>
      </c>
      <c r="JD177" s="144">
        <v>8.7637282367701896</v>
      </c>
    </row>
    <row r="178" spans="1:264" ht="18" customHeight="1">
      <c r="A178" s="278"/>
      <c r="B178" s="279" t="s">
        <v>87</v>
      </c>
      <c r="C178" s="279" t="s">
        <v>87</v>
      </c>
      <c r="D178" s="280" t="s">
        <v>1894</v>
      </c>
      <c r="E178" s="281" t="s">
        <v>1391</v>
      </c>
      <c r="F178" s="280" t="s">
        <v>109</v>
      </c>
      <c r="G178" s="281" t="s">
        <v>21</v>
      </c>
      <c r="H178" s="282" t="s">
        <v>87</v>
      </c>
      <c r="I178" s="282" t="s">
        <v>87</v>
      </c>
      <c r="J178" s="282" t="s">
        <v>87</v>
      </c>
      <c r="K178" s="282" t="s">
        <v>87</v>
      </c>
      <c r="L178" s="282" t="s">
        <v>87</v>
      </c>
      <c r="M178" s="283">
        <v>475816</v>
      </c>
      <c r="N178" s="282" t="s">
        <v>87</v>
      </c>
      <c r="O178" s="282" t="s">
        <v>87</v>
      </c>
      <c r="P178" s="282" t="s">
        <v>87</v>
      </c>
      <c r="Q178" s="282" t="s">
        <v>87</v>
      </c>
      <c r="R178" s="132">
        <v>94.382245313691868</v>
      </c>
      <c r="S178" s="132">
        <v>96.228633344326369</v>
      </c>
      <c r="T178" s="339" t="s">
        <v>88</v>
      </c>
      <c r="U178" s="339" t="s">
        <v>88</v>
      </c>
      <c r="V178" s="132">
        <v>12.0275791624106</v>
      </c>
      <c r="W178" s="132">
        <v>10.903983656792599</v>
      </c>
      <c r="X178" s="132">
        <v>22.9315628192033</v>
      </c>
      <c r="Y178" s="282" t="s">
        <v>87</v>
      </c>
      <c r="Z178" s="282" t="s">
        <v>87</v>
      </c>
      <c r="AA178" s="282" t="s">
        <v>87</v>
      </c>
      <c r="AB178" s="282" t="s">
        <v>87</v>
      </c>
      <c r="AC178" s="282" t="s">
        <v>87</v>
      </c>
      <c r="AD178" s="282" t="s">
        <v>87</v>
      </c>
      <c r="AE178" s="282" t="s">
        <v>87</v>
      </c>
      <c r="AF178" s="282" t="s">
        <v>87</v>
      </c>
      <c r="AG178" s="282" t="s">
        <v>87</v>
      </c>
      <c r="AH178" s="282" t="s">
        <v>87</v>
      </c>
      <c r="AI178" s="282" t="s">
        <v>87</v>
      </c>
      <c r="AJ178" s="282" t="s">
        <v>87</v>
      </c>
      <c r="AK178" s="282" t="s">
        <v>87</v>
      </c>
      <c r="AL178" s="282" t="s">
        <v>87</v>
      </c>
      <c r="AM178" s="282" t="s">
        <v>87</v>
      </c>
      <c r="AN178" s="282" t="s">
        <v>87</v>
      </c>
      <c r="AO178" s="282" t="s">
        <v>87</v>
      </c>
      <c r="AP178" s="282" t="s">
        <v>87</v>
      </c>
      <c r="AQ178" s="282" t="s">
        <v>87</v>
      </c>
      <c r="AR178" s="282" t="s">
        <v>87</v>
      </c>
      <c r="AS178" s="282" t="s">
        <v>87</v>
      </c>
      <c r="AT178" s="282" t="s">
        <v>87</v>
      </c>
      <c r="AU178" s="282" t="s">
        <v>87</v>
      </c>
      <c r="AV178" s="282" t="s">
        <v>87</v>
      </c>
      <c r="AW178" s="286" t="s">
        <v>87</v>
      </c>
      <c r="AX178" s="286" t="s">
        <v>87</v>
      </c>
      <c r="AY178" s="286" t="s">
        <v>87</v>
      </c>
      <c r="AZ178" s="286" t="s">
        <v>87</v>
      </c>
      <c r="BA178" s="286" t="s">
        <v>87</v>
      </c>
      <c r="BB178" s="285">
        <v>110</v>
      </c>
      <c r="BC178" s="285">
        <v>119</v>
      </c>
      <c r="BD178" s="287" t="s">
        <v>88</v>
      </c>
      <c r="BE178" s="287" t="s">
        <v>88</v>
      </c>
      <c r="BF178" s="287" t="s">
        <v>88</v>
      </c>
      <c r="BG178" s="285">
        <v>227</v>
      </c>
      <c r="BH178" s="284">
        <v>48.567265662943171</v>
      </c>
      <c r="BI178" s="285">
        <v>988</v>
      </c>
      <c r="BJ178" s="284">
        <v>211.38527962549716</v>
      </c>
      <c r="BK178" s="285">
        <v>71</v>
      </c>
      <c r="BL178" s="284">
        <v>15.190642564180465</v>
      </c>
      <c r="BM178" s="285">
        <v>47</v>
      </c>
      <c r="BN178" s="288">
        <v>10.055777472063124</v>
      </c>
      <c r="BO178" s="289">
        <v>397</v>
      </c>
      <c r="BP178" s="288">
        <v>84.93922673210767</v>
      </c>
      <c r="BQ178" s="285">
        <v>33</v>
      </c>
      <c r="BR178" s="288">
        <v>7.0604395016613433</v>
      </c>
      <c r="BS178" s="285">
        <v>0</v>
      </c>
      <c r="BT178" s="288">
        <v>0</v>
      </c>
      <c r="BU178" s="285">
        <v>0</v>
      </c>
      <c r="BV178" s="288">
        <v>0</v>
      </c>
      <c r="BW178" s="285">
        <v>48</v>
      </c>
      <c r="BX178" s="288">
        <v>10.26973018423468</v>
      </c>
      <c r="BY178" s="285">
        <v>0</v>
      </c>
      <c r="BZ178" s="288">
        <v>0</v>
      </c>
      <c r="CA178" s="285">
        <v>10989</v>
      </c>
      <c r="CB178" s="288">
        <v>2351.1263540532273</v>
      </c>
      <c r="CC178" s="290">
        <v>505</v>
      </c>
      <c r="CD178" s="291">
        <v>108.0461196466357</v>
      </c>
      <c r="CE178" s="285">
        <v>165</v>
      </c>
      <c r="CF178" s="288">
        <v>35.302197508306712</v>
      </c>
      <c r="CG178" s="285">
        <v>1233</v>
      </c>
      <c r="CH178" s="288">
        <v>263.80369410752837</v>
      </c>
      <c r="CI178" s="285">
        <v>1737</v>
      </c>
      <c r="CJ178" s="288">
        <v>371.63586104199248</v>
      </c>
      <c r="CK178" s="285">
        <v>367</v>
      </c>
      <c r="CL178" s="288">
        <v>78.520645366960991</v>
      </c>
      <c r="CM178" s="290">
        <v>858</v>
      </c>
      <c r="CN178" s="294">
        <v>183.57142704319492</v>
      </c>
      <c r="CO178" s="285">
        <v>333</v>
      </c>
      <c r="CP178" s="288">
        <v>71.246253153128094</v>
      </c>
      <c r="CQ178" s="285">
        <v>3</v>
      </c>
      <c r="CR178" s="288">
        <v>0.6418581365146675</v>
      </c>
      <c r="CS178" s="285">
        <v>1</v>
      </c>
      <c r="CT178" s="288">
        <v>0.21395271217155581</v>
      </c>
      <c r="CU178" s="285">
        <v>144</v>
      </c>
      <c r="CV178" s="288">
        <v>30.809190552704042</v>
      </c>
      <c r="CW178" s="285">
        <v>1304</v>
      </c>
      <c r="CX178" s="288">
        <v>278.99433667170882</v>
      </c>
      <c r="CY178" s="285">
        <v>1304</v>
      </c>
      <c r="CZ178" s="288">
        <v>278.99433667170882</v>
      </c>
      <c r="DA178" s="290">
        <v>0</v>
      </c>
      <c r="DB178" s="291">
        <v>0</v>
      </c>
      <c r="DC178" s="285">
        <v>19</v>
      </c>
      <c r="DD178" s="285">
        <v>5464</v>
      </c>
      <c r="DE178" s="285">
        <v>1149</v>
      </c>
      <c r="DF178" s="285">
        <v>32213</v>
      </c>
      <c r="DG178" s="285">
        <v>6938</v>
      </c>
      <c r="DH178" s="285">
        <v>1807</v>
      </c>
      <c r="DI178" s="285">
        <v>225</v>
      </c>
      <c r="DJ178" s="285">
        <v>552</v>
      </c>
      <c r="DK178" s="285">
        <v>401</v>
      </c>
      <c r="DL178" s="285">
        <v>1028</v>
      </c>
      <c r="DM178" s="285">
        <v>116</v>
      </c>
      <c r="DN178" s="285">
        <v>1031</v>
      </c>
      <c r="DO178" s="285">
        <v>225</v>
      </c>
      <c r="DP178" s="285">
        <v>381</v>
      </c>
      <c r="DQ178" s="285">
        <v>77</v>
      </c>
      <c r="DR178" s="285">
        <v>0</v>
      </c>
      <c r="DS178" s="285">
        <v>6</v>
      </c>
      <c r="DT178" s="285">
        <v>46365</v>
      </c>
      <c r="DU178" s="285">
        <v>0</v>
      </c>
      <c r="DV178" s="285">
        <v>15362</v>
      </c>
      <c r="DW178" s="285">
        <v>8263</v>
      </c>
      <c r="DX178" s="285">
        <v>1429</v>
      </c>
      <c r="DY178" s="285">
        <v>1255</v>
      </c>
      <c r="DZ178" s="285">
        <v>8923</v>
      </c>
      <c r="EA178" s="285">
        <v>44073</v>
      </c>
      <c r="EB178" s="288">
        <v>22.512649467928199</v>
      </c>
      <c r="EC178" s="285">
        <v>787</v>
      </c>
      <c r="ED178" s="285">
        <v>14767</v>
      </c>
      <c r="EE178" s="285">
        <v>3283</v>
      </c>
      <c r="EF178" s="288">
        <v>22.232003792239453</v>
      </c>
      <c r="EG178" s="285">
        <v>580</v>
      </c>
      <c r="EH178" s="285">
        <v>366</v>
      </c>
      <c r="EI178" s="285">
        <v>185</v>
      </c>
      <c r="EJ178" s="285">
        <v>195</v>
      </c>
      <c r="EK178" s="285">
        <v>872</v>
      </c>
      <c r="EL178" s="285">
        <v>16</v>
      </c>
      <c r="EM178" s="285">
        <v>47</v>
      </c>
      <c r="EN178" s="285">
        <v>25</v>
      </c>
      <c r="EO178" s="285">
        <v>75</v>
      </c>
      <c r="EP178" s="285">
        <v>125</v>
      </c>
      <c r="EQ178" s="285">
        <v>81</v>
      </c>
      <c r="ER178" s="285">
        <v>0</v>
      </c>
      <c r="ES178" s="285">
        <v>24</v>
      </c>
      <c r="ET178" s="285">
        <v>31</v>
      </c>
      <c r="EU178" s="285">
        <v>1</v>
      </c>
      <c r="EV178" s="285">
        <v>6941</v>
      </c>
      <c r="EW178" s="285">
        <v>21</v>
      </c>
      <c r="EX178" s="285">
        <v>57</v>
      </c>
      <c r="EY178" s="285">
        <v>375</v>
      </c>
      <c r="EZ178" s="285">
        <v>53</v>
      </c>
      <c r="FA178" s="285">
        <v>36</v>
      </c>
      <c r="FB178" s="285">
        <v>1</v>
      </c>
      <c r="FC178" s="285">
        <v>10</v>
      </c>
      <c r="FD178" s="285">
        <v>10</v>
      </c>
      <c r="FE178" s="285">
        <v>3</v>
      </c>
      <c r="FF178" s="285">
        <v>15</v>
      </c>
      <c r="FG178" s="285">
        <v>834</v>
      </c>
      <c r="FH178" s="285">
        <v>1319</v>
      </c>
      <c r="FI178" s="285">
        <v>611</v>
      </c>
      <c r="FJ178" s="285">
        <v>5898</v>
      </c>
      <c r="FK178" s="289">
        <v>39</v>
      </c>
      <c r="FL178" s="288">
        <v>8.1964456848865943</v>
      </c>
      <c r="FM178" s="289">
        <v>18</v>
      </c>
      <c r="FN178" s="288">
        <v>3.782974931486121</v>
      </c>
      <c r="FO178" s="295">
        <v>8</v>
      </c>
      <c r="FP178" s="291">
        <v>1.6813221917716092</v>
      </c>
      <c r="FQ178" s="281">
        <v>5</v>
      </c>
      <c r="FR178" s="292">
        <v>1.0697635608577791</v>
      </c>
      <c r="FS178" s="281">
        <v>1</v>
      </c>
      <c r="FT178" s="292">
        <v>0.21395271217155581</v>
      </c>
      <c r="FU178" s="295">
        <v>39</v>
      </c>
      <c r="FV178" s="291">
        <v>8.3441557746906785</v>
      </c>
      <c r="FW178" s="293">
        <v>1</v>
      </c>
      <c r="FX178" s="293">
        <v>0</v>
      </c>
      <c r="FY178" s="293">
        <v>1</v>
      </c>
      <c r="FZ178" s="293">
        <v>0</v>
      </c>
      <c r="GA178" s="293">
        <v>0</v>
      </c>
      <c r="GB178" s="285">
        <v>19558</v>
      </c>
      <c r="GC178" s="285">
        <v>917</v>
      </c>
      <c r="GD178" s="285">
        <v>11348</v>
      </c>
      <c r="GE178" s="285">
        <v>11</v>
      </c>
      <c r="GF178" s="285">
        <v>25</v>
      </c>
      <c r="GG178" s="288">
        <v>744.39</v>
      </c>
      <c r="GH178" s="288">
        <v>1957.23</v>
      </c>
      <c r="GI178" s="288">
        <v>139.1</v>
      </c>
      <c r="GJ178" s="288">
        <v>9</v>
      </c>
      <c r="GK178" s="288">
        <v>3.2</v>
      </c>
      <c r="GL178" s="288">
        <v>7.2</v>
      </c>
      <c r="GM178" s="288">
        <v>20</v>
      </c>
      <c r="GN178" s="288">
        <v>16</v>
      </c>
      <c r="GO178" s="288">
        <v>6</v>
      </c>
      <c r="GP178" s="288">
        <v>26.5</v>
      </c>
      <c r="GQ178" s="288">
        <v>3</v>
      </c>
      <c r="GR178" s="288">
        <v>7</v>
      </c>
      <c r="GS178" s="288">
        <v>0</v>
      </c>
      <c r="GT178" s="288">
        <v>26.1</v>
      </c>
      <c r="GU178" s="288">
        <v>0</v>
      </c>
      <c r="GV178" s="288">
        <v>6</v>
      </c>
      <c r="GW178" s="288">
        <v>5</v>
      </c>
      <c r="GX178" s="288">
        <v>1</v>
      </c>
      <c r="GY178" s="288">
        <v>3</v>
      </c>
      <c r="GZ178" s="288">
        <v>6</v>
      </c>
      <c r="HA178" s="288">
        <v>7</v>
      </c>
      <c r="HB178" s="288">
        <v>1</v>
      </c>
      <c r="HC178" s="288">
        <v>2</v>
      </c>
      <c r="HD178" s="288">
        <v>0</v>
      </c>
      <c r="HE178" s="288">
        <v>4</v>
      </c>
      <c r="HF178" s="288">
        <v>2</v>
      </c>
      <c r="HG178" s="288">
        <v>4</v>
      </c>
      <c r="HH178" s="288">
        <v>19</v>
      </c>
      <c r="HI178" s="288">
        <v>4</v>
      </c>
      <c r="HJ178" s="134">
        <v>1.0508263698572557</v>
      </c>
      <c r="HK178" s="134">
        <v>12.609916438287069</v>
      </c>
      <c r="HL178" s="132">
        <v>42.552163020999714</v>
      </c>
      <c r="HM178" s="144">
        <v>101.186106455138</v>
      </c>
      <c r="HN178" s="144">
        <v>100.151576238182</v>
      </c>
      <c r="HO178" s="365">
        <v>9.6204723651931306E-2</v>
      </c>
      <c r="HP178" s="365">
        <v>3.0267361694972302E-2</v>
      </c>
      <c r="HQ178" s="365">
        <v>3.7807183364839299</v>
      </c>
      <c r="HR178" s="365">
        <v>1.5706806282722501</v>
      </c>
      <c r="HS178" s="132">
        <v>78.827977315690006</v>
      </c>
      <c r="HT178" s="132">
        <v>83.071553228621298</v>
      </c>
      <c r="HU178" s="132">
        <v>2.5446149405935801</v>
      </c>
      <c r="HV178" s="132">
        <v>1.92702202791323</v>
      </c>
      <c r="HW178" s="132">
        <v>7.3241334301744203</v>
      </c>
      <c r="HX178" s="132">
        <v>13.933455022896901</v>
      </c>
      <c r="HY178" s="144">
        <v>94.438657781611184</v>
      </c>
      <c r="HZ178" s="144">
        <v>99.696781043148803</v>
      </c>
      <c r="IA178" s="383">
        <v>60</v>
      </c>
      <c r="IB178" s="383">
        <v>44</v>
      </c>
      <c r="IC178" s="366">
        <v>0.32142283173514802</v>
      </c>
      <c r="ID178" s="366">
        <v>0.16659725114535601</v>
      </c>
      <c r="IE178" s="366">
        <v>3.16455696202532</v>
      </c>
      <c r="IF178" s="366">
        <v>2.3317435082141</v>
      </c>
      <c r="IG178" s="144">
        <v>70.622362869198298</v>
      </c>
      <c r="IH178" s="144">
        <v>73.979862215156302</v>
      </c>
      <c r="II178" s="144">
        <v>10.156961482830701</v>
      </c>
      <c r="IJ178" s="144">
        <v>7.1447502934383396</v>
      </c>
      <c r="IK178" s="144">
        <v>7.1782282535401203</v>
      </c>
      <c r="IL178" s="144">
        <v>14.352963781343099</v>
      </c>
      <c r="IM178" s="146">
        <v>101.40398399052665</v>
      </c>
      <c r="IN178" s="135">
        <v>103.3492747706574</v>
      </c>
      <c r="IO178" s="366">
        <v>0.32193775869998498</v>
      </c>
      <c r="IP178" s="366">
        <v>0.103462966344106</v>
      </c>
      <c r="IQ178" s="366">
        <v>3.8602941176470602</v>
      </c>
      <c r="IR178" s="366">
        <v>1.8027571580063599</v>
      </c>
      <c r="IS178" s="144">
        <v>86.397058823529406</v>
      </c>
      <c r="IT178" s="144">
        <v>90.562036055143196</v>
      </c>
      <c r="IU178" s="144">
        <v>8.3397209872757898</v>
      </c>
      <c r="IV178" s="144">
        <v>5.73915160367598</v>
      </c>
      <c r="IW178" s="144">
        <v>11.519012398999401</v>
      </c>
      <c r="IX178" s="144">
        <v>18.653553866785899</v>
      </c>
      <c r="IY178" s="338">
        <v>47</v>
      </c>
      <c r="IZ178" s="366">
        <v>0.35240308915048402</v>
      </c>
      <c r="JA178" s="366">
        <v>5.5294117647058796</v>
      </c>
      <c r="JB178" s="366">
        <v>91.764705882352899</v>
      </c>
      <c r="JC178" s="366">
        <v>6.3732473569768304</v>
      </c>
      <c r="JD178" s="144">
        <v>10.540024124422199</v>
      </c>
    </row>
    <row r="179" spans="1:264" ht="18" customHeight="1">
      <c r="A179" s="278"/>
      <c r="B179" s="279" t="s">
        <v>87</v>
      </c>
      <c r="C179" s="279" t="s">
        <v>87</v>
      </c>
      <c r="D179" s="280" t="s">
        <v>1895</v>
      </c>
      <c r="E179" s="281" t="s">
        <v>1392</v>
      </c>
      <c r="F179" s="280" t="s">
        <v>109</v>
      </c>
      <c r="G179" s="281" t="s">
        <v>21</v>
      </c>
      <c r="H179" s="282" t="s">
        <v>87</v>
      </c>
      <c r="I179" s="282" t="s">
        <v>87</v>
      </c>
      <c r="J179" s="282" t="s">
        <v>87</v>
      </c>
      <c r="K179" s="282" t="s">
        <v>87</v>
      </c>
      <c r="L179" s="282" t="s">
        <v>87</v>
      </c>
      <c r="M179" s="283">
        <v>514824</v>
      </c>
      <c r="N179" s="282" t="s">
        <v>87</v>
      </c>
      <c r="O179" s="282" t="s">
        <v>87</v>
      </c>
      <c r="P179" s="282" t="s">
        <v>87</v>
      </c>
      <c r="Q179" s="282" t="s">
        <v>87</v>
      </c>
      <c r="R179" s="132">
        <v>99.50330802395743</v>
      </c>
      <c r="S179" s="132">
        <v>97.185948033417105</v>
      </c>
      <c r="T179" s="339" t="s">
        <v>88</v>
      </c>
      <c r="U179" s="339" t="s">
        <v>88</v>
      </c>
      <c r="V179" s="132">
        <v>11.5718418514947</v>
      </c>
      <c r="W179" s="132">
        <v>14.734811957569899</v>
      </c>
      <c r="X179" s="132">
        <v>26.306653809064599</v>
      </c>
      <c r="Y179" s="282" t="s">
        <v>87</v>
      </c>
      <c r="Z179" s="282" t="s">
        <v>87</v>
      </c>
      <c r="AA179" s="282" t="s">
        <v>87</v>
      </c>
      <c r="AB179" s="282" t="s">
        <v>87</v>
      </c>
      <c r="AC179" s="282" t="s">
        <v>87</v>
      </c>
      <c r="AD179" s="282" t="s">
        <v>87</v>
      </c>
      <c r="AE179" s="282" t="s">
        <v>87</v>
      </c>
      <c r="AF179" s="282" t="s">
        <v>87</v>
      </c>
      <c r="AG179" s="282" t="s">
        <v>87</v>
      </c>
      <c r="AH179" s="282" t="s">
        <v>87</v>
      </c>
      <c r="AI179" s="282" t="s">
        <v>87</v>
      </c>
      <c r="AJ179" s="282" t="s">
        <v>87</v>
      </c>
      <c r="AK179" s="282" t="s">
        <v>87</v>
      </c>
      <c r="AL179" s="282" t="s">
        <v>87</v>
      </c>
      <c r="AM179" s="282" t="s">
        <v>87</v>
      </c>
      <c r="AN179" s="282" t="s">
        <v>87</v>
      </c>
      <c r="AO179" s="282" t="s">
        <v>87</v>
      </c>
      <c r="AP179" s="282" t="s">
        <v>87</v>
      </c>
      <c r="AQ179" s="282" t="s">
        <v>87</v>
      </c>
      <c r="AR179" s="282" t="s">
        <v>87</v>
      </c>
      <c r="AS179" s="282" t="s">
        <v>87</v>
      </c>
      <c r="AT179" s="282" t="s">
        <v>87</v>
      </c>
      <c r="AU179" s="282" t="s">
        <v>87</v>
      </c>
      <c r="AV179" s="282" t="s">
        <v>87</v>
      </c>
      <c r="AW179" s="286" t="s">
        <v>87</v>
      </c>
      <c r="AX179" s="286" t="s">
        <v>87</v>
      </c>
      <c r="AY179" s="286" t="s">
        <v>87</v>
      </c>
      <c r="AZ179" s="286" t="s">
        <v>87</v>
      </c>
      <c r="BA179" s="286" t="s">
        <v>87</v>
      </c>
      <c r="BB179" s="285">
        <v>117</v>
      </c>
      <c r="BC179" s="285">
        <v>141</v>
      </c>
      <c r="BD179" s="287" t="s">
        <v>88</v>
      </c>
      <c r="BE179" s="287" t="s">
        <v>88</v>
      </c>
      <c r="BF179" s="287" t="s">
        <v>88</v>
      </c>
      <c r="BG179" s="285">
        <v>46</v>
      </c>
      <c r="BH179" s="284">
        <v>8.8848542207886272</v>
      </c>
      <c r="BI179" s="285">
        <v>528</v>
      </c>
      <c r="BJ179" s="284">
        <v>101.98267453426946</v>
      </c>
      <c r="BK179" s="285">
        <v>18</v>
      </c>
      <c r="BL179" s="284">
        <v>3.4766820863955497</v>
      </c>
      <c r="BM179" s="285">
        <v>0</v>
      </c>
      <c r="BN179" s="288">
        <v>0</v>
      </c>
      <c r="BO179" s="289">
        <v>197</v>
      </c>
      <c r="BP179" s="288">
        <v>38.050353945551294</v>
      </c>
      <c r="BQ179" s="285">
        <v>31</v>
      </c>
      <c r="BR179" s="288">
        <v>5.9876191487923354</v>
      </c>
      <c r="BS179" s="285">
        <v>20</v>
      </c>
      <c r="BT179" s="288">
        <v>3.8629800959950553</v>
      </c>
      <c r="BU179" s="285">
        <v>0</v>
      </c>
      <c r="BV179" s="288">
        <v>0</v>
      </c>
      <c r="BW179" s="285">
        <v>87</v>
      </c>
      <c r="BX179" s="288">
        <v>16.80396341757849</v>
      </c>
      <c r="BY179" s="285">
        <v>0</v>
      </c>
      <c r="BZ179" s="288">
        <v>0</v>
      </c>
      <c r="CA179" s="285">
        <v>777</v>
      </c>
      <c r="CB179" s="288">
        <v>150.0767767294079</v>
      </c>
      <c r="CC179" s="285">
        <v>0</v>
      </c>
      <c r="CD179" s="288">
        <v>0</v>
      </c>
      <c r="CE179" s="285">
        <v>41</v>
      </c>
      <c r="CF179" s="288">
        <v>7.9191091967898632</v>
      </c>
      <c r="CG179" s="285">
        <v>1780</v>
      </c>
      <c r="CH179" s="288">
        <v>343.80522854355991</v>
      </c>
      <c r="CI179" s="285">
        <v>1296</v>
      </c>
      <c r="CJ179" s="288">
        <v>250.32111022047957</v>
      </c>
      <c r="CK179" s="285">
        <v>254</v>
      </c>
      <c r="CL179" s="288">
        <v>49.059847219137204</v>
      </c>
      <c r="CM179" s="285">
        <v>441</v>
      </c>
      <c r="CN179" s="292">
        <v>85.178711116690963</v>
      </c>
      <c r="CO179" s="285">
        <v>194</v>
      </c>
      <c r="CP179" s="288">
        <v>37.470906931152037</v>
      </c>
      <c r="CQ179" s="285">
        <v>5</v>
      </c>
      <c r="CR179" s="288">
        <v>0.96574502399876383</v>
      </c>
      <c r="CS179" s="285">
        <v>81</v>
      </c>
      <c r="CT179" s="288">
        <v>15.645069388779973</v>
      </c>
      <c r="CU179" s="285">
        <v>82</v>
      </c>
      <c r="CV179" s="288">
        <v>15.838218393579726</v>
      </c>
      <c r="CW179" s="285">
        <v>689</v>
      </c>
      <c r="CX179" s="288">
        <v>133.07966430702967</v>
      </c>
      <c r="CY179" s="285">
        <v>689</v>
      </c>
      <c r="CZ179" s="288">
        <v>133.07966430702967</v>
      </c>
      <c r="DA179" s="290">
        <v>0</v>
      </c>
      <c r="DB179" s="291">
        <v>0</v>
      </c>
      <c r="DC179" s="285">
        <v>0</v>
      </c>
      <c r="DD179" s="285">
        <v>0</v>
      </c>
      <c r="DE179" s="285">
        <v>63</v>
      </c>
      <c r="DF179" s="285">
        <v>0</v>
      </c>
      <c r="DG179" s="285">
        <v>0</v>
      </c>
      <c r="DH179" s="285">
        <v>97</v>
      </c>
      <c r="DI179" s="285">
        <v>0</v>
      </c>
      <c r="DJ179" s="285">
        <v>129</v>
      </c>
      <c r="DK179" s="285">
        <v>67</v>
      </c>
      <c r="DL179" s="285">
        <v>298</v>
      </c>
      <c r="DM179" s="285">
        <v>0</v>
      </c>
      <c r="DN179" s="285">
        <v>2115</v>
      </c>
      <c r="DO179" s="285">
        <v>44</v>
      </c>
      <c r="DP179" s="285">
        <v>37</v>
      </c>
      <c r="DQ179" s="285">
        <v>12</v>
      </c>
      <c r="DR179" s="285">
        <v>0</v>
      </c>
      <c r="DS179" s="285">
        <v>0</v>
      </c>
      <c r="DT179" s="285">
        <v>9775</v>
      </c>
      <c r="DU179" s="285">
        <v>0</v>
      </c>
      <c r="DV179" s="285">
        <v>4515</v>
      </c>
      <c r="DW179" s="285">
        <v>3563</v>
      </c>
      <c r="DX179" s="285">
        <v>535</v>
      </c>
      <c r="DY179" s="285">
        <v>534</v>
      </c>
      <c r="DZ179" s="285">
        <v>7490</v>
      </c>
      <c r="EA179" s="285">
        <v>13129</v>
      </c>
      <c r="EB179" s="288">
        <v>18.394394089420398</v>
      </c>
      <c r="EC179" s="285">
        <v>249</v>
      </c>
      <c r="ED179" s="285">
        <v>4632</v>
      </c>
      <c r="EE179" s="285">
        <v>817</v>
      </c>
      <c r="EF179" s="288">
        <v>17.638169257340241</v>
      </c>
      <c r="EG179" s="285">
        <v>115</v>
      </c>
      <c r="EH179" s="285">
        <v>53</v>
      </c>
      <c r="EI179" s="285">
        <v>35</v>
      </c>
      <c r="EJ179" s="285">
        <v>5</v>
      </c>
      <c r="EK179" s="285">
        <v>221</v>
      </c>
      <c r="EL179" s="285">
        <v>6</v>
      </c>
      <c r="EM179" s="285">
        <v>1</v>
      </c>
      <c r="EN179" s="285">
        <v>15</v>
      </c>
      <c r="EO179" s="285">
        <v>18</v>
      </c>
      <c r="EP179" s="285">
        <v>11</v>
      </c>
      <c r="EQ179" s="285">
        <v>29</v>
      </c>
      <c r="ER179" s="285">
        <v>0</v>
      </c>
      <c r="ES179" s="285">
        <v>4</v>
      </c>
      <c r="ET179" s="285">
        <v>0</v>
      </c>
      <c r="EU179" s="285">
        <v>0</v>
      </c>
      <c r="EV179" s="285">
        <v>3169</v>
      </c>
      <c r="EW179" s="285">
        <v>19</v>
      </c>
      <c r="EX179" s="285">
        <v>59</v>
      </c>
      <c r="EY179" s="285">
        <v>1573</v>
      </c>
      <c r="EZ179" s="285">
        <v>0</v>
      </c>
      <c r="FA179" s="285">
        <v>27</v>
      </c>
      <c r="FB179" s="285">
        <v>1</v>
      </c>
      <c r="FC179" s="285">
        <v>0</v>
      </c>
      <c r="FD179" s="285">
        <v>33</v>
      </c>
      <c r="FE179" s="285">
        <v>9</v>
      </c>
      <c r="FF179" s="285">
        <v>10</v>
      </c>
      <c r="FG179" s="285">
        <v>130</v>
      </c>
      <c r="FH179" s="285">
        <v>355</v>
      </c>
      <c r="FI179" s="285">
        <v>390</v>
      </c>
      <c r="FJ179" s="285">
        <v>2383</v>
      </c>
      <c r="FK179" s="289">
        <v>23</v>
      </c>
      <c r="FL179" s="288">
        <v>4.4675461905427873</v>
      </c>
      <c r="FM179" s="289">
        <v>6</v>
      </c>
      <c r="FN179" s="288">
        <v>1.1654468323155098</v>
      </c>
      <c r="FO179" s="289">
        <v>3</v>
      </c>
      <c r="FP179" s="288">
        <v>0.58272341615775491</v>
      </c>
      <c r="FQ179" s="281">
        <v>4</v>
      </c>
      <c r="FR179" s="292">
        <v>0.77259601919901111</v>
      </c>
      <c r="FS179" s="281">
        <v>0</v>
      </c>
      <c r="FT179" s="292">
        <v>0</v>
      </c>
      <c r="FU179" s="289">
        <v>0</v>
      </c>
      <c r="FV179" s="288">
        <v>0</v>
      </c>
      <c r="FW179" s="293">
        <v>1</v>
      </c>
      <c r="FX179" s="293">
        <v>0</v>
      </c>
      <c r="FY179" s="293">
        <v>1</v>
      </c>
      <c r="FZ179" s="293">
        <v>0</v>
      </c>
      <c r="GA179" s="293">
        <v>0</v>
      </c>
      <c r="GB179" s="285">
        <v>5484</v>
      </c>
      <c r="GC179" s="285">
        <v>5112</v>
      </c>
      <c r="GD179" s="285">
        <v>5990</v>
      </c>
      <c r="GE179" s="285">
        <v>395</v>
      </c>
      <c r="GF179" s="285">
        <v>34</v>
      </c>
      <c r="GG179" s="288">
        <v>175.7</v>
      </c>
      <c r="GH179" s="288">
        <v>618.79999999999995</v>
      </c>
      <c r="GI179" s="288">
        <v>34.799999999999997</v>
      </c>
      <c r="GJ179" s="288">
        <v>4.5999999999999996</v>
      </c>
      <c r="GK179" s="288">
        <v>2</v>
      </c>
      <c r="GL179" s="288">
        <v>2.2000000000000002</v>
      </c>
      <c r="GM179" s="288">
        <v>4</v>
      </c>
      <c r="GN179" s="288">
        <v>1</v>
      </c>
      <c r="GO179" s="288">
        <v>1</v>
      </c>
      <c r="GP179" s="288">
        <v>4.5999999999999996</v>
      </c>
      <c r="GQ179" s="288">
        <v>1.1000000000000001</v>
      </c>
      <c r="GR179" s="288">
        <v>0</v>
      </c>
      <c r="GS179" s="288">
        <v>0</v>
      </c>
      <c r="GT179" s="288">
        <v>5.5</v>
      </c>
      <c r="GU179" s="288">
        <v>0</v>
      </c>
      <c r="GV179" s="288">
        <v>1</v>
      </c>
      <c r="GW179" s="288">
        <v>2</v>
      </c>
      <c r="GX179" s="288">
        <v>0</v>
      </c>
      <c r="GY179" s="288">
        <v>3</v>
      </c>
      <c r="GZ179" s="288">
        <v>2</v>
      </c>
      <c r="HA179" s="288">
        <v>1</v>
      </c>
      <c r="HB179" s="288">
        <v>1</v>
      </c>
      <c r="HC179" s="288">
        <v>0</v>
      </c>
      <c r="HD179" s="288">
        <v>6</v>
      </c>
      <c r="HE179" s="288">
        <v>2</v>
      </c>
      <c r="HF179" s="288">
        <v>2</v>
      </c>
      <c r="HG179" s="288">
        <v>2</v>
      </c>
      <c r="HH179" s="288">
        <v>2</v>
      </c>
      <c r="HI179" s="288">
        <v>2.2000000000000002</v>
      </c>
      <c r="HJ179" s="134">
        <v>0.58272341615775491</v>
      </c>
      <c r="HK179" s="134">
        <v>13.402638571628362</v>
      </c>
      <c r="HL179" s="132">
        <v>56.543595481174151</v>
      </c>
      <c r="HM179" s="144">
        <v>101.76794755857399</v>
      </c>
      <c r="HN179" s="144">
        <v>87.876007387428402</v>
      </c>
      <c r="HO179" s="365">
        <v>9.6049945971905401E-2</v>
      </c>
      <c r="HP179" s="365">
        <v>2.6463643025812202E-2</v>
      </c>
      <c r="HQ179" s="365">
        <v>4.6579330422125196</v>
      </c>
      <c r="HR179" s="365">
        <v>1.6905071521456401</v>
      </c>
      <c r="HS179" s="132">
        <v>81.8049490538573</v>
      </c>
      <c r="HT179" s="132">
        <v>83.745123537061104</v>
      </c>
      <c r="HU179" s="132">
        <v>2.0620722775843401</v>
      </c>
      <c r="HV179" s="132">
        <v>1.5654262682191999</v>
      </c>
      <c r="HW179" s="132">
        <v>9.2555255809550907</v>
      </c>
      <c r="HX179" s="132">
        <v>16.5193108670958</v>
      </c>
      <c r="HY179" s="144">
        <v>90.857561345691551</v>
      </c>
      <c r="HZ179" s="144">
        <v>99.248650762581093</v>
      </c>
      <c r="IA179" s="383">
        <v>64</v>
      </c>
      <c r="IB179" s="383">
        <v>61</v>
      </c>
      <c r="IC179" s="366">
        <v>0.294361144328949</v>
      </c>
      <c r="ID179" s="366">
        <v>0.18856259659969099</v>
      </c>
      <c r="IE179" s="366">
        <v>3.1449631449631399</v>
      </c>
      <c r="IF179" s="366">
        <v>2.9047619047619002</v>
      </c>
      <c r="IG179" s="144">
        <v>74.054054054054006</v>
      </c>
      <c r="IH179" s="144">
        <v>77.761904761904802</v>
      </c>
      <c r="II179" s="144">
        <v>9.3597645110845402</v>
      </c>
      <c r="IJ179" s="144">
        <v>6.4914992272024703</v>
      </c>
      <c r="IK179" s="144">
        <v>5.7361919636518497</v>
      </c>
      <c r="IL179" s="144">
        <v>11.7322983718289</v>
      </c>
      <c r="IM179" s="146">
        <v>100.94907939131883</v>
      </c>
      <c r="IN179" s="135">
        <v>118.12361422338837</v>
      </c>
      <c r="IO179" s="366">
        <v>0.380807311500381</v>
      </c>
      <c r="IP179" s="366">
        <v>8.9656858749694396E-2</v>
      </c>
      <c r="IQ179" s="366">
        <v>3.9637599093997702</v>
      </c>
      <c r="IR179" s="366">
        <v>1.3017751479289901</v>
      </c>
      <c r="IS179" s="144">
        <v>90.826727066817696</v>
      </c>
      <c r="IT179" s="144">
        <v>92.307692307692307</v>
      </c>
      <c r="IU179" s="144">
        <v>9.6072244587096094</v>
      </c>
      <c r="IV179" s="144">
        <v>6.8872768766810699</v>
      </c>
      <c r="IW179" s="144">
        <v>5.3786635404454897</v>
      </c>
      <c r="IX179" s="144">
        <v>9.5604043730844896</v>
      </c>
      <c r="IY179" s="338">
        <v>26</v>
      </c>
      <c r="IZ179" s="366">
        <v>0.33436213991769498</v>
      </c>
      <c r="JA179" s="366">
        <v>2.78372591006424</v>
      </c>
      <c r="JB179" s="366">
        <v>94.218415417558901</v>
      </c>
      <c r="JC179" s="366">
        <v>12.011316872428001</v>
      </c>
      <c r="JD179" s="144">
        <v>5.9409314653540299</v>
      </c>
    </row>
    <row r="180" spans="1:264" ht="18" customHeight="1">
      <c r="A180" s="278"/>
      <c r="B180" s="279" t="s">
        <v>87</v>
      </c>
      <c r="C180" s="279" t="s">
        <v>87</v>
      </c>
      <c r="D180" s="280" t="s">
        <v>1896</v>
      </c>
      <c r="E180" s="281" t="s">
        <v>1393</v>
      </c>
      <c r="F180" s="280" t="s">
        <v>109</v>
      </c>
      <c r="G180" s="281" t="s">
        <v>21</v>
      </c>
      <c r="H180" s="282" t="s">
        <v>87</v>
      </c>
      <c r="I180" s="282" t="s">
        <v>87</v>
      </c>
      <c r="J180" s="282" t="s">
        <v>87</v>
      </c>
      <c r="K180" s="282" t="s">
        <v>87</v>
      </c>
      <c r="L180" s="282" t="s">
        <v>87</v>
      </c>
      <c r="M180" s="283">
        <v>735278</v>
      </c>
      <c r="N180" s="282" t="s">
        <v>87</v>
      </c>
      <c r="O180" s="282" t="s">
        <v>87</v>
      </c>
      <c r="P180" s="282" t="s">
        <v>87</v>
      </c>
      <c r="Q180" s="282" t="s">
        <v>87</v>
      </c>
      <c r="R180" s="132">
        <v>95.416066568304075</v>
      </c>
      <c r="S180" s="132">
        <v>98.42757142424648</v>
      </c>
      <c r="T180" s="339" t="s">
        <v>88</v>
      </c>
      <c r="U180" s="339" t="s">
        <v>88</v>
      </c>
      <c r="V180" s="132">
        <v>13.9796069159155</v>
      </c>
      <c r="W180" s="132">
        <v>9.8714349046845005</v>
      </c>
      <c r="X180" s="132">
        <v>23.851041820599999</v>
      </c>
      <c r="Y180" s="282" t="s">
        <v>87</v>
      </c>
      <c r="Z180" s="282" t="s">
        <v>87</v>
      </c>
      <c r="AA180" s="282" t="s">
        <v>87</v>
      </c>
      <c r="AB180" s="282" t="s">
        <v>87</v>
      </c>
      <c r="AC180" s="282" t="s">
        <v>87</v>
      </c>
      <c r="AD180" s="282" t="s">
        <v>87</v>
      </c>
      <c r="AE180" s="282" t="s">
        <v>87</v>
      </c>
      <c r="AF180" s="282" t="s">
        <v>87</v>
      </c>
      <c r="AG180" s="282" t="s">
        <v>87</v>
      </c>
      <c r="AH180" s="282" t="s">
        <v>87</v>
      </c>
      <c r="AI180" s="282" t="s">
        <v>87</v>
      </c>
      <c r="AJ180" s="282" t="s">
        <v>87</v>
      </c>
      <c r="AK180" s="282" t="s">
        <v>87</v>
      </c>
      <c r="AL180" s="282" t="s">
        <v>87</v>
      </c>
      <c r="AM180" s="282" t="s">
        <v>87</v>
      </c>
      <c r="AN180" s="282" t="s">
        <v>87</v>
      </c>
      <c r="AO180" s="282" t="s">
        <v>87</v>
      </c>
      <c r="AP180" s="282" t="s">
        <v>87</v>
      </c>
      <c r="AQ180" s="282" t="s">
        <v>87</v>
      </c>
      <c r="AR180" s="282" t="s">
        <v>87</v>
      </c>
      <c r="AS180" s="282" t="s">
        <v>87</v>
      </c>
      <c r="AT180" s="282" t="s">
        <v>87</v>
      </c>
      <c r="AU180" s="282" t="s">
        <v>87</v>
      </c>
      <c r="AV180" s="282" t="s">
        <v>87</v>
      </c>
      <c r="AW180" s="286" t="s">
        <v>87</v>
      </c>
      <c r="AX180" s="286" t="s">
        <v>87</v>
      </c>
      <c r="AY180" s="286" t="s">
        <v>87</v>
      </c>
      <c r="AZ180" s="286" t="s">
        <v>87</v>
      </c>
      <c r="BA180" s="286" t="s">
        <v>87</v>
      </c>
      <c r="BB180" s="285">
        <v>150</v>
      </c>
      <c r="BC180" s="285">
        <v>128</v>
      </c>
      <c r="BD180" s="287" t="s">
        <v>88</v>
      </c>
      <c r="BE180" s="287" t="s">
        <v>88</v>
      </c>
      <c r="BF180" s="287" t="s">
        <v>88</v>
      </c>
      <c r="BG180" s="285">
        <v>130</v>
      </c>
      <c r="BH180" s="284">
        <v>17.72858625434521</v>
      </c>
      <c r="BI180" s="285">
        <v>624</v>
      </c>
      <c r="BJ180" s="284">
        <v>85.097214020856995</v>
      </c>
      <c r="BK180" s="285">
        <v>10</v>
      </c>
      <c r="BL180" s="284">
        <v>1.3637374041804007</v>
      </c>
      <c r="BM180" s="285">
        <v>20</v>
      </c>
      <c r="BN180" s="288">
        <v>2.7274748083608014</v>
      </c>
      <c r="BO180" s="289">
        <v>231</v>
      </c>
      <c r="BP180" s="288">
        <v>31.502334036567255</v>
      </c>
      <c r="BQ180" s="285">
        <v>11</v>
      </c>
      <c r="BR180" s="288">
        <v>1.5001111445984407</v>
      </c>
      <c r="BS180" s="285">
        <v>11</v>
      </c>
      <c r="BT180" s="288">
        <v>1.5001111445984407</v>
      </c>
      <c r="BU180" s="285">
        <v>0</v>
      </c>
      <c r="BV180" s="288">
        <v>0</v>
      </c>
      <c r="BW180" s="285">
        <v>24</v>
      </c>
      <c r="BX180" s="288">
        <v>3.2729697700329616</v>
      </c>
      <c r="BY180" s="285">
        <v>0</v>
      </c>
      <c r="BZ180" s="288">
        <v>0</v>
      </c>
      <c r="CA180" s="285">
        <v>1387</v>
      </c>
      <c r="CB180" s="288">
        <v>189.15037795982158</v>
      </c>
      <c r="CC180" s="285">
        <v>368</v>
      </c>
      <c r="CD180" s="288">
        <v>50.185536473838745</v>
      </c>
      <c r="CE180" s="285">
        <v>91</v>
      </c>
      <c r="CF180" s="288">
        <v>12.410010378041646</v>
      </c>
      <c r="CG180" s="285">
        <v>889</v>
      </c>
      <c r="CH180" s="288">
        <v>121.23625523163763</v>
      </c>
      <c r="CI180" s="285">
        <v>1982</v>
      </c>
      <c r="CJ180" s="288">
        <v>270.29275350855539</v>
      </c>
      <c r="CK180" s="285">
        <v>485</v>
      </c>
      <c r="CL180" s="288">
        <v>66.141264102749432</v>
      </c>
      <c r="CM180" s="285">
        <v>827</v>
      </c>
      <c r="CN180" s="292">
        <v>112.78108332571912</v>
      </c>
      <c r="CO180" s="285">
        <v>255</v>
      </c>
      <c r="CP180" s="288">
        <v>34.77530380660022</v>
      </c>
      <c r="CQ180" s="285">
        <v>0</v>
      </c>
      <c r="CR180" s="288">
        <v>0</v>
      </c>
      <c r="CS180" s="285">
        <v>4</v>
      </c>
      <c r="CT180" s="288">
        <v>0.54549496167216027</v>
      </c>
      <c r="CU180" s="285">
        <v>92</v>
      </c>
      <c r="CV180" s="288">
        <v>12.546384118459686</v>
      </c>
      <c r="CW180" s="285">
        <v>338</v>
      </c>
      <c r="CX180" s="288">
        <v>46.094324261297537</v>
      </c>
      <c r="CY180" s="285">
        <v>314</v>
      </c>
      <c r="CZ180" s="288">
        <v>42.821354491264579</v>
      </c>
      <c r="DA180" s="285">
        <v>24</v>
      </c>
      <c r="DB180" s="288">
        <v>3.2729697700329616</v>
      </c>
      <c r="DC180" s="285">
        <v>14</v>
      </c>
      <c r="DD180" s="285">
        <v>1733</v>
      </c>
      <c r="DE180" s="285">
        <v>743</v>
      </c>
      <c r="DF180" s="285">
        <v>14459</v>
      </c>
      <c r="DG180" s="285">
        <v>3681</v>
      </c>
      <c r="DH180" s="285">
        <v>76</v>
      </c>
      <c r="DI180" s="285">
        <v>0</v>
      </c>
      <c r="DJ180" s="285">
        <v>478</v>
      </c>
      <c r="DK180" s="285">
        <v>27</v>
      </c>
      <c r="DL180" s="285">
        <v>220</v>
      </c>
      <c r="DM180" s="285">
        <v>43</v>
      </c>
      <c r="DN180" s="285">
        <v>0</v>
      </c>
      <c r="DO180" s="285">
        <v>67</v>
      </c>
      <c r="DP180" s="285">
        <v>120</v>
      </c>
      <c r="DQ180" s="285">
        <v>171</v>
      </c>
      <c r="DR180" s="285">
        <v>0</v>
      </c>
      <c r="DS180" s="285">
        <v>0</v>
      </c>
      <c r="DT180" s="285">
        <v>35705</v>
      </c>
      <c r="DU180" s="285">
        <v>0</v>
      </c>
      <c r="DV180" s="285">
        <v>5181</v>
      </c>
      <c r="DW180" s="285">
        <v>0</v>
      </c>
      <c r="DX180" s="285">
        <v>331</v>
      </c>
      <c r="DY180" s="285">
        <v>322</v>
      </c>
      <c r="DZ180" s="285">
        <v>3084</v>
      </c>
      <c r="EA180" s="285">
        <v>14723</v>
      </c>
      <c r="EB180" s="288">
        <v>33.192963390613301</v>
      </c>
      <c r="EC180" s="285">
        <v>406</v>
      </c>
      <c r="ED180" s="285">
        <v>4871</v>
      </c>
      <c r="EE180" s="285">
        <v>1209</v>
      </c>
      <c r="EF180" s="288">
        <v>24.820365428043523</v>
      </c>
      <c r="EG180" s="285">
        <v>270</v>
      </c>
      <c r="EH180" s="285">
        <v>138</v>
      </c>
      <c r="EI180" s="285">
        <v>66</v>
      </c>
      <c r="EJ180" s="285">
        <v>8</v>
      </c>
      <c r="EK180" s="285">
        <v>372</v>
      </c>
      <c r="EL180" s="285">
        <v>11</v>
      </c>
      <c r="EM180" s="285">
        <v>63</v>
      </c>
      <c r="EN180" s="285">
        <v>40</v>
      </c>
      <c r="EO180" s="285">
        <v>22</v>
      </c>
      <c r="EP180" s="285">
        <v>44</v>
      </c>
      <c r="EQ180" s="285">
        <v>31</v>
      </c>
      <c r="ER180" s="285">
        <v>0</v>
      </c>
      <c r="ES180" s="285">
        <v>0</v>
      </c>
      <c r="ET180" s="285">
        <v>0</v>
      </c>
      <c r="EU180" s="285">
        <v>1</v>
      </c>
      <c r="EV180" s="285">
        <v>2007</v>
      </c>
      <c r="EW180" s="285">
        <v>112</v>
      </c>
      <c r="EX180" s="285">
        <v>0</v>
      </c>
      <c r="EY180" s="285">
        <v>0</v>
      </c>
      <c r="EZ180" s="285">
        <v>0</v>
      </c>
      <c r="FA180" s="285">
        <v>57</v>
      </c>
      <c r="FB180" s="285">
        <v>7</v>
      </c>
      <c r="FC180" s="285">
        <v>7</v>
      </c>
      <c r="FD180" s="285">
        <v>14</v>
      </c>
      <c r="FE180" s="285">
        <v>1</v>
      </c>
      <c r="FF180" s="285">
        <v>17</v>
      </c>
      <c r="FG180" s="285">
        <v>230</v>
      </c>
      <c r="FH180" s="285">
        <v>389</v>
      </c>
      <c r="FI180" s="285">
        <v>432</v>
      </c>
      <c r="FJ180" s="285">
        <v>2234</v>
      </c>
      <c r="FK180" s="289">
        <v>15</v>
      </c>
      <c r="FL180" s="288">
        <v>2.0400447177802135</v>
      </c>
      <c r="FM180" s="289">
        <v>6</v>
      </c>
      <c r="FN180" s="288">
        <v>0.81601788711208545</v>
      </c>
      <c r="FO180" s="289">
        <v>0</v>
      </c>
      <c r="FP180" s="288">
        <v>0</v>
      </c>
      <c r="FQ180" s="281">
        <v>4</v>
      </c>
      <c r="FR180" s="292">
        <v>0.54549496167216027</v>
      </c>
      <c r="FS180" s="281">
        <v>0</v>
      </c>
      <c r="FT180" s="292">
        <v>0</v>
      </c>
      <c r="FU180" s="289">
        <v>54</v>
      </c>
      <c r="FV180" s="288">
        <v>7.3641819825741628</v>
      </c>
      <c r="FW180" s="293">
        <v>0</v>
      </c>
      <c r="FX180" s="293">
        <v>0</v>
      </c>
      <c r="FY180" s="293">
        <v>0</v>
      </c>
      <c r="FZ180" s="293">
        <v>0</v>
      </c>
      <c r="GA180" s="293">
        <v>0</v>
      </c>
      <c r="GB180" s="285">
        <v>5323</v>
      </c>
      <c r="GC180" s="285">
        <v>0</v>
      </c>
      <c r="GD180" s="285">
        <v>1920</v>
      </c>
      <c r="GE180" s="285">
        <v>0</v>
      </c>
      <c r="GF180" s="285">
        <v>0</v>
      </c>
      <c r="GG180" s="288">
        <v>171.2</v>
      </c>
      <c r="GH180" s="288">
        <v>654.6</v>
      </c>
      <c r="GI180" s="288">
        <v>40.799999999999997</v>
      </c>
      <c r="GJ180" s="288">
        <v>3.4</v>
      </c>
      <c r="GK180" s="288">
        <v>1.4</v>
      </c>
      <c r="GL180" s="288">
        <v>1.8</v>
      </c>
      <c r="GM180" s="288">
        <v>3.2</v>
      </c>
      <c r="GN180" s="288">
        <v>0</v>
      </c>
      <c r="GO180" s="288">
        <v>1</v>
      </c>
      <c r="GP180" s="288">
        <v>5</v>
      </c>
      <c r="GQ180" s="288">
        <v>0</v>
      </c>
      <c r="GR180" s="288">
        <v>0</v>
      </c>
      <c r="GS180" s="288">
        <v>2</v>
      </c>
      <c r="GT180" s="288">
        <v>4.2</v>
      </c>
      <c r="GU180" s="288">
        <v>0</v>
      </c>
      <c r="GV180" s="288">
        <v>2</v>
      </c>
      <c r="GW180" s="288">
        <v>3</v>
      </c>
      <c r="GX180" s="288">
        <v>0</v>
      </c>
      <c r="GY180" s="288">
        <v>1</v>
      </c>
      <c r="GZ180" s="288">
        <v>3</v>
      </c>
      <c r="HA180" s="288">
        <v>1</v>
      </c>
      <c r="HB180" s="288">
        <v>0</v>
      </c>
      <c r="HC180" s="288">
        <v>0</v>
      </c>
      <c r="HD180" s="288">
        <v>1</v>
      </c>
      <c r="HE180" s="288">
        <v>1</v>
      </c>
      <c r="HF180" s="288">
        <v>3</v>
      </c>
      <c r="HG180" s="288">
        <v>3</v>
      </c>
      <c r="HH180" s="288">
        <v>9.8000000000000007</v>
      </c>
      <c r="HI180" s="288">
        <v>3</v>
      </c>
      <c r="HJ180" s="134">
        <v>0.40800894355604272</v>
      </c>
      <c r="HK180" s="134">
        <v>12.104265325495934</v>
      </c>
      <c r="HL180" s="132">
        <v>41.433988233022063</v>
      </c>
      <c r="HM180" s="144">
        <v>99.264980248891902</v>
      </c>
      <c r="HN180" s="144">
        <v>98.624017376013597</v>
      </c>
      <c r="HO180" s="365">
        <v>7.6421994977983201E-2</v>
      </c>
      <c r="HP180" s="365">
        <v>2.6226068712299998E-2</v>
      </c>
      <c r="HQ180" s="365">
        <v>2.8727770177838599</v>
      </c>
      <c r="HR180" s="365">
        <v>1.3574660633484199</v>
      </c>
      <c r="HS180" s="132">
        <v>84.131326949384402</v>
      </c>
      <c r="HT180" s="132">
        <v>85.218702865761699</v>
      </c>
      <c r="HU180" s="132">
        <v>2.6602132537574099</v>
      </c>
      <c r="HV180" s="132">
        <v>1.9319870618060999</v>
      </c>
      <c r="HW180" s="132">
        <v>5.3364624934161</v>
      </c>
      <c r="HX180" s="132">
        <v>8.7115970579614306</v>
      </c>
      <c r="HY180" s="144">
        <v>95.501139922157535</v>
      </c>
      <c r="HZ180" s="144">
        <v>98.731457455154995</v>
      </c>
      <c r="IA180" s="383">
        <v>82</v>
      </c>
      <c r="IB180" s="383">
        <v>46</v>
      </c>
      <c r="IC180" s="366">
        <v>0.33048524907302901</v>
      </c>
      <c r="ID180" s="366">
        <v>0.14812429560457299</v>
      </c>
      <c r="IE180" s="366">
        <v>3.0158146377344601</v>
      </c>
      <c r="IF180" s="366">
        <v>2.1586109807602099</v>
      </c>
      <c r="IG180" s="144">
        <v>71.3129827142332</v>
      </c>
      <c r="IH180" s="144">
        <v>80.103237916471102</v>
      </c>
      <c r="II180" s="144">
        <v>10.9584072223118</v>
      </c>
      <c r="IJ180" s="144">
        <v>6.8620189985509601</v>
      </c>
      <c r="IK180" s="144">
        <v>5.31582947741789</v>
      </c>
      <c r="IL180" s="144">
        <v>9.3741692285669505</v>
      </c>
      <c r="IM180" s="146">
        <v>101.49146886231281</v>
      </c>
      <c r="IN180" s="135">
        <v>105.73480980676023</v>
      </c>
      <c r="IO180" s="366">
        <v>0.30824706292892901</v>
      </c>
      <c r="IP180" s="366">
        <v>4.8089767566123397E-2</v>
      </c>
      <c r="IQ180" s="366">
        <v>3.7166900420757401</v>
      </c>
      <c r="IR180" s="366">
        <v>0.84745762711864403</v>
      </c>
      <c r="IS180" s="144">
        <v>79.172510518934104</v>
      </c>
      <c r="IT180" s="144">
        <v>84.180790960452001</v>
      </c>
      <c r="IU180" s="144">
        <v>8.2935907874840105</v>
      </c>
      <c r="IV180" s="144">
        <v>5.6745925728025703</v>
      </c>
      <c r="IW180" s="144">
        <v>8.4838222090895705</v>
      </c>
      <c r="IX180" s="144">
        <v>12.366034624897001</v>
      </c>
      <c r="IY180" s="338">
        <v>60</v>
      </c>
      <c r="IZ180" s="366">
        <v>0.464792005577504</v>
      </c>
      <c r="JA180" s="366">
        <v>7.6824583866837397</v>
      </c>
      <c r="JB180" s="366">
        <v>92.573623559539101</v>
      </c>
      <c r="JC180" s="366">
        <v>6.0500426059338404</v>
      </c>
      <c r="JD180" s="144">
        <v>7.0934031827886601</v>
      </c>
    </row>
    <row r="181" spans="1:264" ht="18" customHeight="1">
      <c r="A181" s="278"/>
      <c r="B181" s="279" t="s">
        <v>87</v>
      </c>
      <c r="C181" s="279" t="s">
        <v>87</v>
      </c>
      <c r="D181" s="280" t="s">
        <v>1897</v>
      </c>
      <c r="E181" s="281" t="s">
        <v>1394</v>
      </c>
      <c r="F181" s="280" t="s">
        <v>109</v>
      </c>
      <c r="G181" s="281" t="s">
        <v>21</v>
      </c>
      <c r="H181" s="282" t="s">
        <v>87</v>
      </c>
      <c r="I181" s="282" t="s">
        <v>87</v>
      </c>
      <c r="J181" s="282" t="s">
        <v>87</v>
      </c>
      <c r="K181" s="282" t="s">
        <v>87</v>
      </c>
      <c r="L181" s="282" t="s">
        <v>87</v>
      </c>
      <c r="M181" s="283">
        <v>628495</v>
      </c>
      <c r="N181" s="282" t="s">
        <v>87</v>
      </c>
      <c r="O181" s="282" t="s">
        <v>87</v>
      </c>
      <c r="P181" s="282" t="s">
        <v>87</v>
      </c>
      <c r="Q181" s="282" t="s">
        <v>87</v>
      </c>
      <c r="R181" s="132">
        <v>98.508717907665712</v>
      </c>
      <c r="S181" s="132">
        <v>100.33796573750591</v>
      </c>
      <c r="T181" s="339" t="s">
        <v>88</v>
      </c>
      <c r="U181" s="395">
        <v>10.215974325581556</v>
      </c>
      <c r="V181" s="132">
        <v>15.2069639367561</v>
      </c>
      <c r="W181" s="132">
        <v>9.2201101438976707</v>
      </c>
      <c r="X181" s="132">
        <v>24.427074080653799</v>
      </c>
      <c r="Y181" s="282" t="s">
        <v>87</v>
      </c>
      <c r="Z181" s="282" t="s">
        <v>87</v>
      </c>
      <c r="AA181" s="282" t="s">
        <v>87</v>
      </c>
      <c r="AB181" s="282" t="s">
        <v>87</v>
      </c>
      <c r="AC181" s="282" t="s">
        <v>87</v>
      </c>
      <c r="AD181" s="282" t="s">
        <v>87</v>
      </c>
      <c r="AE181" s="282" t="s">
        <v>87</v>
      </c>
      <c r="AF181" s="282" t="s">
        <v>87</v>
      </c>
      <c r="AG181" s="282" t="s">
        <v>87</v>
      </c>
      <c r="AH181" s="282" t="s">
        <v>87</v>
      </c>
      <c r="AI181" s="282" t="s">
        <v>87</v>
      </c>
      <c r="AJ181" s="282" t="s">
        <v>87</v>
      </c>
      <c r="AK181" s="282" t="s">
        <v>87</v>
      </c>
      <c r="AL181" s="282" t="s">
        <v>87</v>
      </c>
      <c r="AM181" s="282" t="s">
        <v>87</v>
      </c>
      <c r="AN181" s="282" t="s">
        <v>87</v>
      </c>
      <c r="AO181" s="282" t="s">
        <v>87</v>
      </c>
      <c r="AP181" s="282" t="s">
        <v>87</v>
      </c>
      <c r="AQ181" s="282" t="s">
        <v>87</v>
      </c>
      <c r="AR181" s="282" t="s">
        <v>87</v>
      </c>
      <c r="AS181" s="282" t="s">
        <v>87</v>
      </c>
      <c r="AT181" s="282" t="s">
        <v>87</v>
      </c>
      <c r="AU181" s="282" t="s">
        <v>87</v>
      </c>
      <c r="AV181" s="282" t="s">
        <v>87</v>
      </c>
      <c r="AW181" s="286" t="s">
        <v>87</v>
      </c>
      <c r="AX181" s="286" t="s">
        <v>87</v>
      </c>
      <c r="AY181" s="286" t="s">
        <v>87</v>
      </c>
      <c r="AZ181" s="286" t="s">
        <v>87</v>
      </c>
      <c r="BA181" s="286" t="s">
        <v>87</v>
      </c>
      <c r="BB181" s="285">
        <v>63</v>
      </c>
      <c r="BC181" s="285">
        <v>90</v>
      </c>
      <c r="BD181" s="287" t="s">
        <v>88</v>
      </c>
      <c r="BE181" s="287" t="s">
        <v>88</v>
      </c>
      <c r="BF181" s="287" t="s">
        <v>88</v>
      </c>
      <c r="BG181" s="285">
        <v>34</v>
      </c>
      <c r="BH181" s="284">
        <v>5.4758779523437564</v>
      </c>
      <c r="BI181" s="285">
        <v>352</v>
      </c>
      <c r="BJ181" s="284">
        <v>56.691442330147119</v>
      </c>
      <c r="BK181" s="285">
        <v>13</v>
      </c>
      <c r="BL181" s="284">
        <v>2.0937180406020244</v>
      </c>
      <c r="BM181" s="285">
        <v>0</v>
      </c>
      <c r="BN181" s="288">
        <v>0</v>
      </c>
      <c r="BO181" s="289">
        <v>62</v>
      </c>
      <c r="BP181" s="288">
        <v>9.9854245013327319</v>
      </c>
      <c r="BQ181" s="285">
        <v>0</v>
      </c>
      <c r="BR181" s="288">
        <v>0</v>
      </c>
      <c r="BS181" s="285">
        <v>0</v>
      </c>
      <c r="BT181" s="288">
        <v>0</v>
      </c>
      <c r="BU181" s="285">
        <v>0</v>
      </c>
      <c r="BV181" s="288">
        <v>0</v>
      </c>
      <c r="BW181" s="285">
        <v>53</v>
      </c>
      <c r="BX181" s="288">
        <v>8.5359273963005613</v>
      </c>
      <c r="BY181" s="290">
        <v>0</v>
      </c>
      <c r="BZ181" s="291">
        <v>0</v>
      </c>
      <c r="CA181" s="285">
        <v>253</v>
      </c>
      <c r="CB181" s="288">
        <v>40.746974174793245</v>
      </c>
      <c r="CC181" s="285">
        <v>348</v>
      </c>
      <c r="CD181" s="288">
        <v>56.047221394577271</v>
      </c>
      <c r="CE181" s="285">
        <v>217</v>
      </c>
      <c r="CF181" s="288">
        <v>34.948985754664562</v>
      </c>
      <c r="CG181" s="285">
        <v>752</v>
      </c>
      <c r="CH181" s="288">
        <v>121.11353588713249</v>
      </c>
      <c r="CI181" s="285">
        <v>1387</v>
      </c>
      <c r="CJ181" s="288">
        <v>223.38360940884678</v>
      </c>
      <c r="CK181" s="285">
        <v>358</v>
      </c>
      <c r="CL181" s="288">
        <v>57.657773733501912</v>
      </c>
      <c r="CM181" s="285">
        <v>780</v>
      </c>
      <c r="CN181" s="292">
        <v>125.62308243612146</v>
      </c>
      <c r="CO181" s="285">
        <v>115</v>
      </c>
      <c r="CP181" s="288">
        <v>18.521351897633291</v>
      </c>
      <c r="CQ181" s="285">
        <v>4</v>
      </c>
      <c r="CR181" s="288">
        <v>0.64422093556985371</v>
      </c>
      <c r="CS181" s="285">
        <v>9</v>
      </c>
      <c r="CT181" s="288">
        <v>1.4494971050321708</v>
      </c>
      <c r="CU181" s="285">
        <v>16</v>
      </c>
      <c r="CV181" s="288">
        <v>2.5768837422794149</v>
      </c>
      <c r="CW181" s="285">
        <v>409</v>
      </c>
      <c r="CX181" s="288">
        <v>65.871590662017539</v>
      </c>
      <c r="CY181" s="285">
        <v>409</v>
      </c>
      <c r="CZ181" s="288">
        <v>65.871590662017539</v>
      </c>
      <c r="DA181" s="285">
        <v>0</v>
      </c>
      <c r="DB181" s="288">
        <v>0</v>
      </c>
      <c r="DC181" s="285">
        <v>0</v>
      </c>
      <c r="DD181" s="285">
        <v>0</v>
      </c>
      <c r="DE181" s="285">
        <v>304</v>
      </c>
      <c r="DF181" s="285">
        <v>8088</v>
      </c>
      <c r="DG181" s="285">
        <v>0</v>
      </c>
      <c r="DH181" s="285">
        <v>326</v>
      </c>
      <c r="DI181" s="285">
        <v>98</v>
      </c>
      <c r="DJ181" s="285">
        <v>280</v>
      </c>
      <c r="DK181" s="285">
        <v>5</v>
      </c>
      <c r="DL181" s="285">
        <v>307</v>
      </c>
      <c r="DM181" s="285">
        <v>9</v>
      </c>
      <c r="DN181" s="285">
        <v>746</v>
      </c>
      <c r="DO181" s="285">
        <v>14</v>
      </c>
      <c r="DP181" s="285">
        <v>89</v>
      </c>
      <c r="DQ181" s="285">
        <v>14</v>
      </c>
      <c r="DR181" s="285">
        <v>0</v>
      </c>
      <c r="DS181" s="285">
        <v>74</v>
      </c>
      <c r="DT181" s="285">
        <v>0</v>
      </c>
      <c r="DU181" s="285">
        <v>0</v>
      </c>
      <c r="DV181" s="285">
        <v>2716</v>
      </c>
      <c r="DW181" s="285">
        <v>1222</v>
      </c>
      <c r="DX181" s="285">
        <v>271</v>
      </c>
      <c r="DY181" s="285">
        <v>272</v>
      </c>
      <c r="DZ181" s="285">
        <v>3191</v>
      </c>
      <c r="EA181" s="285">
        <v>11971</v>
      </c>
      <c r="EB181" s="288">
        <v>10.107760421017501</v>
      </c>
      <c r="EC181" s="285">
        <v>208</v>
      </c>
      <c r="ED181" s="285">
        <v>3765</v>
      </c>
      <c r="EE181" s="285">
        <v>454</v>
      </c>
      <c r="EF181" s="288">
        <v>12.058432934926959</v>
      </c>
      <c r="EG181" s="285">
        <v>77</v>
      </c>
      <c r="EH181" s="285">
        <v>52</v>
      </c>
      <c r="EI181" s="285">
        <v>16</v>
      </c>
      <c r="EJ181" s="285">
        <v>2</v>
      </c>
      <c r="EK181" s="285">
        <v>147</v>
      </c>
      <c r="EL181" s="285">
        <v>2</v>
      </c>
      <c r="EM181" s="285">
        <v>0</v>
      </c>
      <c r="EN181" s="285">
        <v>17</v>
      </c>
      <c r="EO181" s="285">
        <v>16</v>
      </c>
      <c r="EP181" s="285">
        <v>8</v>
      </c>
      <c r="EQ181" s="285">
        <v>13</v>
      </c>
      <c r="ER181" s="285">
        <v>0</v>
      </c>
      <c r="ES181" s="285">
        <v>0</v>
      </c>
      <c r="ET181" s="285">
        <v>0</v>
      </c>
      <c r="EU181" s="285">
        <v>0</v>
      </c>
      <c r="EV181" s="285">
        <v>1622</v>
      </c>
      <c r="EW181" s="285">
        <v>51</v>
      </c>
      <c r="EX181" s="285">
        <v>12</v>
      </c>
      <c r="EY181" s="285">
        <v>0</v>
      </c>
      <c r="EZ181" s="285">
        <v>0</v>
      </c>
      <c r="FA181" s="285">
        <v>16</v>
      </c>
      <c r="FB181" s="285">
        <v>4</v>
      </c>
      <c r="FC181" s="285">
        <v>2</v>
      </c>
      <c r="FD181" s="285">
        <v>13</v>
      </c>
      <c r="FE181" s="285">
        <v>0</v>
      </c>
      <c r="FF181" s="285">
        <v>19</v>
      </c>
      <c r="FG181" s="285">
        <v>84</v>
      </c>
      <c r="FH181" s="285">
        <v>238</v>
      </c>
      <c r="FI181" s="285">
        <v>190</v>
      </c>
      <c r="FJ181" s="285">
        <v>2051</v>
      </c>
      <c r="FK181" s="289">
        <v>11</v>
      </c>
      <c r="FL181" s="288">
        <v>1.7502128099666663</v>
      </c>
      <c r="FM181" s="289">
        <v>4</v>
      </c>
      <c r="FN181" s="288">
        <v>0.63644102180606055</v>
      </c>
      <c r="FO181" s="289">
        <v>2</v>
      </c>
      <c r="FP181" s="288">
        <v>0.31822051090303027</v>
      </c>
      <c r="FQ181" s="281">
        <v>0</v>
      </c>
      <c r="FR181" s="292">
        <v>0</v>
      </c>
      <c r="FS181" s="281">
        <v>0</v>
      </c>
      <c r="FT181" s="292">
        <v>0</v>
      </c>
      <c r="FU181" s="289">
        <v>20</v>
      </c>
      <c r="FV181" s="288">
        <v>3.2211046778492687</v>
      </c>
      <c r="FW181" s="293">
        <v>0</v>
      </c>
      <c r="FX181" s="293">
        <v>0</v>
      </c>
      <c r="FY181" s="293">
        <v>0</v>
      </c>
      <c r="FZ181" s="293">
        <v>0</v>
      </c>
      <c r="GA181" s="293">
        <v>0</v>
      </c>
      <c r="GB181" s="285">
        <v>5012</v>
      </c>
      <c r="GC181" s="285">
        <v>0</v>
      </c>
      <c r="GD181" s="285">
        <v>1861</v>
      </c>
      <c r="GE181" s="285">
        <v>0</v>
      </c>
      <c r="GF181" s="285">
        <v>22</v>
      </c>
      <c r="GG181" s="288">
        <v>120.9</v>
      </c>
      <c r="GH181" s="288">
        <v>408.33</v>
      </c>
      <c r="GI181" s="288">
        <v>24</v>
      </c>
      <c r="GJ181" s="288">
        <v>3.2</v>
      </c>
      <c r="GK181" s="288">
        <v>0</v>
      </c>
      <c r="GL181" s="288">
        <v>2.9</v>
      </c>
      <c r="GM181" s="288">
        <v>3.2</v>
      </c>
      <c r="GN181" s="288">
        <v>3.2</v>
      </c>
      <c r="GO181" s="288">
        <v>0</v>
      </c>
      <c r="GP181" s="288">
        <v>4.4000000000000004</v>
      </c>
      <c r="GQ181" s="288">
        <v>0</v>
      </c>
      <c r="GR181" s="288">
        <v>0.2</v>
      </c>
      <c r="GS181" s="288">
        <v>0</v>
      </c>
      <c r="GT181" s="288">
        <v>3.73</v>
      </c>
      <c r="GU181" s="288">
        <v>1</v>
      </c>
      <c r="GV181" s="288">
        <v>2</v>
      </c>
      <c r="GW181" s="288">
        <v>0</v>
      </c>
      <c r="GX181" s="288">
        <v>0</v>
      </c>
      <c r="GY181" s="288">
        <v>1</v>
      </c>
      <c r="GZ181" s="288">
        <v>1</v>
      </c>
      <c r="HA181" s="288">
        <v>2</v>
      </c>
      <c r="HB181" s="288">
        <v>0</v>
      </c>
      <c r="HC181" s="288">
        <v>0</v>
      </c>
      <c r="HD181" s="288">
        <v>1</v>
      </c>
      <c r="HE181" s="288">
        <v>0</v>
      </c>
      <c r="HF181" s="288">
        <v>1</v>
      </c>
      <c r="HG181" s="288">
        <v>1</v>
      </c>
      <c r="HH181" s="288">
        <v>0</v>
      </c>
      <c r="HI181" s="288">
        <v>1.58</v>
      </c>
      <c r="HJ181" s="134">
        <v>0.31822051090303027</v>
      </c>
      <c r="HK181" s="134">
        <v>10.023946093445453</v>
      </c>
      <c r="HL181" s="132">
        <v>42.682121576146187</v>
      </c>
      <c r="HM181" s="144">
        <v>104.08793613972099</v>
      </c>
      <c r="HN181" s="144">
        <v>102.93298390401699</v>
      </c>
      <c r="HO181" s="365">
        <v>7.6528315476726394E-2</v>
      </c>
      <c r="HP181" s="365">
        <v>1.6929640414437602E-2</v>
      </c>
      <c r="HQ181" s="365">
        <v>4.4736842105263204</v>
      </c>
      <c r="HR181" s="365">
        <v>1.31578947368421</v>
      </c>
      <c r="HS181" s="132">
        <v>70.526315789473699</v>
      </c>
      <c r="HT181" s="132">
        <v>70.526315789473699</v>
      </c>
      <c r="HU181" s="132">
        <v>1.7106329341856501</v>
      </c>
      <c r="HV181" s="132">
        <v>1.2866526714972599</v>
      </c>
      <c r="HW181" s="132">
        <v>5.0183298098925597</v>
      </c>
      <c r="HX181" s="132">
        <v>9.48350985386781</v>
      </c>
      <c r="HY181" s="144">
        <v>102.22761841486962</v>
      </c>
      <c r="HZ181" s="144">
        <v>106.916578104918</v>
      </c>
      <c r="IA181" s="383">
        <v>48</v>
      </c>
      <c r="IB181" s="383">
        <v>34</v>
      </c>
      <c r="IC181" s="366">
        <v>0.35041611914148102</v>
      </c>
      <c r="ID181" s="366">
        <v>0.16799248974751699</v>
      </c>
      <c r="IE181" s="366">
        <v>3.07889672867223</v>
      </c>
      <c r="IF181" s="366">
        <v>2.0757020757020799</v>
      </c>
      <c r="IG181" s="144">
        <v>60.6799230275818</v>
      </c>
      <c r="IH181" s="144">
        <v>63.614163614163601</v>
      </c>
      <c r="II181" s="144">
        <v>11.3812235362827</v>
      </c>
      <c r="IJ181" s="144">
        <v>8.0932852413656793</v>
      </c>
      <c r="IK181" s="144">
        <v>3.94862978426728</v>
      </c>
      <c r="IL181" s="144">
        <v>8.8190441077892494</v>
      </c>
      <c r="IM181" s="146">
        <v>99.791685172010006</v>
      </c>
      <c r="IN181" s="135">
        <v>106.15596137528509</v>
      </c>
      <c r="IO181" s="366">
        <v>0.29178148808558901</v>
      </c>
      <c r="IP181" s="366">
        <v>1.24007936507937E-2</v>
      </c>
      <c r="IQ181" s="366">
        <v>2.71493212669683</v>
      </c>
      <c r="IR181" s="366">
        <v>0.19047619047618999</v>
      </c>
      <c r="IS181" s="144">
        <v>82.654600301659102</v>
      </c>
      <c r="IT181" s="144">
        <v>86.285714285714306</v>
      </c>
      <c r="IU181" s="144">
        <v>10.7472848111525</v>
      </c>
      <c r="IV181" s="144">
        <v>6.5104166666666696</v>
      </c>
      <c r="IW181" s="144">
        <v>4.4394690124798002</v>
      </c>
      <c r="IX181" s="144">
        <v>7.5294278675061603</v>
      </c>
      <c r="IY181" s="338">
        <v>48</v>
      </c>
      <c r="IZ181" s="366">
        <v>0.27519779841761299</v>
      </c>
      <c r="JA181" s="366">
        <v>4.2365401588702598</v>
      </c>
      <c r="JB181" s="366">
        <v>90.732568402471301</v>
      </c>
      <c r="JC181" s="366">
        <v>6.4958147001490696</v>
      </c>
      <c r="JD181" s="144">
        <v>10.940642177235601</v>
      </c>
    </row>
    <row r="182" spans="1:264" ht="18" customHeight="1">
      <c r="A182" s="278"/>
      <c r="B182" s="279" t="s">
        <v>87</v>
      </c>
      <c r="C182" s="279" t="s">
        <v>87</v>
      </c>
      <c r="D182" s="280" t="s">
        <v>1898</v>
      </c>
      <c r="E182" s="281" t="s">
        <v>1395</v>
      </c>
      <c r="F182" s="280" t="s">
        <v>109</v>
      </c>
      <c r="G182" s="281" t="s">
        <v>21</v>
      </c>
      <c r="H182" s="282" t="s">
        <v>87</v>
      </c>
      <c r="I182" s="282" t="s">
        <v>87</v>
      </c>
      <c r="J182" s="282" t="s">
        <v>87</v>
      </c>
      <c r="K182" s="282" t="s">
        <v>87</v>
      </c>
      <c r="L182" s="282" t="s">
        <v>87</v>
      </c>
      <c r="M182" s="283">
        <v>484282</v>
      </c>
      <c r="N182" s="282" t="s">
        <v>87</v>
      </c>
      <c r="O182" s="282" t="s">
        <v>87</v>
      </c>
      <c r="P182" s="282" t="s">
        <v>87</v>
      </c>
      <c r="Q182" s="282" t="s">
        <v>87</v>
      </c>
      <c r="R182" s="132">
        <v>90.62732864450129</v>
      </c>
      <c r="S182" s="132">
        <v>98.583753578006011</v>
      </c>
      <c r="T182" s="339" t="s">
        <v>88</v>
      </c>
      <c r="U182" s="339" t="s">
        <v>88</v>
      </c>
      <c r="V182" s="132">
        <v>13.297722800112499</v>
      </c>
      <c r="W182" s="132">
        <v>6.4661231374753996</v>
      </c>
      <c r="X182" s="132">
        <v>19.763845937587899</v>
      </c>
      <c r="Y182" s="282" t="s">
        <v>87</v>
      </c>
      <c r="Z182" s="282" t="s">
        <v>87</v>
      </c>
      <c r="AA182" s="282" t="s">
        <v>87</v>
      </c>
      <c r="AB182" s="282" t="s">
        <v>87</v>
      </c>
      <c r="AC182" s="282" t="s">
        <v>87</v>
      </c>
      <c r="AD182" s="282" t="s">
        <v>87</v>
      </c>
      <c r="AE182" s="282" t="s">
        <v>87</v>
      </c>
      <c r="AF182" s="282" t="s">
        <v>87</v>
      </c>
      <c r="AG182" s="282" t="s">
        <v>87</v>
      </c>
      <c r="AH182" s="282" t="s">
        <v>87</v>
      </c>
      <c r="AI182" s="282" t="s">
        <v>87</v>
      </c>
      <c r="AJ182" s="282" t="s">
        <v>87</v>
      </c>
      <c r="AK182" s="282" t="s">
        <v>87</v>
      </c>
      <c r="AL182" s="282" t="s">
        <v>87</v>
      </c>
      <c r="AM182" s="282" t="s">
        <v>87</v>
      </c>
      <c r="AN182" s="282" t="s">
        <v>87</v>
      </c>
      <c r="AO182" s="282" t="s">
        <v>87</v>
      </c>
      <c r="AP182" s="282" t="s">
        <v>87</v>
      </c>
      <c r="AQ182" s="282" t="s">
        <v>87</v>
      </c>
      <c r="AR182" s="282" t="s">
        <v>87</v>
      </c>
      <c r="AS182" s="282" t="s">
        <v>87</v>
      </c>
      <c r="AT182" s="282" t="s">
        <v>87</v>
      </c>
      <c r="AU182" s="282" t="s">
        <v>87</v>
      </c>
      <c r="AV182" s="282" t="s">
        <v>87</v>
      </c>
      <c r="AW182" s="286" t="s">
        <v>87</v>
      </c>
      <c r="AX182" s="286" t="s">
        <v>87</v>
      </c>
      <c r="AY182" s="286" t="s">
        <v>87</v>
      </c>
      <c r="AZ182" s="286" t="s">
        <v>87</v>
      </c>
      <c r="BA182" s="286" t="s">
        <v>87</v>
      </c>
      <c r="BB182" s="285">
        <v>85</v>
      </c>
      <c r="BC182" s="285">
        <v>43</v>
      </c>
      <c r="BD182" s="287" t="s">
        <v>88</v>
      </c>
      <c r="BE182" s="287" t="s">
        <v>88</v>
      </c>
      <c r="BF182" s="287" t="s">
        <v>88</v>
      </c>
      <c r="BG182" s="285">
        <v>90</v>
      </c>
      <c r="BH182" s="284">
        <v>18.581527484143763</v>
      </c>
      <c r="BI182" s="285">
        <v>472</v>
      </c>
      <c r="BJ182" s="284">
        <v>97.449788583509516</v>
      </c>
      <c r="BK182" s="285">
        <v>20</v>
      </c>
      <c r="BL182" s="284">
        <v>4.1292283298097248</v>
      </c>
      <c r="BM182" s="285">
        <v>10</v>
      </c>
      <c r="BN182" s="288">
        <v>2.0646141649048624</v>
      </c>
      <c r="BO182" s="289">
        <v>123</v>
      </c>
      <c r="BP182" s="288">
        <v>25.394754228329809</v>
      </c>
      <c r="BQ182" s="285">
        <v>0</v>
      </c>
      <c r="BR182" s="288">
        <v>0</v>
      </c>
      <c r="BS182" s="285">
        <v>0</v>
      </c>
      <c r="BT182" s="288">
        <v>0</v>
      </c>
      <c r="BU182" s="285">
        <v>0</v>
      </c>
      <c r="BV182" s="288">
        <v>0</v>
      </c>
      <c r="BW182" s="285">
        <v>0</v>
      </c>
      <c r="BX182" s="288">
        <v>0</v>
      </c>
      <c r="BY182" s="290">
        <v>0</v>
      </c>
      <c r="BZ182" s="291">
        <v>0</v>
      </c>
      <c r="CA182" s="285">
        <v>1412</v>
      </c>
      <c r="CB182" s="288">
        <v>291.5235200845666</v>
      </c>
      <c r="CC182" s="290">
        <v>30</v>
      </c>
      <c r="CD182" s="291">
        <v>6.1938424947145876</v>
      </c>
      <c r="CE182" s="290">
        <v>57</v>
      </c>
      <c r="CF182" s="291">
        <v>11.768300739957716</v>
      </c>
      <c r="CG182" s="285">
        <v>434</v>
      </c>
      <c r="CH182" s="288">
        <v>89.604254756871029</v>
      </c>
      <c r="CI182" s="285">
        <v>836</v>
      </c>
      <c r="CJ182" s="288">
        <v>172.60174418604652</v>
      </c>
      <c r="CK182" s="285">
        <v>225</v>
      </c>
      <c r="CL182" s="288">
        <v>46.453818710359407</v>
      </c>
      <c r="CM182" s="285">
        <v>871</v>
      </c>
      <c r="CN182" s="292">
        <v>179.82789376321352</v>
      </c>
      <c r="CO182" s="285">
        <v>154</v>
      </c>
      <c r="CP182" s="288">
        <v>31.795058139534888</v>
      </c>
      <c r="CQ182" s="290">
        <v>1</v>
      </c>
      <c r="CR182" s="291">
        <v>0.20646141649048627</v>
      </c>
      <c r="CS182" s="285">
        <v>21</v>
      </c>
      <c r="CT182" s="288">
        <v>4.3356897463002113</v>
      </c>
      <c r="CU182" s="290">
        <v>96</v>
      </c>
      <c r="CV182" s="291">
        <v>19.82029598308668</v>
      </c>
      <c r="CW182" s="290">
        <v>71</v>
      </c>
      <c r="CX182" s="291">
        <v>14.658760570824525</v>
      </c>
      <c r="CY182" s="290">
        <v>57</v>
      </c>
      <c r="CZ182" s="291">
        <v>11.768300739957716</v>
      </c>
      <c r="DA182" s="290">
        <v>14</v>
      </c>
      <c r="DB182" s="291">
        <v>2.8904598308668077</v>
      </c>
      <c r="DC182" s="290">
        <v>17</v>
      </c>
      <c r="DD182" s="290">
        <v>0</v>
      </c>
      <c r="DE182" s="290">
        <v>444</v>
      </c>
      <c r="DF182" s="290">
        <v>15448</v>
      </c>
      <c r="DG182" s="290">
        <v>5214</v>
      </c>
      <c r="DH182" s="290">
        <v>345</v>
      </c>
      <c r="DI182" s="290">
        <v>57</v>
      </c>
      <c r="DJ182" s="290">
        <v>16</v>
      </c>
      <c r="DK182" s="290">
        <v>29</v>
      </c>
      <c r="DL182" s="290">
        <v>268</v>
      </c>
      <c r="DM182" s="290">
        <v>0</v>
      </c>
      <c r="DN182" s="290">
        <v>0</v>
      </c>
      <c r="DO182" s="290">
        <v>266</v>
      </c>
      <c r="DP182" s="290">
        <v>47</v>
      </c>
      <c r="DQ182" s="290">
        <v>49</v>
      </c>
      <c r="DR182" s="290">
        <v>0</v>
      </c>
      <c r="DS182" s="290">
        <v>16</v>
      </c>
      <c r="DT182" s="290">
        <v>0</v>
      </c>
      <c r="DU182" s="290">
        <v>0</v>
      </c>
      <c r="DV182" s="290">
        <v>4770</v>
      </c>
      <c r="DW182" s="290">
        <v>674</v>
      </c>
      <c r="DX182" s="290">
        <v>341</v>
      </c>
      <c r="DY182" s="290">
        <v>258</v>
      </c>
      <c r="DZ182" s="290">
        <v>3076</v>
      </c>
      <c r="EA182" s="290">
        <v>16742</v>
      </c>
      <c r="EB182" s="291">
        <v>17.154461832517001</v>
      </c>
      <c r="EC182" s="290">
        <v>403</v>
      </c>
      <c r="ED182" s="290">
        <v>5732</v>
      </c>
      <c r="EE182" s="290">
        <v>1024</v>
      </c>
      <c r="EF182" s="291">
        <v>17.864619678995115</v>
      </c>
      <c r="EG182" s="290">
        <v>132</v>
      </c>
      <c r="EH182" s="290">
        <v>107</v>
      </c>
      <c r="EI182" s="290">
        <v>51</v>
      </c>
      <c r="EJ182" s="290">
        <v>6</v>
      </c>
      <c r="EK182" s="290">
        <v>342</v>
      </c>
      <c r="EL182" s="290">
        <v>9</v>
      </c>
      <c r="EM182" s="290">
        <v>15</v>
      </c>
      <c r="EN182" s="290">
        <v>7</v>
      </c>
      <c r="EO182" s="290">
        <v>43</v>
      </c>
      <c r="EP182" s="290">
        <v>20</v>
      </c>
      <c r="EQ182" s="290">
        <v>61</v>
      </c>
      <c r="ER182" s="290">
        <v>0</v>
      </c>
      <c r="ES182" s="290">
        <v>1</v>
      </c>
      <c r="ET182" s="290">
        <v>0</v>
      </c>
      <c r="EU182" s="290">
        <v>0</v>
      </c>
      <c r="EV182" s="290">
        <v>119</v>
      </c>
      <c r="EW182" s="290">
        <v>9</v>
      </c>
      <c r="EX182" s="290">
        <v>1</v>
      </c>
      <c r="EY182" s="290">
        <v>0</v>
      </c>
      <c r="EZ182" s="290">
        <v>0</v>
      </c>
      <c r="FA182" s="290">
        <v>9</v>
      </c>
      <c r="FB182" s="290">
        <v>1</v>
      </c>
      <c r="FC182" s="290">
        <v>1</v>
      </c>
      <c r="FD182" s="290">
        <v>7</v>
      </c>
      <c r="FE182" s="290">
        <v>3</v>
      </c>
      <c r="FF182" s="290">
        <v>18</v>
      </c>
      <c r="FG182" s="290">
        <v>204</v>
      </c>
      <c r="FH182" s="290">
        <v>418</v>
      </c>
      <c r="FI182" s="290">
        <v>307</v>
      </c>
      <c r="FJ182" s="290">
        <v>2198</v>
      </c>
      <c r="FK182" s="289">
        <v>5</v>
      </c>
      <c r="FL182" s="288">
        <v>1.032456296124985</v>
      </c>
      <c r="FM182" s="295">
        <v>1</v>
      </c>
      <c r="FN182" s="291">
        <v>0.20649125922499698</v>
      </c>
      <c r="FO182" s="289">
        <v>2</v>
      </c>
      <c r="FP182" s="288">
        <v>0.41298251844999395</v>
      </c>
      <c r="FQ182" s="281">
        <v>1</v>
      </c>
      <c r="FR182" s="292">
        <v>0.20646141649048627</v>
      </c>
      <c r="FS182" s="281">
        <v>0</v>
      </c>
      <c r="FT182" s="292">
        <v>0</v>
      </c>
      <c r="FU182" s="295">
        <v>17</v>
      </c>
      <c r="FV182" s="291">
        <v>3.509844080338266</v>
      </c>
      <c r="FW182" s="293">
        <v>1</v>
      </c>
      <c r="FX182" s="293">
        <v>0</v>
      </c>
      <c r="FY182" s="293">
        <v>1</v>
      </c>
      <c r="FZ182" s="293">
        <v>0</v>
      </c>
      <c r="GA182" s="293">
        <v>0</v>
      </c>
      <c r="GB182" s="290">
        <v>5756</v>
      </c>
      <c r="GC182" s="290">
        <v>0</v>
      </c>
      <c r="GD182" s="290">
        <v>1190</v>
      </c>
      <c r="GE182" s="290">
        <v>0</v>
      </c>
      <c r="GF182" s="290">
        <v>9</v>
      </c>
      <c r="GG182" s="291">
        <v>172.2</v>
      </c>
      <c r="GH182" s="291">
        <v>646.5</v>
      </c>
      <c r="GI182" s="291">
        <v>33.700000000000003</v>
      </c>
      <c r="GJ182" s="291">
        <v>3</v>
      </c>
      <c r="GK182" s="291">
        <v>1</v>
      </c>
      <c r="GL182" s="291">
        <v>2.1800000000000002</v>
      </c>
      <c r="GM182" s="291">
        <v>6.96</v>
      </c>
      <c r="GN182" s="291">
        <v>5</v>
      </c>
      <c r="GO182" s="291">
        <v>2</v>
      </c>
      <c r="GP182" s="291">
        <v>6</v>
      </c>
      <c r="GQ182" s="291">
        <v>2.5099999999999998</v>
      </c>
      <c r="GR182" s="291">
        <v>3</v>
      </c>
      <c r="GS182" s="291">
        <v>0</v>
      </c>
      <c r="GT182" s="291">
        <v>3.23</v>
      </c>
      <c r="GU182" s="291">
        <v>0</v>
      </c>
      <c r="GV182" s="291">
        <v>1</v>
      </c>
      <c r="GW182" s="291">
        <v>0</v>
      </c>
      <c r="GX182" s="291">
        <v>0</v>
      </c>
      <c r="GY182" s="291">
        <v>2</v>
      </c>
      <c r="GZ182" s="291">
        <v>2</v>
      </c>
      <c r="HA182" s="291">
        <v>0</v>
      </c>
      <c r="HB182" s="291">
        <v>1</v>
      </c>
      <c r="HC182" s="291">
        <v>1</v>
      </c>
      <c r="HD182" s="291">
        <v>1</v>
      </c>
      <c r="HE182" s="291">
        <v>2</v>
      </c>
      <c r="HF182" s="291">
        <v>1</v>
      </c>
      <c r="HG182" s="291">
        <v>3</v>
      </c>
      <c r="HH182" s="291">
        <v>13.4</v>
      </c>
      <c r="HI182" s="291">
        <v>2.6</v>
      </c>
      <c r="HJ182" s="134">
        <v>1.032456296124985</v>
      </c>
      <c r="HK182" s="134">
        <v>8.2596503689998801</v>
      </c>
      <c r="HL182" s="132">
        <v>28.987242970005077</v>
      </c>
      <c r="HM182" s="144">
        <v>90.627669403125594</v>
      </c>
      <c r="HN182" s="144">
        <v>85.970954533882605</v>
      </c>
      <c r="HO182" s="365">
        <v>8.9237908263430296E-2</v>
      </c>
      <c r="HP182" s="366">
        <v>0</v>
      </c>
      <c r="HQ182" s="365">
        <v>6.6225165562913899</v>
      </c>
      <c r="HR182" s="366">
        <v>0</v>
      </c>
      <c r="HS182" s="132">
        <v>82.119205298013199</v>
      </c>
      <c r="HT182" s="132">
        <v>89.922480620155</v>
      </c>
      <c r="HU182" s="132">
        <v>1.3474924147778</v>
      </c>
      <c r="HV182" s="132">
        <v>1.05048859934853</v>
      </c>
      <c r="HW182" s="132">
        <v>3.48992060506867</v>
      </c>
      <c r="HX182" s="132">
        <v>5.7409440175631197</v>
      </c>
      <c r="HY182" s="144">
        <v>83.216624045034933</v>
      </c>
      <c r="HZ182" s="144">
        <v>101.951729029635</v>
      </c>
      <c r="IA182" s="383">
        <v>32</v>
      </c>
      <c r="IB182" s="383">
        <v>21</v>
      </c>
      <c r="IC182" s="366">
        <v>0.26225208982134102</v>
      </c>
      <c r="ID182" s="366">
        <v>0.13544891640866899</v>
      </c>
      <c r="IE182" s="366">
        <v>2.9277218664226901</v>
      </c>
      <c r="IF182" s="366">
        <v>2.32558139534884</v>
      </c>
      <c r="IG182" s="144">
        <v>75.297346752058601</v>
      </c>
      <c r="IH182" s="144">
        <v>77.076411960132901</v>
      </c>
      <c r="II182" s="144">
        <v>8.9575479429601703</v>
      </c>
      <c r="IJ182" s="144">
        <v>5.8243034055727598</v>
      </c>
      <c r="IK182" s="144">
        <v>4.4333072411023799</v>
      </c>
      <c r="IL182" s="144">
        <v>9.1053787047200903</v>
      </c>
      <c r="IM182" s="146">
        <v>97.947401503228832</v>
      </c>
      <c r="IN182" s="135">
        <v>106.13270339605944</v>
      </c>
      <c r="IO182" s="366">
        <v>0.50233644859813098</v>
      </c>
      <c r="IP182" s="366">
        <v>8.3489876852431602E-2</v>
      </c>
      <c r="IQ182" s="366">
        <v>4.5550847457627102</v>
      </c>
      <c r="IR182" s="366">
        <v>1.4234875444839901</v>
      </c>
      <c r="IS182" s="144">
        <v>83.580508474576305</v>
      </c>
      <c r="IT182" s="144">
        <v>91.281138790035598</v>
      </c>
      <c r="IU182" s="144">
        <v>11.028037383177599</v>
      </c>
      <c r="IV182" s="144">
        <v>5.86516384888332</v>
      </c>
      <c r="IW182" s="144">
        <v>7.4188955557815497</v>
      </c>
      <c r="IX182" s="144">
        <v>12.466591328992401</v>
      </c>
      <c r="IY182" s="338">
        <v>18</v>
      </c>
      <c r="IZ182" s="366">
        <v>0.31185031185031198</v>
      </c>
      <c r="JA182" s="366">
        <v>6.3604240282685502</v>
      </c>
      <c r="JB182" s="366">
        <v>96.113074204946997</v>
      </c>
      <c r="JC182" s="366">
        <v>4.9029799029798999</v>
      </c>
      <c r="JD182" s="144">
        <v>4.5587266739846299</v>
      </c>
    </row>
    <row r="183" spans="1:264" ht="18" customHeight="1">
      <c r="A183" s="278"/>
      <c r="B183" s="279" t="s">
        <v>87</v>
      </c>
      <c r="C183" s="279" t="s">
        <v>87</v>
      </c>
      <c r="D183" s="280" t="s">
        <v>1899</v>
      </c>
      <c r="E183" s="281" t="s">
        <v>1396</v>
      </c>
      <c r="F183" s="280" t="s">
        <v>109</v>
      </c>
      <c r="G183" s="281" t="s">
        <v>21</v>
      </c>
      <c r="H183" s="282" t="s">
        <v>87</v>
      </c>
      <c r="I183" s="282" t="s">
        <v>87</v>
      </c>
      <c r="J183" s="282" t="s">
        <v>87</v>
      </c>
      <c r="K183" s="282" t="s">
        <v>87</v>
      </c>
      <c r="L183" s="282" t="s">
        <v>87</v>
      </c>
      <c r="M183" s="283">
        <v>701627</v>
      </c>
      <c r="N183" s="282" t="s">
        <v>87</v>
      </c>
      <c r="O183" s="282" t="s">
        <v>87</v>
      </c>
      <c r="P183" s="282" t="s">
        <v>87</v>
      </c>
      <c r="Q183" s="282" t="s">
        <v>87</v>
      </c>
      <c r="R183" s="132">
        <v>98.856689050684153</v>
      </c>
      <c r="S183" s="132">
        <v>101.35700097170522</v>
      </c>
      <c r="T183" s="339" t="s">
        <v>88</v>
      </c>
      <c r="U183" s="338">
        <v>41.851919422267656</v>
      </c>
      <c r="V183" s="132">
        <v>11.621059923796301</v>
      </c>
      <c r="W183" s="132">
        <v>8.1572566678212706</v>
      </c>
      <c r="X183" s="132">
        <v>19.7783165916176</v>
      </c>
      <c r="Y183" s="282" t="s">
        <v>87</v>
      </c>
      <c r="Z183" s="282" t="s">
        <v>87</v>
      </c>
      <c r="AA183" s="282" t="s">
        <v>87</v>
      </c>
      <c r="AB183" s="282" t="s">
        <v>87</v>
      </c>
      <c r="AC183" s="282" t="s">
        <v>87</v>
      </c>
      <c r="AD183" s="282" t="s">
        <v>87</v>
      </c>
      <c r="AE183" s="282" t="s">
        <v>87</v>
      </c>
      <c r="AF183" s="282" t="s">
        <v>87</v>
      </c>
      <c r="AG183" s="282" t="s">
        <v>87</v>
      </c>
      <c r="AH183" s="282" t="s">
        <v>87</v>
      </c>
      <c r="AI183" s="282" t="s">
        <v>87</v>
      </c>
      <c r="AJ183" s="282" t="s">
        <v>87</v>
      </c>
      <c r="AK183" s="282" t="s">
        <v>87</v>
      </c>
      <c r="AL183" s="282" t="s">
        <v>87</v>
      </c>
      <c r="AM183" s="282" t="s">
        <v>87</v>
      </c>
      <c r="AN183" s="282" t="s">
        <v>87</v>
      </c>
      <c r="AO183" s="282" t="s">
        <v>87</v>
      </c>
      <c r="AP183" s="282" t="s">
        <v>87</v>
      </c>
      <c r="AQ183" s="282" t="s">
        <v>87</v>
      </c>
      <c r="AR183" s="282" t="s">
        <v>87</v>
      </c>
      <c r="AS183" s="282" t="s">
        <v>87</v>
      </c>
      <c r="AT183" s="282" t="s">
        <v>87</v>
      </c>
      <c r="AU183" s="282" t="s">
        <v>87</v>
      </c>
      <c r="AV183" s="282" t="s">
        <v>87</v>
      </c>
      <c r="AW183" s="286" t="s">
        <v>87</v>
      </c>
      <c r="AX183" s="286" t="s">
        <v>87</v>
      </c>
      <c r="AY183" s="286" t="s">
        <v>87</v>
      </c>
      <c r="AZ183" s="286" t="s">
        <v>87</v>
      </c>
      <c r="BA183" s="286" t="s">
        <v>87</v>
      </c>
      <c r="BB183" s="285">
        <v>123</v>
      </c>
      <c r="BC183" s="285">
        <v>151</v>
      </c>
      <c r="BD183" s="287" t="s">
        <v>88</v>
      </c>
      <c r="BE183" s="287" t="s">
        <v>88</v>
      </c>
      <c r="BF183" s="287" t="s">
        <v>88</v>
      </c>
      <c r="BG183" s="285">
        <v>149</v>
      </c>
      <c r="BH183" s="284">
        <v>21.594891431320999</v>
      </c>
      <c r="BI183" s="285">
        <v>782</v>
      </c>
      <c r="BJ183" s="284">
        <v>113.33694697512095</v>
      </c>
      <c r="BK183" s="285">
        <v>37</v>
      </c>
      <c r="BL183" s="284">
        <v>5.3624898185159529</v>
      </c>
      <c r="BM183" s="285">
        <v>11</v>
      </c>
      <c r="BN183" s="288">
        <v>1.5942537298290669</v>
      </c>
      <c r="BO183" s="289">
        <v>260</v>
      </c>
      <c r="BP183" s="288">
        <v>37.682360886868857</v>
      </c>
      <c r="BQ183" s="285">
        <v>0</v>
      </c>
      <c r="BR183" s="288">
        <v>0</v>
      </c>
      <c r="BS183" s="285">
        <v>27</v>
      </c>
      <c r="BT183" s="288">
        <v>3.9131682459440733</v>
      </c>
      <c r="BU183" s="285">
        <v>0</v>
      </c>
      <c r="BV183" s="288">
        <v>0</v>
      </c>
      <c r="BW183" s="285">
        <v>28</v>
      </c>
      <c r="BX183" s="288">
        <v>4.0581004032012613</v>
      </c>
      <c r="BY183" s="290">
        <v>0</v>
      </c>
      <c r="BZ183" s="291">
        <v>0</v>
      </c>
      <c r="CA183" s="285">
        <v>1506</v>
      </c>
      <c r="CB183" s="288">
        <v>218.267828829325</v>
      </c>
      <c r="CC183" s="285">
        <v>1016</v>
      </c>
      <c r="CD183" s="288">
        <v>147.25107177330293</v>
      </c>
      <c r="CE183" s="285">
        <v>108</v>
      </c>
      <c r="CF183" s="288">
        <v>15.652672983776293</v>
      </c>
      <c r="CG183" s="285">
        <v>1467</v>
      </c>
      <c r="CH183" s="288">
        <v>212.61547469629465</v>
      </c>
      <c r="CI183" s="285">
        <v>1283</v>
      </c>
      <c r="CJ183" s="288">
        <v>185.94795776097209</v>
      </c>
      <c r="CK183" s="285">
        <v>460</v>
      </c>
      <c r="CL183" s="288">
        <v>66.668792338306432</v>
      </c>
      <c r="CM183" s="285">
        <v>2144</v>
      </c>
      <c r="CN183" s="292">
        <v>310.73454515941091</v>
      </c>
      <c r="CO183" s="285">
        <v>264</v>
      </c>
      <c r="CP183" s="288">
        <v>38.262089515897607</v>
      </c>
      <c r="CQ183" s="285">
        <v>10</v>
      </c>
      <c r="CR183" s="288">
        <v>1.4493215725718791</v>
      </c>
      <c r="CS183" s="285">
        <v>68</v>
      </c>
      <c r="CT183" s="288">
        <v>9.8553866934887768</v>
      </c>
      <c r="CU183" s="285">
        <v>106</v>
      </c>
      <c r="CV183" s="288">
        <v>15.362808669261918</v>
      </c>
      <c r="CW183" s="285">
        <v>928</v>
      </c>
      <c r="CX183" s="288">
        <v>134.49704193467039</v>
      </c>
      <c r="CY183" s="285">
        <v>928</v>
      </c>
      <c r="CZ183" s="288">
        <v>134.49704193467039</v>
      </c>
      <c r="DA183" s="290">
        <v>0</v>
      </c>
      <c r="DB183" s="291">
        <v>0</v>
      </c>
      <c r="DC183" s="285">
        <v>17</v>
      </c>
      <c r="DD183" s="285">
        <v>675</v>
      </c>
      <c r="DE183" s="285">
        <v>470</v>
      </c>
      <c r="DF183" s="285">
        <v>12358</v>
      </c>
      <c r="DG183" s="285">
        <v>5579</v>
      </c>
      <c r="DH183" s="285">
        <v>0</v>
      </c>
      <c r="DI183" s="285">
        <v>0</v>
      </c>
      <c r="DJ183" s="285">
        <v>0</v>
      </c>
      <c r="DK183" s="285">
        <v>205</v>
      </c>
      <c r="DL183" s="285">
        <v>238</v>
      </c>
      <c r="DM183" s="285">
        <v>8</v>
      </c>
      <c r="DN183" s="285">
        <v>1030</v>
      </c>
      <c r="DO183" s="285">
        <v>16</v>
      </c>
      <c r="DP183" s="285">
        <v>182</v>
      </c>
      <c r="DQ183" s="285">
        <v>37</v>
      </c>
      <c r="DR183" s="285">
        <v>0</v>
      </c>
      <c r="DS183" s="285">
        <v>0</v>
      </c>
      <c r="DT183" s="285">
        <v>0</v>
      </c>
      <c r="DU183" s="285">
        <v>0</v>
      </c>
      <c r="DV183" s="285">
        <v>5863</v>
      </c>
      <c r="DW183" s="285">
        <v>5194</v>
      </c>
      <c r="DX183" s="285">
        <v>404</v>
      </c>
      <c r="DY183" s="285">
        <v>404</v>
      </c>
      <c r="DZ183" s="285">
        <v>5106</v>
      </c>
      <c r="EA183" s="285">
        <v>20923</v>
      </c>
      <c r="EB183" s="288">
        <v>17.855947999808802</v>
      </c>
      <c r="EC183" s="285">
        <v>672</v>
      </c>
      <c r="ED183" s="285">
        <v>6987</v>
      </c>
      <c r="EE183" s="285">
        <v>2329</v>
      </c>
      <c r="EF183" s="288">
        <v>33.333333333333329</v>
      </c>
      <c r="EG183" s="285">
        <v>371</v>
      </c>
      <c r="EH183" s="285">
        <v>252</v>
      </c>
      <c r="EI183" s="285">
        <v>117</v>
      </c>
      <c r="EJ183" s="285">
        <v>11</v>
      </c>
      <c r="EK183" s="285">
        <v>428</v>
      </c>
      <c r="EL183" s="285">
        <v>15</v>
      </c>
      <c r="EM183" s="285">
        <v>15</v>
      </c>
      <c r="EN183" s="285">
        <v>51</v>
      </c>
      <c r="EO183" s="285">
        <v>23</v>
      </c>
      <c r="EP183" s="285">
        <v>21</v>
      </c>
      <c r="EQ183" s="285">
        <v>37</v>
      </c>
      <c r="ER183" s="285">
        <v>0</v>
      </c>
      <c r="ES183" s="285">
        <v>0</v>
      </c>
      <c r="ET183" s="285">
        <v>2</v>
      </c>
      <c r="EU183" s="285">
        <v>0</v>
      </c>
      <c r="EV183" s="285">
        <v>2654</v>
      </c>
      <c r="EW183" s="285">
        <v>0</v>
      </c>
      <c r="EX183" s="285">
        <v>0</v>
      </c>
      <c r="EY183" s="285">
        <v>0</v>
      </c>
      <c r="EZ183" s="285">
        <v>0</v>
      </c>
      <c r="FA183" s="285">
        <v>4</v>
      </c>
      <c r="FB183" s="285">
        <v>0</v>
      </c>
      <c r="FC183" s="285">
        <v>2</v>
      </c>
      <c r="FD183" s="285">
        <v>21</v>
      </c>
      <c r="FE183" s="285">
        <v>0</v>
      </c>
      <c r="FF183" s="285">
        <v>30</v>
      </c>
      <c r="FG183" s="285">
        <v>425</v>
      </c>
      <c r="FH183" s="285">
        <v>583</v>
      </c>
      <c r="FI183" s="285">
        <v>322</v>
      </c>
      <c r="FJ183" s="285">
        <v>2773</v>
      </c>
      <c r="FK183" s="289">
        <v>12</v>
      </c>
      <c r="FL183" s="288">
        <v>1.7103104641069971</v>
      </c>
      <c r="FM183" s="289">
        <v>7</v>
      </c>
      <c r="FN183" s="288">
        <v>0.99768110406241495</v>
      </c>
      <c r="FO183" s="289">
        <v>2</v>
      </c>
      <c r="FP183" s="288">
        <v>0.28505174401783284</v>
      </c>
      <c r="FQ183" s="281">
        <v>3</v>
      </c>
      <c r="FR183" s="292">
        <v>0.43479647177156372</v>
      </c>
      <c r="FS183" s="281">
        <v>0</v>
      </c>
      <c r="FT183" s="292">
        <v>0</v>
      </c>
      <c r="FU183" s="289">
        <v>37</v>
      </c>
      <c r="FV183" s="288">
        <v>5.3624898185159529</v>
      </c>
      <c r="FW183" s="293">
        <v>1</v>
      </c>
      <c r="FX183" s="293">
        <v>0</v>
      </c>
      <c r="FY183" s="293">
        <v>1</v>
      </c>
      <c r="FZ183" s="293">
        <v>0</v>
      </c>
      <c r="GA183" s="293">
        <v>0</v>
      </c>
      <c r="GB183" s="285">
        <v>7179</v>
      </c>
      <c r="GC183" s="285">
        <v>0</v>
      </c>
      <c r="GD183" s="285">
        <v>2685</v>
      </c>
      <c r="GE183" s="285">
        <v>0</v>
      </c>
      <c r="GF183" s="285">
        <v>0</v>
      </c>
      <c r="GG183" s="288">
        <v>235.4</v>
      </c>
      <c r="GH183" s="288">
        <v>902</v>
      </c>
      <c r="GI183" s="288">
        <v>51</v>
      </c>
      <c r="GJ183" s="288">
        <v>6</v>
      </c>
      <c r="GK183" s="288">
        <v>1</v>
      </c>
      <c r="GL183" s="288">
        <v>2</v>
      </c>
      <c r="GM183" s="288">
        <v>6</v>
      </c>
      <c r="GN183" s="288">
        <v>3</v>
      </c>
      <c r="GO183" s="288">
        <v>2</v>
      </c>
      <c r="GP183" s="288">
        <v>4</v>
      </c>
      <c r="GQ183" s="288">
        <v>1</v>
      </c>
      <c r="GR183" s="288">
        <v>3</v>
      </c>
      <c r="GS183" s="288">
        <v>0</v>
      </c>
      <c r="GT183" s="288">
        <v>10</v>
      </c>
      <c r="GU183" s="288">
        <v>0</v>
      </c>
      <c r="GV183" s="288">
        <v>2</v>
      </c>
      <c r="GW183" s="288">
        <v>1</v>
      </c>
      <c r="GX183" s="288">
        <v>1</v>
      </c>
      <c r="GY183" s="288">
        <v>0</v>
      </c>
      <c r="GZ183" s="288">
        <v>2</v>
      </c>
      <c r="HA183" s="288">
        <v>1</v>
      </c>
      <c r="HB183" s="288">
        <v>1</v>
      </c>
      <c r="HC183" s="288">
        <v>0</v>
      </c>
      <c r="HD183" s="288">
        <v>2</v>
      </c>
      <c r="HE183" s="288">
        <v>2</v>
      </c>
      <c r="HF183" s="288">
        <v>2</v>
      </c>
      <c r="HG183" s="288">
        <v>1</v>
      </c>
      <c r="HH183" s="288">
        <v>10.6</v>
      </c>
      <c r="HI183" s="288">
        <v>4.3</v>
      </c>
      <c r="HJ183" s="134">
        <v>0.85515523205349853</v>
      </c>
      <c r="HK183" s="134">
        <v>7.8389229604904029</v>
      </c>
      <c r="HL183" s="132">
        <v>41.346755469786657</v>
      </c>
      <c r="HM183" s="144">
        <v>101.517578265902</v>
      </c>
      <c r="HN183" s="144">
        <v>102.33701395246899</v>
      </c>
      <c r="HO183" s="365">
        <v>6.7544748395812204E-2</v>
      </c>
      <c r="HP183" s="365">
        <v>4.0033361134278599E-2</v>
      </c>
      <c r="HQ183" s="365">
        <v>3.4408602150537599</v>
      </c>
      <c r="HR183" s="365">
        <v>2.39520958083832</v>
      </c>
      <c r="HS183" s="132">
        <v>83.655913978494596</v>
      </c>
      <c r="HT183" s="132">
        <v>87.025948103792402</v>
      </c>
      <c r="HU183" s="132">
        <v>1.9630192502532899</v>
      </c>
      <c r="HV183" s="132">
        <v>1.67139282735613</v>
      </c>
      <c r="HW183" s="132">
        <v>6.9661143893100403</v>
      </c>
      <c r="HX183" s="132">
        <v>11.736196319018401</v>
      </c>
      <c r="HY183" s="144">
        <v>99.520121734107747</v>
      </c>
      <c r="HZ183" s="144">
        <v>106.990472895794</v>
      </c>
      <c r="IA183" s="383">
        <v>60</v>
      </c>
      <c r="IB183" s="383">
        <v>43</v>
      </c>
      <c r="IC183" s="366">
        <v>0.28126757922370099</v>
      </c>
      <c r="ID183" s="366">
        <v>0.156671281789696</v>
      </c>
      <c r="IE183" s="366">
        <v>3.0534351145038201</v>
      </c>
      <c r="IF183" s="366">
        <v>2.3068669527896999</v>
      </c>
      <c r="IG183" s="144">
        <v>68.905852417302796</v>
      </c>
      <c r="IH183" s="144">
        <v>69.688841201716698</v>
      </c>
      <c r="II183" s="144">
        <v>9.2115132195762204</v>
      </c>
      <c r="IJ183" s="144">
        <v>6.7915178896742701</v>
      </c>
      <c r="IK183" s="144">
        <v>5.9413564043874203</v>
      </c>
      <c r="IL183" s="144">
        <v>10.820552147239299</v>
      </c>
      <c r="IM183" s="146">
        <v>107.92406018272615</v>
      </c>
      <c r="IN183" s="135">
        <v>121.58651702818926</v>
      </c>
      <c r="IO183" s="366">
        <v>0.15556707904289199</v>
      </c>
      <c r="IP183" s="366">
        <v>6.4416387528987401E-2</v>
      </c>
      <c r="IQ183" s="366">
        <v>1.7602682313495399</v>
      </c>
      <c r="IR183" s="366">
        <v>0.99206349206349198</v>
      </c>
      <c r="IS183" s="144">
        <v>77.284157585917896</v>
      </c>
      <c r="IT183" s="144">
        <v>83.432539682539698</v>
      </c>
      <c r="IU183" s="144">
        <v>8.8376916808652499</v>
      </c>
      <c r="IV183" s="144">
        <v>6.4931718629219297</v>
      </c>
      <c r="IW183" s="144">
        <v>7.9599125878233901</v>
      </c>
      <c r="IX183" s="144">
        <v>12.265614163398601</v>
      </c>
      <c r="IY183" s="338">
        <v>62</v>
      </c>
      <c r="IZ183" s="366">
        <v>0.28912516321581799</v>
      </c>
      <c r="JA183" s="366">
        <v>3.4753363228699601</v>
      </c>
      <c r="JB183" s="366">
        <v>68.778026905829606</v>
      </c>
      <c r="JC183" s="366">
        <v>8.3193434060809608</v>
      </c>
      <c r="JD183" s="144">
        <v>12.8527607361963</v>
      </c>
    </row>
    <row r="184" spans="1:264" ht="18" customHeight="1">
      <c r="A184" s="278"/>
      <c r="B184" s="279" t="s">
        <v>87</v>
      </c>
      <c r="C184" s="279" t="s">
        <v>87</v>
      </c>
      <c r="D184" s="280" t="s">
        <v>1900</v>
      </c>
      <c r="E184" s="281" t="s">
        <v>1397</v>
      </c>
      <c r="F184" s="280" t="s">
        <v>109</v>
      </c>
      <c r="G184" s="281" t="s">
        <v>21</v>
      </c>
      <c r="H184" s="282" t="s">
        <v>87</v>
      </c>
      <c r="I184" s="282" t="s">
        <v>87</v>
      </c>
      <c r="J184" s="282" t="s">
        <v>87</v>
      </c>
      <c r="K184" s="282" t="s">
        <v>87</v>
      </c>
      <c r="L184" s="282" t="s">
        <v>87</v>
      </c>
      <c r="M184" s="283">
        <v>427103</v>
      </c>
      <c r="N184" s="282" t="s">
        <v>87</v>
      </c>
      <c r="O184" s="282" t="s">
        <v>87</v>
      </c>
      <c r="P184" s="282" t="s">
        <v>87</v>
      </c>
      <c r="Q184" s="282" t="s">
        <v>87</v>
      </c>
      <c r="R184" s="132">
        <v>93.345290730688575</v>
      </c>
      <c r="S184" s="132">
        <v>93.042588147494499</v>
      </c>
      <c r="T184" s="339" t="s">
        <v>88</v>
      </c>
      <c r="U184" s="339" t="s">
        <v>88</v>
      </c>
      <c r="V184" s="132">
        <v>15.037593984962401</v>
      </c>
      <c r="W184" s="132">
        <v>7.0561017929438998</v>
      </c>
      <c r="X184" s="132">
        <v>22.093695777906301</v>
      </c>
      <c r="Y184" s="282" t="s">
        <v>87</v>
      </c>
      <c r="Z184" s="282" t="s">
        <v>87</v>
      </c>
      <c r="AA184" s="282" t="s">
        <v>87</v>
      </c>
      <c r="AB184" s="282" t="s">
        <v>87</v>
      </c>
      <c r="AC184" s="282" t="s">
        <v>87</v>
      </c>
      <c r="AD184" s="282" t="s">
        <v>87</v>
      </c>
      <c r="AE184" s="282" t="s">
        <v>87</v>
      </c>
      <c r="AF184" s="282" t="s">
        <v>87</v>
      </c>
      <c r="AG184" s="282" t="s">
        <v>87</v>
      </c>
      <c r="AH184" s="282" t="s">
        <v>87</v>
      </c>
      <c r="AI184" s="282" t="s">
        <v>87</v>
      </c>
      <c r="AJ184" s="282" t="s">
        <v>87</v>
      </c>
      <c r="AK184" s="282" t="s">
        <v>87</v>
      </c>
      <c r="AL184" s="282" t="s">
        <v>87</v>
      </c>
      <c r="AM184" s="282" t="s">
        <v>87</v>
      </c>
      <c r="AN184" s="282" t="s">
        <v>87</v>
      </c>
      <c r="AO184" s="282" t="s">
        <v>87</v>
      </c>
      <c r="AP184" s="282" t="s">
        <v>87</v>
      </c>
      <c r="AQ184" s="282" t="s">
        <v>87</v>
      </c>
      <c r="AR184" s="282" t="s">
        <v>87</v>
      </c>
      <c r="AS184" s="282" t="s">
        <v>87</v>
      </c>
      <c r="AT184" s="282" t="s">
        <v>87</v>
      </c>
      <c r="AU184" s="282" t="s">
        <v>87</v>
      </c>
      <c r="AV184" s="282" t="s">
        <v>87</v>
      </c>
      <c r="AW184" s="286" t="s">
        <v>87</v>
      </c>
      <c r="AX184" s="286" t="s">
        <v>87</v>
      </c>
      <c r="AY184" s="286" t="s">
        <v>87</v>
      </c>
      <c r="AZ184" s="286" t="s">
        <v>87</v>
      </c>
      <c r="BA184" s="286" t="s">
        <v>87</v>
      </c>
      <c r="BB184" s="285">
        <v>56</v>
      </c>
      <c r="BC184" s="285">
        <v>58</v>
      </c>
      <c r="BD184" s="287" t="s">
        <v>88</v>
      </c>
      <c r="BE184" s="287" t="s">
        <v>88</v>
      </c>
      <c r="BF184" s="287" t="s">
        <v>88</v>
      </c>
      <c r="BG184" s="285">
        <v>40</v>
      </c>
      <c r="BH184" s="284">
        <v>9.5102234902520202</v>
      </c>
      <c r="BI184" s="285">
        <v>231</v>
      </c>
      <c r="BJ184" s="284">
        <v>54.921540656205423</v>
      </c>
      <c r="BK184" s="285">
        <v>0</v>
      </c>
      <c r="BL184" s="284">
        <v>0</v>
      </c>
      <c r="BM184" s="285">
        <v>10</v>
      </c>
      <c r="BN184" s="288">
        <v>2.377555872563005</v>
      </c>
      <c r="BO184" s="289">
        <v>95</v>
      </c>
      <c r="BP184" s="288">
        <v>22.586780789348548</v>
      </c>
      <c r="BQ184" s="285">
        <v>0</v>
      </c>
      <c r="BR184" s="288">
        <v>0</v>
      </c>
      <c r="BS184" s="285">
        <v>0</v>
      </c>
      <c r="BT184" s="288">
        <v>0</v>
      </c>
      <c r="BU184" s="285">
        <v>0</v>
      </c>
      <c r="BV184" s="288">
        <v>0</v>
      </c>
      <c r="BW184" s="285">
        <v>37</v>
      </c>
      <c r="BX184" s="288">
        <v>8.7969567284831189</v>
      </c>
      <c r="BY184" s="290">
        <v>414</v>
      </c>
      <c r="BZ184" s="291">
        <v>98.430813124108411</v>
      </c>
      <c r="CA184" s="285">
        <v>527</v>
      </c>
      <c r="CB184" s="288">
        <v>125.29719448407037</v>
      </c>
      <c r="CC184" s="290">
        <v>520</v>
      </c>
      <c r="CD184" s="291">
        <v>123.63290537327627</v>
      </c>
      <c r="CE184" s="285">
        <v>42</v>
      </c>
      <c r="CF184" s="288">
        <v>9.985734664764621</v>
      </c>
      <c r="CG184" s="285">
        <v>170</v>
      </c>
      <c r="CH184" s="288">
        <v>40.418449833571088</v>
      </c>
      <c r="CI184" s="285">
        <v>743</v>
      </c>
      <c r="CJ184" s="288">
        <v>176.65240133143129</v>
      </c>
      <c r="CK184" s="285">
        <v>158</v>
      </c>
      <c r="CL184" s="288">
        <v>37.565382786495483</v>
      </c>
      <c r="CM184" s="285">
        <v>85</v>
      </c>
      <c r="CN184" s="292">
        <v>20.209224916785544</v>
      </c>
      <c r="CO184" s="285">
        <v>71</v>
      </c>
      <c r="CP184" s="288">
        <v>16.880646695197338</v>
      </c>
      <c r="CQ184" s="285">
        <v>0</v>
      </c>
      <c r="CR184" s="288">
        <v>0</v>
      </c>
      <c r="CS184" s="285">
        <v>177</v>
      </c>
      <c r="CT184" s="288">
        <v>42.082738944365197</v>
      </c>
      <c r="CU184" s="285">
        <v>42</v>
      </c>
      <c r="CV184" s="288">
        <v>9.985734664764621</v>
      </c>
      <c r="CW184" s="285">
        <v>228</v>
      </c>
      <c r="CX184" s="288">
        <v>54.208273894436516</v>
      </c>
      <c r="CY184" s="285">
        <v>228</v>
      </c>
      <c r="CZ184" s="288">
        <v>54.208273894436516</v>
      </c>
      <c r="DA184" s="290">
        <v>0</v>
      </c>
      <c r="DB184" s="291">
        <v>0</v>
      </c>
      <c r="DC184" s="285">
        <v>0</v>
      </c>
      <c r="DD184" s="285">
        <v>0</v>
      </c>
      <c r="DE184" s="285">
        <v>0</v>
      </c>
      <c r="DF184" s="285">
        <v>0</v>
      </c>
      <c r="DG184" s="285">
        <v>0</v>
      </c>
      <c r="DH184" s="285">
        <v>0</v>
      </c>
      <c r="DI184" s="285">
        <v>0</v>
      </c>
      <c r="DJ184" s="285">
        <v>0</v>
      </c>
      <c r="DK184" s="285">
        <v>0</v>
      </c>
      <c r="DL184" s="285">
        <v>0</v>
      </c>
      <c r="DM184" s="285">
        <v>0</v>
      </c>
      <c r="DN184" s="285">
        <v>0</v>
      </c>
      <c r="DO184" s="285">
        <v>0</v>
      </c>
      <c r="DP184" s="285">
        <v>0</v>
      </c>
      <c r="DQ184" s="285">
        <v>0</v>
      </c>
      <c r="DR184" s="285">
        <v>0</v>
      </c>
      <c r="DS184" s="285">
        <v>0</v>
      </c>
      <c r="DT184" s="285">
        <v>0</v>
      </c>
      <c r="DU184" s="285">
        <v>0</v>
      </c>
      <c r="DV184" s="285">
        <v>0</v>
      </c>
      <c r="DW184" s="285">
        <v>0</v>
      </c>
      <c r="DX184" s="285">
        <v>0</v>
      </c>
      <c r="DY184" s="285">
        <v>0</v>
      </c>
      <c r="DZ184" s="285">
        <v>0</v>
      </c>
      <c r="EA184" s="285">
        <v>0</v>
      </c>
      <c r="EB184" s="288">
        <v>0</v>
      </c>
      <c r="EC184" s="285">
        <v>0</v>
      </c>
      <c r="ED184" s="285">
        <v>0</v>
      </c>
      <c r="EE184" s="285">
        <v>0</v>
      </c>
      <c r="EF184" s="288">
        <v>0</v>
      </c>
      <c r="EG184" s="285">
        <v>0</v>
      </c>
      <c r="EH184" s="285">
        <v>0</v>
      </c>
      <c r="EI184" s="285">
        <v>0</v>
      </c>
      <c r="EJ184" s="285">
        <v>0</v>
      </c>
      <c r="EK184" s="285">
        <v>0</v>
      </c>
      <c r="EL184" s="285">
        <v>0</v>
      </c>
      <c r="EM184" s="285">
        <v>0</v>
      </c>
      <c r="EN184" s="285">
        <v>0</v>
      </c>
      <c r="EO184" s="285">
        <v>0</v>
      </c>
      <c r="EP184" s="285">
        <v>0</v>
      </c>
      <c r="EQ184" s="285">
        <v>0</v>
      </c>
      <c r="ER184" s="285">
        <v>0</v>
      </c>
      <c r="ES184" s="285">
        <v>0</v>
      </c>
      <c r="ET184" s="285">
        <v>0</v>
      </c>
      <c r="EU184" s="285">
        <v>0</v>
      </c>
      <c r="EV184" s="285">
        <v>0</v>
      </c>
      <c r="EW184" s="285">
        <v>0</v>
      </c>
      <c r="EX184" s="285">
        <v>0</v>
      </c>
      <c r="EY184" s="285">
        <v>0</v>
      </c>
      <c r="EZ184" s="285">
        <v>0</v>
      </c>
      <c r="FA184" s="285">
        <v>0</v>
      </c>
      <c r="FB184" s="285">
        <v>0</v>
      </c>
      <c r="FC184" s="285">
        <v>0</v>
      </c>
      <c r="FD184" s="285">
        <v>0</v>
      </c>
      <c r="FE184" s="285">
        <v>0</v>
      </c>
      <c r="FF184" s="285">
        <v>0</v>
      </c>
      <c r="FG184" s="285">
        <v>0</v>
      </c>
      <c r="FH184" s="285">
        <v>0</v>
      </c>
      <c r="FI184" s="285">
        <v>0</v>
      </c>
      <c r="FJ184" s="285">
        <v>0</v>
      </c>
      <c r="FK184" s="289">
        <v>10</v>
      </c>
      <c r="FL184" s="288">
        <v>2.3413555980641672</v>
      </c>
      <c r="FM184" s="289">
        <v>4</v>
      </c>
      <c r="FN184" s="288">
        <v>0.93654223922566693</v>
      </c>
      <c r="FO184" s="289">
        <v>2</v>
      </c>
      <c r="FP184" s="288">
        <v>0.46827111961283346</v>
      </c>
      <c r="FQ184" s="281">
        <v>3</v>
      </c>
      <c r="FR184" s="292">
        <v>0.71326676176890158</v>
      </c>
      <c r="FS184" s="281">
        <v>1</v>
      </c>
      <c r="FT184" s="292">
        <v>0.23775558725630053</v>
      </c>
      <c r="FU184" s="295">
        <v>20</v>
      </c>
      <c r="FV184" s="291">
        <v>4.7551117451260101</v>
      </c>
      <c r="FW184" s="293">
        <v>1</v>
      </c>
      <c r="FX184" s="293">
        <v>1</v>
      </c>
      <c r="FY184" s="293">
        <v>0</v>
      </c>
      <c r="FZ184" s="293">
        <v>0</v>
      </c>
      <c r="GA184" s="293">
        <v>0</v>
      </c>
      <c r="GB184" s="285">
        <v>0</v>
      </c>
      <c r="GC184" s="285">
        <v>0</v>
      </c>
      <c r="GD184" s="285">
        <v>0</v>
      </c>
      <c r="GE184" s="285">
        <v>0</v>
      </c>
      <c r="GF184" s="285">
        <v>0</v>
      </c>
      <c r="GG184" s="288">
        <v>0</v>
      </c>
      <c r="GH184" s="288">
        <v>0</v>
      </c>
      <c r="GI184" s="288">
        <v>0</v>
      </c>
      <c r="GJ184" s="288">
        <v>0</v>
      </c>
      <c r="GK184" s="288">
        <v>0</v>
      </c>
      <c r="GL184" s="288">
        <v>0</v>
      </c>
      <c r="GM184" s="288">
        <v>0</v>
      </c>
      <c r="GN184" s="288">
        <v>0</v>
      </c>
      <c r="GO184" s="288">
        <v>0</v>
      </c>
      <c r="GP184" s="288">
        <v>0</v>
      </c>
      <c r="GQ184" s="288">
        <v>0</v>
      </c>
      <c r="GR184" s="288">
        <v>0</v>
      </c>
      <c r="GS184" s="288">
        <v>0</v>
      </c>
      <c r="GT184" s="288">
        <v>0</v>
      </c>
      <c r="GU184" s="288">
        <v>0</v>
      </c>
      <c r="GV184" s="288">
        <v>0</v>
      </c>
      <c r="GW184" s="288">
        <v>0</v>
      </c>
      <c r="GX184" s="288">
        <v>0</v>
      </c>
      <c r="GY184" s="288">
        <v>0</v>
      </c>
      <c r="GZ184" s="288">
        <v>0</v>
      </c>
      <c r="HA184" s="288">
        <v>0</v>
      </c>
      <c r="HB184" s="288">
        <v>0</v>
      </c>
      <c r="HC184" s="288">
        <v>0</v>
      </c>
      <c r="HD184" s="288">
        <v>0</v>
      </c>
      <c r="HE184" s="288">
        <v>0</v>
      </c>
      <c r="HF184" s="288">
        <v>0</v>
      </c>
      <c r="HG184" s="288">
        <v>0</v>
      </c>
      <c r="HH184" s="288">
        <v>0</v>
      </c>
      <c r="HI184" s="288">
        <v>0</v>
      </c>
      <c r="HJ184" s="134">
        <v>0.23413555980641673</v>
      </c>
      <c r="HK184" s="134">
        <v>6.5557956745796675</v>
      </c>
      <c r="HL184" s="132">
        <v>32.069547626684901</v>
      </c>
      <c r="HM184" s="144">
        <v>96.328875480186596</v>
      </c>
      <c r="HN184" s="144">
        <v>79.398169136805294</v>
      </c>
      <c r="HO184" s="365">
        <v>8.9412115341628795E-2</v>
      </c>
      <c r="HP184" s="365">
        <v>6.0510710395740002E-3</v>
      </c>
      <c r="HQ184" s="365">
        <v>3.8461538461538498</v>
      </c>
      <c r="HR184" s="365">
        <v>0.48780487804877998</v>
      </c>
      <c r="HS184" s="132">
        <v>74.038461538461505</v>
      </c>
      <c r="HT184" s="132">
        <v>83.902439024390205</v>
      </c>
      <c r="HU184" s="132">
        <v>2.3247149988823499</v>
      </c>
      <c r="HV184" s="132">
        <v>1.2404695631126701</v>
      </c>
      <c r="HW184" s="132">
        <v>6.8233911931720002</v>
      </c>
      <c r="HX184" s="132">
        <v>12.2818988205478</v>
      </c>
      <c r="HY184" s="144">
        <v>89.351656855516865</v>
      </c>
      <c r="HZ184" s="144">
        <v>97.107355495199698</v>
      </c>
      <c r="IA184" s="383">
        <v>49</v>
      </c>
      <c r="IB184" s="383">
        <v>31</v>
      </c>
      <c r="IC184" s="366">
        <v>0.249084993899959</v>
      </c>
      <c r="ID184" s="366">
        <v>0.112903813235241</v>
      </c>
      <c r="IE184" s="366">
        <v>3.1984334203655398</v>
      </c>
      <c r="IF184" s="366">
        <v>1.99742268041237</v>
      </c>
      <c r="IG184" s="144">
        <v>70.561357702349895</v>
      </c>
      <c r="IH184" s="144">
        <v>69.394329896907195</v>
      </c>
      <c r="II184" s="144">
        <v>7.7877185847905697</v>
      </c>
      <c r="IJ184" s="144">
        <v>5.6524747787449501</v>
      </c>
      <c r="IK184" s="144">
        <v>7.6008707771340402</v>
      </c>
      <c r="IL184" s="144">
        <v>14.324008187932501</v>
      </c>
      <c r="IM184" s="146">
        <v>103.88550665843039</v>
      </c>
      <c r="IN184" s="135">
        <v>116.34946334099563</v>
      </c>
      <c r="IO184" s="366">
        <v>0.196870790591649</v>
      </c>
      <c r="IP184" s="366">
        <v>4.2808219178082203E-2</v>
      </c>
      <c r="IQ184" s="366">
        <v>2.24586288416076</v>
      </c>
      <c r="IR184" s="366">
        <v>0.84602368866328304</v>
      </c>
      <c r="IS184" s="144">
        <v>74.349881796690298</v>
      </c>
      <c r="IT184" s="144">
        <v>81.556683587140398</v>
      </c>
      <c r="IU184" s="144">
        <v>8.7659309916070907</v>
      </c>
      <c r="IV184" s="144">
        <v>5.0599315068493196</v>
      </c>
      <c r="IW184" s="144">
        <v>9.7009635830731202</v>
      </c>
      <c r="IX184" s="144">
        <v>15.2877591019778</v>
      </c>
      <c r="IY184" s="338">
        <v>25</v>
      </c>
      <c r="IZ184" s="366">
        <v>0.266354144470488</v>
      </c>
      <c r="JA184" s="366">
        <v>2.1968365553602802</v>
      </c>
      <c r="JB184" s="366">
        <v>71.441124780316301</v>
      </c>
      <c r="JC184" s="366">
        <v>12.124440656296599</v>
      </c>
      <c r="JD184" s="144">
        <v>8.3341456282288693</v>
      </c>
    </row>
    <row r="185" spans="1:264" ht="18" customHeight="1">
      <c r="A185" s="278"/>
      <c r="B185" s="279" t="s">
        <v>87</v>
      </c>
      <c r="C185" s="279" t="s">
        <v>87</v>
      </c>
      <c r="D185" s="280" t="s">
        <v>1901</v>
      </c>
      <c r="E185" s="281" t="s">
        <v>1398</v>
      </c>
      <c r="F185" s="280" t="s">
        <v>109</v>
      </c>
      <c r="G185" s="281" t="s">
        <v>21</v>
      </c>
      <c r="H185" s="282" t="s">
        <v>87</v>
      </c>
      <c r="I185" s="282" t="s">
        <v>87</v>
      </c>
      <c r="J185" s="282" t="s">
        <v>87</v>
      </c>
      <c r="K185" s="282" t="s">
        <v>87</v>
      </c>
      <c r="L185" s="282" t="s">
        <v>87</v>
      </c>
      <c r="M185" s="283">
        <v>52751</v>
      </c>
      <c r="N185" s="282" t="s">
        <v>87</v>
      </c>
      <c r="O185" s="282" t="s">
        <v>87</v>
      </c>
      <c r="P185" s="282" t="s">
        <v>87</v>
      </c>
      <c r="Q185" s="282" t="s">
        <v>87</v>
      </c>
      <c r="R185" s="132">
        <v>87.442744815722108</v>
      </c>
      <c r="S185" s="132">
        <v>92.272723449908341</v>
      </c>
      <c r="T185" s="339" t="s">
        <v>88</v>
      </c>
      <c r="U185" s="339" t="s">
        <v>88</v>
      </c>
      <c r="V185" s="132">
        <v>12.247191011236</v>
      </c>
      <c r="W185" s="132">
        <v>10.8988764044944</v>
      </c>
      <c r="X185" s="132">
        <v>23.1460674157303</v>
      </c>
      <c r="Y185" s="282" t="s">
        <v>87</v>
      </c>
      <c r="Z185" s="282" t="s">
        <v>87</v>
      </c>
      <c r="AA185" s="282" t="s">
        <v>87</v>
      </c>
      <c r="AB185" s="282" t="s">
        <v>87</v>
      </c>
      <c r="AC185" s="282" t="s">
        <v>87</v>
      </c>
      <c r="AD185" s="282" t="s">
        <v>87</v>
      </c>
      <c r="AE185" s="282" t="s">
        <v>87</v>
      </c>
      <c r="AF185" s="282" t="s">
        <v>87</v>
      </c>
      <c r="AG185" s="282" t="s">
        <v>87</v>
      </c>
      <c r="AH185" s="282" t="s">
        <v>87</v>
      </c>
      <c r="AI185" s="282" t="s">
        <v>87</v>
      </c>
      <c r="AJ185" s="282" t="s">
        <v>87</v>
      </c>
      <c r="AK185" s="282" t="s">
        <v>87</v>
      </c>
      <c r="AL185" s="282" t="s">
        <v>87</v>
      </c>
      <c r="AM185" s="282" t="s">
        <v>87</v>
      </c>
      <c r="AN185" s="282" t="s">
        <v>87</v>
      </c>
      <c r="AO185" s="282" t="s">
        <v>87</v>
      </c>
      <c r="AP185" s="282" t="s">
        <v>87</v>
      </c>
      <c r="AQ185" s="282" t="s">
        <v>87</v>
      </c>
      <c r="AR185" s="282" t="s">
        <v>87</v>
      </c>
      <c r="AS185" s="282" t="s">
        <v>87</v>
      </c>
      <c r="AT185" s="282" t="s">
        <v>87</v>
      </c>
      <c r="AU185" s="282" t="s">
        <v>87</v>
      </c>
      <c r="AV185" s="282" t="s">
        <v>87</v>
      </c>
      <c r="AW185" s="286" t="s">
        <v>87</v>
      </c>
      <c r="AX185" s="286" t="s">
        <v>87</v>
      </c>
      <c r="AY185" s="286" t="s">
        <v>87</v>
      </c>
      <c r="AZ185" s="286" t="s">
        <v>87</v>
      </c>
      <c r="BA185" s="286" t="s">
        <v>87</v>
      </c>
      <c r="BB185" s="285">
        <v>20</v>
      </c>
      <c r="BC185" s="285">
        <v>15</v>
      </c>
      <c r="BD185" s="287" t="s">
        <v>88</v>
      </c>
      <c r="BE185" s="287" t="s">
        <v>88</v>
      </c>
      <c r="BF185" s="287" t="s">
        <v>88</v>
      </c>
      <c r="BG185" s="285">
        <v>0</v>
      </c>
      <c r="BH185" s="284">
        <v>0</v>
      </c>
      <c r="BI185" s="285">
        <v>18</v>
      </c>
      <c r="BJ185" s="284">
        <v>31.696837360005638</v>
      </c>
      <c r="BK185" s="285">
        <v>0</v>
      </c>
      <c r="BL185" s="284">
        <v>0</v>
      </c>
      <c r="BM185" s="285">
        <v>0</v>
      </c>
      <c r="BN185" s="288">
        <v>0</v>
      </c>
      <c r="BO185" s="289">
        <v>0</v>
      </c>
      <c r="BP185" s="288">
        <v>0</v>
      </c>
      <c r="BQ185" s="285">
        <v>0</v>
      </c>
      <c r="BR185" s="288">
        <v>0</v>
      </c>
      <c r="BS185" s="285">
        <v>0</v>
      </c>
      <c r="BT185" s="288">
        <v>0</v>
      </c>
      <c r="BU185" s="285">
        <v>0</v>
      </c>
      <c r="BV185" s="288">
        <v>0</v>
      </c>
      <c r="BW185" s="285">
        <v>0</v>
      </c>
      <c r="BX185" s="288">
        <v>0</v>
      </c>
      <c r="BY185" s="290">
        <v>0</v>
      </c>
      <c r="BZ185" s="291">
        <v>0</v>
      </c>
      <c r="CA185" s="285">
        <v>30</v>
      </c>
      <c r="CB185" s="288">
        <v>52.828062266676064</v>
      </c>
      <c r="CC185" s="285">
        <v>0</v>
      </c>
      <c r="CD185" s="288">
        <v>0</v>
      </c>
      <c r="CE185" s="285">
        <v>0</v>
      </c>
      <c r="CF185" s="288">
        <v>0</v>
      </c>
      <c r="CG185" s="285">
        <v>23</v>
      </c>
      <c r="CH185" s="288">
        <v>40.50151440445164</v>
      </c>
      <c r="CI185" s="285">
        <v>66</v>
      </c>
      <c r="CJ185" s="288">
        <v>116.22173698668733</v>
      </c>
      <c r="CK185" s="285">
        <v>9</v>
      </c>
      <c r="CL185" s="288">
        <v>15.848418680002819</v>
      </c>
      <c r="CM185" s="285">
        <v>159</v>
      </c>
      <c r="CN185" s="292">
        <v>279.98873001338308</v>
      </c>
      <c r="CO185" s="285">
        <v>6</v>
      </c>
      <c r="CP185" s="288">
        <v>10.565612453335211</v>
      </c>
      <c r="CQ185" s="285">
        <v>0</v>
      </c>
      <c r="CR185" s="288">
        <v>0</v>
      </c>
      <c r="CS185" s="290">
        <v>0</v>
      </c>
      <c r="CT185" s="291">
        <v>0</v>
      </c>
      <c r="CU185" s="285">
        <v>0</v>
      </c>
      <c r="CV185" s="288">
        <v>0</v>
      </c>
      <c r="CW185" s="285">
        <v>0</v>
      </c>
      <c r="CX185" s="288">
        <v>0</v>
      </c>
      <c r="CY185" s="285">
        <v>0</v>
      </c>
      <c r="CZ185" s="288">
        <v>0</v>
      </c>
      <c r="DA185" s="285">
        <v>0</v>
      </c>
      <c r="DB185" s="288">
        <v>0</v>
      </c>
      <c r="DC185" s="285">
        <v>0</v>
      </c>
      <c r="DD185" s="285">
        <v>0</v>
      </c>
      <c r="DE185" s="285">
        <v>0</v>
      </c>
      <c r="DF185" s="285">
        <v>0</v>
      </c>
      <c r="DG185" s="285">
        <v>0</v>
      </c>
      <c r="DH185" s="285">
        <v>0</v>
      </c>
      <c r="DI185" s="285">
        <v>0</v>
      </c>
      <c r="DJ185" s="285">
        <v>0</v>
      </c>
      <c r="DK185" s="285">
        <v>0</v>
      </c>
      <c r="DL185" s="285">
        <v>0</v>
      </c>
      <c r="DM185" s="285">
        <v>0</v>
      </c>
      <c r="DN185" s="285">
        <v>0</v>
      </c>
      <c r="DO185" s="285">
        <v>0</v>
      </c>
      <c r="DP185" s="285">
        <v>0</v>
      </c>
      <c r="DQ185" s="285">
        <v>0</v>
      </c>
      <c r="DR185" s="285">
        <v>0</v>
      </c>
      <c r="DS185" s="285">
        <v>0</v>
      </c>
      <c r="DT185" s="285">
        <v>0</v>
      </c>
      <c r="DU185" s="285">
        <v>0</v>
      </c>
      <c r="DV185" s="285">
        <v>0</v>
      </c>
      <c r="DW185" s="285">
        <v>0</v>
      </c>
      <c r="DX185" s="285">
        <v>0</v>
      </c>
      <c r="DY185" s="285">
        <v>0</v>
      </c>
      <c r="DZ185" s="285">
        <v>0</v>
      </c>
      <c r="EA185" s="285">
        <v>0</v>
      </c>
      <c r="EB185" s="288">
        <v>0</v>
      </c>
      <c r="EC185" s="285">
        <v>0</v>
      </c>
      <c r="ED185" s="285">
        <v>0</v>
      </c>
      <c r="EE185" s="285">
        <v>0</v>
      </c>
      <c r="EF185" s="288">
        <v>0</v>
      </c>
      <c r="EG185" s="285">
        <v>0</v>
      </c>
      <c r="EH185" s="285">
        <v>0</v>
      </c>
      <c r="EI185" s="285">
        <v>0</v>
      </c>
      <c r="EJ185" s="285">
        <v>0</v>
      </c>
      <c r="EK185" s="285">
        <v>0</v>
      </c>
      <c r="EL185" s="285">
        <v>0</v>
      </c>
      <c r="EM185" s="285">
        <v>0</v>
      </c>
      <c r="EN185" s="285">
        <v>0</v>
      </c>
      <c r="EO185" s="285">
        <v>0</v>
      </c>
      <c r="EP185" s="285">
        <v>0</v>
      </c>
      <c r="EQ185" s="285">
        <v>0</v>
      </c>
      <c r="ER185" s="285">
        <v>0</v>
      </c>
      <c r="ES185" s="285">
        <v>0</v>
      </c>
      <c r="ET185" s="285">
        <v>0</v>
      </c>
      <c r="EU185" s="285">
        <v>0</v>
      </c>
      <c r="EV185" s="285">
        <v>0</v>
      </c>
      <c r="EW185" s="285">
        <v>0</v>
      </c>
      <c r="EX185" s="285">
        <v>0</v>
      </c>
      <c r="EY185" s="285">
        <v>0</v>
      </c>
      <c r="EZ185" s="285">
        <v>0</v>
      </c>
      <c r="FA185" s="285">
        <v>0</v>
      </c>
      <c r="FB185" s="285">
        <v>0</v>
      </c>
      <c r="FC185" s="285">
        <v>0</v>
      </c>
      <c r="FD185" s="285">
        <v>0</v>
      </c>
      <c r="FE185" s="285">
        <v>0</v>
      </c>
      <c r="FF185" s="285">
        <v>0</v>
      </c>
      <c r="FG185" s="285">
        <v>0</v>
      </c>
      <c r="FH185" s="285">
        <v>0</v>
      </c>
      <c r="FI185" s="285">
        <v>0</v>
      </c>
      <c r="FJ185" s="285">
        <v>0</v>
      </c>
      <c r="FK185" s="289">
        <v>1</v>
      </c>
      <c r="FL185" s="288">
        <v>1.8956986597410475</v>
      </c>
      <c r="FM185" s="289">
        <v>0</v>
      </c>
      <c r="FN185" s="288">
        <v>0</v>
      </c>
      <c r="FO185" s="289">
        <v>0</v>
      </c>
      <c r="FP185" s="288">
        <v>0</v>
      </c>
      <c r="FQ185" s="281">
        <v>0</v>
      </c>
      <c r="FR185" s="292">
        <v>0</v>
      </c>
      <c r="FS185" s="281">
        <v>0</v>
      </c>
      <c r="FT185" s="292">
        <v>0</v>
      </c>
      <c r="FU185" s="289">
        <v>0</v>
      </c>
      <c r="FV185" s="288">
        <v>0</v>
      </c>
      <c r="FW185" s="293">
        <v>2</v>
      </c>
      <c r="FX185" s="293">
        <v>0</v>
      </c>
      <c r="FY185" s="293">
        <v>2</v>
      </c>
      <c r="FZ185" s="293">
        <v>0</v>
      </c>
      <c r="GA185" s="293">
        <v>0</v>
      </c>
      <c r="GB185" s="285">
        <v>0</v>
      </c>
      <c r="GC185" s="285">
        <v>0</v>
      </c>
      <c r="GD185" s="285">
        <v>0</v>
      </c>
      <c r="GE185" s="285">
        <v>0</v>
      </c>
      <c r="GF185" s="285">
        <v>0</v>
      </c>
      <c r="GG185" s="288">
        <v>0</v>
      </c>
      <c r="GH185" s="288">
        <v>0</v>
      </c>
      <c r="GI185" s="288">
        <v>0</v>
      </c>
      <c r="GJ185" s="288">
        <v>0</v>
      </c>
      <c r="GK185" s="288">
        <v>0</v>
      </c>
      <c r="GL185" s="288">
        <v>0</v>
      </c>
      <c r="GM185" s="288">
        <v>0</v>
      </c>
      <c r="GN185" s="288">
        <v>0</v>
      </c>
      <c r="GO185" s="288">
        <v>0</v>
      </c>
      <c r="GP185" s="288">
        <v>0</v>
      </c>
      <c r="GQ185" s="288">
        <v>0</v>
      </c>
      <c r="GR185" s="288">
        <v>0</v>
      </c>
      <c r="GS185" s="288">
        <v>0</v>
      </c>
      <c r="GT185" s="288">
        <v>0</v>
      </c>
      <c r="GU185" s="288">
        <v>0</v>
      </c>
      <c r="GV185" s="288">
        <v>0</v>
      </c>
      <c r="GW185" s="288">
        <v>0</v>
      </c>
      <c r="GX185" s="288">
        <v>0</v>
      </c>
      <c r="GY185" s="288">
        <v>0</v>
      </c>
      <c r="GZ185" s="288">
        <v>0</v>
      </c>
      <c r="HA185" s="288">
        <v>0</v>
      </c>
      <c r="HB185" s="288">
        <v>0</v>
      </c>
      <c r="HC185" s="288">
        <v>0</v>
      </c>
      <c r="HD185" s="288">
        <v>0</v>
      </c>
      <c r="HE185" s="288">
        <v>0</v>
      </c>
      <c r="HF185" s="288">
        <v>0</v>
      </c>
      <c r="HG185" s="288">
        <v>0</v>
      </c>
      <c r="HH185" s="288">
        <v>0</v>
      </c>
      <c r="HI185" s="288">
        <v>0</v>
      </c>
      <c r="HJ185" s="134">
        <v>0</v>
      </c>
      <c r="HK185" s="134">
        <v>3.7913973194820949</v>
      </c>
      <c r="HL185" s="132">
        <v>23.317093514814886</v>
      </c>
      <c r="HM185" s="144">
        <v>89.952266843593094</v>
      </c>
      <c r="HN185" s="144">
        <v>85.095158384604503</v>
      </c>
      <c r="HO185" s="365">
        <v>5.6433408577878097E-2</v>
      </c>
      <c r="HP185" s="365">
        <v>0</v>
      </c>
      <c r="HQ185" s="365">
        <v>2.32558139534884</v>
      </c>
      <c r="HR185" s="365">
        <v>0</v>
      </c>
      <c r="HS185" s="132">
        <v>81.395348837209298</v>
      </c>
      <c r="HT185" s="132">
        <v>85.9375</v>
      </c>
      <c r="HU185" s="132">
        <v>2.4266365688487599</v>
      </c>
      <c r="HV185" s="132">
        <v>2.45964642582629</v>
      </c>
      <c r="HW185" s="132">
        <v>4.3655723158828703</v>
      </c>
      <c r="HX185" s="132">
        <v>8.5508051082731793</v>
      </c>
      <c r="HY185" s="144">
        <v>104.8902309952211</v>
      </c>
      <c r="HZ185" s="144">
        <v>112.96844464025401</v>
      </c>
      <c r="IA185" s="383">
        <v>9</v>
      </c>
      <c r="IB185" s="383">
        <v>3</v>
      </c>
      <c r="IC185" s="366">
        <v>0.39665050683120301</v>
      </c>
      <c r="ID185" s="366">
        <v>0.101522842639594</v>
      </c>
      <c r="IE185" s="366">
        <v>3.52941176470588</v>
      </c>
      <c r="IF185" s="366">
        <v>1.4285714285714299</v>
      </c>
      <c r="IG185" s="144">
        <v>69.019607843137294</v>
      </c>
      <c r="IH185" s="144">
        <v>72.380952380952394</v>
      </c>
      <c r="II185" s="144">
        <v>11.238431026884101</v>
      </c>
      <c r="IJ185" s="144">
        <v>7.10659898477157</v>
      </c>
      <c r="IK185" s="144">
        <v>7.5155279503105596</v>
      </c>
      <c r="IL185" s="144">
        <v>12.9372570794003</v>
      </c>
      <c r="IM185" s="146">
        <v>90.922913956569616</v>
      </c>
      <c r="IN185" s="135">
        <v>90.547128475498099</v>
      </c>
      <c r="IO185" s="366">
        <v>0.48701298701298701</v>
      </c>
      <c r="IP185" s="366">
        <v>0</v>
      </c>
      <c r="IQ185" s="366">
        <v>4.6875</v>
      </c>
      <c r="IR185" s="366">
        <v>0</v>
      </c>
      <c r="IS185" s="144">
        <v>85.9375</v>
      </c>
      <c r="IT185" s="144">
        <v>78.3783783783784</v>
      </c>
      <c r="IU185" s="144">
        <v>10.3896103896104</v>
      </c>
      <c r="IV185" s="144">
        <v>8.4474885844748897</v>
      </c>
      <c r="IW185" s="144">
        <v>5.3614843250159998</v>
      </c>
      <c r="IX185" s="144">
        <v>9.2183080483414805</v>
      </c>
      <c r="IY185" s="338">
        <v>1</v>
      </c>
      <c r="IZ185" s="366">
        <v>5.1599587203302398E-2</v>
      </c>
      <c r="JA185" s="366">
        <v>0.96153846153846201</v>
      </c>
      <c r="JB185" s="366">
        <v>95.192307692307693</v>
      </c>
      <c r="JC185" s="366">
        <v>5.3663570691434499</v>
      </c>
      <c r="JD185" s="144">
        <v>12.8817323709051</v>
      </c>
    </row>
    <row r="186" spans="1:264" ht="18" customHeight="1">
      <c r="A186" s="278"/>
      <c r="B186" s="279" t="s">
        <v>87</v>
      </c>
      <c r="C186" s="279" t="s">
        <v>87</v>
      </c>
      <c r="D186" s="280" t="s">
        <v>1902</v>
      </c>
      <c r="E186" s="281" t="s">
        <v>1399</v>
      </c>
      <c r="F186" s="280" t="s">
        <v>109</v>
      </c>
      <c r="G186" s="281" t="s">
        <v>21</v>
      </c>
      <c r="H186" s="282" t="s">
        <v>87</v>
      </c>
      <c r="I186" s="282" t="s">
        <v>87</v>
      </c>
      <c r="J186" s="282" t="s">
        <v>87</v>
      </c>
      <c r="K186" s="282" t="s">
        <v>87</v>
      </c>
      <c r="L186" s="282" t="s">
        <v>87</v>
      </c>
      <c r="M186" s="283">
        <v>695479</v>
      </c>
      <c r="N186" s="282" t="s">
        <v>87</v>
      </c>
      <c r="O186" s="282" t="s">
        <v>87</v>
      </c>
      <c r="P186" s="282" t="s">
        <v>87</v>
      </c>
      <c r="Q186" s="282" t="s">
        <v>87</v>
      </c>
      <c r="R186" s="132">
        <v>96.484343502154985</v>
      </c>
      <c r="S186" s="132">
        <v>100.09052447344635</v>
      </c>
      <c r="T186" s="339" t="s">
        <v>88</v>
      </c>
      <c r="U186" s="338">
        <v>3.3861709723887543</v>
      </c>
      <c r="V186" s="132">
        <v>11.304470854555699</v>
      </c>
      <c r="W186" s="132">
        <v>6.22524052065648</v>
      </c>
      <c r="X186" s="132">
        <v>17.529711375212202</v>
      </c>
      <c r="Y186" s="282" t="s">
        <v>87</v>
      </c>
      <c r="Z186" s="282" t="s">
        <v>87</v>
      </c>
      <c r="AA186" s="282" t="s">
        <v>87</v>
      </c>
      <c r="AB186" s="282" t="s">
        <v>87</v>
      </c>
      <c r="AC186" s="282" t="s">
        <v>87</v>
      </c>
      <c r="AD186" s="282" t="s">
        <v>87</v>
      </c>
      <c r="AE186" s="282" t="s">
        <v>87</v>
      </c>
      <c r="AF186" s="282" t="s">
        <v>87</v>
      </c>
      <c r="AG186" s="282" t="s">
        <v>87</v>
      </c>
      <c r="AH186" s="282" t="s">
        <v>87</v>
      </c>
      <c r="AI186" s="282" t="s">
        <v>87</v>
      </c>
      <c r="AJ186" s="282" t="s">
        <v>87</v>
      </c>
      <c r="AK186" s="282" t="s">
        <v>87</v>
      </c>
      <c r="AL186" s="282" t="s">
        <v>87</v>
      </c>
      <c r="AM186" s="282" t="s">
        <v>87</v>
      </c>
      <c r="AN186" s="282" t="s">
        <v>87</v>
      </c>
      <c r="AO186" s="282" t="s">
        <v>87</v>
      </c>
      <c r="AP186" s="282" t="s">
        <v>87</v>
      </c>
      <c r="AQ186" s="282" t="s">
        <v>87</v>
      </c>
      <c r="AR186" s="282" t="s">
        <v>87</v>
      </c>
      <c r="AS186" s="282" t="s">
        <v>87</v>
      </c>
      <c r="AT186" s="282" t="s">
        <v>87</v>
      </c>
      <c r="AU186" s="282" t="s">
        <v>87</v>
      </c>
      <c r="AV186" s="282" t="s">
        <v>87</v>
      </c>
      <c r="AW186" s="286" t="s">
        <v>87</v>
      </c>
      <c r="AX186" s="286" t="s">
        <v>87</v>
      </c>
      <c r="AY186" s="286" t="s">
        <v>87</v>
      </c>
      <c r="AZ186" s="286" t="s">
        <v>87</v>
      </c>
      <c r="BA186" s="286" t="s">
        <v>87</v>
      </c>
      <c r="BB186" s="285">
        <v>100</v>
      </c>
      <c r="BC186" s="285">
        <v>125</v>
      </c>
      <c r="BD186" s="287" t="s">
        <v>88</v>
      </c>
      <c r="BE186" s="287" t="s">
        <v>88</v>
      </c>
      <c r="BF186" s="287" t="s">
        <v>88</v>
      </c>
      <c r="BG186" s="285">
        <v>128</v>
      </c>
      <c r="BH186" s="284">
        <v>18.268359344337163</v>
      </c>
      <c r="BI186" s="285">
        <v>863</v>
      </c>
      <c r="BJ186" s="284">
        <v>123.16870401689823</v>
      </c>
      <c r="BK186" s="285">
        <v>23</v>
      </c>
      <c r="BL186" s="284">
        <v>3.2825958196855844</v>
      </c>
      <c r="BM186" s="285">
        <v>14</v>
      </c>
      <c r="BN186" s="288">
        <v>1.9981018032868774</v>
      </c>
      <c r="BO186" s="289">
        <v>310</v>
      </c>
      <c r="BP186" s="288">
        <v>44.243682787066575</v>
      </c>
      <c r="BQ186" s="285">
        <v>0</v>
      </c>
      <c r="BR186" s="288">
        <v>0</v>
      </c>
      <c r="BS186" s="285">
        <v>13</v>
      </c>
      <c r="BT186" s="288">
        <v>1.8553802459092434</v>
      </c>
      <c r="BU186" s="285">
        <v>0</v>
      </c>
      <c r="BV186" s="288">
        <v>0</v>
      </c>
      <c r="BW186" s="285">
        <v>40</v>
      </c>
      <c r="BX186" s="288">
        <v>5.708862295105364</v>
      </c>
      <c r="BY186" s="290">
        <v>0</v>
      </c>
      <c r="BZ186" s="291">
        <v>0</v>
      </c>
      <c r="CA186" s="285">
        <v>1400</v>
      </c>
      <c r="CB186" s="288">
        <v>199.81018032868775</v>
      </c>
      <c r="CC186" s="290">
        <v>1253</v>
      </c>
      <c r="CD186" s="291">
        <v>178.83011139417553</v>
      </c>
      <c r="CE186" s="285">
        <v>18</v>
      </c>
      <c r="CF186" s="288">
        <v>2.5689880327974142</v>
      </c>
      <c r="CG186" s="285">
        <v>1140</v>
      </c>
      <c r="CH186" s="288">
        <v>162.7025754105029</v>
      </c>
      <c r="CI186" s="285">
        <v>2545</v>
      </c>
      <c r="CJ186" s="288">
        <v>363.22636352607884</v>
      </c>
      <c r="CK186" s="285">
        <v>449</v>
      </c>
      <c r="CL186" s="288">
        <v>64.081979262557709</v>
      </c>
      <c r="CM186" s="285">
        <v>529</v>
      </c>
      <c r="CN186" s="292">
        <v>75.499703852768434</v>
      </c>
      <c r="CO186" s="285">
        <v>222</v>
      </c>
      <c r="CP186" s="288">
        <v>31.684185737834774</v>
      </c>
      <c r="CQ186" s="290">
        <v>0</v>
      </c>
      <c r="CR186" s="291">
        <v>0</v>
      </c>
      <c r="CS186" s="290">
        <v>41</v>
      </c>
      <c r="CT186" s="291">
        <v>5.8515838524829977</v>
      </c>
      <c r="CU186" s="285">
        <v>82</v>
      </c>
      <c r="CV186" s="288">
        <v>11.703167704965995</v>
      </c>
      <c r="CW186" s="285">
        <v>335</v>
      </c>
      <c r="CX186" s="288">
        <v>47.811721721507425</v>
      </c>
      <c r="CY186" s="285">
        <v>310</v>
      </c>
      <c r="CZ186" s="288">
        <v>44.243682787066575</v>
      </c>
      <c r="DA186" s="285">
        <v>25</v>
      </c>
      <c r="DB186" s="288">
        <v>3.5680389344408523</v>
      </c>
      <c r="DC186" s="285">
        <v>0</v>
      </c>
      <c r="DD186" s="285">
        <v>0</v>
      </c>
      <c r="DE186" s="285">
        <v>252</v>
      </c>
      <c r="DF186" s="285">
        <v>15290</v>
      </c>
      <c r="DG186" s="285">
        <v>0</v>
      </c>
      <c r="DH186" s="285">
        <v>22</v>
      </c>
      <c r="DI186" s="285">
        <v>1</v>
      </c>
      <c r="DJ186" s="285">
        <v>148</v>
      </c>
      <c r="DK186" s="285">
        <v>29</v>
      </c>
      <c r="DL186" s="285">
        <v>857</v>
      </c>
      <c r="DM186" s="285">
        <v>0</v>
      </c>
      <c r="DN186" s="285">
        <v>1260</v>
      </c>
      <c r="DO186" s="285">
        <v>0</v>
      </c>
      <c r="DP186" s="285">
        <v>81</v>
      </c>
      <c r="DQ186" s="285">
        <v>190</v>
      </c>
      <c r="DR186" s="285">
        <v>0</v>
      </c>
      <c r="DS186" s="285">
        <v>5</v>
      </c>
      <c r="DT186" s="285">
        <v>0</v>
      </c>
      <c r="DU186" s="285">
        <v>0</v>
      </c>
      <c r="DV186" s="285">
        <v>8671</v>
      </c>
      <c r="DW186" s="285">
        <v>1893</v>
      </c>
      <c r="DX186" s="285">
        <v>514</v>
      </c>
      <c r="DY186" s="285">
        <v>463</v>
      </c>
      <c r="DZ186" s="285">
        <v>4854</v>
      </c>
      <c r="EA186" s="285">
        <v>18985</v>
      </c>
      <c r="EB186" s="288">
        <v>23.239399525941501</v>
      </c>
      <c r="EC186" s="285">
        <v>304</v>
      </c>
      <c r="ED186" s="285">
        <v>6557</v>
      </c>
      <c r="EE186" s="285">
        <v>1628</v>
      </c>
      <c r="EF186" s="288">
        <v>24.828427634588991</v>
      </c>
      <c r="EG186" s="285">
        <v>227</v>
      </c>
      <c r="EH186" s="285">
        <v>181</v>
      </c>
      <c r="EI186" s="285">
        <v>68</v>
      </c>
      <c r="EJ186" s="285">
        <v>10</v>
      </c>
      <c r="EK186" s="285">
        <v>484</v>
      </c>
      <c r="EL186" s="285">
        <v>17</v>
      </c>
      <c r="EM186" s="285">
        <v>7</v>
      </c>
      <c r="EN186" s="285">
        <v>53</v>
      </c>
      <c r="EO186" s="285">
        <v>26</v>
      </c>
      <c r="EP186" s="285">
        <v>46</v>
      </c>
      <c r="EQ186" s="285">
        <v>38</v>
      </c>
      <c r="ER186" s="285">
        <v>0</v>
      </c>
      <c r="ES186" s="285">
        <v>3</v>
      </c>
      <c r="ET186" s="285">
        <v>2</v>
      </c>
      <c r="EU186" s="285">
        <v>0</v>
      </c>
      <c r="EV186" s="285">
        <v>3310</v>
      </c>
      <c r="EW186" s="285">
        <v>1</v>
      </c>
      <c r="EX186" s="285">
        <v>0</v>
      </c>
      <c r="EY186" s="285">
        <v>0</v>
      </c>
      <c r="EZ186" s="285">
        <v>27</v>
      </c>
      <c r="FA186" s="285">
        <v>18</v>
      </c>
      <c r="FB186" s="285">
        <v>0</v>
      </c>
      <c r="FC186" s="285">
        <v>3</v>
      </c>
      <c r="FD186" s="285">
        <v>15</v>
      </c>
      <c r="FE186" s="285">
        <v>0</v>
      </c>
      <c r="FF186" s="285">
        <v>29</v>
      </c>
      <c r="FG186" s="285">
        <v>495</v>
      </c>
      <c r="FH186" s="285">
        <v>582</v>
      </c>
      <c r="FI186" s="285">
        <v>214</v>
      </c>
      <c r="FJ186" s="285">
        <v>4429</v>
      </c>
      <c r="FK186" s="289">
        <v>13</v>
      </c>
      <c r="FL186" s="288">
        <v>1.8692153177881718</v>
      </c>
      <c r="FM186" s="289">
        <v>7</v>
      </c>
      <c r="FN186" s="288">
        <v>1.0065005557320927</v>
      </c>
      <c r="FO186" s="295">
        <v>2</v>
      </c>
      <c r="FP186" s="291">
        <v>0.28757158735202643</v>
      </c>
      <c r="FQ186" s="281">
        <v>4</v>
      </c>
      <c r="FR186" s="292">
        <v>0.57088622951053636</v>
      </c>
      <c r="FS186" s="281">
        <v>1</v>
      </c>
      <c r="FT186" s="292">
        <v>0.14272155737763409</v>
      </c>
      <c r="FU186" s="295">
        <v>48</v>
      </c>
      <c r="FV186" s="291">
        <v>6.8506347541264372</v>
      </c>
      <c r="FW186" s="293">
        <v>0</v>
      </c>
      <c r="FX186" s="293">
        <v>0</v>
      </c>
      <c r="FY186" s="293">
        <v>0</v>
      </c>
      <c r="FZ186" s="293">
        <v>0</v>
      </c>
      <c r="GA186" s="293">
        <v>0</v>
      </c>
      <c r="GB186" s="285">
        <v>9852</v>
      </c>
      <c r="GC186" s="285">
        <v>0</v>
      </c>
      <c r="GD186" s="285">
        <v>0</v>
      </c>
      <c r="GE186" s="285">
        <v>0</v>
      </c>
      <c r="GF186" s="285">
        <v>8</v>
      </c>
      <c r="GG186" s="288">
        <v>205.4</v>
      </c>
      <c r="GH186" s="288">
        <v>777.8</v>
      </c>
      <c r="GI186" s="288">
        <v>44.5</v>
      </c>
      <c r="GJ186" s="288">
        <v>8</v>
      </c>
      <c r="GK186" s="288">
        <v>1</v>
      </c>
      <c r="GL186" s="288">
        <v>1</v>
      </c>
      <c r="GM186" s="288">
        <v>6</v>
      </c>
      <c r="GN186" s="288">
        <v>6</v>
      </c>
      <c r="GO186" s="288">
        <v>1</v>
      </c>
      <c r="GP186" s="288">
        <v>7</v>
      </c>
      <c r="GQ186" s="288">
        <v>1</v>
      </c>
      <c r="GR186" s="288">
        <v>1</v>
      </c>
      <c r="GS186" s="288">
        <v>0</v>
      </c>
      <c r="GT186" s="288">
        <v>20</v>
      </c>
      <c r="GU186" s="288">
        <v>0</v>
      </c>
      <c r="GV186" s="288">
        <v>2</v>
      </c>
      <c r="GW186" s="288">
        <v>2</v>
      </c>
      <c r="GX186" s="288">
        <v>0</v>
      </c>
      <c r="GY186" s="288">
        <v>1</v>
      </c>
      <c r="GZ186" s="288">
        <v>3</v>
      </c>
      <c r="HA186" s="288">
        <v>1</v>
      </c>
      <c r="HB186" s="288">
        <v>1</v>
      </c>
      <c r="HC186" s="288">
        <v>0</v>
      </c>
      <c r="HD186" s="288">
        <v>2</v>
      </c>
      <c r="HE186" s="288">
        <v>0</v>
      </c>
      <c r="HF186" s="288">
        <v>3</v>
      </c>
      <c r="HG186" s="288">
        <v>1</v>
      </c>
      <c r="HH186" s="288">
        <v>16.97</v>
      </c>
      <c r="HI186" s="288">
        <v>2.8</v>
      </c>
      <c r="HJ186" s="134">
        <v>0.57514317470405285</v>
      </c>
      <c r="HK186" s="134">
        <v>8.3395760332087665</v>
      </c>
      <c r="HL186" s="132">
        <v>26.42782887765123</v>
      </c>
      <c r="HM186" s="144">
        <v>99.674887463516995</v>
      </c>
      <c r="HN186" s="144">
        <v>100.941870794525</v>
      </c>
      <c r="HO186" s="365">
        <v>6.0235381336298799E-2</v>
      </c>
      <c r="HP186" s="365">
        <v>1.5045739046702001E-2</v>
      </c>
      <c r="HQ186" s="365">
        <v>4.5614035087719298</v>
      </c>
      <c r="HR186" s="365">
        <v>1.5105740181268901</v>
      </c>
      <c r="HS186" s="132">
        <v>81.052631578947398</v>
      </c>
      <c r="HT186" s="132">
        <v>84.894259818731101</v>
      </c>
      <c r="HU186" s="132">
        <v>1.32054489852655</v>
      </c>
      <c r="HV186" s="132">
        <v>0.99602792489167102</v>
      </c>
      <c r="HW186" s="132">
        <v>5.7179134778392502</v>
      </c>
      <c r="HX186" s="132">
        <v>11.3448275862069</v>
      </c>
      <c r="HY186" s="144">
        <v>108.00912966393095</v>
      </c>
      <c r="HZ186" s="144">
        <v>107.620319133837</v>
      </c>
      <c r="IA186" s="383">
        <v>67</v>
      </c>
      <c r="IB186" s="383">
        <v>47</v>
      </c>
      <c r="IC186" s="366">
        <v>0.40194372787809701</v>
      </c>
      <c r="ID186" s="366">
        <v>0.17693784587584199</v>
      </c>
      <c r="IE186" s="366">
        <v>4.7822983583154901</v>
      </c>
      <c r="IF186" s="366">
        <v>3.0283505154639201</v>
      </c>
      <c r="IG186" s="144">
        <v>79.300499643112104</v>
      </c>
      <c r="IH186" s="144">
        <v>77.899484536082497</v>
      </c>
      <c r="II186" s="144">
        <v>8.4048233247345401</v>
      </c>
      <c r="IJ186" s="144">
        <v>5.8427135489214299</v>
      </c>
      <c r="IK186" s="144">
        <v>5.0328242836911103</v>
      </c>
      <c r="IL186" s="144">
        <v>10.655906089508401</v>
      </c>
      <c r="IM186" s="146">
        <v>98.364493728542186</v>
      </c>
      <c r="IN186" s="135">
        <v>104.05554925318752</v>
      </c>
      <c r="IO186" s="366">
        <v>0.45786547476289102</v>
      </c>
      <c r="IP186" s="366">
        <v>0.124050240347341</v>
      </c>
      <c r="IQ186" s="366">
        <v>4.0816326530612201</v>
      </c>
      <c r="IR186" s="366">
        <v>1.4453477868111999</v>
      </c>
      <c r="IS186" s="144">
        <v>86.297376093294503</v>
      </c>
      <c r="IT186" s="144">
        <v>90.424570912375799</v>
      </c>
      <c r="IU186" s="144">
        <v>11.2177041316908</v>
      </c>
      <c r="IV186" s="144">
        <v>8.5827260040316293</v>
      </c>
      <c r="IW186" s="144">
        <v>6.4131887044543596</v>
      </c>
      <c r="IX186" s="144">
        <v>11.3155006066208</v>
      </c>
      <c r="IY186" s="338">
        <v>63</v>
      </c>
      <c r="IZ186" s="366">
        <v>0.44855820576717698</v>
      </c>
      <c r="JA186" s="366">
        <v>6.9078947368421098</v>
      </c>
      <c r="JB186" s="366">
        <v>95.065789473684205</v>
      </c>
      <c r="JC186" s="366">
        <v>6.4934140263439</v>
      </c>
      <c r="JD186" s="144">
        <v>7.2934702861335303</v>
      </c>
    </row>
    <row r="187" spans="1:264" ht="18" customHeight="1">
      <c r="A187" s="278"/>
      <c r="B187" s="279" t="s">
        <v>87</v>
      </c>
      <c r="C187" s="279" t="s">
        <v>87</v>
      </c>
      <c r="D187" s="280" t="s">
        <v>1903</v>
      </c>
      <c r="E187" s="281" t="s">
        <v>1400</v>
      </c>
      <c r="F187" s="280" t="s">
        <v>109</v>
      </c>
      <c r="G187" s="281" t="s">
        <v>21</v>
      </c>
      <c r="H187" s="282" t="s">
        <v>87</v>
      </c>
      <c r="I187" s="282" t="s">
        <v>87</v>
      </c>
      <c r="J187" s="282" t="s">
        <v>87</v>
      </c>
      <c r="K187" s="282" t="s">
        <v>87</v>
      </c>
      <c r="L187" s="282" t="s">
        <v>87</v>
      </c>
      <c r="M187" s="283">
        <v>2501526</v>
      </c>
      <c r="N187" s="282" t="s">
        <v>87</v>
      </c>
      <c r="O187" s="282" t="s">
        <v>87</v>
      </c>
      <c r="P187" s="282" t="s">
        <v>87</v>
      </c>
      <c r="Q187" s="282" t="s">
        <v>87</v>
      </c>
      <c r="R187" s="132">
        <v>101.49471603508195</v>
      </c>
      <c r="S187" s="132">
        <v>104.19617130422922</v>
      </c>
      <c r="T187" s="338">
        <v>286.07261654322065</v>
      </c>
      <c r="U187" s="395">
        <v>542.94491645416201</v>
      </c>
      <c r="V187" s="132">
        <v>14.908209782742601</v>
      </c>
      <c r="W187" s="132">
        <v>12.2920859172861</v>
      </c>
      <c r="X187" s="132">
        <v>27.2002957000287</v>
      </c>
      <c r="Y187" s="282" t="s">
        <v>87</v>
      </c>
      <c r="Z187" s="282" t="s">
        <v>87</v>
      </c>
      <c r="AA187" s="282" t="s">
        <v>87</v>
      </c>
      <c r="AB187" s="282" t="s">
        <v>87</v>
      </c>
      <c r="AC187" s="282" t="s">
        <v>87</v>
      </c>
      <c r="AD187" s="282" t="s">
        <v>87</v>
      </c>
      <c r="AE187" s="282" t="s">
        <v>87</v>
      </c>
      <c r="AF187" s="282" t="s">
        <v>87</v>
      </c>
      <c r="AG187" s="282" t="s">
        <v>87</v>
      </c>
      <c r="AH187" s="282" t="s">
        <v>87</v>
      </c>
      <c r="AI187" s="282" t="s">
        <v>87</v>
      </c>
      <c r="AJ187" s="282" t="s">
        <v>87</v>
      </c>
      <c r="AK187" s="282" t="s">
        <v>87</v>
      </c>
      <c r="AL187" s="282" t="s">
        <v>87</v>
      </c>
      <c r="AM187" s="282" t="s">
        <v>87</v>
      </c>
      <c r="AN187" s="282" t="s">
        <v>87</v>
      </c>
      <c r="AO187" s="282" t="s">
        <v>87</v>
      </c>
      <c r="AP187" s="282" t="s">
        <v>87</v>
      </c>
      <c r="AQ187" s="282" t="s">
        <v>87</v>
      </c>
      <c r="AR187" s="282" t="s">
        <v>87</v>
      </c>
      <c r="AS187" s="282" t="s">
        <v>87</v>
      </c>
      <c r="AT187" s="282" t="s">
        <v>87</v>
      </c>
      <c r="AU187" s="282" t="s">
        <v>87</v>
      </c>
      <c r="AV187" s="282" t="s">
        <v>87</v>
      </c>
      <c r="AW187" s="286" t="s">
        <v>87</v>
      </c>
      <c r="AX187" s="286" t="s">
        <v>87</v>
      </c>
      <c r="AY187" s="286" t="s">
        <v>87</v>
      </c>
      <c r="AZ187" s="286" t="s">
        <v>87</v>
      </c>
      <c r="BA187" s="286" t="s">
        <v>87</v>
      </c>
      <c r="BB187" s="285">
        <v>441</v>
      </c>
      <c r="BC187" s="285">
        <v>635</v>
      </c>
      <c r="BD187" s="287" t="s">
        <v>88</v>
      </c>
      <c r="BE187" s="287" t="s">
        <v>88</v>
      </c>
      <c r="BF187" s="287" t="s">
        <v>88</v>
      </c>
      <c r="BG187" s="285">
        <v>713</v>
      </c>
      <c r="BH187" s="284">
        <v>28.956960534465075</v>
      </c>
      <c r="BI187" s="285">
        <v>4132</v>
      </c>
      <c r="BJ187" s="284">
        <v>167.8122874171244</v>
      </c>
      <c r="BK187" s="285">
        <v>147</v>
      </c>
      <c r="BL187" s="284">
        <v>5.9700886375404858</v>
      </c>
      <c r="BM187" s="285">
        <v>167</v>
      </c>
      <c r="BN187" s="288">
        <v>6.7823455950289873</v>
      </c>
      <c r="BO187" s="289">
        <v>1768</v>
      </c>
      <c r="BP187" s="288">
        <v>71.80351504198353</v>
      </c>
      <c r="BQ187" s="285">
        <v>10</v>
      </c>
      <c r="BR187" s="288">
        <v>0.40612847874425073</v>
      </c>
      <c r="BS187" s="285">
        <v>68</v>
      </c>
      <c r="BT187" s="288">
        <v>2.7616736554609052</v>
      </c>
      <c r="BU187" s="285">
        <v>0</v>
      </c>
      <c r="BV187" s="288">
        <v>0</v>
      </c>
      <c r="BW187" s="285">
        <v>484</v>
      </c>
      <c r="BX187" s="288">
        <v>19.656618371221736</v>
      </c>
      <c r="BY187" s="290">
        <v>10</v>
      </c>
      <c r="BZ187" s="291">
        <v>0.40612847874425073</v>
      </c>
      <c r="CA187" s="285">
        <v>7971</v>
      </c>
      <c r="CB187" s="288">
        <v>323.72501040704225</v>
      </c>
      <c r="CC187" s="285">
        <v>687</v>
      </c>
      <c r="CD187" s="288">
        <v>27.901026489730029</v>
      </c>
      <c r="CE187" s="285">
        <v>543</v>
      </c>
      <c r="CF187" s="288">
        <v>22.052776395812817</v>
      </c>
      <c r="CG187" s="285">
        <v>3854</v>
      </c>
      <c r="CH187" s="288">
        <v>156.52191570803424</v>
      </c>
      <c r="CI187" s="285">
        <v>8532</v>
      </c>
      <c r="CJ187" s="288">
        <v>346.50881806459472</v>
      </c>
      <c r="CK187" s="285">
        <v>1936</v>
      </c>
      <c r="CL187" s="288">
        <v>78.626473484886944</v>
      </c>
      <c r="CM187" s="285">
        <v>8649</v>
      </c>
      <c r="CN187" s="292">
        <v>351.26052126590247</v>
      </c>
      <c r="CO187" s="285">
        <v>1489</v>
      </c>
      <c r="CP187" s="288">
        <v>60.472530485018936</v>
      </c>
      <c r="CQ187" s="290">
        <v>11</v>
      </c>
      <c r="CR187" s="291">
        <v>0.44674132661867583</v>
      </c>
      <c r="CS187" s="285">
        <v>41</v>
      </c>
      <c r="CT187" s="288">
        <v>1.6651267628514281</v>
      </c>
      <c r="CU187" s="285">
        <v>585</v>
      </c>
      <c r="CV187" s="288">
        <v>23.758516006538667</v>
      </c>
      <c r="CW187" s="285">
        <v>3845</v>
      </c>
      <c r="CX187" s="288">
        <v>156.15640007716442</v>
      </c>
      <c r="CY187" s="285">
        <v>3770</v>
      </c>
      <c r="CZ187" s="288">
        <v>153.11043648658253</v>
      </c>
      <c r="DA187" s="290">
        <v>75</v>
      </c>
      <c r="DB187" s="291">
        <v>3.0459635905818807</v>
      </c>
      <c r="DC187" s="285">
        <v>20</v>
      </c>
      <c r="DD187" s="285">
        <v>9826</v>
      </c>
      <c r="DE187" s="285">
        <v>5057</v>
      </c>
      <c r="DF187" s="285">
        <v>98699</v>
      </c>
      <c r="DG187" s="285">
        <v>7370</v>
      </c>
      <c r="DH187" s="285">
        <v>3475</v>
      </c>
      <c r="DI187" s="285">
        <v>408</v>
      </c>
      <c r="DJ187" s="285">
        <v>1023</v>
      </c>
      <c r="DK187" s="285">
        <v>697</v>
      </c>
      <c r="DL187" s="285">
        <v>3703</v>
      </c>
      <c r="DM187" s="285">
        <v>192</v>
      </c>
      <c r="DN187" s="285">
        <v>8127</v>
      </c>
      <c r="DO187" s="285">
        <v>629</v>
      </c>
      <c r="DP187" s="285">
        <v>1341</v>
      </c>
      <c r="DQ187" s="285">
        <v>87</v>
      </c>
      <c r="DR187" s="285">
        <v>0</v>
      </c>
      <c r="DS187" s="285">
        <v>464</v>
      </c>
      <c r="DT187" s="285">
        <v>182753</v>
      </c>
      <c r="DU187" s="285">
        <v>81121</v>
      </c>
      <c r="DV187" s="285">
        <v>56540</v>
      </c>
      <c r="DW187" s="285">
        <v>40451</v>
      </c>
      <c r="DX187" s="285">
        <v>4855</v>
      </c>
      <c r="DY187" s="285">
        <v>4649</v>
      </c>
      <c r="DZ187" s="285">
        <v>46433</v>
      </c>
      <c r="EA187" s="285">
        <v>0</v>
      </c>
      <c r="EB187" s="288">
        <v>0</v>
      </c>
      <c r="EC187" s="285">
        <v>2262</v>
      </c>
      <c r="ED187" s="285">
        <v>42939</v>
      </c>
      <c r="EE187" s="285">
        <v>14056</v>
      </c>
      <c r="EF187" s="288">
        <v>32.734809846526467</v>
      </c>
      <c r="EG187" s="285">
        <v>1405</v>
      </c>
      <c r="EH187" s="285">
        <v>1023</v>
      </c>
      <c r="EI187" s="285">
        <v>607</v>
      </c>
      <c r="EJ187" s="285">
        <v>2099</v>
      </c>
      <c r="EK187" s="285">
        <v>4231</v>
      </c>
      <c r="EL187" s="285">
        <v>122</v>
      </c>
      <c r="EM187" s="285">
        <v>235</v>
      </c>
      <c r="EN187" s="285">
        <v>150</v>
      </c>
      <c r="EO187" s="285">
        <v>261</v>
      </c>
      <c r="EP187" s="285">
        <v>177</v>
      </c>
      <c r="EQ187" s="285">
        <v>453</v>
      </c>
      <c r="ER187" s="285">
        <v>0</v>
      </c>
      <c r="ES187" s="285">
        <v>14</v>
      </c>
      <c r="ET187" s="285">
        <v>72</v>
      </c>
      <c r="EU187" s="285">
        <v>12</v>
      </c>
      <c r="EV187" s="285">
        <v>27269</v>
      </c>
      <c r="EW187" s="285">
        <v>191</v>
      </c>
      <c r="EX187" s="285">
        <v>89</v>
      </c>
      <c r="EY187" s="285">
        <v>7576</v>
      </c>
      <c r="EZ187" s="285">
        <v>177</v>
      </c>
      <c r="FA187" s="285">
        <v>196</v>
      </c>
      <c r="FB187" s="285">
        <v>28</v>
      </c>
      <c r="FC187" s="285">
        <v>28</v>
      </c>
      <c r="FD187" s="285">
        <v>89</v>
      </c>
      <c r="FE187" s="285">
        <v>18</v>
      </c>
      <c r="FF187" s="285">
        <v>230</v>
      </c>
      <c r="FG187" s="285">
        <v>3794</v>
      </c>
      <c r="FH187" s="285">
        <v>4941</v>
      </c>
      <c r="FI187" s="285">
        <v>2306</v>
      </c>
      <c r="FJ187" s="285">
        <v>19529</v>
      </c>
      <c r="FK187" s="289">
        <v>167</v>
      </c>
      <c r="FL187" s="288">
        <v>6.675925015370618</v>
      </c>
      <c r="FM187" s="289">
        <v>36</v>
      </c>
      <c r="FN187" s="288">
        <v>1.4391215601996541</v>
      </c>
      <c r="FO187" s="289">
        <v>52</v>
      </c>
      <c r="FP187" s="288">
        <v>2.0787311425106112</v>
      </c>
      <c r="FQ187" s="281">
        <v>17</v>
      </c>
      <c r="FR187" s="292">
        <v>0.69041841386522629</v>
      </c>
      <c r="FS187" s="281">
        <v>3</v>
      </c>
      <c r="FT187" s="292">
        <v>0.12183854362327523</v>
      </c>
      <c r="FU187" s="289">
        <v>110</v>
      </c>
      <c r="FV187" s="288">
        <v>4.4674132661867585</v>
      </c>
      <c r="FW187" s="293">
        <v>2</v>
      </c>
      <c r="FX187" s="293">
        <v>0</v>
      </c>
      <c r="FY187" s="293">
        <v>2</v>
      </c>
      <c r="FZ187" s="293">
        <v>0</v>
      </c>
      <c r="GA187" s="293">
        <v>0</v>
      </c>
      <c r="GB187" s="285">
        <v>64406</v>
      </c>
      <c r="GC187" s="285">
        <v>22199</v>
      </c>
      <c r="GD187" s="285">
        <v>30082</v>
      </c>
      <c r="GE187" s="285">
        <v>2</v>
      </c>
      <c r="GF187" s="285">
        <v>178</v>
      </c>
      <c r="GG187" s="288">
        <v>2160.71</v>
      </c>
      <c r="GH187" s="288">
        <v>5427.11</v>
      </c>
      <c r="GI187" s="288">
        <v>281.5</v>
      </c>
      <c r="GJ187" s="288">
        <v>73.599999999999994</v>
      </c>
      <c r="GK187" s="288">
        <v>22.2</v>
      </c>
      <c r="GL187" s="288">
        <v>24.2</v>
      </c>
      <c r="GM187" s="288">
        <v>81.5</v>
      </c>
      <c r="GN187" s="288">
        <v>56.6</v>
      </c>
      <c r="GO187" s="288">
        <v>25.8</v>
      </c>
      <c r="GP187" s="288">
        <v>93.5</v>
      </c>
      <c r="GQ187" s="288">
        <v>25.2</v>
      </c>
      <c r="GR187" s="288">
        <v>36.799999999999997</v>
      </c>
      <c r="GS187" s="288">
        <v>2</v>
      </c>
      <c r="GT187" s="288">
        <v>172.4</v>
      </c>
      <c r="GU187" s="288">
        <v>17</v>
      </c>
      <c r="GV187" s="288">
        <v>21</v>
      </c>
      <c r="GW187" s="288">
        <v>13</v>
      </c>
      <c r="GX187" s="288">
        <v>5</v>
      </c>
      <c r="GY187" s="288">
        <v>10</v>
      </c>
      <c r="GZ187" s="288">
        <v>18</v>
      </c>
      <c r="HA187" s="288">
        <v>14</v>
      </c>
      <c r="HB187" s="288">
        <v>8</v>
      </c>
      <c r="HC187" s="288">
        <v>6</v>
      </c>
      <c r="HD187" s="288">
        <v>23</v>
      </c>
      <c r="HE187" s="288">
        <v>9</v>
      </c>
      <c r="HF187" s="288">
        <v>18</v>
      </c>
      <c r="HG187" s="288">
        <v>16</v>
      </c>
      <c r="HH187" s="288">
        <v>74.77</v>
      </c>
      <c r="HI187" s="288">
        <v>24.55</v>
      </c>
      <c r="HJ187" s="134">
        <v>0.99938997236087079</v>
      </c>
      <c r="HK187" s="134">
        <v>14.750995992046455</v>
      </c>
      <c r="HL187" s="132">
        <v>76.719170618254623</v>
      </c>
      <c r="HM187" s="144">
        <v>106.44064658208001</v>
      </c>
      <c r="HN187" s="144">
        <v>111.31256931468</v>
      </c>
      <c r="HO187" s="365">
        <v>0.10878164556962</v>
      </c>
      <c r="HP187" s="365">
        <v>4.0730432421424198E-2</v>
      </c>
      <c r="HQ187" s="365">
        <v>4.3052837573385503</v>
      </c>
      <c r="HR187" s="365">
        <v>2.12765957446809</v>
      </c>
      <c r="HS187" s="132">
        <v>72.798434442270107</v>
      </c>
      <c r="HT187" s="132">
        <v>77.541371158392394</v>
      </c>
      <c r="HU187" s="132">
        <v>2.5267009493670902</v>
      </c>
      <c r="HV187" s="132">
        <v>1.91433032380694</v>
      </c>
      <c r="HW187" s="132">
        <v>4.3791172761664603</v>
      </c>
      <c r="HX187" s="132">
        <v>8.1099370152516794</v>
      </c>
      <c r="HY187" s="144">
        <v>106.06306863790029</v>
      </c>
      <c r="HZ187" s="144">
        <v>110.27466101290401</v>
      </c>
      <c r="IA187" s="383">
        <v>202</v>
      </c>
      <c r="IB187" s="383">
        <v>205</v>
      </c>
      <c r="IC187" s="366">
        <v>0.34963824557759499</v>
      </c>
      <c r="ID187" s="366">
        <v>0.22380889995196299</v>
      </c>
      <c r="IE187" s="366">
        <v>3.15970592835914</v>
      </c>
      <c r="IF187" s="366">
        <v>2.8647288988261601</v>
      </c>
      <c r="IG187" s="144">
        <v>63.929297669325798</v>
      </c>
      <c r="IH187" s="144">
        <v>67.453884851872601</v>
      </c>
      <c r="II187" s="144">
        <v>11.0655312078097</v>
      </c>
      <c r="IJ187" s="144">
        <v>7.8125682344207199</v>
      </c>
      <c r="IK187" s="144">
        <v>4.8661790668348104</v>
      </c>
      <c r="IL187" s="144">
        <v>10.2062360106189</v>
      </c>
      <c r="IM187" s="146">
        <v>107.53185645888266</v>
      </c>
      <c r="IN187" s="135">
        <v>104.99870761305779</v>
      </c>
      <c r="IO187" s="366">
        <v>0.48145197603131201</v>
      </c>
      <c r="IP187" s="366">
        <v>9.7707628711010894E-2</v>
      </c>
      <c r="IQ187" s="366">
        <v>4.1185185185185196</v>
      </c>
      <c r="IR187" s="366">
        <v>1.2037037037036999</v>
      </c>
      <c r="IS187" s="144">
        <v>82.162962962962993</v>
      </c>
      <c r="IT187" s="144">
        <v>87.037037037036995</v>
      </c>
      <c r="IU187" s="144">
        <v>11.6899310727027</v>
      </c>
      <c r="IV187" s="144">
        <v>8.1172491544532104</v>
      </c>
      <c r="IW187" s="144">
        <v>5.6421877911774896</v>
      </c>
      <c r="IX187" s="144">
        <v>9.0897677338355294</v>
      </c>
      <c r="IY187" s="338">
        <v>254</v>
      </c>
      <c r="IZ187" s="366">
        <v>0.43759152381772798</v>
      </c>
      <c r="JA187" s="366">
        <v>5.6544968833481697</v>
      </c>
      <c r="JB187" s="366">
        <v>86.598397150489802</v>
      </c>
      <c r="JC187" s="366">
        <v>7.7388233267292597</v>
      </c>
      <c r="JD187" s="144">
        <v>10.0740200926552</v>
      </c>
    </row>
    <row r="188" spans="1:264" ht="18" customHeight="1">
      <c r="A188" s="278"/>
      <c r="B188" s="279" t="s">
        <v>87</v>
      </c>
      <c r="C188" s="279" t="s">
        <v>87</v>
      </c>
      <c r="D188" s="280" t="s">
        <v>1904</v>
      </c>
      <c r="E188" s="281" t="s">
        <v>1401</v>
      </c>
      <c r="F188" s="280" t="s">
        <v>110</v>
      </c>
      <c r="G188" s="281" t="s">
        <v>22</v>
      </c>
      <c r="H188" s="282" t="s">
        <v>87</v>
      </c>
      <c r="I188" s="282" t="s">
        <v>87</v>
      </c>
      <c r="J188" s="282" t="s">
        <v>87</v>
      </c>
      <c r="K188" s="282" t="s">
        <v>87</v>
      </c>
      <c r="L188" s="282" t="s">
        <v>87</v>
      </c>
      <c r="M188" s="283">
        <v>833025</v>
      </c>
      <c r="N188" s="282" t="s">
        <v>87</v>
      </c>
      <c r="O188" s="282" t="s">
        <v>87</v>
      </c>
      <c r="P188" s="282" t="s">
        <v>87</v>
      </c>
      <c r="Q188" s="282" t="s">
        <v>87</v>
      </c>
      <c r="R188" s="132">
        <v>96.371555499363765</v>
      </c>
      <c r="S188" s="132">
        <v>94.859666066881331</v>
      </c>
      <c r="T188" s="339" t="s">
        <v>88</v>
      </c>
      <c r="U188" s="339" t="s">
        <v>88</v>
      </c>
      <c r="V188" s="132">
        <v>16.005339157869201</v>
      </c>
      <c r="W188" s="132">
        <v>9.3192573716781908</v>
      </c>
      <c r="X188" s="132">
        <v>25.324596529547399</v>
      </c>
      <c r="Y188" s="282" t="s">
        <v>87</v>
      </c>
      <c r="Z188" s="282" t="s">
        <v>87</v>
      </c>
      <c r="AA188" s="282" t="s">
        <v>87</v>
      </c>
      <c r="AB188" s="282" t="s">
        <v>87</v>
      </c>
      <c r="AC188" s="282" t="s">
        <v>87</v>
      </c>
      <c r="AD188" s="282" t="s">
        <v>87</v>
      </c>
      <c r="AE188" s="282" t="s">
        <v>87</v>
      </c>
      <c r="AF188" s="282" t="s">
        <v>87</v>
      </c>
      <c r="AG188" s="282" t="s">
        <v>87</v>
      </c>
      <c r="AH188" s="282" t="s">
        <v>87</v>
      </c>
      <c r="AI188" s="282" t="s">
        <v>87</v>
      </c>
      <c r="AJ188" s="282" t="s">
        <v>87</v>
      </c>
      <c r="AK188" s="282" t="s">
        <v>87</v>
      </c>
      <c r="AL188" s="282" t="s">
        <v>87</v>
      </c>
      <c r="AM188" s="282" t="s">
        <v>87</v>
      </c>
      <c r="AN188" s="282" t="s">
        <v>87</v>
      </c>
      <c r="AO188" s="282" t="s">
        <v>87</v>
      </c>
      <c r="AP188" s="282" t="s">
        <v>87</v>
      </c>
      <c r="AQ188" s="282" t="s">
        <v>87</v>
      </c>
      <c r="AR188" s="282" t="s">
        <v>87</v>
      </c>
      <c r="AS188" s="282" t="s">
        <v>87</v>
      </c>
      <c r="AT188" s="282" t="s">
        <v>87</v>
      </c>
      <c r="AU188" s="282" t="s">
        <v>87</v>
      </c>
      <c r="AV188" s="282" t="s">
        <v>87</v>
      </c>
      <c r="AW188" s="286" t="s">
        <v>87</v>
      </c>
      <c r="AX188" s="286" t="s">
        <v>87</v>
      </c>
      <c r="AY188" s="286" t="s">
        <v>87</v>
      </c>
      <c r="AZ188" s="286" t="s">
        <v>87</v>
      </c>
      <c r="BA188" s="286" t="s">
        <v>87</v>
      </c>
      <c r="BB188" s="285">
        <v>104</v>
      </c>
      <c r="BC188" s="285">
        <v>118</v>
      </c>
      <c r="BD188" s="287" t="s">
        <v>88</v>
      </c>
      <c r="BE188" s="287" t="s">
        <v>88</v>
      </c>
      <c r="BF188" s="287" t="s">
        <v>88</v>
      </c>
      <c r="BG188" s="285">
        <v>110</v>
      </c>
      <c r="BH188" s="284">
        <v>13.07921605557002</v>
      </c>
      <c r="BI188" s="285">
        <v>773</v>
      </c>
      <c r="BJ188" s="284">
        <v>91.91121828141479</v>
      </c>
      <c r="BK188" s="285">
        <v>23</v>
      </c>
      <c r="BL188" s="284">
        <v>2.7347451752555498</v>
      </c>
      <c r="BM188" s="285">
        <v>14</v>
      </c>
      <c r="BN188" s="288">
        <v>1.6646274979816393</v>
      </c>
      <c r="BO188" s="289">
        <v>263</v>
      </c>
      <c r="BP188" s="288">
        <v>31.271216569226507</v>
      </c>
      <c r="BQ188" s="285">
        <v>0</v>
      </c>
      <c r="BR188" s="288">
        <v>0</v>
      </c>
      <c r="BS188" s="285">
        <v>19</v>
      </c>
      <c r="BT188" s="288">
        <v>2.2591373186893673</v>
      </c>
      <c r="BU188" s="285">
        <v>0</v>
      </c>
      <c r="BV188" s="288">
        <v>0</v>
      </c>
      <c r="BW188" s="285">
        <v>99</v>
      </c>
      <c r="BX188" s="288">
        <v>11.77129445001302</v>
      </c>
      <c r="BY188" s="285">
        <v>0</v>
      </c>
      <c r="BZ188" s="288">
        <v>0</v>
      </c>
      <c r="CA188" s="285">
        <v>1081</v>
      </c>
      <c r="CB188" s="288">
        <v>128.53302323701084</v>
      </c>
      <c r="CC188" s="285">
        <v>875</v>
      </c>
      <c r="CD188" s="288">
        <v>104.03921862385243</v>
      </c>
      <c r="CE188" s="285">
        <v>152</v>
      </c>
      <c r="CF188" s="288">
        <v>18.073098549514938</v>
      </c>
      <c r="CG188" s="285">
        <v>999</v>
      </c>
      <c r="CH188" s="288">
        <v>118.7830621774041</v>
      </c>
      <c r="CI188" s="285">
        <v>3290</v>
      </c>
      <c r="CJ188" s="288">
        <v>391.18746202568519</v>
      </c>
      <c r="CK188" s="285">
        <v>372</v>
      </c>
      <c r="CL188" s="288">
        <v>44.231530660654983</v>
      </c>
      <c r="CM188" s="285">
        <v>1305</v>
      </c>
      <c r="CN188" s="292">
        <v>155.16706320471707</v>
      </c>
      <c r="CO188" s="285">
        <v>255</v>
      </c>
      <c r="CP188" s="288">
        <v>30.32000085609414</v>
      </c>
      <c r="CQ188" s="285">
        <v>0</v>
      </c>
      <c r="CR188" s="288">
        <v>0</v>
      </c>
      <c r="CS188" s="285">
        <v>46</v>
      </c>
      <c r="CT188" s="288">
        <v>5.4694903505110997</v>
      </c>
      <c r="CU188" s="285">
        <v>38</v>
      </c>
      <c r="CV188" s="288">
        <v>4.5182746373787346</v>
      </c>
      <c r="CW188" s="285">
        <v>884</v>
      </c>
      <c r="CX188" s="288">
        <v>105.10933630112635</v>
      </c>
      <c r="CY188" s="285">
        <v>867</v>
      </c>
      <c r="CZ188" s="288">
        <v>103.08800291072009</v>
      </c>
      <c r="DA188" s="290">
        <v>17</v>
      </c>
      <c r="DB188" s="291">
        <v>2.0213333904062765</v>
      </c>
      <c r="DC188" s="285">
        <v>0</v>
      </c>
      <c r="DD188" s="285">
        <v>530</v>
      </c>
      <c r="DE188" s="285">
        <v>132</v>
      </c>
      <c r="DF188" s="285">
        <v>7388</v>
      </c>
      <c r="DG188" s="285">
        <v>0</v>
      </c>
      <c r="DH188" s="285">
        <v>499</v>
      </c>
      <c r="DI188" s="285">
        <v>56</v>
      </c>
      <c r="DJ188" s="285">
        <v>1</v>
      </c>
      <c r="DK188" s="285">
        <v>3</v>
      </c>
      <c r="DL188" s="285">
        <v>2</v>
      </c>
      <c r="DM188" s="285">
        <v>15</v>
      </c>
      <c r="DN188" s="285">
        <v>689</v>
      </c>
      <c r="DO188" s="285">
        <v>0</v>
      </c>
      <c r="DP188" s="285">
        <v>0</v>
      </c>
      <c r="DQ188" s="285">
        <v>1</v>
      </c>
      <c r="DR188" s="285">
        <v>1</v>
      </c>
      <c r="DS188" s="285">
        <v>39</v>
      </c>
      <c r="DT188" s="285">
        <v>487</v>
      </c>
      <c r="DU188" s="285">
        <v>22785</v>
      </c>
      <c r="DV188" s="285">
        <v>2596</v>
      </c>
      <c r="DW188" s="285">
        <v>11714</v>
      </c>
      <c r="DX188" s="285">
        <v>216</v>
      </c>
      <c r="DY188" s="285">
        <v>191</v>
      </c>
      <c r="DZ188" s="285">
        <v>3482</v>
      </c>
      <c r="EA188" s="285">
        <v>9306</v>
      </c>
      <c r="EB188" s="288">
        <v>23.372018052869102</v>
      </c>
      <c r="EC188" s="285">
        <v>166</v>
      </c>
      <c r="ED188" s="285">
        <v>2970</v>
      </c>
      <c r="EE188" s="285">
        <v>712</v>
      </c>
      <c r="EF188" s="288">
        <v>23.973063973063972</v>
      </c>
      <c r="EG188" s="285">
        <v>100</v>
      </c>
      <c r="EH188" s="285">
        <v>131</v>
      </c>
      <c r="EI188" s="285">
        <v>27</v>
      </c>
      <c r="EJ188" s="285">
        <v>2</v>
      </c>
      <c r="EK188" s="285">
        <v>309</v>
      </c>
      <c r="EL188" s="285">
        <v>0</v>
      </c>
      <c r="EM188" s="285">
        <v>37</v>
      </c>
      <c r="EN188" s="285">
        <v>19</v>
      </c>
      <c r="EO188" s="285">
        <v>15</v>
      </c>
      <c r="EP188" s="285">
        <v>43</v>
      </c>
      <c r="EQ188" s="285">
        <v>5</v>
      </c>
      <c r="ER188" s="285">
        <v>0</v>
      </c>
      <c r="ES188" s="285">
        <v>0</v>
      </c>
      <c r="ET188" s="285">
        <v>0</v>
      </c>
      <c r="EU188" s="285">
        <v>0</v>
      </c>
      <c r="EV188" s="285">
        <v>1397</v>
      </c>
      <c r="EW188" s="285">
        <v>0</v>
      </c>
      <c r="EX188" s="285">
        <v>0</v>
      </c>
      <c r="EY188" s="285">
        <v>1397</v>
      </c>
      <c r="EZ188" s="285">
        <v>0</v>
      </c>
      <c r="FA188" s="285">
        <v>7</v>
      </c>
      <c r="FB188" s="285">
        <v>0</v>
      </c>
      <c r="FC188" s="285">
        <v>1</v>
      </c>
      <c r="FD188" s="285">
        <v>6</v>
      </c>
      <c r="FE188" s="285">
        <v>2</v>
      </c>
      <c r="FF188" s="285">
        <v>1</v>
      </c>
      <c r="FG188" s="285">
        <v>233</v>
      </c>
      <c r="FH188" s="285">
        <v>222</v>
      </c>
      <c r="FI188" s="285">
        <v>29</v>
      </c>
      <c r="FJ188" s="285">
        <v>2794</v>
      </c>
      <c r="FK188" s="289">
        <v>25</v>
      </c>
      <c r="FL188" s="288">
        <v>3.0011104108520152</v>
      </c>
      <c r="FM188" s="289">
        <v>8</v>
      </c>
      <c r="FN188" s="288">
        <v>0.96035533147264485</v>
      </c>
      <c r="FO188" s="295">
        <v>4</v>
      </c>
      <c r="FP188" s="291">
        <v>0.48017766573632242</v>
      </c>
      <c r="FQ188" s="281">
        <v>2</v>
      </c>
      <c r="FR188" s="292">
        <v>0.2378039282830913</v>
      </c>
      <c r="FS188" s="281">
        <v>0</v>
      </c>
      <c r="FT188" s="292">
        <v>0</v>
      </c>
      <c r="FU188" s="289">
        <v>70</v>
      </c>
      <c r="FV188" s="288">
        <v>8.3231374899081949</v>
      </c>
      <c r="FW188" s="293">
        <v>2</v>
      </c>
      <c r="FX188" s="293">
        <v>0</v>
      </c>
      <c r="FY188" s="293">
        <v>2</v>
      </c>
      <c r="FZ188" s="293">
        <v>0</v>
      </c>
      <c r="GA188" s="293">
        <v>0</v>
      </c>
      <c r="GB188" s="285">
        <v>0</v>
      </c>
      <c r="GC188" s="285">
        <v>4977</v>
      </c>
      <c r="GD188" s="285">
        <v>4977</v>
      </c>
      <c r="GE188" s="285">
        <v>31</v>
      </c>
      <c r="GF188" s="285">
        <v>0</v>
      </c>
      <c r="GG188" s="288">
        <v>99.4</v>
      </c>
      <c r="GH188" s="288">
        <v>380</v>
      </c>
      <c r="GI188" s="288">
        <v>20.399999999999999</v>
      </c>
      <c r="GJ188" s="288">
        <v>3</v>
      </c>
      <c r="GK188" s="288">
        <v>1</v>
      </c>
      <c r="GL188" s="288">
        <v>2</v>
      </c>
      <c r="GM188" s="288">
        <v>4</v>
      </c>
      <c r="GN188" s="288">
        <v>4</v>
      </c>
      <c r="GO188" s="288">
        <v>3</v>
      </c>
      <c r="GP188" s="288">
        <v>6</v>
      </c>
      <c r="GQ188" s="288">
        <v>0</v>
      </c>
      <c r="GR188" s="288">
        <v>1.1000000000000001</v>
      </c>
      <c r="GS188" s="288">
        <v>0</v>
      </c>
      <c r="GT188" s="288">
        <v>3.2</v>
      </c>
      <c r="GU188" s="288">
        <v>1</v>
      </c>
      <c r="GV188" s="288">
        <v>2</v>
      </c>
      <c r="GW188" s="288">
        <v>0</v>
      </c>
      <c r="GX188" s="288">
        <v>0</v>
      </c>
      <c r="GY188" s="288">
        <v>0</v>
      </c>
      <c r="GZ188" s="288">
        <v>2</v>
      </c>
      <c r="HA188" s="288">
        <v>1.6</v>
      </c>
      <c r="HB188" s="288">
        <v>0</v>
      </c>
      <c r="HC188" s="288">
        <v>1</v>
      </c>
      <c r="HD188" s="288">
        <v>0</v>
      </c>
      <c r="HE188" s="288">
        <v>3</v>
      </c>
      <c r="HF188" s="288">
        <v>1</v>
      </c>
      <c r="HG188" s="288">
        <v>1</v>
      </c>
      <c r="HH188" s="288">
        <v>12.9</v>
      </c>
      <c r="HI188" s="288">
        <v>1</v>
      </c>
      <c r="HJ188" s="134">
        <v>0.96035533147264485</v>
      </c>
      <c r="HK188" s="134">
        <v>11.164130728369498</v>
      </c>
      <c r="HL188" s="132">
        <v>38.830767383932056</v>
      </c>
      <c r="HM188" s="144">
        <v>106.68483840876</v>
      </c>
      <c r="HN188" s="144">
        <v>89.467623597235601</v>
      </c>
      <c r="HO188" s="365">
        <v>0.17272034544069101</v>
      </c>
      <c r="HP188" s="365">
        <v>4.6132008516678501E-2</v>
      </c>
      <c r="HQ188" s="365">
        <v>5.7046979865771803</v>
      </c>
      <c r="HR188" s="365">
        <v>2.0249221183800601</v>
      </c>
      <c r="HS188" s="132">
        <v>80.704697986577202</v>
      </c>
      <c r="HT188" s="132">
        <v>84.890965732087196</v>
      </c>
      <c r="HU188" s="132">
        <v>3.0276860553721101</v>
      </c>
      <c r="HV188" s="132">
        <v>2.27821149751597</v>
      </c>
      <c r="HW188" s="132">
        <v>3.8490871273399598</v>
      </c>
      <c r="HX188" s="132">
        <v>7.7100533516139604</v>
      </c>
      <c r="HY188" s="144">
        <v>97.167079717089976</v>
      </c>
      <c r="HZ188" s="144">
        <v>101.978267557463</v>
      </c>
      <c r="IA188" s="383">
        <v>45</v>
      </c>
      <c r="IB188" s="383">
        <v>53</v>
      </c>
      <c r="IC188" s="366">
        <v>0.20666850372003301</v>
      </c>
      <c r="ID188" s="366">
        <v>0.15630068713320899</v>
      </c>
      <c r="IE188" s="366">
        <v>2.3671751709626498</v>
      </c>
      <c r="IF188" s="366">
        <v>2.7865404837013701</v>
      </c>
      <c r="IG188" s="144">
        <v>69.857969489742203</v>
      </c>
      <c r="IH188" s="144">
        <v>73.606729758149299</v>
      </c>
      <c r="II188" s="144">
        <v>8.7305961238173992</v>
      </c>
      <c r="IJ188" s="144">
        <v>5.6091303193842297</v>
      </c>
      <c r="IK188" s="144">
        <v>4.67182805639011</v>
      </c>
      <c r="IL188" s="144">
        <v>10.7961014574826</v>
      </c>
      <c r="IM188" s="146">
        <v>96.859067382729862</v>
      </c>
      <c r="IN188" s="135">
        <v>100.4712409894408</v>
      </c>
      <c r="IO188" s="366">
        <v>0.22866942975561</v>
      </c>
      <c r="IP188" s="366">
        <v>8.0519349806250307E-2</v>
      </c>
      <c r="IQ188" s="366">
        <v>3.2653061224489801</v>
      </c>
      <c r="IR188" s="366">
        <v>1.80995475113122</v>
      </c>
      <c r="IS188" s="144">
        <v>80</v>
      </c>
      <c r="IT188" s="144">
        <v>85.859728506787306</v>
      </c>
      <c r="IU188" s="144">
        <v>7.0030012862655404</v>
      </c>
      <c r="IV188" s="144">
        <v>4.4486940767953298</v>
      </c>
      <c r="IW188" s="144">
        <v>6.99317344403081</v>
      </c>
      <c r="IX188" s="144">
        <v>13.1973565349689</v>
      </c>
      <c r="IY188" s="338">
        <v>61</v>
      </c>
      <c r="IZ188" s="366">
        <v>0.25567943666694598</v>
      </c>
      <c r="JA188" s="366">
        <v>5.3697183098591497</v>
      </c>
      <c r="JB188" s="366">
        <v>89.084507042253506</v>
      </c>
      <c r="JC188" s="366">
        <v>4.7615055746500099</v>
      </c>
      <c r="JD188" s="144">
        <v>10.8610771661053</v>
      </c>
    </row>
    <row r="189" spans="1:264" ht="18" customHeight="1">
      <c r="A189" s="278"/>
      <c r="B189" s="279" t="s">
        <v>87</v>
      </c>
      <c r="C189" s="279" t="s">
        <v>87</v>
      </c>
      <c r="D189" s="280" t="s">
        <v>1905</v>
      </c>
      <c r="E189" s="281" t="s">
        <v>1402</v>
      </c>
      <c r="F189" s="280" t="s">
        <v>110</v>
      </c>
      <c r="G189" s="281" t="s">
        <v>22</v>
      </c>
      <c r="H189" s="282" t="s">
        <v>87</v>
      </c>
      <c r="I189" s="282" t="s">
        <v>87</v>
      </c>
      <c r="J189" s="282" t="s">
        <v>87</v>
      </c>
      <c r="K189" s="282" t="s">
        <v>87</v>
      </c>
      <c r="L189" s="282" t="s">
        <v>87</v>
      </c>
      <c r="M189" s="283">
        <v>439690</v>
      </c>
      <c r="N189" s="282" t="s">
        <v>87</v>
      </c>
      <c r="O189" s="282" t="s">
        <v>87</v>
      </c>
      <c r="P189" s="282" t="s">
        <v>87</v>
      </c>
      <c r="Q189" s="282" t="s">
        <v>87</v>
      </c>
      <c r="R189" s="132">
        <v>93.034533676742583</v>
      </c>
      <c r="S189" s="132">
        <v>90.987272987120761</v>
      </c>
      <c r="T189" s="339" t="s">
        <v>88</v>
      </c>
      <c r="U189" s="339" t="s">
        <v>88</v>
      </c>
      <c r="V189" s="132">
        <v>9.9640763849498999</v>
      </c>
      <c r="W189" s="132">
        <v>12.554358101720601</v>
      </c>
      <c r="X189" s="132">
        <v>22.5184344866705</v>
      </c>
      <c r="Y189" s="282" t="s">
        <v>87</v>
      </c>
      <c r="Z189" s="282" t="s">
        <v>87</v>
      </c>
      <c r="AA189" s="282" t="s">
        <v>87</v>
      </c>
      <c r="AB189" s="282" t="s">
        <v>87</v>
      </c>
      <c r="AC189" s="282" t="s">
        <v>87</v>
      </c>
      <c r="AD189" s="282" t="s">
        <v>87</v>
      </c>
      <c r="AE189" s="282" t="s">
        <v>87</v>
      </c>
      <c r="AF189" s="282" t="s">
        <v>87</v>
      </c>
      <c r="AG189" s="282" t="s">
        <v>87</v>
      </c>
      <c r="AH189" s="282" t="s">
        <v>87</v>
      </c>
      <c r="AI189" s="282" t="s">
        <v>87</v>
      </c>
      <c r="AJ189" s="282" t="s">
        <v>87</v>
      </c>
      <c r="AK189" s="282" t="s">
        <v>87</v>
      </c>
      <c r="AL189" s="282" t="s">
        <v>87</v>
      </c>
      <c r="AM189" s="282" t="s">
        <v>87</v>
      </c>
      <c r="AN189" s="282" t="s">
        <v>87</v>
      </c>
      <c r="AO189" s="282" t="s">
        <v>87</v>
      </c>
      <c r="AP189" s="282" t="s">
        <v>87</v>
      </c>
      <c r="AQ189" s="282" t="s">
        <v>87</v>
      </c>
      <c r="AR189" s="282" t="s">
        <v>87</v>
      </c>
      <c r="AS189" s="282" t="s">
        <v>87</v>
      </c>
      <c r="AT189" s="282" t="s">
        <v>87</v>
      </c>
      <c r="AU189" s="282" t="s">
        <v>87</v>
      </c>
      <c r="AV189" s="282" t="s">
        <v>87</v>
      </c>
      <c r="AW189" s="286" t="s">
        <v>87</v>
      </c>
      <c r="AX189" s="286" t="s">
        <v>87</v>
      </c>
      <c r="AY189" s="286" t="s">
        <v>87</v>
      </c>
      <c r="AZ189" s="286" t="s">
        <v>87</v>
      </c>
      <c r="BA189" s="286" t="s">
        <v>87</v>
      </c>
      <c r="BB189" s="285">
        <v>77</v>
      </c>
      <c r="BC189" s="285">
        <v>71</v>
      </c>
      <c r="BD189" s="287" t="s">
        <v>88</v>
      </c>
      <c r="BE189" s="287" t="s">
        <v>88</v>
      </c>
      <c r="BF189" s="287" t="s">
        <v>88</v>
      </c>
      <c r="BG189" s="285">
        <v>94</v>
      </c>
      <c r="BH189" s="284">
        <v>20.923202941713299</v>
      </c>
      <c r="BI189" s="285">
        <v>611</v>
      </c>
      <c r="BJ189" s="284">
        <v>136.00081912113646</v>
      </c>
      <c r="BK189" s="285">
        <v>70</v>
      </c>
      <c r="BL189" s="284">
        <v>15.581108573616286</v>
      </c>
      <c r="BM189" s="285">
        <v>30</v>
      </c>
      <c r="BN189" s="288">
        <v>6.6776179601212657</v>
      </c>
      <c r="BO189" s="289">
        <v>293</v>
      </c>
      <c r="BP189" s="288">
        <v>65.21806874385102</v>
      </c>
      <c r="BQ189" s="285">
        <v>0</v>
      </c>
      <c r="BR189" s="288">
        <v>0</v>
      </c>
      <c r="BS189" s="285">
        <v>12</v>
      </c>
      <c r="BT189" s="288">
        <v>2.6710471840485064</v>
      </c>
      <c r="BU189" s="285">
        <v>0</v>
      </c>
      <c r="BV189" s="288">
        <v>0</v>
      </c>
      <c r="BW189" s="285">
        <v>38</v>
      </c>
      <c r="BX189" s="288">
        <v>8.4583160828202697</v>
      </c>
      <c r="BY189" s="290">
        <v>8</v>
      </c>
      <c r="BZ189" s="291">
        <v>1.7806981226990042</v>
      </c>
      <c r="CA189" s="285">
        <v>824</v>
      </c>
      <c r="CB189" s="288">
        <v>183.41190663799745</v>
      </c>
      <c r="CC189" s="285">
        <v>601</v>
      </c>
      <c r="CD189" s="288">
        <v>133.7749464677627</v>
      </c>
      <c r="CE189" s="285">
        <v>362</v>
      </c>
      <c r="CF189" s="288">
        <v>80.576590052129944</v>
      </c>
      <c r="CG189" s="285">
        <v>1001</v>
      </c>
      <c r="CH189" s="288">
        <v>222.80985260271291</v>
      </c>
      <c r="CI189" s="285">
        <v>2776</v>
      </c>
      <c r="CJ189" s="288">
        <v>617.90224857655437</v>
      </c>
      <c r="CK189" s="285">
        <v>134</v>
      </c>
      <c r="CL189" s="288">
        <v>29.826693555208315</v>
      </c>
      <c r="CM189" s="285">
        <v>3942</v>
      </c>
      <c r="CN189" s="292">
        <v>877.43899995993434</v>
      </c>
      <c r="CO189" s="285">
        <v>227</v>
      </c>
      <c r="CP189" s="288">
        <v>50.527309231584248</v>
      </c>
      <c r="CQ189" s="290">
        <v>1</v>
      </c>
      <c r="CR189" s="291">
        <v>0.22258726533737552</v>
      </c>
      <c r="CS189" s="285">
        <v>12</v>
      </c>
      <c r="CT189" s="288">
        <v>2.6710471840485064</v>
      </c>
      <c r="CU189" s="285">
        <v>25</v>
      </c>
      <c r="CV189" s="288">
        <v>5.5646816334343878</v>
      </c>
      <c r="CW189" s="285">
        <v>1301</v>
      </c>
      <c r="CX189" s="288">
        <v>289.58603220392558</v>
      </c>
      <c r="CY189" s="285">
        <v>1301</v>
      </c>
      <c r="CZ189" s="288">
        <v>289.58603220392558</v>
      </c>
      <c r="DA189" s="290">
        <v>0</v>
      </c>
      <c r="DB189" s="291">
        <v>0</v>
      </c>
      <c r="DC189" s="285">
        <v>0</v>
      </c>
      <c r="DD189" s="285">
        <v>826</v>
      </c>
      <c r="DE189" s="285">
        <v>1179</v>
      </c>
      <c r="DF189" s="285">
        <v>9982</v>
      </c>
      <c r="DG189" s="285">
        <v>0</v>
      </c>
      <c r="DH189" s="285">
        <v>187</v>
      </c>
      <c r="DI189" s="285">
        <v>20</v>
      </c>
      <c r="DJ189" s="285">
        <v>11</v>
      </c>
      <c r="DK189" s="285">
        <v>62</v>
      </c>
      <c r="DL189" s="285">
        <v>370</v>
      </c>
      <c r="DM189" s="285">
        <v>1401</v>
      </c>
      <c r="DN189" s="285">
        <v>1028</v>
      </c>
      <c r="DO189" s="285">
        <v>0</v>
      </c>
      <c r="DP189" s="285">
        <v>138</v>
      </c>
      <c r="DQ189" s="285">
        <v>8</v>
      </c>
      <c r="DR189" s="285">
        <v>0</v>
      </c>
      <c r="DS189" s="285">
        <v>1</v>
      </c>
      <c r="DT189" s="285">
        <v>37</v>
      </c>
      <c r="DU189" s="285">
        <v>33266</v>
      </c>
      <c r="DV189" s="285">
        <v>6519</v>
      </c>
      <c r="DW189" s="285">
        <v>2270</v>
      </c>
      <c r="DX189" s="285">
        <v>661</v>
      </c>
      <c r="DY189" s="285">
        <v>658</v>
      </c>
      <c r="DZ189" s="285">
        <v>4325</v>
      </c>
      <c r="EA189" s="285">
        <v>15033</v>
      </c>
      <c r="EB189" s="288">
        <v>40.085146012106698</v>
      </c>
      <c r="EC189" s="285">
        <v>81</v>
      </c>
      <c r="ED189" s="285">
        <v>5095</v>
      </c>
      <c r="EE189" s="285">
        <v>1977</v>
      </c>
      <c r="EF189" s="288">
        <v>38.802747791952896</v>
      </c>
      <c r="EG189" s="285">
        <v>144</v>
      </c>
      <c r="EH189" s="285">
        <v>52</v>
      </c>
      <c r="EI189" s="285">
        <v>150</v>
      </c>
      <c r="EJ189" s="285">
        <v>77</v>
      </c>
      <c r="EK189" s="285">
        <v>913</v>
      </c>
      <c r="EL189" s="285">
        <v>9</v>
      </c>
      <c r="EM189" s="285">
        <v>40</v>
      </c>
      <c r="EN189" s="285">
        <v>23</v>
      </c>
      <c r="EO189" s="285">
        <v>34</v>
      </c>
      <c r="EP189" s="285">
        <v>100</v>
      </c>
      <c r="EQ189" s="285">
        <v>89</v>
      </c>
      <c r="ER189" s="285">
        <v>0</v>
      </c>
      <c r="ES189" s="285">
        <v>11</v>
      </c>
      <c r="ET189" s="285">
        <v>0</v>
      </c>
      <c r="EU189" s="285">
        <v>0</v>
      </c>
      <c r="EV189" s="285">
        <v>4743</v>
      </c>
      <c r="EW189" s="285">
        <v>6</v>
      </c>
      <c r="EX189" s="285">
        <v>36</v>
      </c>
      <c r="EY189" s="285">
        <v>637</v>
      </c>
      <c r="EZ189" s="285">
        <v>41</v>
      </c>
      <c r="FA189" s="285">
        <v>7</v>
      </c>
      <c r="FB189" s="285">
        <v>2</v>
      </c>
      <c r="FC189" s="285">
        <v>0</v>
      </c>
      <c r="FD189" s="285">
        <v>9</v>
      </c>
      <c r="FE189" s="285">
        <v>3</v>
      </c>
      <c r="FF189" s="285">
        <v>30</v>
      </c>
      <c r="FG189" s="285">
        <v>569</v>
      </c>
      <c r="FH189" s="285">
        <v>479</v>
      </c>
      <c r="FI189" s="285">
        <v>130</v>
      </c>
      <c r="FJ189" s="285">
        <v>1281</v>
      </c>
      <c r="FK189" s="289">
        <v>31</v>
      </c>
      <c r="FL189" s="288">
        <v>7.0504218881484686</v>
      </c>
      <c r="FM189" s="289">
        <v>8</v>
      </c>
      <c r="FN189" s="288">
        <v>1.8194637130705724</v>
      </c>
      <c r="FO189" s="289">
        <v>6</v>
      </c>
      <c r="FP189" s="288">
        <v>1.3645977848029294</v>
      </c>
      <c r="FQ189" s="281">
        <v>4</v>
      </c>
      <c r="FR189" s="292">
        <v>0.89034906134950209</v>
      </c>
      <c r="FS189" s="281">
        <v>1</v>
      </c>
      <c r="FT189" s="292">
        <v>0.22258726533737552</v>
      </c>
      <c r="FU189" s="289">
        <v>20</v>
      </c>
      <c r="FV189" s="288">
        <v>4.4517453067475108</v>
      </c>
      <c r="FW189" s="293">
        <v>1</v>
      </c>
      <c r="FX189" s="293">
        <v>1</v>
      </c>
      <c r="FY189" s="293">
        <v>0</v>
      </c>
      <c r="FZ189" s="293">
        <v>0</v>
      </c>
      <c r="GA189" s="293">
        <v>0</v>
      </c>
      <c r="GB189" s="285">
        <v>0</v>
      </c>
      <c r="GC189" s="285">
        <v>1097</v>
      </c>
      <c r="GD189" s="285">
        <v>7753</v>
      </c>
      <c r="GE189" s="285">
        <v>0</v>
      </c>
      <c r="GF189" s="285">
        <v>16</v>
      </c>
      <c r="GG189" s="288">
        <v>450.1</v>
      </c>
      <c r="GH189" s="288">
        <v>584.42999999999995</v>
      </c>
      <c r="GI189" s="288">
        <v>38</v>
      </c>
      <c r="GJ189" s="288">
        <v>5</v>
      </c>
      <c r="GK189" s="288">
        <v>4</v>
      </c>
      <c r="GL189" s="288">
        <v>9</v>
      </c>
      <c r="GM189" s="288">
        <v>30</v>
      </c>
      <c r="GN189" s="288">
        <v>25</v>
      </c>
      <c r="GO189" s="288">
        <v>2</v>
      </c>
      <c r="GP189" s="288">
        <v>15</v>
      </c>
      <c r="GQ189" s="288">
        <v>1</v>
      </c>
      <c r="GR189" s="288">
        <v>6</v>
      </c>
      <c r="GS189" s="288">
        <v>1</v>
      </c>
      <c r="GT189" s="288">
        <v>43.2</v>
      </c>
      <c r="GU189" s="288">
        <v>2</v>
      </c>
      <c r="GV189" s="288">
        <v>2</v>
      </c>
      <c r="GW189" s="288">
        <v>0</v>
      </c>
      <c r="GX189" s="288">
        <v>0</v>
      </c>
      <c r="GY189" s="288">
        <v>1</v>
      </c>
      <c r="GZ189" s="288">
        <v>3</v>
      </c>
      <c r="HA189" s="288">
        <v>1</v>
      </c>
      <c r="HB189" s="288">
        <v>0</v>
      </c>
      <c r="HC189" s="288">
        <v>0</v>
      </c>
      <c r="HD189" s="288">
        <v>3</v>
      </c>
      <c r="HE189" s="288">
        <v>1</v>
      </c>
      <c r="HF189" s="288">
        <v>1</v>
      </c>
      <c r="HG189" s="288">
        <v>2</v>
      </c>
      <c r="HH189" s="288">
        <v>12</v>
      </c>
      <c r="HI189" s="288">
        <v>3</v>
      </c>
      <c r="HJ189" s="134">
        <v>1.1371648206691078</v>
      </c>
      <c r="HK189" s="134">
        <v>7.7327207805499327</v>
      </c>
      <c r="HL189" s="132">
        <v>44.640542200186495</v>
      </c>
      <c r="HM189" s="144">
        <v>101.88268265581399</v>
      </c>
      <c r="HN189" s="144">
        <v>91.404416386152306</v>
      </c>
      <c r="HO189" s="365">
        <v>2.8558373315056E-2</v>
      </c>
      <c r="HP189" s="365">
        <v>1.8446100494355501E-2</v>
      </c>
      <c r="HQ189" s="365">
        <v>2.0833333333333299</v>
      </c>
      <c r="HR189" s="365">
        <v>1.7421602787456401</v>
      </c>
      <c r="HS189" s="132">
        <v>72.5</v>
      </c>
      <c r="HT189" s="132">
        <v>79.442508710801405</v>
      </c>
      <c r="HU189" s="132">
        <v>1.3708019191226899</v>
      </c>
      <c r="HV189" s="132">
        <v>1.0588061683760099</v>
      </c>
      <c r="HW189" s="132">
        <v>6.2874797637777302</v>
      </c>
      <c r="HX189" s="132">
        <v>11.8842723320335</v>
      </c>
      <c r="HY189" s="144">
        <v>91.186165634853893</v>
      </c>
      <c r="HZ189" s="144">
        <v>94.8025497997901</v>
      </c>
      <c r="IA189" s="383">
        <v>36</v>
      </c>
      <c r="IB189" s="383">
        <v>33</v>
      </c>
      <c r="IC189" s="366">
        <v>0.25295109612141697</v>
      </c>
      <c r="ID189" s="366">
        <v>0.145329634033558</v>
      </c>
      <c r="IE189" s="366">
        <v>2.22496909765142</v>
      </c>
      <c r="IF189" s="366">
        <v>1.98795180722892</v>
      </c>
      <c r="IG189" s="144">
        <v>46.662546353522899</v>
      </c>
      <c r="IH189" s="144">
        <v>51.987951807228903</v>
      </c>
      <c r="II189" s="144">
        <v>11.3687464867903</v>
      </c>
      <c r="IJ189" s="144">
        <v>7.3105209847183703</v>
      </c>
      <c r="IK189" s="144">
        <v>5.7003443007957699</v>
      </c>
      <c r="IL189" s="144">
        <v>12.103894939715801</v>
      </c>
      <c r="IM189" s="146">
        <v>94.123316592343372</v>
      </c>
      <c r="IN189" s="135">
        <v>91.086554298697834</v>
      </c>
      <c r="IO189" s="366">
        <v>0.36537625054371498</v>
      </c>
      <c r="IP189" s="366">
        <v>9.3202435690319399E-2</v>
      </c>
      <c r="IQ189" s="366">
        <v>6.6985645933014402</v>
      </c>
      <c r="IR189" s="366">
        <v>2.6595744680851099</v>
      </c>
      <c r="IS189" s="144">
        <v>77.671451355661901</v>
      </c>
      <c r="IT189" s="144">
        <v>79.787234042553195</v>
      </c>
      <c r="IU189" s="144">
        <v>5.4545454545454497</v>
      </c>
      <c r="IV189" s="144">
        <v>3.5044115819560102</v>
      </c>
      <c r="IW189" s="144">
        <v>9.2715466142930403</v>
      </c>
      <c r="IX189" s="144">
        <v>15.8784412595814</v>
      </c>
      <c r="IY189" s="338">
        <v>25</v>
      </c>
      <c r="IZ189" s="366">
        <v>0.19319938176197801</v>
      </c>
      <c r="JA189" s="366">
        <v>3.8880248833592499</v>
      </c>
      <c r="JB189" s="366">
        <v>72.628304821150905</v>
      </c>
      <c r="JC189" s="366">
        <v>4.9690880989180801</v>
      </c>
      <c r="JD189" s="144">
        <v>10.572139303482601</v>
      </c>
    </row>
    <row r="190" spans="1:264" ht="18" customHeight="1">
      <c r="A190" s="278"/>
      <c r="B190" s="279" t="s">
        <v>87</v>
      </c>
      <c r="C190" s="279" t="s">
        <v>87</v>
      </c>
      <c r="D190" s="280" t="s">
        <v>1906</v>
      </c>
      <c r="E190" s="281" t="s">
        <v>1403</v>
      </c>
      <c r="F190" s="280" t="s">
        <v>110</v>
      </c>
      <c r="G190" s="281" t="s">
        <v>22</v>
      </c>
      <c r="H190" s="282" t="s">
        <v>87</v>
      </c>
      <c r="I190" s="282" t="s">
        <v>87</v>
      </c>
      <c r="J190" s="282" t="s">
        <v>87</v>
      </c>
      <c r="K190" s="282" t="s">
        <v>87</v>
      </c>
      <c r="L190" s="282" t="s">
        <v>87</v>
      </c>
      <c r="M190" s="283">
        <v>432318</v>
      </c>
      <c r="N190" s="282" t="s">
        <v>87</v>
      </c>
      <c r="O190" s="282" t="s">
        <v>87</v>
      </c>
      <c r="P190" s="282" t="s">
        <v>87</v>
      </c>
      <c r="Q190" s="282" t="s">
        <v>87</v>
      </c>
      <c r="R190" s="132">
        <v>94.981014608344452</v>
      </c>
      <c r="S190" s="132">
        <v>90.744750075402763</v>
      </c>
      <c r="T190" s="339" t="s">
        <v>88</v>
      </c>
      <c r="U190" s="339" t="s">
        <v>88</v>
      </c>
      <c r="V190" s="132">
        <v>12.944120100083399</v>
      </c>
      <c r="W190" s="132">
        <v>13.0942452043369</v>
      </c>
      <c r="X190" s="132">
        <v>26.038365304420399</v>
      </c>
      <c r="Y190" s="282" t="s">
        <v>87</v>
      </c>
      <c r="Z190" s="282" t="s">
        <v>87</v>
      </c>
      <c r="AA190" s="282" t="s">
        <v>87</v>
      </c>
      <c r="AB190" s="282" t="s">
        <v>87</v>
      </c>
      <c r="AC190" s="282" t="s">
        <v>87</v>
      </c>
      <c r="AD190" s="282" t="s">
        <v>87</v>
      </c>
      <c r="AE190" s="282" t="s">
        <v>87</v>
      </c>
      <c r="AF190" s="282" t="s">
        <v>87</v>
      </c>
      <c r="AG190" s="282" t="s">
        <v>87</v>
      </c>
      <c r="AH190" s="282" t="s">
        <v>87</v>
      </c>
      <c r="AI190" s="282" t="s">
        <v>87</v>
      </c>
      <c r="AJ190" s="282" t="s">
        <v>87</v>
      </c>
      <c r="AK190" s="282" t="s">
        <v>87</v>
      </c>
      <c r="AL190" s="282" t="s">
        <v>87</v>
      </c>
      <c r="AM190" s="282" t="s">
        <v>87</v>
      </c>
      <c r="AN190" s="282" t="s">
        <v>87</v>
      </c>
      <c r="AO190" s="282" t="s">
        <v>87</v>
      </c>
      <c r="AP190" s="282" t="s">
        <v>87</v>
      </c>
      <c r="AQ190" s="282" t="s">
        <v>87</v>
      </c>
      <c r="AR190" s="282" t="s">
        <v>87</v>
      </c>
      <c r="AS190" s="282" t="s">
        <v>87</v>
      </c>
      <c r="AT190" s="282" t="s">
        <v>87</v>
      </c>
      <c r="AU190" s="282" t="s">
        <v>87</v>
      </c>
      <c r="AV190" s="282" t="s">
        <v>87</v>
      </c>
      <c r="AW190" s="286" t="s">
        <v>87</v>
      </c>
      <c r="AX190" s="286" t="s">
        <v>87</v>
      </c>
      <c r="AY190" s="286" t="s">
        <v>87</v>
      </c>
      <c r="AZ190" s="286" t="s">
        <v>87</v>
      </c>
      <c r="BA190" s="286" t="s">
        <v>87</v>
      </c>
      <c r="BB190" s="285">
        <v>52</v>
      </c>
      <c r="BC190" s="285">
        <v>79</v>
      </c>
      <c r="BD190" s="287" t="s">
        <v>88</v>
      </c>
      <c r="BE190" s="287" t="s">
        <v>88</v>
      </c>
      <c r="BF190" s="287" t="s">
        <v>88</v>
      </c>
      <c r="BG190" s="285">
        <v>141</v>
      </c>
      <c r="BH190" s="284">
        <v>31.060210548576187</v>
      </c>
      <c r="BI190" s="285">
        <v>599</v>
      </c>
      <c r="BJ190" s="284">
        <v>131.9508235361499</v>
      </c>
      <c r="BK190" s="285">
        <v>62</v>
      </c>
      <c r="BL190" s="284">
        <v>13.657681234125699</v>
      </c>
      <c r="BM190" s="285">
        <v>0</v>
      </c>
      <c r="BN190" s="288">
        <v>0</v>
      </c>
      <c r="BO190" s="289">
        <v>261</v>
      </c>
      <c r="BP190" s="288">
        <v>57.494432292045282</v>
      </c>
      <c r="BQ190" s="285">
        <v>0</v>
      </c>
      <c r="BR190" s="288">
        <v>0</v>
      </c>
      <c r="BS190" s="285">
        <v>41</v>
      </c>
      <c r="BT190" s="288">
        <v>9.0316924290186069</v>
      </c>
      <c r="BU190" s="285">
        <v>0</v>
      </c>
      <c r="BV190" s="288">
        <v>0</v>
      </c>
      <c r="BW190" s="285">
        <v>43</v>
      </c>
      <c r="BX190" s="288">
        <v>9.4722627914097597</v>
      </c>
      <c r="BY190" s="290">
        <v>0</v>
      </c>
      <c r="BZ190" s="291">
        <v>0</v>
      </c>
      <c r="CA190" s="285">
        <v>1523</v>
      </c>
      <c r="CB190" s="288">
        <v>335.49433096086193</v>
      </c>
      <c r="CC190" s="290">
        <v>1173</v>
      </c>
      <c r="CD190" s="291">
        <v>258.39451754241037</v>
      </c>
      <c r="CE190" s="290">
        <v>43</v>
      </c>
      <c r="CF190" s="291">
        <v>9.4722627914097597</v>
      </c>
      <c r="CG190" s="285">
        <v>1101</v>
      </c>
      <c r="CH190" s="288">
        <v>242.53398449632894</v>
      </c>
      <c r="CI190" s="285">
        <v>3519</v>
      </c>
      <c r="CJ190" s="288">
        <v>775.18355262723128</v>
      </c>
      <c r="CK190" s="285">
        <v>241</v>
      </c>
      <c r="CL190" s="288">
        <v>53.088728668133768</v>
      </c>
      <c r="CM190" s="290">
        <v>600</v>
      </c>
      <c r="CN190" s="294">
        <v>132.17110871734548</v>
      </c>
      <c r="CO190" s="285">
        <v>241</v>
      </c>
      <c r="CP190" s="288">
        <v>53.088728668133768</v>
      </c>
      <c r="CQ190" s="290">
        <v>0</v>
      </c>
      <c r="CR190" s="291">
        <v>0</v>
      </c>
      <c r="CS190" s="290">
        <v>5</v>
      </c>
      <c r="CT190" s="291">
        <v>1.101425905977879</v>
      </c>
      <c r="CU190" s="290">
        <v>101</v>
      </c>
      <c r="CV190" s="291">
        <v>22.248803300753153</v>
      </c>
      <c r="CW190" s="290">
        <v>332</v>
      </c>
      <c r="CX190" s="291">
        <v>73.134680156931154</v>
      </c>
      <c r="CY190" s="290">
        <v>332</v>
      </c>
      <c r="CZ190" s="291">
        <v>73.134680156931154</v>
      </c>
      <c r="DA190" s="290">
        <v>0</v>
      </c>
      <c r="DB190" s="291">
        <v>0</v>
      </c>
      <c r="DC190" s="290">
        <v>20</v>
      </c>
      <c r="DD190" s="290">
        <v>0</v>
      </c>
      <c r="DE190" s="290">
        <v>404</v>
      </c>
      <c r="DF190" s="290">
        <v>21715</v>
      </c>
      <c r="DG190" s="290">
        <v>532</v>
      </c>
      <c r="DH190" s="290">
        <v>233</v>
      </c>
      <c r="DI190" s="290">
        <v>0</v>
      </c>
      <c r="DJ190" s="290">
        <v>103</v>
      </c>
      <c r="DK190" s="290">
        <v>283</v>
      </c>
      <c r="DL190" s="290">
        <v>433</v>
      </c>
      <c r="DM190" s="290">
        <v>0</v>
      </c>
      <c r="DN190" s="290">
        <v>1067</v>
      </c>
      <c r="DO190" s="290">
        <v>0</v>
      </c>
      <c r="DP190" s="290">
        <v>62</v>
      </c>
      <c r="DQ190" s="290">
        <v>15</v>
      </c>
      <c r="DR190" s="290">
        <v>0</v>
      </c>
      <c r="DS190" s="290">
        <v>17</v>
      </c>
      <c r="DT190" s="290">
        <v>24264</v>
      </c>
      <c r="DU190" s="290">
        <v>230190</v>
      </c>
      <c r="DV190" s="290">
        <v>5735</v>
      </c>
      <c r="DW190" s="290">
        <v>3415</v>
      </c>
      <c r="DX190" s="290">
        <v>623</v>
      </c>
      <c r="DY190" s="290">
        <v>606</v>
      </c>
      <c r="DZ190" s="290">
        <v>3410</v>
      </c>
      <c r="EA190" s="290">
        <v>26287</v>
      </c>
      <c r="EB190" s="291">
        <v>20.4739985544185</v>
      </c>
      <c r="EC190" s="290">
        <v>432</v>
      </c>
      <c r="ED190" s="290">
        <v>8849</v>
      </c>
      <c r="EE190" s="290">
        <v>1816</v>
      </c>
      <c r="EF190" s="291">
        <v>20.522092891852186</v>
      </c>
      <c r="EG190" s="290">
        <v>181</v>
      </c>
      <c r="EH190" s="290">
        <v>256</v>
      </c>
      <c r="EI190" s="290">
        <v>158</v>
      </c>
      <c r="EJ190" s="290">
        <v>18</v>
      </c>
      <c r="EK190" s="290">
        <v>734</v>
      </c>
      <c r="EL190" s="290">
        <v>2</v>
      </c>
      <c r="EM190" s="290">
        <v>18</v>
      </c>
      <c r="EN190" s="290">
        <v>40</v>
      </c>
      <c r="EO190" s="290">
        <v>39</v>
      </c>
      <c r="EP190" s="290">
        <v>57</v>
      </c>
      <c r="EQ190" s="290">
        <v>66</v>
      </c>
      <c r="ER190" s="290">
        <v>0</v>
      </c>
      <c r="ES190" s="290">
        <v>3</v>
      </c>
      <c r="ET190" s="290">
        <v>0</v>
      </c>
      <c r="EU190" s="290">
        <v>0</v>
      </c>
      <c r="EV190" s="290">
        <v>3806</v>
      </c>
      <c r="EW190" s="290">
        <v>16</v>
      </c>
      <c r="EX190" s="290">
        <v>33</v>
      </c>
      <c r="EY190" s="290">
        <v>1311</v>
      </c>
      <c r="EZ190" s="290">
        <v>0</v>
      </c>
      <c r="FA190" s="290">
        <v>6</v>
      </c>
      <c r="FB190" s="290">
        <v>5</v>
      </c>
      <c r="FC190" s="290">
        <v>3</v>
      </c>
      <c r="FD190" s="290">
        <v>17</v>
      </c>
      <c r="FE190" s="290">
        <v>1</v>
      </c>
      <c r="FF190" s="290">
        <v>47</v>
      </c>
      <c r="FG190" s="290">
        <v>368</v>
      </c>
      <c r="FH190" s="290">
        <v>515</v>
      </c>
      <c r="FI190" s="290">
        <v>210</v>
      </c>
      <c r="FJ190" s="290">
        <v>5907</v>
      </c>
      <c r="FK190" s="289">
        <v>26</v>
      </c>
      <c r="FL190" s="288">
        <v>6.014091478957619</v>
      </c>
      <c r="FM190" s="295">
        <v>5</v>
      </c>
      <c r="FN190" s="291">
        <v>1.156556053645696</v>
      </c>
      <c r="FO190" s="295">
        <v>3</v>
      </c>
      <c r="FP190" s="291">
        <v>0.69393363218741755</v>
      </c>
      <c r="FQ190" s="281">
        <v>5</v>
      </c>
      <c r="FR190" s="292">
        <v>1.101425905977879</v>
      </c>
      <c r="FS190" s="281">
        <v>0</v>
      </c>
      <c r="FT190" s="292">
        <v>0</v>
      </c>
      <c r="FU190" s="295">
        <v>84</v>
      </c>
      <c r="FV190" s="291">
        <v>18.503955220428367</v>
      </c>
      <c r="FW190" s="293">
        <v>0</v>
      </c>
      <c r="FX190" s="293">
        <v>0</v>
      </c>
      <c r="FY190" s="293">
        <v>0</v>
      </c>
      <c r="FZ190" s="293">
        <v>0</v>
      </c>
      <c r="GA190" s="293">
        <v>0</v>
      </c>
      <c r="GB190" s="290">
        <v>3738</v>
      </c>
      <c r="GC190" s="290">
        <v>137</v>
      </c>
      <c r="GD190" s="290">
        <v>2264</v>
      </c>
      <c r="GE190" s="290">
        <v>0</v>
      </c>
      <c r="GF190" s="290">
        <v>21</v>
      </c>
      <c r="GG190" s="291">
        <v>285.10000000000002</v>
      </c>
      <c r="GH190" s="291">
        <v>1097.9000000000001</v>
      </c>
      <c r="GI190" s="291">
        <v>57</v>
      </c>
      <c r="GJ190" s="291">
        <v>8.3000000000000007</v>
      </c>
      <c r="GK190" s="291">
        <v>4.5999999999999996</v>
      </c>
      <c r="GL190" s="291">
        <v>2</v>
      </c>
      <c r="GM190" s="291">
        <v>12</v>
      </c>
      <c r="GN190" s="291">
        <v>4</v>
      </c>
      <c r="GO190" s="291">
        <v>1</v>
      </c>
      <c r="GP190" s="291">
        <v>7.9</v>
      </c>
      <c r="GQ190" s="291">
        <v>1</v>
      </c>
      <c r="GR190" s="291">
        <v>1.2</v>
      </c>
      <c r="GS190" s="291">
        <v>0</v>
      </c>
      <c r="GT190" s="291">
        <v>12</v>
      </c>
      <c r="GU190" s="291">
        <v>2</v>
      </c>
      <c r="GV190" s="291">
        <v>3</v>
      </c>
      <c r="GW190" s="291">
        <v>2</v>
      </c>
      <c r="GX190" s="291">
        <v>0</v>
      </c>
      <c r="GY190" s="291">
        <v>2</v>
      </c>
      <c r="GZ190" s="291">
        <v>1.6</v>
      </c>
      <c r="HA190" s="291">
        <v>0</v>
      </c>
      <c r="HB190" s="291">
        <v>2</v>
      </c>
      <c r="HC190" s="291">
        <v>1</v>
      </c>
      <c r="HD190" s="291">
        <v>1</v>
      </c>
      <c r="HE190" s="291">
        <v>3</v>
      </c>
      <c r="HF190" s="291">
        <v>8</v>
      </c>
      <c r="HG190" s="291">
        <v>7</v>
      </c>
      <c r="HH190" s="291">
        <v>26.7</v>
      </c>
      <c r="HI190" s="291">
        <v>6</v>
      </c>
      <c r="HJ190" s="134">
        <v>0.92524484291655673</v>
      </c>
      <c r="HK190" s="134">
        <v>12.259494168644379</v>
      </c>
      <c r="HL190" s="132">
        <v>48.147428513270327</v>
      </c>
      <c r="HM190" s="144">
        <v>103.330089783527</v>
      </c>
      <c r="HN190" s="144">
        <v>94.389325712716897</v>
      </c>
      <c r="HO190" s="366">
        <v>5.7655349135169801E-2</v>
      </c>
      <c r="HP190" s="366">
        <v>1.6998852577450999E-2</v>
      </c>
      <c r="HQ190" s="366">
        <v>3.2967032967033001</v>
      </c>
      <c r="HR190" s="366">
        <v>1.5625</v>
      </c>
      <c r="HS190" s="132">
        <v>68.864468864468904</v>
      </c>
      <c r="HT190" s="132">
        <v>72.65625</v>
      </c>
      <c r="HU190" s="132">
        <v>1.7488789237668201</v>
      </c>
      <c r="HV190" s="132">
        <v>1.0879265649568699</v>
      </c>
      <c r="HW190" s="132">
        <v>6.9056999966131896</v>
      </c>
      <c r="HX190" s="132">
        <v>10.9508281685274</v>
      </c>
      <c r="HY190" s="144">
        <v>90.84371017428866</v>
      </c>
      <c r="HZ190" s="144">
        <v>91.702490507496705</v>
      </c>
      <c r="IA190" s="383">
        <v>22</v>
      </c>
      <c r="IB190" s="383">
        <v>17</v>
      </c>
      <c r="IC190" s="366">
        <v>0.13798294029101901</v>
      </c>
      <c r="ID190" s="366">
        <v>6.7262799715122307E-2</v>
      </c>
      <c r="IE190" s="366">
        <v>1.3118664281454999</v>
      </c>
      <c r="IF190" s="366">
        <v>0.93509350935093505</v>
      </c>
      <c r="IG190" s="144">
        <v>58.139534883720899</v>
      </c>
      <c r="IH190" s="144">
        <v>61.1111111111111</v>
      </c>
      <c r="II190" s="144">
        <v>10.518063221274501</v>
      </c>
      <c r="IJ190" s="144">
        <v>7.1931629342407204</v>
      </c>
      <c r="IK190" s="144">
        <v>7.00730421431716</v>
      </c>
      <c r="IL190" s="144">
        <v>12.3167123760986</v>
      </c>
      <c r="IM190" s="146">
        <v>96.930184395529906</v>
      </c>
      <c r="IN190" s="135">
        <v>95.068841338629795</v>
      </c>
      <c r="IO190" s="366">
        <v>0.21636876763875801</v>
      </c>
      <c r="IP190" s="385">
        <v>9.2384848884782905E-2</v>
      </c>
      <c r="IQ190" s="366">
        <v>2.2308438409311302</v>
      </c>
      <c r="IR190" s="385">
        <v>1.4098690835851</v>
      </c>
      <c r="IS190" s="144">
        <v>73.229873908826406</v>
      </c>
      <c r="IT190" s="144">
        <v>76.636455186304104</v>
      </c>
      <c r="IU190" s="144">
        <v>9.6989651928504195</v>
      </c>
      <c r="IV190" s="144">
        <v>6.5527253530421001</v>
      </c>
      <c r="IW190" s="144">
        <v>9.28370666893791</v>
      </c>
      <c r="IX190" s="144">
        <v>14.7012854454403</v>
      </c>
      <c r="IY190" s="338">
        <v>35</v>
      </c>
      <c r="IZ190" s="366">
        <v>0.235309936802474</v>
      </c>
      <c r="JA190" s="366">
        <v>2.4630541871921201</v>
      </c>
      <c r="JB190" s="366">
        <v>81.843771991555201</v>
      </c>
      <c r="JC190" s="366">
        <v>9.5535834341804495</v>
      </c>
      <c r="JD190" s="144">
        <v>13.087654134364101</v>
      </c>
    </row>
    <row r="191" spans="1:264" ht="18" customHeight="1">
      <c r="A191" s="278"/>
      <c r="B191" s="279" t="s">
        <v>87</v>
      </c>
      <c r="C191" s="279" t="s">
        <v>87</v>
      </c>
      <c r="D191" s="280" t="s">
        <v>1907</v>
      </c>
      <c r="E191" s="281" t="s">
        <v>1404</v>
      </c>
      <c r="F191" s="280" t="s">
        <v>110</v>
      </c>
      <c r="G191" s="281" t="s">
        <v>22</v>
      </c>
      <c r="H191" s="282" t="s">
        <v>87</v>
      </c>
      <c r="I191" s="282" t="s">
        <v>87</v>
      </c>
      <c r="J191" s="282" t="s">
        <v>87</v>
      </c>
      <c r="K191" s="282" t="s">
        <v>87</v>
      </c>
      <c r="L191" s="282" t="s">
        <v>87</v>
      </c>
      <c r="M191" s="283">
        <v>65221</v>
      </c>
      <c r="N191" s="282" t="s">
        <v>87</v>
      </c>
      <c r="O191" s="282" t="s">
        <v>87</v>
      </c>
      <c r="P191" s="282" t="s">
        <v>87</v>
      </c>
      <c r="Q191" s="282" t="s">
        <v>87</v>
      </c>
      <c r="R191" s="132">
        <v>100.30187429919542</v>
      </c>
      <c r="S191" s="132">
        <v>93.545469513459111</v>
      </c>
      <c r="T191" s="338">
        <v>2.8892713047728193</v>
      </c>
      <c r="U191" s="339" t="s">
        <v>88</v>
      </c>
      <c r="V191" s="132">
        <v>11.4307931570762</v>
      </c>
      <c r="W191" s="132">
        <v>4.1213063763608098</v>
      </c>
      <c r="X191" s="132">
        <v>15.552099533437</v>
      </c>
      <c r="Y191" s="282" t="s">
        <v>87</v>
      </c>
      <c r="Z191" s="282" t="s">
        <v>87</v>
      </c>
      <c r="AA191" s="282" t="s">
        <v>87</v>
      </c>
      <c r="AB191" s="282" t="s">
        <v>87</v>
      </c>
      <c r="AC191" s="282" t="s">
        <v>87</v>
      </c>
      <c r="AD191" s="282" t="s">
        <v>87</v>
      </c>
      <c r="AE191" s="282" t="s">
        <v>87</v>
      </c>
      <c r="AF191" s="282" t="s">
        <v>87</v>
      </c>
      <c r="AG191" s="282" t="s">
        <v>87</v>
      </c>
      <c r="AH191" s="282" t="s">
        <v>87</v>
      </c>
      <c r="AI191" s="282" t="s">
        <v>87</v>
      </c>
      <c r="AJ191" s="282" t="s">
        <v>87</v>
      </c>
      <c r="AK191" s="282" t="s">
        <v>87</v>
      </c>
      <c r="AL191" s="282" t="s">
        <v>87</v>
      </c>
      <c r="AM191" s="282" t="s">
        <v>87</v>
      </c>
      <c r="AN191" s="282" t="s">
        <v>87</v>
      </c>
      <c r="AO191" s="282" t="s">
        <v>87</v>
      </c>
      <c r="AP191" s="282" t="s">
        <v>87</v>
      </c>
      <c r="AQ191" s="282" t="s">
        <v>87</v>
      </c>
      <c r="AR191" s="282" t="s">
        <v>87</v>
      </c>
      <c r="AS191" s="282" t="s">
        <v>87</v>
      </c>
      <c r="AT191" s="282" t="s">
        <v>87</v>
      </c>
      <c r="AU191" s="282" t="s">
        <v>87</v>
      </c>
      <c r="AV191" s="282" t="s">
        <v>87</v>
      </c>
      <c r="AW191" s="286" t="s">
        <v>87</v>
      </c>
      <c r="AX191" s="286" t="s">
        <v>87</v>
      </c>
      <c r="AY191" s="286" t="s">
        <v>87</v>
      </c>
      <c r="AZ191" s="286" t="s">
        <v>87</v>
      </c>
      <c r="BA191" s="286" t="s">
        <v>87</v>
      </c>
      <c r="BB191" s="285">
        <v>16</v>
      </c>
      <c r="BC191" s="285">
        <v>17</v>
      </c>
      <c r="BD191" s="287" t="s">
        <v>88</v>
      </c>
      <c r="BE191" s="287" t="s">
        <v>88</v>
      </c>
      <c r="BF191" s="287" t="s">
        <v>88</v>
      </c>
      <c r="BG191" s="285">
        <v>0</v>
      </c>
      <c r="BH191" s="284">
        <v>0</v>
      </c>
      <c r="BI191" s="285">
        <v>32</v>
      </c>
      <c r="BJ191" s="284">
        <v>44.682128544898561</v>
      </c>
      <c r="BK191" s="285">
        <v>0</v>
      </c>
      <c r="BL191" s="284">
        <v>0</v>
      </c>
      <c r="BM191" s="285">
        <v>0</v>
      </c>
      <c r="BN191" s="288">
        <v>0</v>
      </c>
      <c r="BO191" s="289">
        <v>12</v>
      </c>
      <c r="BP191" s="288">
        <v>16.755798204336958</v>
      </c>
      <c r="BQ191" s="285">
        <v>0</v>
      </c>
      <c r="BR191" s="288">
        <v>0</v>
      </c>
      <c r="BS191" s="285">
        <v>0</v>
      </c>
      <c r="BT191" s="288">
        <v>0</v>
      </c>
      <c r="BU191" s="285">
        <v>0</v>
      </c>
      <c r="BV191" s="288">
        <v>0</v>
      </c>
      <c r="BW191" s="285">
        <v>0</v>
      </c>
      <c r="BX191" s="288">
        <v>0</v>
      </c>
      <c r="BY191" s="290">
        <v>0</v>
      </c>
      <c r="BZ191" s="291">
        <v>0</v>
      </c>
      <c r="CA191" s="285">
        <v>97</v>
      </c>
      <c r="CB191" s="288">
        <v>135.44270215172375</v>
      </c>
      <c r="CC191" s="285">
        <v>0</v>
      </c>
      <c r="CD191" s="288">
        <v>0</v>
      </c>
      <c r="CE191" s="285">
        <v>3</v>
      </c>
      <c r="CF191" s="288">
        <v>4.1889495510842396</v>
      </c>
      <c r="CG191" s="285">
        <v>59</v>
      </c>
      <c r="CH191" s="288">
        <v>82.38267450465672</v>
      </c>
      <c r="CI191" s="285">
        <v>149</v>
      </c>
      <c r="CJ191" s="288">
        <v>208.05116103718393</v>
      </c>
      <c r="CK191" s="285">
        <v>38</v>
      </c>
      <c r="CL191" s="288">
        <v>53.060027647067038</v>
      </c>
      <c r="CM191" s="285">
        <v>6</v>
      </c>
      <c r="CN191" s="292">
        <v>8.3778991021684792</v>
      </c>
      <c r="CO191" s="285">
        <v>10</v>
      </c>
      <c r="CP191" s="288">
        <v>13.963165170280799</v>
      </c>
      <c r="CQ191" s="290">
        <v>0</v>
      </c>
      <c r="CR191" s="291">
        <v>0</v>
      </c>
      <c r="CS191" s="285">
        <v>0</v>
      </c>
      <c r="CT191" s="288">
        <v>0</v>
      </c>
      <c r="CU191" s="285">
        <v>0</v>
      </c>
      <c r="CV191" s="288">
        <v>0</v>
      </c>
      <c r="CW191" s="285">
        <v>0</v>
      </c>
      <c r="CX191" s="288">
        <v>0</v>
      </c>
      <c r="CY191" s="285">
        <v>0</v>
      </c>
      <c r="CZ191" s="288">
        <v>0</v>
      </c>
      <c r="DA191" s="285">
        <v>0</v>
      </c>
      <c r="DB191" s="288">
        <v>0</v>
      </c>
      <c r="DC191" s="285">
        <v>0</v>
      </c>
      <c r="DD191" s="285">
        <v>0</v>
      </c>
      <c r="DE191" s="285">
        <v>0</v>
      </c>
      <c r="DF191" s="285">
        <v>0</v>
      </c>
      <c r="DG191" s="285">
        <v>0</v>
      </c>
      <c r="DH191" s="285">
        <v>0</v>
      </c>
      <c r="DI191" s="285">
        <v>0</v>
      </c>
      <c r="DJ191" s="285">
        <v>0</v>
      </c>
      <c r="DK191" s="285">
        <v>0</v>
      </c>
      <c r="DL191" s="285">
        <v>0</v>
      </c>
      <c r="DM191" s="285">
        <v>0</v>
      </c>
      <c r="DN191" s="285">
        <v>0</v>
      </c>
      <c r="DO191" s="285">
        <v>0</v>
      </c>
      <c r="DP191" s="285">
        <v>0</v>
      </c>
      <c r="DQ191" s="285">
        <v>0</v>
      </c>
      <c r="DR191" s="285">
        <v>0</v>
      </c>
      <c r="DS191" s="285">
        <v>0</v>
      </c>
      <c r="DT191" s="285">
        <v>0</v>
      </c>
      <c r="DU191" s="285">
        <v>0</v>
      </c>
      <c r="DV191" s="285">
        <v>0</v>
      </c>
      <c r="DW191" s="285">
        <v>0</v>
      </c>
      <c r="DX191" s="285">
        <v>0</v>
      </c>
      <c r="DY191" s="285">
        <v>0</v>
      </c>
      <c r="DZ191" s="285">
        <v>0</v>
      </c>
      <c r="EA191" s="285">
        <v>0</v>
      </c>
      <c r="EB191" s="288">
        <v>0</v>
      </c>
      <c r="EC191" s="285">
        <v>0</v>
      </c>
      <c r="ED191" s="285">
        <v>0</v>
      </c>
      <c r="EE191" s="285">
        <v>0</v>
      </c>
      <c r="EF191" s="288">
        <v>0</v>
      </c>
      <c r="EG191" s="285">
        <v>0</v>
      </c>
      <c r="EH191" s="285">
        <v>0</v>
      </c>
      <c r="EI191" s="285">
        <v>0</v>
      </c>
      <c r="EJ191" s="285">
        <v>0</v>
      </c>
      <c r="EK191" s="285">
        <v>0</v>
      </c>
      <c r="EL191" s="285">
        <v>0</v>
      </c>
      <c r="EM191" s="285">
        <v>0</v>
      </c>
      <c r="EN191" s="285">
        <v>0</v>
      </c>
      <c r="EO191" s="285">
        <v>0</v>
      </c>
      <c r="EP191" s="285">
        <v>0</v>
      </c>
      <c r="EQ191" s="285">
        <v>0</v>
      </c>
      <c r="ER191" s="285">
        <v>0</v>
      </c>
      <c r="ES191" s="285">
        <v>0</v>
      </c>
      <c r="ET191" s="285">
        <v>0</v>
      </c>
      <c r="EU191" s="285">
        <v>0</v>
      </c>
      <c r="EV191" s="285">
        <v>0</v>
      </c>
      <c r="EW191" s="285">
        <v>0</v>
      </c>
      <c r="EX191" s="285">
        <v>0</v>
      </c>
      <c r="EY191" s="285">
        <v>0</v>
      </c>
      <c r="EZ191" s="285">
        <v>0</v>
      </c>
      <c r="FA191" s="285">
        <v>0</v>
      </c>
      <c r="FB191" s="285">
        <v>0</v>
      </c>
      <c r="FC191" s="285">
        <v>0</v>
      </c>
      <c r="FD191" s="285">
        <v>0</v>
      </c>
      <c r="FE191" s="285">
        <v>0</v>
      </c>
      <c r="FF191" s="285">
        <v>0</v>
      </c>
      <c r="FG191" s="285">
        <v>0</v>
      </c>
      <c r="FH191" s="285">
        <v>0</v>
      </c>
      <c r="FI191" s="285">
        <v>0</v>
      </c>
      <c r="FJ191" s="285">
        <v>0</v>
      </c>
      <c r="FK191" s="289">
        <v>0</v>
      </c>
      <c r="FL191" s="288">
        <v>0</v>
      </c>
      <c r="FM191" s="289">
        <v>0</v>
      </c>
      <c r="FN191" s="288">
        <v>0</v>
      </c>
      <c r="FO191" s="289">
        <v>0</v>
      </c>
      <c r="FP191" s="288">
        <v>0</v>
      </c>
      <c r="FQ191" s="281">
        <v>0</v>
      </c>
      <c r="FR191" s="292">
        <v>0</v>
      </c>
      <c r="FS191" s="281">
        <v>0</v>
      </c>
      <c r="FT191" s="292">
        <v>0</v>
      </c>
      <c r="FU191" s="289">
        <v>0</v>
      </c>
      <c r="FV191" s="288">
        <v>0</v>
      </c>
      <c r="FW191" s="293">
        <v>0</v>
      </c>
      <c r="FX191" s="293">
        <v>0</v>
      </c>
      <c r="FY191" s="293">
        <v>0</v>
      </c>
      <c r="FZ191" s="293">
        <v>0</v>
      </c>
      <c r="GA191" s="293">
        <v>0</v>
      </c>
      <c r="GB191" s="285">
        <v>0</v>
      </c>
      <c r="GC191" s="285">
        <v>0</v>
      </c>
      <c r="GD191" s="285">
        <v>0</v>
      </c>
      <c r="GE191" s="285">
        <v>0</v>
      </c>
      <c r="GF191" s="285">
        <v>0</v>
      </c>
      <c r="GG191" s="288">
        <v>0</v>
      </c>
      <c r="GH191" s="288">
        <v>0</v>
      </c>
      <c r="GI191" s="288">
        <v>0</v>
      </c>
      <c r="GJ191" s="288">
        <v>0</v>
      </c>
      <c r="GK191" s="288">
        <v>0</v>
      </c>
      <c r="GL191" s="288">
        <v>0</v>
      </c>
      <c r="GM191" s="288">
        <v>0</v>
      </c>
      <c r="GN191" s="288">
        <v>0</v>
      </c>
      <c r="GO191" s="288">
        <v>0</v>
      </c>
      <c r="GP191" s="288">
        <v>0</v>
      </c>
      <c r="GQ191" s="288">
        <v>0</v>
      </c>
      <c r="GR191" s="288">
        <v>0</v>
      </c>
      <c r="GS191" s="288">
        <v>0</v>
      </c>
      <c r="GT191" s="288">
        <v>0</v>
      </c>
      <c r="GU191" s="288">
        <v>0</v>
      </c>
      <c r="GV191" s="288">
        <v>0</v>
      </c>
      <c r="GW191" s="288">
        <v>0</v>
      </c>
      <c r="GX191" s="288">
        <v>0</v>
      </c>
      <c r="GY191" s="288">
        <v>0</v>
      </c>
      <c r="GZ191" s="288">
        <v>0</v>
      </c>
      <c r="HA191" s="288">
        <v>0</v>
      </c>
      <c r="HB191" s="288">
        <v>0</v>
      </c>
      <c r="HC191" s="288">
        <v>0</v>
      </c>
      <c r="HD191" s="288">
        <v>0</v>
      </c>
      <c r="HE191" s="288">
        <v>0</v>
      </c>
      <c r="HF191" s="288">
        <v>0</v>
      </c>
      <c r="HG191" s="288">
        <v>0</v>
      </c>
      <c r="HH191" s="288">
        <v>0</v>
      </c>
      <c r="HI191" s="288">
        <v>0</v>
      </c>
      <c r="HJ191" s="134">
        <v>0</v>
      </c>
      <c r="HK191" s="134">
        <v>16.865733429416906</v>
      </c>
      <c r="HL191" s="132">
        <v>40.171110531883897</v>
      </c>
      <c r="HM191" s="144">
        <v>105.056900670677</v>
      </c>
      <c r="HN191" s="144">
        <v>93.976196731607999</v>
      </c>
      <c r="HO191" s="365">
        <v>5.1679586563307497E-2</v>
      </c>
      <c r="HP191" s="365">
        <v>0</v>
      </c>
      <c r="HQ191" s="365">
        <v>2.6315789473684199</v>
      </c>
      <c r="HR191" s="365">
        <v>0</v>
      </c>
      <c r="HS191" s="132">
        <v>81.578947368421098</v>
      </c>
      <c r="HT191" s="132">
        <v>92.307692307692307</v>
      </c>
      <c r="HU191" s="132">
        <v>1.9638242894056801</v>
      </c>
      <c r="HV191" s="132">
        <v>1.5941140404659699</v>
      </c>
      <c r="HW191" s="132">
        <v>5.2383060351187796</v>
      </c>
      <c r="HX191" s="132">
        <v>9.4970076944998603</v>
      </c>
      <c r="HY191" s="144">
        <v>96.541849315963304</v>
      </c>
      <c r="HZ191" s="144">
        <v>100.61478741508</v>
      </c>
      <c r="IA191" s="383">
        <v>5</v>
      </c>
      <c r="IB191" s="383">
        <v>6</v>
      </c>
      <c r="IC191" s="366">
        <v>0.30543677458766</v>
      </c>
      <c r="ID191" s="366">
        <v>0.21945866861741001</v>
      </c>
      <c r="IE191" s="366">
        <v>3.8167938931297698</v>
      </c>
      <c r="IF191" s="366">
        <v>3.79746835443038</v>
      </c>
      <c r="IG191" s="144">
        <v>76.335877862595396</v>
      </c>
      <c r="IH191" s="144">
        <v>82.278481012658204</v>
      </c>
      <c r="II191" s="144">
        <v>8.0024434941967009</v>
      </c>
      <c r="IJ191" s="144">
        <v>5.7790782735918098</v>
      </c>
      <c r="IK191" s="144">
        <v>5.5850671388519997</v>
      </c>
      <c r="IL191" s="144">
        <v>10.665431746936401</v>
      </c>
      <c r="IM191" s="146">
        <v>100.97876402540851</v>
      </c>
      <c r="IN191" s="135">
        <v>96.432691447299135</v>
      </c>
      <c r="IO191" s="366">
        <v>0.27510316368638199</v>
      </c>
      <c r="IP191" s="366">
        <v>0.19230769230769201</v>
      </c>
      <c r="IQ191" s="366">
        <v>1.88679245283019</v>
      </c>
      <c r="IR191" s="366">
        <v>2.2471910112359601</v>
      </c>
      <c r="IS191" s="144">
        <v>92.452830188679201</v>
      </c>
      <c r="IT191" s="144">
        <v>91.011235955056193</v>
      </c>
      <c r="IU191" s="144">
        <v>14.5804676753783</v>
      </c>
      <c r="IV191" s="144">
        <v>8.5576923076923102</v>
      </c>
      <c r="IW191" s="144">
        <v>4.4504523240095697</v>
      </c>
      <c r="IX191" s="144">
        <v>6.8040627157085103</v>
      </c>
      <c r="IY191" s="338">
        <v>13</v>
      </c>
      <c r="IZ191" s="366">
        <v>0.52652895909274999</v>
      </c>
      <c r="JA191" s="366">
        <v>9.28571428571429</v>
      </c>
      <c r="JB191" s="366">
        <v>88.571428571428598</v>
      </c>
      <c r="JC191" s="366">
        <v>5.67031186715269</v>
      </c>
      <c r="JD191" s="144">
        <v>11.527500712453699</v>
      </c>
    </row>
    <row r="192" spans="1:264" ht="18" customHeight="1">
      <c r="A192" s="278"/>
      <c r="B192" s="279" t="s">
        <v>87</v>
      </c>
      <c r="C192" s="279" t="s">
        <v>87</v>
      </c>
      <c r="D192" s="280" t="s">
        <v>1908</v>
      </c>
      <c r="E192" s="281" t="s">
        <v>1405</v>
      </c>
      <c r="F192" s="280" t="s">
        <v>111</v>
      </c>
      <c r="G192" s="281" t="s">
        <v>23</v>
      </c>
      <c r="H192" s="282" t="s">
        <v>87</v>
      </c>
      <c r="I192" s="282" t="s">
        <v>87</v>
      </c>
      <c r="J192" s="282" t="s">
        <v>87</v>
      </c>
      <c r="K192" s="282" t="s">
        <v>87</v>
      </c>
      <c r="L192" s="282" t="s">
        <v>87</v>
      </c>
      <c r="M192" s="283">
        <v>345070</v>
      </c>
      <c r="N192" s="282" t="s">
        <v>87</v>
      </c>
      <c r="O192" s="282" t="s">
        <v>87</v>
      </c>
      <c r="P192" s="282" t="s">
        <v>87</v>
      </c>
      <c r="Q192" s="282" t="s">
        <v>87</v>
      </c>
      <c r="R192" s="132">
        <v>96.183000000000007</v>
      </c>
      <c r="S192" s="132">
        <v>97.489999999999981</v>
      </c>
      <c r="T192" s="339" t="s">
        <v>88</v>
      </c>
      <c r="U192" s="339" t="s">
        <v>88</v>
      </c>
      <c r="V192" s="132">
        <v>14.126275510204101</v>
      </c>
      <c r="W192" s="132">
        <v>6.0905612244898002</v>
      </c>
      <c r="X192" s="132">
        <v>20.216836734693899</v>
      </c>
      <c r="Y192" s="282" t="s">
        <v>87</v>
      </c>
      <c r="Z192" s="282" t="s">
        <v>87</v>
      </c>
      <c r="AA192" s="282" t="s">
        <v>87</v>
      </c>
      <c r="AB192" s="282" t="s">
        <v>87</v>
      </c>
      <c r="AC192" s="282" t="s">
        <v>87</v>
      </c>
      <c r="AD192" s="282" t="s">
        <v>87</v>
      </c>
      <c r="AE192" s="282" t="s">
        <v>87</v>
      </c>
      <c r="AF192" s="282" t="s">
        <v>87</v>
      </c>
      <c r="AG192" s="282" t="s">
        <v>87</v>
      </c>
      <c r="AH192" s="282" t="s">
        <v>87</v>
      </c>
      <c r="AI192" s="282" t="s">
        <v>87</v>
      </c>
      <c r="AJ192" s="282" t="s">
        <v>87</v>
      </c>
      <c r="AK192" s="282" t="s">
        <v>87</v>
      </c>
      <c r="AL192" s="282" t="s">
        <v>87</v>
      </c>
      <c r="AM192" s="282" t="s">
        <v>87</v>
      </c>
      <c r="AN192" s="282" t="s">
        <v>87</v>
      </c>
      <c r="AO192" s="282" t="s">
        <v>87</v>
      </c>
      <c r="AP192" s="282" t="s">
        <v>87</v>
      </c>
      <c r="AQ192" s="282" t="s">
        <v>87</v>
      </c>
      <c r="AR192" s="282" t="s">
        <v>87</v>
      </c>
      <c r="AS192" s="282" t="s">
        <v>87</v>
      </c>
      <c r="AT192" s="282" t="s">
        <v>87</v>
      </c>
      <c r="AU192" s="282" t="s">
        <v>87</v>
      </c>
      <c r="AV192" s="282" t="s">
        <v>87</v>
      </c>
      <c r="AW192" s="286" t="s">
        <v>87</v>
      </c>
      <c r="AX192" s="286" t="s">
        <v>87</v>
      </c>
      <c r="AY192" s="286" t="s">
        <v>87</v>
      </c>
      <c r="AZ192" s="286" t="s">
        <v>87</v>
      </c>
      <c r="BA192" s="286" t="s">
        <v>87</v>
      </c>
      <c r="BB192" s="285">
        <v>46</v>
      </c>
      <c r="BC192" s="285">
        <v>49</v>
      </c>
      <c r="BD192" s="287" t="s">
        <v>88</v>
      </c>
      <c r="BE192" s="287" t="s">
        <v>88</v>
      </c>
      <c r="BF192" s="287" t="s">
        <v>88</v>
      </c>
      <c r="BG192" s="285">
        <v>124</v>
      </c>
      <c r="BH192" s="284">
        <v>36.366515823833559</v>
      </c>
      <c r="BI192" s="285">
        <v>732</v>
      </c>
      <c r="BJ192" s="284">
        <v>214.67975470198519</v>
      </c>
      <c r="BK192" s="285">
        <v>20</v>
      </c>
      <c r="BL192" s="284">
        <v>5.8655670683602512</v>
      </c>
      <c r="BM192" s="285">
        <v>25</v>
      </c>
      <c r="BN192" s="288">
        <v>7.3319588354503145</v>
      </c>
      <c r="BO192" s="289">
        <v>242</v>
      </c>
      <c r="BP192" s="288">
        <v>70.973361527159042</v>
      </c>
      <c r="BQ192" s="285">
        <v>0</v>
      </c>
      <c r="BR192" s="288">
        <v>0</v>
      </c>
      <c r="BS192" s="285">
        <v>0</v>
      </c>
      <c r="BT192" s="288">
        <v>0</v>
      </c>
      <c r="BU192" s="285">
        <v>0</v>
      </c>
      <c r="BV192" s="288">
        <v>0</v>
      </c>
      <c r="BW192" s="285">
        <v>71</v>
      </c>
      <c r="BX192" s="288">
        <v>20.822763092678894</v>
      </c>
      <c r="BY192" s="290">
        <v>0</v>
      </c>
      <c r="BZ192" s="291">
        <v>0</v>
      </c>
      <c r="CA192" s="285">
        <v>640</v>
      </c>
      <c r="CB192" s="288">
        <v>187.69814618752804</v>
      </c>
      <c r="CC192" s="285">
        <v>15</v>
      </c>
      <c r="CD192" s="288">
        <v>4.3991753012701889</v>
      </c>
      <c r="CE192" s="285">
        <v>65</v>
      </c>
      <c r="CF192" s="288">
        <v>19.063092972170814</v>
      </c>
      <c r="CG192" s="285">
        <v>720</v>
      </c>
      <c r="CH192" s="288">
        <v>211.16041446096906</v>
      </c>
      <c r="CI192" s="285">
        <v>855</v>
      </c>
      <c r="CJ192" s="288">
        <v>250.75299217240075</v>
      </c>
      <c r="CK192" s="285">
        <v>211</v>
      </c>
      <c r="CL192" s="288">
        <v>61.881732571200651</v>
      </c>
      <c r="CM192" s="285">
        <v>0</v>
      </c>
      <c r="CN192" s="292">
        <v>0</v>
      </c>
      <c r="CO192" s="285">
        <v>222</v>
      </c>
      <c r="CP192" s="288">
        <v>65.107794458798793</v>
      </c>
      <c r="CQ192" s="285">
        <v>4</v>
      </c>
      <c r="CR192" s="288">
        <v>1.1731134136720502</v>
      </c>
      <c r="CS192" s="285">
        <v>2</v>
      </c>
      <c r="CT192" s="288">
        <v>0.58655670683602512</v>
      </c>
      <c r="CU192" s="285">
        <v>89</v>
      </c>
      <c r="CV192" s="288">
        <v>26.101773454203119</v>
      </c>
      <c r="CW192" s="285">
        <v>1399</v>
      </c>
      <c r="CX192" s="288">
        <v>410.29641643179957</v>
      </c>
      <c r="CY192" s="285">
        <v>818</v>
      </c>
      <c r="CZ192" s="288">
        <v>239.90169309593429</v>
      </c>
      <c r="DA192" s="285">
        <v>0</v>
      </c>
      <c r="DB192" s="288">
        <v>0</v>
      </c>
      <c r="DC192" s="285">
        <v>0</v>
      </c>
      <c r="DD192" s="285">
        <v>1669</v>
      </c>
      <c r="DE192" s="285">
        <v>1066</v>
      </c>
      <c r="DF192" s="285">
        <v>23522</v>
      </c>
      <c r="DG192" s="285">
        <v>0</v>
      </c>
      <c r="DH192" s="285">
        <v>948</v>
      </c>
      <c r="DI192" s="285">
        <v>19</v>
      </c>
      <c r="DJ192" s="285">
        <v>309</v>
      </c>
      <c r="DK192" s="285">
        <v>1</v>
      </c>
      <c r="DL192" s="285">
        <v>415</v>
      </c>
      <c r="DM192" s="285">
        <v>1</v>
      </c>
      <c r="DN192" s="285">
        <v>2013</v>
      </c>
      <c r="DO192" s="285">
        <v>147</v>
      </c>
      <c r="DP192" s="285">
        <v>159</v>
      </c>
      <c r="DQ192" s="285">
        <v>95</v>
      </c>
      <c r="DR192" s="285">
        <v>0</v>
      </c>
      <c r="DS192" s="285">
        <v>72</v>
      </c>
      <c r="DT192" s="285">
        <v>46385</v>
      </c>
      <c r="DU192" s="285">
        <v>28412</v>
      </c>
      <c r="DV192" s="285">
        <v>8130</v>
      </c>
      <c r="DW192" s="285">
        <v>9451</v>
      </c>
      <c r="DX192" s="285">
        <v>1048</v>
      </c>
      <c r="DY192" s="285">
        <v>906</v>
      </c>
      <c r="DZ192" s="285">
        <v>9688</v>
      </c>
      <c r="EA192" s="285">
        <v>28504</v>
      </c>
      <c r="EB192" s="288">
        <v>27.248807184956501</v>
      </c>
      <c r="EC192" s="285">
        <v>434</v>
      </c>
      <c r="ED192" s="285">
        <v>9648</v>
      </c>
      <c r="EE192" s="285">
        <v>1677</v>
      </c>
      <c r="EF192" s="288">
        <v>17.381840796019901</v>
      </c>
      <c r="EG192" s="285">
        <v>301</v>
      </c>
      <c r="EH192" s="285">
        <v>159</v>
      </c>
      <c r="EI192" s="285">
        <v>68</v>
      </c>
      <c r="EJ192" s="285">
        <v>84</v>
      </c>
      <c r="EK192" s="285">
        <v>661</v>
      </c>
      <c r="EL192" s="285">
        <v>9</v>
      </c>
      <c r="EM192" s="285">
        <v>57</v>
      </c>
      <c r="EN192" s="285">
        <v>14</v>
      </c>
      <c r="EO192" s="285">
        <v>29</v>
      </c>
      <c r="EP192" s="285">
        <v>71</v>
      </c>
      <c r="EQ192" s="285">
        <v>50</v>
      </c>
      <c r="ER192" s="285">
        <v>0</v>
      </c>
      <c r="ES192" s="285">
        <v>9</v>
      </c>
      <c r="ET192" s="285">
        <v>4</v>
      </c>
      <c r="EU192" s="285">
        <v>0</v>
      </c>
      <c r="EV192" s="285">
        <v>6118</v>
      </c>
      <c r="EW192" s="285">
        <v>47</v>
      </c>
      <c r="EX192" s="285">
        <v>21</v>
      </c>
      <c r="EY192" s="285">
        <v>1521</v>
      </c>
      <c r="EZ192" s="285">
        <v>48</v>
      </c>
      <c r="FA192" s="285">
        <v>38</v>
      </c>
      <c r="FB192" s="285">
        <v>6</v>
      </c>
      <c r="FC192" s="285">
        <v>2</v>
      </c>
      <c r="FD192" s="285">
        <v>8</v>
      </c>
      <c r="FE192" s="285">
        <v>1</v>
      </c>
      <c r="FF192" s="285">
        <v>36</v>
      </c>
      <c r="FG192" s="285">
        <v>545</v>
      </c>
      <c r="FH192" s="285">
        <v>920</v>
      </c>
      <c r="FI192" s="285">
        <v>325</v>
      </c>
      <c r="FJ192" s="285">
        <v>5556</v>
      </c>
      <c r="FK192" s="289">
        <v>26</v>
      </c>
      <c r="FL192" s="288">
        <v>7.534703103718086</v>
      </c>
      <c r="FM192" s="289">
        <v>11</v>
      </c>
      <c r="FN192" s="288">
        <v>3.1877590054191902</v>
      </c>
      <c r="FO192" s="289">
        <v>7</v>
      </c>
      <c r="FP192" s="288">
        <v>2.0285739125394846</v>
      </c>
      <c r="FQ192" s="281">
        <v>5</v>
      </c>
      <c r="FR192" s="292">
        <v>1.4663917670900628</v>
      </c>
      <c r="FS192" s="281">
        <v>1</v>
      </c>
      <c r="FT192" s="292">
        <v>0.29327835341801256</v>
      </c>
      <c r="FU192" s="289">
        <v>20</v>
      </c>
      <c r="FV192" s="288">
        <v>5.8655670683602512</v>
      </c>
      <c r="FW192" s="293">
        <v>1</v>
      </c>
      <c r="FX192" s="293">
        <v>0</v>
      </c>
      <c r="FY192" s="293">
        <v>1</v>
      </c>
      <c r="FZ192" s="293">
        <v>0</v>
      </c>
      <c r="GA192" s="293">
        <v>0</v>
      </c>
      <c r="GB192" s="285">
        <v>14726</v>
      </c>
      <c r="GC192" s="285">
        <v>3798</v>
      </c>
      <c r="GD192" s="285">
        <v>7182</v>
      </c>
      <c r="GE192" s="285">
        <v>0</v>
      </c>
      <c r="GF192" s="285">
        <v>53</v>
      </c>
      <c r="GG192" s="288">
        <v>686.63</v>
      </c>
      <c r="GH192" s="288">
        <v>1354.91</v>
      </c>
      <c r="GI192" s="288">
        <v>63.77</v>
      </c>
      <c r="GJ192" s="288">
        <v>27.65</v>
      </c>
      <c r="GK192" s="288">
        <v>5</v>
      </c>
      <c r="GL192" s="288">
        <v>4</v>
      </c>
      <c r="GM192" s="288">
        <v>16.39</v>
      </c>
      <c r="GN192" s="288">
        <v>18.989999999999998</v>
      </c>
      <c r="GO192" s="288">
        <v>8.0299999999999994</v>
      </c>
      <c r="GP192" s="288">
        <v>17.84</v>
      </c>
      <c r="GQ192" s="288">
        <v>2.37</v>
      </c>
      <c r="GR192" s="288">
        <v>4</v>
      </c>
      <c r="GS192" s="288">
        <v>0</v>
      </c>
      <c r="GT192" s="288">
        <v>58.55</v>
      </c>
      <c r="GU192" s="288">
        <v>3</v>
      </c>
      <c r="GV192" s="288">
        <v>3.8</v>
      </c>
      <c r="GW192" s="288">
        <v>2</v>
      </c>
      <c r="GX192" s="288">
        <v>1</v>
      </c>
      <c r="GY192" s="288">
        <v>4</v>
      </c>
      <c r="GZ192" s="288">
        <v>6.87</v>
      </c>
      <c r="HA192" s="288">
        <v>2.8</v>
      </c>
      <c r="HB192" s="288">
        <v>0</v>
      </c>
      <c r="HC192" s="288">
        <v>2</v>
      </c>
      <c r="HD192" s="288">
        <v>4</v>
      </c>
      <c r="HE192" s="288">
        <v>2</v>
      </c>
      <c r="HF192" s="288">
        <v>5</v>
      </c>
      <c r="HG192" s="288">
        <v>4</v>
      </c>
      <c r="HH192" s="288">
        <v>30.55</v>
      </c>
      <c r="HI192" s="288">
        <v>1.68</v>
      </c>
      <c r="HJ192" s="134">
        <v>0.86938881965977921</v>
      </c>
      <c r="HK192" s="134">
        <v>17.677572666415511</v>
      </c>
      <c r="HL192" s="132">
        <v>49.801489552844345</v>
      </c>
      <c r="HM192" s="144">
        <v>103.5</v>
      </c>
      <c r="HN192" s="144">
        <v>105.801</v>
      </c>
      <c r="HO192" s="365">
        <v>5.6156113996911401E-2</v>
      </c>
      <c r="HP192" s="365">
        <v>3.6264732547597503E-2</v>
      </c>
      <c r="HQ192" s="365">
        <v>1.2578616352201299</v>
      </c>
      <c r="HR192" s="365">
        <v>1.1235955056179801</v>
      </c>
      <c r="HS192" s="132">
        <v>96.2264150943396</v>
      </c>
      <c r="HT192" s="132">
        <v>100</v>
      </c>
      <c r="HU192" s="132">
        <v>4.4644110627544604</v>
      </c>
      <c r="HV192" s="132">
        <v>3.2275611967361701</v>
      </c>
      <c r="HW192" s="132">
        <v>4.1974949024177102</v>
      </c>
      <c r="HX192" s="132">
        <v>7.4929718596042001</v>
      </c>
      <c r="HY192" s="144">
        <v>81.756999999999991</v>
      </c>
      <c r="HZ192" s="144">
        <v>90.028000000000006</v>
      </c>
      <c r="IA192" s="383">
        <v>20</v>
      </c>
      <c r="IB192" s="383">
        <v>12</v>
      </c>
      <c r="IC192" s="366">
        <v>0.32803017877644702</v>
      </c>
      <c r="ID192" s="366">
        <v>0.117670131398313</v>
      </c>
      <c r="IE192" s="366">
        <v>4.6620046620046596</v>
      </c>
      <c r="IF192" s="366">
        <v>2.70880361173815</v>
      </c>
      <c r="IG192" s="144">
        <v>88.111888111888106</v>
      </c>
      <c r="IH192" s="144">
        <v>91.647855530474004</v>
      </c>
      <c r="II192" s="144">
        <v>7.0362473347548002</v>
      </c>
      <c r="IJ192" s="144">
        <v>4.3439890174544002</v>
      </c>
      <c r="IK192" s="144">
        <v>3.87416254005243</v>
      </c>
      <c r="IL192" s="144">
        <v>7.6404932223675797</v>
      </c>
      <c r="IM192" s="146">
        <v>100.809</v>
      </c>
      <c r="IN192" s="135">
        <v>119.69499999999999</v>
      </c>
      <c r="IO192" s="366">
        <v>0.121359223300971</v>
      </c>
      <c r="IP192" s="366">
        <v>9.4876660341555993E-2</v>
      </c>
      <c r="IQ192" s="366">
        <v>1.6949152542372901</v>
      </c>
      <c r="IR192" s="366">
        <v>2</v>
      </c>
      <c r="IS192" s="144">
        <v>93.220338983050794</v>
      </c>
      <c r="IT192" s="144">
        <v>94</v>
      </c>
      <c r="IU192" s="144">
        <v>7.1601941747572804</v>
      </c>
      <c r="IV192" s="144">
        <v>4.7438330170778</v>
      </c>
      <c r="IW192" s="144">
        <v>1.24534450651769</v>
      </c>
      <c r="IX192" s="144">
        <v>1.8465533937846601</v>
      </c>
      <c r="IY192" s="338">
        <v>9</v>
      </c>
      <c r="IZ192" s="366">
        <v>0.17660910518053399</v>
      </c>
      <c r="JA192" s="366">
        <v>2.2222222222222201</v>
      </c>
      <c r="JB192" s="366">
        <v>97.530864197530903</v>
      </c>
      <c r="JC192" s="366">
        <v>7.9474097331240197</v>
      </c>
      <c r="JD192" s="144">
        <v>6.9641216912071702</v>
      </c>
    </row>
    <row r="193" spans="1:264" ht="18" customHeight="1">
      <c r="A193" s="278"/>
      <c r="B193" s="279" t="s">
        <v>87</v>
      </c>
      <c r="C193" s="279" t="s">
        <v>87</v>
      </c>
      <c r="D193" s="280" t="s">
        <v>1909</v>
      </c>
      <c r="E193" s="281" t="s">
        <v>1406</v>
      </c>
      <c r="F193" s="280" t="s">
        <v>111</v>
      </c>
      <c r="G193" s="281" t="s">
        <v>23</v>
      </c>
      <c r="H193" s="282" t="s">
        <v>87</v>
      </c>
      <c r="I193" s="282" t="s">
        <v>87</v>
      </c>
      <c r="J193" s="282" t="s">
        <v>87</v>
      </c>
      <c r="K193" s="282" t="s">
        <v>87</v>
      </c>
      <c r="L193" s="282" t="s">
        <v>87</v>
      </c>
      <c r="M193" s="283">
        <v>346482</v>
      </c>
      <c r="N193" s="282" t="s">
        <v>87</v>
      </c>
      <c r="O193" s="282" t="s">
        <v>87</v>
      </c>
      <c r="P193" s="282" t="s">
        <v>87</v>
      </c>
      <c r="Q193" s="282" t="s">
        <v>87</v>
      </c>
      <c r="R193" s="132">
        <v>92.25004015219271</v>
      </c>
      <c r="S193" s="132">
        <v>96.231874029326349</v>
      </c>
      <c r="T193" s="339" t="s">
        <v>88</v>
      </c>
      <c r="U193" s="339" t="s">
        <v>88</v>
      </c>
      <c r="V193" s="132">
        <v>11.985617259288899</v>
      </c>
      <c r="W193" s="132">
        <v>6.1126648022373198</v>
      </c>
      <c r="X193" s="132">
        <v>18.098282061526199</v>
      </c>
      <c r="Y193" s="282" t="s">
        <v>87</v>
      </c>
      <c r="Z193" s="282" t="s">
        <v>87</v>
      </c>
      <c r="AA193" s="282" t="s">
        <v>87</v>
      </c>
      <c r="AB193" s="282" t="s">
        <v>87</v>
      </c>
      <c r="AC193" s="282" t="s">
        <v>87</v>
      </c>
      <c r="AD193" s="282" t="s">
        <v>87</v>
      </c>
      <c r="AE193" s="282" t="s">
        <v>87</v>
      </c>
      <c r="AF193" s="282" t="s">
        <v>87</v>
      </c>
      <c r="AG193" s="282" t="s">
        <v>87</v>
      </c>
      <c r="AH193" s="282" t="s">
        <v>87</v>
      </c>
      <c r="AI193" s="282" t="s">
        <v>87</v>
      </c>
      <c r="AJ193" s="282" t="s">
        <v>87</v>
      </c>
      <c r="AK193" s="282" t="s">
        <v>87</v>
      </c>
      <c r="AL193" s="282" t="s">
        <v>87</v>
      </c>
      <c r="AM193" s="282" t="s">
        <v>87</v>
      </c>
      <c r="AN193" s="282" t="s">
        <v>87</v>
      </c>
      <c r="AO193" s="282" t="s">
        <v>87</v>
      </c>
      <c r="AP193" s="282" t="s">
        <v>87</v>
      </c>
      <c r="AQ193" s="282" t="s">
        <v>87</v>
      </c>
      <c r="AR193" s="282" t="s">
        <v>87</v>
      </c>
      <c r="AS193" s="282" t="s">
        <v>87</v>
      </c>
      <c r="AT193" s="282" t="s">
        <v>87</v>
      </c>
      <c r="AU193" s="282" t="s">
        <v>87</v>
      </c>
      <c r="AV193" s="282" t="s">
        <v>87</v>
      </c>
      <c r="AW193" s="286" t="s">
        <v>87</v>
      </c>
      <c r="AX193" s="286" t="s">
        <v>87</v>
      </c>
      <c r="AY193" s="286" t="s">
        <v>87</v>
      </c>
      <c r="AZ193" s="286" t="s">
        <v>87</v>
      </c>
      <c r="BA193" s="286" t="s">
        <v>87</v>
      </c>
      <c r="BB193" s="285">
        <v>27</v>
      </c>
      <c r="BC193" s="285">
        <v>34</v>
      </c>
      <c r="BD193" s="287" t="s">
        <v>88</v>
      </c>
      <c r="BE193" s="287" t="s">
        <v>88</v>
      </c>
      <c r="BF193" s="287" t="s">
        <v>88</v>
      </c>
      <c r="BG193" s="285">
        <v>59</v>
      </c>
      <c r="BH193" s="284">
        <v>17.678220432427249</v>
      </c>
      <c r="BI193" s="285">
        <v>391</v>
      </c>
      <c r="BJ193" s="284">
        <v>117.15566422167889</v>
      </c>
      <c r="BK193" s="285">
        <v>16</v>
      </c>
      <c r="BL193" s="284">
        <v>4.7940936765904407</v>
      </c>
      <c r="BM193" s="285">
        <v>0</v>
      </c>
      <c r="BN193" s="288">
        <v>0</v>
      </c>
      <c r="BO193" s="289">
        <v>227</v>
      </c>
      <c r="BP193" s="288">
        <v>68.016204036626874</v>
      </c>
      <c r="BQ193" s="285">
        <v>0</v>
      </c>
      <c r="BR193" s="288">
        <v>0</v>
      </c>
      <c r="BS193" s="285">
        <v>49</v>
      </c>
      <c r="BT193" s="288">
        <v>14.681911884558223</v>
      </c>
      <c r="BU193" s="285">
        <v>0</v>
      </c>
      <c r="BV193" s="288">
        <v>0</v>
      </c>
      <c r="BW193" s="285">
        <v>122</v>
      </c>
      <c r="BX193" s="288">
        <v>36.554964284002111</v>
      </c>
      <c r="BY193" s="290">
        <v>19</v>
      </c>
      <c r="BZ193" s="291">
        <v>5.6929862409511482</v>
      </c>
      <c r="CA193" s="285">
        <v>632</v>
      </c>
      <c r="CB193" s="288">
        <v>189.3667002253224</v>
      </c>
      <c r="CC193" s="285">
        <v>28</v>
      </c>
      <c r="CD193" s="288">
        <v>8.3896639340332708</v>
      </c>
      <c r="CE193" s="285">
        <v>233</v>
      </c>
      <c r="CF193" s="288">
        <v>69.813989165348289</v>
      </c>
      <c r="CG193" s="285">
        <v>902</v>
      </c>
      <c r="CH193" s="288">
        <v>270.26703101778605</v>
      </c>
      <c r="CI193" s="285">
        <v>1313</v>
      </c>
      <c r="CJ193" s="288">
        <v>393.415312335203</v>
      </c>
      <c r="CK193" s="285">
        <v>186</v>
      </c>
      <c r="CL193" s="288">
        <v>55.731338990363874</v>
      </c>
      <c r="CM193" s="285">
        <v>2196</v>
      </c>
      <c r="CN193" s="292">
        <v>657.98935711203796</v>
      </c>
      <c r="CO193" s="285">
        <v>113</v>
      </c>
      <c r="CP193" s="288">
        <v>33.858286590919981</v>
      </c>
      <c r="CQ193" s="285">
        <v>31</v>
      </c>
      <c r="CR193" s="288">
        <v>9.2885564983939783</v>
      </c>
      <c r="CS193" s="285">
        <v>92</v>
      </c>
      <c r="CT193" s="288">
        <v>27.566038640395035</v>
      </c>
      <c r="CU193" s="285">
        <v>110</v>
      </c>
      <c r="CV193" s="288">
        <v>32.959394026559281</v>
      </c>
      <c r="CW193" s="285">
        <v>1258</v>
      </c>
      <c r="CX193" s="288">
        <v>376.93561532192336</v>
      </c>
      <c r="CY193" s="285">
        <v>1258</v>
      </c>
      <c r="CZ193" s="288">
        <v>376.93561532192336</v>
      </c>
      <c r="DA193" s="290">
        <v>0</v>
      </c>
      <c r="DB193" s="291">
        <v>0</v>
      </c>
      <c r="DC193" s="285">
        <v>20</v>
      </c>
      <c r="DD193" s="285">
        <v>867</v>
      </c>
      <c r="DE193" s="285">
        <v>483</v>
      </c>
      <c r="DF193" s="285">
        <v>6490</v>
      </c>
      <c r="DG193" s="285">
        <v>4682</v>
      </c>
      <c r="DH193" s="285">
        <v>313</v>
      </c>
      <c r="DI193" s="285">
        <v>5</v>
      </c>
      <c r="DJ193" s="285">
        <v>449</v>
      </c>
      <c r="DK193" s="285">
        <v>202</v>
      </c>
      <c r="DL193" s="285">
        <v>334</v>
      </c>
      <c r="DM193" s="285">
        <v>0</v>
      </c>
      <c r="DN193" s="285">
        <v>1531</v>
      </c>
      <c r="DO193" s="285">
        <v>81</v>
      </c>
      <c r="DP193" s="285">
        <v>180</v>
      </c>
      <c r="DQ193" s="285">
        <v>13</v>
      </c>
      <c r="DR193" s="285">
        <v>0</v>
      </c>
      <c r="DS193" s="285">
        <v>63</v>
      </c>
      <c r="DT193" s="285">
        <v>3676</v>
      </c>
      <c r="DU193" s="285">
        <v>23191</v>
      </c>
      <c r="DV193" s="285">
        <v>4349</v>
      </c>
      <c r="DW193" s="285">
        <v>5174</v>
      </c>
      <c r="DX193" s="285">
        <v>604</v>
      </c>
      <c r="DY193" s="285">
        <v>436</v>
      </c>
      <c r="DZ193" s="285">
        <v>6305</v>
      </c>
      <c r="EA193" s="285">
        <v>9562</v>
      </c>
      <c r="EB193" s="288">
        <v>30.297008993934298</v>
      </c>
      <c r="EC193" s="285">
        <v>351</v>
      </c>
      <c r="ED193" s="285">
        <v>3197</v>
      </c>
      <c r="EE193" s="285">
        <v>1047</v>
      </c>
      <c r="EF193" s="288">
        <v>32.749452611823585</v>
      </c>
      <c r="EG193" s="285">
        <v>192</v>
      </c>
      <c r="EH193" s="285">
        <v>88</v>
      </c>
      <c r="EI193" s="285">
        <v>57</v>
      </c>
      <c r="EJ193" s="285">
        <v>43</v>
      </c>
      <c r="EK193" s="285">
        <v>479</v>
      </c>
      <c r="EL193" s="285">
        <v>3</v>
      </c>
      <c r="EM193" s="285">
        <v>28</v>
      </c>
      <c r="EN193" s="285">
        <v>13</v>
      </c>
      <c r="EO193" s="285">
        <v>32</v>
      </c>
      <c r="EP193" s="285">
        <v>158</v>
      </c>
      <c r="EQ193" s="285">
        <v>36</v>
      </c>
      <c r="ER193" s="285">
        <v>0</v>
      </c>
      <c r="ES193" s="285">
        <v>3</v>
      </c>
      <c r="ET193" s="285">
        <v>9</v>
      </c>
      <c r="EU193" s="285">
        <v>0</v>
      </c>
      <c r="EV193" s="285">
        <v>3606</v>
      </c>
      <c r="EW193" s="285">
        <v>28</v>
      </c>
      <c r="EX193" s="285">
        <v>24</v>
      </c>
      <c r="EY193" s="285">
        <v>540</v>
      </c>
      <c r="EZ193" s="285">
        <v>49</v>
      </c>
      <c r="FA193" s="285">
        <v>21</v>
      </c>
      <c r="FB193" s="285">
        <v>2</v>
      </c>
      <c r="FC193" s="285">
        <v>3</v>
      </c>
      <c r="FD193" s="285">
        <v>17</v>
      </c>
      <c r="FE193" s="285">
        <v>26</v>
      </c>
      <c r="FF193" s="285">
        <v>44</v>
      </c>
      <c r="FG193" s="285">
        <v>294</v>
      </c>
      <c r="FH193" s="285">
        <v>404</v>
      </c>
      <c r="FI193" s="285">
        <v>306</v>
      </c>
      <c r="FJ193" s="285">
        <v>3179</v>
      </c>
      <c r="FK193" s="289">
        <v>14</v>
      </c>
      <c r="FL193" s="288">
        <v>4.040613942427024</v>
      </c>
      <c r="FM193" s="289">
        <v>4</v>
      </c>
      <c r="FN193" s="288">
        <v>1.1544611264077209</v>
      </c>
      <c r="FO193" s="289">
        <v>3</v>
      </c>
      <c r="FP193" s="288">
        <v>0.86584584480579085</v>
      </c>
      <c r="FQ193" s="281">
        <v>2</v>
      </c>
      <c r="FR193" s="292">
        <v>0.59926170957380509</v>
      </c>
      <c r="FS193" s="281">
        <v>1</v>
      </c>
      <c r="FT193" s="292">
        <v>0.29963085478690255</v>
      </c>
      <c r="FU193" s="289">
        <v>20</v>
      </c>
      <c r="FV193" s="288">
        <v>5.9926170957380513</v>
      </c>
      <c r="FW193" s="293">
        <v>1</v>
      </c>
      <c r="FX193" s="293">
        <v>0</v>
      </c>
      <c r="FY193" s="293">
        <v>1</v>
      </c>
      <c r="FZ193" s="293">
        <v>0</v>
      </c>
      <c r="GA193" s="293">
        <v>0</v>
      </c>
      <c r="GB193" s="285">
        <v>7101</v>
      </c>
      <c r="GC193" s="285">
        <v>2130</v>
      </c>
      <c r="GD193" s="285">
        <v>3575</v>
      </c>
      <c r="GE193" s="285">
        <v>0</v>
      </c>
      <c r="GF193" s="285">
        <v>26</v>
      </c>
      <c r="GG193" s="288">
        <v>131</v>
      </c>
      <c r="GH193" s="288">
        <v>522</v>
      </c>
      <c r="GI193" s="288">
        <v>29</v>
      </c>
      <c r="GJ193" s="288">
        <v>5</v>
      </c>
      <c r="GK193" s="288">
        <v>2</v>
      </c>
      <c r="GL193" s="288">
        <v>2</v>
      </c>
      <c r="GM193" s="288">
        <v>4</v>
      </c>
      <c r="GN193" s="288">
        <v>3</v>
      </c>
      <c r="GO193" s="288">
        <v>1</v>
      </c>
      <c r="GP193" s="288">
        <v>5</v>
      </c>
      <c r="GQ193" s="288">
        <v>2</v>
      </c>
      <c r="GR193" s="288">
        <v>1</v>
      </c>
      <c r="GS193" s="288">
        <v>0</v>
      </c>
      <c r="GT193" s="288">
        <v>19</v>
      </c>
      <c r="GU193" s="288">
        <v>1</v>
      </c>
      <c r="GV193" s="288">
        <v>2</v>
      </c>
      <c r="GW193" s="288">
        <v>0</v>
      </c>
      <c r="GX193" s="288">
        <v>0</v>
      </c>
      <c r="GY193" s="288">
        <v>3</v>
      </c>
      <c r="GZ193" s="288">
        <v>2</v>
      </c>
      <c r="HA193" s="288">
        <v>1</v>
      </c>
      <c r="HB193" s="288">
        <v>0</v>
      </c>
      <c r="HC193" s="288">
        <v>1</v>
      </c>
      <c r="HD193" s="288">
        <v>1</v>
      </c>
      <c r="HE193" s="288">
        <v>2</v>
      </c>
      <c r="HF193" s="288">
        <v>3</v>
      </c>
      <c r="HG193" s="288">
        <v>6</v>
      </c>
      <c r="HH193" s="288">
        <v>7</v>
      </c>
      <c r="HI193" s="288">
        <v>0</v>
      </c>
      <c r="HJ193" s="134">
        <v>0.86584584480579085</v>
      </c>
      <c r="HK193" s="134">
        <v>10.101534856067559</v>
      </c>
      <c r="HL193" s="132">
        <v>45.635848326897211</v>
      </c>
      <c r="HM193" s="144">
        <v>99.715208905399507</v>
      </c>
      <c r="HN193" s="144">
        <v>100.602590941581</v>
      </c>
      <c r="HO193" s="365">
        <v>8.2804305823902802E-2</v>
      </c>
      <c r="HP193" s="365">
        <v>5.3352303041081302E-2</v>
      </c>
      <c r="HQ193" s="365">
        <v>2.52100840336134</v>
      </c>
      <c r="HR193" s="365">
        <v>2.1126760563380298</v>
      </c>
      <c r="HS193" s="132">
        <v>91.596638655462201</v>
      </c>
      <c r="HT193" s="132">
        <v>95.774647887323894</v>
      </c>
      <c r="HU193" s="132">
        <v>3.28457079768148</v>
      </c>
      <c r="HV193" s="132">
        <v>2.52534234394451</v>
      </c>
      <c r="HW193" s="132">
        <v>1.7350420869037699</v>
      </c>
      <c r="HX193" s="132">
        <v>3.9091060783034801</v>
      </c>
      <c r="HY193" s="144">
        <v>87.541550241887649</v>
      </c>
      <c r="HZ193" s="144">
        <v>90.521959747819494</v>
      </c>
      <c r="IA193" s="383">
        <v>22</v>
      </c>
      <c r="IB193" s="383">
        <v>18</v>
      </c>
      <c r="IC193" s="366">
        <v>0.454921422663358</v>
      </c>
      <c r="ID193" s="366">
        <v>0.224831376467649</v>
      </c>
      <c r="IE193" s="366">
        <v>6.1624649859943998</v>
      </c>
      <c r="IF193" s="366">
        <v>3.8216560509554101</v>
      </c>
      <c r="IG193" s="144">
        <v>83.193277310924401</v>
      </c>
      <c r="IH193" s="144">
        <v>89.596602972399197</v>
      </c>
      <c r="II193" s="144">
        <v>7.3821339950372202</v>
      </c>
      <c r="IJ193" s="144">
        <v>5.8830876842368198</v>
      </c>
      <c r="IK193" s="144">
        <v>2.5282475164935199</v>
      </c>
      <c r="IL193" s="144">
        <v>5.7658176964033796</v>
      </c>
      <c r="IM193" s="146">
        <v>97.445916136989496</v>
      </c>
      <c r="IN193" s="135">
        <v>118.75350389856595</v>
      </c>
      <c r="IO193" s="366">
        <v>0.86750788643533105</v>
      </c>
      <c r="IP193" s="366">
        <v>6.3653723742838994E-2</v>
      </c>
      <c r="IQ193" s="366">
        <v>8.8000000000000007</v>
      </c>
      <c r="IR193" s="366">
        <v>1.3333333333333299</v>
      </c>
      <c r="IS193" s="144">
        <v>98.4</v>
      </c>
      <c r="IT193" s="144">
        <v>98.6666666666667</v>
      </c>
      <c r="IU193" s="144">
        <v>9.8580441640378496</v>
      </c>
      <c r="IV193" s="144">
        <v>4.7740292807129201</v>
      </c>
      <c r="IW193" s="144">
        <v>2.52612545536735</v>
      </c>
      <c r="IX193" s="144">
        <v>4.0305584826132801</v>
      </c>
      <c r="IY193" s="338">
        <v>26</v>
      </c>
      <c r="IZ193" s="366">
        <v>0.478645066273932</v>
      </c>
      <c r="JA193" s="366">
        <v>7.6696165191740402</v>
      </c>
      <c r="JB193" s="366">
        <v>98.5250737463127</v>
      </c>
      <c r="JC193" s="366">
        <v>6.2407952871870398</v>
      </c>
      <c r="JD193" s="144">
        <v>8.2778392973620694</v>
      </c>
    </row>
    <row r="194" spans="1:264" ht="18" customHeight="1">
      <c r="A194" s="278"/>
      <c r="B194" s="279" t="s">
        <v>87</v>
      </c>
      <c r="C194" s="279" t="s">
        <v>87</v>
      </c>
      <c r="D194" s="280" t="s">
        <v>1910</v>
      </c>
      <c r="E194" s="281" t="s">
        <v>1407</v>
      </c>
      <c r="F194" s="280" t="s">
        <v>111</v>
      </c>
      <c r="G194" s="281" t="s">
        <v>23</v>
      </c>
      <c r="H194" s="282" t="s">
        <v>87</v>
      </c>
      <c r="I194" s="282" t="s">
        <v>87</v>
      </c>
      <c r="J194" s="282" t="s">
        <v>87</v>
      </c>
      <c r="K194" s="282" t="s">
        <v>87</v>
      </c>
      <c r="L194" s="282" t="s">
        <v>87</v>
      </c>
      <c r="M194" s="283">
        <v>142818</v>
      </c>
      <c r="N194" s="282" t="s">
        <v>87</v>
      </c>
      <c r="O194" s="282" t="s">
        <v>87</v>
      </c>
      <c r="P194" s="282" t="s">
        <v>87</v>
      </c>
      <c r="Q194" s="282" t="s">
        <v>87</v>
      </c>
      <c r="R194" s="132">
        <v>96.998669801004127</v>
      </c>
      <c r="S194" s="132">
        <v>99.069473237709843</v>
      </c>
      <c r="T194" s="339" t="s">
        <v>88</v>
      </c>
      <c r="U194" s="339" t="s">
        <v>88</v>
      </c>
      <c r="V194" s="132">
        <v>12.095531587057</v>
      </c>
      <c r="W194" s="132">
        <v>6.4714946070878296</v>
      </c>
      <c r="X194" s="132">
        <v>18.567026194144798</v>
      </c>
      <c r="Y194" s="282" t="s">
        <v>87</v>
      </c>
      <c r="Z194" s="282" t="s">
        <v>87</v>
      </c>
      <c r="AA194" s="282" t="s">
        <v>87</v>
      </c>
      <c r="AB194" s="282" t="s">
        <v>87</v>
      </c>
      <c r="AC194" s="282" t="s">
        <v>87</v>
      </c>
      <c r="AD194" s="282" t="s">
        <v>87</v>
      </c>
      <c r="AE194" s="282" t="s">
        <v>87</v>
      </c>
      <c r="AF194" s="282" t="s">
        <v>87</v>
      </c>
      <c r="AG194" s="282" t="s">
        <v>87</v>
      </c>
      <c r="AH194" s="282" t="s">
        <v>87</v>
      </c>
      <c r="AI194" s="282" t="s">
        <v>87</v>
      </c>
      <c r="AJ194" s="282" t="s">
        <v>87</v>
      </c>
      <c r="AK194" s="282" t="s">
        <v>87</v>
      </c>
      <c r="AL194" s="282" t="s">
        <v>87</v>
      </c>
      <c r="AM194" s="282" t="s">
        <v>87</v>
      </c>
      <c r="AN194" s="282" t="s">
        <v>87</v>
      </c>
      <c r="AO194" s="282" t="s">
        <v>87</v>
      </c>
      <c r="AP194" s="282" t="s">
        <v>87</v>
      </c>
      <c r="AQ194" s="282" t="s">
        <v>87</v>
      </c>
      <c r="AR194" s="282" t="s">
        <v>87</v>
      </c>
      <c r="AS194" s="282" t="s">
        <v>87</v>
      </c>
      <c r="AT194" s="282" t="s">
        <v>87</v>
      </c>
      <c r="AU194" s="282" t="s">
        <v>87</v>
      </c>
      <c r="AV194" s="282" t="s">
        <v>87</v>
      </c>
      <c r="AW194" s="286" t="s">
        <v>87</v>
      </c>
      <c r="AX194" s="286" t="s">
        <v>87</v>
      </c>
      <c r="AY194" s="286" t="s">
        <v>87</v>
      </c>
      <c r="AZ194" s="286" t="s">
        <v>87</v>
      </c>
      <c r="BA194" s="286" t="s">
        <v>87</v>
      </c>
      <c r="BB194" s="285">
        <v>7</v>
      </c>
      <c r="BC194" s="285">
        <v>17</v>
      </c>
      <c r="BD194" s="287" t="s">
        <v>88</v>
      </c>
      <c r="BE194" s="287" t="s">
        <v>88</v>
      </c>
      <c r="BF194" s="287" t="s">
        <v>88</v>
      </c>
      <c r="BG194" s="285">
        <v>0</v>
      </c>
      <c r="BH194" s="284">
        <v>0</v>
      </c>
      <c r="BI194" s="285">
        <v>134</v>
      </c>
      <c r="BJ194" s="284">
        <v>92.292857634823335</v>
      </c>
      <c r="BK194" s="285">
        <v>0</v>
      </c>
      <c r="BL194" s="284">
        <v>0</v>
      </c>
      <c r="BM194" s="285">
        <v>0</v>
      </c>
      <c r="BN194" s="288">
        <v>0</v>
      </c>
      <c r="BO194" s="289">
        <v>17</v>
      </c>
      <c r="BP194" s="288">
        <v>11.708795371582065</v>
      </c>
      <c r="BQ194" s="285">
        <v>0</v>
      </c>
      <c r="BR194" s="288">
        <v>0</v>
      </c>
      <c r="BS194" s="285">
        <v>0</v>
      </c>
      <c r="BT194" s="288">
        <v>0</v>
      </c>
      <c r="BU194" s="285">
        <v>0</v>
      </c>
      <c r="BV194" s="288">
        <v>0</v>
      </c>
      <c r="BW194" s="285">
        <v>0</v>
      </c>
      <c r="BX194" s="288">
        <v>0</v>
      </c>
      <c r="BY194" s="290">
        <v>0</v>
      </c>
      <c r="BZ194" s="291">
        <v>0</v>
      </c>
      <c r="CA194" s="285">
        <v>143</v>
      </c>
      <c r="CB194" s="288">
        <v>98.491631655072652</v>
      </c>
      <c r="CC194" s="285">
        <v>239</v>
      </c>
      <c r="CD194" s="288">
        <v>164.61188787106551</v>
      </c>
      <c r="CE194" s="285">
        <v>25</v>
      </c>
      <c r="CF194" s="288">
        <v>17.218816722914802</v>
      </c>
      <c r="CG194" s="285">
        <v>281</v>
      </c>
      <c r="CH194" s="288">
        <v>193.53949996556236</v>
      </c>
      <c r="CI194" s="285">
        <v>359</v>
      </c>
      <c r="CJ194" s="288">
        <v>247.26220814105656</v>
      </c>
      <c r="CK194" s="285">
        <v>104</v>
      </c>
      <c r="CL194" s="288">
        <v>71.630277567325564</v>
      </c>
      <c r="CM194" s="285">
        <v>0</v>
      </c>
      <c r="CN194" s="292">
        <v>0</v>
      </c>
      <c r="CO194" s="285">
        <v>24</v>
      </c>
      <c r="CP194" s="288">
        <v>16.53006405399821</v>
      </c>
      <c r="CQ194" s="290">
        <v>0</v>
      </c>
      <c r="CR194" s="291">
        <v>0</v>
      </c>
      <c r="CS194" s="290">
        <v>0</v>
      </c>
      <c r="CT194" s="291">
        <v>0</v>
      </c>
      <c r="CU194" s="285">
        <v>13</v>
      </c>
      <c r="CV194" s="288">
        <v>8.9537846959156955</v>
      </c>
      <c r="CW194" s="285">
        <v>248</v>
      </c>
      <c r="CX194" s="288">
        <v>170.81066189131482</v>
      </c>
      <c r="CY194" s="285">
        <v>248</v>
      </c>
      <c r="CZ194" s="288">
        <v>170.81066189131482</v>
      </c>
      <c r="DA194" s="290">
        <v>0</v>
      </c>
      <c r="DB194" s="291">
        <v>0</v>
      </c>
      <c r="DC194" s="285">
        <v>0</v>
      </c>
      <c r="DD194" s="285">
        <v>0</v>
      </c>
      <c r="DE194" s="285">
        <v>0</v>
      </c>
      <c r="DF194" s="285">
        <v>0</v>
      </c>
      <c r="DG194" s="285">
        <v>0</v>
      </c>
      <c r="DH194" s="285">
        <v>0</v>
      </c>
      <c r="DI194" s="285">
        <v>0</v>
      </c>
      <c r="DJ194" s="285">
        <v>0</v>
      </c>
      <c r="DK194" s="285">
        <v>0</v>
      </c>
      <c r="DL194" s="285">
        <v>0</v>
      </c>
      <c r="DM194" s="285">
        <v>0</v>
      </c>
      <c r="DN194" s="285">
        <v>0</v>
      </c>
      <c r="DO194" s="285">
        <v>0</v>
      </c>
      <c r="DP194" s="285">
        <v>0</v>
      </c>
      <c r="DQ194" s="285">
        <v>0</v>
      </c>
      <c r="DR194" s="285">
        <v>0</v>
      </c>
      <c r="DS194" s="285">
        <v>0</v>
      </c>
      <c r="DT194" s="285">
        <v>0</v>
      </c>
      <c r="DU194" s="285">
        <v>0</v>
      </c>
      <c r="DV194" s="285">
        <v>0</v>
      </c>
      <c r="DW194" s="285">
        <v>0</v>
      </c>
      <c r="DX194" s="285">
        <v>0</v>
      </c>
      <c r="DY194" s="285">
        <v>0</v>
      </c>
      <c r="DZ194" s="285">
        <v>0</v>
      </c>
      <c r="EA194" s="285">
        <v>0</v>
      </c>
      <c r="EB194" s="288">
        <v>0</v>
      </c>
      <c r="EC194" s="285">
        <v>0</v>
      </c>
      <c r="ED194" s="285">
        <v>0</v>
      </c>
      <c r="EE194" s="285">
        <v>0</v>
      </c>
      <c r="EF194" s="288">
        <v>0</v>
      </c>
      <c r="EG194" s="285">
        <v>0</v>
      </c>
      <c r="EH194" s="285">
        <v>0</v>
      </c>
      <c r="EI194" s="285">
        <v>0</v>
      </c>
      <c r="EJ194" s="285">
        <v>0</v>
      </c>
      <c r="EK194" s="285">
        <v>0</v>
      </c>
      <c r="EL194" s="285">
        <v>0</v>
      </c>
      <c r="EM194" s="285">
        <v>0</v>
      </c>
      <c r="EN194" s="285">
        <v>0</v>
      </c>
      <c r="EO194" s="285">
        <v>0</v>
      </c>
      <c r="EP194" s="285">
        <v>0</v>
      </c>
      <c r="EQ194" s="285">
        <v>0</v>
      </c>
      <c r="ER194" s="285">
        <v>0</v>
      </c>
      <c r="ES194" s="285">
        <v>0</v>
      </c>
      <c r="ET194" s="285">
        <v>0</v>
      </c>
      <c r="EU194" s="285">
        <v>0</v>
      </c>
      <c r="EV194" s="285">
        <v>0</v>
      </c>
      <c r="EW194" s="285">
        <v>0</v>
      </c>
      <c r="EX194" s="285">
        <v>0</v>
      </c>
      <c r="EY194" s="285">
        <v>0</v>
      </c>
      <c r="EZ194" s="285">
        <v>0</v>
      </c>
      <c r="FA194" s="285">
        <v>0</v>
      </c>
      <c r="FB194" s="285">
        <v>0</v>
      </c>
      <c r="FC194" s="285">
        <v>0</v>
      </c>
      <c r="FD194" s="285">
        <v>0</v>
      </c>
      <c r="FE194" s="285">
        <v>0</v>
      </c>
      <c r="FF194" s="285">
        <v>0</v>
      </c>
      <c r="FG194" s="285">
        <v>0</v>
      </c>
      <c r="FH194" s="285">
        <v>0</v>
      </c>
      <c r="FI194" s="285">
        <v>0</v>
      </c>
      <c r="FJ194" s="285">
        <v>0</v>
      </c>
      <c r="FK194" s="289">
        <v>6</v>
      </c>
      <c r="FL194" s="288">
        <v>4.2011511154056214</v>
      </c>
      <c r="FM194" s="289">
        <v>1</v>
      </c>
      <c r="FN194" s="288">
        <v>0.70019185256760352</v>
      </c>
      <c r="FO194" s="289">
        <v>0</v>
      </c>
      <c r="FP194" s="288">
        <v>0</v>
      </c>
      <c r="FQ194" s="281">
        <v>0</v>
      </c>
      <c r="FR194" s="292">
        <v>0</v>
      </c>
      <c r="FS194" s="281">
        <v>0</v>
      </c>
      <c r="FT194" s="292">
        <v>0</v>
      </c>
      <c r="FU194" s="289">
        <v>12</v>
      </c>
      <c r="FV194" s="288">
        <v>8.2650320269991049</v>
      </c>
      <c r="FW194" s="293">
        <v>1</v>
      </c>
      <c r="FX194" s="293">
        <v>0</v>
      </c>
      <c r="FY194" s="293">
        <v>0</v>
      </c>
      <c r="FZ194" s="293">
        <v>0</v>
      </c>
      <c r="GA194" s="293">
        <v>1</v>
      </c>
      <c r="GB194" s="285">
        <v>0</v>
      </c>
      <c r="GC194" s="285">
        <v>0</v>
      </c>
      <c r="GD194" s="285">
        <v>0</v>
      </c>
      <c r="GE194" s="285">
        <v>0</v>
      </c>
      <c r="GF194" s="285">
        <v>0</v>
      </c>
      <c r="GG194" s="288">
        <v>0</v>
      </c>
      <c r="GH194" s="288">
        <v>0</v>
      </c>
      <c r="GI194" s="288">
        <v>0</v>
      </c>
      <c r="GJ194" s="288">
        <v>0</v>
      </c>
      <c r="GK194" s="288">
        <v>0</v>
      </c>
      <c r="GL194" s="288">
        <v>0</v>
      </c>
      <c r="GM194" s="288">
        <v>0</v>
      </c>
      <c r="GN194" s="288">
        <v>0</v>
      </c>
      <c r="GO194" s="288">
        <v>0</v>
      </c>
      <c r="GP194" s="288">
        <v>0</v>
      </c>
      <c r="GQ194" s="288">
        <v>0</v>
      </c>
      <c r="GR194" s="288">
        <v>0</v>
      </c>
      <c r="GS194" s="288">
        <v>0</v>
      </c>
      <c r="GT194" s="288">
        <v>0</v>
      </c>
      <c r="GU194" s="288">
        <v>0</v>
      </c>
      <c r="GV194" s="288">
        <v>0</v>
      </c>
      <c r="GW194" s="288">
        <v>0</v>
      </c>
      <c r="GX194" s="288">
        <v>0</v>
      </c>
      <c r="GY194" s="288">
        <v>0</v>
      </c>
      <c r="GZ194" s="288">
        <v>0</v>
      </c>
      <c r="HA194" s="288">
        <v>0</v>
      </c>
      <c r="HB194" s="288">
        <v>0</v>
      </c>
      <c r="HC194" s="288">
        <v>0</v>
      </c>
      <c r="HD194" s="288">
        <v>0</v>
      </c>
      <c r="HE194" s="288">
        <v>0</v>
      </c>
      <c r="HF194" s="288">
        <v>0</v>
      </c>
      <c r="HG194" s="288">
        <v>0</v>
      </c>
      <c r="HH194" s="288">
        <v>0</v>
      </c>
      <c r="HI194" s="288">
        <v>0</v>
      </c>
      <c r="HJ194" s="134">
        <v>1.400383705135207</v>
      </c>
      <c r="HK194" s="134">
        <v>4.2011511154056214</v>
      </c>
      <c r="HL194" s="132">
        <v>58.78810794157598</v>
      </c>
      <c r="HM194" s="144">
        <v>104.45886635582001</v>
      </c>
      <c r="HN194" s="144">
        <v>99.934978299236604</v>
      </c>
      <c r="HO194" s="365">
        <v>0.100704934541793</v>
      </c>
      <c r="HP194" s="365">
        <v>0</v>
      </c>
      <c r="HQ194" s="365">
        <v>3.0303030303030298</v>
      </c>
      <c r="HR194" s="365">
        <v>0</v>
      </c>
      <c r="HS194" s="132">
        <v>100</v>
      </c>
      <c r="HT194" s="132">
        <v>100</v>
      </c>
      <c r="HU194" s="132">
        <v>3.3232628398791499</v>
      </c>
      <c r="HV194" s="132">
        <v>1.5277777777777799</v>
      </c>
      <c r="HW194" s="132">
        <v>2.2279377379918501</v>
      </c>
      <c r="HX194" s="132">
        <v>4.1556083251850797</v>
      </c>
      <c r="HY194" s="144">
        <v>87.594644513253556</v>
      </c>
      <c r="HZ194" s="144">
        <v>92.605419428612393</v>
      </c>
      <c r="IA194" s="383">
        <v>3</v>
      </c>
      <c r="IB194" s="383">
        <v>4</v>
      </c>
      <c r="IC194" s="366">
        <v>0.19672131147541</v>
      </c>
      <c r="ID194" s="366">
        <v>0.148975791433892</v>
      </c>
      <c r="IE194" s="366">
        <v>2.4590163934426199</v>
      </c>
      <c r="IF194" s="366">
        <v>3.125</v>
      </c>
      <c r="IG194" s="144">
        <v>81.967213114754102</v>
      </c>
      <c r="IH194" s="144">
        <v>89.84375</v>
      </c>
      <c r="II194" s="144">
        <v>8</v>
      </c>
      <c r="IJ194" s="144">
        <v>4.7672253258845396</v>
      </c>
      <c r="IK194" s="144">
        <v>2.68889037343844</v>
      </c>
      <c r="IL194" s="144">
        <v>6.2438888112864896</v>
      </c>
      <c r="IM194" s="146">
        <v>101.69606364114314</v>
      </c>
      <c r="IN194" s="135">
        <v>114.68304231982363</v>
      </c>
      <c r="IO194" s="366">
        <v>0.47438330170777998</v>
      </c>
      <c r="IP194" s="366">
        <v>6.6844919786096205E-2</v>
      </c>
      <c r="IQ194" s="366">
        <v>4.6296296296296298</v>
      </c>
      <c r="IR194" s="366">
        <v>1.3333333333333299</v>
      </c>
      <c r="IS194" s="144">
        <v>99.074074074074105</v>
      </c>
      <c r="IT194" s="144">
        <v>96</v>
      </c>
      <c r="IU194" s="144">
        <v>10.246679316888001</v>
      </c>
      <c r="IV194" s="144">
        <v>5.0133689839572204</v>
      </c>
      <c r="IW194" s="144">
        <v>3.9530084140339699</v>
      </c>
      <c r="IX194" s="144">
        <v>6.72809085065352</v>
      </c>
      <c r="IY194" s="338">
        <v>8</v>
      </c>
      <c r="IZ194" s="366">
        <v>0.26684456304202803</v>
      </c>
      <c r="JA194" s="366">
        <v>4.6783625730994096</v>
      </c>
      <c r="JB194" s="366">
        <v>95.321637426900594</v>
      </c>
      <c r="JC194" s="366">
        <v>5.7038025350233497</v>
      </c>
      <c r="JD194" s="144">
        <v>10.689342086883601</v>
      </c>
    </row>
    <row r="195" spans="1:264" ht="18" customHeight="1">
      <c r="A195" s="278"/>
      <c r="B195" s="279" t="s">
        <v>87</v>
      </c>
      <c r="C195" s="279" t="s">
        <v>87</v>
      </c>
      <c r="D195" s="280" t="s">
        <v>1911</v>
      </c>
      <c r="E195" s="281" t="s">
        <v>1408</v>
      </c>
      <c r="F195" s="280" t="s">
        <v>111</v>
      </c>
      <c r="G195" s="281" t="s">
        <v>23</v>
      </c>
      <c r="H195" s="282" t="s">
        <v>87</v>
      </c>
      <c r="I195" s="282" t="s">
        <v>87</v>
      </c>
      <c r="J195" s="282" t="s">
        <v>87</v>
      </c>
      <c r="K195" s="282" t="s">
        <v>87</v>
      </c>
      <c r="L195" s="282" t="s">
        <v>87</v>
      </c>
      <c r="M195" s="283">
        <v>226694</v>
      </c>
      <c r="N195" s="282" t="s">
        <v>87</v>
      </c>
      <c r="O195" s="282" t="s">
        <v>87</v>
      </c>
      <c r="P195" s="282" t="s">
        <v>87</v>
      </c>
      <c r="Q195" s="282" t="s">
        <v>87</v>
      </c>
      <c r="R195" s="132">
        <v>94.514486731980938</v>
      </c>
      <c r="S195" s="132">
        <v>96.130505873286154</v>
      </c>
      <c r="T195" s="339" t="s">
        <v>88</v>
      </c>
      <c r="U195" s="339" t="s">
        <v>88</v>
      </c>
      <c r="V195" s="132">
        <v>13.2346538963866</v>
      </c>
      <c r="W195" s="132">
        <v>7.09621245102307</v>
      </c>
      <c r="X195" s="132">
        <v>20.3308663474097</v>
      </c>
      <c r="Y195" s="282" t="s">
        <v>87</v>
      </c>
      <c r="Z195" s="282" t="s">
        <v>87</v>
      </c>
      <c r="AA195" s="282" t="s">
        <v>87</v>
      </c>
      <c r="AB195" s="282" t="s">
        <v>87</v>
      </c>
      <c r="AC195" s="282" t="s">
        <v>87</v>
      </c>
      <c r="AD195" s="282" t="s">
        <v>87</v>
      </c>
      <c r="AE195" s="282" t="s">
        <v>87</v>
      </c>
      <c r="AF195" s="282" t="s">
        <v>87</v>
      </c>
      <c r="AG195" s="282" t="s">
        <v>87</v>
      </c>
      <c r="AH195" s="282" t="s">
        <v>87</v>
      </c>
      <c r="AI195" s="282" t="s">
        <v>87</v>
      </c>
      <c r="AJ195" s="282" t="s">
        <v>87</v>
      </c>
      <c r="AK195" s="282" t="s">
        <v>87</v>
      </c>
      <c r="AL195" s="282" t="s">
        <v>87</v>
      </c>
      <c r="AM195" s="282" t="s">
        <v>87</v>
      </c>
      <c r="AN195" s="282" t="s">
        <v>87</v>
      </c>
      <c r="AO195" s="282" t="s">
        <v>87</v>
      </c>
      <c r="AP195" s="282" t="s">
        <v>87</v>
      </c>
      <c r="AQ195" s="282" t="s">
        <v>87</v>
      </c>
      <c r="AR195" s="282" t="s">
        <v>87</v>
      </c>
      <c r="AS195" s="282" t="s">
        <v>87</v>
      </c>
      <c r="AT195" s="282" t="s">
        <v>87</v>
      </c>
      <c r="AU195" s="282" t="s">
        <v>87</v>
      </c>
      <c r="AV195" s="282" t="s">
        <v>87</v>
      </c>
      <c r="AW195" s="286" t="s">
        <v>87</v>
      </c>
      <c r="AX195" s="286" t="s">
        <v>87</v>
      </c>
      <c r="AY195" s="286" t="s">
        <v>87</v>
      </c>
      <c r="AZ195" s="286" t="s">
        <v>87</v>
      </c>
      <c r="BA195" s="286" t="s">
        <v>87</v>
      </c>
      <c r="BB195" s="285">
        <v>10</v>
      </c>
      <c r="BC195" s="285">
        <v>17</v>
      </c>
      <c r="BD195" s="287" t="s">
        <v>88</v>
      </c>
      <c r="BE195" s="287" t="s">
        <v>88</v>
      </c>
      <c r="BF195" s="287" t="s">
        <v>88</v>
      </c>
      <c r="BG195" s="285">
        <v>10</v>
      </c>
      <c r="BH195" s="284">
        <v>4.351629032328252</v>
      </c>
      <c r="BI195" s="285">
        <v>169</v>
      </c>
      <c r="BJ195" s="284">
        <v>73.542530646347458</v>
      </c>
      <c r="BK195" s="285">
        <v>0</v>
      </c>
      <c r="BL195" s="284">
        <v>0</v>
      </c>
      <c r="BM195" s="285">
        <v>0</v>
      </c>
      <c r="BN195" s="288">
        <v>0</v>
      </c>
      <c r="BO195" s="289">
        <v>95</v>
      </c>
      <c r="BP195" s="288">
        <v>41.340475807118395</v>
      </c>
      <c r="BQ195" s="285">
        <v>0</v>
      </c>
      <c r="BR195" s="288">
        <v>0</v>
      </c>
      <c r="BS195" s="285">
        <v>0</v>
      </c>
      <c r="BT195" s="288">
        <v>0</v>
      </c>
      <c r="BU195" s="285">
        <v>0</v>
      </c>
      <c r="BV195" s="288">
        <v>0</v>
      </c>
      <c r="BW195" s="285">
        <v>23</v>
      </c>
      <c r="BX195" s="288">
        <v>10.008746774354981</v>
      </c>
      <c r="BY195" s="290">
        <v>0</v>
      </c>
      <c r="BZ195" s="291">
        <v>0</v>
      </c>
      <c r="CA195" s="285">
        <v>332</v>
      </c>
      <c r="CB195" s="288">
        <v>144.47408387329796</v>
      </c>
      <c r="CC195" s="290">
        <v>16</v>
      </c>
      <c r="CD195" s="291">
        <v>6.9626064517252031</v>
      </c>
      <c r="CE195" s="285">
        <v>37</v>
      </c>
      <c r="CF195" s="288">
        <v>16.101027419614535</v>
      </c>
      <c r="CG195" s="285">
        <v>185</v>
      </c>
      <c r="CH195" s="288">
        <v>80.505137098072666</v>
      </c>
      <c r="CI195" s="285">
        <v>592</v>
      </c>
      <c r="CJ195" s="288">
        <v>257.61643871383257</v>
      </c>
      <c r="CK195" s="285">
        <v>106</v>
      </c>
      <c r="CL195" s="288">
        <v>46.127267742679471</v>
      </c>
      <c r="CM195" s="285">
        <v>46</v>
      </c>
      <c r="CN195" s="292">
        <v>20.017493548709961</v>
      </c>
      <c r="CO195" s="285">
        <v>44</v>
      </c>
      <c r="CP195" s="288">
        <v>19.14716774224431</v>
      </c>
      <c r="CQ195" s="290">
        <v>0</v>
      </c>
      <c r="CR195" s="291">
        <v>0</v>
      </c>
      <c r="CS195" s="290">
        <v>7</v>
      </c>
      <c r="CT195" s="291">
        <v>3.0461403226297765</v>
      </c>
      <c r="CU195" s="285">
        <v>37</v>
      </c>
      <c r="CV195" s="288">
        <v>16.101027419614535</v>
      </c>
      <c r="CW195" s="285">
        <v>49</v>
      </c>
      <c r="CX195" s="288">
        <v>21.322982258408434</v>
      </c>
      <c r="CY195" s="285">
        <v>29</v>
      </c>
      <c r="CZ195" s="288">
        <v>12.619724193751932</v>
      </c>
      <c r="DA195" s="290">
        <v>20</v>
      </c>
      <c r="DB195" s="291">
        <v>8.7032580646565041</v>
      </c>
      <c r="DC195" s="290">
        <v>0</v>
      </c>
      <c r="DD195" s="290">
        <v>0</v>
      </c>
      <c r="DE195" s="290">
        <v>0</v>
      </c>
      <c r="DF195" s="290">
        <v>0</v>
      </c>
      <c r="DG195" s="290">
        <v>0</v>
      </c>
      <c r="DH195" s="290">
        <v>0</v>
      </c>
      <c r="DI195" s="290">
        <v>0</v>
      </c>
      <c r="DJ195" s="290">
        <v>0</v>
      </c>
      <c r="DK195" s="290">
        <v>0</v>
      </c>
      <c r="DL195" s="290">
        <v>0</v>
      </c>
      <c r="DM195" s="290">
        <v>0</v>
      </c>
      <c r="DN195" s="290">
        <v>0</v>
      </c>
      <c r="DO195" s="290">
        <v>0</v>
      </c>
      <c r="DP195" s="290">
        <v>0</v>
      </c>
      <c r="DQ195" s="290">
        <v>0</v>
      </c>
      <c r="DR195" s="290">
        <v>0</v>
      </c>
      <c r="DS195" s="290">
        <v>0</v>
      </c>
      <c r="DT195" s="290">
        <v>0</v>
      </c>
      <c r="DU195" s="290">
        <v>0</v>
      </c>
      <c r="DV195" s="290">
        <v>0</v>
      </c>
      <c r="DW195" s="290">
        <v>0</v>
      </c>
      <c r="DX195" s="290">
        <v>0</v>
      </c>
      <c r="DY195" s="290">
        <v>0</v>
      </c>
      <c r="DZ195" s="290">
        <v>0</v>
      </c>
      <c r="EA195" s="290">
        <v>0</v>
      </c>
      <c r="EB195" s="291">
        <v>0</v>
      </c>
      <c r="EC195" s="290">
        <v>0</v>
      </c>
      <c r="ED195" s="290">
        <v>0</v>
      </c>
      <c r="EE195" s="290">
        <v>0</v>
      </c>
      <c r="EF195" s="291">
        <v>0</v>
      </c>
      <c r="EG195" s="290">
        <v>0</v>
      </c>
      <c r="EH195" s="290">
        <v>0</v>
      </c>
      <c r="EI195" s="290">
        <v>0</v>
      </c>
      <c r="EJ195" s="290">
        <v>0</v>
      </c>
      <c r="EK195" s="290">
        <v>0</v>
      </c>
      <c r="EL195" s="290">
        <v>0</v>
      </c>
      <c r="EM195" s="290">
        <v>0</v>
      </c>
      <c r="EN195" s="290">
        <v>0</v>
      </c>
      <c r="EO195" s="290">
        <v>0</v>
      </c>
      <c r="EP195" s="290">
        <v>0</v>
      </c>
      <c r="EQ195" s="290">
        <v>0</v>
      </c>
      <c r="ER195" s="290">
        <v>0</v>
      </c>
      <c r="ES195" s="290">
        <v>0</v>
      </c>
      <c r="ET195" s="290">
        <v>0</v>
      </c>
      <c r="EU195" s="290">
        <v>0</v>
      </c>
      <c r="EV195" s="290">
        <v>0</v>
      </c>
      <c r="EW195" s="290">
        <v>0</v>
      </c>
      <c r="EX195" s="290">
        <v>0</v>
      </c>
      <c r="EY195" s="290">
        <v>0</v>
      </c>
      <c r="EZ195" s="290">
        <v>0</v>
      </c>
      <c r="FA195" s="290">
        <v>0</v>
      </c>
      <c r="FB195" s="290">
        <v>0</v>
      </c>
      <c r="FC195" s="290">
        <v>0</v>
      </c>
      <c r="FD195" s="290">
        <v>0</v>
      </c>
      <c r="FE195" s="290">
        <v>0</v>
      </c>
      <c r="FF195" s="290">
        <v>0</v>
      </c>
      <c r="FG195" s="290">
        <v>0</v>
      </c>
      <c r="FH195" s="290">
        <v>0</v>
      </c>
      <c r="FI195" s="290">
        <v>0</v>
      </c>
      <c r="FJ195" s="290">
        <v>0</v>
      </c>
      <c r="FK195" s="295">
        <v>7</v>
      </c>
      <c r="FL195" s="291">
        <v>3.0878629341755843</v>
      </c>
      <c r="FM195" s="295">
        <v>2</v>
      </c>
      <c r="FN195" s="291">
        <v>0.88224655262159557</v>
      </c>
      <c r="FO195" s="295">
        <v>0</v>
      </c>
      <c r="FP195" s="291">
        <v>0</v>
      </c>
      <c r="FQ195" s="281">
        <v>0</v>
      </c>
      <c r="FR195" s="292">
        <v>0</v>
      </c>
      <c r="FS195" s="281">
        <v>0</v>
      </c>
      <c r="FT195" s="292">
        <v>0</v>
      </c>
      <c r="FU195" s="295">
        <v>16</v>
      </c>
      <c r="FV195" s="291">
        <v>6.9626064517252031</v>
      </c>
      <c r="FW195" s="293">
        <v>1</v>
      </c>
      <c r="FX195" s="293">
        <v>0</v>
      </c>
      <c r="FY195" s="293">
        <v>0</v>
      </c>
      <c r="FZ195" s="293">
        <v>0</v>
      </c>
      <c r="GA195" s="293">
        <v>1</v>
      </c>
      <c r="GB195" s="290">
        <v>0</v>
      </c>
      <c r="GC195" s="290">
        <v>0</v>
      </c>
      <c r="GD195" s="290">
        <v>0</v>
      </c>
      <c r="GE195" s="290">
        <v>0</v>
      </c>
      <c r="GF195" s="290">
        <v>0</v>
      </c>
      <c r="GG195" s="291">
        <v>0</v>
      </c>
      <c r="GH195" s="291">
        <v>0</v>
      </c>
      <c r="GI195" s="291">
        <v>0</v>
      </c>
      <c r="GJ195" s="291">
        <v>0</v>
      </c>
      <c r="GK195" s="291">
        <v>0</v>
      </c>
      <c r="GL195" s="291">
        <v>0</v>
      </c>
      <c r="GM195" s="291">
        <v>0</v>
      </c>
      <c r="GN195" s="291">
        <v>0</v>
      </c>
      <c r="GO195" s="291">
        <v>0</v>
      </c>
      <c r="GP195" s="291">
        <v>0</v>
      </c>
      <c r="GQ195" s="291">
        <v>0</v>
      </c>
      <c r="GR195" s="291">
        <v>0</v>
      </c>
      <c r="GS195" s="291">
        <v>0</v>
      </c>
      <c r="GT195" s="291">
        <v>0</v>
      </c>
      <c r="GU195" s="291">
        <v>0</v>
      </c>
      <c r="GV195" s="291">
        <v>0</v>
      </c>
      <c r="GW195" s="291">
        <v>0</v>
      </c>
      <c r="GX195" s="291">
        <v>0</v>
      </c>
      <c r="GY195" s="291">
        <v>0</v>
      </c>
      <c r="GZ195" s="291">
        <v>0</v>
      </c>
      <c r="HA195" s="291">
        <v>0</v>
      </c>
      <c r="HB195" s="291">
        <v>0</v>
      </c>
      <c r="HC195" s="291">
        <v>0</v>
      </c>
      <c r="HD195" s="291">
        <v>0</v>
      </c>
      <c r="HE195" s="291">
        <v>0</v>
      </c>
      <c r="HF195" s="291">
        <v>0</v>
      </c>
      <c r="HG195" s="291">
        <v>0</v>
      </c>
      <c r="HH195" s="291">
        <v>0</v>
      </c>
      <c r="HI195" s="291">
        <v>0</v>
      </c>
      <c r="HJ195" s="134">
        <v>1.3233698289323934</v>
      </c>
      <c r="HK195" s="134">
        <v>11.028081907769947</v>
      </c>
      <c r="HL195" s="132">
        <v>43.516811208060204</v>
      </c>
      <c r="HM195" s="144">
        <v>107.734987169162</v>
      </c>
      <c r="HN195" s="144">
        <v>97.2021444393351</v>
      </c>
      <c r="HO195" s="365">
        <v>7.9522862823061605E-2</v>
      </c>
      <c r="HP195" s="366">
        <v>0</v>
      </c>
      <c r="HQ195" s="365">
        <v>2.0202020202020199</v>
      </c>
      <c r="HR195" s="366">
        <v>0</v>
      </c>
      <c r="HS195" s="132">
        <v>86.868686868686893</v>
      </c>
      <c r="HT195" s="132">
        <v>91.743119266055004</v>
      </c>
      <c r="HU195" s="132">
        <v>3.9363817097415499</v>
      </c>
      <c r="HV195" s="132">
        <v>2.75949367088608</v>
      </c>
      <c r="HW195" s="132">
        <v>2.1339972435868901</v>
      </c>
      <c r="HX195" s="132">
        <v>5.7009680889207601</v>
      </c>
      <c r="HY195" s="144">
        <v>89.934031422708173</v>
      </c>
      <c r="HZ195" s="144">
        <v>89.2685053239978</v>
      </c>
      <c r="IA195" s="383">
        <v>8</v>
      </c>
      <c r="IB195" s="383">
        <v>6</v>
      </c>
      <c r="IC195" s="366">
        <v>0.17742293191395</v>
      </c>
      <c r="ID195" s="366">
        <v>8.7285423334303197E-2</v>
      </c>
      <c r="IE195" s="366">
        <v>2.33236151603499</v>
      </c>
      <c r="IF195" s="366">
        <v>1.8348623853210999</v>
      </c>
      <c r="IG195" s="144">
        <v>53.644314868804699</v>
      </c>
      <c r="IH195" s="144">
        <v>66.055045871559599</v>
      </c>
      <c r="II195" s="144">
        <v>7.6070082058106001</v>
      </c>
      <c r="IJ195" s="144">
        <v>4.75705557171952</v>
      </c>
      <c r="IK195" s="144">
        <v>3.9390032454541402</v>
      </c>
      <c r="IL195" s="144">
        <v>7.5990498386518501</v>
      </c>
      <c r="IM195" s="146">
        <v>95.703924403388342</v>
      </c>
      <c r="IN195" s="135">
        <v>115.14067970147086</v>
      </c>
      <c r="IO195" s="366">
        <v>0.31458906802988601</v>
      </c>
      <c r="IP195" s="366">
        <v>3.2797638570022998E-2</v>
      </c>
      <c r="IQ195" s="366">
        <v>5.0314465408805003</v>
      </c>
      <c r="IR195" s="366">
        <v>0.76923076923076905</v>
      </c>
      <c r="IS195" s="144">
        <v>84.905660377358501</v>
      </c>
      <c r="IT195" s="144">
        <v>93.076923076923094</v>
      </c>
      <c r="IU195" s="144">
        <v>6.2524577270939803</v>
      </c>
      <c r="IV195" s="144">
        <v>4.2636930141029801</v>
      </c>
      <c r="IW195" s="144">
        <v>5.0335333568655098</v>
      </c>
      <c r="IX195" s="144">
        <v>7.7216594977105597</v>
      </c>
      <c r="IY195" s="338">
        <v>12</v>
      </c>
      <c r="IZ195" s="366">
        <v>0.25806451612903197</v>
      </c>
      <c r="JA195" s="366">
        <v>3.52941176470588</v>
      </c>
      <c r="JB195" s="366">
        <v>92.352941176470594</v>
      </c>
      <c r="JC195" s="366">
        <v>7.3118279569892497</v>
      </c>
      <c r="JD195" s="144">
        <v>7.57215847974184</v>
      </c>
    </row>
    <row r="196" spans="1:264" ht="18" customHeight="1">
      <c r="A196" s="278"/>
      <c r="B196" s="279" t="s">
        <v>87</v>
      </c>
      <c r="C196" s="279" t="s">
        <v>87</v>
      </c>
      <c r="D196" s="280" t="s">
        <v>1912</v>
      </c>
      <c r="E196" s="281" t="s">
        <v>1409</v>
      </c>
      <c r="F196" s="280" t="s">
        <v>111</v>
      </c>
      <c r="G196" s="281" t="s">
        <v>23</v>
      </c>
      <c r="H196" s="282" t="s">
        <v>87</v>
      </c>
      <c r="I196" s="282" t="s">
        <v>87</v>
      </c>
      <c r="J196" s="282" t="s">
        <v>87</v>
      </c>
      <c r="K196" s="282" t="s">
        <v>87</v>
      </c>
      <c r="L196" s="282" t="s">
        <v>87</v>
      </c>
      <c r="M196" s="283">
        <v>155308</v>
      </c>
      <c r="N196" s="282" t="s">
        <v>87</v>
      </c>
      <c r="O196" s="282" t="s">
        <v>87</v>
      </c>
      <c r="P196" s="282" t="s">
        <v>87</v>
      </c>
      <c r="Q196" s="282" t="s">
        <v>87</v>
      </c>
      <c r="R196" s="132">
        <v>93.125481595746123</v>
      </c>
      <c r="S196" s="132">
        <v>96.279724738346388</v>
      </c>
      <c r="T196" s="339" t="s">
        <v>88</v>
      </c>
      <c r="U196" s="339" t="s">
        <v>88</v>
      </c>
      <c r="V196" s="132">
        <v>11.075338055376699</v>
      </c>
      <c r="W196" s="132">
        <v>11.912427559562101</v>
      </c>
      <c r="X196" s="132">
        <v>22.987765614938802</v>
      </c>
      <c r="Y196" s="282" t="s">
        <v>87</v>
      </c>
      <c r="Z196" s="282" t="s">
        <v>87</v>
      </c>
      <c r="AA196" s="282" t="s">
        <v>87</v>
      </c>
      <c r="AB196" s="282" t="s">
        <v>87</v>
      </c>
      <c r="AC196" s="282" t="s">
        <v>87</v>
      </c>
      <c r="AD196" s="282" t="s">
        <v>87</v>
      </c>
      <c r="AE196" s="282" t="s">
        <v>87</v>
      </c>
      <c r="AF196" s="282" t="s">
        <v>87</v>
      </c>
      <c r="AG196" s="282" t="s">
        <v>87</v>
      </c>
      <c r="AH196" s="282" t="s">
        <v>87</v>
      </c>
      <c r="AI196" s="282" t="s">
        <v>87</v>
      </c>
      <c r="AJ196" s="282" t="s">
        <v>87</v>
      </c>
      <c r="AK196" s="282" t="s">
        <v>87</v>
      </c>
      <c r="AL196" s="282" t="s">
        <v>87</v>
      </c>
      <c r="AM196" s="282" t="s">
        <v>87</v>
      </c>
      <c r="AN196" s="282" t="s">
        <v>87</v>
      </c>
      <c r="AO196" s="282" t="s">
        <v>87</v>
      </c>
      <c r="AP196" s="282" t="s">
        <v>87</v>
      </c>
      <c r="AQ196" s="282" t="s">
        <v>87</v>
      </c>
      <c r="AR196" s="282" t="s">
        <v>87</v>
      </c>
      <c r="AS196" s="282" t="s">
        <v>87</v>
      </c>
      <c r="AT196" s="282" t="s">
        <v>87</v>
      </c>
      <c r="AU196" s="282" t="s">
        <v>87</v>
      </c>
      <c r="AV196" s="282" t="s">
        <v>87</v>
      </c>
      <c r="AW196" s="286" t="s">
        <v>87</v>
      </c>
      <c r="AX196" s="286" t="s">
        <v>87</v>
      </c>
      <c r="AY196" s="286" t="s">
        <v>87</v>
      </c>
      <c r="AZ196" s="286" t="s">
        <v>87</v>
      </c>
      <c r="BA196" s="286" t="s">
        <v>87</v>
      </c>
      <c r="BB196" s="285">
        <v>9</v>
      </c>
      <c r="BC196" s="285">
        <v>34</v>
      </c>
      <c r="BD196" s="287" t="s">
        <v>88</v>
      </c>
      <c r="BE196" s="287" t="s">
        <v>88</v>
      </c>
      <c r="BF196" s="287" t="s">
        <v>88</v>
      </c>
      <c r="BG196" s="285">
        <v>0</v>
      </c>
      <c r="BH196" s="284">
        <v>0</v>
      </c>
      <c r="BI196" s="285">
        <v>26</v>
      </c>
      <c r="BJ196" s="284">
        <v>16.637550952499794</v>
      </c>
      <c r="BK196" s="285">
        <v>0</v>
      </c>
      <c r="BL196" s="284">
        <v>0</v>
      </c>
      <c r="BM196" s="285">
        <v>0</v>
      </c>
      <c r="BN196" s="288">
        <v>0</v>
      </c>
      <c r="BO196" s="289">
        <v>11</v>
      </c>
      <c r="BP196" s="288">
        <v>7.0389638645191424</v>
      </c>
      <c r="BQ196" s="285">
        <v>0</v>
      </c>
      <c r="BR196" s="288">
        <v>0</v>
      </c>
      <c r="BS196" s="285">
        <v>0</v>
      </c>
      <c r="BT196" s="288">
        <v>0</v>
      </c>
      <c r="BU196" s="285">
        <v>0</v>
      </c>
      <c r="BV196" s="288">
        <v>0</v>
      </c>
      <c r="BW196" s="285">
        <v>0</v>
      </c>
      <c r="BX196" s="288">
        <v>0</v>
      </c>
      <c r="BY196" s="290">
        <v>15</v>
      </c>
      <c r="BZ196" s="291">
        <v>9.5985870879806505</v>
      </c>
      <c r="CA196" s="285">
        <v>40</v>
      </c>
      <c r="CB196" s="288">
        <v>25.596232234615062</v>
      </c>
      <c r="CC196" s="285">
        <v>14</v>
      </c>
      <c r="CD196" s="288">
        <v>8.9586812821152737</v>
      </c>
      <c r="CE196" s="285">
        <v>20</v>
      </c>
      <c r="CF196" s="288">
        <v>12.798116117307531</v>
      </c>
      <c r="CG196" s="285">
        <v>356</v>
      </c>
      <c r="CH196" s="288">
        <v>227.80646688807408</v>
      </c>
      <c r="CI196" s="285">
        <v>154</v>
      </c>
      <c r="CJ196" s="288">
        <v>98.545494103267998</v>
      </c>
      <c r="CK196" s="285">
        <v>3</v>
      </c>
      <c r="CL196" s="288">
        <v>1.9197174175961298</v>
      </c>
      <c r="CM196" s="285">
        <v>0</v>
      </c>
      <c r="CN196" s="292">
        <v>0</v>
      </c>
      <c r="CO196" s="285">
        <v>41</v>
      </c>
      <c r="CP196" s="288">
        <v>26.236138040480441</v>
      </c>
      <c r="CQ196" s="290">
        <v>0</v>
      </c>
      <c r="CR196" s="291">
        <v>0</v>
      </c>
      <c r="CS196" s="290">
        <v>0</v>
      </c>
      <c r="CT196" s="291">
        <v>0</v>
      </c>
      <c r="CU196" s="285">
        <v>10</v>
      </c>
      <c r="CV196" s="288">
        <v>6.3990580586537655</v>
      </c>
      <c r="CW196" s="285">
        <v>128</v>
      </c>
      <c r="CX196" s="288">
        <v>81.907943150768205</v>
      </c>
      <c r="CY196" s="285">
        <v>128</v>
      </c>
      <c r="CZ196" s="288">
        <v>81.907943150768205</v>
      </c>
      <c r="DA196" s="290">
        <v>0</v>
      </c>
      <c r="DB196" s="291">
        <v>0</v>
      </c>
      <c r="DC196" s="285">
        <v>20</v>
      </c>
      <c r="DD196" s="285">
        <v>0</v>
      </c>
      <c r="DE196" s="285">
        <v>0</v>
      </c>
      <c r="DF196" s="285">
        <v>7878</v>
      </c>
      <c r="DG196" s="285">
        <v>5117</v>
      </c>
      <c r="DH196" s="285">
        <v>50</v>
      </c>
      <c r="DI196" s="285">
        <v>2</v>
      </c>
      <c r="DJ196" s="285">
        <v>35</v>
      </c>
      <c r="DK196" s="285">
        <v>52</v>
      </c>
      <c r="DL196" s="285">
        <v>3</v>
      </c>
      <c r="DM196" s="285">
        <v>0</v>
      </c>
      <c r="DN196" s="285">
        <v>0</v>
      </c>
      <c r="DO196" s="285">
        <v>69</v>
      </c>
      <c r="DP196" s="285">
        <v>0</v>
      </c>
      <c r="DQ196" s="285">
        <v>9</v>
      </c>
      <c r="DR196" s="285">
        <v>0</v>
      </c>
      <c r="DS196" s="285">
        <v>1</v>
      </c>
      <c r="DT196" s="285">
        <v>0</v>
      </c>
      <c r="DU196" s="285">
        <v>0</v>
      </c>
      <c r="DV196" s="285">
        <v>1435</v>
      </c>
      <c r="DW196" s="285">
        <v>2081</v>
      </c>
      <c r="DX196" s="285">
        <v>139</v>
      </c>
      <c r="DY196" s="285">
        <v>0</v>
      </c>
      <c r="DZ196" s="285">
        <v>0</v>
      </c>
      <c r="EA196" s="285">
        <v>8000</v>
      </c>
      <c r="EB196" s="288">
        <v>11.9125</v>
      </c>
      <c r="EC196" s="285">
        <v>279</v>
      </c>
      <c r="ED196" s="285">
        <v>2898</v>
      </c>
      <c r="EE196" s="285">
        <v>746</v>
      </c>
      <c r="EF196" s="288">
        <v>25.741890959282266</v>
      </c>
      <c r="EG196" s="285">
        <v>63</v>
      </c>
      <c r="EH196" s="285">
        <v>115</v>
      </c>
      <c r="EI196" s="285">
        <v>51</v>
      </c>
      <c r="EJ196" s="285">
        <v>2</v>
      </c>
      <c r="EK196" s="285">
        <v>115</v>
      </c>
      <c r="EL196" s="285">
        <v>1</v>
      </c>
      <c r="EM196" s="285">
        <v>8</v>
      </c>
      <c r="EN196" s="285">
        <v>0</v>
      </c>
      <c r="EO196" s="285">
        <v>8</v>
      </c>
      <c r="EP196" s="285">
        <v>0</v>
      </c>
      <c r="EQ196" s="285">
        <v>16</v>
      </c>
      <c r="ER196" s="285">
        <v>0</v>
      </c>
      <c r="ES196" s="285">
        <v>0</v>
      </c>
      <c r="ET196" s="285">
        <v>0</v>
      </c>
      <c r="EU196" s="285">
        <v>0</v>
      </c>
      <c r="EV196" s="285">
        <v>775</v>
      </c>
      <c r="EW196" s="285">
        <v>0</v>
      </c>
      <c r="EX196" s="285">
        <v>0</v>
      </c>
      <c r="EY196" s="285">
        <v>0</v>
      </c>
      <c r="EZ196" s="285">
        <v>0</v>
      </c>
      <c r="FA196" s="285">
        <v>12</v>
      </c>
      <c r="FB196" s="285">
        <v>1</v>
      </c>
      <c r="FC196" s="285">
        <v>1</v>
      </c>
      <c r="FD196" s="285">
        <v>3</v>
      </c>
      <c r="FE196" s="285">
        <v>0</v>
      </c>
      <c r="FF196" s="285">
        <v>12</v>
      </c>
      <c r="FG196" s="285">
        <v>71</v>
      </c>
      <c r="FH196" s="285">
        <v>147</v>
      </c>
      <c r="FI196" s="285">
        <v>105</v>
      </c>
      <c r="FJ196" s="285">
        <v>1301</v>
      </c>
      <c r="FK196" s="289">
        <v>4</v>
      </c>
      <c r="FL196" s="288">
        <v>2.575527339222706</v>
      </c>
      <c r="FM196" s="289">
        <v>3</v>
      </c>
      <c r="FN196" s="288">
        <v>1.9316455044170293</v>
      </c>
      <c r="FO196" s="289">
        <v>1</v>
      </c>
      <c r="FP196" s="288">
        <v>0.64388183480567651</v>
      </c>
      <c r="FQ196" s="281">
        <v>0</v>
      </c>
      <c r="FR196" s="292">
        <v>0</v>
      </c>
      <c r="FS196" s="281">
        <v>0</v>
      </c>
      <c r="FT196" s="292">
        <v>0</v>
      </c>
      <c r="FU196" s="289">
        <v>20</v>
      </c>
      <c r="FV196" s="288">
        <v>12.798116117307531</v>
      </c>
      <c r="FW196" s="293">
        <v>1</v>
      </c>
      <c r="FX196" s="293">
        <v>0</v>
      </c>
      <c r="FY196" s="293">
        <v>1</v>
      </c>
      <c r="FZ196" s="293">
        <v>0</v>
      </c>
      <c r="GA196" s="293">
        <v>0</v>
      </c>
      <c r="GB196" s="285">
        <v>2556</v>
      </c>
      <c r="GC196" s="285">
        <v>0</v>
      </c>
      <c r="GD196" s="285">
        <v>0</v>
      </c>
      <c r="GE196" s="285">
        <v>0</v>
      </c>
      <c r="GF196" s="285">
        <v>0</v>
      </c>
      <c r="GG196" s="288">
        <v>75.069999999999993</v>
      </c>
      <c r="GH196" s="288">
        <v>413.14</v>
      </c>
      <c r="GI196" s="288">
        <v>18</v>
      </c>
      <c r="GJ196" s="288">
        <v>1</v>
      </c>
      <c r="GK196" s="288">
        <v>0</v>
      </c>
      <c r="GL196" s="288">
        <v>0</v>
      </c>
      <c r="GM196" s="288">
        <v>2</v>
      </c>
      <c r="GN196" s="288">
        <v>2</v>
      </c>
      <c r="GO196" s="288">
        <v>1</v>
      </c>
      <c r="GP196" s="288">
        <v>3</v>
      </c>
      <c r="GQ196" s="288">
        <v>0</v>
      </c>
      <c r="GR196" s="288">
        <v>0</v>
      </c>
      <c r="GS196" s="288">
        <v>0</v>
      </c>
      <c r="GT196" s="288">
        <v>4</v>
      </c>
      <c r="GU196" s="288">
        <v>0</v>
      </c>
      <c r="GV196" s="288">
        <v>1</v>
      </c>
      <c r="GW196" s="288">
        <v>0</v>
      </c>
      <c r="GX196" s="288">
        <v>1</v>
      </c>
      <c r="GY196" s="288">
        <v>2</v>
      </c>
      <c r="GZ196" s="288">
        <v>4</v>
      </c>
      <c r="HA196" s="288">
        <v>1</v>
      </c>
      <c r="HB196" s="288">
        <v>1</v>
      </c>
      <c r="HC196" s="288">
        <v>0</v>
      </c>
      <c r="HD196" s="288">
        <v>0</v>
      </c>
      <c r="HE196" s="288">
        <v>2</v>
      </c>
      <c r="HF196" s="288">
        <v>0</v>
      </c>
      <c r="HG196" s="288">
        <v>1</v>
      </c>
      <c r="HH196" s="288">
        <v>4</v>
      </c>
      <c r="HI196" s="288">
        <v>0</v>
      </c>
      <c r="HJ196" s="134">
        <v>0.64388183480567651</v>
      </c>
      <c r="HK196" s="134">
        <v>3.8632910088340586</v>
      </c>
      <c r="HL196" s="132">
        <v>57.672495943544433</v>
      </c>
      <c r="HM196" s="144">
        <v>105.141092691418</v>
      </c>
      <c r="HN196" s="144">
        <v>97.159606454129005</v>
      </c>
      <c r="HO196" s="365">
        <v>0.10128291694800801</v>
      </c>
      <c r="HP196" s="365">
        <v>2.02963263649279E-2</v>
      </c>
      <c r="HQ196" s="365">
        <v>4.6153846153846203</v>
      </c>
      <c r="HR196" s="365">
        <v>1.35135135135135</v>
      </c>
      <c r="HS196" s="132">
        <v>95.384615384615401</v>
      </c>
      <c r="HT196" s="132">
        <v>95.945945945945894</v>
      </c>
      <c r="HU196" s="132">
        <v>2.1944632005401798</v>
      </c>
      <c r="HV196" s="132">
        <v>1.50192815100467</v>
      </c>
      <c r="HW196" s="132">
        <v>4.54044594244231</v>
      </c>
      <c r="HX196" s="132">
        <v>9.7390218248751008</v>
      </c>
      <c r="HY196" s="144">
        <v>76.661722594534737</v>
      </c>
      <c r="HZ196" s="144">
        <v>92.323453665388399</v>
      </c>
      <c r="IA196" s="383">
        <v>7</v>
      </c>
      <c r="IB196" s="383">
        <v>9</v>
      </c>
      <c r="IC196" s="366">
        <v>0.31404217137729901</v>
      </c>
      <c r="ID196" s="366">
        <v>0.217970452894163</v>
      </c>
      <c r="IE196" s="366">
        <v>4.6052631578947398</v>
      </c>
      <c r="IF196" s="366">
        <v>4.2056074766355103</v>
      </c>
      <c r="IG196" s="144">
        <v>87.5</v>
      </c>
      <c r="IH196" s="144">
        <v>85.514018691588802</v>
      </c>
      <c r="II196" s="144">
        <v>6.8192014356213599</v>
      </c>
      <c r="IJ196" s="144">
        <v>5.18285299103899</v>
      </c>
      <c r="IK196" s="144">
        <v>4.0024630541871904</v>
      </c>
      <c r="IL196" s="144">
        <v>9.3577438864054692</v>
      </c>
      <c r="IM196" s="146">
        <v>100.65497415139548</v>
      </c>
      <c r="IN196" s="135">
        <v>110.75296702903017</v>
      </c>
      <c r="IO196" s="366">
        <v>6.9783670621074698E-2</v>
      </c>
      <c r="IP196" s="385">
        <v>4.58926112895824E-2</v>
      </c>
      <c r="IQ196" s="366">
        <v>1.0416666666666701</v>
      </c>
      <c r="IR196" s="385">
        <v>1.31578947368421</v>
      </c>
      <c r="IS196" s="144">
        <v>93.75</v>
      </c>
      <c r="IT196" s="144">
        <v>93.421052631578902</v>
      </c>
      <c r="IU196" s="144">
        <v>6.6992323796231696</v>
      </c>
      <c r="IV196" s="144">
        <v>3.4878384580082602</v>
      </c>
      <c r="IW196" s="144">
        <v>4.6252496583622396</v>
      </c>
      <c r="IX196" s="144">
        <v>8.0803338549817401</v>
      </c>
      <c r="IY196" s="338">
        <v>16</v>
      </c>
      <c r="IZ196" s="366">
        <v>0.43022317827373002</v>
      </c>
      <c r="JA196" s="366">
        <v>7.0796460176991198</v>
      </c>
      <c r="JB196" s="366">
        <v>96.902654867256601</v>
      </c>
      <c r="JC196" s="366">
        <v>6.0769023931164297</v>
      </c>
      <c r="JD196" s="144">
        <v>9.8101573908810593</v>
      </c>
    </row>
    <row r="197" spans="1:264" ht="18" customHeight="1">
      <c r="A197" s="278"/>
      <c r="B197" s="279" t="s">
        <v>87</v>
      </c>
      <c r="C197" s="279" t="s">
        <v>87</v>
      </c>
      <c r="D197" s="280" t="s">
        <v>1913</v>
      </c>
      <c r="E197" s="281" t="s">
        <v>1410</v>
      </c>
      <c r="F197" s="280" t="s">
        <v>111</v>
      </c>
      <c r="G197" s="281" t="s">
        <v>23</v>
      </c>
      <c r="H197" s="282" t="s">
        <v>87</v>
      </c>
      <c r="I197" s="282" t="s">
        <v>87</v>
      </c>
      <c r="J197" s="282" t="s">
        <v>87</v>
      </c>
      <c r="K197" s="282" t="s">
        <v>87</v>
      </c>
      <c r="L197" s="282" t="s">
        <v>87</v>
      </c>
      <c r="M197" s="283">
        <v>150861</v>
      </c>
      <c r="N197" s="282" t="s">
        <v>87</v>
      </c>
      <c r="O197" s="282" t="s">
        <v>87</v>
      </c>
      <c r="P197" s="282" t="s">
        <v>87</v>
      </c>
      <c r="Q197" s="282" t="s">
        <v>87</v>
      </c>
      <c r="R197" s="132">
        <v>99.758500164067527</v>
      </c>
      <c r="S197" s="132">
        <v>95.717977540503313</v>
      </c>
      <c r="T197" s="339" t="s">
        <v>88</v>
      </c>
      <c r="U197" s="339" t="s">
        <v>88</v>
      </c>
      <c r="V197" s="132">
        <v>17.0320404721754</v>
      </c>
      <c r="W197" s="132">
        <v>9.5559302979201792</v>
      </c>
      <c r="X197" s="132">
        <v>26.587970770095598</v>
      </c>
      <c r="Y197" s="282" t="s">
        <v>87</v>
      </c>
      <c r="Z197" s="282" t="s">
        <v>87</v>
      </c>
      <c r="AA197" s="282" t="s">
        <v>87</v>
      </c>
      <c r="AB197" s="282" t="s">
        <v>87</v>
      </c>
      <c r="AC197" s="282" t="s">
        <v>87</v>
      </c>
      <c r="AD197" s="282" t="s">
        <v>87</v>
      </c>
      <c r="AE197" s="282" t="s">
        <v>87</v>
      </c>
      <c r="AF197" s="282" t="s">
        <v>87</v>
      </c>
      <c r="AG197" s="282" t="s">
        <v>87</v>
      </c>
      <c r="AH197" s="282" t="s">
        <v>87</v>
      </c>
      <c r="AI197" s="282" t="s">
        <v>87</v>
      </c>
      <c r="AJ197" s="282" t="s">
        <v>87</v>
      </c>
      <c r="AK197" s="282" t="s">
        <v>87</v>
      </c>
      <c r="AL197" s="282" t="s">
        <v>87</v>
      </c>
      <c r="AM197" s="282" t="s">
        <v>87</v>
      </c>
      <c r="AN197" s="282" t="s">
        <v>87</v>
      </c>
      <c r="AO197" s="282" t="s">
        <v>87</v>
      </c>
      <c r="AP197" s="282" t="s">
        <v>87</v>
      </c>
      <c r="AQ197" s="282" t="s">
        <v>87</v>
      </c>
      <c r="AR197" s="282" t="s">
        <v>87</v>
      </c>
      <c r="AS197" s="282" t="s">
        <v>87</v>
      </c>
      <c r="AT197" s="282" t="s">
        <v>87</v>
      </c>
      <c r="AU197" s="282" t="s">
        <v>87</v>
      </c>
      <c r="AV197" s="282" t="s">
        <v>87</v>
      </c>
      <c r="AW197" s="286" t="s">
        <v>87</v>
      </c>
      <c r="AX197" s="286" t="s">
        <v>87</v>
      </c>
      <c r="AY197" s="286" t="s">
        <v>87</v>
      </c>
      <c r="AZ197" s="286" t="s">
        <v>87</v>
      </c>
      <c r="BA197" s="286" t="s">
        <v>87</v>
      </c>
      <c r="BB197" s="285">
        <v>11</v>
      </c>
      <c r="BC197" s="285">
        <v>23</v>
      </c>
      <c r="BD197" s="287" t="s">
        <v>88</v>
      </c>
      <c r="BE197" s="287" t="s">
        <v>88</v>
      </c>
      <c r="BF197" s="287" t="s">
        <v>88</v>
      </c>
      <c r="BG197" s="285">
        <v>35</v>
      </c>
      <c r="BH197" s="284">
        <v>22.305496074232689</v>
      </c>
      <c r="BI197" s="285">
        <v>281</v>
      </c>
      <c r="BJ197" s="284">
        <v>179.08126848169672</v>
      </c>
      <c r="BK197" s="285">
        <v>0</v>
      </c>
      <c r="BL197" s="284">
        <v>0</v>
      </c>
      <c r="BM197" s="285">
        <v>0</v>
      </c>
      <c r="BN197" s="288">
        <v>0</v>
      </c>
      <c r="BO197" s="289">
        <v>65</v>
      </c>
      <c r="BP197" s="288">
        <v>41.424492709289282</v>
      </c>
      <c r="BQ197" s="285">
        <v>0</v>
      </c>
      <c r="BR197" s="288">
        <v>0</v>
      </c>
      <c r="BS197" s="285">
        <v>0</v>
      </c>
      <c r="BT197" s="288">
        <v>0</v>
      </c>
      <c r="BU197" s="285">
        <v>0</v>
      </c>
      <c r="BV197" s="288">
        <v>0</v>
      </c>
      <c r="BW197" s="285">
        <v>28</v>
      </c>
      <c r="BX197" s="288">
        <v>17.844396859386151</v>
      </c>
      <c r="BY197" s="290">
        <v>0</v>
      </c>
      <c r="BZ197" s="291">
        <v>0</v>
      </c>
      <c r="CA197" s="285">
        <v>457</v>
      </c>
      <c r="CB197" s="288">
        <v>291.24604874069541</v>
      </c>
      <c r="CC197" s="285">
        <v>0</v>
      </c>
      <c r="CD197" s="288">
        <v>0</v>
      </c>
      <c r="CE197" s="285">
        <v>55</v>
      </c>
      <c r="CF197" s="288">
        <v>35.051493830937083</v>
      </c>
      <c r="CG197" s="285">
        <v>539</v>
      </c>
      <c r="CH197" s="288">
        <v>343.50463954318349</v>
      </c>
      <c r="CI197" s="285">
        <v>350</v>
      </c>
      <c r="CJ197" s="288">
        <v>223.05496074232693</v>
      </c>
      <c r="CK197" s="285">
        <v>48</v>
      </c>
      <c r="CL197" s="288">
        <v>30.590394616090549</v>
      </c>
      <c r="CM197" s="285">
        <v>0</v>
      </c>
      <c r="CN197" s="292">
        <v>0</v>
      </c>
      <c r="CO197" s="285">
        <v>108</v>
      </c>
      <c r="CP197" s="288">
        <v>68.828387886203728</v>
      </c>
      <c r="CQ197" s="285">
        <v>0</v>
      </c>
      <c r="CR197" s="288">
        <v>0</v>
      </c>
      <c r="CS197" s="285">
        <v>0</v>
      </c>
      <c r="CT197" s="288">
        <v>0</v>
      </c>
      <c r="CU197" s="285">
        <v>28</v>
      </c>
      <c r="CV197" s="288">
        <v>17.844396859386151</v>
      </c>
      <c r="CW197" s="285">
        <v>34</v>
      </c>
      <c r="CX197" s="288">
        <v>21.66819618639747</v>
      </c>
      <c r="CY197" s="285">
        <v>34</v>
      </c>
      <c r="CZ197" s="288">
        <v>21.66819618639747</v>
      </c>
      <c r="DA197" s="290">
        <v>0</v>
      </c>
      <c r="DB197" s="291">
        <v>0</v>
      </c>
      <c r="DC197" s="285">
        <v>0</v>
      </c>
      <c r="DD197" s="285">
        <v>0</v>
      </c>
      <c r="DE197" s="285">
        <v>183</v>
      </c>
      <c r="DF197" s="285">
        <v>6723</v>
      </c>
      <c r="DG197" s="285">
        <v>0</v>
      </c>
      <c r="DH197" s="285">
        <v>311</v>
      </c>
      <c r="DI197" s="285">
        <v>16</v>
      </c>
      <c r="DJ197" s="285">
        <v>113</v>
      </c>
      <c r="DK197" s="285">
        <v>11</v>
      </c>
      <c r="DL197" s="285">
        <v>49</v>
      </c>
      <c r="DM197" s="285">
        <v>0</v>
      </c>
      <c r="DN197" s="285">
        <v>819</v>
      </c>
      <c r="DO197" s="285">
        <v>65</v>
      </c>
      <c r="DP197" s="285">
        <v>6</v>
      </c>
      <c r="DQ197" s="285">
        <v>19</v>
      </c>
      <c r="DR197" s="285">
        <v>0</v>
      </c>
      <c r="DS197" s="285">
        <v>38</v>
      </c>
      <c r="DT197" s="285">
        <v>481</v>
      </c>
      <c r="DU197" s="285">
        <v>20027</v>
      </c>
      <c r="DV197" s="285">
        <v>2774</v>
      </c>
      <c r="DW197" s="285">
        <v>1436</v>
      </c>
      <c r="DX197" s="285">
        <v>295</v>
      </c>
      <c r="DY197" s="285">
        <v>294</v>
      </c>
      <c r="DZ197" s="285">
        <v>3730</v>
      </c>
      <c r="EA197" s="285">
        <v>9054</v>
      </c>
      <c r="EB197" s="288">
        <v>15.959796774906099</v>
      </c>
      <c r="EC197" s="285">
        <v>122</v>
      </c>
      <c r="ED197" s="285">
        <v>2591</v>
      </c>
      <c r="EE197" s="285">
        <v>415</v>
      </c>
      <c r="EF197" s="288">
        <v>16.016981860285604</v>
      </c>
      <c r="EG197" s="285">
        <v>163</v>
      </c>
      <c r="EH197" s="285">
        <v>18</v>
      </c>
      <c r="EI197" s="285">
        <v>28</v>
      </c>
      <c r="EJ197" s="285">
        <v>5</v>
      </c>
      <c r="EK197" s="285">
        <v>116</v>
      </c>
      <c r="EL197" s="285">
        <v>3</v>
      </c>
      <c r="EM197" s="285">
        <v>18</v>
      </c>
      <c r="EN197" s="285">
        <v>4</v>
      </c>
      <c r="EO197" s="285">
        <v>2</v>
      </c>
      <c r="EP197" s="285">
        <v>0</v>
      </c>
      <c r="EQ197" s="285">
        <v>16</v>
      </c>
      <c r="ER197" s="285">
        <v>0</v>
      </c>
      <c r="ES197" s="285">
        <v>0</v>
      </c>
      <c r="ET197" s="285">
        <v>0</v>
      </c>
      <c r="EU197" s="285">
        <v>0</v>
      </c>
      <c r="EV197" s="285">
        <v>1356</v>
      </c>
      <c r="EW197" s="285">
        <v>80</v>
      </c>
      <c r="EX197" s="285">
        <v>32</v>
      </c>
      <c r="EY197" s="285">
        <v>253</v>
      </c>
      <c r="EZ197" s="285">
        <v>0</v>
      </c>
      <c r="FA197" s="285">
        <v>9</v>
      </c>
      <c r="FB197" s="285">
        <v>1</v>
      </c>
      <c r="FC197" s="285">
        <v>0</v>
      </c>
      <c r="FD197" s="285">
        <v>20</v>
      </c>
      <c r="FE197" s="285">
        <v>3</v>
      </c>
      <c r="FF197" s="285">
        <v>13</v>
      </c>
      <c r="FG197" s="285">
        <v>154</v>
      </c>
      <c r="FH197" s="285">
        <v>207</v>
      </c>
      <c r="FI197" s="285">
        <v>157</v>
      </c>
      <c r="FJ197" s="285">
        <v>911</v>
      </c>
      <c r="FK197" s="289">
        <v>6</v>
      </c>
      <c r="FL197" s="288">
        <v>3.9771710382404994</v>
      </c>
      <c r="FM197" s="289">
        <v>2</v>
      </c>
      <c r="FN197" s="288">
        <v>1.3257236794134999</v>
      </c>
      <c r="FO197" s="295">
        <v>0</v>
      </c>
      <c r="FP197" s="291">
        <v>0</v>
      </c>
      <c r="FQ197" s="281">
        <v>1</v>
      </c>
      <c r="FR197" s="292">
        <v>0.63729988783521974</v>
      </c>
      <c r="FS197" s="281">
        <v>0</v>
      </c>
      <c r="FT197" s="292">
        <v>0</v>
      </c>
      <c r="FU197" s="289">
        <v>0</v>
      </c>
      <c r="FV197" s="288">
        <v>0</v>
      </c>
      <c r="FW197" s="293">
        <v>1</v>
      </c>
      <c r="FX197" s="293">
        <v>0</v>
      </c>
      <c r="FY197" s="293">
        <v>0</v>
      </c>
      <c r="FZ197" s="293">
        <v>0</v>
      </c>
      <c r="GA197" s="293">
        <v>1</v>
      </c>
      <c r="GB197" s="285">
        <v>4265</v>
      </c>
      <c r="GC197" s="285">
        <v>733</v>
      </c>
      <c r="GD197" s="285">
        <v>2438</v>
      </c>
      <c r="GE197" s="285">
        <v>130</v>
      </c>
      <c r="GF197" s="285">
        <v>14</v>
      </c>
      <c r="GG197" s="288">
        <v>94.01</v>
      </c>
      <c r="GH197" s="288">
        <v>501.85</v>
      </c>
      <c r="GI197" s="288">
        <v>22</v>
      </c>
      <c r="GJ197" s="288">
        <v>1.2</v>
      </c>
      <c r="GK197" s="288">
        <v>1</v>
      </c>
      <c r="GL197" s="288">
        <v>1.8</v>
      </c>
      <c r="GM197" s="288">
        <v>1</v>
      </c>
      <c r="GN197" s="288">
        <v>3</v>
      </c>
      <c r="GO197" s="288">
        <v>1</v>
      </c>
      <c r="GP197" s="288">
        <v>1.05</v>
      </c>
      <c r="GQ197" s="288">
        <v>0</v>
      </c>
      <c r="GR197" s="288">
        <v>0</v>
      </c>
      <c r="GS197" s="288">
        <v>0</v>
      </c>
      <c r="GT197" s="288">
        <v>10</v>
      </c>
      <c r="GU197" s="288">
        <v>1</v>
      </c>
      <c r="GV197" s="288">
        <v>1</v>
      </c>
      <c r="GW197" s="288">
        <v>2</v>
      </c>
      <c r="GX197" s="288">
        <v>0</v>
      </c>
      <c r="GY197" s="288">
        <v>1</v>
      </c>
      <c r="GZ197" s="288">
        <v>2</v>
      </c>
      <c r="HA197" s="288">
        <v>0</v>
      </c>
      <c r="HB197" s="288">
        <v>1</v>
      </c>
      <c r="HC197" s="288">
        <v>2</v>
      </c>
      <c r="HD197" s="288">
        <v>0</v>
      </c>
      <c r="HE197" s="288">
        <v>1</v>
      </c>
      <c r="HF197" s="288">
        <v>1.2</v>
      </c>
      <c r="HG197" s="288">
        <v>4</v>
      </c>
      <c r="HH197" s="288">
        <v>8</v>
      </c>
      <c r="HI197" s="288">
        <v>0.1</v>
      </c>
      <c r="HJ197" s="134">
        <v>0.66286183970674994</v>
      </c>
      <c r="HK197" s="134">
        <v>11.268651275014749</v>
      </c>
      <c r="HL197" s="132">
        <v>58.815731037179916</v>
      </c>
      <c r="HM197" s="144">
        <v>106.364071783439</v>
      </c>
      <c r="HN197" s="144">
        <v>86.421470975136103</v>
      </c>
      <c r="HO197" s="365">
        <v>8.0580177276389997E-2</v>
      </c>
      <c r="HP197" s="365">
        <v>0</v>
      </c>
      <c r="HQ197" s="365">
        <v>3.5714285714285698</v>
      </c>
      <c r="HR197" s="365">
        <v>0</v>
      </c>
      <c r="HS197" s="132">
        <v>100</v>
      </c>
      <c r="HT197" s="132">
        <v>96</v>
      </c>
      <c r="HU197" s="132">
        <v>2.2562449637389199</v>
      </c>
      <c r="HV197" s="132">
        <v>1.37211855104281</v>
      </c>
      <c r="HW197" s="132">
        <v>2.6107256765199098</v>
      </c>
      <c r="HX197" s="132">
        <v>4.7143704289385298</v>
      </c>
      <c r="HY197" s="144">
        <v>87.758585558989239</v>
      </c>
      <c r="HZ197" s="144">
        <v>96.3846563498373</v>
      </c>
      <c r="IA197" s="383">
        <v>13</v>
      </c>
      <c r="IB197" s="383">
        <v>7</v>
      </c>
      <c r="IC197" s="366">
        <v>0.51140833988985102</v>
      </c>
      <c r="ID197" s="366">
        <v>0.16790597265531301</v>
      </c>
      <c r="IE197" s="366">
        <v>7.2222222222222197</v>
      </c>
      <c r="IF197" s="366">
        <v>3.66492146596859</v>
      </c>
      <c r="IG197" s="144">
        <v>87.7777777777778</v>
      </c>
      <c r="IH197" s="144">
        <v>89.528795811518293</v>
      </c>
      <c r="II197" s="144">
        <v>7.0810385523210098</v>
      </c>
      <c r="IJ197" s="144">
        <v>4.5814343967378299</v>
      </c>
      <c r="IK197" s="144">
        <v>3.9982902048466098</v>
      </c>
      <c r="IL197" s="144">
        <v>9.0663503986295009</v>
      </c>
      <c r="IM197" s="146">
        <v>111.1873260315384</v>
      </c>
      <c r="IN197" s="135">
        <v>112.65645085411184</v>
      </c>
      <c r="IO197" s="366">
        <v>0.34802784222737798</v>
      </c>
      <c r="IP197" s="366">
        <v>0.17528483786152499</v>
      </c>
      <c r="IQ197" s="366">
        <v>3.7267080745341601</v>
      </c>
      <c r="IR197" s="366">
        <v>3.6697247706421998</v>
      </c>
      <c r="IS197" s="144">
        <v>91.925465838509297</v>
      </c>
      <c r="IT197" s="144">
        <v>94.495412844036693</v>
      </c>
      <c r="IU197" s="144">
        <v>9.3387470997679802</v>
      </c>
      <c r="IV197" s="144">
        <v>4.7765118317265598</v>
      </c>
      <c r="IW197" s="144">
        <v>5.5632895076050497</v>
      </c>
      <c r="IX197" s="144">
        <v>8.5980173983410904</v>
      </c>
      <c r="IY197" s="338">
        <v>7</v>
      </c>
      <c r="IZ197" s="366">
        <v>0.197572678521027</v>
      </c>
      <c r="JA197" s="366">
        <v>3.21100917431193</v>
      </c>
      <c r="JB197" s="366">
        <v>99.541284403669707</v>
      </c>
      <c r="JC197" s="366">
        <v>6.1529777025119996</v>
      </c>
      <c r="JD197" s="144">
        <v>9.7153587665546493</v>
      </c>
    </row>
    <row r="198" spans="1:264" ht="18" customHeight="1">
      <c r="A198" s="278"/>
      <c r="B198" s="279" t="s">
        <v>87</v>
      </c>
      <c r="C198" s="279" t="s">
        <v>87</v>
      </c>
      <c r="D198" s="280" t="s">
        <v>1914</v>
      </c>
      <c r="E198" s="281" t="s">
        <v>1411</v>
      </c>
      <c r="F198" s="280" t="s">
        <v>111</v>
      </c>
      <c r="G198" s="281" t="s">
        <v>23</v>
      </c>
      <c r="H198" s="282" t="s">
        <v>87</v>
      </c>
      <c r="I198" s="282" t="s">
        <v>87</v>
      </c>
      <c r="J198" s="282" t="s">
        <v>87</v>
      </c>
      <c r="K198" s="282" t="s">
        <v>87</v>
      </c>
      <c r="L198" s="282" t="s">
        <v>87</v>
      </c>
      <c r="M198" s="283">
        <v>46377</v>
      </c>
      <c r="N198" s="282" t="s">
        <v>87</v>
      </c>
      <c r="O198" s="282" t="s">
        <v>87</v>
      </c>
      <c r="P198" s="282" t="s">
        <v>87</v>
      </c>
      <c r="Q198" s="282" t="s">
        <v>87</v>
      </c>
      <c r="R198" s="132">
        <v>97.739000000000019</v>
      </c>
      <c r="S198" s="132">
        <v>93.180999999999997</v>
      </c>
      <c r="T198" s="339" t="s">
        <v>88</v>
      </c>
      <c r="U198" s="339" t="s">
        <v>88</v>
      </c>
      <c r="V198" s="132">
        <v>12.5190839694656</v>
      </c>
      <c r="W198" s="132">
        <v>7.0229007633587797</v>
      </c>
      <c r="X198" s="132">
        <v>19.5419847328244</v>
      </c>
      <c r="Y198" s="282" t="s">
        <v>87</v>
      </c>
      <c r="Z198" s="282" t="s">
        <v>87</v>
      </c>
      <c r="AA198" s="282" t="s">
        <v>87</v>
      </c>
      <c r="AB198" s="282" t="s">
        <v>87</v>
      </c>
      <c r="AC198" s="282" t="s">
        <v>87</v>
      </c>
      <c r="AD198" s="282" t="s">
        <v>87</v>
      </c>
      <c r="AE198" s="282" t="s">
        <v>87</v>
      </c>
      <c r="AF198" s="282" t="s">
        <v>87</v>
      </c>
      <c r="AG198" s="282" t="s">
        <v>87</v>
      </c>
      <c r="AH198" s="282" t="s">
        <v>87</v>
      </c>
      <c r="AI198" s="282" t="s">
        <v>87</v>
      </c>
      <c r="AJ198" s="282" t="s">
        <v>87</v>
      </c>
      <c r="AK198" s="282" t="s">
        <v>87</v>
      </c>
      <c r="AL198" s="282" t="s">
        <v>87</v>
      </c>
      <c r="AM198" s="282" t="s">
        <v>87</v>
      </c>
      <c r="AN198" s="282" t="s">
        <v>87</v>
      </c>
      <c r="AO198" s="282" t="s">
        <v>87</v>
      </c>
      <c r="AP198" s="282" t="s">
        <v>87</v>
      </c>
      <c r="AQ198" s="282" t="s">
        <v>87</v>
      </c>
      <c r="AR198" s="282" t="s">
        <v>87</v>
      </c>
      <c r="AS198" s="282" t="s">
        <v>87</v>
      </c>
      <c r="AT198" s="282" t="s">
        <v>87</v>
      </c>
      <c r="AU198" s="282" t="s">
        <v>87</v>
      </c>
      <c r="AV198" s="282" t="s">
        <v>87</v>
      </c>
      <c r="AW198" s="286" t="s">
        <v>87</v>
      </c>
      <c r="AX198" s="286" t="s">
        <v>87</v>
      </c>
      <c r="AY198" s="286" t="s">
        <v>87</v>
      </c>
      <c r="AZ198" s="286" t="s">
        <v>87</v>
      </c>
      <c r="BA198" s="286" t="s">
        <v>87</v>
      </c>
      <c r="BB198" s="285">
        <v>3</v>
      </c>
      <c r="BC198" s="285">
        <v>16</v>
      </c>
      <c r="BD198" s="287" t="s">
        <v>88</v>
      </c>
      <c r="BE198" s="287" t="s">
        <v>88</v>
      </c>
      <c r="BF198" s="287" t="s">
        <v>88</v>
      </c>
      <c r="BG198" s="285">
        <v>0</v>
      </c>
      <c r="BH198" s="284">
        <v>0</v>
      </c>
      <c r="BI198" s="285">
        <v>33</v>
      </c>
      <c r="BJ198" s="284">
        <v>65.967016491754123</v>
      </c>
      <c r="BK198" s="285">
        <v>0</v>
      </c>
      <c r="BL198" s="284">
        <v>0</v>
      </c>
      <c r="BM198" s="285">
        <v>0</v>
      </c>
      <c r="BN198" s="288">
        <v>0</v>
      </c>
      <c r="BO198" s="289">
        <v>0</v>
      </c>
      <c r="BP198" s="288">
        <v>0</v>
      </c>
      <c r="BQ198" s="285">
        <v>0</v>
      </c>
      <c r="BR198" s="288">
        <v>0</v>
      </c>
      <c r="BS198" s="285">
        <v>0</v>
      </c>
      <c r="BT198" s="288">
        <v>0</v>
      </c>
      <c r="BU198" s="285">
        <v>0</v>
      </c>
      <c r="BV198" s="288">
        <v>0</v>
      </c>
      <c r="BW198" s="285">
        <v>0</v>
      </c>
      <c r="BX198" s="288">
        <v>0</v>
      </c>
      <c r="BY198" s="290">
        <v>0</v>
      </c>
      <c r="BZ198" s="291">
        <v>0</v>
      </c>
      <c r="CA198" s="285">
        <v>33</v>
      </c>
      <c r="CB198" s="288">
        <v>65.967016491754123</v>
      </c>
      <c r="CC198" s="285">
        <v>0</v>
      </c>
      <c r="CD198" s="288">
        <v>0</v>
      </c>
      <c r="CE198" s="285">
        <v>0</v>
      </c>
      <c r="CF198" s="288">
        <v>0</v>
      </c>
      <c r="CG198" s="285">
        <v>57</v>
      </c>
      <c r="CH198" s="288">
        <v>113.94302848575713</v>
      </c>
      <c r="CI198" s="285">
        <v>70</v>
      </c>
      <c r="CJ198" s="288">
        <v>139.93003498250874</v>
      </c>
      <c r="CK198" s="285">
        <v>9</v>
      </c>
      <c r="CL198" s="288">
        <v>17.991004497751124</v>
      </c>
      <c r="CM198" s="290">
        <v>0</v>
      </c>
      <c r="CN198" s="294">
        <v>0</v>
      </c>
      <c r="CO198" s="285">
        <v>9</v>
      </c>
      <c r="CP198" s="288">
        <v>17.991004497751124</v>
      </c>
      <c r="CQ198" s="290">
        <v>0</v>
      </c>
      <c r="CR198" s="291">
        <v>0</v>
      </c>
      <c r="CS198" s="290">
        <v>0</v>
      </c>
      <c r="CT198" s="291">
        <v>0</v>
      </c>
      <c r="CU198" s="285">
        <v>0</v>
      </c>
      <c r="CV198" s="288">
        <v>0</v>
      </c>
      <c r="CW198" s="285">
        <v>0</v>
      </c>
      <c r="CX198" s="288">
        <v>0</v>
      </c>
      <c r="CY198" s="285">
        <v>0</v>
      </c>
      <c r="CZ198" s="288">
        <v>0</v>
      </c>
      <c r="DA198" s="290">
        <v>0</v>
      </c>
      <c r="DB198" s="291">
        <v>0</v>
      </c>
      <c r="DC198" s="285">
        <v>0</v>
      </c>
      <c r="DD198" s="285">
        <v>0</v>
      </c>
      <c r="DE198" s="285">
        <v>4</v>
      </c>
      <c r="DF198" s="285">
        <v>0</v>
      </c>
      <c r="DG198" s="285">
        <v>0</v>
      </c>
      <c r="DH198" s="285">
        <v>0</v>
      </c>
      <c r="DI198" s="285">
        <v>0</v>
      </c>
      <c r="DJ198" s="285">
        <v>1</v>
      </c>
      <c r="DK198" s="285">
        <v>6</v>
      </c>
      <c r="DL198" s="285">
        <v>0</v>
      </c>
      <c r="DM198" s="285">
        <v>0</v>
      </c>
      <c r="DN198" s="285">
        <v>0</v>
      </c>
      <c r="DO198" s="285">
        <v>23</v>
      </c>
      <c r="DP198" s="285">
        <v>0</v>
      </c>
      <c r="DQ198" s="285">
        <v>5</v>
      </c>
      <c r="DR198" s="285">
        <v>0</v>
      </c>
      <c r="DS198" s="285">
        <v>0</v>
      </c>
      <c r="DT198" s="285">
        <v>546</v>
      </c>
      <c r="DU198" s="285">
        <v>7663</v>
      </c>
      <c r="DV198" s="285">
        <v>294</v>
      </c>
      <c r="DW198" s="285">
        <v>0</v>
      </c>
      <c r="DX198" s="285">
        <v>0</v>
      </c>
      <c r="DY198" s="285">
        <v>0</v>
      </c>
      <c r="DZ198" s="285">
        <v>0</v>
      </c>
      <c r="EA198" s="285">
        <v>3851</v>
      </c>
      <c r="EB198" s="288">
        <v>6.8293949623474397</v>
      </c>
      <c r="EC198" s="285">
        <v>60</v>
      </c>
      <c r="ED198" s="285">
        <v>1244</v>
      </c>
      <c r="EE198" s="285">
        <v>105</v>
      </c>
      <c r="EF198" s="288">
        <v>8.440514469453376</v>
      </c>
      <c r="EG198" s="285">
        <v>8</v>
      </c>
      <c r="EH198" s="285">
        <v>33</v>
      </c>
      <c r="EI198" s="285">
        <v>3</v>
      </c>
      <c r="EJ198" s="285">
        <v>0</v>
      </c>
      <c r="EK198" s="285">
        <v>25</v>
      </c>
      <c r="EL198" s="285">
        <v>0</v>
      </c>
      <c r="EM198" s="285">
        <v>0</v>
      </c>
      <c r="EN198" s="285">
        <v>0</v>
      </c>
      <c r="EO198" s="285">
        <v>13</v>
      </c>
      <c r="EP198" s="285">
        <v>0</v>
      </c>
      <c r="EQ198" s="285">
        <v>1</v>
      </c>
      <c r="ER198" s="285">
        <v>0</v>
      </c>
      <c r="ES198" s="285">
        <v>4</v>
      </c>
      <c r="ET198" s="285">
        <v>0</v>
      </c>
      <c r="EU198" s="285">
        <v>0</v>
      </c>
      <c r="EV198" s="285">
        <v>0</v>
      </c>
      <c r="EW198" s="285">
        <v>0</v>
      </c>
      <c r="EX198" s="285">
        <v>0</v>
      </c>
      <c r="EY198" s="285">
        <v>0</v>
      </c>
      <c r="EZ198" s="285">
        <v>0</v>
      </c>
      <c r="FA198" s="285">
        <v>0</v>
      </c>
      <c r="FB198" s="285">
        <v>0</v>
      </c>
      <c r="FC198" s="285">
        <v>0</v>
      </c>
      <c r="FD198" s="285">
        <v>0</v>
      </c>
      <c r="FE198" s="285">
        <v>0</v>
      </c>
      <c r="FF198" s="285">
        <v>0</v>
      </c>
      <c r="FG198" s="285">
        <v>9</v>
      </c>
      <c r="FH198" s="285">
        <v>25</v>
      </c>
      <c r="FI198" s="285">
        <v>7</v>
      </c>
      <c r="FJ198" s="285">
        <v>656</v>
      </c>
      <c r="FK198" s="289">
        <v>2</v>
      </c>
      <c r="FL198" s="288">
        <v>4.3124824805399227</v>
      </c>
      <c r="FM198" s="295">
        <v>0</v>
      </c>
      <c r="FN198" s="291">
        <v>0</v>
      </c>
      <c r="FO198" s="295">
        <v>0</v>
      </c>
      <c r="FP198" s="291">
        <v>0</v>
      </c>
      <c r="FQ198" s="281">
        <v>0</v>
      </c>
      <c r="FR198" s="292">
        <v>0</v>
      </c>
      <c r="FS198" s="281">
        <v>0</v>
      </c>
      <c r="FT198" s="292">
        <v>0</v>
      </c>
      <c r="FU198" s="289">
        <v>0</v>
      </c>
      <c r="FV198" s="288">
        <v>0</v>
      </c>
      <c r="FW198" s="293">
        <v>7</v>
      </c>
      <c r="FX198" s="293">
        <v>2</v>
      </c>
      <c r="FY198" s="293">
        <v>5</v>
      </c>
      <c r="FZ198" s="293">
        <v>0</v>
      </c>
      <c r="GA198" s="293">
        <v>0</v>
      </c>
      <c r="GB198" s="285">
        <v>0</v>
      </c>
      <c r="GC198" s="285">
        <v>0</v>
      </c>
      <c r="GD198" s="285">
        <v>0</v>
      </c>
      <c r="GE198" s="285">
        <v>0</v>
      </c>
      <c r="GF198" s="285">
        <v>0</v>
      </c>
      <c r="GG198" s="288">
        <v>37.39</v>
      </c>
      <c r="GH198" s="288">
        <v>149.96</v>
      </c>
      <c r="GI198" s="288">
        <v>10</v>
      </c>
      <c r="GJ198" s="288">
        <v>0</v>
      </c>
      <c r="GK198" s="288">
        <v>1</v>
      </c>
      <c r="GL198" s="288">
        <v>0</v>
      </c>
      <c r="GM198" s="288">
        <v>3</v>
      </c>
      <c r="GN198" s="288">
        <v>2</v>
      </c>
      <c r="GO198" s="288">
        <v>0</v>
      </c>
      <c r="GP198" s="288">
        <v>3</v>
      </c>
      <c r="GQ198" s="288">
        <v>0</v>
      </c>
      <c r="GR198" s="288">
        <v>0</v>
      </c>
      <c r="GS198" s="288">
        <v>0</v>
      </c>
      <c r="GT198" s="288">
        <v>1</v>
      </c>
      <c r="GU198" s="288">
        <v>0</v>
      </c>
      <c r="GV198" s="288">
        <v>1</v>
      </c>
      <c r="GW198" s="288">
        <v>0</v>
      </c>
      <c r="GX198" s="288">
        <v>0</v>
      </c>
      <c r="GY198" s="288">
        <v>1</v>
      </c>
      <c r="GZ198" s="288">
        <v>2</v>
      </c>
      <c r="HA198" s="288">
        <v>0</v>
      </c>
      <c r="HB198" s="288">
        <v>0</v>
      </c>
      <c r="HC198" s="288">
        <v>0</v>
      </c>
      <c r="HD198" s="288">
        <v>0</v>
      </c>
      <c r="HE198" s="288">
        <v>0</v>
      </c>
      <c r="HF198" s="288">
        <v>0</v>
      </c>
      <c r="HG198" s="288">
        <v>0</v>
      </c>
      <c r="HH198" s="288">
        <v>0</v>
      </c>
      <c r="HI198" s="288">
        <v>2</v>
      </c>
      <c r="HJ198" s="134">
        <v>4.3124824805399227</v>
      </c>
      <c r="HK198" s="134">
        <v>21.562412402699614</v>
      </c>
      <c r="HL198" s="132">
        <v>59.727882355477931</v>
      </c>
      <c r="HM198" s="144">
        <v>107.767</v>
      </c>
      <c r="HN198" s="144">
        <v>95.010999999999996</v>
      </c>
      <c r="HO198" s="365">
        <v>0.84745762711864403</v>
      </c>
      <c r="HP198" s="366">
        <v>0</v>
      </c>
      <c r="HQ198" s="365">
        <v>25</v>
      </c>
      <c r="HR198" s="366">
        <v>0</v>
      </c>
      <c r="HS198" s="132">
        <v>100</v>
      </c>
      <c r="HT198" s="132">
        <v>100</v>
      </c>
      <c r="HU198" s="132">
        <v>3.3898305084745801</v>
      </c>
      <c r="HV198" s="132">
        <v>3.9215686274509798</v>
      </c>
      <c r="HW198" s="132">
        <v>0.63843370929985099</v>
      </c>
      <c r="HX198" s="132">
        <v>1.0131926121371999</v>
      </c>
      <c r="HY198" s="144">
        <v>89.174000000000007</v>
      </c>
      <c r="HZ198" s="144">
        <v>101.41200000000001</v>
      </c>
      <c r="IA198" s="383">
        <v>1</v>
      </c>
      <c r="IB198" s="383">
        <v>3</v>
      </c>
      <c r="IC198" s="366">
        <v>0.12755102040816299</v>
      </c>
      <c r="ID198" s="366">
        <v>0.21567217828900101</v>
      </c>
      <c r="IE198" s="366">
        <v>1.88679245283019</v>
      </c>
      <c r="IF198" s="366">
        <v>4</v>
      </c>
      <c r="IG198" s="144">
        <v>86.792452830188694</v>
      </c>
      <c r="IH198" s="144">
        <v>84</v>
      </c>
      <c r="II198" s="144">
        <v>6.7602040816326499</v>
      </c>
      <c r="IJ198" s="144">
        <v>5.3918044572250201</v>
      </c>
      <c r="IK198" s="144">
        <v>3.0219195573526298</v>
      </c>
      <c r="IL198" s="144">
        <v>8.1477572559366802</v>
      </c>
      <c r="IM198" s="146">
        <v>109.95399999999999</v>
      </c>
      <c r="IN198" s="135">
        <v>109.01200000000001</v>
      </c>
      <c r="IO198" s="366">
        <v>0</v>
      </c>
      <c r="IP198" s="366">
        <v>0</v>
      </c>
      <c r="IQ198" s="366">
        <v>0</v>
      </c>
      <c r="IR198" s="366">
        <v>0</v>
      </c>
      <c r="IS198" s="144">
        <v>85.714285714285694</v>
      </c>
      <c r="IT198" s="144">
        <v>94.117647058823493</v>
      </c>
      <c r="IU198" s="144">
        <v>6.8403908794788304</v>
      </c>
      <c r="IV198" s="144">
        <v>6.58914728682171</v>
      </c>
      <c r="IW198" s="144">
        <v>2.7225451208320601</v>
      </c>
      <c r="IX198" s="144">
        <v>5.3923783702364796</v>
      </c>
      <c r="IY198" s="338">
        <v>3</v>
      </c>
      <c r="IZ198" s="366">
        <v>0.31678986272439302</v>
      </c>
      <c r="JA198" s="366">
        <v>3.79746835443038</v>
      </c>
      <c r="JB198" s="366">
        <v>96.202531645569593</v>
      </c>
      <c r="JC198" s="366">
        <v>8.3421330517423407</v>
      </c>
      <c r="JD198" s="144">
        <v>7.6306068601583101</v>
      </c>
    </row>
    <row r="199" spans="1:264" ht="18" customHeight="1">
      <c r="A199" s="278"/>
      <c r="B199" s="279" t="s">
        <v>87</v>
      </c>
      <c r="C199" s="279" t="s">
        <v>87</v>
      </c>
      <c r="D199" s="280" t="s">
        <v>1915</v>
      </c>
      <c r="E199" s="281" t="s">
        <v>1412</v>
      </c>
      <c r="F199" s="280" t="s">
        <v>112</v>
      </c>
      <c r="G199" s="281" t="s">
        <v>24</v>
      </c>
      <c r="H199" s="282" t="s">
        <v>87</v>
      </c>
      <c r="I199" s="282" t="s">
        <v>87</v>
      </c>
      <c r="J199" s="282" t="s">
        <v>87</v>
      </c>
      <c r="K199" s="282" t="s">
        <v>87</v>
      </c>
      <c r="L199" s="282" t="s">
        <v>87</v>
      </c>
      <c r="M199" s="283">
        <v>89638</v>
      </c>
      <c r="N199" s="282" t="s">
        <v>87</v>
      </c>
      <c r="O199" s="282" t="s">
        <v>87</v>
      </c>
      <c r="P199" s="282" t="s">
        <v>87</v>
      </c>
      <c r="Q199" s="282" t="s">
        <v>87</v>
      </c>
      <c r="R199" s="132">
        <v>99.859452680633098</v>
      </c>
      <c r="S199" s="132">
        <v>100.26854369747878</v>
      </c>
      <c r="T199" s="339" t="s">
        <v>88</v>
      </c>
      <c r="U199" s="338">
        <v>2.2684732756345056</v>
      </c>
      <c r="V199" s="132">
        <v>13.100724160632</v>
      </c>
      <c r="W199" s="132">
        <v>13.429888084266</v>
      </c>
      <c r="X199" s="132">
        <v>26.530612244897998</v>
      </c>
      <c r="Y199" s="282" t="s">
        <v>87</v>
      </c>
      <c r="Z199" s="282" t="s">
        <v>87</v>
      </c>
      <c r="AA199" s="282" t="s">
        <v>87</v>
      </c>
      <c r="AB199" s="282" t="s">
        <v>87</v>
      </c>
      <c r="AC199" s="282" t="s">
        <v>87</v>
      </c>
      <c r="AD199" s="282" t="s">
        <v>87</v>
      </c>
      <c r="AE199" s="282" t="s">
        <v>87</v>
      </c>
      <c r="AF199" s="282" t="s">
        <v>87</v>
      </c>
      <c r="AG199" s="282" t="s">
        <v>87</v>
      </c>
      <c r="AH199" s="282" t="s">
        <v>87</v>
      </c>
      <c r="AI199" s="282" t="s">
        <v>87</v>
      </c>
      <c r="AJ199" s="282" t="s">
        <v>87</v>
      </c>
      <c r="AK199" s="282" t="s">
        <v>87</v>
      </c>
      <c r="AL199" s="282" t="s">
        <v>87</v>
      </c>
      <c r="AM199" s="282" t="s">
        <v>87</v>
      </c>
      <c r="AN199" s="282" t="s">
        <v>87</v>
      </c>
      <c r="AO199" s="282" t="s">
        <v>87</v>
      </c>
      <c r="AP199" s="282" t="s">
        <v>87</v>
      </c>
      <c r="AQ199" s="282" t="s">
        <v>87</v>
      </c>
      <c r="AR199" s="282" t="s">
        <v>87</v>
      </c>
      <c r="AS199" s="282" t="s">
        <v>87</v>
      </c>
      <c r="AT199" s="282" t="s">
        <v>87</v>
      </c>
      <c r="AU199" s="282" t="s">
        <v>87</v>
      </c>
      <c r="AV199" s="282" t="s">
        <v>87</v>
      </c>
      <c r="AW199" s="286" t="s">
        <v>87</v>
      </c>
      <c r="AX199" s="286" t="s">
        <v>87</v>
      </c>
      <c r="AY199" s="286" t="s">
        <v>87</v>
      </c>
      <c r="AZ199" s="286" t="s">
        <v>87</v>
      </c>
      <c r="BA199" s="286" t="s">
        <v>87</v>
      </c>
      <c r="BB199" s="285">
        <v>32</v>
      </c>
      <c r="BC199" s="285">
        <v>28</v>
      </c>
      <c r="BD199" s="287" t="s">
        <v>88</v>
      </c>
      <c r="BE199" s="287" t="s">
        <v>88</v>
      </c>
      <c r="BF199" s="287" t="s">
        <v>88</v>
      </c>
      <c r="BG199" s="285">
        <v>0</v>
      </c>
      <c r="BH199" s="284">
        <v>0</v>
      </c>
      <c r="BI199" s="285">
        <v>111</v>
      </c>
      <c r="BJ199" s="284">
        <v>113.93496469042535</v>
      </c>
      <c r="BK199" s="285">
        <v>0</v>
      </c>
      <c r="BL199" s="284">
        <v>0</v>
      </c>
      <c r="BM199" s="285">
        <v>0</v>
      </c>
      <c r="BN199" s="288">
        <v>0</v>
      </c>
      <c r="BO199" s="289">
        <v>39</v>
      </c>
      <c r="BP199" s="288">
        <v>40.031203810149449</v>
      </c>
      <c r="BQ199" s="285">
        <v>0</v>
      </c>
      <c r="BR199" s="288">
        <v>0</v>
      </c>
      <c r="BS199" s="285">
        <v>0</v>
      </c>
      <c r="BT199" s="288">
        <v>0</v>
      </c>
      <c r="BU199" s="285">
        <v>0</v>
      </c>
      <c r="BV199" s="288">
        <v>0</v>
      </c>
      <c r="BW199" s="285">
        <v>0</v>
      </c>
      <c r="BX199" s="288">
        <v>0</v>
      </c>
      <c r="BY199" s="290">
        <v>0</v>
      </c>
      <c r="BZ199" s="291">
        <v>0</v>
      </c>
      <c r="CA199" s="285">
        <v>25</v>
      </c>
      <c r="CB199" s="288">
        <v>25.661028083429137</v>
      </c>
      <c r="CC199" s="285">
        <v>0</v>
      </c>
      <c r="CD199" s="288">
        <v>0</v>
      </c>
      <c r="CE199" s="285">
        <v>11</v>
      </c>
      <c r="CF199" s="288">
        <v>11.290852356708818</v>
      </c>
      <c r="CG199" s="285">
        <v>94</v>
      </c>
      <c r="CH199" s="288">
        <v>96.485465593693547</v>
      </c>
      <c r="CI199" s="285">
        <v>102</v>
      </c>
      <c r="CJ199" s="288">
        <v>104.69699458039088</v>
      </c>
      <c r="CK199" s="285">
        <v>15</v>
      </c>
      <c r="CL199" s="288">
        <v>15.39661685005748</v>
      </c>
      <c r="CM199" s="285">
        <v>0</v>
      </c>
      <c r="CN199" s="292">
        <v>0</v>
      </c>
      <c r="CO199" s="285">
        <v>66</v>
      </c>
      <c r="CP199" s="288">
        <v>67.745114140252909</v>
      </c>
      <c r="CQ199" s="290">
        <v>0</v>
      </c>
      <c r="CR199" s="291">
        <v>0</v>
      </c>
      <c r="CS199" s="290">
        <v>1</v>
      </c>
      <c r="CT199" s="291">
        <v>1.0264411233371655</v>
      </c>
      <c r="CU199" s="285">
        <v>0</v>
      </c>
      <c r="CV199" s="288">
        <v>0</v>
      </c>
      <c r="CW199" s="285">
        <v>0</v>
      </c>
      <c r="CX199" s="288">
        <v>0</v>
      </c>
      <c r="CY199" s="285">
        <v>0</v>
      </c>
      <c r="CZ199" s="288">
        <v>0</v>
      </c>
      <c r="DA199" s="285">
        <v>0</v>
      </c>
      <c r="DB199" s="288">
        <v>0</v>
      </c>
      <c r="DC199" s="290">
        <v>0</v>
      </c>
      <c r="DD199" s="290">
        <v>334</v>
      </c>
      <c r="DE199" s="290">
        <v>0</v>
      </c>
      <c r="DF199" s="290">
        <v>4052</v>
      </c>
      <c r="DG199" s="290">
        <v>0</v>
      </c>
      <c r="DH199" s="290">
        <v>0</v>
      </c>
      <c r="DI199" s="290">
        <v>150</v>
      </c>
      <c r="DJ199" s="290">
        <v>0</v>
      </c>
      <c r="DK199" s="290">
        <v>0</v>
      </c>
      <c r="DL199" s="290">
        <v>0</v>
      </c>
      <c r="DM199" s="290">
        <v>0</v>
      </c>
      <c r="DN199" s="290">
        <v>0</v>
      </c>
      <c r="DO199" s="290">
        <v>56</v>
      </c>
      <c r="DP199" s="290">
        <v>1</v>
      </c>
      <c r="DQ199" s="290">
        <v>0</v>
      </c>
      <c r="DR199" s="290">
        <v>0</v>
      </c>
      <c r="DS199" s="290">
        <v>0</v>
      </c>
      <c r="DT199" s="290">
        <v>29153</v>
      </c>
      <c r="DU199" s="290">
        <v>0</v>
      </c>
      <c r="DV199" s="290">
        <v>1281</v>
      </c>
      <c r="DW199" s="290">
        <v>0</v>
      </c>
      <c r="DX199" s="290">
        <v>0</v>
      </c>
      <c r="DY199" s="290">
        <v>0</v>
      </c>
      <c r="DZ199" s="290">
        <v>0</v>
      </c>
      <c r="EA199" s="290">
        <v>6311</v>
      </c>
      <c r="EB199" s="291">
        <v>16.811915702741199</v>
      </c>
      <c r="EC199" s="290">
        <v>108</v>
      </c>
      <c r="ED199" s="290">
        <v>2034</v>
      </c>
      <c r="EE199" s="290">
        <v>350</v>
      </c>
      <c r="EF199" s="291">
        <v>17.207472959685351</v>
      </c>
      <c r="EG199" s="290">
        <v>62</v>
      </c>
      <c r="EH199" s="290">
        <v>65</v>
      </c>
      <c r="EI199" s="290">
        <v>11</v>
      </c>
      <c r="EJ199" s="290">
        <v>0</v>
      </c>
      <c r="EK199" s="290">
        <v>140</v>
      </c>
      <c r="EL199" s="290">
        <v>0</v>
      </c>
      <c r="EM199" s="290">
        <v>0</v>
      </c>
      <c r="EN199" s="290">
        <v>4</v>
      </c>
      <c r="EO199" s="290">
        <v>18</v>
      </c>
      <c r="EP199" s="290">
        <v>17</v>
      </c>
      <c r="EQ199" s="290">
        <v>7</v>
      </c>
      <c r="ER199" s="290">
        <v>0</v>
      </c>
      <c r="ES199" s="290">
        <v>0</v>
      </c>
      <c r="ET199" s="290">
        <v>0</v>
      </c>
      <c r="EU199" s="290">
        <v>0</v>
      </c>
      <c r="EV199" s="290">
        <v>0</v>
      </c>
      <c r="EW199" s="290">
        <v>0</v>
      </c>
      <c r="EX199" s="290">
        <v>0</v>
      </c>
      <c r="EY199" s="290">
        <v>0</v>
      </c>
      <c r="EZ199" s="290">
        <v>0</v>
      </c>
      <c r="FA199" s="290">
        <v>0</v>
      </c>
      <c r="FB199" s="290">
        <v>0</v>
      </c>
      <c r="FC199" s="290">
        <v>0</v>
      </c>
      <c r="FD199" s="290">
        <v>0</v>
      </c>
      <c r="FE199" s="290">
        <v>0</v>
      </c>
      <c r="FF199" s="290">
        <v>0</v>
      </c>
      <c r="FG199" s="290">
        <v>196</v>
      </c>
      <c r="FH199" s="290">
        <v>402</v>
      </c>
      <c r="FI199" s="290">
        <v>70</v>
      </c>
      <c r="FJ199" s="290">
        <v>1193</v>
      </c>
      <c r="FK199" s="289">
        <v>1</v>
      </c>
      <c r="FL199" s="288">
        <v>1.1155982953658046</v>
      </c>
      <c r="FM199" s="289">
        <v>2</v>
      </c>
      <c r="FN199" s="288">
        <v>2.2311965907316091</v>
      </c>
      <c r="FO199" s="295">
        <v>0</v>
      </c>
      <c r="FP199" s="291">
        <v>0</v>
      </c>
      <c r="FQ199" s="281">
        <v>0</v>
      </c>
      <c r="FR199" s="292">
        <v>0</v>
      </c>
      <c r="FS199" s="281">
        <v>0</v>
      </c>
      <c r="FT199" s="292">
        <v>0</v>
      </c>
      <c r="FU199" s="289">
        <v>0</v>
      </c>
      <c r="FV199" s="288">
        <v>0</v>
      </c>
      <c r="FW199" s="293">
        <v>0</v>
      </c>
      <c r="FX199" s="293">
        <v>0</v>
      </c>
      <c r="FY199" s="293">
        <v>0</v>
      </c>
      <c r="FZ199" s="293">
        <v>0</v>
      </c>
      <c r="GA199" s="293">
        <v>0</v>
      </c>
      <c r="GB199" s="290">
        <v>0</v>
      </c>
      <c r="GC199" s="290">
        <v>0</v>
      </c>
      <c r="GD199" s="290">
        <v>0</v>
      </c>
      <c r="GE199" s="290">
        <v>0</v>
      </c>
      <c r="GF199" s="290">
        <v>0</v>
      </c>
      <c r="GG199" s="291">
        <v>71.7</v>
      </c>
      <c r="GH199" s="291">
        <v>245.6</v>
      </c>
      <c r="GI199" s="291">
        <v>11</v>
      </c>
      <c r="GJ199" s="291">
        <v>2</v>
      </c>
      <c r="GK199" s="291">
        <v>0</v>
      </c>
      <c r="GL199" s="291">
        <v>1</v>
      </c>
      <c r="GM199" s="291">
        <v>2</v>
      </c>
      <c r="GN199" s="291">
        <v>0</v>
      </c>
      <c r="GO199" s="291">
        <v>0</v>
      </c>
      <c r="GP199" s="291">
        <v>4</v>
      </c>
      <c r="GQ199" s="291">
        <v>0</v>
      </c>
      <c r="GR199" s="291">
        <v>0</v>
      </c>
      <c r="GS199" s="291">
        <v>0</v>
      </c>
      <c r="GT199" s="291">
        <v>2</v>
      </c>
      <c r="GU199" s="291">
        <v>0</v>
      </c>
      <c r="GV199" s="291">
        <v>1</v>
      </c>
      <c r="GW199" s="291">
        <v>0</v>
      </c>
      <c r="GX199" s="291">
        <v>0</v>
      </c>
      <c r="GY199" s="291">
        <v>1</v>
      </c>
      <c r="GZ199" s="291">
        <v>1</v>
      </c>
      <c r="HA199" s="291">
        <v>1</v>
      </c>
      <c r="HB199" s="291">
        <v>0</v>
      </c>
      <c r="HC199" s="291">
        <v>0</v>
      </c>
      <c r="HD199" s="291">
        <v>0</v>
      </c>
      <c r="HE199" s="291">
        <v>0</v>
      </c>
      <c r="HF199" s="291">
        <v>0</v>
      </c>
      <c r="HG199" s="291">
        <v>0</v>
      </c>
      <c r="HH199" s="291">
        <v>1</v>
      </c>
      <c r="HI199" s="291">
        <v>1</v>
      </c>
      <c r="HJ199" s="134">
        <v>1.1155982953658046</v>
      </c>
      <c r="HK199" s="134">
        <v>16.73397443048707</v>
      </c>
      <c r="HL199" s="132">
        <v>57.732211785180397</v>
      </c>
      <c r="HM199" s="144">
        <v>110.17755919050001</v>
      </c>
      <c r="HN199" s="144">
        <v>96.216961367192397</v>
      </c>
      <c r="HO199" s="365">
        <v>3.3400133600534399E-2</v>
      </c>
      <c r="HP199" s="366">
        <v>1.3138877939823899E-2</v>
      </c>
      <c r="HQ199" s="365">
        <v>1.51515151515152</v>
      </c>
      <c r="HR199" s="366">
        <v>0.625</v>
      </c>
      <c r="HS199" s="132">
        <v>81.060606060606105</v>
      </c>
      <c r="HT199" s="132">
        <v>91.25</v>
      </c>
      <c r="HU199" s="132">
        <v>2.2044088176352701</v>
      </c>
      <c r="HV199" s="132">
        <v>2.1022204703718299</v>
      </c>
      <c r="HW199" s="132">
        <v>14.6753448008678</v>
      </c>
      <c r="HX199" s="132">
        <v>20.8440501810929</v>
      </c>
      <c r="HY199" s="144">
        <v>101.52242886423855</v>
      </c>
      <c r="HZ199" s="144">
        <v>102.10180737847099</v>
      </c>
      <c r="IA199" s="383">
        <v>13</v>
      </c>
      <c r="IB199" s="383">
        <v>11</v>
      </c>
      <c r="IC199" s="366">
        <v>0.223906303823631</v>
      </c>
      <c r="ID199" s="366">
        <v>0.142875698142616</v>
      </c>
      <c r="IE199" s="366">
        <v>2.4208566108007399</v>
      </c>
      <c r="IF199" s="366">
        <v>2.51716247139588</v>
      </c>
      <c r="IG199" s="144">
        <v>63.687150837988803</v>
      </c>
      <c r="IH199" s="144">
        <v>67.276887871853503</v>
      </c>
      <c r="II199" s="144">
        <v>9.2490527040992099</v>
      </c>
      <c r="IJ199" s="144">
        <v>5.6760618262111997</v>
      </c>
      <c r="IK199" s="144">
        <v>14.241438090810499</v>
      </c>
      <c r="IL199" s="144">
        <v>22.025090546428</v>
      </c>
      <c r="IM199" s="146">
        <v>94.449899401089027</v>
      </c>
      <c r="IN199" s="135">
        <v>103.57494819450244</v>
      </c>
      <c r="IO199" s="366">
        <v>0.21964229683087499</v>
      </c>
      <c r="IP199" s="366">
        <v>6.3471913678197406E-2</v>
      </c>
      <c r="IQ199" s="366">
        <v>2.3411371237458201</v>
      </c>
      <c r="IR199" s="366">
        <v>1.5037593984962401</v>
      </c>
      <c r="IS199" s="144">
        <v>76.254180602006699</v>
      </c>
      <c r="IT199" s="144">
        <v>85.714285714285694</v>
      </c>
      <c r="IU199" s="144">
        <v>9.3818638217759691</v>
      </c>
      <c r="IV199" s="144">
        <v>4.2208822596001303</v>
      </c>
      <c r="IW199" s="144">
        <v>14.4433673849825</v>
      </c>
      <c r="IX199" s="144">
        <v>15.1801093387254</v>
      </c>
      <c r="IY199" s="338">
        <v>11</v>
      </c>
      <c r="IZ199" s="366">
        <v>0.22964509394572</v>
      </c>
      <c r="JA199" s="366">
        <v>8.59375</v>
      </c>
      <c r="JB199" s="366">
        <v>92.96875</v>
      </c>
      <c r="JC199" s="366">
        <v>2.6722338204592901</v>
      </c>
      <c r="JD199" s="144">
        <v>16.922996168180099</v>
      </c>
    </row>
    <row r="200" spans="1:264" ht="18" customHeight="1">
      <c r="A200" s="278"/>
      <c r="B200" s="279" t="s">
        <v>87</v>
      </c>
      <c r="C200" s="279" t="s">
        <v>87</v>
      </c>
      <c r="D200" s="280" t="s">
        <v>1916</v>
      </c>
      <c r="E200" s="281" t="s">
        <v>1413</v>
      </c>
      <c r="F200" s="280" t="s">
        <v>112</v>
      </c>
      <c r="G200" s="281" t="s">
        <v>24</v>
      </c>
      <c r="H200" s="282" t="s">
        <v>87</v>
      </c>
      <c r="I200" s="282" t="s">
        <v>87</v>
      </c>
      <c r="J200" s="282" t="s">
        <v>87</v>
      </c>
      <c r="K200" s="282" t="s">
        <v>87</v>
      </c>
      <c r="L200" s="282" t="s">
        <v>87</v>
      </c>
      <c r="M200" s="283">
        <v>189488</v>
      </c>
      <c r="N200" s="282" t="s">
        <v>87</v>
      </c>
      <c r="O200" s="282" t="s">
        <v>87</v>
      </c>
      <c r="P200" s="282" t="s">
        <v>87</v>
      </c>
      <c r="Q200" s="282" t="s">
        <v>87</v>
      </c>
      <c r="R200" s="132">
        <v>101.31986654217123</v>
      </c>
      <c r="S200" s="132">
        <v>98.192456958064625</v>
      </c>
      <c r="T200" s="338">
        <v>26.340048001932928</v>
      </c>
      <c r="U200" s="339" t="s">
        <v>88</v>
      </c>
      <c r="V200" s="132">
        <v>13.356835095965501</v>
      </c>
      <c r="W200" s="132">
        <v>9.5182138660399502</v>
      </c>
      <c r="X200" s="132">
        <v>22.875048962005501</v>
      </c>
      <c r="Y200" s="282" t="s">
        <v>87</v>
      </c>
      <c r="Z200" s="282" t="s">
        <v>87</v>
      </c>
      <c r="AA200" s="282" t="s">
        <v>87</v>
      </c>
      <c r="AB200" s="282" t="s">
        <v>87</v>
      </c>
      <c r="AC200" s="282" t="s">
        <v>87</v>
      </c>
      <c r="AD200" s="282" t="s">
        <v>87</v>
      </c>
      <c r="AE200" s="282" t="s">
        <v>87</v>
      </c>
      <c r="AF200" s="282" t="s">
        <v>87</v>
      </c>
      <c r="AG200" s="282" t="s">
        <v>87</v>
      </c>
      <c r="AH200" s="282" t="s">
        <v>87</v>
      </c>
      <c r="AI200" s="282" t="s">
        <v>87</v>
      </c>
      <c r="AJ200" s="282" t="s">
        <v>87</v>
      </c>
      <c r="AK200" s="282" t="s">
        <v>87</v>
      </c>
      <c r="AL200" s="282" t="s">
        <v>87</v>
      </c>
      <c r="AM200" s="282" t="s">
        <v>87</v>
      </c>
      <c r="AN200" s="282" t="s">
        <v>87</v>
      </c>
      <c r="AO200" s="282" t="s">
        <v>87</v>
      </c>
      <c r="AP200" s="282" t="s">
        <v>87</v>
      </c>
      <c r="AQ200" s="282" t="s">
        <v>87</v>
      </c>
      <c r="AR200" s="282" t="s">
        <v>87</v>
      </c>
      <c r="AS200" s="282" t="s">
        <v>87</v>
      </c>
      <c r="AT200" s="282" t="s">
        <v>87</v>
      </c>
      <c r="AU200" s="282" t="s">
        <v>87</v>
      </c>
      <c r="AV200" s="282" t="s">
        <v>87</v>
      </c>
      <c r="AW200" s="286" t="s">
        <v>87</v>
      </c>
      <c r="AX200" s="286" t="s">
        <v>87</v>
      </c>
      <c r="AY200" s="286" t="s">
        <v>87</v>
      </c>
      <c r="AZ200" s="286" t="s">
        <v>87</v>
      </c>
      <c r="BA200" s="286" t="s">
        <v>87</v>
      </c>
      <c r="BB200" s="285">
        <v>25</v>
      </c>
      <c r="BC200" s="285">
        <v>33</v>
      </c>
      <c r="BD200" s="287" t="s">
        <v>88</v>
      </c>
      <c r="BE200" s="287" t="s">
        <v>88</v>
      </c>
      <c r="BF200" s="287" t="s">
        <v>88</v>
      </c>
      <c r="BG200" s="285">
        <v>14</v>
      </c>
      <c r="BH200" s="284">
        <v>7.1157736370752129</v>
      </c>
      <c r="BI200" s="285">
        <v>252</v>
      </c>
      <c r="BJ200" s="284">
        <v>128.08392546735385</v>
      </c>
      <c r="BK200" s="285">
        <v>0</v>
      </c>
      <c r="BL200" s="284">
        <v>0</v>
      </c>
      <c r="BM200" s="285">
        <v>0</v>
      </c>
      <c r="BN200" s="288">
        <v>0</v>
      </c>
      <c r="BO200" s="289">
        <v>140</v>
      </c>
      <c r="BP200" s="288">
        <v>71.157736370752133</v>
      </c>
      <c r="BQ200" s="285">
        <v>0</v>
      </c>
      <c r="BR200" s="288">
        <v>0</v>
      </c>
      <c r="BS200" s="285">
        <v>16</v>
      </c>
      <c r="BT200" s="288">
        <v>8.1323127280859584</v>
      </c>
      <c r="BU200" s="285">
        <v>0</v>
      </c>
      <c r="BV200" s="288">
        <v>0</v>
      </c>
      <c r="BW200" s="285">
        <v>87</v>
      </c>
      <c r="BX200" s="288">
        <v>44.219450458967401</v>
      </c>
      <c r="BY200" s="290">
        <v>1</v>
      </c>
      <c r="BZ200" s="291">
        <v>0.5082695455053724</v>
      </c>
      <c r="CA200" s="285">
        <v>566</v>
      </c>
      <c r="CB200" s="288">
        <v>287.68056275604079</v>
      </c>
      <c r="CC200" s="285">
        <v>68</v>
      </c>
      <c r="CD200" s="288">
        <v>34.562329094365325</v>
      </c>
      <c r="CE200" s="285">
        <v>71</v>
      </c>
      <c r="CF200" s="288">
        <v>36.087137730881444</v>
      </c>
      <c r="CG200" s="285">
        <v>473</v>
      </c>
      <c r="CH200" s="288">
        <v>240.41149502404116</v>
      </c>
      <c r="CI200" s="285">
        <v>259</v>
      </c>
      <c r="CJ200" s="288">
        <v>131.64181228589146</v>
      </c>
      <c r="CK200" s="285">
        <v>65</v>
      </c>
      <c r="CL200" s="288">
        <v>33.037520457849205</v>
      </c>
      <c r="CM200" s="285">
        <v>614</v>
      </c>
      <c r="CN200" s="292">
        <v>312.07750094029865</v>
      </c>
      <c r="CO200" s="285">
        <v>62</v>
      </c>
      <c r="CP200" s="288">
        <v>31.512711821333088</v>
      </c>
      <c r="CQ200" s="290">
        <v>6</v>
      </c>
      <c r="CR200" s="291">
        <v>3.0496172730322346</v>
      </c>
      <c r="CS200" s="290">
        <v>33</v>
      </c>
      <c r="CT200" s="291">
        <v>16.772895001677288</v>
      </c>
      <c r="CU200" s="285">
        <v>21</v>
      </c>
      <c r="CV200" s="288">
        <v>10.67366045561282</v>
      </c>
      <c r="CW200" s="285">
        <v>223</v>
      </c>
      <c r="CX200" s="288">
        <v>113.34410864769805</v>
      </c>
      <c r="CY200" s="285">
        <v>223</v>
      </c>
      <c r="CZ200" s="288">
        <v>113.34410864769805</v>
      </c>
      <c r="DA200" s="290">
        <v>0</v>
      </c>
      <c r="DB200" s="291">
        <v>0</v>
      </c>
      <c r="DC200" s="285">
        <v>0</v>
      </c>
      <c r="DD200" s="285">
        <v>0</v>
      </c>
      <c r="DE200" s="285">
        <v>65</v>
      </c>
      <c r="DF200" s="285">
        <v>6430</v>
      </c>
      <c r="DG200" s="285">
        <v>0</v>
      </c>
      <c r="DH200" s="285">
        <v>292</v>
      </c>
      <c r="DI200" s="285">
        <v>250</v>
      </c>
      <c r="DJ200" s="285">
        <v>56</v>
      </c>
      <c r="DK200" s="285">
        <v>10</v>
      </c>
      <c r="DL200" s="285">
        <v>0</v>
      </c>
      <c r="DM200" s="285">
        <v>0</v>
      </c>
      <c r="DN200" s="285">
        <v>0</v>
      </c>
      <c r="DO200" s="285">
        <v>262</v>
      </c>
      <c r="DP200" s="285">
        <v>7</v>
      </c>
      <c r="DQ200" s="285">
        <v>0</v>
      </c>
      <c r="DR200" s="285">
        <v>0</v>
      </c>
      <c r="DS200" s="285">
        <v>90</v>
      </c>
      <c r="DT200" s="285">
        <v>8899</v>
      </c>
      <c r="DU200" s="285">
        <v>0</v>
      </c>
      <c r="DV200" s="285">
        <v>2490</v>
      </c>
      <c r="DW200" s="285">
        <v>7621</v>
      </c>
      <c r="DX200" s="285">
        <v>327</v>
      </c>
      <c r="DY200" s="285">
        <v>298</v>
      </c>
      <c r="DZ200" s="285">
        <v>3704</v>
      </c>
      <c r="EA200" s="285">
        <v>8404</v>
      </c>
      <c r="EB200" s="288">
        <v>16.3374583531652</v>
      </c>
      <c r="EC200" s="285">
        <v>123</v>
      </c>
      <c r="ED200" s="285">
        <v>2865</v>
      </c>
      <c r="EE200" s="285">
        <v>520</v>
      </c>
      <c r="EF200" s="288">
        <v>18.150087260034901</v>
      </c>
      <c r="EG200" s="285">
        <v>77</v>
      </c>
      <c r="EH200" s="285">
        <v>46</v>
      </c>
      <c r="EI200" s="285">
        <v>12</v>
      </c>
      <c r="EJ200" s="285">
        <v>0</v>
      </c>
      <c r="EK200" s="285">
        <v>140</v>
      </c>
      <c r="EL200" s="285">
        <v>0</v>
      </c>
      <c r="EM200" s="285">
        <v>2</v>
      </c>
      <c r="EN200" s="285">
        <v>1</v>
      </c>
      <c r="EO200" s="285">
        <v>12</v>
      </c>
      <c r="EP200" s="285">
        <v>6</v>
      </c>
      <c r="EQ200" s="285">
        <v>9</v>
      </c>
      <c r="ER200" s="285">
        <v>0</v>
      </c>
      <c r="ES200" s="285">
        <v>1</v>
      </c>
      <c r="ET200" s="285">
        <v>0</v>
      </c>
      <c r="EU200" s="285">
        <v>0</v>
      </c>
      <c r="EV200" s="285">
        <v>1907</v>
      </c>
      <c r="EW200" s="285">
        <v>0</v>
      </c>
      <c r="EX200" s="285">
        <v>0</v>
      </c>
      <c r="EY200" s="285">
        <v>415</v>
      </c>
      <c r="EZ200" s="285">
        <v>14</v>
      </c>
      <c r="FA200" s="285">
        <v>7</v>
      </c>
      <c r="FB200" s="285">
        <v>0</v>
      </c>
      <c r="FC200" s="285">
        <v>0</v>
      </c>
      <c r="FD200" s="285">
        <v>3</v>
      </c>
      <c r="FE200" s="285">
        <v>0</v>
      </c>
      <c r="FF200" s="285">
        <v>9</v>
      </c>
      <c r="FG200" s="285">
        <v>221</v>
      </c>
      <c r="FH200" s="285">
        <v>163</v>
      </c>
      <c r="FI200" s="285">
        <v>15</v>
      </c>
      <c r="FJ200" s="285">
        <v>1907</v>
      </c>
      <c r="FK200" s="289">
        <v>9</v>
      </c>
      <c r="FL200" s="288">
        <v>4.7496411382251118</v>
      </c>
      <c r="FM200" s="289">
        <v>1</v>
      </c>
      <c r="FN200" s="288">
        <v>0.52773790424723466</v>
      </c>
      <c r="FO200" s="295">
        <v>1</v>
      </c>
      <c r="FP200" s="291">
        <v>0.52773790424723466</v>
      </c>
      <c r="FQ200" s="281">
        <v>1</v>
      </c>
      <c r="FR200" s="292">
        <v>0.5082695455053724</v>
      </c>
      <c r="FS200" s="281">
        <v>1</v>
      </c>
      <c r="FT200" s="292">
        <v>0.5082695455053724</v>
      </c>
      <c r="FU200" s="289">
        <v>8</v>
      </c>
      <c r="FV200" s="288">
        <v>4.0661563640429792</v>
      </c>
      <c r="FW200" s="293">
        <v>1</v>
      </c>
      <c r="FX200" s="293">
        <v>0</v>
      </c>
      <c r="FY200" s="293">
        <v>0</v>
      </c>
      <c r="FZ200" s="293">
        <v>0</v>
      </c>
      <c r="GA200" s="293">
        <v>1</v>
      </c>
      <c r="GB200" s="285">
        <v>5520</v>
      </c>
      <c r="GC200" s="285">
        <v>0</v>
      </c>
      <c r="GD200" s="285">
        <v>0</v>
      </c>
      <c r="GE200" s="285">
        <v>0</v>
      </c>
      <c r="GF200" s="285">
        <v>0</v>
      </c>
      <c r="GG200" s="288">
        <v>89.3</v>
      </c>
      <c r="GH200" s="288">
        <v>339.94</v>
      </c>
      <c r="GI200" s="288">
        <v>19</v>
      </c>
      <c r="GJ200" s="288">
        <v>1</v>
      </c>
      <c r="GK200" s="288">
        <v>1</v>
      </c>
      <c r="GL200" s="288">
        <v>1</v>
      </c>
      <c r="GM200" s="288">
        <v>2</v>
      </c>
      <c r="GN200" s="288">
        <v>1</v>
      </c>
      <c r="GO200" s="288">
        <v>0</v>
      </c>
      <c r="GP200" s="288">
        <v>6</v>
      </c>
      <c r="GQ200" s="288">
        <v>1</v>
      </c>
      <c r="GR200" s="288">
        <v>1</v>
      </c>
      <c r="GS200" s="288">
        <v>0</v>
      </c>
      <c r="GT200" s="288">
        <v>7</v>
      </c>
      <c r="GU200" s="288">
        <v>0</v>
      </c>
      <c r="GV200" s="288">
        <v>1</v>
      </c>
      <c r="GW200" s="288">
        <v>0</v>
      </c>
      <c r="GX200" s="288">
        <v>0</v>
      </c>
      <c r="GY200" s="288">
        <v>1</v>
      </c>
      <c r="GZ200" s="288">
        <v>1</v>
      </c>
      <c r="HA200" s="288">
        <v>1</v>
      </c>
      <c r="HB200" s="288">
        <v>0</v>
      </c>
      <c r="HC200" s="288">
        <v>1</v>
      </c>
      <c r="HD200" s="288">
        <v>0</v>
      </c>
      <c r="HE200" s="288">
        <v>0</v>
      </c>
      <c r="HF200" s="288">
        <v>2</v>
      </c>
      <c r="HG200" s="288">
        <v>1</v>
      </c>
      <c r="HH200" s="288">
        <v>3</v>
      </c>
      <c r="HI200" s="288">
        <v>2</v>
      </c>
      <c r="HJ200" s="134">
        <v>1.0554758084944693</v>
      </c>
      <c r="HK200" s="134">
        <v>15.83213712741704</v>
      </c>
      <c r="HL200" s="132">
        <v>50.644367981085871</v>
      </c>
      <c r="HM200" s="144">
        <v>107.258806482099</v>
      </c>
      <c r="HN200" s="144">
        <v>99.078738362702694</v>
      </c>
      <c r="HO200" s="365">
        <v>2.7048958615093301E-2</v>
      </c>
      <c r="HP200" s="365">
        <v>0</v>
      </c>
      <c r="HQ200" s="365">
        <v>0.70921985815602795</v>
      </c>
      <c r="HR200" s="365">
        <v>0</v>
      </c>
      <c r="HS200" s="132">
        <v>90.070921985815602</v>
      </c>
      <c r="HT200" s="132">
        <v>94.4444444444444</v>
      </c>
      <c r="HU200" s="132">
        <v>3.8139031647281598</v>
      </c>
      <c r="HV200" s="132">
        <v>3.1558185404339301</v>
      </c>
      <c r="HW200" s="132">
        <v>4.4956554590101998</v>
      </c>
      <c r="HX200" s="132">
        <v>6.8492003684166498</v>
      </c>
      <c r="HY200" s="144">
        <v>90.58605178260369</v>
      </c>
      <c r="HZ200" s="144">
        <v>96.477760349344805</v>
      </c>
      <c r="IA200" s="383">
        <v>19</v>
      </c>
      <c r="IB200" s="383">
        <v>12</v>
      </c>
      <c r="IC200" s="366">
        <v>0.36032619002465399</v>
      </c>
      <c r="ID200" s="366">
        <v>0.16023501134998</v>
      </c>
      <c r="IE200" s="366">
        <v>3.4050179211469498</v>
      </c>
      <c r="IF200" s="366">
        <v>2.3032629558541302</v>
      </c>
      <c r="IG200" s="144">
        <v>61.290322580645203</v>
      </c>
      <c r="IH200" s="144">
        <v>68.714011516314798</v>
      </c>
      <c r="II200" s="144">
        <v>10.5822112649346</v>
      </c>
      <c r="IJ200" s="144">
        <v>6.9568700761116302</v>
      </c>
      <c r="IK200" s="144">
        <v>5.4671056182200903</v>
      </c>
      <c r="IL200" s="144">
        <v>10.0672639481984</v>
      </c>
      <c r="IM200" s="146">
        <v>94.952502207483008</v>
      </c>
      <c r="IN200" s="135">
        <v>97.441880457004942</v>
      </c>
      <c r="IO200" s="366">
        <v>0.31796502384737702</v>
      </c>
      <c r="IP200" s="366">
        <v>0.15105740181268901</v>
      </c>
      <c r="IQ200" s="366">
        <v>3.1413612565445002</v>
      </c>
      <c r="IR200" s="366">
        <v>3.125</v>
      </c>
      <c r="IS200" s="144">
        <v>92.670157068062807</v>
      </c>
      <c r="IT200" s="144">
        <v>88.5416666666667</v>
      </c>
      <c r="IU200" s="144">
        <v>10.1218865924748</v>
      </c>
      <c r="IV200" s="144">
        <v>4.8338368580060402</v>
      </c>
      <c r="IW200" s="144">
        <v>4.9905676556336802</v>
      </c>
      <c r="IX200" s="144">
        <v>6.0257510729613699</v>
      </c>
      <c r="IY200" s="338">
        <v>20</v>
      </c>
      <c r="IZ200" s="366">
        <v>0.36396724294813498</v>
      </c>
      <c r="JA200" s="366">
        <v>12.7388535031847</v>
      </c>
      <c r="JB200" s="366">
        <v>97.452229299363097</v>
      </c>
      <c r="JC200" s="366">
        <v>2.8571428571428599</v>
      </c>
      <c r="JD200" s="144">
        <v>11.540930531134</v>
      </c>
    </row>
    <row r="201" spans="1:264" ht="18" customHeight="1">
      <c r="A201" s="278"/>
      <c r="B201" s="279" t="s">
        <v>87</v>
      </c>
      <c r="C201" s="279" t="s">
        <v>87</v>
      </c>
      <c r="D201" s="280" t="s">
        <v>1917</v>
      </c>
      <c r="E201" s="281" t="s">
        <v>1414</v>
      </c>
      <c r="F201" s="280" t="s">
        <v>112</v>
      </c>
      <c r="G201" s="281" t="s">
        <v>24</v>
      </c>
      <c r="H201" s="282" t="s">
        <v>87</v>
      </c>
      <c r="I201" s="282" t="s">
        <v>87</v>
      </c>
      <c r="J201" s="282" t="s">
        <v>87</v>
      </c>
      <c r="K201" s="282" t="s">
        <v>87</v>
      </c>
      <c r="L201" s="282" t="s">
        <v>87</v>
      </c>
      <c r="M201" s="283">
        <v>130710</v>
      </c>
      <c r="N201" s="282" t="s">
        <v>87</v>
      </c>
      <c r="O201" s="282" t="s">
        <v>87</v>
      </c>
      <c r="P201" s="282" t="s">
        <v>87</v>
      </c>
      <c r="Q201" s="282" t="s">
        <v>87</v>
      </c>
      <c r="R201" s="132">
        <v>96.073610393538061</v>
      </c>
      <c r="S201" s="132">
        <v>102.42520671269747</v>
      </c>
      <c r="T201" s="339" t="s">
        <v>88</v>
      </c>
      <c r="U201" s="338">
        <v>21.499470353095376</v>
      </c>
      <c r="V201" s="132">
        <v>12.889935256033</v>
      </c>
      <c r="W201" s="132">
        <v>8.7698646262507296</v>
      </c>
      <c r="X201" s="132">
        <v>21.6597998822837</v>
      </c>
      <c r="Y201" s="282" t="s">
        <v>87</v>
      </c>
      <c r="Z201" s="282" t="s">
        <v>87</v>
      </c>
      <c r="AA201" s="282" t="s">
        <v>87</v>
      </c>
      <c r="AB201" s="282" t="s">
        <v>87</v>
      </c>
      <c r="AC201" s="282" t="s">
        <v>87</v>
      </c>
      <c r="AD201" s="282" t="s">
        <v>87</v>
      </c>
      <c r="AE201" s="282" t="s">
        <v>87</v>
      </c>
      <c r="AF201" s="282" t="s">
        <v>87</v>
      </c>
      <c r="AG201" s="282" t="s">
        <v>87</v>
      </c>
      <c r="AH201" s="282" t="s">
        <v>87</v>
      </c>
      <c r="AI201" s="282" t="s">
        <v>87</v>
      </c>
      <c r="AJ201" s="282" t="s">
        <v>87</v>
      </c>
      <c r="AK201" s="282" t="s">
        <v>87</v>
      </c>
      <c r="AL201" s="282" t="s">
        <v>87</v>
      </c>
      <c r="AM201" s="282" t="s">
        <v>87</v>
      </c>
      <c r="AN201" s="282" t="s">
        <v>87</v>
      </c>
      <c r="AO201" s="282" t="s">
        <v>87</v>
      </c>
      <c r="AP201" s="282" t="s">
        <v>87</v>
      </c>
      <c r="AQ201" s="282" t="s">
        <v>87</v>
      </c>
      <c r="AR201" s="282" t="s">
        <v>87</v>
      </c>
      <c r="AS201" s="282" t="s">
        <v>87</v>
      </c>
      <c r="AT201" s="282" t="s">
        <v>87</v>
      </c>
      <c r="AU201" s="282" t="s">
        <v>87</v>
      </c>
      <c r="AV201" s="282" t="s">
        <v>87</v>
      </c>
      <c r="AW201" s="286" t="s">
        <v>87</v>
      </c>
      <c r="AX201" s="286" t="s">
        <v>87</v>
      </c>
      <c r="AY201" s="286" t="s">
        <v>87</v>
      </c>
      <c r="AZ201" s="286" t="s">
        <v>87</v>
      </c>
      <c r="BA201" s="286" t="s">
        <v>87</v>
      </c>
      <c r="BB201" s="285">
        <v>12</v>
      </c>
      <c r="BC201" s="285">
        <v>14</v>
      </c>
      <c r="BD201" s="287" t="s">
        <v>88</v>
      </c>
      <c r="BE201" s="287" t="s">
        <v>88</v>
      </c>
      <c r="BF201" s="287" t="s">
        <v>88</v>
      </c>
      <c r="BG201" s="285">
        <v>14</v>
      </c>
      <c r="BH201" s="284">
        <v>10.213237815242529</v>
      </c>
      <c r="BI201" s="285">
        <v>111</v>
      </c>
      <c r="BJ201" s="284">
        <v>80.976385535137183</v>
      </c>
      <c r="BK201" s="285">
        <v>0</v>
      </c>
      <c r="BL201" s="284">
        <v>0</v>
      </c>
      <c r="BM201" s="285">
        <v>0</v>
      </c>
      <c r="BN201" s="288">
        <v>0</v>
      </c>
      <c r="BO201" s="289">
        <v>0</v>
      </c>
      <c r="BP201" s="288">
        <v>0</v>
      </c>
      <c r="BQ201" s="285">
        <v>10</v>
      </c>
      <c r="BR201" s="288">
        <v>7.2951698680303769</v>
      </c>
      <c r="BS201" s="285">
        <v>0</v>
      </c>
      <c r="BT201" s="288">
        <v>0</v>
      </c>
      <c r="BU201" s="285">
        <v>0</v>
      </c>
      <c r="BV201" s="288">
        <v>0</v>
      </c>
      <c r="BW201" s="285">
        <v>0</v>
      </c>
      <c r="BX201" s="288">
        <v>0</v>
      </c>
      <c r="BY201" s="290">
        <v>0</v>
      </c>
      <c r="BZ201" s="291">
        <v>0</v>
      </c>
      <c r="CA201" s="285">
        <v>18</v>
      </c>
      <c r="CB201" s="288">
        <v>13.13130576245468</v>
      </c>
      <c r="CC201" s="290">
        <v>0</v>
      </c>
      <c r="CD201" s="291">
        <v>0</v>
      </c>
      <c r="CE201" s="285">
        <v>10</v>
      </c>
      <c r="CF201" s="288">
        <v>7.2951698680303769</v>
      </c>
      <c r="CG201" s="285">
        <v>266</v>
      </c>
      <c r="CH201" s="288">
        <v>194.05151848960804</v>
      </c>
      <c r="CI201" s="285">
        <v>173</v>
      </c>
      <c r="CJ201" s="288">
        <v>126.20643871692552</v>
      </c>
      <c r="CK201" s="285">
        <v>55</v>
      </c>
      <c r="CL201" s="288">
        <v>40.123434274167074</v>
      </c>
      <c r="CM201" s="290">
        <v>0</v>
      </c>
      <c r="CN201" s="294">
        <v>0</v>
      </c>
      <c r="CO201" s="285">
        <v>36</v>
      </c>
      <c r="CP201" s="288">
        <v>26.26261152490936</v>
      </c>
      <c r="CQ201" s="290">
        <v>0</v>
      </c>
      <c r="CR201" s="291">
        <v>0</v>
      </c>
      <c r="CS201" s="290">
        <v>25</v>
      </c>
      <c r="CT201" s="291">
        <v>18.237924670075945</v>
      </c>
      <c r="CU201" s="285">
        <v>12</v>
      </c>
      <c r="CV201" s="288">
        <v>8.7542038416364534</v>
      </c>
      <c r="CW201" s="285">
        <v>117</v>
      </c>
      <c r="CX201" s="288">
        <v>85.353487455955403</v>
      </c>
      <c r="CY201" s="285">
        <v>117</v>
      </c>
      <c r="CZ201" s="288">
        <v>85.353487455955403</v>
      </c>
      <c r="DA201" s="290">
        <v>0</v>
      </c>
      <c r="DB201" s="291">
        <v>0</v>
      </c>
      <c r="DC201" s="285">
        <v>0</v>
      </c>
      <c r="DD201" s="285">
        <v>0</v>
      </c>
      <c r="DE201" s="285">
        <v>91</v>
      </c>
      <c r="DF201" s="285">
        <v>6475</v>
      </c>
      <c r="DG201" s="285">
        <v>0</v>
      </c>
      <c r="DH201" s="285">
        <v>168</v>
      </c>
      <c r="DI201" s="285">
        <v>0</v>
      </c>
      <c r="DJ201" s="285">
        <v>55</v>
      </c>
      <c r="DK201" s="285">
        <v>11</v>
      </c>
      <c r="DL201" s="285">
        <v>29</v>
      </c>
      <c r="DM201" s="285">
        <v>0</v>
      </c>
      <c r="DN201" s="285">
        <v>0</v>
      </c>
      <c r="DO201" s="285">
        <v>65</v>
      </c>
      <c r="DP201" s="285">
        <v>3</v>
      </c>
      <c r="DQ201" s="285">
        <v>0</v>
      </c>
      <c r="DR201" s="285">
        <v>0</v>
      </c>
      <c r="DS201" s="285">
        <v>0</v>
      </c>
      <c r="DT201" s="285">
        <v>7</v>
      </c>
      <c r="DU201" s="285">
        <v>1</v>
      </c>
      <c r="DV201" s="285">
        <v>1364</v>
      </c>
      <c r="DW201" s="285">
        <v>434</v>
      </c>
      <c r="DX201" s="285">
        <v>161</v>
      </c>
      <c r="DY201" s="285">
        <v>0</v>
      </c>
      <c r="DZ201" s="285">
        <v>0</v>
      </c>
      <c r="EA201" s="285">
        <v>7699</v>
      </c>
      <c r="EB201" s="288">
        <v>13.391349525912499</v>
      </c>
      <c r="EC201" s="285">
        <v>141</v>
      </c>
      <c r="ED201" s="285">
        <v>2421</v>
      </c>
      <c r="EE201" s="285">
        <v>346</v>
      </c>
      <c r="EF201" s="288">
        <v>14.291615035109459</v>
      </c>
      <c r="EG201" s="285">
        <v>73</v>
      </c>
      <c r="EH201" s="285">
        <v>65</v>
      </c>
      <c r="EI201" s="285">
        <v>9</v>
      </c>
      <c r="EJ201" s="285">
        <v>12</v>
      </c>
      <c r="EK201" s="285">
        <v>149</v>
      </c>
      <c r="EL201" s="285">
        <v>1</v>
      </c>
      <c r="EM201" s="285">
        <v>12</v>
      </c>
      <c r="EN201" s="285">
        <v>8</v>
      </c>
      <c r="EO201" s="285">
        <v>27</v>
      </c>
      <c r="EP201" s="285">
        <v>6</v>
      </c>
      <c r="EQ201" s="285">
        <v>6</v>
      </c>
      <c r="ER201" s="285">
        <v>0</v>
      </c>
      <c r="ES201" s="285">
        <v>1</v>
      </c>
      <c r="ET201" s="285">
        <v>0</v>
      </c>
      <c r="EU201" s="285">
        <v>0</v>
      </c>
      <c r="EV201" s="285">
        <v>714</v>
      </c>
      <c r="EW201" s="285">
        <v>0</v>
      </c>
      <c r="EX201" s="285">
        <v>0</v>
      </c>
      <c r="EY201" s="285">
        <v>0</v>
      </c>
      <c r="EZ201" s="285">
        <v>0</v>
      </c>
      <c r="FA201" s="285">
        <v>7</v>
      </c>
      <c r="FB201" s="285">
        <v>1</v>
      </c>
      <c r="FC201" s="285">
        <v>2</v>
      </c>
      <c r="FD201" s="285">
        <v>5</v>
      </c>
      <c r="FE201" s="285">
        <v>0</v>
      </c>
      <c r="FF201" s="285">
        <v>11</v>
      </c>
      <c r="FG201" s="285">
        <v>56</v>
      </c>
      <c r="FH201" s="285">
        <v>87</v>
      </c>
      <c r="FI201" s="285">
        <v>21</v>
      </c>
      <c r="FJ201" s="285">
        <v>1095</v>
      </c>
      <c r="FK201" s="289">
        <v>1</v>
      </c>
      <c r="FL201" s="288">
        <v>0.76505240608981717</v>
      </c>
      <c r="FM201" s="289">
        <v>1</v>
      </c>
      <c r="FN201" s="288">
        <v>0.76505240608981717</v>
      </c>
      <c r="FO201" s="295">
        <v>1</v>
      </c>
      <c r="FP201" s="291">
        <v>0.76505240608981717</v>
      </c>
      <c r="FQ201" s="281">
        <v>1</v>
      </c>
      <c r="FR201" s="292">
        <v>0.72951698680303767</v>
      </c>
      <c r="FS201" s="281">
        <v>0</v>
      </c>
      <c r="FT201" s="292">
        <v>0</v>
      </c>
      <c r="FU201" s="295">
        <v>0</v>
      </c>
      <c r="FV201" s="291">
        <v>0</v>
      </c>
      <c r="FW201" s="293">
        <v>2</v>
      </c>
      <c r="FX201" s="293">
        <v>0</v>
      </c>
      <c r="FY201" s="293">
        <v>2</v>
      </c>
      <c r="FZ201" s="293">
        <v>0</v>
      </c>
      <c r="GA201" s="293">
        <v>0</v>
      </c>
      <c r="GB201" s="285">
        <v>2438</v>
      </c>
      <c r="GC201" s="285">
        <v>0</v>
      </c>
      <c r="GD201" s="285">
        <v>0</v>
      </c>
      <c r="GE201" s="285">
        <v>0</v>
      </c>
      <c r="GF201" s="285">
        <v>0</v>
      </c>
      <c r="GG201" s="288">
        <v>81.05</v>
      </c>
      <c r="GH201" s="288">
        <v>306.5</v>
      </c>
      <c r="GI201" s="288">
        <v>16.97</v>
      </c>
      <c r="GJ201" s="288">
        <v>2</v>
      </c>
      <c r="GK201" s="288">
        <v>0.16</v>
      </c>
      <c r="GL201" s="288">
        <v>0.38</v>
      </c>
      <c r="GM201" s="288">
        <v>1</v>
      </c>
      <c r="GN201" s="288">
        <v>3</v>
      </c>
      <c r="GO201" s="288">
        <v>1</v>
      </c>
      <c r="GP201" s="288">
        <v>3.52</v>
      </c>
      <c r="GQ201" s="288">
        <v>0.08</v>
      </c>
      <c r="GR201" s="288">
        <v>0</v>
      </c>
      <c r="GS201" s="288">
        <v>0</v>
      </c>
      <c r="GT201" s="288">
        <v>7.43</v>
      </c>
      <c r="GU201" s="288">
        <v>0</v>
      </c>
      <c r="GV201" s="288">
        <v>1</v>
      </c>
      <c r="GW201" s="288">
        <v>0</v>
      </c>
      <c r="GX201" s="288">
        <v>0</v>
      </c>
      <c r="GY201" s="288">
        <v>2</v>
      </c>
      <c r="GZ201" s="288">
        <v>2</v>
      </c>
      <c r="HA201" s="288">
        <v>0</v>
      </c>
      <c r="HB201" s="288">
        <v>1</v>
      </c>
      <c r="HC201" s="288">
        <v>0</v>
      </c>
      <c r="HD201" s="288">
        <v>0</v>
      </c>
      <c r="HE201" s="288">
        <v>1</v>
      </c>
      <c r="HF201" s="288">
        <v>0</v>
      </c>
      <c r="HG201" s="288">
        <v>0</v>
      </c>
      <c r="HH201" s="288">
        <v>5</v>
      </c>
      <c r="HI201" s="288">
        <v>0.47</v>
      </c>
      <c r="HJ201" s="134">
        <v>2.2951572182694515</v>
      </c>
      <c r="HK201" s="134">
        <v>3.8252620304490859</v>
      </c>
      <c r="HL201" s="132">
        <v>34.312600413128301</v>
      </c>
      <c r="HM201" s="144">
        <v>108.365212637307</v>
      </c>
      <c r="HN201" s="144">
        <v>103.5458781719</v>
      </c>
      <c r="HO201" s="365">
        <v>0.10828370330265299</v>
      </c>
      <c r="HP201" s="365">
        <v>1.82748538011696E-2</v>
      </c>
      <c r="HQ201" s="365">
        <v>3.7735849056603801</v>
      </c>
      <c r="HR201" s="365">
        <v>0.78740157480314998</v>
      </c>
      <c r="HS201" s="132">
        <v>87.735849056603797</v>
      </c>
      <c r="HT201" s="132">
        <v>92.913385826771702</v>
      </c>
      <c r="HU201" s="132">
        <v>2.8695181375202998</v>
      </c>
      <c r="HV201" s="132">
        <v>2.32090643274854</v>
      </c>
      <c r="HW201" s="132">
        <v>5.7424118129614401</v>
      </c>
      <c r="HX201" s="132">
        <v>10.456204379561999</v>
      </c>
      <c r="HY201" s="144">
        <v>97.20108820627398</v>
      </c>
      <c r="HZ201" s="144">
        <v>109.431503500286</v>
      </c>
      <c r="IA201" s="383">
        <v>4</v>
      </c>
      <c r="IB201" s="383">
        <v>2</v>
      </c>
      <c r="IC201" s="366">
        <v>0.109409190371991</v>
      </c>
      <c r="ID201" s="366">
        <v>3.5650623885917998E-2</v>
      </c>
      <c r="IE201" s="366">
        <v>1.3071895424836599</v>
      </c>
      <c r="IF201" s="366">
        <v>0.668896321070234</v>
      </c>
      <c r="IG201" s="144">
        <v>71.568627450980401</v>
      </c>
      <c r="IH201" s="144">
        <v>77.257525083611995</v>
      </c>
      <c r="II201" s="144">
        <v>8.3698030634573293</v>
      </c>
      <c r="IJ201" s="144">
        <v>5.32976827094474</v>
      </c>
      <c r="IK201" s="144">
        <v>5.9363114326198803</v>
      </c>
      <c r="IL201" s="144">
        <v>11.923357664233601</v>
      </c>
      <c r="IM201" s="146">
        <v>91.467674690851894</v>
      </c>
      <c r="IN201" s="135">
        <v>105.05619484457347</v>
      </c>
      <c r="IO201" s="366">
        <v>0.29126213592233002</v>
      </c>
      <c r="IP201" s="366">
        <v>0</v>
      </c>
      <c r="IQ201" s="366">
        <v>3.2967032967033001</v>
      </c>
      <c r="IR201" s="366">
        <v>0</v>
      </c>
      <c r="IS201" s="144">
        <v>83.516483516483504</v>
      </c>
      <c r="IT201" s="144">
        <v>86.516853932584297</v>
      </c>
      <c r="IU201" s="144">
        <v>8.8349514563106801</v>
      </c>
      <c r="IV201" s="144">
        <v>3.7363560033585199</v>
      </c>
      <c r="IW201" s="144">
        <v>6.2594990149169698</v>
      </c>
      <c r="IX201" s="144">
        <v>8.5065352474823204</v>
      </c>
      <c r="IY201" s="338">
        <v>13</v>
      </c>
      <c r="IZ201" s="366">
        <v>0.343279640876683</v>
      </c>
      <c r="JA201" s="366">
        <v>8.3870967741935498</v>
      </c>
      <c r="JB201" s="366">
        <v>93.548387096774206</v>
      </c>
      <c r="JC201" s="366">
        <v>4.0929495642989204</v>
      </c>
      <c r="JD201" s="144">
        <v>10.7737226277372</v>
      </c>
    </row>
    <row r="202" spans="1:264" ht="18" customHeight="1">
      <c r="A202" s="278"/>
      <c r="B202" s="279" t="s">
        <v>87</v>
      </c>
      <c r="C202" s="279" t="s">
        <v>87</v>
      </c>
      <c r="D202" s="280" t="s">
        <v>1918</v>
      </c>
      <c r="E202" s="281" t="s">
        <v>1415</v>
      </c>
      <c r="F202" s="280" t="s">
        <v>112</v>
      </c>
      <c r="G202" s="281" t="s">
        <v>24</v>
      </c>
      <c r="H202" s="282" t="s">
        <v>87</v>
      </c>
      <c r="I202" s="282" t="s">
        <v>87</v>
      </c>
      <c r="J202" s="282" t="s">
        <v>87</v>
      </c>
      <c r="K202" s="282" t="s">
        <v>87</v>
      </c>
      <c r="L202" s="282" t="s">
        <v>87</v>
      </c>
      <c r="M202" s="283">
        <v>1617143</v>
      </c>
      <c r="N202" s="282" t="s">
        <v>87</v>
      </c>
      <c r="O202" s="282" t="s">
        <v>87</v>
      </c>
      <c r="P202" s="282" t="s">
        <v>87</v>
      </c>
      <c r="Q202" s="282" t="s">
        <v>87</v>
      </c>
      <c r="R202" s="132">
        <v>100.21950355661606</v>
      </c>
      <c r="S202" s="132">
        <v>103.7927891234761</v>
      </c>
      <c r="T202" s="338">
        <v>29.051183368819693</v>
      </c>
      <c r="U202" s="395">
        <v>361.29008942227665</v>
      </c>
      <c r="V202" s="132">
        <v>15.139268838597401</v>
      </c>
      <c r="W202" s="132">
        <v>6.8701815468788903</v>
      </c>
      <c r="X202" s="132">
        <v>22.0094503854762</v>
      </c>
      <c r="Y202" s="282" t="s">
        <v>87</v>
      </c>
      <c r="Z202" s="282" t="s">
        <v>87</v>
      </c>
      <c r="AA202" s="282" t="s">
        <v>87</v>
      </c>
      <c r="AB202" s="282" t="s">
        <v>87</v>
      </c>
      <c r="AC202" s="282" t="s">
        <v>87</v>
      </c>
      <c r="AD202" s="282" t="s">
        <v>87</v>
      </c>
      <c r="AE202" s="282" t="s">
        <v>87</v>
      </c>
      <c r="AF202" s="282" t="s">
        <v>87</v>
      </c>
      <c r="AG202" s="282" t="s">
        <v>87</v>
      </c>
      <c r="AH202" s="282" t="s">
        <v>87</v>
      </c>
      <c r="AI202" s="282" t="s">
        <v>87</v>
      </c>
      <c r="AJ202" s="282" t="s">
        <v>87</v>
      </c>
      <c r="AK202" s="282" t="s">
        <v>87</v>
      </c>
      <c r="AL202" s="282" t="s">
        <v>87</v>
      </c>
      <c r="AM202" s="282" t="s">
        <v>87</v>
      </c>
      <c r="AN202" s="282" t="s">
        <v>87</v>
      </c>
      <c r="AO202" s="282" t="s">
        <v>87</v>
      </c>
      <c r="AP202" s="282" t="s">
        <v>87</v>
      </c>
      <c r="AQ202" s="282" t="s">
        <v>87</v>
      </c>
      <c r="AR202" s="282" t="s">
        <v>87</v>
      </c>
      <c r="AS202" s="282" t="s">
        <v>87</v>
      </c>
      <c r="AT202" s="282" t="s">
        <v>87</v>
      </c>
      <c r="AU202" s="282" t="s">
        <v>87</v>
      </c>
      <c r="AV202" s="282" t="s">
        <v>87</v>
      </c>
      <c r="AW202" s="286" t="s">
        <v>87</v>
      </c>
      <c r="AX202" s="286" t="s">
        <v>87</v>
      </c>
      <c r="AY202" s="286" t="s">
        <v>87</v>
      </c>
      <c r="AZ202" s="286" t="s">
        <v>87</v>
      </c>
      <c r="BA202" s="286" t="s">
        <v>87</v>
      </c>
      <c r="BB202" s="285">
        <v>65</v>
      </c>
      <c r="BC202" s="285">
        <v>125</v>
      </c>
      <c r="BD202" s="287" t="s">
        <v>88</v>
      </c>
      <c r="BE202" s="287" t="s">
        <v>88</v>
      </c>
      <c r="BF202" s="287" t="s">
        <v>88</v>
      </c>
      <c r="BG202" s="285">
        <v>501</v>
      </c>
      <c r="BH202" s="284">
        <v>30.852907378463563</v>
      </c>
      <c r="BI202" s="285">
        <v>2769</v>
      </c>
      <c r="BJ202" s="284">
        <v>170.52235634923275</v>
      </c>
      <c r="BK202" s="285">
        <v>56</v>
      </c>
      <c r="BL202" s="284">
        <v>3.4486283696486217</v>
      </c>
      <c r="BM202" s="285">
        <v>141</v>
      </c>
      <c r="BN202" s="288">
        <v>8.6831535735795669</v>
      </c>
      <c r="BO202" s="289">
        <v>1242</v>
      </c>
      <c r="BP202" s="288">
        <v>76.48565062684979</v>
      </c>
      <c r="BQ202" s="285">
        <v>31</v>
      </c>
      <c r="BR202" s="288">
        <v>1.9090621331983442</v>
      </c>
      <c r="BS202" s="285">
        <v>0</v>
      </c>
      <c r="BT202" s="288">
        <v>0</v>
      </c>
      <c r="BU202" s="285">
        <v>0</v>
      </c>
      <c r="BV202" s="288">
        <v>0</v>
      </c>
      <c r="BW202" s="285">
        <v>214</v>
      </c>
      <c r="BX202" s="288">
        <v>13.178686984014377</v>
      </c>
      <c r="BY202" s="290">
        <v>8</v>
      </c>
      <c r="BZ202" s="291">
        <v>0.49266119566408884</v>
      </c>
      <c r="CA202" s="285">
        <v>4585</v>
      </c>
      <c r="CB202" s="288">
        <v>282.35644776498094</v>
      </c>
      <c r="CC202" s="290">
        <v>925</v>
      </c>
      <c r="CD202" s="291">
        <v>56.963950748660267</v>
      </c>
      <c r="CE202" s="285">
        <v>689</v>
      </c>
      <c r="CF202" s="288">
        <v>42.430445476569645</v>
      </c>
      <c r="CG202" s="285">
        <v>3441</v>
      </c>
      <c r="CH202" s="288">
        <v>211.90589678501621</v>
      </c>
      <c r="CI202" s="285">
        <v>4536</v>
      </c>
      <c r="CJ202" s="288">
        <v>279.33889794153833</v>
      </c>
      <c r="CK202" s="285">
        <v>1379</v>
      </c>
      <c r="CL202" s="288">
        <v>84.922473602597307</v>
      </c>
      <c r="CM202" s="290">
        <v>1705</v>
      </c>
      <c r="CN202" s="294">
        <v>104.99841732590893</v>
      </c>
      <c r="CO202" s="285">
        <v>939</v>
      </c>
      <c r="CP202" s="288">
        <v>57.826107841072428</v>
      </c>
      <c r="CQ202" s="290">
        <v>41</v>
      </c>
      <c r="CR202" s="291">
        <v>2.5248886277784552</v>
      </c>
      <c r="CS202" s="290">
        <v>330</v>
      </c>
      <c r="CT202" s="291">
        <v>20.322274321143666</v>
      </c>
      <c r="CU202" s="290">
        <v>415</v>
      </c>
      <c r="CV202" s="291">
        <v>25.556799525074606</v>
      </c>
      <c r="CW202" s="290">
        <v>4301</v>
      </c>
      <c r="CX202" s="291">
        <v>264.86697531890576</v>
      </c>
      <c r="CY202" s="290">
        <v>4287</v>
      </c>
      <c r="CZ202" s="291">
        <v>264.00481822649363</v>
      </c>
      <c r="DA202" s="290">
        <v>14</v>
      </c>
      <c r="DB202" s="291">
        <v>0.86215709241215543</v>
      </c>
      <c r="DC202" s="285">
        <v>36</v>
      </c>
      <c r="DD202" s="285">
        <v>16466</v>
      </c>
      <c r="DE202" s="285">
        <v>3564</v>
      </c>
      <c r="DF202" s="285">
        <v>82227</v>
      </c>
      <c r="DG202" s="285">
        <v>10165</v>
      </c>
      <c r="DH202" s="285">
        <v>2607</v>
      </c>
      <c r="DI202" s="285">
        <v>231</v>
      </c>
      <c r="DJ202" s="285">
        <v>2084</v>
      </c>
      <c r="DK202" s="285">
        <v>1064</v>
      </c>
      <c r="DL202" s="285">
        <v>5262</v>
      </c>
      <c r="DM202" s="285">
        <v>124</v>
      </c>
      <c r="DN202" s="285">
        <v>6165</v>
      </c>
      <c r="DO202" s="285">
        <v>1262</v>
      </c>
      <c r="DP202" s="285">
        <v>662</v>
      </c>
      <c r="DQ202" s="285">
        <v>247</v>
      </c>
      <c r="DR202" s="285">
        <v>0</v>
      </c>
      <c r="DS202" s="285">
        <v>245</v>
      </c>
      <c r="DT202" s="285">
        <v>116963</v>
      </c>
      <c r="DU202" s="285">
        <v>111714</v>
      </c>
      <c r="DV202" s="285">
        <v>39436</v>
      </c>
      <c r="DW202" s="285">
        <v>21147</v>
      </c>
      <c r="DX202" s="285">
        <v>4262</v>
      </c>
      <c r="DY202" s="285">
        <v>3701</v>
      </c>
      <c r="DZ202" s="285">
        <v>38698</v>
      </c>
      <c r="EA202" s="285">
        <v>109924</v>
      </c>
      <c r="EB202" s="288">
        <v>29.973436192278299</v>
      </c>
      <c r="EC202" s="285">
        <v>1681</v>
      </c>
      <c r="ED202" s="285">
        <v>36143</v>
      </c>
      <c r="EE202" s="285">
        <v>12431</v>
      </c>
      <c r="EF202" s="288">
        <v>34.393935201837145</v>
      </c>
      <c r="EG202" s="285">
        <v>1616</v>
      </c>
      <c r="EH202" s="285">
        <v>1140</v>
      </c>
      <c r="EI202" s="285">
        <v>570</v>
      </c>
      <c r="EJ202" s="285">
        <v>463</v>
      </c>
      <c r="EK202" s="285">
        <v>3120</v>
      </c>
      <c r="EL202" s="285">
        <v>33</v>
      </c>
      <c r="EM202" s="285">
        <v>253</v>
      </c>
      <c r="EN202" s="285">
        <v>65</v>
      </c>
      <c r="EO202" s="285">
        <v>248</v>
      </c>
      <c r="EP202" s="285">
        <v>262</v>
      </c>
      <c r="EQ202" s="285">
        <v>243</v>
      </c>
      <c r="ER202" s="285">
        <v>0</v>
      </c>
      <c r="ES202" s="285">
        <v>14</v>
      </c>
      <c r="ET202" s="285">
        <v>98</v>
      </c>
      <c r="EU202" s="285">
        <v>4</v>
      </c>
      <c r="EV202" s="285">
        <v>21517</v>
      </c>
      <c r="EW202" s="285">
        <v>372</v>
      </c>
      <c r="EX202" s="285">
        <v>246</v>
      </c>
      <c r="EY202" s="285">
        <v>6537</v>
      </c>
      <c r="EZ202" s="285">
        <v>80</v>
      </c>
      <c r="FA202" s="285">
        <v>168</v>
      </c>
      <c r="FB202" s="285">
        <v>32</v>
      </c>
      <c r="FC202" s="285">
        <v>99</v>
      </c>
      <c r="FD202" s="285">
        <v>108</v>
      </c>
      <c r="FE202" s="285">
        <v>23</v>
      </c>
      <c r="FF202" s="285">
        <v>210</v>
      </c>
      <c r="FG202" s="285">
        <v>3000</v>
      </c>
      <c r="FH202" s="285">
        <v>3516</v>
      </c>
      <c r="FI202" s="285">
        <v>2435</v>
      </c>
      <c r="FJ202" s="285">
        <v>18983</v>
      </c>
      <c r="FK202" s="289">
        <v>186</v>
      </c>
      <c r="FL202" s="288">
        <v>11.50176576839525</v>
      </c>
      <c r="FM202" s="295">
        <v>37</v>
      </c>
      <c r="FN202" s="291">
        <v>2.2879856636055069</v>
      </c>
      <c r="FO202" s="295">
        <v>37</v>
      </c>
      <c r="FP202" s="291">
        <v>2.2879856636055069</v>
      </c>
      <c r="FQ202" s="281">
        <v>11</v>
      </c>
      <c r="FR202" s="292">
        <v>0.67740914403812214</v>
      </c>
      <c r="FS202" s="281">
        <v>3</v>
      </c>
      <c r="FT202" s="292">
        <v>0.18474794837403333</v>
      </c>
      <c r="FU202" s="295">
        <v>152</v>
      </c>
      <c r="FV202" s="291">
        <v>9.3605627176176878</v>
      </c>
      <c r="FW202" s="293">
        <v>1</v>
      </c>
      <c r="FX202" s="293">
        <v>0</v>
      </c>
      <c r="FY202" s="293">
        <v>1</v>
      </c>
      <c r="FZ202" s="293">
        <v>0</v>
      </c>
      <c r="GA202" s="293">
        <v>0</v>
      </c>
      <c r="GB202" s="285">
        <v>52998</v>
      </c>
      <c r="GC202" s="285">
        <v>14263</v>
      </c>
      <c r="GD202" s="285">
        <v>22508</v>
      </c>
      <c r="GE202" s="285">
        <v>750</v>
      </c>
      <c r="GF202" s="285">
        <v>479</v>
      </c>
      <c r="GG202" s="288">
        <v>2259.9</v>
      </c>
      <c r="GH202" s="288">
        <v>4943.93</v>
      </c>
      <c r="GI202" s="288">
        <v>264.97000000000003</v>
      </c>
      <c r="GJ202" s="288">
        <v>82.02</v>
      </c>
      <c r="GK202" s="288">
        <v>30.2</v>
      </c>
      <c r="GL202" s="288">
        <v>26.31</v>
      </c>
      <c r="GM202" s="288">
        <v>70.62</v>
      </c>
      <c r="GN202" s="288">
        <v>60.54</v>
      </c>
      <c r="GO202" s="288">
        <v>25.31</v>
      </c>
      <c r="GP202" s="288">
        <v>97.84</v>
      </c>
      <c r="GQ202" s="288">
        <v>20</v>
      </c>
      <c r="GR202" s="288">
        <v>16.309999999999999</v>
      </c>
      <c r="GS202" s="288">
        <v>4.5999999999999996</v>
      </c>
      <c r="GT202" s="288">
        <v>188.88</v>
      </c>
      <c r="GU202" s="288">
        <v>13.77</v>
      </c>
      <c r="GV202" s="288">
        <v>13</v>
      </c>
      <c r="GW202" s="288">
        <v>7</v>
      </c>
      <c r="GX202" s="288">
        <v>3</v>
      </c>
      <c r="GY202" s="288">
        <v>8</v>
      </c>
      <c r="GZ202" s="288">
        <v>16</v>
      </c>
      <c r="HA202" s="288">
        <v>8</v>
      </c>
      <c r="HB202" s="288">
        <v>8</v>
      </c>
      <c r="HC202" s="288">
        <v>6</v>
      </c>
      <c r="HD202" s="288">
        <v>13</v>
      </c>
      <c r="HE202" s="288">
        <v>7</v>
      </c>
      <c r="HF202" s="288">
        <v>19</v>
      </c>
      <c r="HG202" s="288">
        <v>14</v>
      </c>
      <c r="HH202" s="288">
        <v>76.599999999999994</v>
      </c>
      <c r="HI202" s="288">
        <v>14.3</v>
      </c>
      <c r="HJ202" s="134">
        <v>1.2985864577220443</v>
      </c>
      <c r="HK202" s="134">
        <v>15.768549843767682</v>
      </c>
      <c r="HL202" s="132">
        <v>55.341426206587791</v>
      </c>
      <c r="HM202" s="144">
        <v>105.68562975699299</v>
      </c>
      <c r="HN202" s="144">
        <v>114.455766866056</v>
      </c>
      <c r="HO202" s="366">
        <v>2.82965478211658E-2</v>
      </c>
      <c r="HP202" s="366">
        <v>3.72043582248206E-2</v>
      </c>
      <c r="HQ202" s="366">
        <v>0.84269662921348298</v>
      </c>
      <c r="HR202" s="366">
        <v>1.35396518375242</v>
      </c>
      <c r="HS202" s="144">
        <v>73.876404494382001</v>
      </c>
      <c r="HT202" s="144">
        <v>82.591876208897503</v>
      </c>
      <c r="HU202" s="144">
        <v>3.3578570081116799</v>
      </c>
      <c r="HV202" s="144">
        <v>2.74780760031889</v>
      </c>
      <c r="HW202" s="132">
        <v>1.28538591821921</v>
      </c>
      <c r="HX202" s="132">
        <v>2.9955838202332701</v>
      </c>
      <c r="HY202" s="144">
        <v>97.345470254152445</v>
      </c>
      <c r="HZ202" s="144">
        <v>105.57350662306099</v>
      </c>
      <c r="IA202" s="383">
        <v>71</v>
      </c>
      <c r="IB202" s="383">
        <v>43</v>
      </c>
      <c r="IC202" s="366">
        <v>0.600118333192461</v>
      </c>
      <c r="ID202" s="366">
        <v>0.20637358418122501</v>
      </c>
      <c r="IE202" s="366">
        <v>5.94142259414226</v>
      </c>
      <c r="IF202" s="366">
        <v>3.0736240171551099</v>
      </c>
      <c r="IG202" s="144">
        <v>65.523012552301296</v>
      </c>
      <c r="IH202" s="144">
        <v>70.621872766261603</v>
      </c>
      <c r="II202" s="144">
        <v>10.100583213591401</v>
      </c>
      <c r="IJ202" s="144">
        <v>6.7143405644077596</v>
      </c>
      <c r="IK202" s="144">
        <v>1.4913837137403601</v>
      </c>
      <c r="IL202" s="144">
        <v>3.37506459415847</v>
      </c>
      <c r="IM202" s="146">
        <v>97.496113797383131</v>
      </c>
      <c r="IN202" s="135">
        <v>105.41601002098395</v>
      </c>
      <c r="IO202" s="366">
        <v>0.36883356385431099</v>
      </c>
      <c r="IP202" s="366">
        <v>2.92056074766355E-2</v>
      </c>
      <c r="IQ202" s="366">
        <v>2.5559105431309899</v>
      </c>
      <c r="IR202" s="366">
        <v>0.35460992907801397</v>
      </c>
      <c r="IS202" s="144">
        <v>77.635782747603798</v>
      </c>
      <c r="IT202" s="144">
        <v>79.4326241134752</v>
      </c>
      <c r="IU202" s="144">
        <v>14.430613185799899</v>
      </c>
      <c r="IV202" s="144">
        <v>8.2359813084112208</v>
      </c>
      <c r="IW202" s="144">
        <v>0.98417683558521696</v>
      </c>
      <c r="IX202" s="144">
        <v>2.0659769904482901</v>
      </c>
      <c r="IY202" s="338">
        <v>60</v>
      </c>
      <c r="IZ202" s="366">
        <v>0.376837080768748</v>
      </c>
      <c r="JA202" s="366">
        <v>4.3478260869565197</v>
      </c>
      <c r="JB202" s="366">
        <v>93.405797101449295</v>
      </c>
      <c r="JC202" s="366">
        <v>8.6672528576811896</v>
      </c>
      <c r="JD202" s="144">
        <v>4.2132827781670201</v>
      </c>
    </row>
    <row r="203" spans="1:264" ht="18" customHeight="1">
      <c r="A203" s="278"/>
      <c r="B203" s="279" t="s">
        <v>87</v>
      </c>
      <c r="C203" s="279" t="s">
        <v>87</v>
      </c>
      <c r="D203" s="280" t="s">
        <v>1919</v>
      </c>
      <c r="E203" s="281" t="s">
        <v>1416</v>
      </c>
      <c r="F203" s="280" t="s">
        <v>112</v>
      </c>
      <c r="G203" s="281" t="s">
        <v>24</v>
      </c>
      <c r="H203" s="282" t="s">
        <v>87</v>
      </c>
      <c r="I203" s="282" t="s">
        <v>87</v>
      </c>
      <c r="J203" s="282" t="s">
        <v>87</v>
      </c>
      <c r="K203" s="282" t="s">
        <v>87</v>
      </c>
      <c r="L203" s="282" t="s">
        <v>87</v>
      </c>
      <c r="M203" s="283">
        <v>429990</v>
      </c>
      <c r="N203" s="282" t="s">
        <v>87</v>
      </c>
      <c r="O203" s="282" t="s">
        <v>87</v>
      </c>
      <c r="P203" s="282" t="s">
        <v>87</v>
      </c>
      <c r="Q203" s="282" t="s">
        <v>87</v>
      </c>
      <c r="R203" s="132">
        <v>98.643286399718718</v>
      </c>
      <c r="S203" s="132">
        <v>102.34156060131853</v>
      </c>
      <c r="T203" s="339" t="s">
        <v>88</v>
      </c>
      <c r="U203" s="395">
        <v>56.124297121186828</v>
      </c>
      <c r="V203" s="132">
        <v>13.370139222275601</v>
      </c>
      <c r="W203" s="132">
        <v>4.96879500720115</v>
      </c>
      <c r="X203" s="132">
        <v>18.338934229476699</v>
      </c>
      <c r="Y203" s="282" t="s">
        <v>87</v>
      </c>
      <c r="Z203" s="282" t="s">
        <v>87</v>
      </c>
      <c r="AA203" s="282" t="s">
        <v>87</v>
      </c>
      <c r="AB203" s="282" t="s">
        <v>87</v>
      </c>
      <c r="AC203" s="282" t="s">
        <v>87</v>
      </c>
      <c r="AD203" s="282" t="s">
        <v>87</v>
      </c>
      <c r="AE203" s="282" t="s">
        <v>87</v>
      </c>
      <c r="AF203" s="282" t="s">
        <v>87</v>
      </c>
      <c r="AG203" s="282" t="s">
        <v>87</v>
      </c>
      <c r="AH203" s="282" t="s">
        <v>87</v>
      </c>
      <c r="AI203" s="282" t="s">
        <v>87</v>
      </c>
      <c r="AJ203" s="282" t="s">
        <v>87</v>
      </c>
      <c r="AK203" s="282" t="s">
        <v>87</v>
      </c>
      <c r="AL203" s="282" t="s">
        <v>87</v>
      </c>
      <c r="AM203" s="282" t="s">
        <v>87</v>
      </c>
      <c r="AN203" s="282" t="s">
        <v>87</v>
      </c>
      <c r="AO203" s="282" t="s">
        <v>87</v>
      </c>
      <c r="AP203" s="282" t="s">
        <v>87</v>
      </c>
      <c r="AQ203" s="282" t="s">
        <v>87</v>
      </c>
      <c r="AR203" s="282" t="s">
        <v>87</v>
      </c>
      <c r="AS203" s="282" t="s">
        <v>87</v>
      </c>
      <c r="AT203" s="282" t="s">
        <v>87</v>
      </c>
      <c r="AU203" s="282" t="s">
        <v>87</v>
      </c>
      <c r="AV203" s="282" t="s">
        <v>87</v>
      </c>
      <c r="AW203" s="286" t="s">
        <v>87</v>
      </c>
      <c r="AX203" s="286" t="s">
        <v>87</v>
      </c>
      <c r="AY203" s="286" t="s">
        <v>87</v>
      </c>
      <c r="AZ203" s="286" t="s">
        <v>87</v>
      </c>
      <c r="BA203" s="286" t="s">
        <v>87</v>
      </c>
      <c r="BB203" s="285">
        <v>55</v>
      </c>
      <c r="BC203" s="285">
        <v>64</v>
      </c>
      <c r="BD203" s="287" t="s">
        <v>88</v>
      </c>
      <c r="BE203" s="287" t="s">
        <v>88</v>
      </c>
      <c r="BF203" s="287" t="s">
        <v>88</v>
      </c>
      <c r="BG203" s="285">
        <v>27</v>
      </c>
      <c r="BH203" s="284">
        <v>6.1632578524470416</v>
      </c>
      <c r="BI203" s="285">
        <v>412</v>
      </c>
      <c r="BJ203" s="284">
        <v>94.046749452154856</v>
      </c>
      <c r="BK203" s="285">
        <v>0</v>
      </c>
      <c r="BL203" s="284">
        <v>0</v>
      </c>
      <c r="BM203" s="285">
        <v>0</v>
      </c>
      <c r="BN203" s="288">
        <v>0</v>
      </c>
      <c r="BO203" s="289">
        <v>10</v>
      </c>
      <c r="BP203" s="288">
        <v>2.2826880934989044</v>
      </c>
      <c r="BQ203" s="285">
        <v>0</v>
      </c>
      <c r="BR203" s="288">
        <v>0</v>
      </c>
      <c r="BS203" s="285">
        <v>0</v>
      </c>
      <c r="BT203" s="288">
        <v>0</v>
      </c>
      <c r="BU203" s="285">
        <v>0</v>
      </c>
      <c r="BV203" s="288">
        <v>0</v>
      </c>
      <c r="BW203" s="285">
        <v>0</v>
      </c>
      <c r="BX203" s="288">
        <v>0</v>
      </c>
      <c r="BY203" s="290">
        <v>0</v>
      </c>
      <c r="BZ203" s="291">
        <v>0</v>
      </c>
      <c r="CA203" s="290">
        <v>585</v>
      </c>
      <c r="CB203" s="291">
        <v>133.53725346968591</v>
      </c>
      <c r="CC203" s="290">
        <v>945</v>
      </c>
      <c r="CD203" s="291">
        <v>215.71402483564643</v>
      </c>
      <c r="CE203" s="290">
        <v>45</v>
      </c>
      <c r="CF203" s="291">
        <v>10.272096420745068</v>
      </c>
      <c r="CG203" s="285">
        <v>1946</v>
      </c>
      <c r="CH203" s="288">
        <v>444.21110299488674</v>
      </c>
      <c r="CI203" s="285">
        <v>851</v>
      </c>
      <c r="CJ203" s="288">
        <v>194.25675675675677</v>
      </c>
      <c r="CK203" s="285">
        <v>138</v>
      </c>
      <c r="CL203" s="288">
        <v>31.501095690284881</v>
      </c>
      <c r="CM203" s="290">
        <v>2569</v>
      </c>
      <c r="CN203" s="294">
        <v>586.42257121986847</v>
      </c>
      <c r="CO203" s="285">
        <v>114</v>
      </c>
      <c r="CP203" s="288">
        <v>26.022644265887511</v>
      </c>
      <c r="CQ203" s="290">
        <v>0</v>
      </c>
      <c r="CR203" s="291">
        <v>0</v>
      </c>
      <c r="CS203" s="285">
        <v>12</v>
      </c>
      <c r="CT203" s="288">
        <v>2.7392257121986852</v>
      </c>
      <c r="CU203" s="290">
        <v>45</v>
      </c>
      <c r="CV203" s="291">
        <v>10.272096420745068</v>
      </c>
      <c r="CW203" s="290">
        <v>281</v>
      </c>
      <c r="CX203" s="291">
        <v>64.143535427319222</v>
      </c>
      <c r="CY203" s="290">
        <v>281</v>
      </c>
      <c r="CZ203" s="291">
        <v>64.143535427319222</v>
      </c>
      <c r="DA203" s="290">
        <v>0</v>
      </c>
      <c r="DB203" s="291">
        <v>0</v>
      </c>
      <c r="DC203" s="285">
        <v>0</v>
      </c>
      <c r="DD203" s="285">
        <v>0</v>
      </c>
      <c r="DE203" s="285">
        <v>0</v>
      </c>
      <c r="DF203" s="285">
        <v>0</v>
      </c>
      <c r="DG203" s="285">
        <v>0</v>
      </c>
      <c r="DH203" s="285">
        <v>0</v>
      </c>
      <c r="DI203" s="285">
        <v>0</v>
      </c>
      <c r="DJ203" s="285">
        <v>0</v>
      </c>
      <c r="DK203" s="285">
        <v>0</v>
      </c>
      <c r="DL203" s="285">
        <v>0</v>
      </c>
      <c r="DM203" s="285">
        <v>0</v>
      </c>
      <c r="DN203" s="285">
        <v>0</v>
      </c>
      <c r="DO203" s="285">
        <v>0</v>
      </c>
      <c r="DP203" s="285">
        <v>0</v>
      </c>
      <c r="DQ203" s="285">
        <v>0</v>
      </c>
      <c r="DR203" s="285">
        <v>0</v>
      </c>
      <c r="DS203" s="285">
        <v>0</v>
      </c>
      <c r="DT203" s="285">
        <v>0</v>
      </c>
      <c r="DU203" s="285">
        <v>0</v>
      </c>
      <c r="DV203" s="285">
        <v>0</v>
      </c>
      <c r="DW203" s="285">
        <v>0</v>
      </c>
      <c r="DX203" s="285">
        <v>0</v>
      </c>
      <c r="DY203" s="285">
        <v>0</v>
      </c>
      <c r="DZ203" s="285">
        <v>0</v>
      </c>
      <c r="EA203" s="285">
        <v>0</v>
      </c>
      <c r="EB203" s="288">
        <v>0</v>
      </c>
      <c r="EC203" s="285">
        <v>0</v>
      </c>
      <c r="ED203" s="285">
        <v>0</v>
      </c>
      <c r="EE203" s="285">
        <v>0</v>
      </c>
      <c r="EF203" s="288">
        <v>0</v>
      </c>
      <c r="EG203" s="285">
        <v>0</v>
      </c>
      <c r="EH203" s="285">
        <v>0</v>
      </c>
      <c r="EI203" s="285">
        <v>0</v>
      </c>
      <c r="EJ203" s="285">
        <v>0</v>
      </c>
      <c r="EK203" s="285">
        <v>0</v>
      </c>
      <c r="EL203" s="285">
        <v>0</v>
      </c>
      <c r="EM203" s="285">
        <v>0</v>
      </c>
      <c r="EN203" s="285">
        <v>0</v>
      </c>
      <c r="EO203" s="285">
        <v>0</v>
      </c>
      <c r="EP203" s="285">
        <v>0</v>
      </c>
      <c r="EQ203" s="285">
        <v>0</v>
      </c>
      <c r="ER203" s="285">
        <v>0</v>
      </c>
      <c r="ES203" s="285">
        <v>0</v>
      </c>
      <c r="ET203" s="285">
        <v>0</v>
      </c>
      <c r="EU203" s="285">
        <v>0</v>
      </c>
      <c r="EV203" s="285">
        <v>0</v>
      </c>
      <c r="EW203" s="285">
        <v>0</v>
      </c>
      <c r="EX203" s="285">
        <v>0</v>
      </c>
      <c r="EY203" s="285">
        <v>0</v>
      </c>
      <c r="EZ203" s="285">
        <v>0</v>
      </c>
      <c r="FA203" s="285">
        <v>0</v>
      </c>
      <c r="FB203" s="285">
        <v>0</v>
      </c>
      <c r="FC203" s="285">
        <v>0</v>
      </c>
      <c r="FD203" s="285">
        <v>0</v>
      </c>
      <c r="FE203" s="285">
        <v>0</v>
      </c>
      <c r="FF203" s="285">
        <v>0</v>
      </c>
      <c r="FG203" s="285">
        <v>0</v>
      </c>
      <c r="FH203" s="285">
        <v>0</v>
      </c>
      <c r="FI203" s="285">
        <v>0</v>
      </c>
      <c r="FJ203" s="285">
        <v>0</v>
      </c>
      <c r="FK203" s="289">
        <v>16</v>
      </c>
      <c r="FL203" s="288">
        <v>3.7210167678318102</v>
      </c>
      <c r="FM203" s="289">
        <v>4</v>
      </c>
      <c r="FN203" s="288">
        <v>0.93025419195795256</v>
      </c>
      <c r="FO203" s="295">
        <v>1</v>
      </c>
      <c r="FP203" s="291">
        <v>0.23256354798948814</v>
      </c>
      <c r="FQ203" s="281">
        <v>3</v>
      </c>
      <c r="FR203" s="292">
        <v>0.68480642804967129</v>
      </c>
      <c r="FS203" s="281">
        <v>0</v>
      </c>
      <c r="FT203" s="292">
        <v>0</v>
      </c>
      <c r="FU203" s="295">
        <v>78</v>
      </c>
      <c r="FV203" s="291">
        <v>17.804967129291455</v>
      </c>
      <c r="FW203" s="293">
        <v>1</v>
      </c>
      <c r="FX203" s="293">
        <v>0</v>
      </c>
      <c r="FY203" s="293">
        <v>1</v>
      </c>
      <c r="FZ203" s="293">
        <v>0</v>
      </c>
      <c r="GA203" s="293">
        <v>0</v>
      </c>
      <c r="GB203" s="285">
        <v>0</v>
      </c>
      <c r="GC203" s="285">
        <v>0</v>
      </c>
      <c r="GD203" s="285">
        <v>0</v>
      </c>
      <c r="GE203" s="285">
        <v>0</v>
      </c>
      <c r="GF203" s="285">
        <v>0</v>
      </c>
      <c r="GG203" s="288">
        <v>0</v>
      </c>
      <c r="GH203" s="288">
        <v>0</v>
      </c>
      <c r="GI203" s="288">
        <v>0</v>
      </c>
      <c r="GJ203" s="288">
        <v>0</v>
      </c>
      <c r="GK203" s="288">
        <v>0</v>
      </c>
      <c r="GL203" s="288">
        <v>0</v>
      </c>
      <c r="GM203" s="288">
        <v>0</v>
      </c>
      <c r="GN203" s="288">
        <v>0</v>
      </c>
      <c r="GO203" s="288">
        <v>0</v>
      </c>
      <c r="GP203" s="288">
        <v>0</v>
      </c>
      <c r="GQ203" s="288">
        <v>0</v>
      </c>
      <c r="GR203" s="288">
        <v>0</v>
      </c>
      <c r="GS203" s="288">
        <v>0</v>
      </c>
      <c r="GT203" s="288">
        <v>0</v>
      </c>
      <c r="GU203" s="288">
        <v>0</v>
      </c>
      <c r="GV203" s="288">
        <v>0</v>
      </c>
      <c r="GW203" s="288">
        <v>0</v>
      </c>
      <c r="GX203" s="288">
        <v>0</v>
      </c>
      <c r="GY203" s="288">
        <v>0</v>
      </c>
      <c r="GZ203" s="288">
        <v>0</v>
      </c>
      <c r="HA203" s="288">
        <v>0</v>
      </c>
      <c r="HB203" s="288">
        <v>0</v>
      </c>
      <c r="HC203" s="288">
        <v>0</v>
      </c>
      <c r="HD203" s="288">
        <v>0</v>
      </c>
      <c r="HE203" s="288">
        <v>0</v>
      </c>
      <c r="HF203" s="288">
        <v>0</v>
      </c>
      <c r="HG203" s="288">
        <v>0</v>
      </c>
      <c r="HH203" s="288">
        <v>0</v>
      </c>
      <c r="HI203" s="288">
        <v>0</v>
      </c>
      <c r="HJ203" s="134">
        <v>1.627944835926417</v>
      </c>
      <c r="HK203" s="134">
        <v>9.0699783715900377</v>
      </c>
      <c r="HL203" s="132">
        <v>38.168329496034794</v>
      </c>
      <c r="HM203" s="144">
        <v>104.02788344597199</v>
      </c>
      <c r="HN203" s="144">
        <v>109.069557844393</v>
      </c>
      <c r="HO203" s="365">
        <v>0</v>
      </c>
      <c r="HP203" s="365">
        <v>1.5701051970482001E-2</v>
      </c>
      <c r="HQ203" s="365">
        <v>0</v>
      </c>
      <c r="HR203" s="365">
        <v>0.54945054945054905</v>
      </c>
      <c r="HS203" s="132">
        <v>86.470588235294102</v>
      </c>
      <c r="HT203" s="132">
        <v>92.857142857142904</v>
      </c>
      <c r="HU203" s="132">
        <v>4.08065290446471</v>
      </c>
      <c r="HV203" s="132">
        <v>2.8575914586277298</v>
      </c>
      <c r="HW203" s="132">
        <v>1.4793277897307699</v>
      </c>
      <c r="HX203" s="132">
        <v>3.3030699904548402</v>
      </c>
      <c r="HY203" s="144">
        <v>96.718674346633065</v>
      </c>
      <c r="HZ203" s="144">
        <v>105.884872062857</v>
      </c>
      <c r="IA203" s="383">
        <v>46</v>
      </c>
      <c r="IB203" s="383">
        <v>31</v>
      </c>
      <c r="IC203" s="366">
        <v>0.513335565227095</v>
      </c>
      <c r="ID203" s="366">
        <v>0.22581585081585101</v>
      </c>
      <c r="IE203" s="366">
        <v>4.9092849519743904</v>
      </c>
      <c r="IF203" s="366">
        <v>3.0243902439024399</v>
      </c>
      <c r="IG203" s="144">
        <v>72.572038420490898</v>
      </c>
      <c r="IH203" s="144">
        <v>71.609756097561004</v>
      </c>
      <c r="II203" s="144">
        <v>10.456422274299699</v>
      </c>
      <c r="IJ203" s="144">
        <v>7.4664918414918402</v>
      </c>
      <c r="IK203" s="144">
        <v>3.4692097458859101</v>
      </c>
      <c r="IL203" s="144">
        <v>6.4918200182024002</v>
      </c>
      <c r="IM203" s="146">
        <v>94.639746727298856</v>
      </c>
      <c r="IN203" s="135">
        <v>104.58999300766799</v>
      </c>
      <c r="IO203" s="366">
        <v>0.251046025104602</v>
      </c>
      <c r="IP203" s="366">
        <v>0.12710517953606601</v>
      </c>
      <c r="IQ203" s="366">
        <v>2.4590163934426199</v>
      </c>
      <c r="IR203" s="366">
        <v>2.0408163265306101</v>
      </c>
      <c r="IS203" s="144">
        <v>89.344262295082004</v>
      </c>
      <c r="IT203" s="144">
        <v>94.387755102040799</v>
      </c>
      <c r="IU203" s="144">
        <v>10.2092050209205</v>
      </c>
      <c r="IV203" s="144">
        <v>6.2281537972672396</v>
      </c>
      <c r="IW203" s="144">
        <v>2.2734691526335</v>
      </c>
      <c r="IX203" s="144">
        <v>3.50350705851017</v>
      </c>
      <c r="IY203" s="338">
        <v>32</v>
      </c>
      <c r="IZ203" s="366">
        <v>0.34775048902412498</v>
      </c>
      <c r="JA203" s="366">
        <v>7.5471698113207504</v>
      </c>
      <c r="JB203" s="366">
        <v>93.867924528301899</v>
      </c>
      <c r="JC203" s="366">
        <v>4.6076939795696603</v>
      </c>
      <c r="JD203" s="144">
        <v>8.0257053430708805</v>
      </c>
    </row>
    <row r="204" spans="1:264" ht="18" customHeight="1">
      <c r="A204" s="278"/>
      <c r="B204" s="279" t="s">
        <v>87</v>
      </c>
      <c r="C204" s="279" t="s">
        <v>87</v>
      </c>
      <c r="D204" s="280" t="s">
        <v>1920</v>
      </c>
      <c r="E204" s="281" t="s">
        <v>1417</v>
      </c>
      <c r="F204" s="280" t="s">
        <v>112</v>
      </c>
      <c r="G204" s="281" t="s">
        <v>24</v>
      </c>
      <c r="H204" s="282" t="s">
        <v>87</v>
      </c>
      <c r="I204" s="282" t="s">
        <v>87</v>
      </c>
      <c r="J204" s="282" t="s">
        <v>87</v>
      </c>
      <c r="K204" s="282" t="s">
        <v>87</v>
      </c>
      <c r="L204" s="282" t="s">
        <v>87</v>
      </c>
      <c r="M204" s="283">
        <v>121118</v>
      </c>
      <c r="N204" s="282" t="s">
        <v>87</v>
      </c>
      <c r="O204" s="282" t="s">
        <v>87</v>
      </c>
      <c r="P204" s="282" t="s">
        <v>87</v>
      </c>
      <c r="Q204" s="282" t="s">
        <v>87</v>
      </c>
      <c r="R204" s="132">
        <v>97.160825263554401</v>
      </c>
      <c r="S204" s="132">
        <v>98.143060575537575</v>
      </c>
      <c r="T204" s="339" t="s">
        <v>88</v>
      </c>
      <c r="U204" s="339" t="s">
        <v>88</v>
      </c>
      <c r="V204" s="132">
        <v>12.313803376365399</v>
      </c>
      <c r="W204" s="132">
        <v>10.923535253227399</v>
      </c>
      <c r="X204" s="132">
        <v>23.237338629592799</v>
      </c>
      <c r="Y204" s="282" t="s">
        <v>87</v>
      </c>
      <c r="Z204" s="282" t="s">
        <v>87</v>
      </c>
      <c r="AA204" s="282" t="s">
        <v>87</v>
      </c>
      <c r="AB204" s="282" t="s">
        <v>87</v>
      </c>
      <c r="AC204" s="282" t="s">
        <v>87</v>
      </c>
      <c r="AD204" s="282" t="s">
        <v>87</v>
      </c>
      <c r="AE204" s="282" t="s">
        <v>87</v>
      </c>
      <c r="AF204" s="282" t="s">
        <v>87</v>
      </c>
      <c r="AG204" s="282" t="s">
        <v>87</v>
      </c>
      <c r="AH204" s="282" t="s">
        <v>87</v>
      </c>
      <c r="AI204" s="282" t="s">
        <v>87</v>
      </c>
      <c r="AJ204" s="282" t="s">
        <v>87</v>
      </c>
      <c r="AK204" s="282" t="s">
        <v>87</v>
      </c>
      <c r="AL204" s="282" t="s">
        <v>87</v>
      </c>
      <c r="AM204" s="282" t="s">
        <v>87</v>
      </c>
      <c r="AN204" s="282" t="s">
        <v>87</v>
      </c>
      <c r="AO204" s="282" t="s">
        <v>87</v>
      </c>
      <c r="AP204" s="282" t="s">
        <v>87</v>
      </c>
      <c r="AQ204" s="282" t="s">
        <v>87</v>
      </c>
      <c r="AR204" s="282" t="s">
        <v>87</v>
      </c>
      <c r="AS204" s="282" t="s">
        <v>87</v>
      </c>
      <c r="AT204" s="282" t="s">
        <v>87</v>
      </c>
      <c r="AU204" s="282" t="s">
        <v>87</v>
      </c>
      <c r="AV204" s="282" t="s">
        <v>87</v>
      </c>
      <c r="AW204" s="286" t="s">
        <v>87</v>
      </c>
      <c r="AX204" s="286" t="s">
        <v>87</v>
      </c>
      <c r="AY204" s="286" t="s">
        <v>87</v>
      </c>
      <c r="AZ204" s="286" t="s">
        <v>87</v>
      </c>
      <c r="BA204" s="286" t="s">
        <v>87</v>
      </c>
      <c r="BB204" s="285">
        <v>22</v>
      </c>
      <c r="BC204" s="285">
        <v>20</v>
      </c>
      <c r="BD204" s="287" t="s">
        <v>88</v>
      </c>
      <c r="BE204" s="287" t="s">
        <v>88</v>
      </c>
      <c r="BF204" s="287" t="s">
        <v>88</v>
      </c>
      <c r="BG204" s="285">
        <v>12</v>
      </c>
      <c r="BH204" s="284">
        <v>10.239606799098913</v>
      </c>
      <c r="BI204" s="285">
        <v>82</v>
      </c>
      <c r="BJ204" s="284">
        <v>69.970646460509244</v>
      </c>
      <c r="BK204" s="285">
        <v>0</v>
      </c>
      <c r="BL204" s="284">
        <v>0</v>
      </c>
      <c r="BM204" s="285">
        <v>0</v>
      </c>
      <c r="BN204" s="288">
        <v>0</v>
      </c>
      <c r="BO204" s="289">
        <v>16</v>
      </c>
      <c r="BP204" s="288">
        <v>13.65280906546522</v>
      </c>
      <c r="BQ204" s="285">
        <v>0</v>
      </c>
      <c r="BR204" s="288">
        <v>0</v>
      </c>
      <c r="BS204" s="285">
        <v>0</v>
      </c>
      <c r="BT204" s="288">
        <v>0</v>
      </c>
      <c r="BU204" s="285">
        <v>0</v>
      </c>
      <c r="BV204" s="288">
        <v>0</v>
      </c>
      <c r="BW204" s="285">
        <v>0</v>
      </c>
      <c r="BX204" s="288">
        <v>0</v>
      </c>
      <c r="BY204" s="285">
        <v>0</v>
      </c>
      <c r="BZ204" s="288">
        <v>0</v>
      </c>
      <c r="CA204" s="285">
        <v>5</v>
      </c>
      <c r="CB204" s="288">
        <v>4.2665028329578805</v>
      </c>
      <c r="CC204" s="290">
        <v>0</v>
      </c>
      <c r="CD204" s="291">
        <v>0</v>
      </c>
      <c r="CE204" s="285">
        <v>7</v>
      </c>
      <c r="CF204" s="288">
        <v>5.973103966141033</v>
      </c>
      <c r="CG204" s="285">
        <v>395</v>
      </c>
      <c r="CH204" s="288">
        <v>337.0537238036726</v>
      </c>
      <c r="CI204" s="285">
        <v>244</v>
      </c>
      <c r="CJ204" s="288">
        <v>208.20533824834459</v>
      </c>
      <c r="CK204" s="285">
        <v>20</v>
      </c>
      <c r="CL204" s="288">
        <v>17.066011331831522</v>
      </c>
      <c r="CM204" s="285">
        <v>0</v>
      </c>
      <c r="CN204" s="292">
        <v>0</v>
      </c>
      <c r="CO204" s="285">
        <v>28</v>
      </c>
      <c r="CP204" s="288">
        <v>23.892415864564132</v>
      </c>
      <c r="CQ204" s="285">
        <v>0</v>
      </c>
      <c r="CR204" s="288">
        <v>0</v>
      </c>
      <c r="CS204" s="285">
        <v>0</v>
      </c>
      <c r="CT204" s="288">
        <v>0</v>
      </c>
      <c r="CU204" s="285">
        <v>0</v>
      </c>
      <c r="CV204" s="288">
        <v>0</v>
      </c>
      <c r="CW204" s="285">
        <v>0</v>
      </c>
      <c r="CX204" s="288">
        <v>0</v>
      </c>
      <c r="CY204" s="285">
        <v>0</v>
      </c>
      <c r="CZ204" s="288">
        <v>0</v>
      </c>
      <c r="DA204" s="290">
        <v>0</v>
      </c>
      <c r="DB204" s="291">
        <v>0</v>
      </c>
      <c r="DC204" s="285">
        <v>0</v>
      </c>
      <c r="DD204" s="285">
        <v>0</v>
      </c>
      <c r="DE204" s="285">
        <v>6</v>
      </c>
      <c r="DF204" s="285">
        <v>4486</v>
      </c>
      <c r="DG204" s="285">
        <v>0</v>
      </c>
      <c r="DH204" s="285">
        <v>41</v>
      </c>
      <c r="DI204" s="285">
        <v>53</v>
      </c>
      <c r="DJ204" s="285">
        <v>11</v>
      </c>
      <c r="DK204" s="285">
        <v>10</v>
      </c>
      <c r="DL204" s="285">
        <v>0</v>
      </c>
      <c r="DM204" s="285">
        <v>0</v>
      </c>
      <c r="DN204" s="285">
        <v>0</v>
      </c>
      <c r="DO204" s="285">
        <v>109</v>
      </c>
      <c r="DP204" s="285">
        <v>0</v>
      </c>
      <c r="DQ204" s="285">
        <v>1</v>
      </c>
      <c r="DR204" s="285">
        <v>0</v>
      </c>
      <c r="DS204" s="285">
        <v>0</v>
      </c>
      <c r="DT204" s="285">
        <v>146</v>
      </c>
      <c r="DU204" s="285">
        <v>15437</v>
      </c>
      <c r="DV204" s="285">
        <v>0</v>
      </c>
      <c r="DW204" s="285">
        <v>2822</v>
      </c>
      <c r="DX204" s="285">
        <v>0</v>
      </c>
      <c r="DY204" s="285">
        <v>0</v>
      </c>
      <c r="DZ204" s="285">
        <v>0</v>
      </c>
      <c r="EA204" s="285">
        <v>5686</v>
      </c>
      <c r="EB204" s="288">
        <v>15.6524797748857</v>
      </c>
      <c r="EC204" s="285">
        <v>100</v>
      </c>
      <c r="ED204" s="285">
        <v>1908</v>
      </c>
      <c r="EE204" s="285">
        <v>318</v>
      </c>
      <c r="EF204" s="288">
        <v>16.666666666666664</v>
      </c>
      <c r="EG204" s="285">
        <v>45</v>
      </c>
      <c r="EH204" s="285">
        <v>57</v>
      </c>
      <c r="EI204" s="285">
        <v>26</v>
      </c>
      <c r="EJ204" s="285">
        <v>0</v>
      </c>
      <c r="EK204" s="285">
        <v>164</v>
      </c>
      <c r="EL204" s="285">
        <v>0</v>
      </c>
      <c r="EM204" s="285">
        <v>7</v>
      </c>
      <c r="EN204" s="285">
        <v>2</v>
      </c>
      <c r="EO204" s="285">
        <v>12</v>
      </c>
      <c r="EP204" s="285">
        <v>8</v>
      </c>
      <c r="EQ204" s="285">
        <v>9</v>
      </c>
      <c r="ER204" s="285">
        <v>0</v>
      </c>
      <c r="ES204" s="285">
        <v>0</v>
      </c>
      <c r="ET204" s="285">
        <v>0</v>
      </c>
      <c r="EU204" s="285">
        <v>0</v>
      </c>
      <c r="EV204" s="285">
        <v>0</v>
      </c>
      <c r="EW204" s="285">
        <v>0</v>
      </c>
      <c r="EX204" s="285">
        <v>0</v>
      </c>
      <c r="EY204" s="285">
        <v>0</v>
      </c>
      <c r="EZ204" s="285">
        <v>0</v>
      </c>
      <c r="FA204" s="285">
        <v>0</v>
      </c>
      <c r="FB204" s="285">
        <v>0</v>
      </c>
      <c r="FC204" s="285">
        <v>0</v>
      </c>
      <c r="FD204" s="285">
        <v>0</v>
      </c>
      <c r="FE204" s="285">
        <v>0</v>
      </c>
      <c r="FF204" s="285">
        <v>0</v>
      </c>
      <c r="FG204" s="285">
        <v>53</v>
      </c>
      <c r="FH204" s="285">
        <v>95</v>
      </c>
      <c r="FI204" s="285">
        <v>38</v>
      </c>
      <c r="FJ204" s="285">
        <v>1887</v>
      </c>
      <c r="FK204" s="289">
        <v>6</v>
      </c>
      <c r="FL204" s="288">
        <v>4.9538466619329915</v>
      </c>
      <c r="FM204" s="289">
        <v>0</v>
      </c>
      <c r="FN204" s="288">
        <v>0</v>
      </c>
      <c r="FO204" s="295">
        <v>1</v>
      </c>
      <c r="FP204" s="291">
        <v>0.82564111032216525</v>
      </c>
      <c r="FQ204" s="281">
        <v>0</v>
      </c>
      <c r="FR204" s="292">
        <v>0</v>
      </c>
      <c r="FS204" s="281">
        <v>0</v>
      </c>
      <c r="FT204" s="292">
        <v>0</v>
      </c>
      <c r="FU204" s="295">
        <v>0</v>
      </c>
      <c r="FV204" s="291">
        <v>0</v>
      </c>
      <c r="FW204" s="293">
        <v>2</v>
      </c>
      <c r="FX204" s="293">
        <v>0</v>
      </c>
      <c r="FY204" s="293">
        <v>2</v>
      </c>
      <c r="FZ204" s="293">
        <v>0</v>
      </c>
      <c r="GA204" s="293">
        <v>0</v>
      </c>
      <c r="GB204" s="285">
        <v>0</v>
      </c>
      <c r="GC204" s="285">
        <v>0</v>
      </c>
      <c r="GD204" s="285">
        <v>0</v>
      </c>
      <c r="GE204" s="285">
        <v>0</v>
      </c>
      <c r="GF204" s="285">
        <v>0</v>
      </c>
      <c r="GG204" s="288">
        <v>60.2</v>
      </c>
      <c r="GH204" s="288">
        <v>246.3</v>
      </c>
      <c r="GI204" s="288">
        <v>11</v>
      </c>
      <c r="GJ204" s="288">
        <v>2</v>
      </c>
      <c r="GK204" s="288">
        <v>0</v>
      </c>
      <c r="GL204" s="288">
        <v>0</v>
      </c>
      <c r="GM204" s="288">
        <v>1</v>
      </c>
      <c r="GN204" s="288">
        <v>1</v>
      </c>
      <c r="GO204" s="288">
        <v>1</v>
      </c>
      <c r="GP204" s="288">
        <v>4</v>
      </c>
      <c r="GQ204" s="288">
        <v>0</v>
      </c>
      <c r="GR204" s="288">
        <v>0</v>
      </c>
      <c r="GS204" s="288">
        <v>0</v>
      </c>
      <c r="GT204" s="288">
        <v>5</v>
      </c>
      <c r="GU204" s="288">
        <v>0</v>
      </c>
      <c r="GV204" s="288">
        <v>1</v>
      </c>
      <c r="GW204" s="288">
        <v>1</v>
      </c>
      <c r="GX204" s="288">
        <v>0</v>
      </c>
      <c r="GY204" s="288">
        <v>2</v>
      </c>
      <c r="GZ204" s="288">
        <v>1</v>
      </c>
      <c r="HA204" s="288">
        <v>0</v>
      </c>
      <c r="HB204" s="288">
        <v>0</v>
      </c>
      <c r="HC204" s="288">
        <v>0</v>
      </c>
      <c r="HD204" s="288">
        <v>0</v>
      </c>
      <c r="HE204" s="288">
        <v>0</v>
      </c>
      <c r="HF204" s="288">
        <v>0</v>
      </c>
      <c r="HG204" s="288">
        <v>0</v>
      </c>
      <c r="HH204" s="288">
        <v>4.3</v>
      </c>
      <c r="HI204" s="288">
        <v>1</v>
      </c>
      <c r="HJ204" s="134">
        <v>0</v>
      </c>
      <c r="HK204" s="134">
        <v>13.210257765154644</v>
      </c>
      <c r="HL204" s="132">
        <v>41.612311960237122</v>
      </c>
      <c r="HM204" s="144">
        <v>98.397109971948794</v>
      </c>
      <c r="HN204" s="144">
        <v>104.78595394017201</v>
      </c>
      <c r="HO204" s="365">
        <v>2.4734108335394502E-2</v>
      </c>
      <c r="HP204" s="365">
        <v>3.6496350364963501E-2</v>
      </c>
      <c r="HQ204" s="365">
        <v>0.81967213114754101</v>
      </c>
      <c r="HR204" s="365">
        <v>2.1505376344085998</v>
      </c>
      <c r="HS204" s="132">
        <v>95.081967213114794</v>
      </c>
      <c r="HT204" s="132">
        <v>92.473118279569903</v>
      </c>
      <c r="HU204" s="132">
        <v>3.0175612169181298</v>
      </c>
      <c r="HV204" s="132">
        <v>1.6970802919707999</v>
      </c>
      <c r="HW204" s="132">
        <v>7.5099966677774104</v>
      </c>
      <c r="HX204" s="132">
        <v>13.2680043552652</v>
      </c>
      <c r="HY204" s="144">
        <v>94.349888037935173</v>
      </c>
      <c r="HZ204" s="144">
        <v>97.576457988578696</v>
      </c>
      <c r="IA204" s="383">
        <v>8</v>
      </c>
      <c r="IB204" s="383">
        <v>7</v>
      </c>
      <c r="IC204" s="366">
        <v>0.19147917663954001</v>
      </c>
      <c r="ID204" s="366">
        <v>0.112341518215375</v>
      </c>
      <c r="IE204" s="366">
        <v>2.2471910112359601</v>
      </c>
      <c r="IF204" s="366">
        <v>1.9662921348314599</v>
      </c>
      <c r="IG204" s="144">
        <v>69.662921348314597</v>
      </c>
      <c r="IH204" s="144">
        <v>62.640449438202303</v>
      </c>
      <c r="II204" s="144">
        <v>8.5208233604595502</v>
      </c>
      <c r="IJ204" s="144">
        <v>5.7133686406676301</v>
      </c>
      <c r="IK204" s="144">
        <v>8.1514495168277303</v>
      </c>
      <c r="IL204" s="144">
        <v>15.1928760304869</v>
      </c>
      <c r="IM204" s="146">
        <v>104.72079001676451</v>
      </c>
      <c r="IN204" s="135">
        <v>106.4671003293552</v>
      </c>
      <c r="IO204" s="366">
        <v>0.197316495659037</v>
      </c>
      <c r="IP204" s="385">
        <v>0.12816404998397901</v>
      </c>
      <c r="IQ204" s="366">
        <v>2.3696682464454999</v>
      </c>
      <c r="IR204" s="385">
        <v>4.2105263157894699</v>
      </c>
      <c r="IS204" s="144">
        <v>80.568720379146896</v>
      </c>
      <c r="IT204" s="144">
        <v>91.578947368421098</v>
      </c>
      <c r="IU204" s="144">
        <v>8.3267561168113708</v>
      </c>
      <c r="IV204" s="144">
        <v>3.0438961871195098</v>
      </c>
      <c r="IW204" s="144">
        <v>8.7189345050116707</v>
      </c>
      <c r="IX204" s="144">
        <v>11.589529590288301</v>
      </c>
      <c r="IY204" s="338">
        <v>9</v>
      </c>
      <c r="IZ204" s="366">
        <v>0.230769230769231</v>
      </c>
      <c r="JA204" s="366">
        <v>3.7037037037037002</v>
      </c>
      <c r="JB204" s="366">
        <v>93.827160493827193</v>
      </c>
      <c r="JC204" s="366">
        <v>6.2307692307692299</v>
      </c>
      <c r="JD204" s="144">
        <v>12.396340276425899</v>
      </c>
    </row>
    <row r="205" spans="1:264" ht="18" customHeight="1">
      <c r="A205" s="278"/>
      <c r="B205" s="279" t="s">
        <v>87</v>
      </c>
      <c r="C205" s="279" t="s">
        <v>87</v>
      </c>
      <c r="D205" s="280" t="s">
        <v>1921</v>
      </c>
      <c r="E205" s="281" t="s">
        <v>1418</v>
      </c>
      <c r="F205" s="280" t="s">
        <v>113</v>
      </c>
      <c r="G205" s="281" t="s">
        <v>25</v>
      </c>
      <c r="H205" s="282" t="s">
        <v>87</v>
      </c>
      <c r="I205" s="282" t="s">
        <v>87</v>
      </c>
      <c r="J205" s="282" t="s">
        <v>87</v>
      </c>
      <c r="K205" s="282" t="s">
        <v>87</v>
      </c>
      <c r="L205" s="282" t="s">
        <v>87</v>
      </c>
      <c r="M205" s="283">
        <v>1056344</v>
      </c>
      <c r="N205" s="282" t="s">
        <v>87</v>
      </c>
      <c r="O205" s="282" t="s">
        <v>87</v>
      </c>
      <c r="P205" s="282" t="s">
        <v>87</v>
      </c>
      <c r="Q205" s="282" t="s">
        <v>87</v>
      </c>
      <c r="R205" s="132">
        <v>98.259039466062831</v>
      </c>
      <c r="S205" s="132">
        <v>99.274072304225186</v>
      </c>
      <c r="T205" s="339" t="s">
        <v>88</v>
      </c>
      <c r="U205" s="339" t="s">
        <v>88</v>
      </c>
      <c r="V205" s="132">
        <v>18.355661192739799</v>
      </c>
      <c r="W205" s="132">
        <v>10.252808988764</v>
      </c>
      <c r="X205" s="132">
        <v>28.6084701815039</v>
      </c>
      <c r="Y205" s="282" t="s">
        <v>87</v>
      </c>
      <c r="Z205" s="282" t="s">
        <v>87</v>
      </c>
      <c r="AA205" s="282" t="s">
        <v>87</v>
      </c>
      <c r="AB205" s="282" t="s">
        <v>87</v>
      </c>
      <c r="AC205" s="282" t="s">
        <v>87</v>
      </c>
      <c r="AD205" s="282" t="s">
        <v>87</v>
      </c>
      <c r="AE205" s="282" t="s">
        <v>87</v>
      </c>
      <c r="AF205" s="282" t="s">
        <v>87</v>
      </c>
      <c r="AG205" s="282" t="s">
        <v>87</v>
      </c>
      <c r="AH205" s="282" t="s">
        <v>87</v>
      </c>
      <c r="AI205" s="282" t="s">
        <v>87</v>
      </c>
      <c r="AJ205" s="282" t="s">
        <v>87</v>
      </c>
      <c r="AK205" s="282" t="s">
        <v>87</v>
      </c>
      <c r="AL205" s="282" t="s">
        <v>87</v>
      </c>
      <c r="AM205" s="282" t="s">
        <v>87</v>
      </c>
      <c r="AN205" s="282" t="s">
        <v>87</v>
      </c>
      <c r="AO205" s="282" t="s">
        <v>87</v>
      </c>
      <c r="AP205" s="282" t="s">
        <v>87</v>
      </c>
      <c r="AQ205" s="282" t="s">
        <v>87</v>
      </c>
      <c r="AR205" s="282" t="s">
        <v>87</v>
      </c>
      <c r="AS205" s="282" t="s">
        <v>87</v>
      </c>
      <c r="AT205" s="282" t="s">
        <v>87</v>
      </c>
      <c r="AU205" s="282" t="s">
        <v>87</v>
      </c>
      <c r="AV205" s="282" t="s">
        <v>87</v>
      </c>
      <c r="AW205" s="286" t="s">
        <v>87</v>
      </c>
      <c r="AX205" s="286" t="s">
        <v>87</v>
      </c>
      <c r="AY205" s="286" t="s">
        <v>87</v>
      </c>
      <c r="AZ205" s="286" t="s">
        <v>87</v>
      </c>
      <c r="BA205" s="286" t="s">
        <v>87</v>
      </c>
      <c r="BB205" s="285">
        <v>157</v>
      </c>
      <c r="BC205" s="285">
        <v>194</v>
      </c>
      <c r="BD205" s="287" t="s">
        <v>88</v>
      </c>
      <c r="BE205" s="287" t="s">
        <v>88</v>
      </c>
      <c r="BF205" s="287" t="s">
        <v>88</v>
      </c>
      <c r="BG205" s="285">
        <v>248</v>
      </c>
      <c r="BH205" s="284">
        <v>23.923975778903877</v>
      </c>
      <c r="BI205" s="285">
        <v>1495</v>
      </c>
      <c r="BJ205" s="284">
        <v>144.21912818331168</v>
      </c>
      <c r="BK205" s="285">
        <v>20</v>
      </c>
      <c r="BL205" s="284">
        <v>1.9293528853954738</v>
      </c>
      <c r="BM205" s="285">
        <v>36</v>
      </c>
      <c r="BN205" s="288">
        <v>3.4728351937118531</v>
      </c>
      <c r="BO205" s="289">
        <v>640</v>
      </c>
      <c r="BP205" s="288">
        <v>61.739292332655161</v>
      </c>
      <c r="BQ205" s="285">
        <v>22</v>
      </c>
      <c r="BR205" s="288">
        <v>2.1222881739350212</v>
      </c>
      <c r="BS205" s="285">
        <v>0</v>
      </c>
      <c r="BT205" s="288">
        <v>0</v>
      </c>
      <c r="BU205" s="285">
        <v>0</v>
      </c>
      <c r="BV205" s="288">
        <v>0</v>
      </c>
      <c r="BW205" s="285">
        <v>83</v>
      </c>
      <c r="BX205" s="288">
        <v>8.0068144743912164</v>
      </c>
      <c r="BY205" s="290">
        <v>17</v>
      </c>
      <c r="BZ205" s="291">
        <v>1.6399499525861527</v>
      </c>
      <c r="CA205" s="285">
        <v>2290</v>
      </c>
      <c r="CB205" s="288">
        <v>220.91090537778177</v>
      </c>
      <c r="CC205" s="290">
        <v>453</v>
      </c>
      <c r="CD205" s="291">
        <v>43.699842854207482</v>
      </c>
      <c r="CE205" s="285">
        <v>151</v>
      </c>
      <c r="CF205" s="288">
        <v>14.566614284735829</v>
      </c>
      <c r="CG205" s="285">
        <v>1549</v>
      </c>
      <c r="CH205" s="288">
        <v>149.42838097387946</v>
      </c>
      <c r="CI205" s="285">
        <v>2609</v>
      </c>
      <c r="CJ205" s="288">
        <v>251.68408389983958</v>
      </c>
      <c r="CK205" s="285">
        <v>1073</v>
      </c>
      <c r="CL205" s="288">
        <v>103.50978230146718</v>
      </c>
      <c r="CM205" s="290">
        <v>1445</v>
      </c>
      <c r="CN205" s="294">
        <v>139.395745969823</v>
      </c>
      <c r="CO205" s="285">
        <v>617</v>
      </c>
      <c r="CP205" s="288">
        <v>59.52053651445037</v>
      </c>
      <c r="CQ205" s="290">
        <v>10</v>
      </c>
      <c r="CR205" s="291">
        <v>0.96467644269773689</v>
      </c>
      <c r="CS205" s="285">
        <v>33</v>
      </c>
      <c r="CT205" s="288">
        <v>3.1834322609025318</v>
      </c>
      <c r="CU205" s="290">
        <v>184</v>
      </c>
      <c r="CV205" s="291">
        <v>17.750046545638359</v>
      </c>
      <c r="CW205" s="290">
        <v>1273</v>
      </c>
      <c r="CX205" s="291">
        <v>122.80331115542191</v>
      </c>
      <c r="CY205" s="290">
        <v>1225</v>
      </c>
      <c r="CZ205" s="291">
        <v>118.17286423047278</v>
      </c>
      <c r="DA205" s="290">
        <v>31</v>
      </c>
      <c r="DB205" s="291">
        <v>2.9904969723629846</v>
      </c>
      <c r="DC205" s="285">
        <v>0</v>
      </c>
      <c r="DD205" s="285">
        <v>1619</v>
      </c>
      <c r="DE205" s="285">
        <v>2262</v>
      </c>
      <c r="DF205" s="285">
        <v>25333</v>
      </c>
      <c r="DG205" s="285">
        <v>0</v>
      </c>
      <c r="DH205" s="285">
        <v>841</v>
      </c>
      <c r="DI205" s="285">
        <v>397</v>
      </c>
      <c r="DJ205" s="285">
        <v>308</v>
      </c>
      <c r="DK205" s="285">
        <v>139</v>
      </c>
      <c r="DL205" s="285">
        <v>361</v>
      </c>
      <c r="DM205" s="285">
        <v>56</v>
      </c>
      <c r="DN205" s="285">
        <v>1358</v>
      </c>
      <c r="DO205" s="285">
        <v>70</v>
      </c>
      <c r="DP205" s="285">
        <v>140</v>
      </c>
      <c r="DQ205" s="285">
        <v>146</v>
      </c>
      <c r="DR205" s="285">
        <v>0</v>
      </c>
      <c r="DS205" s="285">
        <v>68</v>
      </c>
      <c r="DT205" s="285">
        <v>6986</v>
      </c>
      <c r="DU205" s="285">
        <v>68527</v>
      </c>
      <c r="DV205" s="285">
        <v>12527</v>
      </c>
      <c r="DW205" s="285">
        <v>1159</v>
      </c>
      <c r="DX205" s="285">
        <v>2687</v>
      </c>
      <c r="DY205" s="285">
        <v>1240</v>
      </c>
      <c r="DZ205" s="285">
        <v>11713</v>
      </c>
      <c r="EA205" s="285">
        <v>35119</v>
      </c>
      <c r="EB205" s="288">
        <v>27.503630513397301</v>
      </c>
      <c r="EC205" s="285">
        <v>279</v>
      </c>
      <c r="ED205" s="285">
        <v>12022</v>
      </c>
      <c r="EE205" s="285">
        <v>3253</v>
      </c>
      <c r="EF205" s="288">
        <v>27.058725669605721</v>
      </c>
      <c r="EG205" s="285">
        <v>312</v>
      </c>
      <c r="EH205" s="285">
        <v>261</v>
      </c>
      <c r="EI205" s="285">
        <v>247</v>
      </c>
      <c r="EJ205" s="285">
        <v>363</v>
      </c>
      <c r="EK205" s="285">
        <v>1110</v>
      </c>
      <c r="EL205" s="285">
        <v>16</v>
      </c>
      <c r="EM205" s="285">
        <v>52</v>
      </c>
      <c r="EN205" s="285">
        <v>25</v>
      </c>
      <c r="EO205" s="285">
        <v>96</v>
      </c>
      <c r="EP205" s="285">
        <v>100</v>
      </c>
      <c r="EQ205" s="285">
        <v>135</v>
      </c>
      <c r="ER205" s="285">
        <v>0</v>
      </c>
      <c r="ES205" s="285">
        <v>13</v>
      </c>
      <c r="ET205" s="285">
        <v>116</v>
      </c>
      <c r="EU205" s="285">
        <v>0</v>
      </c>
      <c r="EV205" s="285">
        <v>6382</v>
      </c>
      <c r="EW205" s="285">
        <v>53</v>
      </c>
      <c r="EX205" s="285">
        <v>116</v>
      </c>
      <c r="EY205" s="285">
        <v>1622</v>
      </c>
      <c r="EZ205" s="285">
        <v>95</v>
      </c>
      <c r="FA205" s="285">
        <v>24</v>
      </c>
      <c r="FB205" s="285">
        <v>6</v>
      </c>
      <c r="FC205" s="285">
        <v>3</v>
      </c>
      <c r="FD205" s="285">
        <v>12</v>
      </c>
      <c r="FE205" s="285">
        <v>5</v>
      </c>
      <c r="FF205" s="285">
        <v>40</v>
      </c>
      <c r="FG205" s="285">
        <v>949</v>
      </c>
      <c r="FH205" s="285">
        <v>1064</v>
      </c>
      <c r="FI205" s="285">
        <v>986</v>
      </c>
      <c r="FJ205" s="285">
        <v>5969</v>
      </c>
      <c r="FK205" s="289">
        <v>88</v>
      </c>
      <c r="FL205" s="288">
        <v>8.33061957089736</v>
      </c>
      <c r="FM205" s="289">
        <v>24</v>
      </c>
      <c r="FN205" s="288">
        <v>2.2719871556992799</v>
      </c>
      <c r="FO205" s="295">
        <v>20</v>
      </c>
      <c r="FP205" s="291">
        <v>1.8933226297493999</v>
      </c>
      <c r="FQ205" s="281">
        <v>6</v>
      </c>
      <c r="FR205" s="292">
        <v>0.57880586561864211</v>
      </c>
      <c r="FS205" s="281">
        <v>1</v>
      </c>
      <c r="FT205" s="292">
        <v>9.6467644269773695E-2</v>
      </c>
      <c r="FU205" s="295">
        <v>100</v>
      </c>
      <c r="FV205" s="291">
        <v>9.6467644269773682</v>
      </c>
      <c r="FW205" s="293">
        <v>2</v>
      </c>
      <c r="FX205" s="293">
        <v>0</v>
      </c>
      <c r="FY205" s="293">
        <v>2</v>
      </c>
      <c r="FZ205" s="293">
        <v>0</v>
      </c>
      <c r="GA205" s="293">
        <v>0</v>
      </c>
      <c r="GB205" s="285">
        <v>18032</v>
      </c>
      <c r="GC205" s="285">
        <v>3013</v>
      </c>
      <c r="GD205" s="285">
        <v>4312</v>
      </c>
      <c r="GE205" s="285">
        <v>0</v>
      </c>
      <c r="GF205" s="285">
        <v>133</v>
      </c>
      <c r="GG205" s="288">
        <v>1045.125</v>
      </c>
      <c r="GH205" s="288">
        <v>1534.625</v>
      </c>
      <c r="GI205" s="288">
        <v>89.95</v>
      </c>
      <c r="GJ205" s="288">
        <v>32.450000000000003</v>
      </c>
      <c r="GK205" s="288">
        <v>7.125</v>
      </c>
      <c r="GL205" s="288">
        <v>10.475</v>
      </c>
      <c r="GM205" s="288">
        <v>29.15</v>
      </c>
      <c r="GN205" s="288">
        <v>28.425000000000001</v>
      </c>
      <c r="GO205" s="288">
        <v>7.4749999999999996</v>
      </c>
      <c r="GP205" s="288">
        <v>29.45</v>
      </c>
      <c r="GQ205" s="288">
        <v>11.475</v>
      </c>
      <c r="GR205" s="288">
        <v>12</v>
      </c>
      <c r="GS205" s="288">
        <v>0</v>
      </c>
      <c r="GT205" s="288">
        <v>97.4</v>
      </c>
      <c r="GU205" s="288">
        <v>4</v>
      </c>
      <c r="GV205" s="288">
        <v>3</v>
      </c>
      <c r="GW205" s="288">
        <v>1</v>
      </c>
      <c r="GX205" s="288">
        <v>0</v>
      </c>
      <c r="GY205" s="288">
        <v>4</v>
      </c>
      <c r="GZ205" s="288">
        <v>5</v>
      </c>
      <c r="HA205" s="288">
        <v>2</v>
      </c>
      <c r="HB205" s="288">
        <v>2</v>
      </c>
      <c r="HC205" s="288">
        <v>2</v>
      </c>
      <c r="HD205" s="288">
        <v>4</v>
      </c>
      <c r="HE205" s="288">
        <v>5</v>
      </c>
      <c r="HF205" s="288">
        <v>6</v>
      </c>
      <c r="HG205" s="288">
        <v>4</v>
      </c>
      <c r="HH205" s="288">
        <v>24.7</v>
      </c>
      <c r="HI205" s="288">
        <v>7.5</v>
      </c>
      <c r="HJ205" s="134">
        <v>1.04132744636217</v>
      </c>
      <c r="HK205" s="134">
        <v>19.027892428981467</v>
      </c>
      <c r="HL205" s="132">
        <v>62.791098354323964</v>
      </c>
      <c r="HM205" s="144">
        <v>99.708031831593999</v>
      </c>
      <c r="HN205" s="144">
        <v>109.166271626309</v>
      </c>
      <c r="HO205" s="365">
        <v>0.117226422835707</v>
      </c>
      <c r="HP205" s="366">
        <v>8.01771533292608E-2</v>
      </c>
      <c r="HQ205" s="365">
        <v>2.98507462686567</v>
      </c>
      <c r="HR205" s="366">
        <v>2.8885832187070202</v>
      </c>
      <c r="HS205" s="132">
        <v>89.850746268656707</v>
      </c>
      <c r="HT205" s="132">
        <v>91.196698762035794</v>
      </c>
      <c r="HU205" s="132">
        <v>3.92708516499619</v>
      </c>
      <c r="HV205" s="132">
        <v>2.77565668906536</v>
      </c>
      <c r="HW205" s="132">
        <v>3.50502835239958</v>
      </c>
      <c r="HX205" s="132">
        <v>6.3795129987320598</v>
      </c>
      <c r="HY205" s="144">
        <v>90.831904042185073</v>
      </c>
      <c r="HZ205" s="144">
        <v>90.482457623834506</v>
      </c>
      <c r="IA205" s="383">
        <v>97</v>
      </c>
      <c r="IB205" s="383">
        <v>95</v>
      </c>
      <c r="IC205" s="366">
        <v>0.39095562452138199</v>
      </c>
      <c r="ID205" s="366">
        <v>0.222863443357496</v>
      </c>
      <c r="IE205" s="366">
        <v>4.3303571428571397</v>
      </c>
      <c r="IF205" s="366">
        <v>3.5250463821892399</v>
      </c>
      <c r="IG205" s="144">
        <v>69.464285714285694</v>
      </c>
      <c r="IH205" s="144">
        <v>70.500927643784806</v>
      </c>
      <c r="II205" s="144">
        <v>9.0282535971947908</v>
      </c>
      <c r="IJ205" s="144">
        <v>6.3222839984047701</v>
      </c>
      <c r="IK205" s="144">
        <v>4.4346314188054397</v>
      </c>
      <c r="IL205" s="144">
        <v>9.0967986746753802</v>
      </c>
      <c r="IM205" s="146">
        <v>97.603092095500728</v>
      </c>
      <c r="IN205" s="135">
        <v>100.81618224547736</v>
      </c>
      <c r="IO205" s="366">
        <v>0.36779730281977902</v>
      </c>
      <c r="IP205" s="366">
        <v>5.7903879559930503E-2</v>
      </c>
      <c r="IQ205" s="366">
        <v>3.97058823529412</v>
      </c>
      <c r="IR205" s="366">
        <v>0.97879282218597097</v>
      </c>
      <c r="IS205" s="144">
        <v>83.088235294117695</v>
      </c>
      <c r="IT205" s="144">
        <v>86.460032626427406</v>
      </c>
      <c r="IU205" s="144">
        <v>9.2630431821277792</v>
      </c>
      <c r="IV205" s="144">
        <v>5.9158463617062296</v>
      </c>
      <c r="IW205" s="144">
        <v>3.6108292139981</v>
      </c>
      <c r="IX205" s="144">
        <v>5.6490073288537399</v>
      </c>
      <c r="IY205" s="338">
        <v>89</v>
      </c>
      <c r="IZ205" s="366">
        <v>0.41154166281327997</v>
      </c>
      <c r="JA205" s="366">
        <v>6.3075832742735596</v>
      </c>
      <c r="JB205" s="366">
        <v>96.881644223954595</v>
      </c>
      <c r="JC205" s="366">
        <v>6.52455377785998</v>
      </c>
      <c r="JD205" s="144">
        <v>8.0153448898185093</v>
      </c>
    </row>
    <row r="206" spans="1:264" ht="18" customHeight="1">
      <c r="A206" s="278"/>
      <c r="B206" s="279" t="s">
        <v>87</v>
      </c>
      <c r="C206" s="279" t="s">
        <v>87</v>
      </c>
      <c r="D206" s="280" t="s">
        <v>1922</v>
      </c>
      <c r="E206" s="281" t="s">
        <v>1419</v>
      </c>
      <c r="F206" s="280" t="s">
        <v>113</v>
      </c>
      <c r="G206" s="281" t="s">
        <v>25</v>
      </c>
      <c r="H206" s="282" t="s">
        <v>87</v>
      </c>
      <c r="I206" s="282" t="s">
        <v>87</v>
      </c>
      <c r="J206" s="282" t="s">
        <v>87</v>
      </c>
      <c r="K206" s="282" t="s">
        <v>87</v>
      </c>
      <c r="L206" s="282" t="s">
        <v>87</v>
      </c>
      <c r="M206" s="283">
        <v>758811</v>
      </c>
      <c r="N206" s="282" t="s">
        <v>87</v>
      </c>
      <c r="O206" s="282" t="s">
        <v>87</v>
      </c>
      <c r="P206" s="282" t="s">
        <v>87</v>
      </c>
      <c r="Q206" s="282" t="s">
        <v>87</v>
      </c>
      <c r="R206" s="132">
        <v>101.42382159275232</v>
      </c>
      <c r="S206" s="132">
        <v>98.899600586939513</v>
      </c>
      <c r="T206" s="395">
        <v>85.156540603600661</v>
      </c>
      <c r="U206" s="339" t="s">
        <v>88</v>
      </c>
      <c r="V206" s="132">
        <v>13.465917716714699</v>
      </c>
      <c r="W206" s="132">
        <v>6.3002884469409404</v>
      </c>
      <c r="X206" s="132">
        <v>19.766206163655699</v>
      </c>
      <c r="Y206" s="282" t="s">
        <v>87</v>
      </c>
      <c r="Z206" s="282" t="s">
        <v>87</v>
      </c>
      <c r="AA206" s="282" t="s">
        <v>87</v>
      </c>
      <c r="AB206" s="282" t="s">
        <v>87</v>
      </c>
      <c r="AC206" s="282" t="s">
        <v>87</v>
      </c>
      <c r="AD206" s="282" t="s">
        <v>87</v>
      </c>
      <c r="AE206" s="282" t="s">
        <v>87</v>
      </c>
      <c r="AF206" s="282" t="s">
        <v>87</v>
      </c>
      <c r="AG206" s="282" t="s">
        <v>87</v>
      </c>
      <c r="AH206" s="282" t="s">
        <v>87</v>
      </c>
      <c r="AI206" s="282" t="s">
        <v>87</v>
      </c>
      <c r="AJ206" s="282" t="s">
        <v>87</v>
      </c>
      <c r="AK206" s="282" t="s">
        <v>87</v>
      </c>
      <c r="AL206" s="282" t="s">
        <v>87</v>
      </c>
      <c r="AM206" s="282" t="s">
        <v>87</v>
      </c>
      <c r="AN206" s="282" t="s">
        <v>87</v>
      </c>
      <c r="AO206" s="282" t="s">
        <v>87</v>
      </c>
      <c r="AP206" s="282" t="s">
        <v>87</v>
      </c>
      <c r="AQ206" s="282" t="s">
        <v>87</v>
      </c>
      <c r="AR206" s="282" t="s">
        <v>87</v>
      </c>
      <c r="AS206" s="282" t="s">
        <v>87</v>
      </c>
      <c r="AT206" s="282" t="s">
        <v>87</v>
      </c>
      <c r="AU206" s="282" t="s">
        <v>87</v>
      </c>
      <c r="AV206" s="282" t="s">
        <v>87</v>
      </c>
      <c r="AW206" s="286" t="s">
        <v>87</v>
      </c>
      <c r="AX206" s="286" t="s">
        <v>87</v>
      </c>
      <c r="AY206" s="286" t="s">
        <v>87</v>
      </c>
      <c r="AZ206" s="286" t="s">
        <v>87</v>
      </c>
      <c r="BA206" s="286" t="s">
        <v>87</v>
      </c>
      <c r="BB206" s="285">
        <v>146</v>
      </c>
      <c r="BC206" s="285">
        <v>184</v>
      </c>
      <c r="BD206" s="287" t="s">
        <v>88</v>
      </c>
      <c r="BE206" s="287" t="s">
        <v>88</v>
      </c>
      <c r="BF206" s="287" t="s">
        <v>88</v>
      </c>
      <c r="BG206" s="285">
        <v>139</v>
      </c>
      <c r="BH206" s="284">
        <v>18.611451800356697</v>
      </c>
      <c r="BI206" s="285">
        <v>923</v>
      </c>
      <c r="BJ206" s="284">
        <v>123.5853957678362</v>
      </c>
      <c r="BK206" s="285">
        <v>67</v>
      </c>
      <c r="BL206" s="284">
        <v>8.970987558445314</v>
      </c>
      <c r="BM206" s="285">
        <v>55</v>
      </c>
      <c r="BN206" s="288">
        <v>7.3642435181267514</v>
      </c>
      <c r="BO206" s="289">
        <v>468</v>
      </c>
      <c r="BP206" s="288">
        <v>62.663017572423982</v>
      </c>
      <c r="BQ206" s="285">
        <v>18</v>
      </c>
      <c r="BR206" s="288">
        <v>2.4101160604778458</v>
      </c>
      <c r="BS206" s="285">
        <v>64</v>
      </c>
      <c r="BT206" s="288">
        <v>8.569301548365674</v>
      </c>
      <c r="BU206" s="285">
        <v>0</v>
      </c>
      <c r="BV206" s="288">
        <v>0</v>
      </c>
      <c r="BW206" s="285">
        <v>105</v>
      </c>
      <c r="BX206" s="288">
        <v>14.059010352787432</v>
      </c>
      <c r="BY206" s="285">
        <v>0</v>
      </c>
      <c r="BZ206" s="288">
        <v>0</v>
      </c>
      <c r="CA206" s="285">
        <v>1501</v>
      </c>
      <c r="CB206" s="288">
        <v>200.9769003765137</v>
      </c>
      <c r="CC206" s="285">
        <v>1414</v>
      </c>
      <c r="CD206" s="288">
        <v>189.32800608420411</v>
      </c>
      <c r="CE206" s="285">
        <v>1427</v>
      </c>
      <c r="CF206" s="288">
        <v>191.06864546121588</v>
      </c>
      <c r="CG206" s="285">
        <v>1073</v>
      </c>
      <c r="CH206" s="288">
        <v>143.66969627181825</v>
      </c>
      <c r="CI206" s="285">
        <v>1739</v>
      </c>
      <c r="CJ206" s="288">
        <v>232.84399050949852</v>
      </c>
      <c r="CK206" s="285">
        <v>660</v>
      </c>
      <c r="CL206" s="288">
        <v>88.370922217521013</v>
      </c>
      <c r="CM206" s="285">
        <v>673</v>
      </c>
      <c r="CN206" s="292">
        <v>90.111561594532787</v>
      </c>
      <c r="CO206" s="285">
        <v>384</v>
      </c>
      <c r="CP206" s="288">
        <v>51.415809290194041</v>
      </c>
      <c r="CQ206" s="285">
        <v>17</v>
      </c>
      <c r="CR206" s="288">
        <v>2.2762207237846317</v>
      </c>
      <c r="CS206" s="285">
        <v>2</v>
      </c>
      <c r="CT206" s="288">
        <v>0.26779067338642731</v>
      </c>
      <c r="CU206" s="285">
        <v>190</v>
      </c>
      <c r="CV206" s="288">
        <v>25.440113971710591</v>
      </c>
      <c r="CW206" s="285">
        <v>450</v>
      </c>
      <c r="CX206" s="288">
        <v>60.252901511946142</v>
      </c>
      <c r="CY206" s="285">
        <v>440</v>
      </c>
      <c r="CZ206" s="288">
        <v>58.913948145014011</v>
      </c>
      <c r="DA206" s="285">
        <v>10</v>
      </c>
      <c r="DB206" s="288">
        <v>1.3389533669321365</v>
      </c>
      <c r="DC206" s="285">
        <v>0</v>
      </c>
      <c r="DD206" s="285">
        <v>4814</v>
      </c>
      <c r="DE206" s="285">
        <v>1428</v>
      </c>
      <c r="DF206" s="285">
        <v>15404</v>
      </c>
      <c r="DG206" s="285">
        <v>0</v>
      </c>
      <c r="DH206" s="285">
        <v>3</v>
      </c>
      <c r="DI206" s="285">
        <v>165</v>
      </c>
      <c r="DJ206" s="285">
        <v>24</v>
      </c>
      <c r="DK206" s="285">
        <v>46</v>
      </c>
      <c r="DL206" s="285">
        <v>735</v>
      </c>
      <c r="DM206" s="285">
        <v>11</v>
      </c>
      <c r="DN206" s="285">
        <v>1438</v>
      </c>
      <c r="DO206" s="285">
        <v>83</v>
      </c>
      <c r="DP206" s="285">
        <v>123</v>
      </c>
      <c r="DQ206" s="285">
        <v>148</v>
      </c>
      <c r="DR206" s="285">
        <v>0</v>
      </c>
      <c r="DS206" s="285">
        <v>85</v>
      </c>
      <c r="DT206" s="285">
        <v>4421</v>
      </c>
      <c r="DU206" s="285">
        <v>43135</v>
      </c>
      <c r="DV206" s="285">
        <v>8337</v>
      </c>
      <c r="DW206" s="285">
        <v>0</v>
      </c>
      <c r="DX206" s="285">
        <v>1287</v>
      </c>
      <c r="DY206" s="285">
        <v>1210</v>
      </c>
      <c r="DZ206" s="285">
        <v>7296</v>
      </c>
      <c r="EA206" s="285">
        <v>20471</v>
      </c>
      <c r="EB206" s="288">
        <v>45.547359679546702</v>
      </c>
      <c r="EC206" s="285">
        <v>251</v>
      </c>
      <c r="ED206" s="285">
        <v>7123</v>
      </c>
      <c r="EE206" s="285">
        <v>2686</v>
      </c>
      <c r="EF206" s="288">
        <v>37.708830548926016</v>
      </c>
      <c r="EG206" s="285">
        <v>253</v>
      </c>
      <c r="EH206" s="285">
        <v>271</v>
      </c>
      <c r="EI206" s="285">
        <v>100</v>
      </c>
      <c r="EJ206" s="285">
        <v>245</v>
      </c>
      <c r="EK206" s="285">
        <v>873</v>
      </c>
      <c r="EL206" s="285">
        <v>17</v>
      </c>
      <c r="EM206" s="285">
        <v>33</v>
      </c>
      <c r="EN206" s="285">
        <v>3</v>
      </c>
      <c r="EO206" s="285">
        <v>100</v>
      </c>
      <c r="EP206" s="285">
        <v>82</v>
      </c>
      <c r="EQ206" s="285">
        <v>81</v>
      </c>
      <c r="ER206" s="285">
        <v>0</v>
      </c>
      <c r="ES206" s="285">
        <v>2</v>
      </c>
      <c r="ET206" s="285">
        <v>74</v>
      </c>
      <c r="EU206" s="285">
        <v>1</v>
      </c>
      <c r="EV206" s="285">
        <v>7233</v>
      </c>
      <c r="EW206" s="285">
        <v>12</v>
      </c>
      <c r="EX206" s="285">
        <v>19</v>
      </c>
      <c r="EY206" s="285">
        <v>1197</v>
      </c>
      <c r="EZ206" s="285">
        <v>89</v>
      </c>
      <c r="FA206" s="285">
        <v>1</v>
      </c>
      <c r="FB206" s="285">
        <v>0</v>
      </c>
      <c r="FC206" s="285">
        <v>1</v>
      </c>
      <c r="FD206" s="285">
        <v>23</v>
      </c>
      <c r="FE206" s="285">
        <v>3</v>
      </c>
      <c r="FF206" s="285">
        <v>58</v>
      </c>
      <c r="FG206" s="285">
        <v>719</v>
      </c>
      <c r="FH206" s="285">
        <v>543</v>
      </c>
      <c r="FI206" s="285">
        <v>288</v>
      </c>
      <c r="FJ206" s="285">
        <v>2626</v>
      </c>
      <c r="FK206" s="289">
        <v>40</v>
      </c>
      <c r="FL206" s="288">
        <v>5.2714048689331072</v>
      </c>
      <c r="FM206" s="289">
        <v>8</v>
      </c>
      <c r="FN206" s="288">
        <v>1.0542809737866214</v>
      </c>
      <c r="FO206" s="289">
        <v>7</v>
      </c>
      <c r="FP206" s="288">
        <v>0.92249585206329365</v>
      </c>
      <c r="FQ206" s="281">
        <v>4</v>
      </c>
      <c r="FR206" s="292">
        <v>0.53558134677285463</v>
      </c>
      <c r="FS206" s="281">
        <v>1</v>
      </c>
      <c r="FT206" s="292">
        <v>0.13389533669321366</v>
      </c>
      <c r="FU206" s="289">
        <v>108</v>
      </c>
      <c r="FV206" s="288">
        <v>14.460696362867074</v>
      </c>
      <c r="FW206" s="293">
        <v>2</v>
      </c>
      <c r="FX206" s="293">
        <v>0</v>
      </c>
      <c r="FY206" s="293">
        <v>2</v>
      </c>
      <c r="FZ206" s="293">
        <v>0</v>
      </c>
      <c r="GA206" s="293">
        <v>0</v>
      </c>
      <c r="GB206" s="285">
        <v>16315</v>
      </c>
      <c r="GC206" s="285">
        <v>2621</v>
      </c>
      <c r="GD206" s="285">
        <v>10389</v>
      </c>
      <c r="GE206" s="285">
        <v>0</v>
      </c>
      <c r="GF206" s="285">
        <v>14</v>
      </c>
      <c r="GG206" s="288">
        <v>480.05149999999998</v>
      </c>
      <c r="GH206" s="288">
        <v>850.63</v>
      </c>
      <c r="GI206" s="288">
        <v>45.78</v>
      </c>
      <c r="GJ206" s="288">
        <v>21.73</v>
      </c>
      <c r="GK206" s="288">
        <v>3</v>
      </c>
      <c r="GL206" s="288">
        <v>8</v>
      </c>
      <c r="GM206" s="288">
        <v>11.02</v>
      </c>
      <c r="GN206" s="288">
        <v>0</v>
      </c>
      <c r="GO206" s="288">
        <v>2</v>
      </c>
      <c r="GP206" s="288">
        <v>27.61</v>
      </c>
      <c r="GQ206" s="288">
        <v>3</v>
      </c>
      <c r="GR206" s="288">
        <v>4</v>
      </c>
      <c r="GS206" s="288">
        <v>1</v>
      </c>
      <c r="GT206" s="288">
        <v>41.08</v>
      </c>
      <c r="GU206" s="288">
        <v>2</v>
      </c>
      <c r="GV206" s="288">
        <v>2</v>
      </c>
      <c r="GW206" s="288">
        <v>1</v>
      </c>
      <c r="GX206" s="288">
        <v>0</v>
      </c>
      <c r="GY206" s="288">
        <v>1</v>
      </c>
      <c r="GZ206" s="288">
        <v>2</v>
      </c>
      <c r="HA206" s="288">
        <v>1</v>
      </c>
      <c r="HB206" s="288">
        <v>2</v>
      </c>
      <c r="HC206" s="288">
        <v>1</v>
      </c>
      <c r="HD206" s="288">
        <v>6</v>
      </c>
      <c r="HE206" s="288">
        <v>3</v>
      </c>
      <c r="HF206" s="288">
        <v>1</v>
      </c>
      <c r="HG206" s="288">
        <v>4</v>
      </c>
      <c r="HH206" s="288">
        <v>6</v>
      </c>
      <c r="HI206" s="288">
        <v>4.7</v>
      </c>
      <c r="HJ206" s="134">
        <v>0.79071073033996619</v>
      </c>
      <c r="HK206" s="134">
        <v>19.635983136775824</v>
      </c>
      <c r="HL206" s="132">
        <v>54.588033120236794</v>
      </c>
      <c r="HM206" s="144">
        <v>100.059656858587</v>
      </c>
      <c r="HN206" s="144">
        <v>103.688944666664</v>
      </c>
      <c r="HO206" s="365">
        <v>0.18649211979376201</v>
      </c>
      <c r="HP206" s="365">
        <v>5.1600797466869901E-2</v>
      </c>
      <c r="HQ206" s="365">
        <v>7.1229050279329602</v>
      </c>
      <c r="HR206" s="365">
        <v>2.3109243697478998</v>
      </c>
      <c r="HS206" s="132">
        <v>90.642458100558699</v>
      </c>
      <c r="HT206" s="132">
        <v>93.382352941176507</v>
      </c>
      <c r="HU206" s="132">
        <v>2.6182030935751599</v>
      </c>
      <c r="HV206" s="132">
        <v>2.2329072358390998</v>
      </c>
      <c r="HW206" s="132">
        <v>6.5115103835883996</v>
      </c>
      <c r="HX206" s="132">
        <v>12.077973882280601</v>
      </c>
      <c r="HY206" s="144">
        <v>91.684454078695055</v>
      </c>
      <c r="HZ206" s="144">
        <v>92.920415822513306</v>
      </c>
      <c r="IA206" s="383">
        <v>102</v>
      </c>
      <c r="IB206" s="383">
        <v>81</v>
      </c>
      <c r="IC206" s="366">
        <v>0.47525859658932101</v>
      </c>
      <c r="ID206" s="366">
        <v>0.23675211177038</v>
      </c>
      <c r="IE206" s="366">
        <v>4.6596619460941104</v>
      </c>
      <c r="IF206" s="366">
        <v>3.47938144329897</v>
      </c>
      <c r="IG206" s="144">
        <v>76.016445865692106</v>
      </c>
      <c r="IH206" s="144">
        <v>79.639175257731907</v>
      </c>
      <c r="II206" s="144">
        <v>10.199422234647299</v>
      </c>
      <c r="IJ206" s="144">
        <v>6.8044310642153603</v>
      </c>
      <c r="IK206" s="144">
        <v>5.2269638674342502</v>
      </c>
      <c r="IL206" s="144">
        <v>10.517057604153701</v>
      </c>
      <c r="IM206" s="146">
        <v>106.40149460416093</v>
      </c>
      <c r="IN206" s="135">
        <v>102.02329154077793</v>
      </c>
      <c r="IO206" s="366">
        <v>0.55268318773399905</v>
      </c>
      <c r="IP206" s="366">
        <v>0.17679202828672499</v>
      </c>
      <c r="IQ206" s="366">
        <v>5.8052434456928799</v>
      </c>
      <c r="IR206" s="366">
        <v>2.75</v>
      </c>
      <c r="IS206" s="144">
        <v>90.823970037453194</v>
      </c>
      <c r="IT206" s="144">
        <v>95</v>
      </c>
      <c r="IU206" s="144">
        <v>9.5204136209663002</v>
      </c>
      <c r="IV206" s="144">
        <v>6.4288010286081603</v>
      </c>
      <c r="IW206" s="144">
        <v>4.5199439925014797</v>
      </c>
      <c r="IX206" s="144">
        <v>6.2999652415710798</v>
      </c>
      <c r="IY206" s="338">
        <v>78</v>
      </c>
      <c r="IZ206" s="366">
        <v>0.52560646900269503</v>
      </c>
      <c r="JA206" s="366">
        <v>7.2897196261682202</v>
      </c>
      <c r="JB206" s="366">
        <v>95.887850467289695</v>
      </c>
      <c r="JC206" s="366">
        <v>7.2102425876010798</v>
      </c>
      <c r="JD206" s="144">
        <v>7.99421931298758</v>
      </c>
    </row>
    <row r="207" spans="1:264" ht="18" customHeight="1">
      <c r="A207" s="278"/>
      <c r="B207" s="279" t="s">
        <v>87</v>
      </c>
      <c r="C207" s="279" t="s">
        <v>87</v>
      </c>
      <c r="D207" s="280" t="s">
        <v>1923</v>
      </c>
      <c r="E207" s="281" t="s">
        <v>1420</v>
      </c>
      <c r="F207" s="280" t="s">
        <v>113</v>
      </c>
      <c r="G207" s="281" t="s">
        <v>25</v>
      </c>
      <c r="H207" s="282" t="s">
        <v>87</v>
      </c>
      <c r="I207" s="282" t="s">
        <v>87</v>
      </c>
      <c r="J207" s="282" t="s">
        <v>87</v>
      </c>
      <c r="K207" s="282" t="s">
        <v>87</v>
      </c>
      <c r="L207" s="282" t="s">
        <v>87</v>
      </c>
      <c r="M207" s="283">
        <v>1139459</v>
      </c>
      <c r="N207" s="282" t="s">
        <v>87</v>
      </c>
      <c r="O207" s="282" t="s">
        <v>87</v>
      </c>
      <c r="P207" s="282" t="s">
        <v>87</v>
      </c>
      <c r="Q207" s="282" t="s">
        <v>87</v>
      </c>
      <c r="R207" s="132">
        <v>103.65298141043834</v>
      </c>
      <c r="S207" s="132">
        <v>103.78156515357824</v>
      </c>
      <c r="T207" s="338">
        <v>359.29642324469023</v>
      </c>
      <c r="U207" s="395">
        <v>239.94248399956905</v>
      </c>
      <c r="V207" s="132">
        <v>14.8262813897489</v>
      </c>
      <c r="W207" s="132">
        <v>7.5077399380805003</v>
      </c>
      <c r="X207" s="132">
        <v>22.334021327829401</v>
      </c>
      <c r="Y207" s="282" t="s">
        <v>87</v>
      </c>
      <c r="Z207" s="282" t="s">
        <v>87</v>
      </c>
      <c r="AA207" s="282" t="s">
        <v>87</v>
      </c>
      <c r="AB207" s="282" t="s">
        <v>87</v>
      </c>
      <c r="AC207" s="282" t="s">
        <v>87</v>
      </c>
      <c r="AD207" s="282" t="s">
        <v>87</v>
      </c>
      <c r="AE207" s="282" t="s">
        <v>87</v>
      </c>
      <c r="AF207" s="282" t="s">
        <v>87</v>
      </c>
      <c r="AG207" s="282" t="s">
        <v>87</v>
      </c>
      <c r="AH207" s="282" t="s">
        <v>87</v>
      </c>
      <c r="AI207" s="282" t="s">
        <v>87</v>
      </c>
      <c r="AJ207" s="282" t="s">
        <v>87</v>
      </c>
      <c r="AK207" s="282" t="s">
        <v>87</v>
      </c>
      <c r="AL207" s="282" t="s">
        <v>87</v>
      </c>
      <c r="AM207" s="282" t="s">
        <v>87</v>
      </c>
      <c r="AN207" s="282" t="s">
        <v>87</v>
      </c>
      <c r="AO207" s="282" t="s">
        <v>87</v>
      </c>
      <c r="AP207" s="282" t="s">
        <v>87</v>
      </c>
      <c r="AQ207" s="282" t="s">
        <v>87</v>
      </c>
      <c r="AR207" s="282" t="s">
        <v>87</v>
      </c>
      <c r="AS207" s="282" t="s">
        <v>87</v>
      </c>
      <c r="AT207" s="282" t="s">
        <v>87</v>
      </c>
      <c r="AU207" s="282" t="s">
        <v>87</v>
      </c>
      <c r="AV207" s="282" t="s">
        <v>87</v>
      </c>
      <c r="AW207" s="286" t="s">
        <v>87</v>
      </c>
      <c r="AX207" s="286" t="s">
        <v>87</v>
      </c>
      <c r="AY207" s="286" t="s">
        <v>87</v>
      </c>
      <c r="AZ207" s="286" t="s">
        <v>87</v>
      </c>
      <c r="BA207" s="286" t="s">
        <v>87</v>
      </c>
      <c r="BB207" s="285">
        <v>151</v>
      </c>
      <c r="BC207" s="285">
        <v>201</v>
      </c>
      <c r="BD207" s="287" t="s">
        <v>88</v>
      </c>
      <c r="BE207" s="287" t="s">
        <v>88</v>
      </c>
      <c r="BF207" s="287" t="s">
        <v>88</v>
      </c>
      <c r="BG207" s="285">
        <v>191</v>
      </c>
      <c r="BH207" s="284">
        <v>16.40872325528451</v>
      </c>
      <c r="BI207" s="285">
        <v>1440</v>
      </c>
      <c r="BJ207" s="284">
        <v>123.70974600842773</v>
      </c>
      <c r="BK207" s="285">
        <v>86</v>
      </c>
      <c r="BL207" s="284">
        <v>7.3882209421699896</v>
      </c>
      <c r="BM207" s="285">
        <v>29</v>
      </c>
      <c r="BN207" s="288">
        <v>2.4913768293363918</v>
      </c>
      <c r="BO207" s="289">
        <v>350</v>
      </c>
      <c r="BP207" s="288">
        <v>30.068341043715073</v>
      </c>
      <c r="BQ207" s="285">
        <v>0</v>
      </c>
      <c r="BR207" s="288">
        <v>0</v>
      </c>
      <c r="BS207" s="285">
        <v>0</v>
      </c>
      <c r="BT207" s="288">
        <v>0</v>
      </c>
      <c r="BU207" s="285">
        <v>0</v>
      </c>
      <c r="BV207" s="288">
        <v>0</v>
      </c>
      <c r="BW207" s="285">
        <v>138</v>
      </c>
      <c r="BX207" s="288">
        <v>11.855517325807657</v>
      </c>
      <c r="BY207" s="290">
        <v>18</v>
      </c>
      <c r="BZ207" s="291">
        <v>1.5463718251053467</v>
      </c>
      <c r="CA207" s="285">
        <v>2491</v>
      </c>
      <c r="CB207" s="288">
        <v>214.00067868541211</v>
      </c>
      <c r="CC207" s="285">
        <v>407</v>
      </c>
      <c r="CD207" s="288">
        <v>34.965185156548671</v>
      </c>
      <c r="CE207" s="285">
        <v>267</v>
      </c>
      <c r="CF207" s="288">
        <v>22.937848739062641</v>
      </c>
      <c r="CG207" s="285">
        <v>2108</v>
      </c>
      <c r="CH207" s="288">
        <v>181.09732262900391</v>
      </c>
      <c r="CI207" s="285">
        <v>2629</v>
      </c>
      <c r="CJ207" s="288">
        <v>225.85619601121977</v>
      </c>
      <c r="CK207" s="285">
        <v>937</v>
      </c>
      <c r="CL207" s="288">
        <v>80.497244451317215</v>
      </c>
      <c r="CM207" s="285">
        <v>862</v>
      </c>
      <c r="CN207" s="292">
        <v>74.054028513378256</v>
      </c>
      <c r="CO207" s="285">
        <v>450</v>
      </c>
      <c r="CP207" s="288">
        <v>38.659295627633668</v>
      </c>
      <c r="CQ207" s="290">
        <v>2</v>
      </c>
      <c r="CR207" s="291">
        <v>0.17181909167837184</v>
      </c>
      <c r="CS207" s="285">
        <v>6</v>
      </c>
      <c r="CT207" s="288">
        <v>0.51545727503511551</v>
      </c>
      <c r="CU207" s="285">
        <v>127</v>
      </c>
      <c r="CV207" s="288">
        <v>10.910512321576611</v>
      </c>
      <c r="CW207" s="285">
        <v>1112</v>
      </c>
      <c r="CX207" s="288">
        <v>95.531414973174748</v>
      </c>
      <c r="CY207" s="285">
        <v>1112</v>
      </c>
      <c r="CZ207" s="288">
        <v>95.531414973174748</v>
      </c>
      <c r="DA207" s="290">
        <v>0</v>
      </c>
      <c r="DB207" s="291">
        <v>0</v>
      </c>
      <c r="DC207" s="285">
        <v>0</v>
      </c>
      <c r="DD207" s="285">
        <v>4235</v>
      </c>
      <c r="DE207" s="285">
        <v>3187</v>
      </c>
      <c r="DF207" s="285">
        <v>8914</v>
      </c>
      <c r="DG207" s="285">
        <v>0</v>
      </c>
      <c r="DH207" s="285">
        <v>596</v>
      </c>
      <c r="DI207" s="285">
        <v>51</v>
      </c>
      <c r="DJ207" s="285">
        <v>533</v>
      </c>
      <c r="DK207" s="285">
        <v>244</v>
      </c>
      <c r="DL207" s="285">
        <v>0</v>
      </c>
      <c r="DM207" s="285">
        <v>243</v>
      </c>
      <c r="DN207" s="285">
        <v>2397</v>
      </c>
      <c r="DO207" s="285">
        <v>137</v>
      </c>
      <c r="DP207" s="285">
        <v>73</v>
      </c>
      <c r="DQ207" s="285">
        <v>67</v>
      </c>
      <c r="DR207" s="285">
        <v>0</v>
      </c>
      <c r="DS207" s="285">
        <v>173</v>
      </c>
      <c r="DT207" s="285">
        <v>6432</v>
      </c>
      <c r="DU207" s="285">
        <v>42152</v>
      </c>
      <c r="DV207" s="285">
        <v>13369</v>
      </c>
      <c r="DW207" s="285">
        <v>1363</v>
      </c>
      <c r="DX207" s="285">
        <v>1113</v>
      </c>
      <c r="DY207" s="285">
        <v>962</v>
      </c>
      <c r="DZ207" s="285">
        <v>11284</v>
      </c>
      <c r="EA207" s="285">
        <v>19764</v>
      </c>
      <c r="EB207" s="288">
        <v>32.7818255413884</v>
      </c>
      <c r="EC207" s="285">
        <v>246</v>
      </c>
      <c r="ED207" s="285">
        <v>6935</v>
      </c>
      <c r="EE207" s="285">
        <v>1935</v>
      </c>
      <c r="EF207" s="288">
        <v>27.901946647440518</v>
      </c>
      <c r="EG207" s="285">
        <v>201</v>
      </c>
      <c r="EH207" s="285">
        <v>131</v>
      </c>
      <c r="EI207" s="285">
        <v>65</v>
      </c>
      <c r="EJ207" s="285">
        <v>56</v>
      </c>
      <c r="EK207" s="285">
        <v>991</v>
      </c>
      <c r="EL207" s="285">
        <v>6</v>
      </c>
      <c r="EM207" s="285">
        <v>62</v>
      </c>
      <c r="EN207" s="285">
        <v>9</v>
      </c>
      <c r="EO207" s="285">
        <v>61</v>
      </c>
      <c r="EP207" s="285">
        <v>198</v>
      </c>
      <c r="EQ207" s="285">
        <v>56</v>
      </c>
      <c r="ER207" s="285">
        <v>0</v>
      </c>
      <c r="ES207" s="285">
        <v>7</v>
      </c>
      <c r="ET207" s="285">
        <v>57</v>
      </c>
      <c r="EU207" s="285">
        <v>0</v>
      </c>
      <c r="EV207" s="285">
        <v>7300</v>
      </c>
      <c r="EW207" s="285">
        <v>0</v>
      </c>
      <c r="EX207" s="285">
        <v>17</v>
      </c>
      <c r="EY207" s="285">
        <v>1738</v>
      </c>
      <c r="EZ207" s="285">
        <v>17</v>
      </c>
      <c r="FA207" s="285">
        <v>35</v>
      </c>
      <c r="FB207" s="285">
        <v>3</v>
      </c>
      <c r="FC207" s="285">
        <v>7</v>
      </c>
      <c r="FD207" s="285">
        <v>9</v>
      </c>
      <c r="FE207" s="285">
        <v>10</v>
      </c>
      <c r="FF207" s="285">
        <v>63</v>
      </c>
      <c r="FG207" s="285">
        <v>454</v>
      </c>
      <c r="FH207" s="285">
        <v>1279</v>
      </c>
      <c r="FI207" s="285">
        <v>431</v>
      </c>
      <c r="FJ207" s="285">
        <v>2529</v>
      </c>
      <c r="FK207" s="289">
        <v>57</v>
      </c>
      <c r="FL207" s="288">
        <v>5.0023739335948028</v>
      </c>
      <c r="FM207" s="289">
        <v>14</v>
      </c>
      <c r="FN207" s="288">
        <v>1.2286532468478462</v>
      </c>
      <c r="FO207" s="295">
        <v>19</v>
      </c>
      <c r="FP207" s="291">
        <v>1.6674579778649341</v>
      </c>
      <c r="FQ207" s="281">
        <v>5</v>
      </c>
      <c r="FR207" s="292">
        <v>0.4295477291959296</v>
      </c>
      <c r="FS207" s="281">
        <v>2</v>
      </c>
      <c r="FT207" s="292">
        <v>0.17181909167837184</v>
      </c>
      <c r="FU207" s="289">
        <v>70</v>
      </c>
      <c r="FV207" s="288">
        <v>6.0136682087430149</v>
      </c>
      <c r="FW207" s="293">
        <v>1</v>
      </c>
      <c r="FX207" s="293">
        <v>0</v>
      </c>
      <c r="FY207" s="293">
        <v>1</v>
      </c>
      <c r="FZ207" s="293">
        <v>0</v>
      </c>
      <c r="GA207" s="293">
        <v>0</v>
      </c>
      <c r="GB207" s="285">
        <v>16867</v>
      </c>
      <c r="GC207" s="285">
        <v>4072</v>
      </c>
      <c r="GD207" s="285">
        <v>4523</v>
      </c>
      <c r="GE207" s="285">
        <v>0</v>
      </c>
      <c r="GF207" s="285">
        <v>6</v>
      </c>
      <c r="GG207" s="288">
        <v>367.4</v>
      </c>
      <c r="GH207" s="288">
        <v>840.9</v>
      </c>
      <c r="GI207" s="288">
        <v>39</v>
      </c>
      <c r="GJ207" s="288">
        <v>14</v>
      </c>
      <c r="GK207" s="288">
        <v>8</v>
      </c>
      <c r="GL207" s="288">
        <v>11</v>
      </c>
      <c r="GM207" s="288">
        <v>13</v>
      </c>
      <c r="GN207" s="288">
        <v>12</v>
      </c>
      <c r="GO207" s="288">
        <v>6</v>
      </c>
      <c r="GP207" s="288">
        <v>18</v>
      </c>
      <c r="GQ207" s="288">
        <v>2</v>
      </c>
      <c r="GR207" s="288">
        <v>3</v>
      </c>
      <c r="GS207" s="288">
        <v>1</v>
      </c>
      <c r="GT207" s="288">
        <v>15</v>
      </c>
      <c r="GU207" s="288">
        <v>1</v>
      </c>
      <c r="GV207" s="288">
        <v>1</v>
      </c>
      <c r="GW207" s="288">
        <v>1</v>
      </c>
      <c r="GX207" s="288">
        <v>0</v>
      </c>
      <c r="GY207" s="288">
        <v>1</v>
      </c>
      <c r="GZ207" s="288">
        <v>3</v>
      </c>
      <c r="HA207" s="288">
        <v>1</v>
      </c>
      <c r="HB207" s="288">
        <v>2</v>
      </c>
      <c r="HC207" s="288">
        <v>0</v>
      </c>
      <c r="HD207" s="288">
        <v>1</v>
      </c>
      <c r="HE207" s="288">
        <v>0</v>
      </c>
      <c r="HF207" s="288">
        <v>2</v>
      </c>
      <c r="HG207" s="288">
        <v>0</v>
      </c>
      <c r="HH207" s="288">
        <v>10</v>
      </c>
      <c r="HI207" s="288">
        <v>1.1000000000000001</v>
      </c>
      <c r="HJ207" s="134">
        <v>1.6674579778649341</v>
      </c>
      <c r="HK207" s="134">
        <v>13.339663822919473</v>
      </c>
      <c r="HL207" s="132">
        <v>54.678579922577285</v>
      </c>
      <c r="HM207" s="144">
        <v>110.755950566609</v>
      </c>
      <c r="HN207" s="144">
        <v>119.703390952009</v>
      </c>
      <c r="HO207" s="365">
        <v>0.138356326837174</v>
      </c>
      <c r="HP207" s="365">
        <v>6.4079561183165004E-2</v>
      </c>
      <c r="HQ207" s="365">
        <v>4.32098765432099</v>
      </c>
      <c r="HR207" s="365">
        <v>2.6288117770767601</v>
      </c>
      <c r="HS207" s="132">
        <v>84.4444444444444</v>
      </c>
      <c r="HT207" s="132">
        <v>89.695057833859096</v>
      </c>
      <c r="HU207" s="132">
        <v>3.2019607068031801</v>
      </c>
      <c r="HV207" s="132">
        <v>2.4375865074076</v>
      </c>
      <c r="HW207" s="132">
        <v>4.0827546797347098</v>
      </c>
      <c r="HX207" s="132">
        <v>7.5636855223691404</v>
      </c>
      <c r="HY207" s="144">
        <v>99.699657479763005</v>
      </c>
      <c r="HZ207" s="144">
        <v>103.008844289905</v>
      </c>
      <c r="IA207" s="383">
        <v>98</v>
      </c>
      <c r="IB207" s="383">
        <v>88</v>
      </c>
      <c r="IC207" s="366">
        <v>0.50217781193953404</v>
      </c>
      <c r="ID207" s="366">
        <v>0.26881720430107497</v>
      </c>
      <c r="IE207" s="366">
        <v>4.6555819477434701</v>
      </c>
      <c r="IF207" s="366">
        <v>3.6974789915966402</v>
      </c>
      <c r="IG207" s="144">
        <v>73.064133016627096</v>
      </c>
      <c r="IH207" s="144">
        <v>74.873949579831901</v>
      </c>
      <c r="II207" s="144">
        <v>10.7865744299257</v>
      </c>
      <c r="IJ207" s="144">
        <v>7.2702834799609004</v>
      </c>
      <c r="IK207" s="144">
        <v>3.3662920570053201</v>
      </c>
      <c r="IL207" s="144">
        <v>6.9752017236280697</v>
      </c>
      <c r="IM207" s="146">
        <v>109.1653747351049</v>
      </c>
      <c r="IN207" s="135">
        <v>105.40929895028255</v>
      </c>
      <c r="IO207" s="366">
        <v>0.46321525885558601</v>
      </c>
      <c r="IP207" s="366">
        <v>0.134826799419208</v>
      </c>
      <c r="IQ207" s="366">
        <v>4.6961325966850804</v>
      </c>
      <c r="IR207" s="366">
        <v>1.64765525982256</v>
      </c>
      <c r="IS207" s="144">
        <v>86.740331491712695</v>
      </c>
      <c r="IT207" s="144">
        <v>91.128010139417</v>
      </c>
      <c r="IU207" s="144">
        <v>9.8637602179836499</v>
      </c>
      <c r="IV207" s="144">
        <v>8.1829495955196005</v>
      </c>
      <c r="IW207" s="144">
        <v>3.3560103612194401</v>
      </c>
      <c r="IX207" s="144">
        <v>4.8764017352869002</v>
      </c>
      <c r="IY207" s="338">
        <v>88</v>
      </c>
      <c r="IZ207" s="366">
        <v>0.46865846514352699</v>
      </c>
      <c r="JA207" s="366">
        <v>6.0109289617486299</v>
      </c>
      <c r="JB207" s="366">
        <v>95.8333333333333</v>
      </c>
      <c r="JC207" s="366">
        <v>7.7967726473877601</v>
      </c>
      <c r="JD207" s="144">
        <v>6.0305859490515799</v>
      </c>
    </row>
    <row r="208" spans="1:264" ht="18" customHeight="1">
      <c r="A208" s="278"/>
      <c r="B208" s="279" t="s">
        <v>87</v>
      </c>
      <c r="C208" s="279" t="s">
        <v>87</v>
      </c>
      <c r="D208" s="280" t="s">
        <v>1924</v>
      </c>
      <c r="E208" s="281" t="s">
        <v>1421</v>
      </c>
      <c r="F208" s="280" t="s">
        <v>113</v>
      </c>
      <c r="G208" s="281" t="s">
        <v>25</v>
      </c>
      <c r="H208" s="282" t="s">
        <v>87</v>
      </c>
      <c r="I208" s="282" t="s">
        <v>87</v>
      </c>
      <c r="J208" s="282" t="s">
        <v>87</v>
      </c>
      <c r="K208" s="282" t="s">
        <v>87</v>
      </c>
      <c r="L208" s="282" t="s">
        <v>87</v>
      </c>
      <c r="M208" s="283">
        <v>827357</v>
      </c>
      <c r="N208" s="282" t="s">
        <v>87</v>
      </c>
      <c r="O208" s="282" t="s">
        <v>87</v>
      </c>
      <c r="P208" s="282" t="s">
        <v>87</v>
      </c>
      <c r="Q208" s="282" t="s">
        <v>87</v>
      </c>
      <c r="R208" s="132">
        <v>110.46751189235597</v>
      </c>
      <c r="S208" s="132">
        <v>110.31643766837757</v>
      </c>
      <c r="T208" s="395">
        <v>733.69937635139831</v>
      </c>
      <c r="U208" s="338">
        <v>478.52534640193699</v>
      </c>
      <c r="V208" s="132">
        <v>17.407949555230299</v>
      </c>
      <c r="W208" s="132">
        <v>8.2760950343429798</v>
      </c>
      <c r="X208" s="132">
        <v>25.684044589573201</v>
      </c>
      <c r="Y208" s="282" t="s">
        <v>87</v>
      </c>
      <c r="Z208" s="282" t="s">
        <v>87</v>
      </c>
      <c r="AA208" s="282" t="s">
        <v>87</v>
      </c>
      <c r="AB208" s="282" t="s">
        <v>87</v>
      </c>
      <c r="AC208" s="282" t="s">
        <v>87</v>
      </c>
      <c r="AD208" s="282" t="s">
        <v>87</v>
      </c>
      <c r="AE208" s="282" t="s">
        <v>87</v>
      </c>
      <c r="AF208" s="282" t="s">
        <v>87</v>
      </c>
      <c r="AG208" s="282" t="s">
        <v>87</v>
      </c>
      <c r="AH208" s="282" t="s">
        <v>87</v>
      </c>
      <c r="AI208" s="282" t="s">
        <v>87</v>
      </c>
      <c r="AJ208" s="282" t="s">
        <v>87</v>
      </c>
      <c r="AK208" s="282" t="s">
        <v>87</v>
      </c>
      <c r="AL208" s="282" t="s">
        <v>87</v>
      </c>
      <c r="AM208" s="282" t="s">
        <v>87</v>
      </c>
      <c r="AN208" s="282" t="s">
        <v>87</v>
      </c>
      <c r="AO208" s="282" t="s">
        <v>87</v>
      </c>
      <c r="AP208" s="282" t="s">
        <v>87</v>
      </c>
      <c r="AQ208" s="282" t="s">
        <v>87</v>
      </c>
      <c r="AR208" s="282" t="s">
        <v>87</v>
      </c>
      <c r="AS208" s="282" t="s">
        <v>87</v>
      </c>
      <c r="AT208" s="282" t="s">
        <v>87</v>
      </c>
      <c r="AU208" s="282" t="s">
        <v>87</v>
      </c>
      <c r="AV208" s="282" t="s">
        <v>87</v>
      </c>
      <c r="AW208" s="286" t="s">
        <v>87</v>
      </c>
      <c r="AX208" s="286" t="s">
        <v>87</v>
      </c>
      <c r="AY208" s="286" t="s">
        <v>87</v>
      </c>
      <c r="AZ208" s="286" t="s">
        <v>87</v>
      </c>
      <c r="BA208" s="286" t="s">
        <v>87</v>
      </c>
      <c r="BB208" s="285">
        <v>133</v>
      </c>
      <c r="BC208" s="285">
        <v>198</v>
      </c>
      <c r="BD208" s="287" t="s">
        <v>88</v>
      </c>
      <c r="BE208" s="287" t="s">
        <v>88</v>
      </c>
      <c r="BF208" s="287" t="s">
        <v>88</v>
      </c>
      <c r="BG208" s="285">
        <v>164</v>
      </c>
      <c r="BH208" s="284">
        <v>19.461347864473073</v>
      </c>
      <c r="BI208" s="285">
        <v>882</v>
      </c>
      <c r="BJ208" s="284">
        <v>104.66407814917835</v>
      </c>
      <c r="BK208" s="285">
        <v>19</v>
      </c>
      <c r="BL208" s="284">
        <v>2.2546683501523681</v>
      </c>
      <c r="BM208" s="285">
        <v>12</v>
      </c>
      <c r="BN208" s="288">
        <v>1.4240010632541273</v>
      </c>
      <c r="BO208" s="289">
        <v>196</v>
      </c>
      <c r="BP208" s="288">
        <v>23.258684033150743</v>
      </c>
      <c r="BQ208" s="285">
        <v>0</v>
      </c>
      <c r="BR208" s="288">
        <v>0</v>
      </c>
      <c r="BS208" s="285">
        <v>27</v>
      </c>
      <c r="BT208" s="288">
        <v>3.2040023923217862</v>
      </c>
      <c r="BU208" s="285">
        <v>0</v>
      </c>
      <c r="BV208" s="288">
        <v>0</v>
      </c>
      <c r="BW208" s="285">
        <v>100</v>
      </c>
      <c r="BX208" s="288">
        <v>11.866675527117726</v>
      </c>
      <c r="BY208" s="290">
        <v>0</v>
      </c>
      <c r="BZ208" s="291">
        <v>0</v>
      </c>
      <c r="CA208" s="285">
        <v>1505</v>
      </c>
      <c r="CB208" s="288">
        <v>178.59346668312179</v>
      </c>
      <c r="CC208" s="290">
        <v>530</v>
      </c>
      <c r="CD208" s="291">
        <v>62.893380293723951</v>
      </c>
      <c r="CE208" s="285">
        <v>169</v>
      </c>
      <c r="CF208" s="288">
        <v>20.05468164082896</v>
      </c>
      <c r="CG208" s="285">
        <v>760</v>
      </c>
      <c r="CH208" s="288">
        <v>90.186734006094724</v>
      </c>
      <c r="CI208" s="285">
        <v>1301</v>
      </c>
      <c r="CJ208" s="288">
        <v>154.38544860780164</v>
      </c>
      <c r="CK208" s="290">
        <v>567</v>
      </c>
      <c r="CL208" s="291">
        <v>67.284050238757501</v>
      </c>
      <c r="CM208" s="290">
        <v>371</v>
      </c>
      <c r="CN208" s="294">
        <v>44.025366205606765</v>
      </c>
      <c r="CO208" s="285">
        <v>274</v>
      </c>
      <c r="CP208" s="288">
        <v>32.514690944302572</v>
      </c>
      <c r="CQ208" s="290">
        <v>1</v>
      </c>
      <c r="CR208" s="291">
        <v>0.11866675527117726</v>
      </c>
      <c r="CS208" s="290">
        <v>16</v>
      </c>
      <c r="CT208" s="291">
        <v>1.8986680843388362</v>
      </c>
      <c r="CU208" s="290">
        <v>95</v>
      </c>
      <c r="CV208" s="291">
        <v>11.273341750761841</v>
      </c>
      <c r="CW208" s="290">
        <v>1096</v>
      </c>
      <c r="CX208" s="291">
        <v>130.05876377721029</v>
      </c>
      <c r="CY208" s="290">
        <v>1096</v>
      </c>
      <c r="CZ208" s="291">
        <v>130.05876377721029</v>
      </c>
      <c r="DA208" s="290">
        <v>0</v>
      </c>
      <c r="DB208" s="291">
        <v>0</v>
      </c>
      <c r="DC208" s="285">
        <v>25</v>
      </c>
      <c r="DD208" s="285">
        <v>0</v>
      </c>
      <c r="DE208" s="285">
        <v>993</v>
      </c>
      <c r="DF208" s="285">
        <v>18896</v>
      </c>
      <c r="DG208" s="285">
        <v>4465</v>
      </c>
      <c r="DH208" s="285">
        <v>985</v>
      </c>
      <c r="DI208" s="285">
        <v>234</v>
      </c>
      <c r="DJ208" s="285">
        <v>128</v>
      </c>
      <c r="DK208" s="285">
        <v>628</v>
      </c>
      <c r="DL208" s="285">
        <v>265</v>
      </c>
      <c r="DM208" s="285">
        <v>0</v>
      </c>
      <c r="DN208" s="285">
        <v>862</v>
      </c>
      <c r="DO208" s="285">
        <v>0</v>
      </c>
      <c r="DP208" s="285">
        <v>198</v>
      </c>
      <c r="DQ208" s="285">
        <v>56</v>
      </c>
      <c r="DR208" s="285">
        <v>0</v>
      </c>
      <c r="DS208" s="285">
        <v>86</v>
      </c>
      <c r="DT208" s="285">
        <v>3037</v>
      </c>
      <c r="DU208" s="285">
        <v>38586</v>
      </c>
      <c r="DV208" s="285">
        <v>4069</v>
      </c>
      <c r="DW208" s="285">
        <v>2578</v>
      </c>
      <c r="DX208" s="285">
        <v>650</v>
      </c>
      <c r="DY208" s="285">
        <v>674</v>
      </c>
      <c r="DZ208" s="285">
        <v>8275</v>
      </c>
      <c r="EA208" s="285">
        <v>23524</v>
      </c>
      <c r="EB208" s="288">
        <v>21.293147423907499</v>
      </c>
      <c r="EC208" s="285">
        <v>513</v>
      </c>
      <c r="ED208" s="285">
        <v>7874</v>
      </c>
      <c r="EE208" s="285">
        <v>1482</v>
      </c>
      <c r="EF208" s="288">
        <v>18.821437642875285</v>
      </c>
      <c r="EG208" s="285">
        <v>182</v>
      </c>
      <c r="EH208" s="285">
        <v>200</v>
      </c>
      <c r="EI208" s="285">
        <v>150</v>
      </c>
      <c r="EJ208" s="285">
        <v>32</v>
      </c>
      <c r="EK208" s="285">
        <v>648</v>
      </c>
      <c r="EL208" s="285">
        <v>6</v>
      </c>
      <c r="EM208" s="285">
        <v>41</v>
      </c>
      <c r="EN208" s="285">
        <v>19</v>
      </c>
      <c r="EO208" s="285">
        <v>65</v>
      </c>
      <c r="EP208" s="285">
        <v>23</v>
      </c>
      <c r="EQ208" s="285">
        <v>95</v>
      </c>
      <c r="ER208" s="285">
        <v>0</v>
      </c>
      <c r="ES208" s="285">
        <v>5</v>
      </c>
      <c r="ET208" s="285">
        <v>12</v>
      </c>
      <c r="EU208" s="285">
        <v>2</v>
      </c>
      <c r="EV208" s="285">
        <v>7128</v>
      </c>
      <c r="EW208" s="285">
        <v>1</v>
      </c>
      <c r="EX208" s="285">
        <v>11</v>
      </c>
      <c r="EY208" s="285">
        <v>2318</v>
      </c>
      <c r="EZ208" s="285">
        <v>0</v>
      </c>
      <c r="FA208" s="285">
        <v>39</v>
      </c>
      <c r="FB208" s="285">
        <v>2</v>
      </c>
      <c r="FC208" s="285">
        <v>3</v>
      </c>
      <c r="FD208" s="285">
        <v>16</v>
      </c>
      <c r="FE208" s="285">
        <v>11</v>
      </c>
      <c r="FF208" s="285">
        <v>83</v>
      </c>
      <c r="FG208" s="285">
        <v>289</v>
      </c>
      <c r="FH208" s="285">
        <v>656</v>
      </c>
      <c r="FI208" s="285">
        <v>61</v>
      </c>
      <c r="FJ208" s="285">
        <v>3446</v>
      </c>
      <c r="FK208" s="289">
        <v>30</v>
      </c>
      <c r="FL208" s="288">
        <v>3.6260042520943196</v>
      </c>
      <c r="FM208" s="295">
        <v>7</v>
      </c>
      <c r="FN208" s="291">
        <v>0.84606765882200796</v>
      </c>
      <c r="FO208" s="295">
        <v>5</v>
      </c>
      <c r="FP208" s="291">
        <v>0.60433404201571994</v>
      </c>
      <c r="FQ208" s="281">
        <v>5</v>
      </c>
      <c r="FR208" s="292">
        <v>0.59333377635588636</v>
      </c>
      <c r="FS208" s="281">
        <v>0</v>
      </c>
      <c r="FT208" s="292">
        <v>0</v>
      </c>
      <c r="FU208" s="295">
        <v>97</v>
      </c>
      <c r="FV208" s="291">
        <v>11.510675261304195</v>
      </c>
      <c r="FW208" s="293">
        <v>6</v>
      </c>
      <c r="FX208" s="293">
        <v>1</v>
      </c>
      <c r="FY208" s="293">
        <v>5</v>
      </c>
      <c r="FZ208" s="293">
        <v>0</v>
      </c>
      <c r="GA208" s="293">
        <v>0</v>
      </c>
      <c r="GB208" s="285">
        <v>9005</v>
      </c>
      <c r="GC208" s="285">
        <v>3764</v>
      </c>
      <c r="GD208" s="285">
        <v>4757</v>
      </c>
      <c r="GE208" s="285">
        <v>0</v>
      </c>
      <c r="GF208" s="285">
        <v>51</v>
      </c>
      <c r="GG208" s="288">
        <v>249.6</v>
      </c>
      <c r="GH208" s="288">
        <v>773.52</v>
      </c>
      <c r="GI208" s="288">
        <v>46.6</v>
      </c>
      <c r="GJ208" s="288">
        <v>17</v>
      </c>
      <c r="GK208" s="288">
        <v>3</v>
      </c>
      <c r="GL208" s="288">
        <v>3</v>
      </c>
      <c r="GM208" s="288">
        <v>14</v>
      </c>
      <c r="GN208" s="288">
        <v>12</v>
      </c>
      <c r="GO208" s="288">
        <v>2</v>
      </c>
      <c r="GP208" s="288">
        <v>6</v>
      </c>
      <c r="GQ208" s="288">
        <v>4</v>
      </c>
      <c r="GR208" s="288">
        <v>2</v>
      </c>
      <c r="GS208" s="288">
        <v>0</v>
      </c>
      <c r="GT208" s="288">
        <v>28</v>
      </c>
      <c r="GU208" s="288">
        <v>0</v>
      </c>
      <c r="GV208" s="288">
        <v>4</v>
      </c>
      <c r="GW208" s="288">
        <v>1</v>
      </c>
      <c r="GX208" s="288">
        <v>1</v>
      </c>
      <c r="GY208" s="288">
        <v>3</v>
      </c>
      <c r="GZ208" s="288">
        <v>1</v>
      </c>
      <c r="HA208" s="288">
        <v>1</v>
      </c>
      <c r="HB208" s="288">
        <v>2</v>
      </c>
      <c r="HC208" s="288">
        <v>0</v>
      </c>
      <c r="HD208" s="288">
        <v>1</v>
      </c>
      <c r="HE208" s="288">
        <v>2</v>
      </c>
      <c r="HF208" s="288">
        <v>0</v>
      </c>
      <c r="HG208" s="288">
        <v>2</v>
      </c>
      <c r="HH208" s="288">
        <v>9</v>
      </c>
      <c r="HI208" s="288">
        <v>3</v>
      </c>
      <c r="HJ208" s="134">
        <v>0.96693446722515197</v>
      </c>
      <c r="HK208" s="134">
        <v>18.976088919293606</v>
      </c>
      <c r="HL208" s="132">
        <v>66.604863438636514</v>
      </c>
      <c r="HM208" s="144">
        <v>118.396484885132</v>
      </c>
      <c r="HN208" s="144">
        <v>127.895391252867</v>
      </c>
      <c r="HO208" s="365">
        <v>0.18064516129032299</v>
      </c>
      <c r="HP208" s="366">
        <v>7.7152556321366098E-2</v>
      </c>
      <c r="HQ208" s="365">
        <v>4.6460176991150401</v>
      </c>
      <c r="HR208" s="366">
        <v>2.8571428571428599</v>
      </c>
      <c r="HS208" s="132">
        <v>89.3805309734513</v>
      </c>
      <c r="HT208" s="132">
        <v>93.142857142857096</v>
      </c>
      <c r="HU208" s="132">
        <v>3.88817204301075</v>
      </c>
      <c r="HV208" s="132">
        <v>2.7003394712478102</v>
      </c>
      <c r="HW208" s="132">
        <v>3.4296895413914399</v>
      </c>
      <c r="HX208" s="132">
        <v>6.62965966276324</v>
      </c>
      <c r="HY208" s="144">
        <v>110.01548047737579</v>
      </c>
      <c r="HZ208" s="144">
        <v>101.421763133865</v>
      </c>
      <c r="IA208" s="383">
        <v>88</v>
      </c>
      <c r="IB208" s="383">
        <v>83</v>
      </c>
      <c r="IC208" s="366">
        <v>0.58725392058725401</v>
      </c>
      <c r="ID208" s="366">
        <v>0.31936588556697099</v>
      </c>
      <c r="IE208" s="366">
        <v>6.8696330991412999</v>
      </c>
      <c r="IF208" s="366">
        <v>5.2432090966519302</v>
      </c>
      <c r="IG208" s="144">
        <v>72.989851678376297</v>
      </c>
      <c r="IH208" s="144">
        <v>76.563487049905206</v>
      </c>
      <c r="II208" s="144">
        <v>8.5485485485485508</v>
      </c>
      <c r="IJ208" s="144">
        <v>6.0910385162953604</v>
      </c>
      <c r="IK208" s="144">
        <v>4.1169643236936597</v>
      </c>
      <c r="IL208" s="144">
        <v>8.1971904886832494</v>
      </c>
      <c r="IM208" s="146">
        <v>112.54100347987904</v>
      </c>
      <c r="IN208" s="135">
        <v>115.86863172854214</v>
      </c>
      <c r="IO208" s="366">
        <v>0.38196155741744697</v>
      </c>
      <c r="IP208" s="366">
        <v>0.10065425264217399</v>
      </c>
      <c r="IQ208" s="366">
        <v>5.5456171735241497</v>
      </c>
      <c r="IR208" s="366">
        <v>2.4844720496894399</v>
      </c>
      <c r="IS208" s="144">
        <v>90.161001788908806</v>
      </c>
      <c r="IT208" s="144">
        <v>91.304347826086996</v>
      </c>
      <c r="IU208" s="144">
        <v>6.8876293740758996</v>
      </c>
      <c r="IV208" s="144">
        <v>4.0513336688475103</v>
      </c>
      <c r="IW208" s="144">
        <v>5.0813309235281903</v>
      </c>
      <c r="IX208" s="144">
        <v>7.5625208402800901</v>
      </c>
      <c r="IY208" s="338">
        <v>84</v>
      </c>
      <c r="IZ208" s="366">
        <v>0.470087861659858</v>
      </c>
      <c r="JA208" s="366">
        <v>6.7741935483870996</v>
      </c>
      <c r="JB208" s="366">
        <v>95.9677419354839</v>
      </c>
      <c r="JC208" s="366">
        <v>6.9393922435502802</v>
      </c>
      <c r="JD208" s="144">
        <v>7.9539221064179904</v>
      </c>
    </row>
    <row r="209" spans="1:264" ht="18" customHeight="1">
      <c r="A209" s="278"/>
      <c r="B209" s="279" t="s">
        <v>87</v>
      </c>
      <c r="C209" s="279" t="s">
        <v>87</v>
      </c>
      <c r="D209" s="280" t="s">
        <v>1925</v>
      </c>
      <c r="E209" s="281" t="s">
        <v>1422</v>
      </c>
      <c r="F209" s="280" t="s">
        <v>113</v>
      </c>
      <c r="G209" s="281" t="s">
        <v>25</v>
      </c>
      <c r="H209" s="282" t="s">
        <v>87</v>
      </c>
      <c r="I209" s="282" t="s">
        <v>87</v>
      </c>
      <c r="J209" s="282" t="s">
        <v>87</v>
      </c>
      <c r="K209" s="282" t="s">
        <v>87</v>
      </c>
      <c r="L209" s="282" t="s">
        <v>87</v>
      </c>
      <c r="M209" s="283">
        <v>592506</v>
      </c>
      <c r="N209" s="282" t="s">
        <v>87</v>
      </c>
      <c r="O209" s="282" t="s">
        <v>87</v>
      </c>
      <c r="P209" s="282" t="s">
        <v>87</v>
      </c>
      <c r="Q209" s="282" t="s">
        <v>87</v>
      </c>
      <c r="R209" s="132">
        <v>103.36042319709269</v>
      </c>
      <c r="S209" s="132">
        <v>102.91232685231573</v>
      </c>
      <c r="T209" s="395">
        <v>180.79757049173986</v>
      </c>
      <c r="U209" s="395">
        <v>104.53689777992076</v>
      </c>
      <c r="V209" s="132">
        <v>14.2145767315527</v>
      </c>
      <c r="W209" s="132">
        <v>7.6354308133393696</v>
      </c>
      <c r="X209" s="132">
        <v>21.850007544892101</v>
      </c>
      <c r="Y209" s="282" t="s">
        <v>87</v>
      </c>
      <c r="Z209" s="282" t="s">
        <v>87</v>
      </c>
      <c r="AA209" s="282" t="s">
        <v>87</v>
      </c>
      <c r="AB209" s="282" t="s">
        <v>87</v>
      </c>
      <c r="AC209" s="282" t="s">
        <v>87</v>
      </c>
      <c r="AD209" s="282" t="s">
        <v>87</v>
      </c>
      <c r="AE209" s="282" t="s">
        <v>87</v>
      </c>
      <c r="AF209" s="282" t="s">
        <v>87</v>
      </c>
      <c r="AG209" s="282" t="s">
        <v>87</v>
      </c>
      <c r="AH209" s="282" t="s">
        <v>87</v>
      </c>
      <c r="AI209" s="282" t="s">
        <v>87</v>
      </c>
      <c r="AJ209" s="282" t="s">
        <v>87</v>
      </c>
      <c r="AK209" s="282" t="s">
        <v>87</v>
      </c>
      <c r="AL209" s="282" t="s">
        <v>87</v>
      </c>
      <c r="AM209" s="282" t="s">
        <v>87</v>
      </c>
      <c r="AN209" s="282" t="s">
        <v>87</v>
      </c>
      <c r="AO209" s="282" t="s">
        <v>87</v>
      </c>
      <c r="AP209" s="282" t="s">
        <v>87</v>
      </c>
      <c r="AQ209" s="282" t="s">
        <v>87</v>
      </c>
      <c r="AR209" s="282" t="s">
        <v>87</v>
      </c>
      <c r="AS209" s="282" t="s">
        <v>87</v>
      </c>
      <c r="AT209" s="282" t="s">
        <v>87</v>
      </c>
      <c r="AU209" s="282" t="s">
        <v>87</v>
      </c>
      <c r="AV209" s="282" t="s">
        <v>87</v>
      </c>
      <c r="AW209" s="286" t="s">
        <v>87</v>
      </c>
      <c r="AX209" s="286" t="s">
        <v>87</v>
      </c>
      <c r="AY209" s="286" t="s">
        <v>87</v>
      </c>
      <c r="AZ209" s="286" t="s">
        <v>87</v>
      </c>
      <c r="BA209" s="286" t="s">
        <v>87</v>
      </c>
      <c r="BB209" s="285">
        <v>96</v>
      </c>
      <c r="BC209" s="285">
        <v>187</v>
      </c>
      <c r="BD209" s="287" t="s">
        <v>88</v>
      </c>
      <c r="BE209" s="287" t="s">
        <v>88</v>
      </c>
      <c r="BF209" s="287" t="s">
        <v>88</v>
      </c>
      <c r="BG209" s="285">
        <v>183</v>
      </c>
      <c r="BH209" s="284">
        <v>29.858733924416612</v>
      </c>
      <c r="BI209" s="285">
        <v>1158</v>
      </c>
      <c r="BJ209" s="284">
        <v>188.94215237417725</v>
      </c>
      <c r="BK209" s="285">
        <v>46</v>
      </c>
      <c r="BL209" s="284">
        <v>7.5054741012194768</v>
      </c>
      <c r="BM209" s="285">
        <v>54</v>
      </c>
      <c r="BN209" s="288">
        <v>8.8107739449098208</v>
      </c>
      <c r="BO209" s="289">
        <v>372</v>
      </c>
      <c r="BP209" s="288">
        <v>60.696442731600982</v>
      </c>
      <c r="BQ209" s="285">
        <v>0</v>
      </c>
      <c r="BR209" s="288">
        <v>0</v>
      </c>
      <c r="BS209" s="285">
        <v>45</v>
      </c>
      <c r="BT209" s="288">
        <v>7.342311620758184</v>
      </c>
      <c r="BU209" s="285">
        <v>0</v>
      </c>
      <c r="BV209" s="288">
        <v>0</v>
      </c>
      <c r="BW209" s="285">
        <v>135</v>
      </c>
      <c r="BX209" s="288">
        <v>22.026934862274551</v>
      </c>
      <c r="BY209" s="285">
        <v>0</v>
      </c>
      <c r="BZ209" s="288">
        <v>0</v>
      </c>
      <c r="CA209" s="285">
        <v>1929</v>
      </c>
      <c r="CB209" s="288">
        <v>314.74042480983411</v>
      </c>
      <c r="CC209" s="285">
        <v>0</v>
      </c>
      <c r="CD209" s="288">
        <v>0</v>
      </c>
      <c r="CE209" s="285">
        <v>343</v>
      </c>
      <c r="CF209" s="288">
        <v>55.964730798223492</v>
      </c>
      <c r="CG209" s="285">
        <v>2080</v>
      </c>
      <c r="CH209" s="288">
        <v>339.37795935948935</v>
      </c>
      <c r="CI209" s="285">
        <v>1162</v>
      </c>
      <c r="CJ209" s="288">
        <v>189.59480229602241</v>
      </c>
      <c r="CK209" s="285">
        <v>301</v>
      </c>
      <c r="CL209" s="288">
        <v>49.111906618849176</v>
      </c>
      <c r="CM209" s="285">
        <v>223</v>
      </c>
      <c r="CN209" s="292">
        <v>36.385233142868337</v>
      </c>
      <c r="CO209" s="285">
        <v>430</v>
      </c>
      <c r="CP209" s="288">
        <v>70.159866598355975</v>
      </c>
      <c r="CQ209" s="285">
        <v>1</v>
      </c>
      <c r="CR209" s="288">
        <v>0.16316248046129297</v>
      </c>
      <c r="CS209" s="285">
        <v>0</v>
      </c>
      <c r="CT209" s="288">
        <v>0</v>
      </c>
      <c r="CU209" s="285">
        <v>115</v>
      </c>
      <c r="CV209" s="288">
        <v>18.763685253048692</v>
      </c>
      <c r="CW209" s="285">
        <v>936</v>
      </c>
      <c r="CX209" s="288">
        <v>152.72008171177021</v>
      </c>
      <c r="CY209" s="285">
        <v>913</v>
      </c>
      <c r="CZ209" s="288">
        <v>148.9673446611605</v>
      </c>
      <c r="DA209" s="285">
        <v>23</v>
      </c>
      <c r="DB209" s="288">
        <v>3.7527370506097384</v>
      </c>
      <c r="DC209" s="285">
        <v>0</v>
      </c>
      <c r="DD209" s="285">
        <v>2525</v>
      </c>
      <c r="DE209" s="285">
        <v>2013</v>
      </c>
      <c r="DF209" s="285">
        <v>19860</v>
      </c>
      <c r="DG209" s="285">
        <v>0</v>
      </c>
      <c r="DH209" s="285">
        <v>638</v>
      </c>
      <c r="DI209" s="285">
        <v>67</v>
      </c>
      <c r="DJ209" s="285">
        <v>190</v>
      </c>
      <c r="DK209" s="285">
        <v>578</v>
      </c>
      <c r="DL209" s="285">
        <v>269</v>
      </c>
      <c r="DM209" s="285">
        <v>0</v>
      </c>
      <c r="DN209" s="285">
        <v>0</v>
      </c>
      <c r="DO209" s="285">
        <v>100</v>
      </c>
      <c r="DP209" s="285">
        <v>182</v>
      </c>
      <c r="DQ209" s="285">
        <v>103</v>
      </c>
      <c r="DR209" s="285">
        <v>0</v>
      </c>
      <c r="DS209" s="285">
        <v>201</v>
      </c>
      <c r="DT209" s="285">
        <v>0</v>
      </c>
      <c r="DU209" s="285">
        <v>71883</v>
      </c>
      <c r="DV209" s="285">
        <v>18400</v>
      </c>
      <c r="DW209" s="285">
        <v>10958</v>
      </c>
      <c r="DX209" s="285">
        <v>1045</v>
      </c>
      <c r="DY209" s="285">
        <v>842</v>
      </c>
      <c r="DZ209" s="285">
        <v>10832</v>
      </c>
      <c r="EA209" s="285">
        <v>31306</v>
      </c>
      <c r="EB209" s="288">
        <v>27.160927617709099</v>
      </c>
      <c r="EC209" s="285">
        <v>417</v>
      </c>
      <c r="ED209" s="285">
        <v>11152</v>
      </c>
      <c r="EE209" s="285">
        <v>2817</v>
      </c>
      <c r="EF209" s="288">
        <v>25.260043041606888</v>
      </c>
      <c r="EG209" s="285">
        <v>344</v>
      </c>
      <c r="EH209" s="285">
        <v>269</v>
      </c>
      <c r="EI209" s="285">
        <v>128</v>
      </c>
      <c r="EJ209" s="285">
        <v>139</v>
      </c>
      <c r="EK209" s="285">
        <v>1201</v>
      </c>
      <c r="EL209" s="285">
        <v>26</v>
      </c>
      <c r="EM209" s="285">
        <v>37</v>
      </c>
      <c r="EN209" s="285">
        <v>24</v>
      </c>
      <c r="EO209" s="285">
        <v>72</v>
      </c>
      <c r="EP209" s="285">
        <v>79</v>
      </c>
      <c r="EQ209" s="285">
        <v>92</v>
      </c>
      <c r="ER209" s="285">
        <v>1</v>
      </c>
      <c r="ES209" s="285">
        <v>4</v>
      </c>
      <c r="ET209" s="285">
        <v>23</v>
      </c>
      <c r="EU209" s="285">
        <v>0</v>
      </c>
      <c r="EV209" s="285">
        <v>6972</v>
      </c>
      <c r="EW209" s="285">
        <v>21</v>
      </c>
      <c r="EX209" s="285">
        <v>51</v>
      </c>
      <c r="EY209" s="285">
        <v>1741</v>
      </c>
      <c r="EZ209" s="285">
        <v>16</v>
      </c>
      <c r="FA209" s="285">
        <v>36</v>
      </c>
      <c r="FB209" s="285">
        <v>3</v>
      </c>
      <c r="FC209" s="285">
        <v>4</v>
      </c>
      <c r="FD209" s="285">
        <v>24</v>
      </c>
      <c r="FE209" s="285">
        <v>5</v>
      </c>
      <c r="FF209" s="285">
        <v>64</v>
      </c>
      <c r="FG209" s="285">
        <v>796</v>
      </c>
      <c r="FH209" s="285">
        <v>3546</v>
      </c>
      <c r="FI209" s="285">
        <v>650</v>
      </c>
      <c r="FJ209" s="285">
        <v>6099</v>
      </c>
      <c r="FK209" s="289">
        <v>36</v>
      </c>
      <c r="FL209" s="288">
        <v>6.0758878391104902</v>
      </c>
      <c r="FM209" s="289">
        <v>10</v>
      </c>
      <c r="FN209" s="288">
        <v>1.687746621975136</v>
      </c>
      <c r="FO209" s="289">
        <v>14</v>
      </c>
      <c r="FP209" s="288">
        <v>2.3628452707651904</v>
      </c>
      <c r="FQ209" s="281">
        <v>2</v>
      </c>
      <c r="FR209" s="292">
        <v>0.32632496092258595</v>
      </c>
      <c r="FS209" s="281">
        <v>1</v>
      </c>
      <c r="FT209" s="292">
        <v>0.16316248046129297</v>
      </c>
      <c r="FU209" s="289">
        <v>16</v>
      </c>
      <c r="FV209" s="288">
        <v>2.6105996873806876</v>
      </c>
      <c r="FW209" s="293">
        <v>3</v>
      </c>
      <c r="FX209" s="293">
        <v>0</v>
      </c>
      <c r="FY209" s="293">
        <v>3</v>
      </c>
      <c r="FZ209" s="293">
        <v>0</v>
      </c>
      <c r="GA209" s="293">
        <v>0</v>
      </c>
      <c r="GB209" s="285">
        <v>14141</v>
      </c>
      <c r="GC209" s="285">
        <v>5608</v>
      </c>
      <c r="GD209" s="285">
        <v>7860</v>
      </c>
      <c r="GE209" s="285">
        <v>0</v>
      </c>
      <c r="GF209" s="285">
        <v>20</v>
      </c>
      <c r="GG209" s="288">
        <v>664</v>
      </c>
      <c r="GH209" s="288">
        <v>1230.43</v>
      </c>
      <c r="GI209" s="288">
        <v>76</v>
      </c>
      <c r="GJ209" s="288">
        <v>13</v>
      </c>
      <c r="GK209" s="288">
        <v>10</v>
      </c>
      <c r="GL209" s="288">
        <v>9</v>
      </c>
      <c r="GM209" s="288">
        <v>21</v>
      </c>
      <c r="GN209" s="288">
        <v>18</v>
      </c>
      <c r="GO209" s="288">
        <v>5</v>
      </c>
      <c r="GP209" s="288">
        <v>21</v>
      </c>
      <c r="GQ209" s="288">
        <v>6</v>
      </c>
      <c r="GR209" s="288">
        <v>11</v>
      </c>
      <c r="GS209" s="288">
        <v>2</v>
      </c>
      <c r="GT209" s="288">
        <v>51</v>
      </c>
      <c r="GU209" s="288">
        <v>1.35</v>
      </c>
      <c r="GV209" s="288">
        <v>4</v>
      </c>
      <c r="GW209" s="288">
        <v>1</v>
      </c>
      <c r="GX209" s="288">
        <v>0</v>
      </c>
      <c r="GY209" s="288">
        <v>6.18</v>
      </c>
      <c r="GZ209" s="288">
        <v>4</v>
      </c>
      <c r="HA209" s="288">
        <v>1</v>
      </c>
      <c r="HB209" s="288">
        <v>2</v>
      </c>
      <c r="HC209" s="288">
        <v>0</v>
      </c>
      <c r="HD209" s="288">
        <v>4</v>
      </c>
      <c r="HE209" s="288">
        <v>2</v>
      </c>
      <c r="HF209" s="288">
        <v>6</v>
      </c>
      <c r="HG209" s="288">
        <v>3</v>
      </c>
      <c r="HH209" s="288">
        <v>12.54</v>
      </c>
      <c r="HI209" s="288">
        <v>3.77</v>
      </c>
      <c r="HJ209" s="134">
        <v>2.3628452707651904</v>
      </c>
      <c r="HK209" s="134">
        <v>19.577860814911578</v>
      </c>
      <c r="HL209" s="132">
        <v>71.494634653488745</v>
      </c>
      <c r="HM209" s="144">
        <v>106.644563372223</v>
      </c>
      <c r="HN209" s="144">
        <v>117.936750787289</v>
      </c>
      <c r="HO209" s="365">
        <v>9.9659496719541593E-2</v>
      </c>
      <c r="HP209" s="365">
        <v>3.1433361274098903E-2</v>
      </c>
      <c r="HQ209" s="365">
        <v>3.3426183844011099</v>
      </c>
      <c r="HR209" s="365">
        <v>1.47783251231527</v>
      </c>
      <c r="HS209" s="132">
        <v>92.479108635097504</v>
      </c>
      <c r="HT209" s="132">
        <v>94.827586206896598</v>
      </c>
      <c r="HU209" s="132">
        <v>2.9814799435262902</v>
      </c>
      <c r="HV209" s="132">
        <v>2.1269907795473602</v>
      </c>
      <c r="HW209" s="132">
        <v>3.9716300037284298</v>
      </c>
      <c r="HX209" s="132">
        <v>7.4157639030832803</v>
      </c>
      <c r="HY209" s="144">
        <v>95.686230886257221</v>
      </c>
      <c r="HZ209" s="144">
        <v>99.013263293557301</v>
      </c>
      <c r="IA209" s="383">
        <v>55</v>
      </c>
      <c r="IB209" s="383">
        <v>48</v>
      </c>
      <c r="IC209" s="366">
        <v>0.44120006417455498</v>
      </c>
      <c r="ID209" s="366">
        <v>0.23651145602365101</v>
      </c>
      <c r="IE209" s="366">
        <v>5.0228310502283096</v>
      </c>
      <c r="IF209" s="366">
        <v>3.9834024896265601</v>
      </c>
      <c r="IG209" s="144">
        <v>79.3607305936073</v>
      </c>
      <c r="IH209" s="144">
        <v>81.161825726141103</v>
      </c>
      <c r="II209" s="144">
        <v>8.7838921867479591</v>
      </c>
      <c r="IJ209" s="144">
        <v>5.93742301059374</v>
      </c>
      <c r="IK209" s="144">
        <v>4.4902213334237198</v>
      </c>
      <c r="IL209" s="144">
        <v>8.8151129699218593</v>
      </c>
      <c r="IM209" s="146">
        <v>107.11465378850313</v>
      </c>
      <c r="IN209" s="135">
        <v>104.62262353530112</v>
      </c>
      <c r="IO209" s="366">
        <v>0.32168445679192897</v>
      </c>
      <c r="IP209" s="366">
        <v>5.1440329218106998E-2</v>
      </c>
      <c r="IQ209" s="366">
        <v>3.6006546644844502</v>
      </c>
      <c r="IR209" s="366">
        <v>0.826446280991736</v>
      </c>
      <c r="IS209" s="144">
        <v>89.198036006546602</v>
      </c>
      <c r="IT209" s="144">
        <v>94.049586776859499</v>
      </c>
      <c r="IU209" s="144">
        <v>8.9340546863576495</v>
      </c>
      <c r="IV209" s="144">
        <v>6.2242798353909503</v>
      </c>
      <c r="IW209" s="144">
        <v>5.1018918021905098</v>
      </c>
      <c r="IX209" s="144">
        <v>8.4610356598155292</v>
      </c>
      <c r="IY209" s="338">
        <v>91</v>
      </c>
      <c r="IZ209" s="366">
        <v>0.546185703139067</v>
      </c>
      <c r="JA209" s="366">
        <v>8.1105169340463394</v>
      </c>
      <c r="JB209" s="366">
        <v>97.326203208556194</v>
      </c>
      <c r="JC209" s="366">
        <v>6.7342896584838803</v>
      </c>
      <c r="JD209" s="144">
        <v>10.4864703385167</v>
      </c>
    </row>
    <row r="210" spans="1:264" ht="18" customHeight="1">
      <c r="A210" s="278"/>
      <c r="B210" s="279" t="s">
        <v>87</v>
      </c>
      <c r="C210" s="279" t="s">
        <v>87</v>
      </c>
      <c r="D210" s="280" t="s">
        <v>1926</v>
      </c>
      <c r="E210" s="281" t="s">
        <v>1423</v>
      </c>
      <c r="F210" s="280" t="s">
        <v>113</v>
      </c>
      <c r="G210" s="281" t="s">
        <v>25</v>
      </c>
      <c r="H210" s="282" t="s">
        <v>87</v>
      </c>
      <c r="I210" s="282" t="s">
        <v>87</v>
      </c>
      <c r="J210" s="282" t="s">
        <v>87</v>
      </c>
      <c r="K210" s="282" t="s">
        <v>87</v>
      </c>
      <c r="L210" s="282" t="s">
        <v>87</v>
      </c>
      <c r="M210" s="283">
        <v>826161</v>
      </c>
      <c r="N210" s="282" t="s">
        <v>87</v>
      </c>
      <c r="O210" s="282" t="s">
        <v>87</v>
      </c>
      <c r="P210" s="282" t="s">
        <v>87</v>
      </c>
      <c r="Q210" s="282" t="s">
        <v>87</v>
      </c>
      <c r="R210" s="132">
        <v>110.39613809348647</v>
      </c>
      <c r="S210" s="132">
        <v>106.95898675622399</v>
      </c>
      <c r="T210" s="395">
        <v>714.57115453235019</v>
      </c>
      <c r="U210" s="395">
        <v>326.09173553306027</v>
      </c>
      <c r="V210" s="132">
        <v>15.330053769591601</v>
      </c>
      <c r="W210" s="132">
        <v>6.2464248941768696</v>
      </c>
      <c r="X210" s="132">
        <v>21.576478663768398</v>
      </c>
      <c r="Y210" s="282" t="s">
        <v>87</v>
      </c>
      <c r="Z210" s="282" t="s">
        <v>87</v>
      </c>
      <c r="AA210" s="282" t="s">
        <v>87</v>
      </c>
      <c r="AB210" s="282" t="s">
        <v>87</v>
      </c>
      <c r="AC210" s="282" t="s">
        <v>87</v>
      </c>
      <c r="AD210" s="282" t="s">
        <v>87</v>
      </c>
      <c r="AE210" s="282" t="s">
        <v>87</v>
      </c>
      <c r="AF210" s="282" t="s">
        <v>87</v>
      </c>
      <c r="AG210" s="282" t="s">
        <v>87</v>
      </c>
      <c r="AH210" s="282" t="s">
        <v>87</v>
      </c>
      <c r="AI210" s="282" t="s">
        <v>87</v>
      </c>
      <c r="AJ210" s="282" t="s">
        <v>87</v>
      </c>
      <c r="AK210" s="282" t="s">
        <v>87</v>
      </c>
      <c r="AL210" s="282" t="s">
        <v>87</v>
      </c>
      <c r="AM210" s="282" t="s">
        <v>87</v>
      </c>
      <c r="AN210" s="282" t="s">
        <v>87</v>
      </c>
      <c r="AO210" s="282" t="s">
        <v>87</v>
      </c>
      <c r="AP210" s="282" t="s">
        <v>87</v>
      </c>
      <c r="AQ210" s="282" t="s">
        <v>87</v>
      </c>
      <c r="AR210" s="282" t="s">
        <v>87</v>
      </c>
      <c r="AS210" s="282" t="s">
        <v>87</v>
      </c>
      <c r="AT210" s="282" t="s">
        <v>87</v>
      </c>
      <c r="AU210" s="282" t="s">
        <v>87</v>
      </c>
      <c r="AV210" s="282" t="s">
        <v>87</v>
      </c>
      <c r="AW210" s="286" t="s">
        <v>87</v>
      </c>
      <c r="AX210" s="286" t="s">
        <v>87</v>
      </c>
      <c r="AY210" s="286" t="s">
        <v>87</v>
      </c>
      <c r="AZ210" s="286" t="s">
        <v>87</v>
      </c>
      <c r="BA210" s="286" t="s">
        <v>87</v>
      </c>
      <c r="BB210" s="285">
        <v>95</v>
      </c>
      <c r="BC210" s="285">
        <v>119</v>
      </c>
      <c r="BD210" s="287" t="s">
        <v>88</v>
      </c>
      <c r="BE210" s="287" t="s">
        <v>88</v>
      </c>
      <c r="BF210" s="287" t="s">
        <v>88</v>
      </c>
      <c r="BG210" s="285">
        <v>164</v>
      </c>
      <c r="BH210" s="284">
        <v>19.539860123196437</v>
      </c>
      <c r="BI210" s="285">
        <v>988</v>
      </c>
      <c r="BJ210" s="284">
        <v>117.71574269340292</v>
      </c>
      <c r="BK210" s="285">
        <v>36</v>
      </c>
      <c r="BL210" s="284">
        <v>4.2892375880187297</v>
      </c>
      <c r="BM210" s="285">
        <v>24</v>
      </c>
      <c r="BN210" s="288">
        <v>2.8594917253458196</v>
      </c>
      <c r="BO210" s="289">
        <v>362</v>
      </c>
      <c r="BP210" s="288">
        <v>43.130666857299452</v>
      </c>
      <c r="BQ210" s="285">
        <v>0</v>
      </c>
      <c r="BR210" s="288">
        <v>0</v>
      </c>
      <c r="BS210" s="285">
        <v>10</v>
      </c>
      <c r="BT210" s="288">
        <v>1.1914548855607583</v>
      </c>
      <c r="BU210" s="285">
        <v>0</v>
      </c>
      <c r="BV210" s="288">
        <v>0</v>
      </c>
      <c r="BW210" s="285">
        <v>57</v>
      </c>
      <c r="BX210" s="288">
        <v>6.7912928476963224</v>
      </c>
      <c r="BY210" s="290">
        <v>0</v>
      </c>
      <c r="BZ210" s="291">
        <v>0</v>
      </c>
      <c r="CA210" s="285">
        <v>1253</v>
      </c>
      <c r="CB210" s="288">
        <v>149.289297160763</v>
      </c>
      <c r="CC210" s="285">
        <v>1431</v>
      </c>
      <c r="CD210" s="288">
        <v>170.49719412374449</v>
      </c>
      <c r="CE210" s="285">
        <v>112</v>
      </c>
      <c r="CF210" s="288">
        <v>13.344294718280493</v>
      </c>
      <c r="CG210" s="285">
        <v>1810</v>
      </c>
      <c r="CH210" s="288">
        <v>215.65333428649726</v>
      </c>
      <c r="CI210" s="285">
        <v>1389</v>
      </c>
      <c r="CJ210" s="288">
        <v>165.49308360438931</v>
      </c>
      <c r="CK210" s="285">
        <v>346</v>
      </c>
      <c r="CL210" s="288">
        <v>41.224339040402235</v>
      </c>
      <c r="CM210" s="285">
        <v>563</v>
      </c>
      <c r="CN210" s="292">
        <v>67.078910057070686</v>
      </c>
      <c r="CO210" s="285">
        <v>401</v>
      </c>
      <c r="CP210" s="288">
        <v>47.777340910986403</v>
      </c>
      <c r="CQ210" s="285">
        <v>12</v>
      </c>
      <c r="CR210" s="288">
        <v>1.4297458626729098</v>
      </c>
      <c r="CS210" s="285">
        <v>5</v>
      </c>
      <c r="CT210" s="288">
        <v>0.59572744278037915</v>
      </c>
      <c r="CU210" s="285">
        <v>118</v>
      </c>
      <c r="CV210" s="288">
        <v>14.059167649616946</v>
      </c>
      <c r="CW210" s="285">
        <v>528</v>
      </c>
      <c r="CX210" s="288">
        <v>62.908817957608036</v>
      </c>
      <c r="CY210" s="285">
        <v>528</v>
      </c>
      <c r="CZ210" s="288">
        <v>62.908817957608036</v>
      </c>
      <c r="DA210" s="285">
        <v>0</v>
      </c>
      <c r="DB210" s="288">
        <v>0</v>
      </c>
      <c r="DC210" s="285">
        <v>0</v>
      </c>
      <c r="DD210" s="285">
        <v>0</v>
      </c>
      <c r="DE210" s="285">
        <v>1061</v>
      </c>
      <c r="DF210" s="285">
        <v>36125</v>
      </c>
      <c r="DG210" s="285">
        <v>0</v>
      </c>
      <c r="DH210" s="285">
        <v>1197</v>
      </c>
      <c r="DI210" s="285">
        <v>341</v>
      </c>
      <c r="DJ210" s="285">
        <v>497</v>
      </c>
      <c r="DK210" s="285">
        <v>415</v>
      </c>
      <c r="DL210" s="285">
        <v>1217</v>
      </c>
      <c r="DM210" s="285">
        <v>0</v>
      </c>
      <c r="DN210" s="285">
        <v>1865</v>
      </c>
      <c r="DO210" s="285">
        <v>478</v>
      </c>
      <c r="DP210" s="285">
        <v>138</v>
      </c>
      <c r="DQ210" s="285">
        <v>63</v>
      </c>
      <c r="DR210" s="285">
        <v>0</v>
      </c>
      <c r="DS210" s="285">
        <v>37</v>
      </c>
      <c r="DT210" s="285">
        <v>10140</v>
      </c>
      <c r="DU210" s="285">
        <v>28189</v>
      </c>
      <c r="DV210" s="285">
        <v>11466</v>
      </c>
      <c r="DW210" s="285">
        <v>6727</v>
      </c>
      <c r="DX210" s="285">
        <v>794</v>
      </c>
      <c r="DY210" s="285">
        <v>746</v>
      </c>
      <c r="DZ210" s="285">
        <v>8071</v>
      </c>
      <c r="EA210" s="285">
        <v>35590</v>
      </c>
      <c r="EB210" s="288">
        <v>21.191345883675201</v>
      </c>
      <c r="EC210" s="285">
        <v>412</v>
      </c>
      <c r="ED210" s="285">
        <v>12057</v>
      </c>
      <c r="EE210" s="285">
        <v>2617</v>
      </c>
      <c r="EF210" s="288">
        <v>21.705233474330264</v>
      </c>
      <c r="EG210" s="285">
        <v>263</v>
      </c>
      <c r="EH210" s="285">
        <v>404</v>
      </c>
      <c r="EI210" s="285">
        <v>176</v>
      </c>
      <c r="EJ210" s="285">
        <v>60</v>
      </c>
      <c r="EK210" s="285">
        <v>877</v>
      </c>
      <c r="EL210" s="285">
        <v>0</v>
      </c>
      <c r="EM210" s="285">
        <v>25</v>
      </c>
      <c r="EN210" s="285">
        <v>20</v>
      </c>
      <c r="EO210" s="285">
        <v>95</v>
      </c>
      <c r="EP210" s="285">
        <v>104</v>
      </c>
      <c r="EQ210" s="285">
        <v>93</v>
      </c>
      <c r="ER210" s="285">
        <v>0</v>
      </c>
      <c r="ES210" s="285">
        <v>5</v>
      </c>
      <c r="ET210" s="285">
        <v>5</v>
      </c>
      <c r="EU210" s="285">
        <v>1</v>
      </c>
      <c r="EV210" s="285">
        <v>5143</v>
      </c>
      <c r="EW210" s="285">
        <v>0</v>
      </c>
      <c r="EX210" s="285">
        <v>12</v>
      </c>
      <c r="EY210" s="285">
        <v>427</v>
      </c>
      <c r="EZ210" s="285">
        <v>25</v>
      </c>
      <c r="FA210" s="285">
        <v>26</v>
      </c>
      <c r="FB210" s="285">
        <v>10</v>
      </c>
      <c r="FC210" s="285">
        <v>8</v>
      </c>
      <c r="FD210" s="285">
        <v>3</v>
      </c>
      <c r="FE210" s="285">
        <v>10</v>
      </c>
      <c r="FF210" s="285">
        <v>57</v>
      </c>
      <c r="FG210" s="285">
        <v>411</v>
      </c>
      <c r="FH210" s="285">
        <v>915</v>
      </c>
      <c r="FI210" s="285">
        <v>368</v>
      </c>
      <c r="FJ210" s="285">
        <v>6000</v>
      </c>
      <c r="FK210" s="289">
        <v>25</v>
      </c>
      <c r="FL210" s="288">
        <v>3.0260445603217776</v>
      </c>
      <c r="FM210" s="289">
        <v>9</v>
      </c>
      <c r="FN210" s="288">
        <v>1.0893760417158398</v>
      </c>
      <c r="FO210" s="289">
        <v>7</v>
      </c>
      <c r="FP210" s="288">
        <v>0.84729247689009768</v>
      </c>
      <c r="FQ210" s="281">
        <v>2</v>
      </c>
      <c r="FR210" s="292">
        <v>0.23829097711215166</v>
      </c>
      <c r="FS210" s="281">
        <v>1</v>
      </c>
      <c r="FT210" s="292">
        <v>0.11914548855607583</v>
      </c>
      <c r="FU210" s="289">
        <v>83</v>
      </c>
      <c r="FV210" s="288">
        <v>9.889075550154292</v>
      </c>
      <c r="FW210" s="293">
        <v>3</v>
      </c>
      <c r="FX210" s="293">
        <v>0</v>
      </c>
      <c r="FY210" s="293">
        <v>3</v>
      </c>
      <c r="FZ210" s="293">
        <v>0</v>
      </c>
      <c r="GA210" s="293">
        <v>0</v>
      </c>
      <c r="GB210" s="285">
        <v>8179</v>
      </c>
      <c r="GC210" s="285">
        <v>0</v>
      </c>
      <c r="GD210" s="285">
        <v>5620</v>
      </c>
      <c r="GE210" s="285">
        <v>0</v>
      </c>
      <c r="GF210" s="285">
        <v>20</v>
      </c>
      <c r="GG210" s="288">
        <v>357.01</v>
      </c>
      <c r="GH210" s="288">
        <v>1275.0999999999999</v>
      </c>
      <c r="GI210" s="288">
        <v>66.569999999999993</v>
      </c>
      <c r="GJ210" s="288">
        <v>10.76</v>
      </c>
      <c r="GK210" s="288">
        <v>3</v>
      </c>
      <c r="GL210" s="288">
        <v>4</v>
      </c>
      <c r="GM210" s="288">
        <v>14</v>
      </c>
      <c r="GN210" s="288">
        <v>7</v>
      </c>
      <c r="GO210" s="288">
        <v>2</v>
      </c>
      <c r="GP210" s="288">
        <v>9</v>
      </c>
      <c r="GQ210" s="288">
        <v>5</v>
      </c>
      <c r="GR210" s="288">
        <v>2</v>
      </c>
      <c r="GS210" s="288">
        <v>0</v>
      </c>
      <c r="GT210" s="288">
        <v>42</v>
      </c>
      <c r="GU210" s="288">
        <v>1</v>
      </c>
      <c r="GV210" s="288">
        <v>5</v>
      </c>
      <c r="GW210" s="288">
        <v>3</v>
      </c>
      <c r="GX210" s="288">
        <v>2</v>
      </c>
      <c r="GY210" s="288">
        <v>5</v>
      </c>
      <c r="GZ210" s="288">
        <v>6</v>
      </c>
      <c r="HA210" s="288">
        <v>1</v>
      </c>
      <c r="HB210" s="288">
        <v>3</v>
      </c>
      <c r="HC210" s="288">
        <v>1</v>
      </c>
      <c r="HD210" s="288">
        <v>5</v>
      </c>
      <c r="HE210" s="288">
        <v>3</v>
      </c>
      <c r="HF210" s="288">
        <v>1</v>
      </c>
      <c r="HG210" s="288">
        <v>2</v>
      </c>
      <c r="HH210" s="288">
        <v>21.91</v>
      </c>
      <c r="HI210" s="288">
        <v>3.78</v>
      </c>
      <c r="HJ210" s="134">
        <v>1.4525013889544534</v>
      </c>
      <c r="HK210" s="134">
        <v>21.061270139839571</v>
      </c>
      <c r="HL210" s="132">
        <v>81.082863993822031</v>
      </c>
      <c r="HM210" s="144">
        <v>113.26208125811699</v>
      </c>
      <c r="HN210" s="144">
        <v>120.82169423875</v>
      </c>
      <c r="HO210" s="365">
        <v>4.4989315037678501E-2</v>
      </c>
      <c r="HP210" s="365">
        <v>1.8696248286177199E-2</v>
      </c>
      <c r="HQ210" s="365">
        <v>1.4285714285714299</v>
      </c>
      <c r="HR210" s="365">
        <v>0.86956521739130399</v>
      </c>
      <c r="HS210" s="132">
        <v>67.142857142857096</v>
      </c>
      <c r="HT210" s="132">
        <v>72.753623188405797</v>
      </c>
      <c r="HU210" s="132">
        <v>3.1492520526374999</v>
      </c>
      <c r="HV210" s="132">
        <v>2.1500685529103798</v>
      </c>
      <c r="HW210" s="132">
        <v>2.8732777808435901</v>
      </c>
      <c r="HX210" s="132">
        <v>6.0598291594317804</v>
      </c>
      <c r="HY210" s="144">
        <v>107.26852921254736</v>
      </c>
      <c r="HZ210" s="144">
        <v>102.41883739043</v>
      </c>
      <c r="IA210" s="383">
        <v>68</v>
      </c>
      <c r="IB210" s="383">
        <v>52</v>
      </c>
      <c r="IC210" s="366">
        <v>0.51825318192211001</v>
      </c>
      <c r="ID210" s="366">
        <v>0.20731999043138499</v>
      </c>
      <c r="IE210" s="366">
        <v>4.4707429322813903</v>
      </c>
      <c r="IF210" s="366">
        <v>2.8713418001104398</v>
      </c>
      <c r="IG210" s="144">
        <v>39.579224194608798</v>
      </c>
      <c r="IH210" s="144">
        <v>41.303147432357797</v>
      </c>
      <c r="II210" s="144">
        <v>11.592104260346</v>
      </c>
      <c r="IJ210" s="144">
        <v>7.22031735906228</v>
      </c>
      <c r="IK210" s="144">
        <v>3.638504129647</v>
      </c>
      <c r="IL210" s="144">
        <v>8.3584855088508494</v>
      </c>
      <c r="IM210" s="146">
        <v>116.33776205604487</v>
      </c>
      <c r="IN210" s="135">
        <v>108.27961707961997</v>
      </c>
      <c r="IO210" s="366">
        <v>0.44052863436123402</v>
      </c>
      <c r="IP210" s="366">
        <v>0.194325689856199</v>
      </c>
      <c r="IQ210" s="366">
        <v>3.0042918454935599</v>
      </c>
      <c r="IR210" s="366">
        <v>1.5015015015015001</v>
      </c>
      <c r="IS210" s="144">
        <v>82.188841201716698</v>
      </c>
      <c r="IT210" s="144">
        <v>88.438438438438396</v>
      </c>
      <c r="IU210" s="144">
        <v>14.6633102580239</v>
      </c>
      <c r="IV210" s="144">
        <v>12.942090944422899</v>
      </c>
      <c r="IW210" s="144">
        <v>3.61514052583862</v>
      </c>
      <c r="IX210" s="144">
        <v>6.7180133234075896</v>
      </c>
      <c r="IY210" s="338">
        <v>59</v>
      </c>
      <c r="IZ210" s="366">
        <v>0.35923039454456901</v>
      </c>
      <c r="JA210" s="366">
        <v>3.94385026737968</v>
      </c>
      <c r="JB210" s="366">
        <v>90.775401069518693</v>
      </c>
      <c r="JC210" s="366">
        <v>9.1086215294690707</v>
      </c>
      <c r="JD210" s="144">
        <v>8.9248464649054302</v>
      </c>
    </row>
    <row r="211" spans="1:264" ht="18" customHeight="1">
      <c r="A211" s="278"/>
      <c r="B211" s="279" t="s">
        <v>87</v>
      </c>
      <c r="C211" s="279" t="s">
        <v>87</v>
      </c>
      <c r="D211" s="280" t="s">
        <v>1927</v>
      </c>
      <c r="E211" s="281" t="s">
        <v>1424</v>
      </c>
      <c r="F211" s="280" t="s">
        <v>113</v>
      </c>
      <c r="G211" s="281" t="s">
        <v>25</v>
      </c>
      <c r="H211" s="282" t="s">
        <v>87</v>
      </c>
      <c r="I211" s="282" t="s">
        <v>87</v>
      </c>
      <c r="J211" s="282" t="s">
        <v>87</v>
      </c>
      <c r="K211" s="282" t="s">
        <v>87</v>
      </c>
      <c r="L211" s="282" t="s">
        <v>87</v>
      </c>
      <c r="M211" s="283">
        <v>884635</v>
      </c>
      <c r="N211" s="282" t="s">
        <v>87</v>
      </c>
      <c r="O211" s="282" t="s">
        <v>87</v>
      </c>
      <c r="P211" s="282" t="s">
        <v>87</v>
      </c>
      <c r="Q211" s="282" t="s">
        <v>87</v>
      </c>
      <c r="R211" s="132">
        <v>108.83865934000509</v>
      </c>
      <c r="S211" s="132">
        <v>104.00085243334634</v>
      </c>
      <c r="T211" s="395">
        <v>627.33815186239281</v>
      </c>
      <c r="U211" s="395">
        <v>195.92475413691409</v>
      </c>
      <c r="V211" s="132">
        <v>15.638837887460801</v>
      </c>
      <c r="W211" s="132">
        <v>6.0157684415163599</v>
      </c>
      <c r="X211" s="132">
        <v>21.654606328977199</v>
      </c>
      <c r="Y211" s="282" t="s">
        <v>87</v>
      </c>
      <c r="Z211" s="282" t="s">
        <v>87</v>
      </c>
      <c r="AA211" s="282" t="s">
        <v>87</v>
      </c>
      <c r="AB211" s="282" t="s">
        <v>87</v>
      </c>
      <c r="AC211" s="282" t="s">
        <v>87</v>
      </c>
      <c r="AD211" s="282" t="s">
        <v>87</v>
      </c>
      <c r="AE211" s="282" t="s">
        <v>87</v>
      </c>
      <c r="AF211" s="282" t="s">
        <v>87</v>
      </c>
      <c r="AG211" s="282" t="s">
        <v>87</v>
      </c>
      <c r="AH211" s="282" t="s">
        <v>87</v>
      </c>
      <c r="AI211" s="282" t="s">
        <v>87</v>
      </c>
      <c r="AJ211" s="282" t="s">
        <v>87</v>
      </c>
      <c r="AK211" s="282" t="s">
        <v>87</v>
      </c>
      <c r="AL211" s="282" t="s">
        <v>87</v>
      </c>
      <c r="AM211" s="282" t="s">
        <v>87</v>
      </c>
      <c r="AN211" s="282" t="s">
        <v>87</v>
      </c>
      <c r="AO211" s="282" t="s">
        <v>87</v>
      </c>
      <c r="AP211" s="282" t="s">
        <v>87</v>
      </c>
      <c r="AQ211" s="282" t="s">
        <v>87</v>
      </c>
      <c r="AR211" s="282" t="s">
        <v>87</v>
      </c>
      <c r="AS211" s="282" t="s">
        <v>87</v>
      </c>
      <c r="AT211" s="282" t="s">
        <v>87</v>
      </c>
      <c r="AU211" s="282" t="s">
        <v>87</v>
      </c>
      <c r="AV211" s="282" t="s">
        <v>87</v>
      </c>
      <c r="AW211" s="286" t="s">
        <v>87</v>
      </c>
      <c r="AX211" s="286" t="s">
        <v>87</v>
      </c>
      <c r="AY211" s="286" t="s">
        <v>87</v>
      </c>
      <c r="AZ211" s="286" t="s">
        <v>87</v>
      </c>
      <c r="BA211" s="286" t="s">
        <v>87</v>
      </c>
      <c r="BB211" s="285">
        <v>138</v>
      </c>
      <c r="BC211" s="285">
        <v>216</v>
      </c>
      <c r="BD211" s="287" t="s">
        <v>88</v>
      </c>
      <c r="BE211" s="287" t="s">
        <v>88</v>
      </c>
      <c r="BF211" s="287" t="s">
        <v>88</v>
      </c>
      <c r="BG211" s="285">
        <v>279</v>
      </c>
      <c r="BH211" s="284">
        <v>30.797829360155777</v>
      </c>
      <c r="BI211" s="285">
        <v>1127</v>
      </c>
      <c r="BJ211" s="284">
        <v>124.40556877740346</v>
      </c>
      <c r="BK211" s="285">
        <v>77</v>
      </c>
      <c r="BL211" s="284">
        <v>8.4997593574623469</v>
      </c>
      <c r="BM211" s="285">
        <v>37</v>
      </c>
      <c r="BN211" s="288">
        <v>4.0842999509884006</v>
      </c>
      <c r="BO211" s="289">
        <v>354</v>
      </c>
      <c r="BP211" s="288">
        <v>39.076815747294432</v>
      </c>
      <c r="BQ211" s="285">
        <v>0</v>
      </c>
      <c r="BR211" s="288">
        <v>0</v>
      </c>
      <c r="BS211" s="285">
        <v>0</v>
      </c>
      <c r="BT211" s="288">
        <v>0</v>
      </c>
      <c r="BU211" s="285">
        <v>0</v>
      </c>
      <c r="BV211" s="288">
        <v>0</v>
      </c>
      <c r="BW211" s="285">
        <v>187</v>
      </c>
      <c r="BX211" s="288">
        <v>20.642272725265698</v>
      </c>
      <c r="BY211" s="285">
        <v>0</v>
      </c>
      <c r="BZ211" s="288">
        <v>0</v>
      </c>
      <c r="CA211" s="285">
        <v>1520</v>
      </c>
      <c r="CB211" s="288">
        <v>167.78745744600997</v>
      </c>
      <c r="CC211" s="285">
        <v>1297</v>
      </c>
      <c r="CD211" s="288">
        <v>143.17127125491771</v>
      </c>
      <c r="CE211" s="285">
        <v>193</v>
      </c>
      <c r="CF211" s="288">
        <v>21.304591636236793</v>
      </c>
      <c r="CG211" s="285">
        <v>1014</v>
      </c>
      <c r="CH211" s="288">
        <v>111.93189595411455</v>
      </c>
      <c r="CI211" s="285">
        <v>1369</v>
      </c>
      <c r="CJ211" s="288">
        <v>151.11909818657082</v>
      </c>
      <c r="CK211" s="285">
        <v>393</v>
      </c>
      <c r="CL211" s="288">
        <v>43.381888668606528</v>
      </c>
      <c r="CM211" s="285">
        <v>2374</v>
      </c>
      <c r="CN211" s="292">
        <v>262.0575157742287</v>
      </c>
      <c r="CO211" s="285">
        <v>367</v>
      </c>
      <c r="CP211" s="288">
        <v>40.511840054398455</v>
      </c>
      <c r="CQ211" s="285">
        <v>0</v>
      </c>
      <c r="CR211" s="288">
        <v>0</v>
      </c>
      <c r="CS211" s="285">
        <v>60</v>
      </c>
      <c r="CT211" s="288">
        <v>6.6231891097109195</v>
      </c>
      <c r="CU211" s="285">
        <v>123</v>
      </c>
      <c r="CV211" s="288">
        <v>13.577537674907386</v>
      </c>
      <c r="CW211" s="285">
        <v>1755</v>
      </c>
      <c r="CX211" s="288">
        <v>193.72828145904441</v>
      </c>
      <c r="CY211" s="285">
        <v>1755</v>
      </c>
      <c r="CZ211" s="288">
        <v>193.72828145904441</v>
      </c>
      <c r="DA211" s="290">
        <v>0</v>
      </c>
      <c r="DB211" s="291">
        <v>0</v>
      </c>
      <c r="DC211" s="285">
        <v>20</v>
      </c>
      <c r="DD211" s="285">
        <v>0</v>
      </c>
      <c r="DE211" s="285">
        <v>523</v>
      </c>
      <c r="DF211" s="285">
        <v>7762</v>
      </c>
      <c r="DG211" s="285">
        <v>3530</v>
      </c>
      <c r="DH211" s="285">
        <v>806</v>
      </c>
      <c r="DI211" s="285">
        <v>225</v>
      </c>
      <c r="DJ211" s="285">
        <v>10</v>
      </c>
      <c r="DK211" s="285">
        <v>0</v>
      </c>
      <c r="DL211" s="285">
        <v>0</v>
      </c>
      <c r="DM211" s="285">
        <v>0</v>
      </c>
      <c r="DN211" s="285">
        <v>949</v>
      </c>
      <c r="DO211" s="285">
        <v>17</v>
      </c>
      <c r="DP211" s="285">
        <v>53</v>
      </c>
      <c r="DQ211" s="285">
        <v>101</v>
      </c>
      <c r="DR211" s="285">
        <v>0</v>
      </c>
      <c r="DS211" s="285">
        <v>51</v>
      </c>
      <c r="DT211" s="285">
        <v>800</v>
      </c>
      <c r="DU211" s="285">
        <v>24258</v>
      </c>
      <c r="DV211" s="285">
        <v>4235</v>
      </c>
      <c r="DW211" s="285">
        <v>1586</v>
      </c>
      <c r="DX211" s="285">
        <v>408</v>
      </c>
      <c r="DY211" s="285">
        <v>408</v>
      </c>
      <c r="DZ211" s="285">
        <v>3954</v>
      </c>
      <c r="EA211" s="285">
        <v>9096</v>
      </c>
      <c r="EB211" s="288">
        <v>27.264731750219902</v>
      </c>
      <c r="EC211" s="285">
        <v>260</v>
      </c>
      <c r="ED211" s="285">
        <v>3038</v>
      </c>
      <c r="EE211" s="285">
        <v>789</v>
      </c>
      <c r="EF211" s="288">
        <v>25.971033574720209</v>
      </c>
      <c r="EG211" s="285">
        <v>246</v>
      </c>
      <c r="EH211" s="285">
        <v>60</v>
      </c>
      <c r="EI211" s="285">
        <v>46</v>
      </c>
      <c r="EJ211" s="285">
        <v>15</v>
      </c>
      <c r="EK211" s="285">
        <v>260</v>
      </c>
      <c r="EL211" s="285">
        <v>3</v>
      </c>
      <c r="EM211" s="285">
        <v>19</v>
      </c>
      <c r="EN211" s="285">
        <v>4</v>
      </c>
      <c r="EO211" s="285">
        <v>14</v>
      </c>
      <c r="EP211" s="285">
        <v>11</v>
      </c>
      <c r="EQ211" s="285">
        <v>43</v>
      </c>
      <c r="ER211" s="285">
        <v>0</v>
      </c>
      <c r="ES211" s="285">
        <v>0</v>
      </c>
      <c r="ET211" s="285">
        <v>2</v>
      </c>
      <c r="EU211" s="285">
        <v>0</v>
      </c>
      <c r="EV211" s="285">
        <v>2313</v>
      </c>
      <c r="EW211" s="285">
        <v>46</v>
      </c>
      <c r="EX211" s="285">
        <v>35</v>
      </c>
      <c r="EY211" s="285">
        <v>190</v>
      </c>
      <c r="EZ211" s="285">
        <v>0</v>
      </c>
      <c r="FA211" s="285">
        <v>26</v>
      </c>
      <c r="FB211" s="285">
        <v>2</v>
      </c>
      <c r="FC211" s="285">
        <v>1</v>
      </c>
      <c r="FD211" s="285">
        <v>12</v>
      </c>
      <c r="FE211" s="285">
        <v>0</v>
      </c>
      <c r="FF211" s="285">
        <v>21</v>
      </c>
      <c r="FG211" s="285">
        <v>148</v>
      </c>
      <c r="FH211" s="285">
        <v>440</v>
      </c>
      <c r="FI211" s="285">
        <v>336</v>
      </c>
      <c r="FJ211" s="285">
        <v>1940</v>
      </c>
      <c r="FK211" s="289">
        <v>33</v>
      </c>
      <c r="FL211" s="288">
        <v>3.7303520661063607</v>
      </c>
      <c r="FM211" s="289">
        <v>10</v>
      </c>
      <c r="FN211" s="288">
        <v>1.1304097170019274</v>
      </c>
      <c r="FO211" s="289">
        <v>11</v>
      </c>
      <c r="FP211" s="288">
        <v>1.2434506887021202</v>
      </c>
      <c r="FQ211" s="281">
        <v>5</v>
      </c>
      <c r="FR211" s="292">
        <v>0.55193242580924329</v>
      </c>
      <c r="FS211" s="281">
        <v>1</v>
      </c>
      <c r="FT211" s="292">
        <v>0.11038648516184868</v>
      </c>
      <c r="FU211" s="289">
        <v>61</v>
      </c>
      <c r="FV211" s="288">
        <v>6.733575594872768</v>
      </c>
      <c r="FW211" s="293">
        <v>1</v>
      </c>
      <c r="FX211" s="293">
        <v>1</v>
      </c>
      <c r="FY211" s="293">
        <v>0</v>
      </c>
      <c r="FZ211" s="293">
        <v>0</v>
      </c>
      <c r="GA211" s="293">
        <v>0</v>
      </c>
      <c r="GB211" s="285">
        <v>6835</v>
      </c>
      <c r="GC211" s="285">
        <v>0</v>
      </c>
      <c r="GD211" s="285">
        <v>1912</v>
      </c>
      <c r="GE211" s="285">
        <v>0</v>
      </c>
      <c r="GF211" s="285">
        <v>46</v>
      </c>
      <c r="GG211" s="288">
        <v>109.12</v>
      </c>
      <c r="GH211" s="288">
        <v>398.38</v>
      </c>
      <c r="GI211" s="288">
        <v>22.86</v>
      </c>
      <c r="GJ211" s="288">
        <v>4</v>
      </c>
      <c r="GK211" s="288">
        <v>1</v>
      </c>
      <c r="GL211" s="288">
        <v>1</v>
      </c>
      <c r="GM211" s="288">
        <v>3</v>
      </c>
      <c r="GN211" s="288">
        <v>3</v>
      </c>
      <c r="GO211" s="288">
        <v>2</v>
      </c>
      <c r="GP211" s="288">
        <v>6</v>
      </c>
      <c r="GQ211" s="288">
        <v>3.2</v>
      </c>
      <c r="GR211" s="288">
        <v>2</v>
      </c>
      <c r="GS211" s="288">
        <v>0</v>
      </c>
      <c r="GT211" s="288">
        <v>14.3</v>
      </c>
      <c r="GU211" s="288">
        <v>1</v>
      </c>
      <c r="GV211" s="288">
        <v>2</v>
      </c>
      <c r="GW211" s="288">
        <v>1</v>
      </c>
      <c r="GX211" s="288">
        <v>0</v>
      </c>
      <c r="GY211" s="288">
        <v>1</v>
      </c>
      <c r="GZ211" s="288">
        <v>3</v>
      </c>
      <c r="HA211" s="288">
        <v>1</v>
      </c>
      <c r="HB211" s="288">
        <v>0</v>
      </c>
      <c r="HC211" s="288">
        <v>0</v>
      </c>
      <c r="HD211" s="288">
        <v>0</v>
      </c>
      <c r="HE211" s="288">
        <v>1</v>
      </c>
      <c r="HF211" s="288">
        <v>1.1100000000000001</v>
      </c>
      <c r="HG211" s="288">
        <v>2</v>
      </c>
      <c r="HH211" s="288">
        <v>12.8</v>
      </c>
      <c r="HI211" s="288">
        <v>0</v>
      </c>
      <c r="HJ211" s="134">
        <v>2.2608194340038548</v>
      </c>
      <c r="HK211" s="134">
        <v>14.695326321025057</v>
      </c>
      <c r="HL211" s="132">
        <v>59.953540160631221</v>
      </c>
      <c r="HM211" s="144">
        <v>113.378310296271</v>
      </c>
      <c r="HN211" s="144">
        <v>120.37606389653899</v>
      </c>
      <c r="HO211" s="365">
        <v>0.18356754019496099</v>
      </c>
      <c r="HP211" s="365">
        <v>6.8809969800068801E-2</v>
      </c>
      <c r="HQ211" s="365">
        <v>4.8739495798319297</v>
      </c>
      <c r="HR211" s="365">
        <v>2.36220472440945</v>
      </c>
      <c r="HS211" s="132">
        <v>87.899159663865504</v>
      </c>
      <c r="HT211" s="132">
        <v>89.501312335958005</v>
      </c>
      <c r="HU211" s="132">
        <v>3.7662995315862799</v>
      </c>
      <c r="HV211" s="132">
        <v>2.91295538820291</v>
      </c>
      <c r="HW211" s="132">
        <v>4.1107100419254303</v>
      </c>
      <c r="HX211" s="132">
        <v>8.2675064047822406</v>
      </c>
      <c r="HY211" s="144">
        <v>101.79491529255156</v>
      </c>
      <c r="HZ211" s="144">
        <v>99.6624926039744</v>
      </c>
      <c r="IA211" s="383">
        <v>99</v>
      </c>
      <c r="IB211" s="383">
        <v>86</v>
      </c>
      <c r="IC211" s="366">
        <v>0.58279861070230199</v>
      </c>
      <c r="ID211" s="366">
        <v>0.28540138718348701</v>
      </c>
      <c r="IE211" s="366">
        <v>6.0960591133004902</v>
      </c>
      <c r="IF211" s="366">
        <v>4.7304730473047298</v>
      </c>
      <c r="IG211" s="144">
        <v>76.908866995073893</v>
      </c>
      <c r="IH211" s="144">
        <v>80.1430143014301</v>
      </c>
      <c r="II211" s="144">
        <v>9.5602519573791707</v>
      </c>
      <c r="IJ211" s="144">
        <v>6.0332525802276598</v>
      </c>
      <c r="IK211" s="144">
        <v>4.62188642019595</v>
      </c>
      <c r="IL211" s="144">
        <v>9.9791844577284401</v>
      </c>
      <c r="IM211" s="146">
        <v>114.26730827821294</v>
      </c>
      <c r="IN211" s="135">
        <v>103.28642628051699</v>
      </c>
      <c r="IO211" s="366">
        <v>0.48128342245989297</v>
      </c>
      <c r="IP211" s="366">
        <v>5.6217674836968698E-2</v>
      </c>
      <c r="IQ211" s="366">
        <v>5.2734375</v>
      </c>
      <c r="IR211" s="366">
        <v>0.96339113680154098</v>
      </c>
      <c r="IS211" s="144">
        <v>88.28125</v>
      </c>
      <c r="IT211" s="144">
        <v>94.797687861271697</v>
      </c>
      <c r="IU211" s="144">
        <v>9.1265597147950093</v>
      </c>
      <c r="IV211" s="144">
        <v>5.8353946480773597</v>
      </c>
      <c r="IW211" s="144">
        <v>3.7875921220966902</v>
      </c>
      <c r="IX211" s="144">
        <v>6.7221891731112402</v>
      </c>
      <c r="IY211" s="338">
        <v>86</v>
      </c>
      <c r="IZ211" s="366">
        <v>0.396788779182431</v>
      </c>
      <c r="JA211" s="366">
        <v>8.1362346263008494</v>
      </c>
      <c r="JB211" s="366">
        <v>93.755912961210996</v>
      </c>
      <c r="JC211" s="366">
        <v>4.8768109255329</v>
      </c>
      <c r="JD211" s="144">
        <v>10.272203245089701</v>
      </c>
    </row>
    <row r="212" spans="1:264" ht="18" customHeight="1">
      <c r="A212" s="278"/>
      <c r="B212" s="279" t="s">
        <v>87</v>
      </c>
      <c r="C212" s="279" t="s">
        <v>87</v>
      </c>
      <c r="D212" s="280" t="s">
        <v>1928</v>
      </c>
      <c r="E212" s="281" t="s">
        <v>1425</v>
      </c>
      <c r="F212" s="280" t="s">
        <v>113</v>
      </c>
      <c r="G212" s="281" t="s">
        <v>25</v>
      </c>
      <c r="H212" s="282" t="s">
        <v>87</v>
      </c>
      <c r="I212" s="282" t="s">
        <v>87</v>
      </c>
      <c r="J212" s="282" t="s">
        <v>87</v>
      </c>
      <c r="K212" s="282" t="s">
        <v>87</v>
      </c>
      <c r="L212" s="282" t="s">
        <v>87</v>
      </c>
      <c r="M212" s="283">
        <v>2752412</v>
      </c>
      <c r="N212" s="282" t="s">
        <v>87</v>
      </c>
      <c r="O212" s="282" t="s">
        <v>87</v>
      </c>
      <c r="P212" s="282" t="s">
        <v>87</v>
      </c>
      <c r="Q212" s="282" t="s">
        <v>87</v>
      </c>
      <c r="R212" s="132">
        <v>117.79914503020596</v>
      </c>
      <c r="S212" s="132">
        <v>111.80306454681272</v>
      </c>
      <c r="T212" s="395">
        <v>3774.4131567384065</v>
      </c>
      <c r="U212" s="395">
        <v>1735.6785791224556</v>
      </c>
      <c r="V212" s="132">
        <v>17.858720396860502</v>
      </c>
      <c r="W212" s="132">
        <v>6.5373245897183203</v>
      </c>
      <c r="X212" s="132">
        <v>24.396044986578801</v>
      </c>
      <c r="Y212" s="282" t="s">
        <v>87</v>
      </c>
      <c r="Z212" s="282" t="s">
        <v>87</v>
      </c>
      <c r="AA212" s="282" t="s">
        <v>87</v>
      </c>
      <c r="AB212" s="282" t="s">
        <v>87</v>
      </c>
      <c r="AC212" s="282" t="s">
        <v>87</v>
      </c>
      <c r="AD212" s="282" t="s">
        <v>87</v>
      </c>
      <c r="AE212" s="282" t="s">
        <v>87</v>
      </c>
      <c r="AF212" s="282" t="s">
        <v>87</v>
      </c>
      <c r="AG212" s="282" t="s">
        <v>87</v>
      </c>
      <c r="AH212" s="282" t="s">
        <v>87</v>
      </c>
      <c r="AI212" s="282" t="s">
        <v>87</v>
      </c>
      <c r="AJ212" s="282" t="s">
        <v>87</v>
      </c>
      <c r="AK212" s="282" t="s">
        <v>87</v>
      </c>
      <c r="AL212" s="282" t="s">
        <v>87</v>
      </c>
      <c r="AM212" s="282" t="s">
        <v>87</v>
      </c>
      <c r="AN212" s="282" t="s">
        <v>87</v>
      </c>
      <c r="AO212" s="282" t="s">
        <v>87</v>
      </c>
      <c r="AP212" s="282" t="s">
        <v>87</v>
      </c>
      <c r="AQ212" s="282" t="s">
        <v>87</v>
      </c>
      <c r="AR212" s="282" t="s">
        <v>87</v>
      </c>
      <c r="AS212" s="282" t="s">
        <v>87</v>
      </c>
      <c r="AT212" s="282" t="s">
        <v>87</v>
      </c>
      <c r="AU212" s="282" t="s">
        <v>87</v>
      </c>
      <c r="AV212" s="282" t="s">
        <v>87</v>
      </c>
      <c r="AW212" s="286" t="s">
        <v>87</v>
      </c>
      <c r="AX212" s="286" t="s">
        <v>87</v>
      </c>
      <c r="AY212" s="286" t="s">
        <v>87</v>
      </c>
      <c r="AZ212" s="286" t="s">
        <v>87</v>
      </c>
      <c r="BA212" s="286" t="s">
        <v>87</v>
      </c>
      <c r="BB212" s="285">
        <v>174</v>
      </c>
      <c r="BC212" s="285">
        <v>327</v>
      </c>
      <c r="BD212" s="287" t="s">
        <v>88</v>
      </c>
      <c r="BE212" s="287" t="s">
        <v>88</v>
      </c>
      <c r="BF212" s="287" t="s">
        <v>88</v>
      </c>
      <c r="BG212" s="285">
        <v>1059</v>
      </c>
      <c r="BH212" s="284">
        <v>39.350694954081568</v>
      </c>
      <c r="BI212" s="285">
        <v>5578</v>
      </c>
      <c r="BJ212" s="284">
        <v>207.26928843613504</v>
      </c>
      <c r="BK212" s="285">
        <v>245</v>
      </c>
      <c r="BL212" s="284">
        <v>9.1037962830500323</v>
      </c>
      <c r="BM212" s="285">
        <v>193</v>
      </c>
      <c r="BN212" s="288">
        <v>7.1715619699128821</v>
      </c>
      <c r="BO212" s="289">
        <v>2235</v>
      </c>
      <c r="BP212" s="288">
        <v>83.048917112721725</v>
      </c>
      <c r="BQ212" s="285">
        <v>0</v>
      </c>
      <c r="BR212" s="288">
        <v>0</v>
      </c>
      <c r="BS212" s="285">
        <v>76</v>
      </c>
      <c r="BT212" s="288">
        <v>2.8240347653542957</v>
      </c>
      <c r="BU212" s="285">
        <v>0</v>
      </c>
      <c r="BV212" s="288">
        <v>0</v>
      </c>
      <c r="BW212" s="285">
        <v>910</v>
      </c>
      <c r="BX212" s="288">
        <v>33.814100479900119</v>
      </c>
      <c r="BY212" s="290">
        <v>37</v>
      </c>
      <c r="BZ212" s="291">
        <v>1.3748590305014334</v>
      </c>
      <c r="CA212" s="285">
        <v>8816</v>
      </c>
      <c r="CB212" s="288">
        <v>327.58803278109826</v>
      </c>
      <c r="CC212" s="290">
        <v>2119</v>
      </c>
      <c r="CD212" s="291">
        <v>78.738548260338845</v>
      </c>
      <c r="CE212" s="285">
        <v>740</v>
      </c>
      <c r="CF212" s="288">
        <v>27.497180610028668</v>
      </c>
      <c r="CG212" s="285">
        <v>2447</v>
      </c>
      <c r="CH212" s="288">
        <v>90.926487773973165</v>
      </c>
      <c r="CI212" s="285">
        <v>10607</v>
      </c>
      <c r="CJ212" s="288">
        <v>394.1386415278028</v>
      </c>
      <c r="CK212" s="285">
        <v>2681</v>
      </c>
      <c r="CL212" s="288">
        <v>99.621542183090355</v>
      </c>
      <c r="CM212" s="285">
        <v>7467</v>
      </c>
      <c r="CN212" s="292">
        <v>277.46141569605953</v>
      </c>
      <c r="CO212" s="285">
        <v>2198</v>
      </c>
      <c r="CP212" s="288">
        <v>81.674058082220284</v>
      </c>
      <c r="CQ212" s="290">
        <v>71</v>
      </c>
      <c r="CR212" s="291">
        <v>2.6382430044757235</v>
      </c>
      <c r="CS212" s="285">
        <v>401</v>
      </c>
      <c r="CT212" s="288">
        <v>14.90049922246148</v>
      </c>
      <c r="CU212" s="285">
        <v>778</v>
      </c>
      <c r="CV212" s="288">
        <v>28.909197992705817</v>
      </c>
      <c r="CW212" s="285">
        <v>4993</v>
      </c>
      <c r="CX212" s="288">
        <v>185.53165241334207</v>
      </c>
      <c r="CY212" s="285">
        <v>4915</v>
      </c>
      <c r="CZ212" s="288">
        <v>182.63330094363636</v>
      </c>
      <c r="DA212" s="290">
        <v>70</v>
      </c>
      <c r="DB212" s="291">
        <v>2.6010846523000093</v>
      </c>
      <c r="DC212" s="285">
        <v>24</v>
      </c>
      <c r="DD212" s="285">
        <v>20759</v>
      </c>
      <c r="DE212" s="285">
        <v>7848</v>
      </c>
      <c r="DF212" s="285">
        <v>64555</v>
      </c>
      <c r="DG212" s="285">
        <v>7411</v>
      </c>
      <c r="DH212" s="285">
        <v>3175</v>
      </c>
      <c r="DI212" s="285">
        <v>607</v>
      </c>
      <c r="DJ212" s="285">
        <v>2514</v>
      </c>
      <c r="DK212" s="285">
        <v>6966</v>
      </c>
      <c r="DL212" s="285">
        <v>4423</v>
      </c>
      <c r="DM212" s="285">
        <v>878</v>
      </c>
      <c r="DN212" s="285">
        <v>10224</v>
      </c>
      <c r="DO212" s="285">
        <v>370</v>
      </c>
      <c r="DP212" s="285">
        <v>721</v>
      </c>
      <c r="DQ212" s="285">
        <v>218</v>
      </c>
      <c r="DR212" s="285">
        <v>12</v>
      </c>
      <c r="DS212" s="285">
        <v>332</v>
      </c>
      <c r="DT212" s="285">
        <v>95405</v>
      </c>
      <c r="DU212" s="285">
        <v>163680</v>
      </c>
      <c r="DV212" s="285">
        <v>52992</v>
      </c>
      <c r="DW212" s="285">
        <v>29451</v>
      </c>
      <c r="DX212" s="285">
        <v>4868</v>
      </c>
      <c r="DY212" s="285">
        <v>4625</v>
      </c>
      <c r="DZ212" s="285">
        <v>49123</v>
      </c>
      <c r="EA212" s="285">
        <v>114243</v>
      </c>
      <c r="EB212" s="288">
        <v>33.466383060668903</v>
      </c>
      <c r="EC212" s="285">
        <v>1432</v>
      </c>
      <c r="ED212" s="285">
        <v>39787</v>
      </c>
      <c r="EE212" s="285">
        <v>13901</v>
      </c>
      <c r="EF212" s="288">
        <v>34.938547766858527</v>
      </c>
      <c r="EG212" s="285">
        <v>1917</v>
      </c>
      <c r="EH212" s="285">
        <v>1358</v>
      </c>
      <c r="EI212" s="285">
        <v>826</v>
      </c>
      <c r="EJ212" s="285">
        <v>1339</v>
      </c>
      <c r="EK212" s="285">
        <v>5182</v>
      </c>
      <c r="EL212" s="285">
        <v>52</v>
      </c>
      <c r="EM212" s="285">
        <v>198</v>
      </c>
      <c r="EN212" s="285">
        <v>46</v>
      </c>
      <c r="EO212" s="285">
        <v>293</v>
      </c>
      <c r="EP212" s="285">
        <v>315</v>
      </c>
      <c r="EQ212" s="285">
        <v>391</v>
      </c>
      <c r="ER212" s="285">
        <v>0</v>
      </c>
      <c r="ES212" s="285">
        <v>15</v>
      </c>
      <c r="ET212" s="285">
        <v>14</v>
      </c>
      <c r="EU212" s="285">
        <v>1</v>
      </c>
      <c r="EV212" s="285">
        <v>31207</v>
      </c>
      <c r="EW212" s="285">
        <v>295</v>
      </c>
      <c r="EX212" s="285">
        <v>131</v>
      </c>
      <c r="EY212" s="285">
        <v>9583</v>
      </c>
      <c r="EZ212" s="285">
        <v>237</v>
      </c>
      <c r="FA212" s="285">
        <v>185</v>
      </c>
      <c r="FB212" s="285">
        <v>14</v>
      </c>
      <c r="FC212" s="285">
        <v>13</v>
      </c>
      <c r="FD212" s="285">
        <v>98</v>
      </c>
      <c r="FE212" s="285">
        <v>32</v>
      </c>
      <c r="FF212" s="285">
        <v>242</v>
      </c>
      <c r="FG212" s="285">
        <v>6712</v>
      </c>
      <c r="FH212" s="285">
        <v>12124</v>
      </c>
      <c r="FI212" s="285">
        <v>2203</v>
      </c>
      <c r="FJ212" s="285">
        <v>20526</v>
      </c>
      <c r="FK212" s="289">
        <v>235</v>
      </c>
      <c r="FL212" s="288">
        <v>8.5379659731173962</v>
      </c>
      <c r="FM212" s="289">
        <v>56</v>
      </c>
      <c r="FN212" s="288">
        <v>2.0345791255088264</v>
      </c>
      <c r="FO212" s="289">
        <v>52</v>
      </c>
      <c r="FP212" s="288">
        <v>1.8892520451153387</v>
      </c>
      <c r="FQ212" s="281">
        <v>24</v>
      </c>
      <c r="FR212" s="292">
        <v>0.89180045221714588</v>
      </c>
      <c r="FS212" s="281">
        <v>6</v>
      </c>
      <c r="FT212" s="292">
        <v>0.22295011305428647</v>
      </c>
      <c r="FU212" s="295">
        <v>157</v>
      </c>
      <c r="FV212" s="291">
        <v>5.833861291587163</v>
      </c>
      <c r="FW212" s="293">
        <v>1</v>
      </c>
      <c r="FX212" s="293">
        <v>0</v>
      </c>
      <c r="FY212" s="293">
        <v>1</v>
      </c>
      <c r="FZ212" s="293">
        <v>0</v>
      </c>
      <c r="GA212" s="293">
        <v>0</v>
      </c>
      <c r="GB212" s="285">
        <v>55253</v>
      </c>
      <c r="GC212" s="285">
        <v>19938</v>
      </c>
      <c r="GD212" s="285">
        <v>23392</v>
      </c>
      <c r="GE212" s="285">
        <v>86</v>
      </c>
      <c r="GF212" s="285">
        <v>162</v>
      </c>
      <c r="GG212" s="288">
        <v>2037.34</v>
      </c>
      <c r="GH212" s="288">
        <v>4983.1899999999996</v>
      </c>
      <c r="GI212" s="288">
        <v>282.25</v>
      </c>
      <c r="GJ212" s="288">
        <v>61.52</v>
      </c>
      <c r="GK212" s="288">
        <v>20.239999999999998</v>
      </c>
      <c r="GL212" s="288">
        <v>16.62</v>
      </c>
      <c r="GM212" s="288">
        <v>62.29</v>
      </c>
      <c r="GN212" s="288">
        <v>49</v>
      </c>
      <c r="GO212" s="288">
        <v>21.62</v>
      </c>
      <c r="GP212" s="288">
        <v>97.36</v>
      </c>
      <c r="GQ212" s="288">
        <v>16.2</v>
      </c>
      <c r="GR212" s="288">
        <v>25.2</v>
      </c>
      <c r="GS212" s="288">
        <v>2</v>
      </c>
      <c r="GT212" s="288">
        <v>206</v>
      </c>
      <c r="GU212" s="288">
        <v>9</v>
      </c>
      <c r="GV212" s="288">
        <v>13</v>
      </c>
      <c r="GW212" s="288">
        <v>8</v>
      </c>
      <c r="GX212" s="288">
        <v>5</v>
      </c>
      <c r="GY212" s="288">
        <v>15</v>
      </c>
      <c r="GZ212" s="288">
        <v>15</v>
      </c>
      <c r="HA212" s="288">
        <v>5</v>
      </c>
      <c r="HB212" s="288">
        <v>9</v>
      </c>
      <c r="HC212" s="288">
        <v>4</v>
      </c>
      <c r="HD212" s="288">
        <v>16</v>
      </c>
      <c r="HE212" s="288">
        <v>12</v>
      </c>
      <c r="HF212" s="288">
        <v>20</v>
      </c>
      <c r="HG212" s="288">
        <v>12</v>
      </c>
      <c r="HH212" s="288">
        <v>56.39</v>
      </c>
      <c r="HI212" s="288">
        <v>26.99</v>
      </c>
      <c r="HJ212" s="134">
        <v>1.4532708039348761</v>
      </c>
      <c r="HK212" s="134">
        <v>27.103500493385436</v>
      </c>
      <c r="HL212" s="132">
        <v>77.778690108893585</v>
      </c>
      <c r="HM212" s="144">
        <v>123.612490283469</v>
      </c>
      <c r="HN212" s="144">
        <v>130.57611337889099</v>
      </c>
      <c r="HO212" s="365">
        <v>0.10725429017160699</v>
      </c>
      <c r="HP212" s="365">
        <v>4.0048057669202997E-2</v>
      </c>
      <c r="HQ212" s="365">
        <v>4.8140043763676204</v>
      </c>
      <c r="HR212" s="365">
        <v>2.0632737276478701</v>
      </c>
      <c r="HS212" s="132">
        <v>82.494529540481395</v>
      </c>
      <c r="HT212" s="132">
        <v>79.779917469050901</v>
      </c>
      <c r="HU212" s="132">
        <v>2.2279641185647399</v>
      </c>
      <c r="HV212" s="132">
        <v>1.9409958617007099</v>
      </c>
      <c r="HW212" s="132">
        <v>1.8010894721566899</v>
      </c>
      <c r="HX212" s="132">
        <v>4.1349133317057598</v>
      </c>
      <c r="HY212" s="144">
        <v>115.12435560638164</v>
      </c>
      <c r="HZ212" s="144">
        <v>106.38674733051199</v>
      </c>
      <c r="IA212" s="383">
        <v>130</v>
      </c>
      <c r="IB212" s="383">
        <v>137</v>
      </c>
      <c r="IC212" s="366">
        <v>0.53458343613783998</v>
      </c>
      <c r="ID212" s="366">
        <v>0.29527771192102897</v>
      </c>
      <c r="IE212" s="366">
        <v>5.5131467345207801</v>
      </c>
      <c r="IF212" s="366">
        <v>4.3700159489633199</v>
      </c>
      <c r="IG212" s="144">
        <v>67.557251908396907</v>
      </c>
      <c r="IH212" s="144">
        <v>67.783094098883595</v>
      </c>
      <c r="II212" s="144">
        <v>9.6965210954848295</v>
      </c>
      <c r="IJ212" s="144">
        <v>6.75690238593012</v>
      </c>
      <c r="IK212" s="144">
        <v>2.0650855429128501</v>
      </c>
      <c r="IL212" s="144">
        <v>4.7122011680970504</v>
      </c>
      <c r="IM212" s="146">
        <v>115.18037504681182</v>
      </c>
      <c r="IN212" s="135">
        <v>110.13128480342391</v>
      </c>
      <c r="IO212" s="366">
        <v>0.27609055770292701</v>
      </c>
      <c r="IP212" s="366">
        <v>0.10378288620206499</v>
      </c>
      <c r="IQ212" s="366">
        <v>3.4895314057826501</v>
      </c>
      <c r="IR212" s="366">
        <v>1.6542597187758501</v>
      </c>
      <c r="IS212" s="144">
        <v>88.634097706879402</v>
      </c>
      <c r="IT212" s="144">
        <v>88.751033912324203</v>
      </c>
      <c r="IU212" s="144">
        <v>7.91196655360101</v>
      </c>
      <c r="IV212" s="144">
        <v>6.2736754709148501</v>
      </c>
      <c r="IW212" s="144">
        <v>2.7309342252494799</v>
      </c>
      <c r="IX212" s="144">
        <v>4.4924996689445296</v>
      </c>
      <c r="IY212" s="338">
        <v>151</v>
      </c>
      <c r="IZ212" s="366">
        <v>0.42811374783816702</v>
      </c>
      <c r="JA212" s="366">
        <v>7.1836346336822103</v>
      </c>
      <c r="JB212" s="366">
        <v>93.815413891531904</v>
      </c>
      <c r="JC212" s="366">
        <v>5.9595701851379301</v>
      </c>
      <c r="JD212" s="144">
        <v>5.1903322128115104</v>
      </c>
    </row>
    <row r="213" spans="1:264" ht="18" customHeight="1">
      <c r="A213" s="278"/>
      <c r="B213" s="279" t="s">
        <v>87</v>
      </c>
      <c r="C213" s="279" t="s">
        <v>87</v>
      </c>
      <c r="D213" s="280" t="s">
        <v>1929</v>
      </c>
      <c r="E213" s="281" t="s">
        <v>1426</v>
      </c>
      <c r="F213" s="280" t="s">
        <v>114</v>
      </c>
      <c r="G213" s="281" t="s">
        <v>26</v>
      </c>
      <c r="H213" s="282" t="s">
        <v>87</v>
      </c>
      <c r="I213" s="282" t="s">
        <v>87</v>
      </c>
      <c r="J213" s="282" t="s">
        <v>87</v>
      </c>
      <c r="K213" s="282" t="s">
        <v>87</v>
      </c>
      <c r="L213" s="282" t="s">
        <v>87</v>
      </c>
      <c r="M213" s="283">
        <v>1525152</v>
      </c>
      <c r="N213" s="282" t="s">
        <v>87</v>
      </c>
      <c r="O213" s="282" t="s">
        <v>87</v>
      </c>
      <c r="P213" s="282" t="s">
        <v>87</v>
      </c>
      <c r="Q213" s="282" t="s">
        <v>87</v>
      </c>
      <c r="R213" s="132">
        <v>104.28105878059715</v>
      </c>
      <c r="S213" s="132">
        <v>104.35847700498498</v>
      </c>
      <c r="T213" s="395">
        <v>555.07871179405447</v>
      </c>
      <c r="U213" s="395">
        <v>398.3913271230067</v>
      </c>
      <c r="V213" s="132">
        <v>17.616843173314699</v>
      </c>
      <c r="W213" s="132">
        <v>8.1552412962140899</v>
      </c>
      <c r="X213" s="132">
        <v>25.772084469528799</v>
      </c>
      <c r="Y213" s="282" t="s">
        <v>87</v>
      </c>
      <c r="Z213" s="282" t="s">
        <v>87</v>
      </c>
      <c r="AA213" s="282" t="s">
        <v>87</v>
      </c>
      <c r="AB213" s="282" t="s">
        <v>87</v>
      </c>
      <c r="AC213" s="282" t="s">
        <v>87</v>
      </c>
      <c r="AD213" s="282" t="s">
        <v>87</v>
      </c>
      <c r="AE213" s="282" t="s">
        <v>87</v>
      </c>
      <c r="AF213" s="282" t="s">
        <v>87</v>
      </c>
      <c r="AG213" s="282" t="s">
        <v>87</v>
      </c>
      <c r="AH213" s="282" t="s">
        <v>87</v>
      </c>
      <c r="AI213" s="282" t="s">
        <v>87</v>
      </c>
      <c r="AJ213" s="282" t="s">
        <v>87</v>
      </c>
      <c r="AK213" s="282" t="s">
        <v>87</v>
      </c>
      <c r="AL213" s="282" t="s">
        <v>87</v>
      </c>
      <c r="AM213" s="282" t="s">
        <v>87</v>
      </c>
      <c r="AN213" s="282" t="s">
        <v>87</v>
      </c>
      <c r="AO213" s="282" t="s">
        <v>87</v>
      </c>
      <c r="AP213" s="282" t="s">
        <v>87</v>
      </c>
      <c r="AQ213" s="282" t="s">
        <v>87</v>
      </c>
      <c r="AR213" s="282" t="s">
        <v>87</v>
      </c>
      <c r="AS213" s="282" t="s">
        <v>87</v>
      </c>
      <c r="AT213" s="282" t="s">
        <v>87</v>
      </c>
      <c r="AU213" s="282" t="s">
        <v>87</v>
      </c>
      <c r="AV213" s="282" t="s">
        <v>87</v>
      </c>
      <c r="AW213" s="286" t="s">
        <v>87</v>
      </c>
      <c r="AX213" s="286" t="s">
        <v>87</v>
      </c>
      <c r="AY213" s="286" t="s">
        <v>87</v>
      </c>
      <c r="AZ213" s="286" t="s">
        <v>87</v>
      </c>
      <c r="BA213" s="286" t="s">
        <v>87</v>
      </c>
      <c r="BB213" s="285">
        <v>114</v>
      </c>
      <c r="BC213" s="285">
        <v>201</v>
      </c>
      <c r="BD213" s="287" t="s">
        <v>88</v>
      </c>
      <c r="BE213" s="287" t="s">
        <v>88</v>
      </c>
      <c r="BF213" s="287" t="s">
        <v>88</v>
      </c>
      <c r="BG213" s="285">
        <v>474</v>
      </c>
      <c r="BH213" s="284">
        <v>30.833840725649068</v>
      </c>
      <c r="BI213" s="285">
        <v>2077</v>
      </c>
      <c r="BJ213" s="284">
        <v>135.10946663960576</v>
      </c>
      <c r="BK213" s="285">
        <v>149</v>
      </c>
      <c r="BL213" s="284">
        <v>9.6924942365436948</v>
      </c>
      <c r="BM213" s="285">
        <v>150</v>
      </c>
      <c r="BN213" s="288">
        <v>9.7575445334332507</v>
      </c>
      <c r="BO213" s="289">
        <v>879</v>
      </c>
      <c r="BP213" s="288">
        <v>57.179210965918855</v>
      </c>
      <c r="BQ213" s="285">
        <v>0</v>
      </c>
      <c r="BR213" s="288">
        <v>0</v>
      </c>
      <c r="BS213" s="285">
        <v>50</v>
      </c>
      <c r="BT213" s="288">
        <v>3.2525148444777505</v>
      </c>
      <c r="BU213" s="285">
        <v>0</v>
      </c>
      <c r="BV213" s="288">
        <v>0</v>
      </c>
      <c r="BW213" s="285">
        <v>326</v>
      </c>
      <c r="BX213" s="288">
        <v>21.206396785994933</v>
      </c>
      <c r="BY213" s="290">
        <v>18</v>
      </c>
      <c r="BZ213" s="291">
        <v>1.1709053440119901</v>
      </c>
      <c r="CA213" s="285">
        <v>3961</v>
      </c>
      <c r="CB213" s="288">
        <v>257.66422597952737</v>
      </c>
      <c r="CC213" s="285">
        <v>1820</v>
      </c>
      <c r="CD213" s="288">
        <v>118.39154033899011</v>
      </c>
      <c r="CE213" s="285">
        <v>494</v>
      </c>
      <c r="CF213" s="288">
        <v>32.134846663440172</v>
      </c>
      <c r="CG213" s="285">
        <v>2670</v>
      </c>
      <c r="CH213" s="288">
        <v>173.68429269511188</v>
      </c>
      <c r="CI213" s="285">
        <v>6697</v>
      </c>
      <c r="CJ213" s="288">
        <v>435.64183826934982</v>
      </c>
      <c r="CK213" s="285">
        <v>1427</v>
      </c>
      <c r="CL213" s="288">
        <v>92.826773661394995</v>
      </c>
      <c r="CM213" s="285">
        <v>4240</v>
      </c>
      <c r="CN213" s="292">
        <v>275.81325881171324</v>
      </c>
      <c r="CO213" s="285">
        <v>915</v>
      </c>
      <c r="CP213" s="288">
        <v>59.521021653942832</v>
      </c>
      <c r="CQ213" s="285">
        <v>44</v>
      </c>
      <c r="CR213" s="288">
        <v>2.8622130631404201</v>
      </c>
      <c r="CS213" s="285">
        <v>184</v>
      </c>
      <c r="CT213" s="288">
        <v>11.96925462767812</v>
      </c>
      <c r="CU213" s="285">
        <v>381</v>
      </c>
      <c r="CV213" s="288">
        <v>24.784163114920457</v>
      </c>
      <c r="CW213" s="285">
        <v>4475</v>
      </c>
      <c r="CX213" s="288">
        <v>291.10007858075863</v>
      </c>
      <c r="CY213" s="285">
        <v>4184</v>
      </c>
      <c r="CZ213" s="288">
        <v>272.17044218589814</v>
      </c>
      <c r="DA213" s="285">
        <v>291</v>
      </c>
      <c r="DB213" s="288">
        <v>18.929636394860506</v>
      </c>
      <c r="DC213" s="285">
        <v>0</v>
      </c>
      <c r="DD213" s="285">
        <v>13551</v>
      </c>
      <c r="DE213" s="285">
        <v>3048</v>
      </c>
      <c r="DF213" s="285">
        <v>40263</v>
      </c>
      <c r="DG213" s="285">
        <v>0</v>
      </c>
      <c r="DH213" s="285">
        <v>751</v>
      </c>
      <c r="DI213" s="285">
        <v>292</v>
      </c>
      <c r="DJ213" s="285">
        <v>1215</v>
      </c>
      <c r="DK213" s="285">
        <v>971</v>
      </c>
      <c r="DL213" s="285">
        <v>1511</v>
      </c>
      <c r="DM213" s="285">
        <v>425</v>
      </c>
      <c r="DN213" s="285">
        <v>3639</v>
      </c>
      <c r="DO213" s="285">
        <v>264</v>
      </c>
      <c r="DP213" s="285">
        <v>111</v>
      </c>
      <c r="DQ213" s="285">
        <v>138</v>
      </c>
      <c r="DR213" s="285">
        <v>1</v>
      </c>
      <c r="DS213" s="285">
        <v>167</v>
      </c>
      <c r="DT213" s="285">
        <v>1734</v>
      </c>
      <c r="DU213" s="285">
        <v>121800</v>
      </c>
      <c r="DV213" s="285">
        <v>21034</v>
      </c>
      <c r="DW213" s="285">
        <v>26303</v>
      </c>
      <c r="DX213" s="285">
        <v>2204</v>
      </c>
      <c r="DY213" s="285">
        <v>1903</v>
      </c>
      <c r="DZ213" s="285">
        <v>16394</v>
      </c>
      <c r="EA213" s="285">
        <v>54062</v>
      </c>
      <c r="EB213" s="288">
        <v>22.727609041470899</v>
      </c>
      <c r="EC213" s="285">
        <v>356</v>
      </c>
      <c r="ED213" s="285">
        <v>18453</v>
      </c>
      <c r="EE213" s="285">
        <v>4380</v>
      </c>
      <c r="EF213" s="288">
        <v>23.73597788977402</v>
      </c>
      <c r="EG213" s="285">
        <v>571</v>
      </c>
      <c r="EH213" s="285">
        <v>325</v>
      </c>
      <c r="EI213" s="285">
        <v>231</v>
      </c>
      <c r="EJ213" s="285">
        <v>379</v>
      </c>
      <c r="EK213" s="285">
        <v>1853</v>
      </c>
      <c r="EL213" s="285">
        <v>5</v>
      </c>
      <c r="EM213" s="285">
        <v>130</v>
      </c>
      <c r="EN213" s="285">
        <v>23</v>
      </c>
      <c r="EO213" s="285">
        <v>129</v>
      </c>
      <c r="EP213" s="285">
        <v>158</v>
      </c>
      <c r="EQ213" s="285">
        <v>114</v>
      </c>
      <c r="ER213" s="285">
        <v>0</v>
      </c>
      <c r="ES213" s="285">
        <v>3</v>
      </c>
      <c r="ET213" s="285">
        <v>16</v>
      </c>
      <c r="EU213" s="285">
        <v>0</v>
      </c>
      <c r="EV213" s="285">
        <v>10500</v>
      </c>
      <c r="EW213" s="285">
        <v>110</v>
      </c>
      <c r="EX213" s="285">
        <v>52</v>
      </c>
      <c r="EY213" s="285">
        <v>3567</v>
      </c>
      <c r="EZ213" s="285">
        <v>52</v>
      </c>
      <c r="FA213" s="285">
        <v>58</v>
      </c>
      <c r="FB213" s="285">
        <v>2</v>
      </c>
      <c r="FC213" s="285">
        <v>5</v>
      </c>
      <c r="FD213" s="285">
        <v>21</v>
      </c>
      <c r="FE213" s="285">
        <v>2</v>
      </c>
      <c r="FF213" s="285">
        <v>48</v>
      </c>
      <c r="FG213" s="285">
        <v>1513</v>
      </c>
      <c r="FH213" s="285">
        <v>2390</v>
      </c>
      <c r="FI213" s="285">
        <v>960</v>
      </c>
      <c r="FJ213" s="285">
        <v>10532</v>
      </c>
      <c r="FK213" s="289">
        <v>141</v>
      </c>
      <c r="FL213" s="288">
        <v>9.2449801724680558</v>
      </c>
      <c r="FM213" s="289">
        <v>27</v>
      </c>
      <c r="FN213" s="288">
        <v>1.7703153521747341</v>
      </c>
      <c r="FO213" s="289">
        <v>31</v>
      </c>
      <c r="FP213" s="288">
        <v>2.0325842932376577</v>
      </c>
      <c r="FQ213" s="281">
        <v>10</v>
      </c>
      <c r="FR213" s="292">
        <v>0.65050296889555004</v>
      </c>
      <c r="FS213" s="281">
        <v>2</v>
      </c>
      <c r="FT213" s="292">
        <v>0.13010059377911001</v>
      </c>
      <c r="FU213" s="289">
        <v>130</v>
      </c>
      <c r="FV213" s="288">
        <v>8.4565385956421508</v>
      </c>
      <c r="FW213" s="293">
        <v>3</v>
      </c>
      <c r="FX213" s="293">
        <v>0</v>
      </c>
      <c r="FY213" s="293">
        <v>3</v>
      </c>
      <c r="FZ213" s="293">
        <v>0</v>
      </c>
      <c r="GA213" s="293">
        <v>0</v>
      </c>
      <c r="GB213" s="285">
        <v>24725</v>
      </c>
      <c r="GC213" s="285">
        <v>7708</v>
      </c>
      <c r="GD213" s="285">
        <v>13449</v>
      </c>
      <c r="GE213" s="285">
        <v>268</v>
      </c>
      <c r="GF213" s="285">
        <v>61</v>
      </c>
      <c r="GG213" s="288">
        <v>1178.0999999999999</v>
      </c>
      <c r="GH213" s="288">
        <v>1639.6</v>
      </c>
      <c r="GI213" s="288">
        <v>121.6</v>
      </c>
      <c r="GJ213" s="288">
        <v>28.8</v>
      </c>
      <c r="GK213" s="288">
        <v>15.5</v>
      </c>
      <c r="GL213" s="288">
        <v>18</v>
      </c>
      <c r="GM213" s="288">
        <v>29</v>
      </c>
      <c r="GN213" s="288">
        <v>19.600000000000001</v>
      </c>
      <c r="GO213" s="288">
        <v>3</v>
      </c>
      <c r="GP213" s="288">
        <v>39.024999999999999</v>
      </c>
      <c r="GQ213" s="288">
        <v>6.2</v>
      </c>
      <c r="GR213" s="288">
        <v>12.8</v>
      </c>
      <c r="GS213" s="288">
        <v>2</v>
      </c>
      <c r="GT213" s="288">
        <v>49.65</v>
      </c>
      <c r="GU213" s="288">
        <v>8</v>
      </c>
      <c r="GV213" s="288">
        <v>7</v>
      </c>
      <c r="GW213" s="288">
        <v>3</v>
      </c>
      <c r="GX213" s="288">
        <v>3</v>
      </c>
      <c r="GY213" s="288">
        <v>2</v>
      </c>
      <c r="GZ213" s="288">
        <v>11</v>
      </c>
      <c r="HA213" s="288">
        <v>2</v>
      </c>
      <c r="HB213" s="288">
        <v>3</v>
      </c>
      <c r="HC213" s="288">
        <v>3</v>
      </c>
      <c r="HD213" s="288">
        <v>8.6</v>
      </c>
      <c r="HE213" s="288">
        <v>7</v>
      </c>
      <c r="HF213" s="288">
        <v>8</v>
      </c>
      <c r="HG213" s="288">
        <v>2</v>
      </c>
      <c r="HH213" s="288">
        <v>23</v>
      </c>
      <c r="HI213" s="288">
        <v>5</v>
      </c>
      <c r="HJ213" s="134">
        <v>1.9670170579719268</v>
      </c>
      <c r="HK213" s="134">
        <v>19.276767168124881</v>
      </c>
      <c r="HL213" s="132">
        <v>62.081025366651986</v>
      </c>
      <c r="HM213" s="144">
        <v>105.68429682322299</v>
      </c>
      <c r="HN213" s="144">
        <v>110.115498512529</v>
      </c>
      <c r="HO213" s="365">
        <v>3.55840227737746E-2</v>
      </c>
      <c r="HP213" s="365">
        <v>1.0756736406174401E-2</v>
      </c>
      <c r="HQ213" s="365">
        <v>2.5316455696202498</v>
      </c>
      <c r="HR213" s="365">
        <v>0.91324200913242004</v>
      </c>
      <c r="HS213" s="132">
        <v>76.582278481012693</v>
      </c>
      <c r="HT213" s="132">
        <v>80.365296803652996</v>
      </c>
      <c r="HU213" s="132">
        <v>1.4055688995641</v>
      </c>
      <c r="HV213" s="132">
        <v>1.17786263647609</v>
      </c>
      <c r="HW213" s="132">
        <v>1.5693521066409599</v>
      </c>
      <c r="HX213" s="132">
        <v>2.8824168821919902</v>
      </c>
      <c r="HY213" s="144">
        <v>98.613409793236514</v>
      </c>
      <c r="HZ213" s="144">
        <v>105.41934149202601</v>
      </c>
      <c r="IA213" s="383">
        <v>99</v>
      </c>
      <c r="IB213" s="383">
        <v>74</v>
      </c>
      <c r="IC213" s="366">
        <v>0.30896947756070198</v>
      </c>
      <c r="ID213" s="366">
        <v>0.13517216184126399</v>
      </c>
      <c r="IE213" s="366">
        <v>4.6478873239436602</v>
      </c>
      <c r="IF213" s="366">
        <v>2.9318541996830398</v>
      </c>
      <c r="IG213" s="144">
        <v>72.957746478873204</v>
      </c>
      <c r="IH213" s="144">
        <v>75.277337559429498</v>
      </c>
      <c r="II213" s="144">
        <v>6.6475251232756998</v>
      </c>
      <c r="IJ213" s="144">
        <v>4.6104667092885201</v>
      </c>
      <c r="IK213" s="144">
        <v>5.3752318208903302</v>
      </c>
      <c r="IL213" s="144">
        <v>10.4376725764334</v>
      </c>
      <c r="IM213" s="146">
        <v>104.5235865226924</v>
      </c>
      <c r="IN213" s="135">
        <v>101.03762344006731</v>
      </c>
      <c r="IO213" s="366">
        <v>0.258397932816538</v>
      </c>
      <c r="IP213" s="366">
        <v>7.01631292755657E-2</v>
      </c>
      <c r="IQ213" s="366">
        <v>4.7717842323651496</v>
      </c>
      <c r="IR213" s="366">
        <v>2.0050125313283198</v>
      </c>
      <c r="IS213" s="144">
        <v>82.157676348547696</v>
      </c>
      <c r="IT213" s="144">
        <v>84.461152882205496</v>
      </c>
      <c r="IU213" s="144">
        <v>5.4151218964161298</v>
      </c>
      <c r="IV213" s="144">
        <v>3.4993860726188402</v>
      </c>
      <c r="IW213" s="144">
        <v>2.9435943673924001</v>
      </c>
      <c r="IX213" s="144">
        <v>4.3483822719042804</v>
      </c>
      <c r="IY213" s="338">
        <v>56</v>
      </c>
      <c r="IZ213" s="366">
        <v>0.20308986726626499</v>
      </c>
      <c r="JA213" s="366">
        <v>2.6692087702573901</v>
      </c>
      <c r="JB213" s="366">
        <v>68.350810295519494</v>
      </c>
      <c r="JC213" s="366">
        <v>7.6086168129397196</v>
      </c>
      <c r="JD213" s="144">
        <v>6.3629946149905701</v>
      </c>
    </row>
    <row r="214" spans="1:264" ht="18" customHeight="1">
      <c r="A214" s="278"/>
      <c r="B214" s="279" t="s">
        <v>87</v>
      </c>
      <c r="C214" s="279" t="s">
        <v>87</v>
      </c>
      <c r="D214" s="280" t="s">
        <v>1930</v>
      </c>
      <c r="E214" s="281" t="s">
        <v>1427</v>
      </c>
      <c r="F214" s="280" t="s">
        <v>114</v>
      </c>
      <c r="G214" s="281" t="s">
        <v>26</v>
      </c>
      <c r="H214" s="282" t="s">
        <v>87</v>
      </c>
      <c r="I214" s="282" t="s">
        <v>87</v>
      </c>
      <c r="J214" s="282" t="s">
        <v>87</v>
      </c>
      <c r="K214" s="282" t="s">
        <v>87</v>
      </c>
      <c r="L214" s="282" t="s">
        <v>87</v>
      </c>
      <c r="M214" s="283">
        <v>716073</v>
      </c>
      <c r="N214" s="282" t="s">
        <v>87</v>
      </c>
      <c r="O214" s="282" t="s">
        <v>87</v>
      </c>
      <c r="P214" s="282" t="s">
        <v>87</v>
      </c>
      <c r="Q214" s="282" t="s">
        <v>87</v>
      </c>
      <c r="R214" s="132">
        <v>104.75196885142751</v>
      </c>
      <c r="S214" s="132">
        <v>103.03235379066965</v>
      </c>
      <c r="T214" s="395">
        <v>273.45422287033762</v>
      </c>
      <c r="U214" s="395">
        <v>114.51634525857071</v>
      </c>
      <c r="V214" s="132">
        <v>16.622433300740301</v>
      </c>
      <c r="W214" s="132">
        <v>9.0655119430088007</v>
      </c>
      <c r="X214" s="132">
        <v>25.687945243749098</v>
      </c>
      <c r="Y214" s="282" t="s">
        <v>87</v>
      </c>
      <c r="Z214" s="282" t="s">
        <v>87</v>
      </c>
      <c r="AA214" s="282" t="s">
        <v>87</v>
      </c>
      <c r="AB214" s="282" t="s">
        <v>87</v>
      </c>
      <c r="AC214" s="282" t="s">
        <v>87</v>
      </c>
      <c r="AD214" s="282" t="s">
        <v>87</v>
      </c>
      <c r="AE214" s="282" t="s">
        <v>87</v>
      </c>
      <c r="AF214" s="282" t="s">
        <v>87</v>
      </c>
      <c r="AG214" s="282" t="s">
        <v>87</v>
      </c>
      <c r="AH214" s="282" t="s">
        <v>87</v>
      </c>
      <c r="AI214" s="282" t="s">
        <v>87</v>
      </c>
      <c r="AJ214" s="282" t="s">
        <v>87</v>
      </c>
      <c r="AK214" s="282" t="s">
        <v>87</v>
      </c>
      <c r="AL214" s="282" t="s">
        <v>87</v>
      </c>
      <c r="AM214" s="282" t="s">
        <v>87</v>
      </c>
      <c r="AN214" s="282" t="s">
        <v>87</v>
      </c>
      <c r="AO214" s="282" t="s">
        <v>87</v>
      </c>
      <c r="AP214" s="282" t="s">
        <v>87</v>
      </c>
      <c r="AQ214" s="282" t="s">
        <v>87</v>
      </c>
      <c r="AR214" s="282" t="s">
        <v>87</v>
      </c>
      <c r="AS214" s="282" t="s">
        <v>87</v>
      </c>
      <c r="AT214" s="282" t="s">
        <v>87</v>
      </c>
      <c r="AU214" s="282" t="s">
        <v>87</v>
      </c>
      <c r="AV214" s="282" t="s">
        <v>87</v>
      </c>
      <c r="AW214" s="286" t="s">
        <v>87</v>
      </c>
      <c r="AX214" s="286" t="s">
        <v>87</v>
      </c>
      <c r="AY214" s="286" t="s">
        <v>87</v>
      </c>
      <c r="AZ214" s="286" t="s">
        <v>87</v>
      </c>
      <c r="BA214" s="286" t="s">
        <v>87</v>
      </c>
      <c r="BB214" s="285">
        <v>65</v>
      </c>
      <c r="BC214" s="285">
        <v>104</v>
      </c>
      <c r="BD214" s="287" t="s">
        <v>88</v>
      </c>
      <c r="BE214" s="287" t="s">
        <v>88</v>
      </c>
      <c r="BF214" s="287" t="s">
        <v>88</v>
      </c>
      <c r="BG214" s="285">
        <v>232</v>
      </c>
      <c r="BH214" s="284">
        <v>32.373613830231093</v>
      </c>
      <c r="BI214" s="285">
        <v>809</v>
      </c>
      <c r="BJ214" s="284">
        <v>112.8890240890386</v>
      </c>
      <c r="BK214" s="285">
        <v>46</v>
      </c>
      <c r="BL214" s="284">
        <v>6.4189061904768545</v>
      </c>
      <c r="BM214" s="285">
        <v>34</v>
      </c>
      <c r="BN214" s="288">
        <v>4.7444089233959366</v>
      </c>
      <c r="BO214" s="289">
        <v>416</v>
      </c>
      <c r="BP214" s="288">
        <v>58.049238592138515</v>
      </c>
      <c r="BQ214" s="285">
        <v>0</v>
      </c>
      <c r="BR214" s="288">
        <v>0</v>
      </c>
      <c r="BS214" s="285">
        <v>32</v>
      </c>
      <c r="BT214" s="288">
        <v>4.4653260455491166</v>
      </c>
      <c r="BU214" s="285">
        <v>0</v>
      </c>
      <c r="BV214" s="288">
        <v>0</v>
      </c>
      <c r="BW214" s="285">
        <v>91</v>
      </c>
      <c r="BX214" s="288">
        <v>12.6982709420303</v>
      </c>
      <c r="BY214" s="290">
        <v>0</v>
      </c>
      <c r="BZ214" s="291">
        <v>0</v>
      </c>
      <c r="CA214" s="285">
        <v>1736</v>
      </c>
      <c r="CB214" s="288">
        <v>242.24393797103957</v>
      </c>
      <c r="CC214" s="285">
        <v>845</v>
      </c>
      <c r="CD214" s="288">
        <v>117.91251589028136</v>
      </c>
      <c r="CE214" s="285">
        <v>82</v>
      </c>
      <c r="CF214" s="288">
        <v>11.442397991719611</v>
      </c>
      <c r="CG214" s="285">
        <v>1252</v>
      </c>
      <c r="CH214" s="288">
        <v>174.70588153210917</v>
      </c>
      <c r="CI214" s="285">
        <v>1942</v>
      </c>
      <c r="CJ214" s="288">
        <v>270.989474389262</v>
      </c>
      <c r="CK214" s="285">
        <v>517</v>
      </c>
      <c r="CL214" s="288">
        <v>72.142923923402918</v>
      </c>
      <c r="CM214" s="285">
        <v>627</v>
      </c>
      <c r="CN214" s="292">
        <v>87.492482204978003</v>
      </c>
      <c r="CO214" s="285">
        <v>333</v>
      </c>
      <c r="CP214" s="288">
        <v>46.46729916149549</v>
      </c>
      <c r="CQ214" s="290">
        <v>14</v>
      </c>
      <c r="CR214" s="291">
        <v>1.9535801449277383</v>
      </c>
      <c r="CS214" s="285">
        <v>39</v>
      </c>
      <c r="CT214" s="288">
        <v>5.4421161180129856</v>
      </c>
      <c r="CU214" s="285">
        <v>59</v>
      </c>
      <c r="CV214" s="288">
        <v>8.2329448964811842</v>
      </c>
      <c r="CW214" s="285">
        <v>2120</v>
      </c>
      <c r="CX214" s="288">
        <v>295.82785051762897</v>
      </c>
      <c r="CY214" s="285">
        <v>2114</v>
      </c>
      <c r="CZ214" s="288">
        <v>294.99060188408851</v>
      </c>
      <c r="DA214" s="290">
        <v>6</v>
      </c>
      <c r="DB214" s="291">
        <v>0.83724863354045931</v>
      </c>
      <c r="DC214" s="285">
        <v>0</v>
      </c>
      <c r="DD214" s="285">
        <v>0</v>
      </c>
      <c r="DE214" s="285">
        <v>2159</v>
      </c>
      <c r="DF214" s="285">
        <v>3707</v>
      </c>
      <c r="DG214" s="285">
        <v>0</v>
      </c>
      <c r="DH214" s="285">
        <v>1470</v>
      </c>
      <c r="DI214" s="285">
        <v>176</v>
      </c>
      <c r="DJ214" s="285">
        <v>314</v>
      </c>
      <c r="DK214" s="285">
        <v>97</v>
      </c>
      <c r="DL214" s="285">
        <v>475</v>
      </c>
      <c r="DM214" s="285">
        <v>0</v>
      </c>
      <c r="DN214" s="285">
        <v>1721</v>
      </c>
      <c r="DO214" s="285">
        <v>0</v>
      </c>
      <c r="DP214" s="285">
        <v>532</v>
      </c>
      <c r="DQ214" s="285">
        <v>249</v>
      </c>
      <c r="DR214" s="285">
        <v>0</v>
      </c>
      <c r="DS214" s="285">
        <v>181</v>
      </c>
      <c r="DT214" s="285">
        <v>0</v>
      </c>
      <c r="DU214" s="285">
        <v>28698</v>
      </c>
      <c r="DV214" s="285">
        <v>11178</v>
      </c>
      <c r="DW214" s="285">
        <v>11503</v>
      </c>
      <c r="DX214" s="285">
        <v>991</v>
      </c>
      <c r="DY214" s="285">
        <v>934</v>
      </c>
      <c r="DZ214" s="285">
        <v>7709</v>
      </c>
      <c r="EA214" s="285">
        <v>7963</v>
      </c>
      <c r="EB214" s="288">
        <v>82.431244505839501</v>
      </c>
      <c r="EC214" s="285">
        <v>130</v>
      </c>
      <c r="ED214" s="285">
        <v>2525</v>
      </c>
      <c r="EE214" s="285">
        <v>1991</v>
      </c>
      <c r="EF214" s="288">
        <v>78.851485148514854</v>
      </c>
      <c r="EG214" s="285">
        <v>341</v>
      </c>
      <c r="EH214" s="285">
        <v>139</v>
      </c>
      <c r="EI214" s="285">
        <v>98</v>
      </c>
      <c r="EJ214" s="285">
        <v>313</v>
      </c>
      <c r="EK214" s="285">
        <v>797</v>
      </c>
      <c r="EL214" s="285">
        <v>3</v>
      </c>
      <c r="EM214" s="285">
        <v>62</v>
      </c>
      <c r="EN214" s="285">
        <v>8</v>
      </c>
      <c r="EO214" s="285">
        <v>51</v>
      </c>
      <c r="EP214" s="285">
        <v>86</v>
      </c>
      <c r="EQ214" s="285">
        <v>70</v>
      </c>
      <c r="ER214" s="285">
        <v>0</v>
      </c>
      <c r="ES214" s="285">
        <v>0</v>
      </c>
      <c r="ET214" s="285">
        <v>0</v>
      </c>
      <c r="EU214" s="285">
        <v>0</v>
      </c>
      <c r="EV214" s="285">
        <v>4941</v>
      </c>
      <c r="EW214" s="285">
        <v>0</v>
      </c>
      <c r="EX214" s="285">
        <v>8</v>
      </c>
      <c r="EY214" s="285">
        <v>1591</v>
      </c>
      <c r="EZ214" s="285">
        <v>33</v>
      </c>
      <c r="FA214" s="285">
        <v>22</v>
      </c>
      <c r="FB214" s="285">
        <v>1</v>
      </c>
      <c r="FC214" s="285">
        <v>3</v>
      </c>
      <c r="FD214" s="285">
        <v>25</v>
      </c>
      <c r="FE214" s="285">
        <v>3</v>
      </c>
      <c r="FF214" s="285">
        <v>48</v>
      </c>
      <c r="FG214" s="285">
        <v>791</v>
      </c>
      <c r="FH214" s="285">
        <v>1060</v>
      </c>
      <c r="FI214" s="285">
        <v>501</v>
      </c>
      <c r="FJ214" s="285">
        <v>1638</v>
      </c>
      <c r="FK214" s="289">
        <v>31</v>
      </c>
      <c r="FL214" s="288">
        <v>4.3291675569390273</v>
      </c>
      <c r="FM214" s="289">
        <v>11</v>
      </c>
      <c r="FN214" s="288">
        <v>1.5361562298815903</v>
      </c>
      <c r="FO214" s="289">
        <v>8</v>
      </c>
      <c r="FP214" s="288">
        <v>1.1172045308229748</v>
      </c>
      <c r="FQ214" s="281">
        <v>2</v>
      </c>
      <c r="FR214" s="292">
        <v>0.27908287784681979</v>
      </c>
      <c r="FS214" s="281">
        <v>1</v>
      </c>
      <c r="FT214" s="292">
        <v>0.13954143892340989</v>
      </c>
      <c r="FU214" s="289">
        <v>85</v>
      </c>
      <c r="FV214" s="288">
        <v>11.86102230848984</v>
      </c>
      <c r="FW214" s="293">
        <v>1</v>
      </c>
      <c r="FX214" s="293">
        <v>0</v>
      </c>
      <c r="FY214" s="293">
        <v>1</v>
      </c>
      <c r="FZ214" s="293">
        <v>0</v>
      </c>
      <c r="GA214" s="293">
        <v>0</v>
      </c>
      <c r="GB214" s="285">
        <v>2332</v>
      </c>
      <c r="GC214" s="285">
        <v>4412</v>
      </c>
      <c r="GD214" s="285">
        <v>5790</v>
      </c>
      <c r="GE214" s="285">
        <v>0</v>
      </c>
      <c r="GF214" s="285">
        <v>6</v>
      </c>
      <c r="GG214" s="288">
        <v>114.6</v>
      </c>
      <c r="GH214" s="288">
        <v>439.6</v>
      </c>
      <c r="GI214" s="288">
        <v>34</v>
      </c>
      <c r="GJ214" s="288">
        <v>4</v>
      </c>
      <c r="GK214" s="288">
        <v>4</v>
      </c>
      <c r="GL214" s="288">
        <v>0</v>
      </c>
      <c r="GM214" s="288">
        <v>7</v>
      </c>
      <c r="GN214" s="288">
        <v>1</v>
      </c>
      <c r="GO214" s="288">
        <v>2</v>
      </c>
      <c r="GP214" s="288">
        <v>10</v>
      </c>
      <c r="GQ214" s="288">
        <v>4</v>
      </c>
      <c r="GR214" s="288">
        <v>6</v>
      </c>
      <c r="GS214" s="288">
        <v>0</v>
      </c>
      <c r="GT214" s="288">
        <v>33</v>
      </c>
      <c r="GU214" s="288">
        <v>3.2</v>
      </c>
      <c r="GV214" s="288">
        <v>5</v>
      </c>
      <c r="GW214" s="288">
        <v>1</v>
      </c>
      <c r="GX214" s="288">
        <v>1</v>
      </c>
      <c r="GY214" s="288">
        <v>3</v>
      </c>
      <c r="GZ214" s="288">
        <v>4</v>
      </c>
      <c r="HA214" s="288">
        <v>1</v>
      </c>
      <c r="HB214" s="288">
        <v>1</v>
      </c>
      <c r="HC214" s="288">
        <v>1</v>
      </c>
      <c r="HD214" s="288">
        <v>1</v>
      </c>
      <c r="HE214" s="288">
        <v>0</v>
      </c>
      <c r="HF214" s="288">
        <v>4</v>
      </c>
      <c r="HG214" s="288">
        <v>1</v>
      </c>
      <c r="HH214" s="288">
        <v>5</v>
      </c>
      <c r="HI214" s="288">
        <v>1</v>
      </c>
      <c r="HJ214" s="134">
        <v>0.69825283176435926</v>
      </c>
      <c r="HK214" s="134">
        <v>12.149599272699851</v>
      </c>
      <c r="HL214" s="132">
        <v>40.04061038469542</v>
      </c>
      <c r="HM214" s="144">
        <v>107.326753090003</v>
      </c>
      <c r="HN214" s="144">
        <v>98.159718442801505</v>
      </c>
      <c r="HO214" s="365">
        <v>0.105932203389831</v>
      </c>
      <c r="HP214" s="365">
        <v>3.6465297192172098E-2</v>
      </c>
      <c r="HQ214" s="365">
        <v>3.5714285714285698</v>
      </c>
      <c r="HR214" s="365">
        <v>1.4492753623188399</v>
      </c>
      <c r="HS214" s="132">
        <v>88.988095238095198</v>
      </c>
      <c r="HT214" s="132">
        <v>91.304347826086996</v>
      </c>
      <c r="HU214" s="132">
        <v>2.9661016949152499</v>
      </c>
      <c r="HV214" s="132">
        <v>2.5161055062598798</v>
      </c>
      <c r="HW214" s="132">
        <v>2.4430662437234201</v>
      </c>
      <c r="HX214" s="132">
        <v>4.6551771566901401</v>
      </c>
      <c r="HY214" s="144">
        <v>95.495598194903977</v>
      </c>
      <c r="HZ214" s="144">
        <v>104.723987953497</v>
      </c>
      <c r="IA214" s="383">
        <v>40</v>
      </c>
      <c r="IB214" s="383">
        <v>29</v>
      </c>
      <c r="IC214" s="366">
        <v>0.343819838404676</v>
      </c>
      <c r="ID214" s="366">
        <v>0.161218590171225</v>
      </c>
      <c r="IE214" s="366">
        <v>3.7700282752120602</v>
      </c>
      <c r="IF214" s="366">
        <v>2.6102610261026098</v>
      </c>
      <c r="IG214" s="144">
        <v>76.343072573044296</v>
      </c>
      <c r="IH214" s="144">
        <v>78.217821782178206</v>
      </c>
      <c r="II214" s="144">
        <v>9.1198212136840304</v>
      </c>
      <c r="IJ214" s="144">
        <v>6.1763397820769397</v>
      </c>
      <c r="IK214" s="144">
        <v>3.2702237521514599</v>
      </c>
      <c r="IL214" s="144">
        <v>6.5656635123239404</v>
      </c>
      <c r="IM214" s="146">
        <v>112.7876370685897</v>
      </c>
      <c r="IN214" s="135">
        <v>104.9366449600375</v>
      </c>
      <c r="IO214" s="366">
        <v>0.319744204636291</v>
      </c>
      <c r="IP214" s="366">
        <v>0</v>
      </c>
      <c r="IQ214" s="366">
        <v>3.0188679245282999</v>
      </c>
      <c r="IR214" s="366">
        <v>0</v>
      </c>
      <c r="IS214" s="144">
        <v>75.849056603773604</v>
      </c>
      <c r="IT214" s="144">
        <v>87.417218543046403</v>
      </c>
      <c r="IU214" s="144">
        <v>10.5915267785771</v>
      </c>
      <c r="IV214" s="144">
        <v>5.5514705882352899</v>
      </c>
      <c r="IW214" s="144">
        <v>2.1992461703378399</v>
      </c>
      <c r="IX214" s="144">
        <v>2.8592287491963901</v>
      </c>
      <c r="IY214" s="338">
        <v>32</v>
      </c>
      <c r="IZ214" s="366">
        <v>0.29781293624941801</v>
      </c>
      <c r="JA214" s="366">
        <v>5.1612903225806503</v>
      </c>
      <c r="JB214" s="366">
        <v>91.451612903225794</v>
      </c>
      <c r="JC214" s="366">
        <v>5.7701256398324796</v>
      </c>
      <c r="JD214" s="144">
        <v>5.8298030369718301</v>
      </c>
    </row>
    <row r="215" spans="1:264" ht="18" customHeight="1">
      <c r="A215" s="278"/>
      <c r="B215" s="279" t="s">
        <v>87</v>
      </c>
      <c r="C215" s="279" t="s">
        <v>87</v>
      </c>
      <c r="D215" s="280" t="s">
        <v>1931</v>
      </c>
      <c r="E215" s="281" t="s">
        <v>1428</v>
      </c>
      <c r="F215" s="280" t="s">
        <v>114</v>
      </c>
      <c r="G215" s="281" t="s">
        <v>26</v>
      </c>
      <c r="H215" s="282" t="s">
        <v>87</v>
      </c>
      <c r="I215" s="282" t="s">
        <v>87</v>
      </c>
      <c r="J215" s="282" t="s">
        <v>87</v>
      </c>
      <c r="K215" s="282" t="s">
        <v>87</v>
      </c>
      <c r="L215" s="282" t="s">
        <v>87</v>
      </c>
      <c r="M215" s="283">
        <v>264135</v>
      </c>
      <c r="N215" s="282" t="s">
        <v>87</v>
      </c>
      <c r="O215" s="282" t="s">
        <v>87</v>
      </c>
      <c r="P215" s="282" t="s">
        <v>87</v>
      </c>
      <c r="Q215" s="282" t="s">
        <v>87</v>
      </c>
      <c r="R215" s="132">
        <v>96.556947432198186</v>
      </c>
      <c r="S215" s="132">
        <v>92.02312066512836</v>
      </c>
      <c r="T215" s="339" t="s">
        <v>88</v>
      </c>
      <c r="U215" s="339" t="s">
        <v>88</v>
      </c>
      <c r="V215" s="132">
        <v>13.3522727272727</v>
      </c>
      <c r="W215" s="132">
        <v>9.4065656565656592</v>
      </c>
      <c r="X215" s="132">
        <v>22.758838383838398</v>
      </c>
      <c r="Y215" s="282" t="s">
        <v>87</v>
      </c>
      <c r="Z215" s="282" t="s">
        <v>87</v>
      </c>
      <c r="AA215" s="282" t="s">
        <v>87</v>
      </c>
      <c r="AB215" s="282" t="s">
        <v>87</v>
      </c>
      <c r="AC215" s="282" t="s">
        <v>87</v>
      </c>
      <c r="AD215" s="282" t="s">
        <v>87</v>
      </c>
      <c r="AE215" s="282" t="s">
        <v>87</v>
      </c>
      <c r="AF215" s="282" t="s">
        <v>87</v>
      </c>
      <c r="AG215" s="282" t="s">
        <v>87</v>
      </c>
      <c r="AH215" s="282" t="s">
        <v>87</v>
      </c>
      <c r="AI215" s="282" t="s">
        <v>87</v>
      </c>
      <c r="AJ215" s="282" t="s">
        <v>87</v>
      </c>
      <c r="AK215" s="282" t="s">
        <v>87</v>
      </c>
      <c r="AL215" s="282" t="s">
        <v>87</v>
      </c>
      <c r="AM215" s="282" t="s">
        <v>87</v>
      </c>
      <c r="AN215" s="282" t="s">
        <v>87</v>
      </c>
      <c r="AO215" s="282" t="s">
        <v>87</v>
      </c>
      <c r="AP215" s="282" t="s">
        <v>87</v>
      </c>
      <c r="AQ215" s="282" t="s">
        <v>87</v>
      </c>
      <c r="AR215" s="282" t="s">
        <v>87</v>
      </c>
      <c r="AS215" s="282" t="s">
        <v>87</v>
      </c>
      <c r="AT215" s="282" t="s">
        <v>87</v>
      </c>
      <c r="AU215" s="282" t="s">
        <v>87</v>
      </c>
      <c r="AV215" s="282" t="s">
        <v>87</v>
      </c>
      <c r="AW215" s="286" t="s">
        <v>87</v>
      </c>
      <c r="AX215" s="286" t="s">
        <v>87</v>
      </c>
      <c r="AY215" s="286" t="s">
        <v>87</v>
      </c>
      <c r="AZ215" s="286" t="s">
        <v>87</v>
      </c>
      <c r="BA215" s="286" t="s">
        <v>87</v>
      </c>
      <c r="BB215" s="285">
        <v>29</v>
      </c>
      <c r="BC215" s="285">
        <v>46</v>
      </c>
      <c r="BD215" s="287" t="s">
        <v>88</v>
      </c>
      <c r="BE215" s="287" t="s">
        <v>88</v>
      </c>
      <c r="BF215" s="287" t="s">
        <v>88</v>
      </c>
      <c r="BG215" s="285">
        <v>41</v>
      </c>
      <c r="BH215" s="284">
        <v>15.048798481906571</v>
      </c>
      <c r="BI215" s="285">
        <v>312</v>
      </c>
      <c r="BJ215" s="284">
        <v>114.51768600865491</v>
      </c>
      <c r="BK215" s="285">
        <v>0</v>
      </c>
      <c r="BL215" s="284">
        <v>0</v>
      </c>
      <c r="BM215" s="285">
        <v>0</v>
      </c>
      <c r="BN215" s="288">
        <v>0</v>
      </c>
      <c r="BO215" s="289">
        <v>113</v>
      </c>
      <c r="BP215" s="288">
        <v>41.475956791596168</v>
      </c>
      <c r="BQ215" s="285">
        <v>0</v>
      </c>
      <c r="BR215" s="288">
        <v>0</v>
      </c>
      <c r="BS215" s="285">
        <v>0</v>
      </c>
      <c r="BT215" s="288">
        <v>0</v>
      </c>
      <c r="BU215" s="285">
        <v>0</v>
      </c>
      <c r="BV215" s="288">
        <v>0</v>
      </c>
      <c r="BW215" s="285">
        <v>23</v>
      </c>
      <c r="BX215" s="288">
        <v>8.442008904484176</v>
      </c>
      <c r="BY215" s="290">
        <v>0</v>
      </c>
      <c r="BZ215" s="291">
        <v>0</v>
      </c>
      <c r="CA215" s="285">
        <v>409</v>
      </c>
      <c r="CB215" s="288">
        <v>150.12094095365336</v>
      </c>
      <c r="CC215" s="285">
        <v>316</v>
      </c>
      <c r="CD215" s="288">
        <v>115.98586147030431</v>
      </c>
      <c r="CE215" s="285">
        <v>23</v>
      </c>
      <c r="CF215" s="288">
        <v>8.442008904484176</v>
      </c>
      <c r="CG215" s="285">
        <v>564</v>
      </c>
      <c r="CH215" s="288">
        <v>207.01274009256846</v>
      </c>
      <c r="CI215" s="285">
        <v>655</v>
      </c>
      <c r="CJ215" s="288">
        <v>240.41373184509283</v>
      </c>
      <c r="CK215" s="285">
        <v>144</v>
      </c>
      <c r="CL215" s="288">
        <v>52.854316619379183</v>
      </c>
      <c r="CM215" s="285">
        <v>0</v>
      </c>
      <c r="CN215" s="292">
        <v>0</v>
      </c>
      <c r="CO215" s="285">
        <v>109</v>
      </c>
      <c r="CP215" s="288">
        <v>40.007781329946745</v>
      </c>
      <c r="CQ215" s="290">
        <v>0</v>
      </c>
      <c r="CR215" s="291">
        <v>0</v>
      </c>
      <c r="CS215" s="285">
        <v>0</v>
      </c>
      <c r="CT215" s="288">
        <v>0</v>
      </c>
      <c r="CU215" s="285">
        <v>28</v>
      </c>
      <c r="CV215" s="288">
        <v>10.277228231545951</v>
      </c>
      <c r="CW215" s="285">
        <v>362</v>
      </c>
      <c r="CX215" s="288">
        <v>132.86987927927265</v>
      </c>
      <c r="CY215" s="285">
        <v>362</v>
      </c>
      <c r="CZ215" s="288">
        <v>132.86987927927265</v>
      </c>
      <c r="DA215" s="290">
        <v>0</v>
      </c>
      <c r="DB215" s="291">
        <v>0</v>
      </c>
      <c r="DC215" s="285">
        <v>0</v>
      </c>
      <c r="DD215" s="285">
        <v>0</v>
      </c>
      <c r="DE215" s="285">
        <v>38</v>
      </c>
      <c r="DF215" s="285">
        <v>4512</v>
      </c>
      <c r="DG215" s="285">
        <v>0</v>
      </c>
      <c r="DH215" s="285">
        <v>0</v>
      </c>
      <c r="DI215" s="285">
        <v>0</v>
      </c>
      <c r="DJ215" s="285">
        <v>0</v>
      </c>
      <c r="DK215" s="285">
        <v>0</v>
      </c>
      <c r="DL215" s="285">
        <v>0</v>
      </c>
      <c r="DM215" s="285">
        <v>0</v>
      </c>
      <c r="DN215" s="285">
        <v>0</v>
      </c>
      <c r="DO215" s="285">
        <v>33</v>
      </c>
      <c r="DP215" s="285">
        <v>0</v>
      </c>
      <c r="DQ215" s="285">
        <v>1</v>
      </c>
      <c r="DR215" s="285">
        <v>0</v>
      </c>
      <c r="DS215" s="285">
        <v>11</v>
      </c>
      <c r="DT215" s="285">
        <v>0</v>
      </c>
      <c r="DU215" s="285">
        <v>0</v>
      </c>
      <c r="DV215" s="285">
        <v>1241</v>
      </c>
      <c r="DW215" s="285">
        <v>1535</v>
      </c>
      <c r="DX215" s="285">
        <v>101</v>
      </c>
      <c r="DY215" s="285">
        <v>0</v>
      </c>
      <c r="DZ215" s="285">
        <v>0</v>
      </c>
      <c r="EA215" s="285">
        <v>6743</v>
      </c>
      <c r="EB215" s="288">
        <v>13.9107222304612</v>
      </c>
      <c r="EC215" s="285">
        <v>139</v>
      </c>
      <c r="ED215" s="285">
        <v>2114</v>
      </c>
      <c r="EE215" s="285">
        <v>354</v>
      </c>
      <c r="EF215" s="288">
        <v>16.74550614947966</v>
      </c>
      <c r="EG215" s="285">
        <v>73</v>
      </c>
      <c r="EH215" s="285">
        <v>69</v>
      </c>
      <c r="EI215" s="285">
        <v>33</v>
      </c>
      <c r="EJ215" s="285">
        <v>0</v>
      </c>
      <c r="EK215" s="285">
        <v>57</v>
      </c>
      <c r="EL215" s="285">
        <v>0</v>
      </c>
      <c r="EM215" s="285">
        <v>0</v>
      </c>
      <c r="EN215" s="285">
        <v>3</v>
      </c>
      <c r="EO215" s="285">
        <v>13</v>
      </c>
      <c r="EP215" s="285">
        <v>0</v>
      </c>
      <c r="EQ215" s="285">
        <v>12</v>
      </c>
      <c r="ER215" s="285">
        <v>0</v>
      </c>
      <c r="ES215" s="285">
        <v>0</v>
      </c>
      <c r="ET215" s="285">
        <v>0</v>
      </c>
      <c r="EU215" s="285">
        <v>0</v>
      </c>
      <c r="EV215" s="285">
        <v>783</v>
      </c>
      <c r="EW215" s="285">
        <v>0</v>
      </c>
      <c r="EX215" s="285">
        <v>0</v>
      </c>
      <c r="EY215" s="285">
        <v>74</v>
      </c>
      <c r="EZ215" s="285">
        <v>0</v>
      </c>
      <c r="FA215" s="285">
        <v>4</v>
      </c>
      <c r="FB215" s="285">
        <v>0</v>
      </c>
      <c r="FC215" s="285">
        <v>2</v>
      </c>
      <c r="FD215" s="285">
        <v>2</v>
      </c>
      <c r="FE215" s="285">
        <v>0</v>
      </c>
      <c r="FF215" s="285">
        <v>12</v>
      </c>
      <c r="FG215" s="285">
        <v>85</v>
      </c>
      <c r="FH215" s="285">
        <v>131</v>
      </c>
      <c r="FI215" s="285">
        <v>9</v>
      </c>
      <c r="FJ215" s="285">
        <v>1605</v>
      </c>
      <c r="FK215" s="289">
        <v>15</v>
      </c>
      <c r="FL215" s="288">
        <v>5.6789141916065651</v>
      </c>
      <c r="FM215" s="289">
        <v>2</v>
      </c>
      <c r="FN215" s="288">
        <v>0.75718855888087533</v>
      </c>
      <c r="FO215" s="289">
        <v>4</v>
      </c>
      <c r="FP215" s="288">
        <v>1.5143771177617507</v>
      </c>
      <c r="FQ215" s="281">
        <v>1</v>
      </c>
      <c r="FR215" s="292">
        <v>0.36704386541235545</v>
      </c>
      <c r="FS215" s="281">
        <v>0</v>
      </c>
      <c r="FT215" s="292">
        <v>0</v>
      </c>
      <c r="FU215" s="289">
        <v>20</v>
      </c>
      <c r="FV215" s="288">
        <v>7.3408773082471086</v>
      </c>
      <c r="FW215" s="293">
        <v>2</v>
      </c>
      <c r="FX215" s="293">
        <v>0</v>
      </c>
      <c r="FY215" s="293">
        <v>2</v>
      </c>
      <c r="FZ215" s="293">
        <v>0</v>
      </c>
      <c r="GA215" s="293">
        <v>0</v>
      </c>
      <c r="GB215" s="285">
        <v>2112</v>
      </c>
      <c r="GC215" s="285">
        <v>0</v>
      </c>
      <c r="GD215" s="285">
        <v>0</v>
      </c>
      <c r="GE215" s="285">
        <v>0</v>
      </c>
      <c r="GF215" s="285">
        <v>0</v>
      </c>
      <c r="GG215" s="288">
        <v>59.1</v>
      </c>
      <c r="GH215" s="288">
        <v>272.3</v>
      </c>
      <c r="GI215" s="288">
        <v>15</v>
      </c>
      <c r="GJ215" s="288">
        <v>1</v>
      </c>
      <c r="GK215" s="288">
        <v>1</v>
      </c>
      <c r="GL215" s="288">
        <v>1</v>
      </c>
      <c r="GM215" s="288">
        <v>3</v>
      </c>
      <c r="GN215" s="288">
        <v>2</v>
      </c>
      <c r="GO215" s="288">
        <v>0</v>
      </c>
      <c r="GP215" s="288">
        <v>3</v>
      </c>
      <c r="GQ215" s="288">
        <v>1</v>
      </c>
      <c r="GR215" s="288">
        <v>2</v>
      </c>
      <c r="GS215" s="288">
        <v>0</v>
      </c>
      <c r="GT215" s="288">
        <v>4</v>
      </c>
      <c r="GU215" s="288">
        <v>1</v>
      </c>
      <c r="GV215" s="288">
        <v>0</v>
      </c>
      <c r="GW215" s="288">
        <v>1</v>
      </c>
      <c r="GX215" s="288">
        <v>0</v>
      </c>
      <c r="GY215" s="288">
        <v>1</v>
      </c>
      <c r="GZ215" s="288">
        <v>1</v>
      </c>
      <c r="HA215" s="288">
        <v>1</v>
      </c>
      <c r="HB215" s="288">
        <v>0</v>
      </c>
      <c r="HC215" s="288">
        <v>0</v>
      </c>
      <c r="HD215" s="288">
        <v>0</v>
      </c>
      <c r="HE215" s="288">
        <v>1</v>
      </c>
      <c r="HF215" s="288">
        <v>0</v>
      </c>
      <c r="HG215" s="288">
        <v>0</v>
      </c>
      <c r="HH215" s="288">
        <v>3</v>
      </c>
      <c r="HI215" s="288">
        <v>1.2</v>
      </c>
      <c r="HJ215" s="134">
        <v>2.2715656766426258</v>
      </c>
      <c r="HK215" s="134">
        <v>15.900959736498381</v>
      </c>
      <c r="HL215" s="132">
        <v>54.014045847767235</v>
      </c>
      <c r="HM215" s="144">
        <v>100.468137659909</v>
      </c>
      <c r="HN215" s="144">
        <v>90.933180832562698</v>
      </c>
      <c r="HO215" s="365">
        <v>0</v>
      </c>
      <c r="HP215" s="365">
        <v>0</v>
      </c>
      <c r="HQ215" s="365">
        <v>0</v>
      </c>
      <c r="HR215" s="365">
        <v>0</v>
      </c>
      <c r="HS215" s="132">
        <v>72.727272727272705</v>
      </c>
      <c r="HT215" s="132">
        <v>93.023255813953497</v>
      </c>
      <c r="HU215" s="132">
        <v>0.26109660574412502</v>
      </c>
      <c r="HV215" s="132">
        <v>0.38777166561457299</v>
      </c>
      <c r="HW215" s="132">
        <v>6.2515271695205197</v>
      </c>
      <c r="HX215" s="132">
        <v>10.573509835823099</v>
      </c>
      <c r="HY215" s="144">
        <v>96.295769953359709</v>
      </c>
      <c r="HZ215" s="144">
        <v>90.138658742909797</v>
      </c>
      <c r="IA215" s="383">
        <v>22</v>
      </c>
      <c r="IB215" s="383">
        <v>12</v>
      </c>
      <c r="IC215" s="366">
        <v>0.29274783765801698</v>
      </c>
      <c r="ID215" s="366">
        <v>0.118847182331386</v>
      </c>
      <c r="IE215" s="366">
        <v>4</v>
      </c>
      <c r="IF215" s="366">
        <v>2.5316455696202498</v>
      </c>
      <c r="IG215" s="144">
        <v>59.090909090909101</v>
      </c>
      <c r="IH215" s="144">
        <v>66.6666666666667</v>
      </c>
      <c r="II215" s="144">
        <v>7.3186959414504296</v>
      </c>
      <c r="IJ215" s="144">
        <v>4.6944637020897302</v>
      </c>
      <c r="IK215" s="144">
        <v>5.8586921790124604</v>
      </c>
      <c r="IL215" s="144">
        <v>10.362742197899699</v>
      </c>
      <c r="IM215" s="146">
        <v>99.301801762337504</v>
      </c>
      <c r="IN215" s="135">
        <v>113.02907427697473</v>
      </c>
      <c r="IO215" s="366">
        <v>0.15432098765432101</v>
      </c>
      <c r="IP215" s="366">
        <v>0</v>
      </c>
      <c r="IQ215" s="366">
        <v>2.4630541871921201</v>
      </c>
      <c r="IR215" s="366">
        <v>0</v>
      </c>
      <c r="IS215" s="144">
        <v>66.995073891625594</v>
      </c>
      <c r="IT215" s="144">
        <v>72.357723577235802</v>
      </c>
      <c r="IU215" s="144">
        <v>6.2654320987654302</v>
      </c>
      <c r="IV215" s="144">
        <v>4.1879468845760996</v>
      </c>
      <c r="IW215" s="144">
        <v>5.7499783618476101</v>
      </c>
      <c r="IX215" s="144">
        <v>6.2240549067360398</v>
      </c>
      <c r="IY215" s="338">
        <v>27</v>
      </c>
      <c r="IZ215" s="366">
        <v>0.45500505561172899</v>
      </c>
      <c r="JA215" s="366">
        <v>5.9080962800875296</v>
      </c>
      <c r="JB215" s="366">
        <v>88.840262582056894</v>
      </c>
      <c r="JC215" s="366">
        <v>7.7013818672059298</v>
      </c>
      <c r="JD215" s="144">
        <v>8.3058011406633607</v>
      </c>
    </row>
    <row r="216" spans="1:264" ht="18" customHeight="1">
      <c r="A216" s="278"/>
      <c r="B216" s="279" t="s">
        <v>87</v>
      </c>
      <c r="C216" s="279" t="s">
        <v>87</v>
      </c>
      <c r="D216" s="280" t="s">
        <v>1932</v>
      </c>
      <c r="E216" s="281" t="s">
        <v>1429</v>
      </c>
      <c r="F216" s="280" t="s">
        <v>114</v>
      </c>
      <c r="G216" s="281" t="s">
        <v>26</v>
      </c>
      <c r="H216" s="282" t="s">
        <v>87</v>
      </c>
      <c r="I216" s="282" t="s">
        <v>87</v>
      </c>
      <c r="J216" s="282" t="s">
        <v>87</v>
      </c>
      <c r="K216" s="282" t="s">
        <v>87</v>
      </c>
      <c r="L216" s="282" t="s">
        <v>87</v>
      </c>
      <c r="M216" s="283">
        <v>157989</v>
      </c>
      <c r="N216" s="282" t="s">
        <v>87</v>
      </c>
      <c r="O216" s="282" t="s">
        <v>87</v>
      </c>
      <c r="P216" s="282" t="s">
        <v>87</v>
      </c>
      <c r="Q216" s="282" t="s">
        <v>87</v>
      </c>
      <c r="R216" s="132">
        <v>100.39730998293948</v>
      </c>
      <c r="S216" s="132">
        <v>98.716541038152144</v>
      </c>
      <c r="T216" s="395">
        <v>7.6773109462151297</v>
      </c>
      <c r="U216" s="339" t="s">
        <v>88</v>
      </c>
      <c r="V216" s="132">
        <v>16.2162162162162</v>
      </c>
      <c r="W216" s="132">
        <v>15.893505445744299</v>
      </c>
      <c r="X216" s="132">
        <v>32.109721661960499</v>
      </c>
      <c r="Y216" s="282" t="s">
        <v>87</v>
      </c>
      <c r="Z216" s="282" t="s">
        <v>87</v>
      </c>
      <c r="AA216" s="282" t="s">
        <v>87</v>
      </c>
      <c r="AB216" s="282" t="s">
        <v>87</v>
      </c>
      <c r="AC216" s="282" t="s">
        <v>87</v>
      </c>
      <c r="AD216" s="282" t="s">
        <v>87</v>
      </c>
      <c r="AE216" s="282" t="s">
        <v>87</v>
      </c>
      <c r="AF216" s="282" t="s">
        <v>87</v>
      </c>
      <c r="AG216" s="282" t="s">
        <v>87</v>
      </c>
      <c r="AH216" s="282" t="s">
        <v>87</v>
      </c>
      <c r="AI216" s="282" t="s">
        <v>87</v>
      </c>
      <c r="AJ216" s="282" t="s">
        <v>87</v>
      </c>
      <c r="AK216" s="282" t="s">
        <v>87</v>
      </c>
      <c r="AL216" s="282" t="s">
        <v>87</v>
      </c>
      <c r="AM216" s="282" t="s">
        <v>87</v>
      </c>
      <c r="AN216" s="282" t="s">
        <v>87</v>
      </c>
      <c r="AO216" s="282" t="s">
        <v>87</v>
      </c>
      <c r="AP216" s="282" t="s">
        <v>87</v>
      </c>
      <c r="AQ216" s="282" t="s">
        <v>87</v>
      </c>
      <c r="AR216" s="282" t="s">
        <v>87</v>
      </c>
      <c r="AS216" s="282" t="s">
        <v>87</v>
      </c>
      <c r="AT216" s="282" t="s">
        <v>87</v>
      </c>
      <c r="AU216" s="282" t="s">
        <v>87</v>
      </c>
      <c r="AV216" s="282" t="s">
        <v>87</v>
      </c>
      <c r="AW216" s="286" t="s">
        <v>87</v>
      </c>
      <c r="AX216" s="286" t="s">
        <v>87</v>
      </c>
      <c r="AY216" s="286" t="s">
        <v>87</v>
      </c>
      <c r="AZ216" s="286" t="s">
        <v>87</v>
      </c>
      <c r="BA216" s="286" t="s">
        <v>87</v>
      </c>
      <c r="BB216" s="285">
        <v>36</v>
      </c>
      <c r="BC216" s="285">
        <v>28</v>
      </c>
      <c r="BD216" s="287" t="s">
        <v>88</v>
      </c>
      <c r="BE216" s="287" t="s">
        <v>88</v>
      </c>
      <c r="BF216" s="287" t="s">
        <v>88</v>
      </c>
      <c r="BG216" s="285">
        <v>39</v>
      </c>
      <c r="BH216" s="284">
        <v>22.909911180036659</v>
      </c>
      <c r="BI216" s="285">
        <v>165</v>
      </c>
      <c r="BJ216" s="284">
        <v>96.926547300155093</v>
      </c>
      <c r="BK216" s="285">
        <v>0</v>
      </c>
      <c r="BL216" s="284">
        <v>0</v>
      </c>
      <c r="BM216" s="285">
        <v>0</v>
      </c>
      <c r="BN216" s="288">
        <v>0</v>
      </c>
      <c r="BO216" s="289">
        <v>40</v>
      </c>
      <c r="BP216" s="288">
        <v>23.497344800037595</v>
      </c>
      <c r="BQ216" s="285">
        <v>0</v>
      </c>
      <c r="BR216" s="288">
        <v>0</v>
      </c>
      <c r="BS216" s="285">
        <v>0</v>
      </c>
      <c r="BT216" s="288">
        <v>0</v>
      </c>
      <c r="BU216" s="285">
        <v>0</v>
      </c>
      <c r="BV216" s="288">
        <v>0</v>
      </c>
      <c r="BW216" s="285">
        <v>0</v>
      </c>
      <c r="BX216" s="288">
        <v>0</v>
      </c>
      <c r="BY216" s="285">
        <v>0</v>
      </c>
      <c r="BZ216" s="288">
        <v>0</v>
      </c>
      <c r="CA216" s="285">
        <v>312</v>
      </c>
      <c r="CB216" s="288">
        <v>183.27928944029327</v>
      </c>
      <c r="CC216" s="285">
        <v>274</v>
      </c>
      <c r="CD216" s="288">
        <v>160.95681188025753</v>
      </c>
      <c r="CE216" s="285">
        <v>2</v>
      </c>
      <c r="CF216" s="288">
        <v>1.1748672400018798</v>
      </c>
      <c r="CG216" s="285">
        <v>501</v>
      </c>
      <c r="CH216" s="288">
        <v>294.30424362047091</v>
      </c>
      <c r="CI216" s="285">
        <v>582</v>
      </c>
      <c r="CJ216" s="288">
        <v>341.886366840547</v>
      </c>
      <c r="CK216" s="285">
        <v>121</v>
      </c>
      <c r="CL216" s="288">
        <v>71.079468020113723</v>
      </c>
      <c r="CM216" s="285">
        <v>0</v>
      </c>
      <c r="CN216" s="292">
        <v>0</v>
      </c>
      <c r="CO216" s="285">
        <v>69</v>
      </c>
      <c r="CP216" s="288">
        <v>40.532919780064852</v>
      </c>
      <c r="CQ216" s="285">
        <v>0</v>
      </c>
      <c r="CR216" s="288">
        <v>0</v>
      </c>
      <c r="CS216" s="285">
        <v>1</v>
      </c>
      <c r="CT216" s="288">
        <v>0.5874336200009399</v>
      </c>
      <c r="CU216" s="285">
        <v>14</v>
      </c>
      <c r="CV216" s="288">
        <v>8.2240706800131598</v>
      </c>
      <c r="CW216" s="285">
        <v>236</v>
      </c>
      <c r="CX216" s="288">
        <v>138.63433432022183</v>
      </c>
      <c r="CY216" s="285">
        <v>236</v>
      </c>
      <c r="CZ216" s="288">
        <v>138.63433432022183</v>
      </c>
      <c r="DA216" s="285">
        <v>0</v>
      </c>
      <c r="DB216" s="288">
        <v>0</v>
      </c>
      <c r="DC216" s="285">
        <v>20</v>
      </c>
      <c r="DD216" s="285">
        <v>0</v>
      </c>
      <c r="DE216" s="285">
        <v>375</v>
      </c>
      <c r="DF216" s="285">
        <v>8764</v>
      </c>
      <c r="DG216" s="285">
        <v>857</v>
      </c>
      <c r="DH216" s="285">
        <v>465</v>
      </c>
      <c r="DI216" s="285">
        <v>63</v>
      </c>
      <c r="DJ216" s="285">
        <v>0</v>
      </c>
      <c r="DK216" s="285">
        <v>0</v>
      </c>
      <c r="DL216" s="285">
        <v>237</v>
      </c>
      <c r="DM216" s="285">
        <v>0</v>
      </c>
      <c r="DN216" s="285">
        <v>0</v>
      </c>
      <c r="DO216" s="285">
        <v>0</v>
      </c>
      <c r="DP216" s="285">
        <v>1</v>
      </c>
      <c r="DQ216" s="285">
        <v>14</v>
      </c>
      <c r="DR216" s="285">
        <v>0</v>
      </c>
      <c r="DS216" s="285">
        <v>0</v>
      </c>
      <c r="DT216" s="285">
        <v>0</v>
      </c>
      <c r="DU216" s="285">
        <v>0</v>
      </c>
      <c r="DV216" s="285">
        <v>2476</v>
      </c>
      <c r="DW216" s="285">
        <v>225</v>
      </c>
      <c r="DX216" s="285">
        <v>179</v>
      </c>
      <c r="DY216" s="285">
        <v>173</v>
      </c>
      <c r="DZ216" s="285">
        <v>1953</v>
      </c>
      <c r="EA216" s="285">
        <v>10292</v>
      </c>
      <c r="EB216" s="288">
        <v>19.850369218810702</v>
      </c>
      <c r="EC216" s="285">
        <v>203</v>
      </c>
      <c r="ED216" s="285">
        <v>3348</v>
      </c>
      <c r="EE216" s="285">
        <v>566</v>
      </c>
      <c r="EF216" s="288">
        <v>16.905615292712067</v>
      </c>
      <c r="EG216" s="285">
        <v>60</v>
      </c>
      <c r="EH216" s="285">
        <v>59</v>
      </c>
      <c r="EI216" s="285">
        <v>31</v>
      </c>
      <c r="EJ216" s="285">
        <v>0</v>
      </c>
      <c r="EK216" s="285">
        <v>223</v>
      </c>
      <c r="EL216" s="285">
        <v>10</v>
      </c>
      <c r="EM216" s="285">
        <v>4</v>
      </c>
      <c r="EN216" s="285">
        <v>6</v>
      </c>
      <c r="EO216" s="285">
        <v>19</v>
      </c>
      <c r="EP216" s="285">
        <v>12</v>
      </c>
      <c r="EQ216" s="285">
        <v>24</v>
      </c>
      <c r="ER216" s="285">
        <v>0</v>
      </c>
      <c r="ES216" s="285">
        <v>0</v>
      </c>
      <c r="ET216" s="285">
        <v>0</v>
      </c>
      <c r="EU216" s="285">
        <v>0</v>
      </c>
      <c r="EV216" s="285">
        <v>889</v>
      </c>
      <c r="EW216" s="285">
        <v>7</v>
      </c>
      <c r="EX216" s="285">
        <v>0</v>
      </c>
      <c r="EY216" s="285">
        <v>0</v>
      </c>
      <c r="EZ216" s="285">
        <v>4</v>
      </c>
      <c r="FA216" s="285">
        <v>1</v>
      </c>
      <c r="FB216" s="285">
        <v>0</v>
      </c>
      <c r="FC216" s="285">
        <v>1</v>
      </c>
      <c r="FD216" s="285">
        <v>1</v>
      </c>
      <c r="FE216" s="285">
        <v>0</v>
      </c>
      <c r="FF216" s="285">
        <v>19</v>
      </c>
      <c r="FG216" s="285">
        <v>157</v>
      </c>
      <c r="FH216" s="285">
        <v>245</v>
      </c>
      <c r="FI216" s="285">
        <v>148</v>
      </c>
      <c r="FJ216" s="285">
        <v>1827</v>
      </c>
      <c r="FK216" s="289">
        <v>4</v>
      </c>
      <c r="FL216" s="288">
        <v>2.5318218356974218</v>
      </c>
      <c r="FM216" s="289">
        <v>1</v>
      </c>
      <c r="FN216" s="288">
        <v>0.63295545892435545</v>
      </c>
      <c r="FO216" s="289">
        <v>0</v>
      </c>
      <c r="FP216" s="288">
        <v>0</v>
      </c>
      <c r="FQ216" s="281">
        <v>0</v>
      </c>
      <c r="FR216" s="292">
        <v>0</v>
      </c>
      <c r="FS216" s="281">
        <v>0</v>
      </c>
      <c r="FT216" s="292">
        <v>0</v>
      </c>
      <c r="FU216" s="289">
        <v>40</v>
      </c>
      <c r="FV216" s="288">
        <v>23.497344800037595</v>
      </c>
      <c r="FW216" s="293">
        <v>1</v>
      </c>
      <c r="FX216" s="293">
        <v>1</v>
      </c>
      <c r="FY216" s="293">
        <v>0</v>
      </c>
      <c r="FZ216" s="293">
        <v>0</v>
      </c>
      <c r="GA216" s="293">
        <v>0</v>
      </c>
      <c r="GB216" s="285">
        <v>3148</v>
      </c>
      <c r="GC216" s="285">
        <v>0</v>
      </c>
      <c r="GD216" s="285">
        <v>0</v>
      </c>
      <c r="GE216" s="285">
        <v>0</v>
      </c>
      <c r="GF216" s="285">
        <v>0</v>
      </c>
      <c r="GG216" s="288">
        <v>128.80000000000001</v>
      </c>
      <c r="GH216" s="288">
        <v>480.8</v>
      </c>
      <c r="GI216" s="288">
        <v>25</v>
      </c>
      <c r="GJ216" s="288">
        <v>4</v>
      </c>
      <c r="GK216" s="288">
        <v>1</v>
      </c>
      <c r="GL216" s="288">
        <v>1</v>
      </c>
      <c r="GM216" s="288">
        <v>1.8</v>
      </c>
      <c r="GN216" s="288">
        <v>1</v>
      </c>
      <c r="GO216" s="288">
        <v>0</v>
      </c>
      <c r="GP216" s="288">
        <v>2</v>
      </c>
      <c r="GQ216" s="288">
        <v>1</v>
      </c>
      <c r="GR216" s="288">
        <v>0</v>
      </c>
      <c r="GS216" s="288">
        <v>0</v>
      </c>
      <c r="GT216" s="288">
        <v>3</v>
      </c>
      <c r="GU216" s="288">
        <v>0</v>
      </c>
      <c r="GV216" s="288">
        <v>1</v>
      </c>
      <c r="GW216" s="288">
        <v>0</v>
      </c>
      <c r="GX216" s="288">
        <v>1</v>
      </c>
      <c r="GY216" s="288">
        <v>1</v>
      </c>
      <c r="GZ216" s="288">
        <v>3</v>
      </c>
      <c r="HA216" s="288">
        <v>0</v>
      </c>
      <c r="HB216" s="288">
        <v>1</v>
      </c>
      <c r="HC216" s="288">
        <v>0</v>
      </c>
      <c r="HD216" s="288">
        <v>0</v>
      </c>
      <c r="HE216" s="288">
        <v>4</v>
      </c>
      <c r="HF216" s="288">
        <v>1</v>
      </c>
      <c r="HG216" s="288">
        <v>2</v>
      </c>
      <c r="HH216" s="288">
        <v>0</v>
      </c>
      <c r="HI216" s="288">
        <v>2.2999999999999998</v>
      </c>
      <c r="HJ216" s="134">
        <v>0.63295545892435545</v>
      </c>
      <c r="HK216" s="134">
        <v>21.520485603428089</v>
      </c>
      <c r="HL216" s="132">
        <v>63.744944268271837</v>
      </c>
      <c r="HM216" s="144">
        <v>104.370665794255</v>
      </c>
      <c r="HN216" s="144">
        <v>100.16617636182799</v>
      </c>
      <c r="HO216" s="365">
        <v>5.0581689428426897E-2</v>
      </c>
      <c r="HP216" s="365">
        <v>4.9350222075999303E-2</v>
      </c>
      <c r="HQ216" s="365">
        <v>3.4965034965034998</v>
      </c>
      <c r="HR216" s="365">
        <v>4.1379310344827598</v>
      </c>
      <c r="HS216" s="132">
        <v>74.825174825174798</v>
      </c>
      <c r="HT216" s="132">
        <v>87.586206896551701</v>
      </c>
      <c r="HU216" s="132">
        <v>1.4466363176530099</v>
      </c>
      <c r="HV216" s="132">
        <v>1.19263036683665</v>
      </c>
      <c r="HW216" s="132">
        <v>14.2823108993448</v>
      </c>
      <c r="HX216" s="132">
        <v>19.8601606664683</v>
      </c>
      <c r="HY216" s="144">
        <v>92.309095972614685</v>
      </c>
      <c r="HZ216" s="144">
        <v>90.612037089632096</v>
      </c>
      <c r="IA216" s="383">
        <v>18</v>
      </c>
      <c r="IB216" s="383">
        <v>16</v>
      </c>
      <c r="IC216" s="366">
        <v>0.21916473882868601</v>
      </c>
      <c r="ID216" s="366">
        <v>0.15293442936341001</v>
      </c>
      <c r="IE216" s="366">
        <v>2.7355623100303901</v>
      </c>
      <c r="IF216" s="366">
        <v>3.0769230769230802</v>
      </c>
      <c r="IG216" s="144">
        <v>59.270516717325201</v>
      </c>
      <c r="IH216" s="144">
        <v>67.692307692307693</v>
      </c>
      <c r="II216" s="144">
        <v>8.0116887860708594</v>
      </c>
      <c r="IJ216" s="144">
        <v>4.9703689543108398</v>
      </c>
      <c r="IK216" s="144">
        <v>11.486003573555699</v>
      </c>
      <c r="IL216" s="144">
        <v>18.098780124962801</v>
      </c>
      <c r="IM216" s="146">
        <v>110.79086033380128</v>
      </c>
      <c r="IN216" s="135">
        <v>106.0535946252471</v>
      </c>
      <c r="IO216" s="366">
        <v>0.21670606776989801</v>
      </c>
      <c r="IP216" s="366">
        <v>2.04248366013072E-2</v>
      </c>
      <c r="IQ216" s="366">
        <v>4.0441176470588198</v>
      </c>
      <c r="IR216" s="366">
        <v>0.67567567567567599</v>
      </c>
      <c r="IS216" s="144">
        <v>78.676470588235304</v>
      </c>
      <c r="IT216" s="144">
        <v>87.162162162162204</v>
      </c>
      <c r="IU216" s="144">
        <v>5.3585500394011003</v>
      </c>
      <c r="IV216" s="144">
        <v>3.02287581699346</v>
      </c>
      <c r="IW216" s="144">
        <v>11.984663765993201</v>
      </c>
      <c r="IX216" s="144">
        <v>12.8292662367767</v>
      </c>
      <c r="IY216" s="338">
        <v>14</v>
      </c>
      <c r="IZ216" s="366">
        <v>0.24713150926743199</v>
      </c>
      <c r="JA216" s="366">
        <v>4.7457627118644101</v>
      </c>
      <c r="JB216" s="366">
        <v>95.593220338983102</v>
      </c>
      <c r="JC216" s="366">
        <v>5.2074139452780202</v>
      </c>
      <c r="JD216" s="144">
        <v>12.3385897054448</v>
      </c>
    </row>
    <row r="217" spans="1:264" ht="18" customHeight="1">
      <c r="A217" s="278"/>
      <c r="B217" s="279" t="s">
        <v>87</v>
      </c>
      <c r="C217" s="279" t="s">
        <v>87</v>
      </c>
      <c r="D217" s="280" t="s">
        <v>1933</v>
      </c>
      <c r="E217" s="281" t="s">
        <v>1430</v>
      </c>
      <c r="F217" s="280" t="s">
        <v>114</v>
      </c>
      <c r="G217" s="281" t="s">
        <v>26</v>
      </c>
      <c r="H217" s="282" t="s">
        <v>87</v>
      </c>
      <c r="I217" s="282" t="s">
        <v>87</v>
      </c>
      <c r="J217" s="282" t="s">
        <v>87</v>
      </c>
      <c r="K217" s="282" t="s">
        <v>87</v>
      </c>
      <c r="L217" s="282" t="s">
        <v>87</v>
      </c>
      <c r="M217" s="283">
        <v>101082</v>
      </c>
      <c r="N217" s="282" t="s">
        <v>87</v>
      </c>
      <c r="O217" s="282" t="s">
        <v>87</v>
      </c>
      <c r="P217" s="282" t="s">
        <v>87</v>
      </c>
      <c r="Q217" s="282" t="s">
        <v>87</v>
      </c>
      <c r="R217" s="132">
        <v>95.04055844960034</v>
      </c>
      <c r="S217" s="132">
        <v>92.440847435975797</v>
      </c>
      <c r="T217" s="339" t="s">
        <v>88</v>
      </c>
      <c r="U217" s="339" t="s">
        <v>88</v>
      </c>
      <c r="V217" s="132">
        <v>10.419485791610301</v>
      </c>
      <c r="W217" s="132">
        <v>6.9012178619756401</v>
      </c>
      <c r="X217" s="132">
        <v>17.320703653585898</v>
      </c>
      <c r="Y217" s="282" t="s">
        <v>87</v>
      </c>
      <c r="Z217" s="282" t="s">
        <v>87</v>
      </c>
      <c r="AA217" s="282" t="s">
        <v>87</v>
      </c>
      <c r="AB217" s="282" t="s">
        <v>87</v>
      </c>
      <c r="AC217" s="282" t="s">
        <v>87</v>
      </c>
      <c r="AD217" s="282" t="s">
        <v>87</v>
      </c>
      <c r="AE217" s="282" t="s">
        <v>87</v>
      </c>
      <c r="AF217" s="282" t="s">
        <v>87</v>
      </c>
      <c r="AG217" s="282" t="s">
        <v>87</v>
      </c>
      <c r="AH217" s="282" t="s">
        <v>87</v>
      </c>
      <c r="AI217" s="282" t="s">
        <v>87</v>
      </c>
      <c r="AJ217" s="282" t="s">
        <v>87</v>
      </c>
      <c r="AK217" s="282" t="s">
        <v>87</v>
      </c>
      <c r="AL217" s="282" t="s">
        <v>87</v>
      </c>
      <c r="AM217" s="282" t="s">
        <v>87</v>
      </c>
      <c r="AN217" s="282" t="s">
        <v>87</v>
      </c>
      <c r="AO217" s="282" t="s">
        <v>87</v>
      </c>
      <c r="AP217" s="282" t="s">
        <v>87</v>
      </c>
      <c r="AQ217" s="282" t="s">
        <v>87</v>
      </c>
      <c r="AR217" s="282" t="s">
        <v>87</v>
      </c>
      <c r="AS217" s="282" t="s">
        <v>87</v>
      </c>
      <c r="AT217" s="282" t="s">
        <v>87</v>
      </c>
      <c r="AU217" s="282" t="s">
        <v>87</v>
      </c>
      <c r="AV217" s="282" t="s">
        <v>87</v>
      </c>
      <c r="AW217" s="286" t="s">
        <v>87</v>
      </c>
      <c r="AX217" s="286" t="s">
        <v>87</v>
      </c>
      <c r="AY217" s="286" t="s">
        <v>87</v>
      </c>
      <c r="AZ217" s="286" t="s">
        <v>87</v>
      </c>
      <c r="BA217" s="286" t="s">
        <v>87</v>
      </c>
      <c r="BB217" s="285">
        <v>17</v>
      </c>
      <c r="BC217" s="285">
        <v>17</v>
      </c>
      <c r="BD217" s="287" t="s">
        <v>88</v>
      </c>
      <c r="BE217" s="287" t="s">
        <v>88</v>
      </c>
      <c r="BF217" s="287" t="s">
        <v>88</v>
      </c>
      <c r="BG217" s="285">
        <v>0</v>
      </c>
      <c r="BH217" s="284">
        <v>0</v>
      </c>
      <c r="BI217" s="285">
        <v>56</v>
      </c>
      <c r="BJ217" s="284">
        <v>52.755534620819596</v>
      </c>
      <c r="BK217" s="285">
        <v>0</v>
      </c>
      <c r="BL217" s="284">
        <v>0</v>
      </c>
      <c r="BM217" s="285">
        <v>0</v>
      </c>
      <c r="BN217" s="288">
        <v>0</v>
      </c>
      <c r="BO217" s="289">
        <v>25</v>
      </c>
      <c r="BP217" s="288">
        <v>23.551577955723033</v>
      </c>
      <c r="BQ217" s="285">
        <v>0</v>
      </c>
      <c r="BR217" s="288">
        <v>0</v>
      </c>
      <c r="BS217" s="285">
        <v>0</v>
      </c>
      <c r="BT217" s="288">
        <v>0</v>
      </c>
      <c r="BU217" s="285">
        <v>0</v>
      </c>
      <c r="BV217" s="288">
        <v>0</v>
      </c>
      <c r="BW217" s="285">
        <v>0</v>
      </c>
      <c r="BX217" s="288">
        <v>0</v>
      </c>
      <c r="BY217" s="285">
        <v>0</v>
      </c>
      <c r="BZ217" s="288">
        <v>0</v>
      </c>
      <c r="CA217" s="285">
        <v>64</v>
      </c>
      <c r="CB217" s="288">
        <v>60.292039566650971</v>
      </c>
      <c r="CC217" s="285">
        <v>575</v>
      </c>
      <c r="CD217" s="288">
        <v>541.68629298162978</v>
      </c>
      <c r="CE217" s="285">
        <v>4</v>
      </c>
      <c r="CF217" s="288">
        <v>3.7682524729156857</v>
      </c>
      <c r="CG217" s="285">
        <v>160</v>
      </c>
      <c r="CH217" s="288">
        <v>150.73009891662741</v>
      </c>
      <c r="CI217" s="285">
        <v>314</v>
      </c>
      <c r="CJ217" s="288">
        <v>295.8078191238813</v>
      </c>
      <c r="CK217" s="285">
        <v>91</v>
      </c>
      <c r="CL217" s="288">
        <v>85.727743758831835</v>
      </c>
      <c r="CM217" s="285">
        <v>0</v>
      </c>
      <c r="CN217" s="292">
        <v>0</v>
      </c>
      <c r="CO217" s="285">
        <v>20</v>
      </c>
      <c r="CP217" s="288">
        <v>18.841262364578427</v>
      </c>
      <c r="CQ217" s="285">
        <v>1</v>
      </c>
      <c r="CR217" s="288">
        <v>0.94206311822892141</v>
      </c>
      <c r="CS217" s="285">
        <v>0</v>
      </c>
      <c r="CT217" s="288">
        <v>0</v>
      </c>
      <c r="CU217" s="285">
        <v>7</v>
      </c>
      <c r="CV217" s="288">
        <v>6.5944418276024495</v>
      </c>
      <c r="CW217" s="285">
        <v>71</v>
      </c>
      <c r="CX217" s="288">
        <v>66.886481394253423</v>
      </c>
      <c r="CY217" s="285">
        <v>0</v>
      </c>
      <c r="CZ217" s="288">
        <v>0</v>
      </c>
      <c r="DA217" s="285">
        <v>0</v>
      </c>
      <c r="DB217" s="288">
        <v>0</v>
      </c>
      <c r="DC217" s="285">
        <v>20</v>
      </c>
      <c r="DD217" s="285">
        <v>0</v>
      </c>
      <c r="DE217" s="285">
        <v>57</v>
      </c>
      <c r="DF217" s="285">
        <v>4365</v>
      </c>
      <c r="DG217" s="285">
        <v>7220</v>
      </c>
      <c r="DH217" s="285">
        <v>186</v>
      </c>
      <c r="DI217" s="285">
        <v>0</v>
      </c>
      <c r="DJ217" s="285">
        <v>92</v>
      </c>
      <c r="DK217" s="285">
        <v>132</v>
      </c>
      <c r="DL217" s="285">
        <v>17</v>
      </c>
      <c r="DM217" s="285">
        <v>0</v>
      </c>
      <c r="DN217" s="285">
        <v>0</v>
      </c>
      <c r="DO217" s="285">
        <v>6</v>
      </c>
      <c r="DP217" s="285">
        <v>10</v>
      </c>
      <c r="DQ217" s="285">
        <v>20</v>
      </c>
      <c r="DR217" s="285">
        <v>0</v>
      </c>
      <c r="DS217" s="285">
        <v>15</v>
      </c>
      <c r="DT217" s="285">
        <v>2082</v>
      </c>
      <c r="DU217" s="285">
        <v>0</v>
      </c>
      <c r="DV217" s="285">
        <v>726</v>
      </c>
      <c r="DW217" s="285">
        <v>617</v>
      </c>
      <c r="DX217" s="285">
        <v>67</v>
      </c>
      <c r="DY217" s="285">
        <v>0</v>
      </c>
      <c r="DZ217" s="285">
        <v>0</v>
      </c>
      <c r="EA217" s="285">
        <v>4510</v>
      </c>
      <c r="EB217" s="288">
        <v>14.9223946784922</v>
      </c>
      <c r="EC217" s="285">
        <v>139</v>
      </c>
      <c r="ED217" s="285">
        <v>1429</v>
      </c>
      <c r="EE217" s="285">
        <v>193</v>
      </c>
      <c r="EF217" s="288">
        <v>13.505948215535341</v>
      </c>
      <c r="EG217" s="285">
        <v>10</v>
      </c>
      <c r="EH217" s="285">
        <v>35</v>
      </c>
      <c r="EI217" s="285">
        <v>11</v>
      </c>
      <c r="EJ217" s="285">
        <v>0</v>
      </c>
      <c r="EK217" s="285">
        <v>91</v>
      </c>
      <c r="EL217" s="285">
        <v>0</v>
      </c>
      <c r="EM217" s="285">
        <v>0</v>
      </c>
      <c r="EN217" s="285">
        <v>5</v>
      </c>
      <c r="EO217" s="285">
        <v>2</v>
      </c>
      <c r="EP217" s="285">
        <v>2</v>
      </c>
      <c r="EQ217" s="285">
        <v>11</v>
      </c>
      <c r="ER217" s="285">
        <v>0</v>
      </c>
      <c r="ES217" s="285">
        <v>0</v>
      </c>
      <c r="ET217" s="285">
        <v>0</v>
      </c>
      <c r="EU217" s="285">
        <v>0</v>
      </c>
      <c r="EV217" s="285">
        <v>2159</v>
      </c>
      <c r="EW217" s="285">
        <v>0</v>
      </c>
      <c r="EX217" s="285">
        <v>0</v>
      </c>
      <c r="EY217" s="285">
        <v>0</v>
      </c>
      <c r="EZ217" s="285">
        <v>0</v>
      </c>
      <c r="FA217" s="285">
        <v>1</v>
      </c>
      <c r="FB217" s="285">
        <v>0</v>
      </c>
      <c r="FC217" s="285">
        <v>0</v>
      </c>
      <c r="FD217" s="285">
        <v>0</v>
      </c>
      <c r="FE217" s="285">
        <v>1</v>
      </c>
      <c r="FF217" s="285">
        <v>8</v>
      </c>
      <c r="FG217" s="285">
        <v>38</v>
      </c>
      <c r="FH217" s="285">
        <v>64</v>
      </c>
      <c r="FI217" s="285">
        <v>0</v>
      </c>
      <c r="FJ217" s="285">
        <v>1070</v>
      </c>
      <c r="FK217" s="289">
        <v>5</v>
      </c>
      <c r="FL217" s="288">
        <v>4.9464790961793392</v>
      </c>
      <c r="FM217" s="289">
        <v>1</v>
      </c>
      <c r="FN217" s="288">
        <v>0.98929581923586785</v>
      </c>
      <c r="FO217" s="289">
        <v>0</v>
      </c>
      <c r="FP217" s="288">
        <v>0</v>
      </c>
      <c r="FQ217" s="281">
        <v>0</v>
      </c>
      <c r="FR217" s="292">
        <v>0</v>
      </c>
      <c r="FS217" s="281">
        <v>0</v>
      </c>
      <c r="FT217" s="292">
        <v>0</v>
      </c>
      <c r="FU217" s="289">
        <v>20</v>
      </c>
      <c r="FV217" s="288">
        <v>18.841262364578427</v>
      </c>
      <c r="FW217" s="293">
        <v>1</v>
      </c>
      <c r="FX217" s="293">
        <v>0</v>
      </c>
      <c r="FY217" s="293">
        <v>0</v>
      </c>
      <c r="FZ217" s="293">
        <v>0</v>
      </c>
      <c r="GA217" s="293">
        <v>1</v>
      </c>
      <c r="GB217" s="285">
        <v>0</v>
      </c>
      <c r="GC217" s="285">
        <v>0</v>
      </c>
      <c r="GD217" s="285">
        <v>0</v>
      </c>
      <c r="GE217" s="285">
        <v>0</v>
      </c>
      <c r="GF217" s="285">
        <v>0</v>
      </c>
      <c r="GG217" s="288">
        <v>52</v>
      </c>
      <c r="GH217" s="288">
        <v>194.6</v>
      </c>
      <c r="GI217" s="288">
        <v>14</v>
      </c>
      <c r="GJ217" s="288">
        <v>0</v>
      </c>
      <c r="GK217" s="288">
        <v>0</v>
      </c>
      <c r="GL217" s="288">
        <v>0</v>
      </c>
      <c r="GM217" s="288">
        <v>4</v>
      </c>
      <c r="GN217" s="288">
        <v>4</v>
      </c>
      <c r="GO217" s="288">
        <v>0</v>
      </c>
      <c r="GP217" s="288">
        <v>4</v>
      </c>
      <c r="GQ217" s="288">
        <v>0</v>
      </c>
      <c r="GR217" s="288">
        <v>0</v>
      </c>
      <c r="GS217" s="288">
        <v>1</v>
      </c>
      <c r="GT217" s="288">
        <v>6</v>
      </c>
      <c r="GU217" s="288">
        <v>0</v>
      </c>
      <c r="GV217" s="288">
        <v>1</v>
      </c>
      <c r="GW217" s="288">
        <v>0</v>
      </c>
      <c r="GX217" s="288">
        <v>0</v>
      </c>
      <c r="GY217" s="288">
        <v>1</v>
      </c>
      <c r="GZ217" s="288">
        <v>1</v>
      </c>
      <c r="HA217" s="288">
        <v>0</v>
      </c>
      <c r="HB217" s="288">
        <v>1</v>
      </c>
      <c r="HC217" s="288">
        <v>0</v>
      </c>
      <c r="HD217" s="288">
        <v>0</v>
      </c>
      <c r="HE217" s="288">
        <v>1</v>
      </c>
      <c r="HF217" s="288">
        <v>0</v>
      </c>
      <c r="HG217" s="288">
        <v>0</v>
      </c>
      <c r="HH217" s="288">
        <v>0</v>
      </c>
      <c r="HI217" s="288">
        <v>0</v>
      </c>
      <c r="HJ217" s="134">
        <v>3.9571832769434714</v>
      </c>
      <c r="HK217" s="134">
        <v>11.871549830830414</v>
      </c>
      <c r="HL217" s="132">
        <v>45.408678102926338</v>
      </c>
      <c r="HM217" s="144">
        <v>109.43101660869</v>
      </c>
      <c r="HN217" s="144">
        <v>93.826811505205796</v>
      </c>
      <c r="HO217" s="365">
        <v>4.7961630695443597E-2</v>
      </c>
      <c r="HP217" s="365">
        <v>6.2034739454094302E-2</v>
      </c>
      <c r="HQ217" s="365">
        <v>1.92307692307692</v>
      </c>
      <c r="HR217" s="365">
        <v>2.8571428571428599</v>
      </c>
      <c r="HS217" s="132">
        <v>61.538461538461497</v>
      </c>
      <c r="HT217" s="132">
        <v>80.952380952380906</v>
      </c>
      <c r="HU217" s="132">
        <v>2.49400479616307</v>
      </c>
      <c r="HV217" s="132">
        <v>2.1712158808933002</v>
      </c>
      <c r="HW217" s="132">
        <v>8.8844917140737092</v>
      </c>
      <c r="HX217" s="132">
        <v>12.655471131975</v>
      </c>
      <c r="HY217" s="144">
        <v>84.384386152088439</v>
      </c>
      <c r="HZ217" s="144">
        <v>88.069516027802507</v>
      </c>
      <c r="IA217" s="383">
        <v>6</v>
      </c>
      <c r="IB217" s="383">
        <v>1</v>
      </c>
      <c r="IC217" s="366">
        <v>0.147275405007364</v>
      </c>
      <c r="ID217" s="366">
        <v>2.0157226365652099E-2</v>
      </c>
      <c r="IE217" s="366">
        <v>2</v>
      </c>
      <c r="IF217" s="366">
        <v>0.41152263374485598</v>
      </c>
      <c r="IG217" s="144">
        <v>53</v>
      </c>
      <c r="IH217" s="144">
        <v>62.551440329218103</v>
      </c>
      <c r="II217" s="144">
        <v>7.3637702503681899</v>
      </c>
      <c r="IJ217" s="144">
        <v>4.8982060068534601</v>
      </c>
      <c r="IK217" s="144">
        <v>8.8597576057383094</v>
      </c>
      <c r="IL217" s="144">
        <v>13.5023955863137</v>
      </c>
      <c r="IM217" s="146">
        <v>100.22388253971324</v>
      </c>
      <c r="IN217" s="135">
        <v>95.527854924571344</v>
      </c>
      <c r="IO217" s="366">
        <v>0.365797896662094</v>
      </c>
      <c r="IP217" s="366">
        <v>0</v>
      </c>
      <c r="IQ217" s="366">
        <v>6.1538461538461497</v>
      </c>
      <c r="IR217" s="366">
        <v>0</v>
      </c>
      <c r="IS217" s="144">
        <v>71.538461538461505</v>
      </c>
      <c r="IT217" s="144">
        <v>87.878787878787904</v>
      </c>
      <c r="IU217" s="144">
        <v>5.9442158207590303</v>
      </c>
      <c r="IV217" s="144">
        <v>3.2195121951219501</v>
      </c>
      <c r="IW217" s="144">
        <v>10.5505257009346</v>
      </c>
      <c r="IX217" s="144">
        <v>10.656995396847501</v>
      </c>
      <c r="IY217" s="338">
        <v>4</v>
      </c>
      <c r="IZ217" s="366">
        <v>0.140498770635757</v>
      </c>
      <c r="JA217" s="366">
        <v>2.0100502512562799</v>
      </c>
      <c r="JB217" s="366">
        <v>64.824120603015103</v>
      </c>
      <c r="JC217" s="366">
        <v>6.9898138391289102</v>
      </c>
      <c r="JD217" s="144">
        <v>11.290712868412101</v>
      </c>
    </row>
    <row r="218" spans="1:264" ht="18" customHeight="1">
      <c r="A218" s="278"/>
      <c r="B218" s="279" t="s">
        <v>87</v>
      </c>
      <c r="C218" s="279" t="s">
        <v>87</v>
      </c>
      <c r="D218" s="280" t="s">
        <v>1934</v>
      </c>
      <c r="E218" s="281" t="s">
        <v>1431</v>
      </c>
      <c r="F218" s="280" t="s">
        <v>114</v>
      </c>
      <c r="G218" s="281" t="s">
        <v>26</v>
      </c>
      <c r="H218" s="282" t="s">
        <v>87</v>
      </c>
      <c r="I218" s="282" t="s">
        <v>87</v>
      </c>
      <c r="J218" s="282" t="s">
        <v>87</v>
      </c>
      <c r="K218" s="282" t="s">
        <v>87</v>
      </c>
      <c r="L218" s="282" t="s">
        <v>87</v>
      </c>
      <c r="M218" s="283">
        <v>127340</v>
      </c>
      <c r="N218" s="282" t="s">
        <v>87</v>
      </c>
      <c r="O218" s="282" t="s">
        <v>87</v>
      </c>
      <c r="P218" s="282" t="s">
        <v>87</v>
      </c>
      <c r="Q218" s="282" t="s">
        <v>87</v>
      </c>
      <c r="R218" s="132">
        <v>104.22305018368179</v>
      </c>
      <c r="S218" s="132">
        <v>99.971495466198107</v>
      </c>
      <c r="T218" s="395">
        <v>66.573291028816357</v>
      </c>
      <c r="U218" s="339" t="s">
        <v>88</v>
      </c>
      <c r="V218" s="132">
        <v>13.4441087613293</v>
      </c>
      <c r="W218" s="132">
        <v>10.5740181268882</v>
      </c>
      <c r="X218" s="132">
        <v>24.018126888217498</v>
      </c>
      <c r="Y218" s="282" t="s">
        <v>87</v>
      </c>
      <c r="Z218" s="282" t="s">
        <v>87</v>
      </c>
      <c r="AA218" s="282" t="s">
        <v>87</v>
      </c>
      <c r="AB218" s="282" t="s">
        <v>87</v>
      </c>
      <c r="AC218" s="282" t="s">
        <v>87</v>
      </c>
      <c r="AD218" s="282" t="s">
        <v>87</v>
      </c>
      <c r="AE218" s="282" t="s">
        <v>87</v>
      </c>
      <c r="AF218" s="282" t="s">
        <v>87</v>
      </c>
      <c r="AG218" s="282" t="s">
        <v>87</v>
      </c>
      <c r="AH218" s="282" t="s">
        <v>87</v>
      </c>
      <c r="AI218" s="282" t="s">
        <v>87</v>
      </c>
      <c r="AJ218" s="282" t="s">
        <v>87</v>
      </c>
      <c r="AK218" s="282" t="s">
        <v>87</v>
      </c>
      <c r="AL218" s="282" t="s">
        <v>87</v>
      </c>
      <c r="AM218" s="282" t="s">
        <v>87</v>
      </c>
      <c r="AN218" s="282" t="s">
        <v>87</v>
      </c>
      <c r="AO218" s="282" t="s">
        <v>87</v>
      </c>
      <c r="AP218" s="282" t="s">
        <v>87</v>
      </c>
      <c r="AQ218" s="282" t="s">
        <v>87</v>
      </c>
      <c r="AR218" s="282" t="s">
        <v>87</v>
      </c>
      <c r="AS218" s="282" t="s">
        <v>87</v>
      </c>
      <c r="AT218" s="282" t="s">
        <v>87</v>
      </c>
      <c r="AU218" s="282" t="s">
        <v>87</v>
      </c>
      <c r="AV218" s="282" t="s">
        <v>87</v>
      </c>
      <c r="AW218" s="286" t="s">
        <v>87</v>
      </c>
      <c r="AX218" s="286" t="s">
        <v>87</v>
      </c>
      <c r="AY218" s="286" t="s">
        <v>87</v>
      </c>
      <c r="AZ218" s="286" t="s">
        <v>87</v>
      </c>
      <c r="BA218" s="286" t="s">
        <v>87</v>
      </c>
      <c r="BB218" s="285">
        <v>19</v>
      </c>
      <c r="BC218" s="285">
        <v>24</v>
      </c>
      <c r="BD218" s="287" t="s">
        <v>88</v>
      </c>
      <c r="BE218" s="287" t="s">
        <v>88</v>
      </c>
      <c r="BF218" s="287" t="s">
        <v>88</v>
      </c>
      <c r="BG218" s="285">
        <v>14</v>
      </c>
      <c r="BH218" s="284">
        <v>10.35909047185657</v>
      </c>
      <c r="BI218" s="285">
        <v>66</v>
      </c>
      <c r="BJ218" s="284">
        <v>48.83571222446669</v>
      </c>
      <c r="BK218" s="285">
        <v>0</v>
      </c>
      <c r="BL218" s="284">
        <v>0</v>
      </c>
      <c r="BM218" s="285">
        <v>0</v>
      </c>
      <c r="BN218" s="288">
        <v>0</v>
      </c>
      <c r="BO218" s="289">
        <v>30</v>
      </c>
      <c r="BP218" s="288">
        <v>22.198051011121223</v>
      </c>
      <c r="BQ218" s="285">
        <v>0</v>
      </c>
      <c r="BR218" s="288">
        <v>0</v>
      </c>
      <c r="BS218" s="285">
        <v>0</v>
      </c>
      <c r="BT218" s="288">
        <v>0</v>
      </c>
      <c r="BU218" s="285">
        <v>0</v>
      </c>
      <c r="BV218" s="288">
        <v>0</v>
      </c>
      <c r="BW218" s="285">
        <v>14</v>
      </c>
      <c r="BX218" s="288">
        <v>10.35909047185657</v>
      </c>
      <c r="BY218" s="290">
        <v>0</v>
      </c>
      <c r="BZ218" s="291">
        <v>0</v>
      </c>
      <c r="CA218" s="285">
        <v>290</v>
      </c>
      <c r="CB218" s="288">
        <v>214.58115977417182</v>
      </c>
      <c r="CC218" s="285">
        <v>0</v>
      </c>
      <c r="CD218" s="288">
        <v>0</v>
      </c>
      <c r="CE218" s="285">
        <v>28</v>
      </c>
      <c r="CF218" s="288">
        <v>20.71818094371314</v>
      </c>
      <c r="CG218" s="285">
        <v>295</v>
      </c>
      <c r="CH218" s="288">
        <v>218.28083494269202</v>
      </c>
      <c r="CI218" s="285">
        <v>502</v>
      </c>
      <c r="CJ218" s="288">
        <v>371.44738691942848</v>
      </c>
      <c r="CK218" s="285">
        <v>123</v>
      </c>
      <c r="CL218" s="288">
        <v>91.012009145597005</v>
      </c>
      <c r="CM218" s="285">
        <v>156</v>
      </c>
      <c r="CN218" s="292">
        <v>115.42986525783037</v>
      </c>
      <c r="CO218" s="285">
        <v>34</v>
      </c>
      <c r="CP218" s="288">
        <v>25.157791145937384</v>
      </c>
      <c r="CQ218" s="285">
        <v>4</v>
      </c>
      <c r="CR218" s="288">
        <v>2.9597401348161632</v>
      </c>
      <c r="CS218" s="285">
        <v>3</v>
      </c>
      <c r="CT218" s="288">
        <v>2.2198051011121223</v>
      </c>
      <c r="CU218" s="285">
        <v>7</v>
      </c>
      <c r="CV218" s="288">
        <v>5.179545235928285</v>
      </c>
      <c r="CW218" s="285">
        <v>286</v>
      </c>
      <c r="CX218" s="288">
        <v>211.62141963935568</v>
      </c>
      <c r="CY218" s="285">
        <v>286</v>
      </c>
      <c r="CZ218" s="288">
        <v>211.62141963935568</v>
      </c>
      <c r="DA218" s="285">
        <v>0</v>
      </c>
      <c r="DB218" s="288">
        <v>0</v>
      </c>
      <c r="DC218" s="285">
        <v>0</v>
      </c>
      <c r="DD218" s="285">
        <v>0</v>
      </c>
      <c r="DE218" s="285">
        <v>367</v>
      </c>
      <c r="DF218" s="285">
        <v>7116</v>
      </c>
      <c r="DG218" s="285">
        <v>0</v>
      </c>
      <c r="DH218" s="285">
        <v>72</v>
      </c>
      <c r="DI218" s="285">
        <v>439</v>
      </c>
      <c r="DJ218" s="285">
        <v>85</v>
      </c>
      <c r="DK218" s="285">
        <v>91</v>
      </c>
      <c r="DL218" s="285">
        <v>0</v>
      </c>
      <c r="DM218" s="285">
        <v>0</v>
      </c>
      <c r="DN218" s="285">
        <v>0</v>
      </c>
      <c r="DO218" s="285">
        <v>125</v>
      </c>
      <c r="DP218" s="285">
        <v>3</v>
      </c>
      <c r="DQ218" s="285">
        <v>40</v>
      </c>
      <c r="DR218" s="285">
        <v>0</v>
      </c>
      <c r="DS218" s="285">
        <v>1</v>
      </c>
      <c r="DT218" s="285">
        <v>157</v>
      </c>
      <c r="DU218" s="285">
        <v>0</v>
      </c>
      <c r="DV218" s="285">
        <v>1991</v>
      </c>
      <c r="DW218" s="285">
        <v>1641</v>
      </c>
      <c r="DX218" s="285">
        <v>189</v>
      </c>
      <c r="DY218" s="285">
        <v>178</v>
      </c>
      <c r="DZ218" s="285">
        <v>2082</v>
      </c>
      <c r="EA218" s="285">
        <v>6541</v>
      </c>
      <c r="EB218" s="288">
        <v>17.336798654639999</v>
      </c>
      <c r="EC218" s="285">
        <v>78</v>
      </c>
      <c r="ED218" s="285">
        <v>2561</v>
      </c>
      <c r="EE218" s="285">
        <v>360</v>
      </c>
      <c r="EF218" s="288">
        <v>14.057008980866851</v>
      </c>
      <c r="EG218" s="285">
        <v>44</v>
      </c>
      <c r="EH218" s="285">
        <v>51</v>
      </c>
      <c r="EI218" s="285">
        <v>3</v>
      </c>
      <c r="EJ218" s="285">
        <v>1</v>
      </c>
      <c r="EK218" s="285">
        <v>136</v>
      </c>
      <c r="EL218" s="285">
        <v>1</v>
      </c>
      <c r="EM218" s="285">
        <v>10</v>
      </c>
      <c r="EN218" s="285">
        <v>15</v>
      </c>
      <c r="EO218" s="285">
        <v>9</v>
      </c>
      <c r="EP218" s="285">
        <v>12</v>
      </c>
      <c r="EQ218" s="285">
        <v>1</v>
      </c>
      <c r="ER218" s="285">
        <v>0</v>
      </c>
      <c r="ES218" s="285">
        <v>0</v>
      </c>
      <c r="ET218" s="285">
        <v>0</v>
      </c>
      <c r="EU218" s="285">
        <v>0</v>
      </c>
      <c r="EV218" s="285">
        <v>1332</v>
      </c>
      <c r="EW218" s="285">
        <v>0</v>
      </c>
      <c r="EX218" s="285">
        <v>0</v>
      </c>
      <c r="EY218" s="285">
        <v>0</v>
      </c>
      <c r="EZ218" s="285">
        <v>0</v>
      </c>
      <c r="FA218" s="285">
        <v>12</v>
      </c>
      <c r="FB218" s="285">
        <v>1</v>
      </c>
      <c r="FC218" s="285">
        <v>1</v>
      </c>
      <c r="FD218" s="285">
        <v>5</v>
      </c>
      <c r="FE218" s="285">
        <v>1</v>
      </c>
      <c r="FF218" s="285">
        <v>11</v>
      </c>
      <c r="FG218" s="285">
        <v>146</v>
      </c>
      <c r="FH218" s="285">
        <v>395</v>
      </c>
      <c r="FI218" s="285">
        <v>146</v>
      </c>
      <c r="FJ218" s="285">
        <v>54</v>
      </c>
      <c r="FK218" s="289">
        <v>6</v>
      </c>
      <c r="FL218" s="288">
        <v>4.7117951939689018</v>
      </c>
      <c r="FM218" s="289">
        <v>2</v>
      </c>
      <c r="FN218" s="288">
        <v>1.5705983979896341</v>
      </c>
      <c r="FO218" s="289">
        <v>0</v>
      </c>
      <c r="FP218" s="288">
        <v>0</v>
      </c>
      <c r="FQ218" s="281">
        <v>0</v>
      </c>
      <c r="FR218" s="292">
        <v>0</v>
      </c>
      <c r="FS218" s="281">
        <v>0</v>
      </c>
      <c r="FT218" s="292">
        <v>0</v>
      </c>
      <c r="FU218" s="289">
        <v>0</v>
      </c>
      <c r="FV218" s="288">
        <v>0</v>
      </c>
      <c r="FW218" s="293">
        <v>2</v>
      </c>
      <c r="FX218" s="293">
        <v>1</v>
      </c>
      <c r="FY218" s="293">
        <v>1</v>
      </c>
      <c r="FZ218" s="293">
        <v>0</v>
      </c>
      <c r="GA218" s="293">
        <v>0</v>
      </c>
      <c r="GB218" s="285">
        <v>3900</v>
      </c>
      <c r="GC218" s="285">
        <v>0</v>
      </c>
      <c r="GD218" s="285">
        <v>0</v>
      </c>
      <c r="GE218" s="285">
        <v>0</v>
      </c>
      <c r="GF218" s="285">
        <v>0</v>
      </c>
      <c r="GG218" s="288">
        <v>121.6</v>
      </c>
      <c r="GH218" s="288">
        <v>421.7</v>
      </c>
      <c r="GI218" s="288">
        <v>25.7</v>
      </c>
      <c r="GJ218" s="288">
        <v>6</v>
      </c>
      <c r="GK218" s="288">
        <v>1</v>
      </c>
      <c r="GL218" s="288">
        <v>0</v>
      </c>
      <c r="GM218" s="288">
        <v>3</v>
      </c>
      <c r="GN218" s="288">
        <v>3</v>
      </c>
      <c r="GO218" s="288">
        <v>1.1000000000000001</v>
      </c>
      <c r="GP218" s="288">
        <v>7</v>
      </c>
      <c r="GQ218" s="288">
        <v>0</v>
      </c>
      <c r="GR218" s="288">
        <v>0</v>
      </c>
      <c r="GS218" s="288">
        <v>0</v>
      </c>
      <c r="GT218" s="288">
        <v>7</v>
      </c>
      <c r="GU218" s="288">
        <v>0</v>
      </c>
      <c r="GV218" s="288">
        <v>1</v>
      </c>
      <c r="GW218" s="288">
        <v>0</v>
      </c>
      <c r="GX218" s="288">
        <v>0</v>
      </c>
      <c r="GY218" s="288">
        <v>1</v>
      </c>
      <c r="GZ218" s="288">
        <v>1</v>
      </c>
      <c r="HA218" s="288">
        <v>0</v>
      </c>
      <c r="HB218" s="288">
        <v>1</v>
      </c>
      <c r="HC218" s="288">
        <v>0</v>
      </c>
      <c r="HD218" s="288">
        <v>0</v>
      </c>
      <c r="HE218" s="288">
        <v>0</v>
      </c>
      <c r="HF218" s="288">
        <v>0</v>
      </c>
      <c r="HG218" s="288">
        <v>1</v>
      </c>
      <c r="HH218" s="288">
        <v>2</v>
      </c>
      <c r="HI218" s="288">
        <v>0</v>
      </c>
      <c r="HJ218" s="134">
        <v>3.1411967959792682</v>
      </c>
      <c r="HK218" s="134">
        <v>26.70017276582378</v>
      </c>
      <c r="HL218" s="132">
        <v>58.426260405214393</v>
      </c>
      <c r="HM218" s="144">
        <v>120.215648240249</v>
      </c>
      <c r="HN218" s="144">
        <v>112.662973122582</v>
      </c>
      <c r="HO218" s="365">
        <v>1.4568764568764599E-2</v>
      </c>
      <c r="HP218" s="365">
        <v>2.2479487467685699E-2</v>
      </c>
      <c r="HQ218" s="365">
        <v>1.1111111111111101</v>
      </c>
      <c r="HR218" s="365">
        <v>1.8181818181818199</v>
      </c>
      <c r="HS218" s="132">
        <v>74.4444444444444</v>
      </c>
      <c r="HT218" s="132">
        <v>82.727272727272705</v>
      </c>
      <c r="HU218" s="132">
        <v>1.3111888111888099</v>
      </c>
      <c r="HV218" s="132">
        <v>1.23637181072272</v>
      </c>
      <c r="HW218" s="132">
        <v>13.5994916077904</v>
      </c>
      <c r="HX218" s="132">
        <v>19.906945829179101</v>
      </c>
      <c r="HY218" s="144">
        <v>95.299447704268232</v>
      </c>
      <c r="HZ218" s="144">
        <v>93.061852701612295</v>
      </c>
      <c r="IA218" s="383">
        <v>10</v>
      </c>
      <c r="IB218" s="383">
        <v>7</v>
      </c>
      <c r="IC218" s="366">
        <v>0.17208742040956801</v>
      </c>
      <c r="ID218" s="366">
        <v>8.9870329952497094E-2</v>
      </c>
      <c r="IE218" s="366">
        <v>2.35849056603774</v>
      </c>
      <c r="IF218" s="366">
        <v>1.8817204301075301</v>
      </c>
      <c r="IG218" s="144">
        <v>57.311320754717002</v>
      </c>
      <c r="IH218" s="144">
        <v>66.129032258064498</v>
      </c>
      <c r="II218" s="144">
        <v>7.2965066253656898</v>
      </c>
      <c r="IJ218" s="144">
        <v>4.7759661060469902</v>
      </c>
      <c r="IK218" s="144">
        <v>11.8948824343015</v>
      </c>
      <c r="IL218" s="144">
        <v>18.536981647649601</v>
      </c>
      <c r="IM218" s="146">
        <v>106.68666720080205</v>
      </c>
      <c r="IN218" s="135">
        <v>102.34865265307688</v>
      </c>
      <c r="IO218" s="366">
        <v>0.18264840182648401</v>
      </c>
      <c r="IP218" s="366">
        <v>3.2658393207054201E-2</v>
      </c>
      <c r="IQ218" s="366">
        <v>4</v>
      </c>
      <c r="IR218" s="366">
        <v>1.25</v>
      </c>
      <c r="IS218" s="144">
        <v>72</v>
      </c>
      <c r="IT218" s="144">
        <v>78.75</v>
      </c>
      <c r="IU218" s="144">
        <v>4.5662100456620998</v>
      </c>
      <c r="IV218" s="144">
        <v>2.6126714565643399</v>
      </c>
      <c r="IW218" s="144">
        <v>10.3890386837616</v>
      </c>
      <c r="IX218" s="144">
        <v>10.171942792865201</v>
      </c>
      <c r="IY218" s="338">
        <v>16</v>
      </c>
      <c r="IZ218" s="366">
        <v>0.43057050592034402</v>
      </c>
      <c r="JA218" s="366">
        <v>4.8929663608562697</v>
      </c>
      <c r="JB218" s="366">
        <v>82.262996941896006</v>
      </c>
      <c r="JC218" s="366">
        <v>8.7997847147470392</v>
      </c>
      <c r="JD218" s="144">
        <v>11.0852627303275</v>
      </c>
    </row>
    <row r="219" spans="1:264" ht="18" customHeight="1">
      <c r="A219" s="278"/>
      <c r="B219" s="279" t="s">
        <v>87</v>
      </c>
      <c r="C219" s="279" t="s">
        <v>87</v>
      </c>
      <c r="D219" s="280" t="s">
        <v>1935</v>
      </c>
      <c r="E219" s="281" t="s">
        <v>1432</v>
      </c>
      <c r="F219" s="280" t="s">
        <v>114</v>
      </c>
      <c r="G219" s="281" t="s">
        <v>26</v>
      </c>
      <c r="H219" s="282" t="s">
        <v>87</v>
      </c>
      <c r="I219" s="282" t="s">
        <v>87</v>
      </c>
      <c r="J219" s="282" t="s">
        <v>87</v>
      </c>
      <c r="K219" s="282" t="s">
        <v>87</v>
      </c>
      <c r="L219" s="282" t="s">
        <v>87</v>
      </c>
      <c r="M219" s="283">
        <v>1754911</v>
      </c>
      <c r="N219" s="282" t="s">
        <v>87</v>
      </c>
      <c r="O219" s="282" t="s">
        <v>87</v>
      </c>
      <c r="P219" s="282" t="s">
        <v>87</v>
      </c>
      <c r="Q219" s="282" t="s">
        <v>87</v>
      </c>
      <c r="R219" s="132">
        <v>100.58174756068794</v>
      </c>
      <c r="S219" s="132">
        <v>102.94949586924709</v>
      </c>
      <c r="T219" s="338">
        <v>82.494743423359978</v>
      </c>
      <c r="U219" s="395">
        <v>287.18690017562949</v>
      </c>
      <c r="V219" s="132">
        <v>17.619764989454701</v>
      </c>
      <c r="W219" s="132">
        <v>7.8517625790900896</v>
      </c>
      <c r="X219" s="132">
        <v>25.471527568544701</v>
      </c>
      <c r="Y219" s="282" t="s">
        <v>87</v>
      </c>
      <c r="Z219" s="282" t="s">
        <v>87</v>
      </c>
      <c r="AA219" s="282" t="s">
        <v>87</v>
      </c>
      <c r="AB219" s="282" t="s">
        <v>87</v>
      </c>
      <c r="AC219" s="282" t="s">
        <v>87</v>
      </c>
      <c r="AD219" s="282" t="s">
        <v>87</v>
      </c>
      <c r="AE219" s="282" t="s">
        <v>87</v>
      </c>
      <c r="AF219" s="282" t="s">
        <v>87</v>
      </c>
      <c r="AG219" s="282" t="s">
        <v>87</v>
      </c>
      <c r="AH219" s="282" t="s">
        <v>87</v>
      </c>
      <c r="AI219" s="282" t="s">
        <v>87</v>
      </c>
      <c r="AJ219" s="282" t="s">
        <v>87</v>
      </c>
      <c r="AK219" s="282" t="s">
        <v>87</v>
      </c>
      <c r="AL219" s="282" t="s">
        <v>87</v>
      </c>
      <c r="AM219" s="282" t="s">
        <v>87</v>
      </c>
      <c r="AN219" s="282" t="s">
        <v>87</v>
      </c>
      <c r="AO219" s="282" t="s">
        <v>87</v>
      </c>
      <c r="AP219" s="282" t="s">
        <v>87</v>
      </c>
      <c r="AQ219" s="282" t="s">
        <v>87</v>
      </c>
      <c r="AR219" s="282" t="s">
        <v>87</v>
      </c>
      <c r="AS219" s="282" t="s">
        <v>87</v>
      </c>
      <c r="AT219" s="282" t="s">
        <v>87</v>
      </c>
      <c r="AU219" s="282" t="s">
        <v>87</v>
      </c>
      <c r="AV219" s="282" t="s">
        <v>87</v>
      </c>
      <c r="AW219" s="286" t="s">
        <v>87</v>
      </c>
      <c r="AX219" s="286" t="s">
        <v>87</v>
      </c>
      <c r="AY219" s="286" t="s">
        <v>87</v>
      </c>
      <c r="AZ219" s="286" t="s">
        <v>87</v>
      </c>
      <c r="BA219" s="286" t="s">
        <v>87</v>
      </c>
      <c r="BB219" s="285">
        <v>147</v>
      </c>
      <c r="BC219" s="285">
        <v>243</v>
      </c>
      <c r="BD219" s="287" t="s">
        <v>88</v>
      </c>
      <c r="BE219" s="287" t="s">
        <v>88</v>
      </c>
      <c r="BF219" s="287" t="s">
        <v>88</v>
      </c>
      <c r="BG219" s="285">
        <v>339</v>
      </c>
      <c r="BH219" s="284">
        <v>19.289278290799242</v>
      </c>
      <c r="BI219" s="285">
        <v>2095</v>
      </c>
      <c r="BJ219" s="284">
        <v>119.20660182662068</v>
      </c>
      <c r="BK219" s="285">
        <v>97</v>
      </c>
      <c r="BL219" s="284">
        <v>5.5193510153614351</v>
      </c>
      <c r="BM219" s="285">
        <v>42</v>
      </c>
      <c r="BN219" s="288">
        <v>2.3898220891255697</v>
      </c>
      <c r="BO219" s="289">
        <v>784</v>
      </c>
      <c r="BP219" s="288">
        <v>44.61001233034397</v>
      </c>
      <c r="BQ219" s="285">
        <v>0</v>
      </c>
      <c r="BR219" s="288">
        <v>0</v>
      </c>
      <c r="BS219" s="285">
        <v>68</v>
      </c>
      <c r="BT219" s="288">
        <v>3.8692357633461603</v>
      </c>
      <c r="BU219" s="285">
        <v>0</v>
      </c>
      <c r="BV219" s="288">
        <v>0</v>
      </c>
      <c r="BW219" s="285">
        <v>111</v>
      </c>
      <c r="BX219" s="288">
        <v>6.3159583784032911</v>
      </c>
      <c r="BY219" s="290">
        <v>5</v>
      </c>
      <c r="BZ219" s="291">
        <v>0.28450262965780593</v>
      </c>
      <c r="CA219" s="285">
        <v>4316</v>
      </c>
      <c r="CB219" s="288">
        <v>245.58266992061806</v>
      </c>
      <c r="CC219" s="285">
        <v>2204</v>
      </c>
      <c r="CD219" s="288">
        <v>125.40875915316084</v>
      </c>
      <c r="CE219" s="285">
        <v>391</v>
      </c>
      <c r="CF219" s="288">
        <v>22.248105639240425</v>
      </c>
      <c r="CG219" s="285">
        <v>1965</v>
      </c>
      <c r="CH219" s="288">
        <v>111.80953345551774</v>
      </c>
      <c r="CI219" s="285">
        <v>4731</v>
      </c>
      <c r="CJ219" s="288">
        <v>269.19638818221597</v>
      </c>
      <c r="CK219" s="285">
        <v>1957</v>
      </c>
      <c r="CL219" s="288">
        <v>111.35432924806524</v>
      </c>
      <c r="CM219" s="285">
        <v>3379</v>
      </c>
      <c r="CN219" s="292">
        <v>192.26687712274526</v>
      </c>
      <c r="CO219" s="285">
        <v>728</v>
      </c>
      <c r="CP219" s="288">
        <v>41.423582878176546</v>
      </c>
      <c r="CQ219" s="285">
        <v>19</v>
      </c>
      <c r="CR219" s="288">
        <v>1.0811099926996623</v>
      </c>
      <c r="CS219" s="285">
        <v>168</v>
      </c>
      <c r="CT219" s="288">
        <v>9.5592883565022788</v>
      </c>
      <c r="CU219" s="285">
        <v>149</v>
      </c>
      <c r="CV219" s="288">
        <v>8.4781783638026162</v>
      </c>
      <c r="CW219" s="285">
        <v>2817</v>
      </c>
      <c r="CX219" s="288">
        <v>160.28878154920787</v>
      </c>
      <c r="CY219" s="285">
        <v>2253</v>
      </c>
      <c r="CZ219" s="288">
        <v>128.19688492380737</v>
      </c>
      <c r="DA219" s="285">
        <v>28</v>
      </c>
      <c r="DB219" s="288">
        <v>1.5932147260837133</v>
      </c>
      <c r="DC219" s="285">
        <v>0</v>
      </c>
      <c r="DD219" s="285">
        <v>8056</v>
      </c>
      <c r="DE219" s="285">
        <v>2177</v>
      </c>
      <c r="DF219" s="285">
        <v>39135</v>
      </c>
      <c r="DG219" s="285">
        <v>0</v>
      </c>
      <c r="DH219" s="285">
        <v>592</v>
      </c>
      <c r="DI219" s="285">
        <v>5</v>
      </c>
      <c r="DJ219" s="285">
        <v>206</v>
      </c>
      <c r="DK219" s="285">
        <v>217</v>
      </c>
      <c r="DL219" s="285">
        <v>679</v>
      </c>
      <c r="DM219" s="285">
        <v>159</v>
      </c>
      <c r="DN219" s="285">
        <v>3402</v>
      </c>
      <c r="DO219" s="285">
        <v>92</v>
      </c>
      <c r="DP219" s="285">
        <v>217</v>
      </c>
      <c r="DQ219" s="285">
        <v>148</v>
      </c>
      <c r="DR219" s="285">
        <v>0</v>
      </c>
      <c r="DS219" s="285">
        <v>119</v>
      </c>
      <c r="DT219" s="285">
        <v>10641</v>
      </c>
      <c r="DU219" s="285">
        <v>92987</v>
      </c>
      <c r="DV219" s="285">
        <v>16441</v>
      </c>
      <c r="DW219" s="285">
        <v>31191</v>
      </c>
      <c r="DX219" s="285">
        <v>1632</v>
      </c>
      <c r="DY219" s="285">
        <v>1517</v>
      </c>
      <c r="DZ219" s="285">
        <v>18080</v>
      </c>
      <c r="EA219" s="285">
        <v>0</v>
      </c>
      <c r="EB219" s="288">
        <v>0</v>
      </c>
      <c r="EC219" s="285">
        <v>511</v>
      </c>
      <c r="ED219" s="285">
        <v>16457</v>
      </c>
      <c r="EE219" s="285">
        <v>3121</v>
      </c>
      <c r="EF219" s="288">
        <v>36.049691012249227</v>
      </c>
      <c r="EG219" s="285">
        <v>430</v>
      </c>
      <c r="EH219" s="285">
        <v>248</v>
      </c>
      <c r="EI219" s="285">
        <v>258</v>
      </c>
      <c r="EJ219" s="285">
        <v>266</v>
      </c>
      <c r="EK219" s="285">
        <v>1395</v>
      </c>
      <c r="EL219" s="285">
        <v>0</v>
      </c>
      <c r="EM219" s="285">
        <v>79</v>
      </c>
      <c r="EN219" s="285">
        <v>32</v>
      </c>
      <c r="EO219" s="285">
        <v>117</v>
      </c>
      <c r="EP219" s="285">
        <v>202</v>
      </c>
      <c r="EQ219" s="285">
        <v>126</v>
      </c>
      <c r="ER219" s="285">
        <v>0</v>
      </c>
      <c r="ES219" s="285">
        <v>4</v>
      </c>
      <c r="ET219" s="285">
        <v>84</v>
      </c>
      <c r="EU219" s="285">
        <v>0</v>
      </c>
      <c r="EV219" s="285">
        <v>8488</v>
      </c>
      <c r="EW219" s="285">
        <v>95</v>
      </c>
      <c r="EX219" s="285">
        <v>28</v>
      </c>
      <c r="EY219" s="285">
        <v>2376</v>
      </c>
      <c r="EZ219" s="285">
        <v>33</v>
      </c>
      <c r="FA219" s="285">
        <v>49</v>
      </c>
      <c r="FB219" s="285">
        <v>11</v>
      </c>
      <c r="FC219" s="285">
        <v>8</v>
      </c>
      <c r="FD219" s="285">
        <v>14</v>
      </c>
      <c r="FE219" s="285">
        <v>8</v>
      </c>
      <c r="FF219" s="285">
        <v>89</v>
      </c>
      <c r="FG219" s="285">
        <v>1106</v>
      </c>
      <c r="FH219" s="285">
        <v>2407</v>
      </c>
      <c r="FI219" s="285">
        <v>495</v>
      </c>
      <c r="FJ219" s="285">
        <v>10718</v>
      </c>
      <c r="FK219" s="289">
        <v>76</v>
      </c>
      <c r="FL219" s="288">
        <v>4.3307039502288154</v>
      </c>
      <c r="FM219" s="289">
        <v>24</v>
      </c>
      <c r="FN219" s="288">
        <v>1.367590721124889</v>
      </c>
      <c r="FO219" s="289">
        <v>12</v>
      </c>
      <c r="FP219" s="288">
        <v>0.6837953605624445</v>
      </c>
      <c r="FQ219" s="281">
        <v>10</v>
      </c>
      <c r="FR219" s="292">
        <v>0.56900525931561186</v>
      </c>
      <c r="FS219" s="281">
        <v>1</v>
      </c>
      <c r="FT219" s="292">
        <v>5.690052593156119E-2</v>
      </c>
      <c r="FU219" s="289">
        <v>142</v>
      </c>
      <c r="FV219" s="288">
        <v>8.0798746822816874</v>
      </c>
      <c r="FW219" s="293">
        <v>2</v>
      </c>
      <c r="FX219" s="293">
        <v>0</v>
      </c>
      <c r="FY219" s="293">
        <v>2</v>
      </c>
      <c r="FZ219" s="293">
        <v>0</v>
      </c>
      <c r="GA219" s="293">
        <v>0</v>
      </c>
      <c r="GB219" s="285">
        <v>19791</v>
      </c>
      <c r="GC219" s="285">
        <v>13154</v>
      </c>
      <c r="GD219" s="285">
        <v>10035</v>
      </c>
      <c r="GE219" s="285">
        <v>349</v>
      </c>
      <c r="GF219" s="285">
        <v>24</v>
      </c>
      <c r="GG219" s="288">
        <v>943.7</v>
      </c>
      <c r="GH219" s="288">
        <v>1939</v>
      </c>
      <c r="GI219" s="288">
        <v>115.4</v>
      </c>
      <c r="GJ219" s="288">
        <v>33.69</v>
      </c>
      <c r="GK219" s="288">
        <v>4.04</v>
      </c>
      <c r="GL219" s="288">
        <v>14.23</v>
      </c>
      <c r="GM219" s="288">
        <v>37.81</v>
      </c>
      <c r="GN219" s="288">
        <v>18</v>
      </c>
      <c r="GO219" s="288">
        <v>7.21</v>
      </c>
      <c r="GP219" s="288">
        <v>45.8</v>
      </c>
      <c r="GQ219" s="288">
        <v>6.21</v>
      </c>
      <c r="GR219" s="288">
        <v>4</v>
      </c>
      <c r="GS219" s="288">
        <v>0</v>
      </c>
      <c r="GT219" s="288">
        <v>93.83</v>
      </c>
      <c r="GU219" s="288">
        <v>2</v>
      </c>
      <c r="GV219" s="288">
        <v>6</v>
      </c>
      <c r="GW219" s="288">
        <v>1</v>
      </c>
      <c r="GX219" s="288">
        <v>2</v>
      </c>
      <c r="GY219" s="288">
        <v>5</v>
      </c>
      <c r="GZ219" s="288">
        <v>7.4</v>
      </c>
      <c r="HA219" s="288">
        <v>1</v>
      </c>
      <c r="HB219" s="288">
        <v>4</v>
      </c>
      <c r="HC219" s="288">
        <v>0</v>
      </c>
      <c r="HD219" s="288">
        <v>11</v>
      </c>
      <c r="HE219" s="288">
        <v>5</v>
      </c>
      <c r="HF219" s="288">
        <v>1</v>
      </c>
      <c r="HG219" s="288">
        <v>4</v>
      </c>
      <c r="HH219" s="288">
        <v>22.6</v>
      </c>
      <c r="HI219" s="288">
        <v>11.7</v>
      </c>
      <c r="HJ219" s="134">
        <v>0.91172714741659255</v>
      </c>
      <c r="HK219" s="134">
        <v>20.114980189878576</v>
      </c>
      <c r="HL219" s="132">
        <v>54.541797276329113</v>
      </c>
      <c r="HM219" s="144">
        <v>99.413323024971703</v>
      </c>
      <c r="HN219" s="144">
        <v>106.015272151174</v>
      </c>
      <c r="HO219" s="365">
        <v>8.5132466117278496E-2</v>
      </c>
      <c r="HP219" s="365">
        <v>4.4397710012851997E-2</v>
      </c>
      <c r="HQ219" s="365">
        <v>3.2808398950131199</v>
      </c>
      <c r="HR219" s="365">
        <v>2.2432113341204198</v>
      </c>
      <c r="HS219" s="132">
        <v>80.971128608923905</v>
      </c>
      <c r="HT219" s="132">
        <v>85.360094451003505</v>
      </c>
      <c r="HU219" s="132">
        <v>2.59483756725465</v>
      </c>
      <c r="HV219" s="132">
        <v>1.9792031779413499</v>
      </c>
      <c r="HW219" s="132">
        <v>2.7207418352269799</v>
      </c>
      <c r="HX219" s="132">
        <v>4.49532715240223</v>
      </c>
      <c r="HY219" s="144">
        <v>98.164273628456471</v>
      </c>
      <c r="HZ219" s="144">
        <v>99.077790486098493</v>
      </c>
      <c r="IA219" s="383">
        <v>118</v>
      </c>
      <c r="IB219" s="383">
        <v>74</v>
      </c>
      <c r="IC219" s="366">
        <v>0.359263205967423</v>
      </c>
      <c r="ID219" s="366">
        <v>0.145611963793782</v>
      </c>
      <c r="IE219" s="366">
        <v>4.07177363699103</v>
      </c>
      <c r="IF219" s="366">
        <v>2.4206738632646401</v>
      </c>
      <c r="IG219" s="144">
        <v>60.455486542443097</v>
      </c>
      <c r="IH219" s="144">
        <v>63.1992149165849</v>
      </c>
      <c r="II219" s="144">
        <v>8.8232607702846693</v>
      </c>
      <c r="IJ219" s="144">
        <v>6.0153482880755602</v>
      </c>
      <c r="IK219" s="144">
        <v>3.32223750728871</v>
      </c>
      <c r="IL219" s="144">
        <v>6.0144669875656103</v>
      </c>
      <c r="IM219" s="146">
        <v>99.674444441862931</v>
      </c>
      <c r="IN219" s="135">
        <v>103.07214491057499</v>
      </c>
      <c r="IO219" s="366">
        <v>0.17528483786152499</v>
      </c>
      <c r="IP219" s="366">
        <v>8.9702188733405103E-2</v>
      </c>
      <c r="IQ219" s="366">
        <v>3.1304347826086998</v>
      </c>
      <c r="IR219" s="366">
        <v>2.5575447570332499</v>
      </c>
      <c r="IS219" s="144">
        <v>75.826086956521706</v>
      </c>
      <c r="IT219" s="144">
        <v>83.120204603580603</v>
      </c>
      <c r="IU219" s="144">
        <v>5.5993767650209403</v>
      </c>
      <c r="IV219" s="144">
        <v>3.50735557947614</v>
      </c>
      <c r="IW219" s="144">
        <v>2.5332631048617902</v>
      </c>
      <c r="IX219" s="144">
        <v>3.1584216020123499</v>
      </c>
      <c r="IY219" s="338">
        <v>96</v>
      </c>
      <c r="IZ219" s="366">
        <v>0.38409218212370999</v>
      </c>
      <c r="JA219" s="366">
        <v>4.6176046176046199</v>
      </c>
      <c r="JB219" s="366">
        <v>87.782587782587797</v>
      </c>
      <c r="JC219" s="366">
        <v>8.31799631911659</v>
      </c>
      <c r="JD219" s="144">
        <v>5.59812979955315</v>
      </c>
    </row>
    <row r="220" spans="1:264" ht="18" customHeight="1">
      <c r="A220" s="278"/>
      <c r="B220" s="279" t="s">
        <v>87</v>
      </c>
      <c r="C220" s="279" t="s">
        <v>87</v>
      </c>
      <c r="D220" s="280" t="s">
        <v>1936</v>
      </c>
      <c r="E220" s="281" t="s">
        <v>1433</v>
      </c>
      <c r="F220" s="280" t="s">
        <v>114</v>
      </c>
      <c r="G220" s="281" t="s">
        <v>26</v>
      </c>
      <c r="H220" s="282" t="s">
        <v>87</v>
      </c>
      <c r="I220" s="282" t="s">
        <v>87</v>
      </c>
      <c r="J220" s="282" t="s">
        <v>87</v>
      </c>
      <c r="K220" s="282" t="s">
        <v>87</v>
      </c>
      <c r="L220" s="282" t="s">
        <v>87</v>
      </c>
      <c r="M220" s="283">
        <v>818320</v>
      </c>
      <c r="N220" s="282" t="s">
        <v>87</v>
      </c>
      <c r="O220" s="282" t="s">
        <v>87</v>
      </c>
      <c r="P220" s="282" t="s">
        <v>87</v>
      </c>
      <c r="Q220" s="282" t="s">
        <v>87</v>
      </c>
      <c r="R220" s="132">
        <v>107.89830193851127</v>
      </c>
      <c r="S220" s="132">
        <v>102.04248282492652</v>
      </c>
      <c r="T220" s="395">
        <v>563.65043595584029</v>
      </c>
      <c r="U220" s="395">
        <v>101.22093621903059</v>
      </c>
      <c r="V220" s="132">
        <v>15.6384350816853</v>
      </c>
      <c r="W220" s="132">
        <v>8.3082545141874498</v>
      </c>
      <c r="X220" s="132">
        <v>23.946689595872702</v>
      </c>
      <c r="Y220" s="282" t="s">
        <v>87</v>
      </c>
      <c r="Z220" s="282" t="s">
        <v>87</v>
      </c>
      <c r="AA220" s="282" t="s">
        <v>87</v>
      </c>
      <c r="AB220" s="282" t="s">
        <v>87</v>
      </c>
      <c r="AC220" s="282" t="s">
        <v>87</v>
      </c>
      <c r="AD220" s="282" t="s">
        <v>87</v>
      </c>
      <c r="AE220" s="282" t="s">
        <v>87</v>
      </c>
      <c r="AF220" s="282" t="s">
        <v>87</v>
      </c>
      <c r="AG220" s="282" t="s">
        <v>87</v>
      </c>
      <c r="AH220" s="282" t="s">
        <v>87</v>
      </c>
      <c r="AI220" s="282" t="s">
        <v>87</v>
      </c>
      <c r="AJ220" s="282" t="s">
        <v>87</v>
      </c>
      <c r="AK220" s="282" t="s">
        <v>87</v>
      </c>
      <c r="AL220" s="282" t="s">
        <v>87</v>
      </c>
      <c r="AM220" s="282" t="s">
        <v>87</v>
      </c>
      <c r="AN220" s="282" t="s">
        <v>87</v>
      </c>
      <c r="AO220" s="282" t="s">
        <v>87</v>
      </c>
      <c r="AP220" s="282" t="s">
        <v>87</v>
      </c>
      <c r="AQ220" s="282" t="s">
        <v>87</v>
      </c>
      <c r="AR220" s="282" t="s">
        <v>87</v>
      </c>
      <c r="AS220" s="282" t="s">
        <v>87</v>
      </c>
      <c r="AT220" s="282" t="s">
        <v>87</v>
      </c>
      <c r="AU220" s="282" t="s">
        <v>87</v>
      </c>
      <c r="AV220" s="282" t="s">
        <v>87</v>
      </c>
      <c r="AW220" s="286" t="s">
        <v>87</v>
      </c>
      <c r="AX220" s="286" t="s">
        <v>87</v>
      </c>
      <c r="AY220" s="286" t="s">
        <v>87</v>
      </c>
      <c r="AZ220" s="286" t="s">
        <v>87</v>
      </c>
      <c r="BA220" s="286" t="s">
        <v>87</v>
      </c>
      <c r="BB220" s="285">
        <v>44</v>
      </c>
      <c r="BC220" s="285">
        <v>115</v>
      </c>
      <c r="BD220" s="287" t="s">
        <v>88</v>
      </c>
      <c r="BE220" s="287" t="s">
        <v>88</v>
      </c>
      <c r="BF220" s="287" t="s">
        <v>88</v>
      </c>
      <c r="BG220" s="285">
        <v>217</v>
      </c>
      <c r="BH220" s="284">
        <v>25.849766399115627</v>
      </c>
      <c r="BI220" s="285">
        <v>1142</v>
      </c>
      <c r="BJ220" s="284">
        <v>136.03886280087579</v>
      </c>
      <c r="BK220" s="285">
        <v>55</v>
      </c>
      <c r="BL220" s="284">
        <v>6.5517841103749292</v>
      </c>
      <c r="BM220" s="285">
        <v>11</v>
      </c>
      <c r="BN220" s="288">
        <v>1.3103568220749857</v>
      </c>
      <c r="BO220" s="289">
        <v>530</v>
      </c>
      <c r="BP220" s="288">
        <v>63.13537415452204</v>
      </c>
      <c r="BQ220" s="285">
        <v>0</v>
      </c>
      <c r="BR220" s="288">
        <v>0</v>
      </c>
      <c r="BS220" s="285">
        <v>21</v>
      </c>
      <c r="BT220" s="288">
        <v>2.501590296688609</v>
      </c>
      <c r="BU220" s="285">
        <v>0</v>
      </c>
      <c r="BV220" s="288">
        <v>0</v>
      </c>
      <c r="BW220" s="285">
        <v>101</v>
      </c>
      <c r="BX220" s="288">
        <v>12.031458093597596</v>
      </c>
      <c r="BY220" s="290">
        <v>0</v>
      </c>
      <c r="BZ220" s="291">
        <v>0</v>
      </c>
      <c r="CA220" s="285">
        <v>849</v>
      </c>
      <c r="CB220" s="288">
        <v>101.13572199469662</v>
      </c>
      <c r="CC220" s="285">
        <v>587</v>
      </c>
      <c r="CD220" s="288">
        <v>69.925404959819687</v>
      </c>
      <c r="CE220" s="285">
        <v>75</v>
      </c>
      <c r="CF220" s="288">
        <v>8.9342510596021754</v>
      </c>
      <c r="CG220" s="285">
        <v>1235</v>
      </c>
      <c r="CH220" s="288">
        <v>147.11733411478249</v>
      </c>
      <c r="CI220" s="285">
        <v>2401</v>
      </c>
      <c r="CJ220" s="288">
        <v>286.01515725473098</v>
      </c>
      <c r="CK220" s="285">
        <v>448</v>
      </c>
      <c r="CL220" s="288">
        <v>53.36725966269033</v>
      </c>
      <c r="CM220" s="285">
        <v>1570</v>
      </c>
      <c r="CN220" s="292">
        <v>187.02365551433886</v>
      </c>
      <c r="CO220" s="285">
        <v>362</v>
      </c>
      <c r="CP220" s="288">
        <v>43.122651781013168</v>
      </c>
      <c r="CQ220" s="285">
        <v>0</v>
      </c>
      <c r="CR220" s="288">
        <v>0</v>
      </c>
      <c r="CS220" s="285">
        <v>11</v>
      </c>
      <c r="CT220" s="288">
        <v>1.3103568220749857</v>
      </c>
      <c r="CU220" s="285">
        <v>482</v>
      </c>
      <c r="CV220" s="288">
        <v>57.41745347637665</v>
      </c>
      <c r="CW220" s="285">
        <v>1092</v>
      </c>
      <c r="CX220" s="288">
        <v>130.08269542780769</v>
      </c>
      <c r="CY220" s="285">
        <v>1047</v>
      </c>
      <c r="CZ220" s="288">
        <v>124.72214479204636</v>
      </c>
      <c r="DA220" s="290">
        <v>8</v>
      </c>
      <c r="DB220" s="291">
        <v>0.95298677969089884</v>
      </c>
      <c r="DC220" s="285">
        <v>0</v>
      </c>
      <c r="DD220" s="285">
        <v>0</v>
      </c>
      <c r="DE220" s="285">
        <v>1527</v>
      </c>
      <c r="DF220" s="285">
        <v>14852</v>
      </c>
      <c r="DG220" s="285">
        <v>0</v>
      </c>
      <c r="DH220" s="285">
        <v>826</v>
      </c>
      <c r="DI220" s="285">
        <v>593</v>
      </c>
      <c r="DJ220" s="285">
        <v>87</v>
      </c>
      <c r="DK220" s="285">
        <v>35</v>
      </c>
      <c r="DL220" s="285">
        <v>590</v>
      </c>
      <c r="DM220" s="285">
        <v>0</v>
      </c>
      <c r="DN220" s="285">
        <v>359</v>
      </c>
      <c r="DO220" s="285">
        <v>116</v>
      </c>
      <c r="DP220" s="285">
        <v>114</v>
      </c>
      <c r="DQ220" s="285">
        <v>93</v>
      </c>
      <c r="DR220" s="285">
        <v>0</v>
      </c>
      <c r="DS220" s="285">
        <v>118</v>
      </c>
      <c r="DT220" s="285">
        <v>1432</v>
      </c>
      <c r="DU220" s="285">
        <v>60180</v>
      </c>
      <c r="DV220" s="285">
        <v>8854</v>
      </c>
      <c r="DW220" s="285">
        <v>6548</v>
      </c>
      <c r="DX220" s="285">
        <v>1024</v>
      </c>
      <c r="DY220" s="285">
        <v>1022</v>
      </c>
      <c r="DZ220" s="285">
        <v>14570</v>
      </c>
      <c r="EA220" s="285">
        <v>0</v>
      </c>
      <c r="EB220" s="288">
        <v>0</v>
      </c>
      <c r="EC220" s="285">
        <v>522</v>
      </c>
      <c r="ED220" s="285">
        <v>10899</v>
      </c>
      <c r="EE220" s="285">
        <v>3416</v>
      </c>
      <c r="EF220" s="288">
        <v>52.331594417503013</v>
      </c>
      <c r="EG220" s="285">
        <v>812</v>
      </c>
      <c r="EH220" s="285">
        <v>385</v>
      </c>
      <c r="EI220" s="285">
        <v>184</v>
      </c>
      <c r="EJ220" s="285">
        <v>58</v>
      </c>
      <c r="EK220" s="285">
        <v>1177</v>
      </c>
      <c r="EL220" s="285">
        <v>12</v>
      </c>
      <c r="EM220" s="285">
        <v>109</v>
      </c>
      <c r="EN220" s="285">
        <v>20</v>
      </c>
      <c r="EO220" s="285">
        <v>81</v>
      </c>
      <c r="EP220" s="285">
        <v>252</v>
      </c>
      <c r="EQ220" s="285">
        <v>101</v>
      </c>
      <c r="ER220" s="285">
        <v>0</v>
      </c>
      <c r="ES220" s="285">
        <v>15</v>
      </c>
      <c r="ET220" s="285">
        <v>0</v>
      </c>
      <c r="EU220" s="285">
        <v>0</v>
      </c>
      <c r="EV220" s="285">
        <v>6605</v>
      </c>
      <c r="EW220" s="285">
        <v>2</v>
      </c>
      <c r="EX220" s="285">
        <v>1</v>
      </c>
      <c r="EY220" s="285">
        <v>976</v>
      </c>
      <c r="EZ220" s="285">
        <v>0</v>
      </c>
      <c r="FA220" s="285">
        <v>40</v>
      </c>
      <c r="FB220" s="285">
        <v>7</v>
      </c>
      <c r="FC220" s="285">
        <v>33</v>
      </c>
      <c r="FD220" s="285">
        <v>13</v>
      </c>
      <c r="FE220" s="285">
        <v>5</v>
      </c>
      <c r="FF220" s="285">
        <v>39</v>
      </c>
      <c r="FG220" s="285">
        <v>998</v>
      </c>
      <c r="FH220" s="285">
        <v>1768</v>
      </c>
      <c r="FI220" s="285">
        <v>1196</v>
      </c>
      <c r="FJ220" s="285">
        <v>5845</v>
      </c>
      <c r="FK220" s="289">
        <v>40</v>
      </c>
      <c r="FL220" s="288">
        <v>4.8880633493010066</v>
      </c>
      <c r="FM220" s="289">
        <v>9</v>
      </c>
      <c r="FN220" s="288">
        <v>1.0998142535927264</v>
      </c>
      <c r="FO220" s="289">
        <v>4</v>
      </c>
      <c r="FP220" s="288">
        <v>0.48880633493010073</v>
      </c>
      <c r="FQ220" s="281">
        <v>4</v>
      </c>
      <c r="FR220" s="292">
        <v>0.47649338984544942</v>
      </c>
      <c r="FS220" s="281">
        <v>0</v>
      </c>
      <c r="FT220" s="292">
        <v>0</v>
      </c>
      <c r="FU220" s="289">
        <v>22</v>
      </c>
      <c r="FV220" s="288">
        <v>2.6207136441499714</v>
      </c>
      <c r="FW220" s="293">
        <v>2</v>
      </c>
      <c r="FX220" s="293">
        <v>0</v>
      </c>
      <c r="FY220" s="293">
        <v>2</v>
      </c>
      <c r="FZ220" s="293">
        <v>0</v>
      </c>
      <c r="GA220" s="293">
        <v>0</v>
      </c>
      <c r="GB220" s="285">
        <v>20031</v>
      </c>
      <c r="GC220" s="285">
        <v>1822</v>
      </c>
      <c r="GD220" s="285">
        <v>4739</v>
      </c>
      <c r="GE220" s="285">
        <v>0</v>
      </c>
      <c r="GF220" s="285">
        <v>0</v>
      </c>
      <c r="GG220" s="288">
        <v>332.5</v>
      </c>
      <c r="GH220" s="288">
        <v>1346.7</v>
      </c>
      <c r="GI220" s="288">
        <v>66.5</v>
      </c>
      <c r="GJ220" s="288">
        <v>12</v>
      </c>
      <c r="GK220" s="288">
        <v>2</v>
      </c>
      <c r="GL220" s="288">
        <v>4.3</v>
      </c>
      <c r="GM220" s="288">
        <v>17</v>
      </c>
      <c r="GN220" s="288">
        <v>7</v>
      </c>
      <c r="GO220" s="288">
        <v>2</v>
      </c>
      <c r="GP220" s="288">
        <v>15</v>
      </c>
      <c r="GQ220" s="288">
        <v>5</v>
      </c>
      <c r="GR220" s="288">
        <v>4</v>
      </c>
      <c r="GS220" s="288">
        <v>0</v>
      </c>
      <c r="GT220" s="288">
        <v>30</v>
      </c>
      <c r="GU220" s="288">
        <v>3</v>
      </c>
      <c r="GV220" s="288">
        <v>5</v>
      </c>
      <c r="GW220" s="288">
        <v>1</v>
      </c>
      <c r="GX220" s="288">
        <v>1</v>
      </c>
      <c r="GY220" s="288">
        <v>5</v>
      </c>
      <c r="GZ220" s="288">
        <v>4</v>
      </c>
      <c r="HA220" s="288">
        <v>1</v>
      </c>
      <c r="HB220" s="288">
        <v>1</v>
      </c>
      <c r="HC220" s="288">
        <v>1</v>
      </c>
      <c r="HD220" s="288">
        <v>0</v>
      </c>
      <c r="HE220" s="288">
        <v>3</v>
      </c>
      <c r="HF220" s="288">
        <v>1.2</v>
      </c>
      <c r="HG220" s="288">
        <v>2</v>
      </c>
      <c r="HH220" s="288">
        <v>23.8</v>
      </c>
      <c r="HI220" s="288">
        <v>1.2</v>
      </c>
      <c r="HJ220" s="134">
        <v>1.5886205885228273</v>
      </c>
      <c r="HK220" s="134">
        <v>10.631537784729689</v>
      </c>
      <c r="HL220" s="132">
        <v>52.25584123570242</v>
      </c>
      <c r="HM220" s="144">
        <v>112.659910513242</v>
      </c>
      <c r="HN220" s="144">
        <v>100.287725941902</v>
      </c>
      <c r="HO220" s="365">
        <v>4.58085203847916E-2</v>
      </c>
      <c r="HP220" s="365">
        <v>2.69432843863667E-2</v>
      </c>
      <c r="HQ220" s="365">
        <v>2.9411764705882399</v>
      </c>
      <c r="HR220" s="365">
        <v>2.1582733812949599</v>
      </c>
      <c r="HS220" s="132">
        <v>81.512605042016801</v>
      </c>
      <c r="HT220" s="132">
        <v>85.251798561151105</v>
      </c>
      <c r="HU220" s="132">
        <v>1.5574896930829101</v>
      </c>
      <c r="HV220" s="132">
        <v>1.24837217656832</v>
      </c>
      <c r="HW220" s="132">
        <v>3.7569623939713899</v>
      </c>
      <c r="HX220" s="132">
        <v>6.94998438669157</v>
      </c>
      <c r="HY220" s="144">
        <v>101.09845207462986</v>
      </c>
      <c r="HZ220" s="144">
        <v>97.803934935584394</v>
      </c>
      <c r="IA220" s="383">
        <v>28</v>
      </c>
      <c r="IB220" s="383">
        <v>20</v>
      </c>
      <c r="IC220" s="366">
        <v>0.190359643755524</v>
      </c>
      <c r="ID220" s="366">
        <v>9.0698834519976401E-2</v>
      </c>
      <c r="IE220" s="366">
        <v>2.7397260273972601</v>
      </c>
      <c r="IF220" s="366">
        <v>2.07900207900208</v>
      </c>
      <c r="IG220" s="144">
        <v>67.710371819960898</v>
      </c>
      <c r="IH220" s="144">
        <v>76.195426195426194</v>
      </c>
      <c r="II220" s="144">
        <v>6.9481269970766197</v>
      </c>
      <c r="IJ220" s="144">
        <v>4.3626139404108697</v>
      </c>
      <c r="IK220" s="144">
        <v>3.8388729112818099</v>
      </c>
      <c r="IL220" s="144">
        <v>7.3023148939178801</v>
      </c>
      <c r="IM220" s="146">
        <v>109.09391084356368</v>
      </c>
      <c r="IN220" s="135">
        <v>108.33185171883248</v>
      </c>
      <c r="IO220" s="366">
        <v>0.259451445515196</v>
      </c>
      <c r="IP220" s="366">
        <v>0.108896874659697</v>
      </c>
      <c r="IQ220" s="366">
        <v>3.0390738060781501</v>
      </c>
      <c r="IR220" s="366">
        <v>1.6891891891891899</v>
      </c>
      <c r="IS220" s="144">
        <v>83.502170767004301</v>
      </c>
      <c r="IT220" s="144">
        <v>90.540540540540505</v>
      </c>
      <c r="IU220" s="144">
        <v>8.5371880405238407</v>
      </c>
      <c r="IV220" s="144">
        <v>6.4466949798540796</v>
      </c>
      <c r="IW220" s="144">
        <v>4.8894006541133699</v>
      </c>
      <c r="IX220" s="144">
        <v>6.7521077401539404</v>
      </c>
      <c r="IY220" s="338">
        <v>56</v>
      </c>
      <c r="IZ220" s="366">
        <v>0.27972027972028002</v>
      </c>
      <c r="JA220" s="366">
        <v>4.8234280792420297</v>
      </c>
      <c r="JB220" s="366">
        <v>94.918173987941401</v>
      </c>
      <c r="JC220" s="366">
        <v>5.7992007992007997</v>
      </c>
      <c r="JD220" s="144">
        <v>10.647097986766999</v>
      </c>
    </row>
    <row r="221" spans="1:264" ht="18" customHeight="1">
      <c r="A221" s="278"/>
      <c r="B221" s="279" t="s">
        <v>87</v>
      </c>
      <c r="C221" s="279" t="s">
        <v>87</v>
      </c>
      <c r="D221" s="280" t="s">
        <v>1937</v>
      </c>
      <c r="E221" s="281" t="s">
        <v>1434</v>
      </c>
      <c r="F221" s="280" t="s">
        <v>130</v>
      </c>
      <c r="G221" s="281" t="s">
        <v>131</v>
      </c>
      <c r="H221" s="282" t="s">
        <v>87</v>
      </c>
      <c r="I221" s="282" t="s">
        <v>87</v>
      </c>
      <c r="J221" s="282" t="s">
        <v>87</v>
      </c>
      <c r="K221" s="282" t="s">
        <v>87</v>
      </c>
      <c r="L221" s="282" t="s">
        <v>87</v>
      </c>
      <c r="M221" s="283">
        <v>354630</v>
      </c>
      <c r="N221" s="282" t="s">
        <v>87</v>
      </c>
      <c r="O221" s="282" t="s">
        <v>87</v>
      </c>
      <c r="P221" s="282" t="s">
        <v>87</v>
      </c>
      <c r="Q221" s="282" t="s">
        <v>87</v>
      </c>
      <c r="R221" s="132">
        <v>95.013000000000005</v>
      </c>
      <c r="S221" s="132">
        <v>97.733000000000004</v>
      </c>
      <c r="T221" s="339" t="s">
        <v>88</v>
      </c>
      <c r="U221" s="339" t="s">
        <v>88</v>
      </c>
      <c r="V221" s="132">
        <v>15.899241603467001</v>
      </c>
      <c r="W221" s="132">
        <v>7.7193932827735603</v>
      </c>
      <c r="X221" s="132">
        <v>23.6186348862405</v>
      </c>
      <c r="Y221" s="282" t="s">
        <v>87</v>
      </c>
      <c r="Z221" s="282" t="s">
        <v>87</v>
      </c>
      <c r="AA221" s="282" t="s">
        <v>87</v>
      </c>
      <c r="AB221" s="282" t="s">
        <v>87</v>
      </c>
      <c r="AC221" s="282" t="s">
        <v>87</v>
      </c>
      <c r="AD221" s="282" t="s">
        <v>87</v>
      </c>
      <c r="AE221" s="282" t="s">
        <v>87</v>
      </c>
      <c r="AF221" s="282" t="s">
        <v>87</v>
      </c>
      <c r="AG221" s="282" t="s">
        <v>87</v>
      </c>
      <c r="AH221" s="282" t="s">
        <v>87</v>
      </c>
      <c r="AI221" s="282" t="s">
        <v>87</v>
      </c>
      <c r="AJ221" s="282" t="s">
        <v>87</v>
      </c>
      <c r="AK221" s="282" t="s">
        <v>87</v>
      </c>
      <c r="AL221" s="282" t="s">
        <v>87</v>
      </c>
      <c r="AM221" s="282" t="s">
        <v>87</v>
      </c>
      <c r="AN221" s="282" t="s">
        <v>87</v>
      </c>
      <c r="AO221" s="282" t="s">
        <v>87</v>
      </c>
      <c r="AP221" s="282" t="s">
        <v>87</v>
      </c>
      <c r="AQ221" s="282" t="s">
        <v>87</v>
      </c>
      <c r="AR221" s="282" t="s">
        <v>87</v>
      </c>
      <c r="AS221" s="282" t="s">
        <v>87</v>
      </c>
      <c r="AT221" s="282" t="s">
        <v>87</v>
      </c>
      <c r="AU221" s="282" t="s">
        <v>87</v>
      </c>
      <c r="AV221" s="282" t="s">
        <v>87</v>
      </c>
      <c r="AW221" s="286" t="s">
        <v>87</v>
      </c>
      <c r="AX221" s="286" t="s">
        <v>87</v>
      </c>
      <c r="AY221" s="286" t="s">
        <v>87</v>
      </c>
      <c r="AZ221" s="286" t="s">
        <v>87</v>
      </c>
      <c r="BA221" s="286" t="s">
        <v>87</v>
      </c>
      <c r="BB221" s="285">
        <v>66</v>
      </c>
      <c r="BC221" s="285">
        <v>79</v>
      </c>
      <c r="BD221" s="287" t="s">
        <v>88</v>
      </c>
      <c r="BE221" s="287" t="s">
        <v>88</v>
      </c>
      <c r="BF221" s="287" t="s">
        <v>88</v>
      </c>
      <c r="BG221" s="285">
        <v>79</v>
      </c>
      <c r="BH221" s="284">
        <v>21.92556409758264</v>
      </c>
      <c r="BI221" s="285">
        <v>563</v>
      </c>
      <c r="BJ221" s="284">
        <v>156.25433654353196</v>
      </c>
      <c r="BK221" s="285">
        <v>11</v>
      </c>
      <c r="BL221" s="284">
        <v>3.052926646498848</v>
      </c>
      <c r="BM221" s="285">
        <v>0</v>
      </c>
      <c r="BN221" s="288">
        <v>0</v>
      </c>
      <c r="BO221" s="289">
        <v>138</v>
      </c>
      <c r="BP221" s="288">
        <v>38.300352474258275</v>
      </c>
      <c r="BQ221" s="285">
        <v>0</v>
      </c>
      <c r="BR221" s="288">
        <v>0</v>
      </c>
      <c r="BS221" s="285">
        <v>0</v>
      </c>
      <c r="BT221" s="288">
        <v>0</v>
      </c>
      <c r="BU221" s="285">
        <v>0</v>
      </c>
      <c r="BV221" s="288">
        <v>0</v>
      </c>
      <c r="BW221" s="285">
        <v>66</v>
      </c>
      <c r="BX221" s="288">
        <v>18.317559878993087</v>
      </c>
      <c r="BY221" s="290">
        <v>496</v>
      </c>
      <c r="BZ221" s="291">
        <v>137.65923787849351</v>
      </c>
      <c r="CA221" s="285">
        <v>264</v>
      </c>
      <c r="CB221" s="288">
        <v>73.270239515972349</v>
      </c>
      <c r="CC221" s="290">
        <v>546</v>
      </c>
      <c r="CD221" s="291">
        <v>151.536177180761</v>
      </c>
      <c r="CE221" s="285">
        <v>65</v>
      </c>
      <c r="CF221" s="288">
        <v>18.04002109294774</v>
      </c>
      <c r="CG221" s="285">
        <v>601</v>
      </c>
      <c r="CH221" s="288">
        <v>166.80081041325525</v>
      </c>
      <c r="CI221" s="285">
        <v>1020</v>
      </c>
      <c r="CJ221" s="288">
        <v>283.08956176625679</v>
      </c>
      <c r="CK221" s="285">
        <v>311</v>
      </c>
      <c r="CL221" s="288">
        <v>86.314562460103801</v>
      </c>
      <c r="CM221" s="290">
        <v>995</v>
      </c>
      <c r="CN221" s="294">
        <v>276.15109211512311</v>
      </c>
      <c r="CO221" s="285">
        <v>77</v>
      </c>
      <c r="CP221" s="288">
        <v>21.370486525491938</v>
      </c>
      <c r="CQ221" s="290">
        <v>10</v>
      </c>
      <c r="CR221" s="291">
        <v>2.7753878604534985</v>
      </c>
      <c r="CS221" s="285">
        <v>0</v>
      </c>
      <c r="CT221" s="288">
        <v>0</v>
      </c>
      <c r="CU221" s="285">
        <v>111</v>
      </c>
      <c r="CV221" s="288">
        <v>30.806805251033829</v>
      </c>
      <c r="CW221" s="285">
        <v>496</v>
      </c>
      <c r="CX221" s="288">
        <v>137.65923787849351</v>
      </c>
      <c r="CY221" s="285">
        <v>496</v>
      </c>
      <c r="CZ221" s="288">
        <v>137.65923787849351</v>
      </c>
      <c r="DA221" s="290">
        <v>0</v>
      </c>
      <c r="DB221" s="291">
        <v>0</v>
      </c>
      <c r="DC221" s="285">
        <v>0</v>
      </c>
      <c r="DD221" s="285">
        <v>4721</v>
      </c>
      <c r="DE221" s="285">
        <v>774</v>
      </c>
      <c r="DF221" s="285">
        <v>17948</v>
      </c>
      <c r="DG221" s="285">
        <v>0</v>
      </c>
      <c r="DH221" s="285">
        <v>733</v>
      </c>
      <c r="DI221" s="285">
        <v>190</v>
      </c>
      <c r="DJ221" s="285">
        <v>44</v>
      </c>
      <c r="DK221" s="285">
        <v>202</v>
      </c>
      <c r="DL221" s="285">
        <v>710</v>
      </c>
      <c r="DM221" s="285">
        <v>4</v>
      </c>
      <c r="DN221" s="285">
        <v>0</v>
      </c>
      <c r="DO221" s="285">
        <v>21</v>
      </c>
      <c r="DP221" s="285">
        <v>73</v>
      </c>
      <c r="DQ221" s="285">
        <v>5</v>
      </c>
      <c r="DR221" s="285">
        <v>0</v>
      </c>
      <c r="DS221" s="285">
        <v>0</v>
      </c>
      <c r="DT221" s="285">
        <v>30133</v>
      </c>
      <c r="DU221" s="285">
        <v>45670</v>
      </c>
      <c r="DV221" s="285">
        <v>4907</v>
      </c>
      <c r="DW221" s="285">
        <v>7151</v>
      </c>
      <c r="DX221" s="285">
        <v>656</v>
      </c>
      <c r="DY221" s="285">
        <v>393</v>
      </c>
      <c r="DZ221" s="285">
        <v>3541</v>
      </c>
      <c r="EA221" s="285">
        <v>19621</v>
      </c>
      <c r="EB221" s="288">
        <v>20.5188318638194</v>
      </c>
      <c r="EC221" s="285">
        <v>250</v>
      </c>
      <c r="ED221" s="285">
        <v>6846</v>
      </c>
      <c r="EE221" s="285">
        <v>1434</v>
      </c>
      <c r="EF221" s="288">
        <v>20.946538124452236</v>
      </c>
      <c r="EG221" s="285">
        <v>207</v>
      </c>
      <c r="EH221" s="285">
        <v>188</v>
      </c>
      <c r="EI221" s="285">
        <v>106</v>
      </c>
      <c r="EJ221" s="285">
        <v>15</v>
      </c>
      <c r="EK221" s="285">
        <v>722</v>
      </c>
      <c r="EL221" s="285">
        <v>5</v>
      </c>
      <c r="EM221" s="285">
        <v>34</v>
      </c>
      <c r="EN221" s="285">
        <v>24</v>
      </c>
      <c r="EO221" s="285">
        <v>56</v>
      </c>
      <c r="EP221" s="285">
        <v>24</v>
      </c>
      <c r="EQ221" s="285">
        <v>70</v>
      </c>
      <c r="ER221" s="285">
        <v>0</v>
      </c>
      <c r="ES221" s="285">
        <v>11</v>
      </c>
      <c r="ET221" s="285">
        <v>39</v>
      </c>
      <c r="EU221" s="285">
        <v>2</v>
      </c>
      <c r="EV221" s="285">
        <v>5417</v>
      </c>
      <c r="EW221" s="285">
        <v>0</v>
      </c>
      <c r="EX221" s="285">
        <v>0</v>
      </c>
      <c r="EY221" s="285">
        <v>0</v>
      </c>
      <c r="EZ221" s="285">
        <v>0</v>
      </c>
      <c r="FA221" s="285">
        <v>17</v>
      </c>
      <c r="FB221" s="285">
        <v>0</v>
      </c>
      <c r="FC221" s="285">
        <v>2</v>
      </c>
      <c r="FD221" s="285">
        <v>14</v>
      </c>
      <c r="FE221" s="285">
        <v>5</v>
      </c>
      <c r="FF221" s="285">
        <v>67</v>
      </c>
      <c r="FG221" s="285">
        <v>213</v>
      </c>
      <c r="FH221" s="285">
        <v>432</v>
      </c>
      <c r="FI221" s="285">
        <v>316</v>
      </c>
      <c r="FJ221" s="285">
        <v>4757</v>
      </c>
      <c r="FK221" s="289">
        <v>21</v>
      </c>
      <c r="FL221" s="288">
        <v>5.9216648337704081</v>
      </c>
      <c r="FM221" s="289">
        <v>5</v>
      </c>
      <c r="FN221" s="288">
        <v>1.409920198516764</v>
      </c>
      <c r="FO221" s="289">
        <v>1</v>
      </c>
      <c r="FP221" s="288">
        <v>0.28198403970335278</v>
      </c>
      <c r="FQ221" s="281">
        <v>3</v>
      </c>
      <c r="FR221" s="292">
        <v>0.83261635813604951</v>
      </c>
      <c r="FS221" s="281">
        <v>0</v>
      </c>
      <c r="FT221" s="292">
        <v>0</v>
      </c>
      <c r="FU221" s="289">
        <v>24</v>
      </c>
      <c r="FV221" s="288">
        <v>6.660930865088396</v>
      </c>
      <c r="FW221" s="293">
        <v>1</v>
      </c>
      <c r="FX221" s="293">
        <v>0</v>
      </c>
      <c r="FY221" s="293">
        <v>1</v>
      </c>
      <c r="FZ221" s="293">
        <v>0</v>
      </c>
      <c r="GA221" s="293">
        <v>0</v>
      </c>
      <c r="GB221" s="285">
        <v>12036</v>
      </c>
      <c r="GC221" s="285">
        <v>0</v>
      </c>
      <c r="GD221" s="285">
        <v>0</v>
      </c>
      <c r="GE221" s="285">
        <v>0</v>
      </c>
      <c r="GF221" s="285">
        <v>0</v>
      </c>
      <c r="GG221" s="288">
        <v>275.3</v>
      </c>
      <c r="GH221" s="288">
        <v>761.2</v>
      </c>
      <c r="GI221" s="288">
        <v>46.5</v>
      </c>
      <c r="GJ221" s="288">
        <v>11</v>
      </c>
      <c r="GK221" s="288">
        <v>1.8</v>
      </c>
      <c r="GL221" s="288">
        <v>4</v>
      </c>
      <c r="GM221" s="288">
        <v>6</v>
      </c>
      <c r="GN221" s="288">
        <v>5</v>
      </c>
      <c r="GO221" s="288">
        <v>2</v>
      </c>
      <c r="GP221" s="288">
        <v>10</v>
      </c>
      <c r="GQ221" s="288">
        <v>3</v>
      </c>
      <c r="GR221" s="288">
        <v>1</v>
      </c>
      <c r="GS221" s="288">
        <v>0</v>
      </c>
      <c r="GT221" s="288">
        <v>19</v>
      </c>
      <c r="GU221" s="288">
        <v>2</v>
      </c>
      <c r="GV221" s="288">
        <v>1</v>
      </c>
      <c r="GW221" s="288">
        <v>1</v>
      </c>
      <c r="GX221" s="288">
        <v>1</v>
      </c>
      <c r="GY221" s="288">
        <v>4</v>
      </c>
      <c r="GZ221" s="288">
        <v>4</v>
      </c>
      <c r="HA221" s="288">
        <v>1</v>
      </c>
      <c r="HB221" s="288">
        <v>1</v>
      </c>
      <c r="HC221" s="288">
        <v>1</v>
      </c>
      <c r="HD221" s="288">
        <v>2</v>
      </c>
      <c r="HE221" s="288">
        <v>2</v>
      </c>
      <c r="HF221" s="288">
        <v>2</v>
      </c>
      <c r="HG221" s="288">
        <v>5</v>
      </c>
      <c r="HH221" s="288">
        <v>6</v>
      </c>
      <c r="HI221" s="288">
        <v>0</v>
      </c>
      <c r="HJ221" s="134">
        <v>1.6919042382201168</v>
      </c>
      <c r="HK221" s="134">
        <v>11.843329667540816</v>
      </c>
      <c r="HL221" s="132">
        <v>67.459041818233089</v>
      </c>
      <c r="HM221" s="144">
        <v>97.602000000000004</v>
      </c>
      <c r="HN221" s="144">
        <v>105.27500000000001</v>
      </c>
      <c r="HO221" s="365">
        <v>0</v>
      </c>
      <c r="HP221" s="365">
        <v>0</v>
      </c>
      <c r="HQ221" s="365">
        <v>0</v>
      </c>
      <c r="HR221" s="365">
        <v>0</v>
      </c>
      <c r="HS221" s="132">
        <v>100</v>
      </c>
      <c r="HT221" s="132">
        <v>100</v>
      </c>
      <c r="HU221" s="132">
        <v>0.22354694485842</v>
      </c>
      <c r="HV221" s="132">
        <v>0.31605562579013902</v>
      </c>
      <c r="HW221" s="132">
        <v>0.75629517370016297</v>
      </c>
      <c r="HX221" s="132">
        <v>1.11492956268528</v>
      </c>
      <c r="HY221" s="144">
        <v>79.611999999999995</v>
      </c>
      <c r="HZ221" s="144">
        <v>80.159000000000006</v>
      </c>
      <c r="IA221" s="383">
        <v>47</v>
      </c>
      <c r="IB221" s="383">
        <v>41</v>
      </c>
      <c r="IC221" s="366">
        <v>0.40608259892863302</v>
      </c>
      <c r="ID221" s="366">
        <v>0.200253980658396</v>
      </c>
      <c r="IE221" s="366">
        <v>5.29875986471251</v>
      </c>
      <c r="IF221" s="366">
        <v>4</v>
      </c>
      <c r="IG221" s="144">
        <v>71.815107102593004</v>
      </c>
      <c r="IH221" s="144">
        <v>68.975609756097597</v>
      </c>
      <c r="II221" s="144">
        <v>7.6637290478659104</v>
      </c>
      <c r="IJ221" s="144">
        <v>5.0063495164598999</v>
      </c>
      <c r="IK221" s="144">
        <v>5.8215784565166704</v>
      </c>
      <c r="IL221" s="144">
        <v>12.1619140061387</v>
      </c>
      <c r="IM221" s="146">
        <v>101.33399999999999</v>
      </c>
      <c r="IN221" s="135">
        <v>104.06500000000001</v>
      </c>
      <c r="IO221" s="366">
        <v>0.39277297721916699</v>
      </c>
      <c r="IP221" s="366">
        <v>0.10465724751439</v>
      </c>
      <c r="IQ221" s="366">
        <v>3.9370078740157499</v>
      </c>
      <c r="IR221" s="366">
        <v>0.86206896551724099</v>
      </c>
      <c r="IS221" s="144">
        <v>86.614173228346502</v>
      </c>
      <c r="IT221" s="144">
        <v>97.844827586206904</v>
      </c>
      <c r="IU221" s="144">
        <v>9.9764336213668496</v>
      </c>
      <c r="IV221" s="144">
        <v>12.1402407116693</v>
      </c>
      <c r="IW221" s="144">
        <v>2.01307600709969</v>
      </c>
      <c r="IX221" s="144">
        <v>4.2501844871257903</v>
      </c>
      <c r="IY221" s="338">
        <v>39</v>
      </c>
      <c r="IZ221" s="366">
        <v>0.450086555106751</v>
      </c>
      <c r="JA221" s="366">
        <v>6.09375</v>
      </c>
      <c r="JB221" s="366">
        <v>96.25</v>
      </c>
      <c r="JC221" s="366">
        <v>7.3860357761107904</v>
      </c>
      <c r="JD221" s="144">
        <v>8.7161258165219397</v>
      </c>
    </row>
    <row r="222" spans="1:264" ht="18" customHeight="1">
      <c r="A222" s="278"/>
      <c r="B222" s="279" t="s">
        <v>87</v>
      </c>
      <c r="C222" s="279" t="s">
        <v>87</v>
      </c>
      <c r="D222" s="280" t="s">
        <v>1938</v>
      </c>
      <c r="E222" s="281" t="s">
        <v>1435</v>
      </c>
      <c r="F222" s="280" t="s">
        <v>130</v>
      </c>
      <c r="G222" s="281" t="s">
        <v>131</v>
      </c>
      <c r="H222" s="282" t="s">
        <v>87</v>
      </c>
      <c r="I222" s="282" t="s">
        <v>87</v>
      </c>
      <c r="J222" s="282" t="s">
        <v>87</v>
      </c>
      <c r="K222" s="282" t="s">
        <v>87</v>
      </c>
      <c r="L222" s="282" t="s">
        <v>87</v>
      </c>
      <c r="M222" s="283">
        <v>198650</v>
      </c>
      <c r="N222" s="282" t="s">
        <v>87</v>
      </c>
      <c r="O222" s="282" t="s">
        <v>87</v>
      </c>
      <c r="P222" s="282" t="s">
        <v>87</v>
      </c>
      <c r="Q222" s="282" t="s">
        <v>87</v>
      </c>
      <c r="R222" s="132">
        <v>100.43334058673446</v>
      </c>
      <c r="S222" s="132">
        <v>98.4789883640304</v>
      </c>
      <c r="T222" s="395">
        <v>8.7415993891570452</v>
      </c>
      <c r="U222" s="339" t="s">
        <v>88</v>
      </c>
      <c r="V222" s="132">
        <v>17.898521773871401</v>
      </c>
      <c r="W222" s="132">
        <v>9.1889732321214499</v>
      </c>
      <c r="X222" s="132">
        <v>27.0874950059928</v>
      </c>
      <c r="Y222" s="282" t="s">
        <v>87</v>
      </c>
      <c r="Z222" s="282" t="s">
        <v>87</v>
      </c>
      <c r="AA222" s="282" t="s">
        <v>87</v>
      </c>
      <c r="AB222" s="282" t="s">
        <v>87</v>
      </c>
      <c r="AC222" s="282" t="s">
        <v>87</v>
      </c>
      <c r="AD222" s="282" t="s">
        <v>87</v>
      </c>
      <c r="AE222" s="282" t="s">
        <v>87</v>
      </c>
      <c r="AF222" s="282" t="s">
        <v>87</v>
      </c>
      <c r="AG222" s="282" t="s">
        <v>87</v>
      </c>
      <c r="AH222" s="282" t="s">
        <v>87</v>
      </c>
      <c r="AI222" s="282" t="s">
        <v>87</v>
      </c>
      <c r="AJ222" s="282" t="s">
        <v>87</v>
      </c>
      <c r="AK222" s="282" t="s">
        <v>87</v>
      </c>
      <c r="AL222" s="282" t="s">
        <v>87</v>
      </c>
      <c r="AM222" s="282" t="s">
        <v>87</v>
      </c>
      <c r="AN222" s="282" t="s">
        <v>87</v>
      </c>
      <c r="AO222" s="282" t="s">
        <v>87</v>
      </c>
      <c r="AP222" s="282" t="s">
        <v>87</v>
      </c>
      <c r="AQ222" s="282" t="s">
        <v>87</v>
      </c>
      <c r="AR222" s="282" t="s">
        <v>87</v>
      </c>
      <c r="AS222" s="282" t="s">
        <v>87</v>
      </c>
      <c r="AT222" s="282" t="s">
        <v>87</v>
      </c>
      <c r="AU222" s="282" t="s">
        <v>87</v>
      </c>
      <c r="AV222" s="282" t="s">
        <v>87</v>
      </c>
      <c r="AW222" s="286" t="s">
        <v>87</v>
      </c>
      <c r="AX222" s="286" t="s">
        <v>87</v>
      </c>
      <c r="AY222" s="286" t="s">
        <v>87</v>
      </c>
      <c r="AZ222" s="286" t="s">
        <v>87</v>
      </c>
      <c r="BA222" s="286" t="s">
        <v>87</v>
      </c>
      <c r="BB222" s="285">
        <v>42</v>
      </c>
      <c r="BC222" s="285">
        <v>46</v>
      </c>
      <c r="BD222" s="287" t="s">
        <v>88</v>
      </c>
      <c r="BE222" s="287" t="s">
        <v>88</v>
      </c>
      <c r="BF222" s="287" t="s">
        <v>88</v>
      </c>
      <c r="BG222" s="285">
        <v>109</v>
      </c>
      <c r="BH222" s="284">
        <v>51.968856828183327</v>
      </c>
      <c r="BI222" s="285">
        <v>512</v>
      </c>
      <c r="BJ222" s="284">
        <v>244.11059354155839</v>
      </c>
      <c r="BK222" s="285">
        <v>10</v>
      </c>
      <c r="BL222" s="284">
        <v>4.7677850301085627</v>
      </c>
      <c r="BM222" s="285">
        <v>52</v>
      </c>
      <c r="BN222" s="288">
        <v>24.792482156564528</v>
      </c>
      <c r="BO222" s="289">
        <v>207</v>
      </c>
      <c r="BP222" s="288">
        <v>98.693150123247236</v>
      </c>
      <c r="BQ222" s="285">
        <v>10</v>
      </c>
      <c r="BR222" s="288">
        <v>4.7677850301085627</v>
      </c>
      <c r="BS222" s="285">
        <v>0</v>
      </c>
      <c r="BT222" s="288">
        <v>0</v>
      </c>
      <c r="BU222" s="285">
        <v>0</v>
      </c>
      <c r="BV222" s="288">
        <v>0</v>
      </c>
      <c r="BW222" s="285">
        <v>24</v>
      </c>
      <c r="BX222" s="288">
        <v>11.442684072260549</v>
      </c>
      <c r="BY222" s="290">
        <v>0</v>
      </c>
      <c r="BZ222" s="291">
        <v>0</v>
      </c>
      <c r="CA222" s="285">
        <v>1095</v>
      </c>
      <c r="CB222" s="288">
        <v>522.07246079688764</v>
      </c>
      <c r="CC222" s="285">
        <v>38</v>
      </c>
      <c r="CD222" s="288">
        <v>18.117583114412536</v>
      </c>
      <c r="CE222" s="285">
        <v>16</v>
      </c>
      <c r="CF222" s="288">
        <v>7.6284560481736996</v>
      </c>
      <c r="CG222" s="285">
        <v>712</v>
      </c>
      <c r="CH222" s="288">
        <v>339.46629414372961</v>
      </c>
      <c r="CI222" s="285">
        <v>429</v>
      </c>
      <c r="CJ222" s="288">
        <v>204.53797779165731</v>
      </c>
      <c r="CK222" s="285">
        <v>80</v>
      </c>
      <c r="CL222" s="288">
        <v>38.142280240868502</v>
      </c>
      <c r="CM222" s="285">
        <v>73</v>
      </c>
      <c r="CN222" s="292">
        <v>34.804830719792506</v>
      </c>
      <c r="CO222" s="285">
        <v>148</v>
      </c>
      <c r="CP222" s="288">
        <v>70.563218445606722</v>
      </c>
      <c r="CQ222" s="285">
        <v>2</v>
      </c>
      <c r="CR222" s="288">
        <v>0.95355700602171245</v>
      </c>
      <c r="CS222" s="285">
        <v>0</v>
      </c>
      <c r="CT222" s="288">
        <v>0</v>
      </c>
      <c r="CU222" s="285">
        <v>84</v>
      </c>
      <c r="CV222" s="288">
        <v>40.049394252911924</v>
      </c>
      <c r="CW222" s="285">
        <v>353</v>
      </c>
      <c r="CX222" s="288">
        <v>168.30281156283226</v>
      </c>
      <c r="CY222" s="285">
        <v>338</v>
      </c>
      <c r="CZ222" s="288">
        <v>161.15113401766939</v>
      </c>
      <c r="DA222" s="285">
        <v>15</v>
      </c>
      <c r="DB222" s="288">
        <v>7.1516775451628432</v>
      </c>
      <c r="DC222" s="285">
        <v>0</v>
      </c>
      <c r="DD222" s="285">
        <v>0</v>
      </c>
      <c r="DE222" s="285">
        <v>364</v>
      </c>
      <c r="DF222" s="285">
        <v>0</v>
      </c>
      <c r="DG222" s="285">
        <v>0</v>
      </c>
      <c r="DH222" s="285">
        <v>592</v>
      </c>
      <c r="DI222" s="285">
        <v>213</v>
      </c>
      <c r="DJ222" s="285">
        <v>12</v>
      </c>
      <c r="DK222" s="285">
        <v>123</v>
      </c>
      <c r="DL222" s="285">
        <v>0</v>
      </c>
      <c r="DM222" s="285">
        <v>0</v>
      </c>
      <c r="DN222" s="285">
        <v>0</v>
      </c>
      <c r="DO222" s="285">
        <v>124</v>
      </c>
      <c r="DP222" s="285">
        <v>74</v>
      </c>
      <c r="DQ222" s="285">
        <v>0</v>
      </c>
      <c r="DR222" s="285">
        <v>0</v>
      </c>
      <c r="DS222" s="285">
        <v>1</v>
      </c>
      <c r="DT222" s="285">
        <v>10536</v>
      </c>
      <c r="DU222" s="285">
        <v>41202</v>
      </c>
      <c r="DV222" s="285">
        <v>8212</v>
      </c>
      <c r="DW222" s="285">
        <v>2259</v>
      </c>
      <c r="DX222" s="285">
        <v>449</v>
      </c>
      <c r="DY222" s="285">
        <v>445</v>
      </c>
      <c r="DZ222" s="285">
        <v>4180</v>
      </c>
      <c r="EA222" s="285">
        <v>16810</v>
      </c>
      <c r="EB222" s="288">
        <v>27.6145151695419</v>
      </c>
      <c r="EC222" s="285">
        <v>223</v>
      </c>
      <c r="ED222" s="285">
        <v>5513</v>
      </c>
      <c r="EE222" s="285">
        <v>1199</v>
      </c>
      <c r="EF222" s="288">
        <v>21.748594231815709</v>
      </c>
      <c r="EG222" s="285">
        <v>291</v>
      </c>
      <c r="EH222" s="285">
        <v>87</v>
      </c>
      <c r="EI222" s="285">
        <v>58</v>
      </c>
      <c r="EJ222" s="285">
        <v>43</v>
      </c>
      <c r="EK222" s="285">
        <v>468</v>
      </c>
      <c r="EL222" s="285">
        <v>3</v>
      </c>
      <c r="EM222" s="285">
        <v>47</v>
      </c>
      <c r="EN222" s="285">
        <v>7</v>
      </c>
      <c r="EO222" s="285">
        <v>35</v>
      </c>
      <c r="EP222" s="285">
        <v>11</v>
      </c>
      <c r="EQ222" s="285">
        <v>46</v>
      </c>
      <c r="ER222" s="285">
        <v>0</v>
      </c>
      <c r="ES222" s="285">
        <v>0</v>
      </c>
      <c r="ET222" s="285">
        <v>0</v>
      </c>
      <c r="EU222" s="285">
        <v>0</v>
      </c>
      <c r="EV222" s="285">
        <v>2647</v>
      </c>
      <c r="EW222" s="285">
        <v>34</v>
      </c>
      <c r="EX222" s="285">
        <v>16</v>
      </c>
      <c r="EY222" s="285">
        <v>311</v>
      </c>
      <c r="EZ222" s="285">
        <v>3</v>
      </c>
      <c r="FA222" s="285">
        <v>24</v>
      </c>
      <c r="FB222" s="285">
        <v>3</v>
      </c>
      <c r="FC222" s="285">
        <v>2</v>
      </c>
      <c r="FD222" s="285">
        <v>11</v>
      </c>
      <c r="FE222" s="285">
        <v>0</v>
      </c>
      <c r="FF222" s="285">
        <v>26</v>
      </c>
      <c r="FG222" s="285">
        <v>443</v>
      </c>
      <c r="FH222" s="285">
        <v>554</v>
      </c>
      <c r="FI222" s="285">
        <v>373</v>
      </c>
      <c r="FJ222" s="285">
        <v>4701</v>
      </c>
      <c r="FK222" s="289">
        <v>26</v>
      </c>
      <c r="FL222" s="288">
        <v>13.088346337780015</v>
      </c>
      <c r="FM222" s="289">
        <v>5</v>
      </c>
      <c r="FN222" s="288">
        <v>2.5169896803423106</v>
      </c>
      <c r="FO222" s="289">
        <v>0</v>
      </c>
      <c r="FP222" s="288">
        <v>0</v>
      </c>
      <c r="FQ222" s="281">
        <v>4</v>
      </c>
      <c r="FR222" s="292">
        <v>1.9071140120434249</v>
      </c>
      <c r="FS222" s="281">
        <v>1</v>
      </c>
      <c r="FT222" s="292">
        <v>0.47677850301085622</v>
      </c>
      <c r="FU222" s="289">
        <v>20</v>
      </c>
      <c r="FV222" s="288">
        <v>9.5355700602171254</v>
      </c>
      <c r="FW222" s="293">
        <v>1</v>
      </c>
      <c r="FX222" s="293">
        <v>0</v>
      </c>
      <c r="FY222" s="293">
        <v>1</v>
      </c>
      <c r="FZ222" s="293">
        <v>0</v>
      </c>
      <c r="GA222" s="293">
        <v>0</v>
      </c>
      <c r="GB222" s="285">
        <v>7263</v>
      </c>
      <c r="GC222" s="285">
        <v>984</v>
      </c>
      <c r="GD222" s="285">
        <v>410</v>
      </c>
      <c r="GE222" s="285">
        <v>0</v>
      </c>
      <c r="GF222" s="285">
        <v>20</v>
      </c>
      <c r="GG222" s="288">
        <v>231.06</v>
      </c>
      <c r="GH222" s="288">
        <v>612.47</v>
      </c>
      <c r="GI222" s="288">
        <v>48</v>
      </c>
      <c r="GJ222" s="288">
        <v>3</v>
      </c>
      <c r="GK222" s="288">
        <v>2</v>
      </c>
      <c r="GL222" s="288">
        <v>0</v>
      </c>
      <c r="GM222" s="288">
        <v>3</v>
      </c>
      <c r="GN222" s="288">
        <v>2</v>
      </c>
      <c r="GO222" s="288">
        <v>2</v>
      </c>
      <c r="GP222" s="288">
        <v>7.19</v>
      </c>
      <c r="GQ222" s="288">
        <v>1.19</v>
      </c>
      <c r="GR222" s="288">
        <v>0</v>
      </c>
      <c r="GS222" s="288">
        <v>0</v>
      </c>
      <c r="GT222" s="288">
        <v>13</v>
      </c>
      <c r="GU222" s="288">
        <v>0</v>
      </c>
      <c r="GV222" s="288">
        <v>2</v>
      </c>
      <c r="GW222" s="288">
        <v>1</v>
      </c>
      <c r="GX222" s="288">
        <v>0</v>
      </c>
      <c r="GY222" s="288">
        <v>3</v>
      </c>
      <c r="GZ222" s="288">
        <v>0</v>
      </c>
      <c r="HA222" s="288">
        <v>0</v>
      </c>
      <c r="HB222" s="288">
        <v>0</v>
      </c>
      <c r="HC222" s="288">
        <v>1</v>
      </c>
      <c r="HD222" s="288">
        <v>0</v>
      </c>
      <c r="HE222" s="288">
        <v>0</v>
      </c>
      <c r="HF222" s="288">
        <v>2</v>
      </c>
      <c r="HG222" s="288">
        <v>2</v>
      </c>
      <c r="HH222" s="288">
        <v>6</v>
      </c>
      <c r="HI222" s="288">
        <v>3</v>
      </c>
      <c r="HJ222" s="134">
        <v>2.5169896803423106</v>
      </c>
      <c r="HK222" s="134">
        <v>14.09514220991694</v>
      </c>
      <c r="HL222" s="132">
        <v>50.805436697709538</v>
      </c>
      <c r="HM222" s="144">
        <v>103.37086914072199</v>
      </c>
      <c r="HN222" s="144">
        <v>106.883520242667</v>
      </c>
      <c r="HO222" s="365">
        <v>5.2383446830801497E-2</v>
      </c>
      <c r="HP222" s="365">
        <v>6.8352699931647304E-2</v>
      </c>
      <c r="HQ222" s="365">
        <v>3.7037037037037002</v>
      </c>
      <c r="HR222" s="365">
        <v>9.375</v>
      </c>
      <c r="HS222" s="132">
        <v>87.037037037036995</v>
      </c>
      <c r="HT222" s="132">
        <v>100</v>
      </c>
      <c r="HU222" s="132">
        <v>1.41435306443164</v>
      </c>
      <c r="HV222" s="132">
        <v>0.72909546593757102</v>
      </c>
      <c r="HW222" s="132">
        <v>5.1367696551026096</v>
      </c>
      <c r="HX222" s="132">
        <v>6.3722627737226301</v>
      </c>
      <c r="HY222" s="144">
        <v>82.418628327990987</v>
      </c>
      <c r="HZ222" s="144">
        <v>88.916045086462404</v>
      </c>
      <c r="IA222" s="383">
        <v>22</v>
      </c>
      <c r="IB222" s="383">
        <v>15</v>
      </c>
      <c r="IC222" s="366">
        <v>0.40021830089139498</v>
      </c>
      <c r="ID222" s="366">
        <v>0.21005461419969201</v>
      </c>
      <c r="IE222" s="366">
        <v>4.5548654244306404</v>
      </c>
      <c r="IF222" s="366">
        <v>3.6496350364963499</v>
      </c>
      <c r="IG222" s="144">
        <v>77.846790890269105</v>
      </c>
      <c r="IH222" s="144">
        <v>80.535279805352801</v>
      </c>
      <c r="II222" s="144">
        <v>8.7866108786610901</v>
      </c>
      <c r="IJ222" s="144">
        <v>5.7554964290715596</v>
      </c>
      <c r="IK222" s="144">
        <v>6.7688959740884096</v>
      </c>
      <c r="IL222" s="144">
        <v>9.3795620437956195</v>
      </c>
      <c r="IM222" s="146">
        <v>117.62110126053082</v>
      </c>
      <c r="IN222" s="135">
        <v>117.19764847161915</v>
      </c>
      <c r="IO222" s="366">
        <v>0.406758448060075</v>
      </c>
      <c r="IP222" s="366">
        <v>0.14577259475218701</v>
      </c>
      <c r="IQ222" s="366">
        <v>5.0583657587548601</v>
      </c>
      <c r="IR222" s="366">
        <v>2.9585798816567999</v>
      </c>
      <c r="IS222" s="144">
        <v>84.824902723735406</v>
      </c>
      <c r="IT222" s="144">
        <v>92.899408284023707</v>
      </c>
      <c r="IU222" s="144">
        <v>8.0413016270337891</v>
      </c>
      <c r="IV222" s="144">
        <v>4.9271137026239096</v>
      </c>
      <c r="IW222" s="144">
        <v>8.0615735461801599</v>
      </c>
      <c r="IX222" s="144">
        <v>9.2835519677093803</v>
      </c>
      <c r="IY222" s="338">
        <v>23</v>
      </c>
      <c r="IZ222" s="366">
        <v>0.47510844866763102</v>
      </c>
      <c r="JA222" s="366">
        <v>7.3482428115016001</v>
      </c>
      <c r="JB222" s="366">
        <v>92.971246006389805</v>
      </c>
      <c r="JC222" s="366">
        <v>6.4656062796942804</v>
      </c>
      <c r="JD222" s="144">
        <v>8.6650768931282904</v>
      </c>
    </row>
    <row r="223" spans="1:264" ht="18" customHeight="1">
      <c r="A223" s="278"/>
      <c r="B223" s="279" t="s">
        <v>87</v>
      </c>
      <c r="C223" s="279" t="s">
        <v>87</v>
      </c>
      <c r="D223" s="280" t="s">
        <v>1939</v>
      </c>
      <c r="E223" s="281" t="s">
        <v>1436</v>
      </c>
      <c r="F223" s="280" t="s">
        <v>130</v>
      </c>
      <c r="G223" s="281" t="s">
        <v>131</v>
      </c>
      <c r="H223" s="282" t="s">
        <v>87</v>
      </c>
      <c r="I223" s="282" t="s">
        <v>87</v>
      </c>
      <c r="J223" s="282" t="s">
        <v>87</v>
      </c>
      <c r="K223" s="282" t="s">
        <v>87</v>
      </c>
      <c r="L223" s="282" t="s">
        <v>87</v>
      </c>
      <c r="M223" s="283">
        <v>338775</v>
      </c>
      <c r="N223" s="282" t="s">
        <v>87</v>
      </c>
      <c r="O223" s="282" t="s">
        <v>87</v>
      </c>
      <c r="P223" s="282" t="s">
        <v>87</v>
      </c>
      <c r="Q223" s="282" t="s">
        <v>87</v>
      </c>
      <c r="R223" s="132">
        <v>95.916395934734254</v>
      </c>
      <c r="S223" s="132">
        <v>96.972965298661819</v>
      </c>
      <c r="T223" s="339" t="s">
        <v>88</v>
      </c>
      <c r="U223" s="339" t="s">
        <v>88</v>
      </c>
      <c r="V223" s="132">
        <v>15.639400921659</v>
      </c>
      <c r="W223" s="132">
        <v>7.5460829493087598</v>
      </c>
      <c r="X223" s="132">
        <v>23.185483870967701</v>
      </c>
      <c r="Y223" s="282" t="s">
        <v>87</v>
      </c>
      <c r="Z223" s="282" t="s">
        <v>87</v>
      </c>
      <c r="AA223" s="282" t="s">
        <v>87</v>
      </c>
      <c r="AB223" s="282" t="s">
        <v>87</v>
      </c>
      <c r="AC223" s="282" t="s">
        <v>87</v>
      </c>
      <c r="AD223" s="282" t="s">
        <v>87</v>
      </c>
      <c r="AE223" s="282" t="s">
        <v>87</v>
      </c>
      <c r="AF223" s="282" t="s">
        <v>87</v>
      </c>
      <c r="AG223" s="282" t="s">
        <v>87</v>
      </c>
      <c r="AH223" s="282" t="s">
        <v>87</v>
      </c>
      <c r="AI223" s="282" t="s">
        <v>87</v>
      </c>
      <c r="AJ223" s="282" t="s">
        <v>87</v>
      </c>
      <c r="AK223" s="282" t="s">
        <v>87</v>
      </c>
      <c r="AL223" s="282" t="s">
        <v>87</v>
      </c>
      <c r="AM223" s="282" t="s">
        <v>87</v>
      </c>
      <c r="AN223" s="282" t="s">
        <v>87</v>
      </c>
      <c r="AO223" s="282" t="s">
        <v>87</v>
      </c>
      <c r="AP223" s="282" t="s">
        <v>87</v>
      </c>
      <c r="AQ223" s="282" t="s">
        <v>87</v>
      </c>
      <c r="AR223" s="282" t="s">
        <v>87</v>
      </c>
      <c r="AS223" s="282" t="s">
        <v>87</v>
      </c>
      <c r="AT223" s="282" t="s">
        <v>87</v>
      </c>
      <c r="AU223" s="282" t="s">
        <v>87</v>
      </c>
      <c r="AV223" s="282" t="s">
        <v>87</v>
      </c>
      <c r="AW223" s="286" t="s">
        <v>87</v>
      </c>
      <c r="AX223" s="286" t="s">
        <v>87</v>
      </c>
      <c r="AY223" s="286" t="s">
        <v>87</v>
      </c>
      <c r="AZ223" s="286" t="s">
        <v>87</v>
      </c>
      <c r="BA223" s="286" t="s">
        <v>87</v>
      </c>
      <c r="BB223" s="285">
        <v>41</v>
      </c>
      <c r="BC223" s="285">
        <v>63</v>
      </c>
      <c r="BD223" s="287" t="s">
        <v>88</v>
      </c>
      <c r="BE223" s="287" t="s">
        <v>88</v>
      </c>
      <c r="BF223" s="287" t="s">
        <v>88</v>
      </c>
      <c r="BG223" s="285">
        <v>48</v>
      </c>
      <c r="BH223" s="284">
        <v>13.892788195760962</v>
      </c>
      <c r="BI223" s="285">
        <v>331</v>
      </c>
      <c r="BJ223" s="284">
        <v>95.802351933268312</v>
      </c>
      <c r="BK223" s="285">
        <v>11</v>
      </c>
      <c r="BL223" s="284">
        <v>3.183763961528554</v>
      </c>
      <c r="BM223" s="285">
        <v>0</v>
      </c>
      <c r="BN223" s="288">
        <v>0</v>
      </c>
      <c r="BO223" s="289">
        <v>86</v>
      </c>
      <c r="BP223" s="288">
        <v>24.891245517405057</v>
      </c>
      <c r="BQ223" s="285">
        <v>18</v>
      </c>
      <c r="BR223" s="288">
        <v>5.2097955734103616</v>
      </c>
      <c r="BS223" s="285">
        <v>0</v>
      </c>
      <c r="BT223" s="288">
        <v>0</v>
      </c>
      <c r="BU223" s="285">
        <v>0</v>
      </c>
      <c r="BV223" s="288">
        <v>0</v>
      </c>
      <c r="BW223" s="285">
        <v>14</v>
      </c>
      <c r="BX223" s="288">
        <v>4.0520632237636143</v>
      </c>
      <c r="BY223" s="290">
        <v>0</v>
      </c>
      <c r="BZ223" s="291">
        <v>0</v>
      </c>
      <c r="CA223" s="285">
        <v>511</v>
      </c>
      <c r="CB223" s="288">
        <v>147.90030766737192</v>
      </c>
      <c r="CC223" s="290">
        <v>0</v>
      </c>
      <c r="CD223" s="291">
        <v>0</v>
      </c>
      <c r="CE223" s="285">
        <v>0</v>
      </c>
      <c r="CF223" s="288">
        <v>0</v>
      </c>
      <c r="CG223" s="285">
        <v>251</v>
      </c>
      <c r="CH223" s="288">
        <v>72.647704940333369</v>
      </c>
      <c r="CI223" s="285">
        <v>1442</v>
      </c>
      <c r="CJ223" s="288">
        <v>417.36251204765222</v>
      </c>
      <c r="CK223" s="285">
        <v>432</v>
      </c>
      <c r="CL223" s="288">
        <v>125.03509376184867</v>
      </c>
      <c r="CM223" s="290">
        <v>181</v>
      </c>
      <c r="CN223" s="294">
        <v>52.387388821515302</v>
      </c>
      <c r="CO223" s="285">
        <v>133</v>
      </c>
      <c r="CP223" s="288">
        <v>38.494600625754337</v>
      </c>
      <c r="CQ223" s="290">
        <v>0</v>
      </c>
      <c r="CR223" s="291">
        <v>0</v>
      </c>
      <c r="CS223" s="285">
        <v>0</v>
      </c>
      <c r="CT223" s="288">
        <v>0</v>
      </c>
      <c r="CU223" s="285">
        <v>52</v>
      </c>
      <c r="CV223" s="288">
        <v>15.050520545407709</v>
      </c>
      <c r="CW223" s="285">
        <v>823</v>
      </c>
      <c r="CX223" s="288">
        <v>238.20343093981819</v>
      </c>
      <c r="CY223" s="285">
        <v>823</v>
      </c>
      <c r="CZ223" s="288">
        <v>238.20343093981819</v>
      </c>
      <c r="DA223" s="290">
        <v>0</v>
      </c>
      <c r="DB223" s="291">
        <v>0</v>
      </c>
      <c r="DC223" s="285">
        <v>0</v>
      </c>
      <c r="DD223" s="285">
        <v>564</v>
      </c>
      <c r="DE223" s="285">
        <v>634</v>
      </c>
      <c r="DF223" s="285">
        <v>0</v>
      </c>
      <c r="DG223" s="285">
        <v>0</v>
      </c>
      <c r="DH223" s="285">
        <v>90</v>
      </c>
      <c r="DI223" s="285">
        <v>0</v>
      </c>
      <c r="DJ223" s="285">
        <v>281</v>
      </c>
      <c r="DK223" s="285">
        <v>185</v>
      </c>
      <c r="DL223" s="285">
        <v>109</v>
      </c>
      <c r="DM223" s="285">
        <v>33</v>
      </c>
      <c r="DN223" s="285">
        <v>1167</v>
      </c>
      <c r="DO223" s="285">
        <v>60</v>
      </c>
      <c r="DP223" s="285">
        <v>54</v>
      </c>
      <c r="DQ223" s="285">
        <v>6</v>
      </c>
      <c r="DR223" s="285">
        <v>0</v>
      </c>
      <c r="DS223" s="285">
        <v>95</v>
      </c>
      <c r="DT223" s="285">
        <v>2189</v>
      </c>
      <c r="DU223" s="285">
        <v>20689</v>
      </c>
      <c r="DV223" s="285">
        <v>4871</v>
      </c>
      <c r="DW223" s="285">
        <v>459</v>
      </c>
      <c r="DX223" s="285">
        <v>425</v>
      </c>
      <c r="DY223" s="285">
        <v>219</v>
      </c>
      <c r="DZ223" s="285">
        <v>5523</v>
      </c>
      <c r="EA223" s="285">
        <v>9493</v>
      </c>
      <c r="EB223" s="288">
        <v>43.611081849784</v>
      </c>
      <c r="EC223" s="285">
        <v>180</v>
      </c>
      <c r="ED223" s="285">
        <v>3179</v>
      </c>
      <c r="EE223" s="285">
        <v>626</v>
      </c>
      <c r="EF223" s="288">
        <v>19.691726958162945</v>
      </c>
      <c r="EG223" s="285">
        <v>104</v>
      </c>
      <c r="EH223" s="285">
        <v>45</v>
      </c>
      <c r="EI223" s="285">
        <v>28</v>
      </c>
      <c r="EJ223" s="285">
        <v>29</v>
      </c>
      <c r="EK223" s="285">
        <v>277</v>
      </c>
      <c r="EL223" s="285">
        <v>0</v>
      </c>
      <c r="EM223" s="285">
        <v>9</v>
      </c>
      <c r="EN223" s="285">
        <v>4</v>
      </c>
      <c r="EO223" s="285">
        <v>23</v>
      </c>
      <c r="EP223" s="285">
        <v>18</v>
      </c>
      <c r="EQ223" s="285">
        <v>51</v>
      </c>
      <c r="ER223" s="285">
        <v>0</v>
      </c>
      <c r="ES223" s="285">
        <v>4</v>
      </c>
      <c r="ET223" s="285">
        <v>5</v>
      </c>
      <c r="EU223" s="285">
        <v>5</v>
      </c>
      <c r="EV223" s="285">
        <v>8525</v>
      </c>
      <c r="EW223" s="285">
        <v>14</v>
      </c>
      <c r="EX223" s="285">
        <v>36</v>
      </c>
      <c r="EY223" s="285">
        <v>2405</v>
      </c>
      <c r="EZ223" s="285">
        <v>0</v>
      </c>
      <c r="FA223" s="285">
        <v>38</v>
      </c>
      <c r="FB223" s="285">
        <v>3</v>
      </c>
      <c r="FC223" s="285">
        <v>6</v>
      </c>
      <c r="FD223" s="285">
        <v>20</v>
      </c>
      <c r="FE223" s="285">
        <v>10</v>
      </c>
      <c r="FF223" s="285">
        <v>90</v>
      </c>
      <c r="FG223" s="285">
        <v>216</v>
      </c>
      <c r="FH223" s="285">
        <v>364</v>
      </c>
      <c r="FI223" s="285">
        <v>154</v>
      </c>
      <c r="FJ223" s="285">
        <v>1975</v>
      </c>
      <c r="FK223" s="289">
        <v>13</v>
      </c>
      <c r="FL223" s="288">
        <v>3.8373551767397243</v>
      </c>
      <c r="FM223" s="295">
        <v>3</v>
      </c>
      <c r="FN223" s="291">
        <v>0.8855435023245517</v>
      </c>
      <c r="FO223" s="295">
        <v>3</v>
      </c>
      <c r="FP223" s="291">
        <v>0.8855435023245517</v>
      </c>
      <c r="FQ223" s="281">
        <v>1</v>
      </c>
      <c r="FR223" s="292">
        <v>0.28943308741168672</v>
      </c>
      <c r="FS223" s="281">
        <v>0</v>
      </c>
      <c r="FT223" s="292">
        <v>0</v>
      </c>
      <c r="FU223" s="295">
        <v>0</v>
      </c>
      <c r="FV223" s="291">
        <v>0</v>
      </c>
      <c r="FW223" s="293">
        <v>0</v>
      </c>
      <c r="FX223" s="293">
        <v>0</v>
      </c>
      <c r="FY223" s="293">
        <v>0</v>
      </c>
      <c r="FZ223" s="293">
        <v>0</v>
      </c>
      <c r="GA223" s="293">
        <v>0</v>
      </c>
      <c r="GB223" s="285">
        <v>6284</v>
      </c>
      <c r="GC223" s="285">
        <v>2209</v>
      </c>
      <c r="GD223" s="285">
        <v>3189</v>
      </c>
      <c r="GE223" s="285">
        <v>0</v>
      </c>
      <c r="GF223" s="285">
        <v>15</v>
      </c>
      <c r="GG223" s="288">
        <v>133.4</v>
      </c>
      <c r="GH223" s="288">
        <v>443.6</v>
      </c>
      <c r="GI223" s="288">
        <v>24</v>
      </c>
      <c r="GJ223" s="288">
        <v>5</v>
      </c>
      <c r="GK223" s="288">
        <v>1</v>
      </c>
      <c r="GL223" s="288">
        <v>2</v>
      </c>
      <c r="GM223" s="288">
        <v>6</v>
      </c>
      <c r="GN223" s="288">
        <v>2</v>
      </c>
      <c r="GO223" s="288">
        <v>2</v>
      </c>
      <c r="GP223" s="288">
        <v>8</v>
      </c>
      <c r="GQ223" s="288">
        <v>2</v>
      </c>
      <c r="GR223" s="288">
        <v>3</v>
      </c>
      <c r="GS223" s="288">
        <v>0</v>
      </c>
      <c r="GT223" s="288">
        <v>19</v>
      </c>
      <c r="GU223" s="288">
        <v>2</v>
      </c>
      <c r="GV223" s="288">
        <v>2</v>
      </c>
      <c r="GW223" s="288">
        <v>1</v>
      </c>
      <c r="GX223" s="288">
        <v>0</v>
      </c>
      <c r="GY223" s="288">
        <v>1</v>
      </c>
      <c r="GZ223" s="288">
        <v>1</v>
      </c>
      <c r="HA223" s="288">
        <v>0</v>
      </c>
      <c r="HB223" s="288">
        <v>0</v>
      </c>
      <c r="HC223" s="288">
        <v>1</v>
      </c>
      <c r="HD223" s="288">
        <v>0</v>
      </c>
      <c r="HE223" s="288">
        <v>1</v>
      </c>
      <c r="HF223" s="288">
        <v>2</v>
      </c>
      <c r="HG223" s="288">
        <v>1</v>
      </c>
      <c r="HH223" s="288">
        <v>1</v>
      </c>
      <c r="HI223" s="288">
        <v>0</v>
      </c>
      <c r="HJ223" s="134">
        <v>0.59036233488303447</v>
      </c>
      <c r="HK223" s="134">
        <v>11.807246697660689</v>
      </c>
      <c r="HL223" s="132">
        <v>54.883034462401298</v>
      </c>
      <c r="HM223" s="144">
        <v>97.843202853331206</v>
      </c>
      <c r="HN223" s="144">
        <v>107.286755346075</v>
      </c>
      <c r="HO223" s="365">
        <v>0</v>
      </c>
      <c r="HP223" s="365">
        <v>0</v>
      </c>
      <c r="HQ223" s="365">
        <v>0</v>
      </c>
      <c r="HR223" s="365">
        <v>0</v>
      </c>
      <c r="HS223" s="132">
        <v>89.473684210526301</v>
      </c>
      <c r="HT223" s="132">
        <v>90</v>
      </c>
      <c r="HU223" s="132">
        <v>0.478589420654912</v>
      </c>
      <c r="HV223" s="132">
        <v>0.193798449612403</v>
      </c>
      <c r="HW223" s="132">
        <v>2.18131533165807</v>
      </c>
      <c r="HX223" s="132">
        <v>3.9051869591248001</v>
      </c>
      <c r="HY223" s="144">
        <v>86.912745731518953</v>
      </c>
      <c r="HZ223" s="144">
        <v>91.276309629596199</v>
      </c>
      <c r="IA223" s="383">
        <v>20</v>
      </c>
      <c r="IB223" s="383">
        <v>19</v>
      </c>
      <c r="IC223" s="366">
        <v>0.27140724657348297</v>
      </c>
      <c r="ID223" s="366">
        <v>0.16899404073645799</v>
      </c>
      <c r="IE223" s="366">
        <v>3.75234521575985</v>
      </c>
      <c r="IF223" s="366">
        <v>2.9366306027820701</v>
      </c>
      <c r="IG223" s="144">
        <v>79.549718574108795</v>
      </c>
      <c r="IH223" s="144">
        <v>82.225656877898004</v>
      </c>
      <c r="II223" s="144">
        <v>7.2330031211833399</v>
      </c>
      <c r="IJ223" s="144">
        <v>5.7546918082362399</v>
      </c>
      <c r="IK223" s="144">
        <v>3.80057395209136</v>
      </c>
      <c r="IL223" s="144">
        <v>7.7355358406357198</v>
      </c>
      <c r="IM223" s="146">
        <v>105.86792697460075</v>
      </c>
      <c r="IN223" s="135">
        <v>110.28209655593206</v>
      </c>
      <c r="IO223" s="366">
        <v>0.35393411380342998</v>
      </c>
      <c r="IP223" s="366">
        <v>0.14214641080312701</v>
      </c>
      <c r="IQ223" s="366">
        <v>4.4827586206896504</v>
      </c>
      <c r="IR223" s="366">
        <v>2.8846153846153801</v>
      </c>
      <c r="IS223" s="144">
        <v>87.931034482758605</v>
      </c>
      <c r="IT223" s="144">
        <v>91.346153846153797</v>
      </c>
      <c r="IU223" s="144">
        <v>7.8954533079226801</v>
      </c>
      <c r="IV223" s="144">
        <v>4.9277422411750802</v>
      </c>
      <c r="IW223" s="144">
        <v>4.2542672160094197</v>
      </c>
      <c r="IX223" s="144">
        <v>5.8961417439232999</v>
      </c>
      <c r="IY223" s="338">
        <v>31</v>
      </c>
      <c r="IZ223" s="366">
        <v>0.41261812857713298</v>
      </c>
      <c r="JA223" s="366">
        <v>6.1876247504990003</v>
      </c>
      <c r="JB223" s="366">
        <v>92.614770459081797</v>
      </c>
      <c r="JC223" s="366">
        <v>6.6684413682949604</v>
      </c>
      <c r="JD223" s="144">
        <v>7.4593152996244498</v>
      </c>
    </row>
    <row r="224" spans="1:264" ht="18" customHeight="1">
      <c r="A224" s="278"/>
      <c r="B224" s="279" t="s">
        <v>87</v>
      </c>
      <c r="C224" s="279" t="s">
        <v>87</v>
      </c>
      <c r="D224" s="280" t="s">
        <v>1940</v>
      </c>
      <c r="E224" s="281" t="s">
        <v>1437</v>
      </c>
      <c r="F224" s="280" t="s">
        <v>130</v>
      </c>
      <c r="G224" s="281" t="s">
        <v>131</v>
      </c>
      <c r="H224" s="282" t="s">
        <v>87</v>
      </c>
      <c r="I224" s="282" t="s">
        <v>87</v>
      </c>
      <c r="J224" s="282" t="s">
        <v>87</v>
      </c>
      <c r="K224" s="282" t="s">
        <v>87</v>
      </c>
      <c r="L224" s="282" t="s">
        <v>87</v>
      </c>
      <c r="M224" s="283">
        <v>367425</v>
      </c>
      <c r="N224" s="282" t="s">
        <v>87</v>
      </c>
      <c r="O224" s="282" t="s">
        <v>87</v>
      </c>
      <c r="P224" s="282" t="s">
        <v>87</v>
      </c>
      <c r="Q224" s="282" t="s">
        <v>87</v>
      </c>
      <c r="R224" s="132">
        <v>98.765379242129953</v>
      </c>
      <c r="S224" s="132">
        <v>98.041414815519545</v>
      </c>
      <c r="T224" s="339" t="s">
        <v>88</v>
      </c>
      <c r="U224" s="339" t="s">
        <v>88</v>
      </c>
      <c r="V224" s="132">
        <v>14.847046413502101</v>
      </c>
      <c r="W224" s="132">
        <v>7.5685654008438803</v>
      </c>
      <c r="X224" s="132">
        <v>22.415611814346001</v>
      </c>
      <c r="Y224" s="282" t="s">
        <v>87</v>
      </c>
      <c r="Z224" s="282" t="s">
        <v>87</v>
      </c>
      <c r="AA224" s="282" t="s">
        <v>87</v>
      </c>
      <c r="AB224" s="282" t="s">
        <v>87</v>
      </c>
      <c r="AC224" s="282" t="s">
        <v>87</v>
      </c>
      <c r="AD224" s="282" t="s">
        <v>87</v>
      </c>
      <c r="AE224" s="282" t="s">
        <v>87</v>
      </c>
      <c r="AF224" s="282" t="s">
        <v>87</v>
      </c>
      <c r="AG224" s="282" t="s">
        <v>87</v>
      </c>
      <c r="AH224" s="282" t="s">
        <v>87</v>
      </c>
      <c r="AI224" s="282" t="s">
        <v>87</v>
      </c>
      <c r="AJ224" s="282" t="s">
        <v>87</v>
      </c>
      <c r="AK224" s="282" t="s">
        <v>87</v>
      </c>
      <c r="AL224" s="282" t="s">
        <v>87</v>
      </c>
      <c r="AM224" s="282" t="s">
        <v>87</v>
      </c>
      <c r="AN224" s="282" t="s">
        <v>87</v>
      </c>
      <c r="AO224" s="282" t="s">
        <v>87</v>
      </c>
      <c r="AP224" s="282" t="s">
        <v>87</v>
      </c>
      <c r="AQ224" s="282" t="s">
        <v>87</v>
      </c>
      <c r="AR224" s="282" t="s">
        <v>87</v>
      </c>
      <c r="AS224" s="282" t="s">
        <v>87</v>
      </c>
      <c r="AT224" s="282" t="s">
        <v>87</v>
      </c>
      <c r="AU224" s="282" t="s">
        <v>87</v>
      </c>
      <c r="AV224" s="282" t="s">
        <v>87</v>
      </c>
      <c r="AW224" s="286" t="s">
        <v>87</v>
      </c>
      <c r="AX224" s="286" t="s">
        <v>87</v>
      </c>
      <c r="AY224" s="286" t="s">
        <v>87</v>
      </c>
      <c r="AZ224" s="286" t="s">
        <v>87</v>
      </c>
      <c r="BA224" s="286" t="s">
        <v>87</v>
      </c>
      <c r="BB224" s="285">
        <v>47</v>
      </c>
      <c r="BC224" s="285">
        <v>71</v>
      </c>
      <c r="BD224" s="287" t="s">
        <v>88</v>
      </c>
      <c r="BE224" s="287" t="s">
        <v>88</v>
      </c>
      <c r="BF224" s="287" t="s">
        <v>88</v>
      </c>
      <c r="BG224" s="285">
        <v>106</v>
      </c>
      <c r="BH224" s="284">
        <v>28.17672655550151</v>
      </c>
      <c r="BI224" s="285">
        <v>471</v>
      </c>
      <c r="BJ224" s="284">
        <v>125.20036044944537</v>
      </c>
      <c r="BK224" s="285">
        <v>25</v>
      </c>
      <c r="BL224" s="284">
        <v>6.6454543762975247</v>
      </c>
      <c r="BM224" s="285">
        <v>43</v>
      </c>
      <c r="BN224" s="288">
        <v>11.430181527231744</v>
      </c>
      <c r="BO224" s="289">
        <v>189</v>
      </c>
      <c r="BP224" s="288">
        <v>50.239635084809287</v>
      </c>
      <c r="BQ224" s="285">
        <v>0</v>
      </c>
      <c r="BR224" s="288">
        <v>0</v>
      </c>
      <c r="BS224" s="285">
        <v>0</v>
      </c>
      <c r="BT224" s="288">
        <v>0</v>
      </c>
      <c r="BU224" s="285">
        <v>0</v>
      </c>
      <c r="BV224" s="288">
        <v>0</v>
      </c>
      <c r="BW224" s="285">
        <v>90</v>
      </c>
      <c r="BX224" s="288">
        <v>23.923635754671089</v>
      </c>
      <c r="BY224" s="290">
        <v>4</v>
      </c>
      <c r="BZ224" s="291">
        <v>1.0632727002076039</v>
      </c>
      <c r="CA224" s="285">
        <v>312</v>
      </c>
      <c r="CB224" s="288">
        <v>82.935270616193108</v>
      </c>
      <c r="CC224" s="285">
        <v>0</v>
      </c>
      <c r="CD224" s="288">
        <v>0</v>
      </c>
      <c r="CE224" s="285">
        <v>175</v>
      </c>
      <c r="CF224" s="288">
        <v>46.518180634082675</v>
      </c>
      <c r="CG224" s="285">
        <v>458</v>
      </c>
      <c r="CH224" s="288">
        <v>121.74472417377066</v>
      </c>
      <c r="CI224" s="285">
        <v>676</v>
      </c>
      <c r="CJ224" s="288">
        <v>179.6930863350851</v>
      </c>
      <c r="CK224" s="285">
        <v>99</v>
      </c>
      <c r="CL224" s="288">
        <v>26.315999330138201</v>
      </c>
      <c r="CM224" s="285">
        <v>196</v>
      </c>
      <c r="CN224" s="292">
        <v>52.100362310172592</v>
      </c>
      <c r="CO224" s="285">
        <v>79</v>
      </c>
      <c r="CP224" s="288">
        <v>20.999635829100178</v>
      </c>
      <c r="CQ224" s="290">
        <v>1</v>
      </c>
      <c r="CR224" s="291">
        <v>0.26581817505190097</v>
      </c>
      <c r="CS224" s="290">
        <v>0</v>
      </c>
      <c r="CT224" s="291">
        <v>0</v>
      </c>
      <c r="CU224" s="285">
        <v>71</v>
      </c>
      <c r="CV224" s="288">
        <v>18.873090428684971</v>
      </c>
      <c r="CW224" s="285">
        <v>1611</v>
      </c>
      <c r="CX224" s="288">
        <v>428.23308000861249</v>
      </c>
      <c r="CY224" s="285">
        <v>1611</v>
      </c>
      <c r="CZ224" s="288">
        <v>428.23308000861249</v>
      </c>
      <c r="DA224" s="290">
        <v>0</v>
      </c>
      <c r="DB224" s="291">
        <v>0</v>
      </c>
      <c r="DC224" s="285">
        <v>0</v>
      </c>
      <c r="DD224" s="285">
        <v>3243</v>
      </c>
      <c r="DE224" s="285">
        <v>729</v>
      </c>
      <c r="DF224" s="285">
        <v>15094</v>
      </c>
      <c r="DG224" s="285">
        <v>0</v>
      </c>
      <c r="DH224" s="285">
        <v>48</v>
      </c>
      <c r="DI224" s="285">
        <v>21</v>
      </c>
      <c r="DJ224" s="285">
        <v>4</v>
      </c>
      <c r="DK224" s="285">
        <v>118</v>
      </c>
      <c r="DL224" s="285">
        <v>14</v>
      </c>
      <c r="DM224" s="285">
        <v>197</v>
      </c>
      <c r="DN224" s="285">
        <v>1549</v>
      </c>
      <c r="DO224" s="285">
        <v>0</v>
      </c>
      <c r="DP224" s="285">
        <v>132</v>
      </c>
      <c r="DQ224" s="285">
        <v>49</v>
      </c>
      <c r="DR224" s="285">
        <v>0</v>
      </c>
      <c r="DS224" s="285">
        <v>6</v>
      </c>
      <c r="DT224" s="285">
        <v>3051</v>
      </c>
      <c r="DU224" s="285">
        <v>37239</v>
      </c>
      <c r="DV224" s="285">
        <v>7834</v>
      </c>
      <c r="DW224" s="285">
        <v>5280</v>
      </c>
      <c r="DX224" s="285">
        <v>683</v>
      </c>
      <c r="DY224" s="285">
        <v>1037</v>
      </c>
      <c r="DZ224" s="285">
        <v>7279</v>
      </c>
      <c r="EA224" s="285">
        <v>18784</v>
      </c>
      <c r="EB224" s="288">
        <v>23.370954003407199</v>
      </c>
      <c r="EC224" s="285">
        <v>193</v>
      </c>
      <c r="ED224" s="285">
        <v>6348</v>
      </c>
      <c r="EE224" s="285">
        <v>1393</v>
      </c>
      <c r="EF224" s="288">
        <v>21.943919344675489</v>
      </c>
      <c r="EG224" s="285">
        <v>190</v>
      </c>
      <c r="EH224" s="285">
        <v>83</v>
      </c>
      <c r="EI224" s="285">
        <v>34</v>
      </c>
      <c r="EJ224" s="285">
        <v>57</v>
      </c>
      <c r="EK224" s="285">
        <v>741</v>
      </c>
      <c r="EL224" s="285">
        <v>0</v>
      </c>
      <c r="EM224" s="285">
        <v>56</v>
      </c>
      <c r="EN224" s="285">
        <v>6</v>
      </c>
      <c r="EO224" s="285">
        <v>14</v>
      </c>
      <c r="EP224" s="285">
        <v>13</v>
      </c>
      <c r="EQ224" s="285">
        <v>47</v>
      </c>
      <c r="ER224" s="285">
        <v>0</v>
      </c>
      <c r="ES224" s="285">
        <v>1</v>
      </c>
      <c r="ET224" s="285">
        <v>1</v>
      </c>
      <c r="EU224" s="285">
        <v>0</v>
      </c>
      <c r="EV224" s="285">
        <v>5398</v>
      </c>
      <c r="EW224" s="285">
        <v>90</v>
      </c>
      <c r="EX224" s="285">
        <v>37</v>
      </c>
      <c r="EY224" s="285">
        <v>2513</v>
      </c>
      <c r="EZ224" s="285">
        <v>67</v>
      </c>
      <c r="FA224" s="285">
        <v>49</v>
      </c>
      <c r="FB224" s="285">
        <v>0</v>
      </c>
      <c r="FC224" s="285">
        <v>3</v>
      </c>
      <c r="FD224" s="285">
        <v>5</v>
      </c>
      <c r="FE224" s="285">
        <v>0</v>
      </c>
      <c r="FF224" s="285">
        <v>14</v>
      </c>
      <c r="FG224" s="285">
        <v>306</v>
      </c>
      <c r="FH224" s="285">
        <v>683</v>
      </c>
      <c r="FI224" s="285">
        <v>202</v>
      </c>
      <c r="FJ224" s="285">
        <v>1685</v>
      </c>
      <c r="FK224" s="289">
        <v>32</v>
      </c>
      <c r="FL224" s="288">
        <v>8.709260393277539</v>
      </c>
      <c r="FM224" s="289">
        <v>9</v>
      </c>
      <c r="FN224" s="288">
        <v>2.4494794856093081</v>
      </c>
      <c r="FO224" s="289">
        <v>3</v>
      </c>
      <c r="FP224" s="288">
        <v>0.81649316186976928</v>
      </c>
      <c r="FQ224" s="281">
        <v>5</v>
      </c>
      <c r="FR224" s="292">
        <v>1.329090875259505</v>
      </c>
      <c r="FS224" s="281">
        <v>1</v>
      </c>
      <c r="FT224" s="292">
        <v>0.26581817505190097</v>
      </c>
      <c r="FU224" s="289">
        <v>20</v>
      </c>
      <c r="FV224" s="288">
        <v>5.3163635010380199</v>
      </c>
      <c r="FW224" s="293">
        <v>0</v>
      </c>
      <c r="FX224" s="293">
        <v>0</v>
      </c>
      <c r="FY224" s="293">
        <v>0</v>
      </c>
      <c r="FZ224" s="293">
        <v>0</v>
      </c>
      <c r="GA224" s="293">
        <v>0</v>
      </c>
      <c r="GB224" s="285">
        <v>8780</v>
      </c>
      <c r="GC224" s="285">
        <v>8144</v>
      </c>
      <c r="GD224" s="285">
        <v>9272</v>
      </c>
      <c r="GE224" s="285">
        <v>0</v>
      </c>
      <c r="GF224" s="285">
        <v>142</v>
      </c>
      <c r="GG224" s="288">
        <v>595.84</v>
      </c>
      <c r="GH224" s="288">
        <v>992</v>
      </c>
      <c r="GI224" s="288">
        <v>55</v>
      </c>
      <c r="GJ224" s="288">
        <v>4.5999999999999996</v>
      </c>
      <c r="GK224" s="288">
        <v>5.6</v>
      </c>
      <c r="GL224" s="288">
        <v>7.4</v>
      </c>
      <c r="GM224" s="288">
        <v>19.2</v>
      </c>
      <c r="GN224" s="288">
        <v>16.2</v>
      </c>
      <c r="GO224" s="288">
        <v>4</v>
      </c>
      <c r="GP224" s="288">
        <v>19.8</v>
      </c>
      <c r="GQ224" s="288">
        <v>1.2</v>
      </c>
      <c r="GR224" s="288">
        <v>2.2000000000000002</v>
      </c>
      <c r="GS224" s="288">
        <v>1</v>
      </c>
      <c r="GT224" s="288">
        <v>52.6</v>
      </c>
      <c r="GU224" s="288">
        <v>4</v>
      </c>
      <c r="GV224" s="288">
        <v>3</v>
      </c>
      <c r="GW224" s="288">
        <v>1</v>
      </c>
      <c r="GX224" s="288">
        <v>1</v>
      </c>
      <c r="GY224" s="288">
        <v>3</v>
      </c>
      <c r="GZ224" s="288">
        <v>2</v>
      </c>
      <c r="HA224" s="288">
        <v>2</v>
      </c>
      <c r="HB224" s="288">
        <v>1</v>
      </c>
      <c r="HC224" s="288">
        <v>1</v>
      </c>
      <c r="HD224" s="288">
        <v>1</v>
      </c>
      <c r="HE224" s="288">
        <v>1</v>
      </c>
      <c r="HF224" s="288">
        <v>6</v>
      </c>
      <c r="HG224" s="288">
        <v>3</v>
      </c>
      <c r="HH224" s="288">
        <v>7</v>
      </c>
      <c r="HI224" s="288">
        <v>6.5</v>
      </c>
      <c r="HJ224" s="134">
        <v>0.27216438728992309</v>
      </c>
      <c r="HK224" s="134">
        <v>14.152548139076004</v>
      </c>
      <c r="HL224" s="132">
        <v>53.684425392937335</v>
      </c>
      <c r="HM224" s="144">
        <v>106.344569128226</v>
      </c>
      <c r="HN224" s="144">
        <v>106.73810767471301</v>
      </c>
      <c r="HO224" s="365">
        <v>7.6022502660787597E-2</v>
      </c>
      <c r="HP224" s="365">
        <v>5.1991265467401501E-2</v>
      </c>
      <c r="HQ224" s="365">
        <v>5.0505050505050502</v>
      </c>
      <c r="HR224" s="365">
        <v>4.9504950495049496</v>
      </c>
      <c r="HS224" s="132">
        <v>85.858585858585897</v>
      </c>
      <c r="HT224" s="132">
        <v>93.069306930693102</v>
      </c>
      <c r="HU224" s="132">
        <v>1.5052455526835899</v>
      </c>
      <c r="HV224" s="132">
        <v>1.0502235624415099</v>
      </c>
      <c r="HW224" s="132">
        <v>3.8085511982570801</v>
      </c>
      <c r="HX224" s="132">
        <v>6.3954147508975296</v>
      </c>
      <c r="HY224" s="144">
        <v>86.802148430967975</v>
      </c>
      <c r="HZ224" s="144">
        <v>88.672260688926897</v>
      </c>
      <c r="IA224" s="383">
        <v>28</v>
      </c>
      <c r="IB224" s="383">
        <v>30</v>
      </c>
      <c r="IC224" s="366">
        <v>0.37614185921547599</v>
      </c>
      <c r="ID224" s="366">
        <v>0.26869682042095799</v>
      </c>
      <c r="IE224" s="366">
        <v>4.8027444253859297</v>
      </c>
      <c r="IF224" s="366">
        <v>5.1020408163265296</v>
      </c>
      <c r="IG224" s="144">
        <v>71.698113207547195</v>
      </c>
      <c r="IH224" s="144">
        <v>77.380952380952394</v>
      </c>
      <c r="II224" s="144">
        <v>7.8318108543793699</v>
      </c>
      <c r="IJ224" s="144">
        <v>5.2664576802507801</v>
      </c>
      <c r="IK224" s="144">
        <v>4.3464052287581696</v>
      </c>
      <c r="IL224" s="144">
        <v>7.5001574604774204</v>
      </c>
      <c r="IM224" s="146">
        <v>108.7367604254226</v>
      </c>
      <c r="IN224" s="135">
        <v>115.76201617795192</v>
      </c>
      <c r="IO224" s="366">
        <v>0.38786219484371398</v>
      </c>
      <c r="IP224" s="366">
        <v>0.27767493520918202</v>
      </c>
      <c r="IQ224" s="366">
        <v>5.1829268292682897</v>
      </c>
      <c r="IR224" s="366">
        <v>5.5350553505535096</v>
      </c>
      <c r="IS224" s="144">
        <v>86.585365853658502</v>
      </c>
      <c r="IT224" s="144">
        <v>87.453874538745396</v>
      </c>
      <c r="IU224" s="144">
        <v>7.4834588181610799</v>
      </c>
      <c r="IV224" s="144">
        <v>5.01666049611255</v>
      </c>
      <c r="IW224" s="144">
        <v>5.1897453559205298</v>
      </c>
      <c r="IX224" s="144">
        <v>7.3738756355103598</v>
      </c>
      <c r="IY224" s="338">
        <v>24</v>
      </c>
      <c r="IZ224" s="366">
        <v>0.32831737346101197</v>
      </c>
      <c r="JA224" s="366">
        <v>4.7713717693837001</v>
      </c>
      <c r="JB224" s="366">
        <v>96.819085487077501</v>
      </c>
      <c r="JC224" s="366">
        <v>6.8809849521203796</v>
      </c>
      <c r="JD224" s="144">
        <v>7.4825218870063601</v>
      </c>
    </row>
    <row r="225" spans="1:264" ht="18" customHeight="1">
      <c r="A225" s="278"/>
      <c r="B225" s="279" t="s">
        <v>87</v>
      </c>
      <c r="C225" s="279" t="s">
        <v>87</v>
      </c>
      <c r="D225" s="280" t="s">
        <v>1941</v>
      </c>
      <c r="E225" s="281" t="s">
        <v>1438</v>
      </c>
      <c r="F225" s="280" t="s">
        <v>130</v>
      </c>
      <c r="G225" s="281" t="s">
        <v>131</v>
      </c>
      <c r="H225" s="282" t="s">
        <v>87</v>
      </c>
      <c r="I225" s="282" t="s">
        <v>87</v>
      </c>
      <c r="J225" s="282" t="s">
        <v>87</v>
      </c>
      <c r="K225" s="282" t="s">
        <v>87</v>
      </c>
      <c r="L225" s="282" t="s">
        <v>87</v>
      </c>
      <c r="M225" s="283">
        <v>64993</v>
      </c>
      <c r="N225" s="282" t="s">
        <v>87</v>
      </c>
      <c r="O225" s="282" t="s">
        <v>87</v>
      </c>
      <c r="P225" s="282" t="s">
        <v>87</v>
      </c>
      <c r="Q225" s="282" t="s">
        <v>87</v>
      </c>
      <c r="R225" s="132">
        <v>105.21981412892221</v>
      </c>
      <c r="S225" s="132">
        <v>96.778951713996676</v>
      </c>
      <c r="T225" s="338">
        <v>49.906313341912096</v>
      </c>
      <c r="U225" s="339" t="s">
        <v>88</v>
      </c>
      <c r="V225" s="132">
        <v>14.9042464612823</v>
      </c>
      <c r="W225" s="132">
        <v>7.9100749375520403</v>
      </c>
      <c r="X225" s="132">
        <v>22.814321398834299</v>
      </c>
      <c r="Y225" s="282" t="s">
        <v>87</v>
      </c>
      <c r="Z225" s="282" t="s">
        <v>87</v>
      </c>
      <c r="AA225" s="282" t="s">
        <v>87</v>
      </c>
      <c r="AB225" s="282" t="s">
        <v>87</v>
      </c>
      <c r="AC225" s="282" t="s">
        <v>87</v>
      </c>
      <c r="AD225" s="282" t="s">
        <v>87</v>
      </c>
      <c r="AE225" s="282" t="s">
        <v>87</v>
      </c>
      <c r="AF225" s="282" t="s">
        <v>87</v>
      </c>
      <c r="AG225" s="282" t="s">
        <v>87</v>
      </c>
      <c r="AH225" s="282" t="s">
        <v>87</v>
      </c>
      <c r="AI225" s="282" t="s">
        <v>87</v>
      </c>
      <c r="AJ225" s="282" t="s">
        <v>87</v>
      </c>
      <c r="AK225" s="282" t="s">
        <v>87</v>
      </c>
      <c r="AL225" s="282" t="s">
        <v>87</v>
      </c>
      <c r="AM225" s="282" t="s">
        <v>87</v>
      </c>
      <c r="AN225" s="282" t="s">
        <v>87</v>
      </c>
      <c r="AO225" s="282" t="s">
        <v>87</v>
      </c>
      <c r="AP225" s="282" t="s">
        <v>87</v>
      </c>
      <c r="AQ225" s="282" t="s">
        <v>87</v>
      </c>
      <c r="AR225" s="282" t="s">
        <v>87</v>
      </c>
      <c r="AS225" s="282" t="s">
        <v>87</v>
      </c>
      <c r="AT225" s="282" t="s">
        <v>87</v>
      </c>
      <c r="AU225" s="282" t="s">
        <v>87</v>
      </c>
      <c r="AV225" s="282" t="s">
        <v>87</v>
      </c>
      <c r="AW225" s="286" t="s">
        <v>87</v>
      </c>
      <c r="AX225" s="286" t="s">
        <v>87</v>
      </c>
      <c r="AY225" s="286" t="s">
        <v>87</v>
      </c>
      <c r="AZ225" s="286" t="s">
        <v>87</v>
      </c>
      <c r="BA225" s="286" t="s">
        <v>87</v>
      </c>
      <c r="BB225" s="285">
        <v>11</v>
      </c>
      <c r="BC225" s="285">
        <v>29</v>
      </c>
      <c r="BD225" s="287" t="s">
        <v>88</v>
      </c>
      <c r="BE225" s="287" t="s">
        <v>88</v>
      </c>
      <c r="BF225" s="287" t="s">
        <v>88</v>
      </c>
      <c r="BG225" s="285">
        <v>0</v>
      </c>
      <c r="BH225" s="284">
        <v>0</v>
      </c>
      <c r="BI225" s="285">
        <v>100</v>
      </c>
      <c r="BJ225" s="284">
        <v>137.80748294632397</v>
      </c>
      <c r="BK225" s="285">
        <v>0</v>
      </c>
      <c r="BL225" s="284">
        <v>0</v>
      </c>
      <c r="BM225" s="285">
        <v>0</v>
      </c>
      <c r="BN225" s="288">
        <v>0</v>
      </c>
      <c r="BO225" s="289">
        <v>0</v>
      </c>
      <c r="BP225" s="288">
        <v>0</v>
      </c>
      <c r="BQ225" s="285">
        <v>0</v>
      </c>
      <c r="BR225" s="288">
        <v>0</v>
      </c>
      <c r="BS225" s="285">
        <v>0</v>
      </c>
      <c r="BT225" s="288">
        <v>0</v>
      </c>
      <c r="BU225" s="285">
        <v>0</v>
      </c>
      <c r="BV225" s="288">
        <v>0</v>
      </c>
      <c r="BW225" s="285">
        <v>0</v>
      </c>
      <c r="BX225" s="288">
        <v>0</v>
      </c>
      <c r="BY225" s="290">
        <v>0</v>
      </c>
      <c r="BZ225" s="291">
        <v>0</v>
      </c>
      <c r="CA225" s="285">
        <v>28</v>
      </c>
      <c r="CB225" s="288">
        <v>38.58609522497072</v>
      </c>
      <c r="CC225" s="285">
        <v>0</v>
      </c>
      <c r="CD225" s="288">
        <v>0</v>
      </c>
      <c r="CE225" s="285">
        <v>17</v>
      </c>
      <c r="CF225" s="288">
        <v>23.427272100875076</v>
      </c>
      <c r="CG225" s="285">
        <v>75</v>
      </c>
      <c r="CH225" s="288">
        <v>103.355612209743</v>
      </c>
      <c r="CI225" s="285">
        <v>190</v>
      </c>
      <c r="CJ225" s="288">
        <v>261.83421759801558</v>
      </c>
      <c r="CK225" s="285">
        <v>9</v>
      </c>
      <c r="CL225" s="288">
        <v>12.40267346516916</v>
      </c>
      <c r="CM225" s="290">
        <v>52</v>
      </c>
      <c r="CN225" s="294">
        <v>71.659891132088461</v>
      </c>
      <c r="CO225" s="285">
        <v>19</v>
      </c>
      <c r="CP225" s="288">
        <v>26.183421759801558</v>
      </c>
      <c r="CQ225" s="285">
        <v>1</v>
      </c>
      <c r="CR225" s="288">
        <v>1.3780748294632399</v>
      </c>
      <c r="CS225" s="290">
        <v>0</v>
      </c>
      <c r="CT225" s="291">
        <v>0</v>
      </c>
      <c r="CU225" s="285">
        <v>0</v>
      </c>
      <c r="CV225" s="288">
        <v>0</v>
      </c>
      <c r="CW225" s="290">
        <v>0</v>
      </c>
      <c r="CX225" s="291">
        <v>0</v>
      </c>
      <c r="CY225" s="290">
        <v>0</v>
      </c>
      <c r="CZ225" s="291">
        <v>0</v>
      </c>
      <c r="DA225" s="290">
        <v>0</v>
      </c>
      <c r="DB225" s="291">
        <v>0</v>
      </c>
      <c r="DC225" s="285">
        <v>0</v>
      </c>
      <c r="DD225" s="285">
        <v>0</v>
      </c>
      <c r="DE225" s="285">
        <v>0</v>
      </c>
      <c r="DF225" s="285">
        <v>3708</v>
      </c>
      <c r="DG225" s="285">
        <v>0</v>
      </c>
      <c r="DH225" s="285">
        <v>28</v>
      </c>
      <c r="DI225" s="285">
        <v>4</v>
      </c>
      <c r="DJ225" s="285">
        <v>5</v>
      </c>
      <c r="DK225" s="285">
        <v>0</v>
      </c>
      <c r="DL225" s="285">
        <v>0</v>
      </c>
      <c r="DM225" s="285">
        <v>0</v>
      </c>
      <c r="DN225" s="285">
        <v>0</v>
      </c>
      <c r="DO225" s="285">
        <v>43</v>
      </c>
      <c r="DP225" s="285">
        <v>0</v>
      </c>
      <c r="DQ225" s="285">
        <v>0</v>
      </c>
      <c r="DR225" s="285">
        <v>0</v>
      </c>
      <c r="DS225" s="285">
        <v>3</v>
      </c>
      <c r="DT225" s="285">
        <v>572</v>
      </c>
      <c r="DU225" s="285">
        <v>9177</v>
      </c>
      <c r="DV225" s="285">
        <v>237</v>
      </c>
      <c r="DW225" s="285">
        <v>317</v>
      </c>
      <c r="DX225" s="285">
        <v>0</v>
      </c>
      <c r="DY225" s="285">
        <v>0</v>
      </c>
      <c r="DZ225" s="285">
        <v>0</v>
      </c>
      <c r="EA225" s="285">
        <v>3780</v>
      </c>
      <c r="EB225" s="288">
        <v>13.412698412698401</v>
      </c>
      <c r="EC225" s="285">
        <v>53</v>
      </c>
      <c r="ED225" s="285">
        <v>1805</v>
      </c>
      <c r="EE225" s="285">
        <v>215</v>
      </c>
      <c r="EF225" s="288">
        <v>11.911357340720222</v>
      </c>
      <c r="EG225" s="285">
        <v>6</v>
      </c>
      <c r="EH225" s="285">
        <v>22</v>
      </c>
      <c r="EI225" s="285">
        <v>4</v>
      </c>
      <c r="EJ225" s="285">
        <v>0</v>
      </c>
      <c r="EK225" s="285">
        <v>71</v>
      </c>
      <c r="EL225" s="285">
        <v>0</v>
      </c>
      <c r="EM225" s="285">
        <v>0</v>
      </c>
      <c r="EN225" s="285">
        <v>6</v>
      </c>
      <c r="EO225" s="285">
        <v>9</v>
      </c>
      <c r="EP225" s="285">
        <v>0</v>
      </c>
      <c r="EQ225" s="285">
        <v>4</v>
      </c>
      <c r="ER225" s="285">
        <v>0</v>
      </c>
      <c r="ES225" s="285">
        <v>0</v>
      </c>
      <c r="ET225" s="285">
        <v>0</v>
      </c>
      <c r="EU225" s="285">
        <v>0</v>
      </c>
      <c r="EV225" s="285">
        <v>0</v>
      </c>
      <c r="EW225" s="285">
        <v>0</v>
      </c>
      <c r="EX225" s="285">
        <v>0</v>
      </c>
      <c r="EY225" s="285">
        <v>0</v>
      </c>
      <c r="EZ225" s="285">
        <v>0</v>
      </c>
      <c r="FA225" s="285">
        <v>0</v>
      </c>
      <c r="FB225" s="285">
        <v>0</v>
      </c>
      <c r="FC225" s="285">
        <v>0</v>
      </c>
      <c r="FD225" s="285">
        <v>0</v>
      </c>
      <c r="FE225" s="285">
        <v>0</v>
      </c>
      <c r="FF225" s="285">
        <v>0</v>
      </c>
      <c r="FG225" s="285">
        <v>14</v>
      </c>
      <c r="FH225" s="285">
        <v>25</v>
      </c>
      <c r="FI225" s="285">
        <v>1</v>
      </c>
      <c r="FJ225" s="285">
        <v>781</v>
      </c>
      <c r="FK225" s="289">
        <v>1</v>
      </c>
      <c r="FL225" s="288">
        <v>1.5386272367793454</v>
      </c>
      <c r="FM225" s="295">
        <v>0</v>
      </c>
      <c r="FN225" s="291">
        <v>0</v>
      </c>
      <c r="FO225" s="289">
        <v>0</v>
      </c>
      <c r="FP225" s="288">
        <v>0</v>
      </c>
      <c r="FQ225" s="281">
        <v>0</v>
      </c>
      <c r="FR225" s="292">
        <v>0</v>
      </c>
      <c r="FS225" s="281">
        <v>0</v>
      </c>
      <c r="FT225" s="292">
        <v>0</v>
      </c>
      <c r="FU225" s="289">
        <v>0</v>
      </c>
      <c r="FV225" s="288">
        <v>0</v>
      </c>
      <c r="FW225" s="293">
        <v>2</v>
      </c>
      <c r="FX225" s="293">
        <v>0</v>
      </c>
      <c r="FY225" s="293">
        <v>2</v>
      </c>
      <c r="FZ225" s="293">
        <v>0</v>
      </c>
      <c r="GA225" s="293">
        <v>0</v>
      </c>
      <c r="GB225" s="285">
        <v>0</v>
      </c>
      <c r="GC225" s="285">
        <v>0</v>
      </c>
      <c r="GD225" s="285">
        <v>0</v>
      </c>
      <c r="GE225" s="285">
        <v>0</v>
      </c>
      <c r="GF225" s="285">
        <v>0</v>
      </c>
      <c r="GG225" s="288">
        <v>63.8</v>
      </c>
      <c r="GH225" s="288">
        <v>190.2</v>
      </c>
      <c r="GI225" s="288">
        <v>13</v>
      </c>
      <c r="GJ225" s="288">
        <v>3</v>
      </c>
      <c r="GK225" s="288">
        <v>0</v>
      </c>
      <c r="GL225" s="288">
        <v>0.4</v>
      </c>
      <c r="GM225" s="288">
        <v>4</v>
      </c>
      <c r="GN225" s="288">
        <v>2</v>
      </c>
      <c r="GO225" s="288">
        <v>0</v>
      </c>
      <c r="GP225" s="288">
        <v>5</v>
      </c>
      <c r="GQ225" s="288">
        <v>0</v>
      </c>
      <c r="GR225" s="288">
        <v>0</v>
      </c>
      <c r="GS225" s="288">
        <v>0</v>
      </c>
      <c r="GT225" s="288">
        <v>3.3</v>
      </c>
      <c r="GU225" s="288">
        <v>0</v>
      </c>
      <c r="GV225" s="288">
        <v>0</v>
      </c>
      <c r="GW225" s="288">
        <v>1</v>
      </c>
      <c r="GX225" s="288">
        <v>0</v>
      </c>
      <c r="GY225" s="288">
        <v>0</v>
      </c>
      <c r="GZ225" s="288">
        <v>1</v>
      </c>
      <c r="HA225" s="288">
        <v>1</v>
      </c>
      <c r="HB225" s="288">
        <v>1</v>
      </c>
      <c r="HC225" s="288">
        <v>0</v>
      </c>
      <c r="HD225" s="288">
        <v>0</v>
      </c>
      <c r="HE225" s="288">
        <v>0</v>
      </c>
      <c r="HF225" s="288">
        <v>0</v>
      </c>
      <c r="HG225" s="288">
        <v>0</v>
      </c>
      <c r="HH225" s="288">
        <v>2</v>
      </c>
      <c r="HI225" s="288">
        <v>0</v>
      </c>
      <c r="HJ225" s="134">
        <v>4.6158817103380363</v>
      </c>
      <c r="HK225" s="134">
        <v>9.2317634206760726</v>
      </c>
      <c r="HL225" s="132">
        <v>44.004738971889282</v>
      </c>
      <c r="HM225" s="144">
        <v>108.341887478</v>
      </c>
      <c r="HN225" s="144">
        <v>105.893131263515</v>
      </c>
      <c r="HO225" s="365">
        <v>0.16997167138810201</v>
      </c>
      <c r="HP225" s="365">
        <v>0</v>
      </c>
      <c r="HQ225" s="365">
        <v>13.636363636363599</v>
      </c>
      <c r="HR225" s="365">
        <v>0</v>
      </c>
      <c r="HS225" s="132">
        <v>72.727272727272705</v>
      </c>
      <c r="HT225" s="132">
        <v>83.3333333333333</v>
      </c>
      <c r="HU225" s="132">
        <v>1.2464589235127499</v>
      </c>
      <c r="HV225" s="132">
        <v>0.77486009470512296</v>
      </c>
      <c r="HW225" s="132">
        <v>6.5660741353176304</v>
      </c>
      <c r="HX225" s="132">
        <v>8.1772996527541402</v>
      </c>
      <c r="HY225" s="144">
        <v>94.040988676669713</v>
      </c>
      <c r="HZ225" s="144">
        <v>86.113885796541993</v>
      </c>
      <c r="IA225" s="383">
        <v>7</v>
      </c>
      <c r="IB225" s="383">
        <v>5</v>
      </c>
      <c r="IC225" s="366">
        <v>0.341796875</v>
      </c>
      <c r="ID225" s="366">
        <v>0.16463615409943999</v>
      </c>
      <c r="IE225" s="366">
        <v>4.6052631578947398</v>
      </c>
      <c r="IF225" s="366">
        <v>3.7313432835820901</v>
      </c>
      <c r="IG225" s="144">
        <v>79.605263157894697</v>
      </c>
      <c r="IH225" s="144">
        <v>74.626865671641795</v>
      </c>
      <c r="II225" s="144">
        <v>7.421875</v>
      </c>
      <c r="IJ225" s="144">
        <v>4.4122489298650001</v>
      </c>
      <c r="IK225" s="144">
        <v>7.78558633043958</v>
      </c>
      <c r="IL225" s="144">
        <v>12.2421188806427</v>
      </c>
      <c r="IM225" s="146">
        <v>119.04513536732917</v>
      </c>
      <c r="IN225" s="135">
        <v>122.29705804936464</v>
      </c>
      <c r="IO225" s="366">
        <v>0.28222013170272803</v>
      </c>
      <c r="IP225" s="366">
        <v>0</v>
      </c>
      <c r="IQ225" s="366">
        <v>4.5454545454545503</v>
      </c>
      <c r="IR225" s="366">
        <v>0</v>
      </c>
      <c r="IS225" s="144">
        <v>90.909090909090907</v>
      </c>
      <c r="IT225" s="144">
        <v>90.243902439024396</v>
      </c>
      <c r="IU225" s="144">
        <v>6.2088428974600198</v>
      </c>
      <c r="IV225" s="144">
        <v>3.4893617021276602</v>
      </c>
      <c r="IW225" s="144">
        <v>8.1665560087261699</v>
      </c>
      <c r="IX225" s="144">
        <v>9.7626304608848304</v>
      </c>
      <c r="IY225" s="338">
        <v>8</v>
      </c>
      <c r="IZ225" s="366">
        <v>0.41407867494824002</v>
      </c>
      <c r="JA225" s="366">
        <v>7.20720720720721</v>
      </c>
      <c r="JB225" s="366">
        <v>95.495495495495504</v>
      </c>
      <c r="JC225" s="366">
        <v>5.7453416149068302</v>
      </c>
      <c r="JD225" s="144">
        <v>11.2139987744264</v>
      </c>
    </row>
    <row r="226" spans="1:264" ht="18" customHeight="1">
      <c r="A226" s="278"/>
      <c r="B226" s="279" t="s">
        <v>87</v>
      </c>
      <c r="C226" s="279" t="s">
        <v>87</v>
      </c>
      <c r="D226" s="280" t="s">
        <v>1942</v>
      </c>
      <c r="E226" s="281" t="s">
        <v>1439</v>
      </c>
      <c r="F226" s="280" t="s">
        <v>132</v>
      </c>
      <c r="G226" s="281" t="s">
        <v>27</v>
      </c>
      <c r="H226" s="282" t="s">
        <v>87</v>
      </c>
      <c r="I226" s="282" t="s">
        <v>87</v>
      </c>
      <c r="J226" s="282" t="s">
        <v>87</v>
      </c>
      <c r="K226" s="282" t="s">
        <v>87</v>
      </c>
      <c r="L226" s="282" t="s">
        <v>87</v>
      </c>
      <c r="M226" s="283">
        <v>413354</v>
      </c>
      <c r="N226" s="282" t="s">
        <v>87</v>
      </c>
      <c r="O226" s="282" t="s">
        <v>87</v>
      </c>
      <c r="P226" s="282" t="s">
        <v>87</v>
      </c>
      <c r="Q226" s="282" t="s">
        <v>87</v>
      </c>
      <c r="R226" s="132">
        <v>107.441478731982</v>
      </c>
      <c r="S226" s="132">
        <v>102.23426395749502</v>
      </c>
      <c r="T226" s="395">
        <v>295.604933987614</v>
      </c>
      <c r="U226" s="338">
        <v>64.295514130988522</v>
      </c>
      <c r="V226" s="132">
        <v>13.699134597680001</v>
      </c>
      <c r="W226" s="132">
        <v>8.6908488307862299</v>
      </c>
      <c r="X226" s="132">
        <v>22.389983428466198</v>
      </c>
      <c r="Y226" s="282" t="s">
        <v>87</v>
      </c>
      <c r="Z226" s="282" t="s">
        <v>87</v>
      </c>
      <c r="AA226" s="282" t="s">
        <v>87</v>
      </c>
      <c r="AB226" s="282" t="s">
        <v>87</v>
      </c>
      <c r="AC226" s="282" t="s">
        <v>87</v>
      </c>
      <c r="AD226" s="282" t="s">
        <v>87</v>
      </c>
      <c r="AE226" s="282" t="s">
        <v>87</v>
      </c>
      <c r="AF226" s="282" t="s">
        <v>87</v>
      </c>
      <c r="AG226" s="282" t="s">
        <v>87</v>
      </c>
      <c r="AH226" s="282" t="s">
        <v>87</v>
      </c>
      <c r="AI226" s="282" t="s">
        <v>87</v>
      </c>
      <c r="AJ226" s="282" t="s">
        <v>87</v>
      </c>
      <c r="AK226" s="282" t="s">
        <v>87</v>
      </c>
      <c r="AL226" s="282" t="s">
        <v>87</v>
      </c>
      <c r="AM226" s="282" t="s">
        <v>87</v>
      </c>
      <c r="AN226" s="282" t="s">
        <v>87</v>
      </c>
      <c r="AO226" s="282" t="s">
        <v>87</v>
      </c>
      <c r="AP226" s="282" t="s">
        <v>87</v>
      </c>
      <c r="AQ226" s="282" t="s">
        <v>87</v>
      </c>
      <c r="AR226" s="282" t="s">
        <v>87</v>
      </c>
      <c r="AS226" s="282" t="s">
        <v>87</v>
      </c>
      <c r="AT226" s="282" t="s">
        <v>87</v>
      </c>
      <c r="AU226" s="282" t="s">
        <v>87</v>
      </c>
      <c r="AV226" s="282" t="s">
        <v>87</v>
      </c>
      <c r="AW226" s="286" t="s">
        <v>87</v>
      </c>
      <c r="AX226" s="286" t="s">
        <v>87</v>
      </c>
      <c r="AY226" s="286" t="s">
        <v>87</v>
      </c>
      <c r="AZ226" s="286" t="s">
        <v>87</v>
      </c>
      <c r="BA226" s="286" t="s">
        <v>87</v>
      </c>
      <c r="BB226" s="285">
        <v>51</v>
      </c>
      <c r="BC226" s="285">
        <v>68</v>
      </c>
      <c r="BD226" s="287" t="s">
        <v>88</v>
      </c>
      <c r="BE226" s="287" t="s">
        <v>88</v>
      </c>
      <c r="BF226" s="287" t="s">
        <v>88</v>
      </c>
      <c r="BG226" s="285">
        <v>182</v>
      </c>
      <c r="BH226" s="284">
        <v>42.801373406707114</v>
      </c>
      <c r="BI226" s="285">
        <v>885</v>
      </c>
      <c r="BJ226" s="284">
        <v>208.12755749964722</v>
      </c>
      <c r="BK226" s="285">
        <v>58</v>
      </c>
      <c r="BL226" s="284">
        <v>13.63999811862095</v>
      </c>
      <c r="BM226" s="285">
        <v>0</v>
      </c>
      <c r="BN226" s="288">
        <v>0</v>
      </c>
      <c r="BO226" s="289">
        <v>431</v>
      </c>
      <c r="BP226" s="288">
        <v>101.35929636423498</v>
      </c>
      <c r="BQ226" s="285">
        <v>0</v>
      </c>
      <c r="BR226" s="288">
        <v>0</v>
      </c>
      <c r="BS226" s="285">
        <v>0</v>
      </c>
      <c r="BT226" s="288">
        <v>0</v>
      </c>
      <c r="BU226" s="285">
        <v>0</v>
      </c>
      <c r="BV226" s="288">
        <v>0</v>
      </c>
      <c r="BW226" s="285">
        <v>87</v>
      </c>
      <c r="BX226" s="288">
        <v>20.459997177931424</v>
      </c>
      <c r="BY226" s="290">
        <v>0</v>
      </c>
      <c r="BZ226" s="291">
        <v>0</v>
      </c>
      <c r="CA226" s="285">
        <v>807</v>
      </c>
      <c r="CB226" s="288">
        <v>189.78411175391562</v>
      </c>
      <c r="CC226" s="290">
        <v>66</v>
      </c>
      <c r="CD226" s="291">
        <v>15.521377169465218</v>
      </c>
      <c r="CE226" s="285">
        <v>690</v>
      </c>
      <c r="CF226" s="288">
        <v>162.26894313531821</v>
      </c>
      <c r="CG226" s="285">
        <v>1250</v>
      </c>
      <c r="CH226" s="288">
        <v>293.96547669441702</v>
      </c>
      <c r="CI226" s="285">
        <v>3266</v>
      </c>
      <c r="CJ226" s="288">
        <v>768.07299750717277</v>
      </c>
      <c r="CK226" s="285">
        <v>1006</v>
      </c>
      <c r="CL226" s="288">
        <v>236.58341564366683</v>
      </c>
      <c r="CM226" s="285">
        <v>2934</v>
      </c>
      <c r="CN226" s="292">
        <v>689.99576689713558</v>
      </c>
      <c r="CO226" s="285">
        <v>126</v>
      </c>
      <c r="CP226" s="288">
        <v>29.631720050797234</v>
      </c>
      <c r="CQ226" s="285">
        <v>15</v>
      </c>
      <c r="CR226" s="288">
        <v>3.5275857203330045</v>
      </c>
      <c r="CS226" s="285">
        <v>44</v>
      </c>
      <c r="CT226" s="288">
        <v>10.347584779643478</v>
      </c>
      <c r="CU226" s="285">
        <v>122</v>
      </c>
      <c r="CV226" s="288">
        <v>28.691030525375101</v>
      </c>
      <c r="CW226" s="285">
        <v>957</v>
      </c>
      <c r="CX226" s="288">
        <v>225.05996895724567</v>
      </c>
      <c r="CY226" s="285">
        <v>940</v>
      </c>
      <c r="CZ226" s="288">
        <v>221.06203847420159</v>
      </c>
      <c r="DA226" s="290">
        <v>17</v>
      </c>
      <c r="DB226" s="291">
        <v>3.9979304830440712</v>
      </c>
      <c r="DC226" s="285">
        <v>0</v>
      </c>
      <c r="DD226" s="285">
        <v>3770</v>
      </c>
      <c r="DE226" s="285">
        <v>1822</v>
      </c>
      <c r="DF226" s="285">
        <v>27417</v>
      </c>
      <c r="DG226" s="285">
        <v>0</v>
      </c>
      <c r="DH226" s="285">
        <v>666</v>
      </c>
      <c r="DI226" s="285">
        <v>266</v>
      </c>
      <c r="DJ226" s="285">
        <v>37</v>
      </c>
      <c r="DK226" s="285">
        <v>23</v>
      </c>
      <c r="DL226" s="285">
        <v>1289</v>
      </c>
      <c r="DM226" s="285">
        <v>0</v>
      </c>
      <c r="DN226" s="285">
        <v>0</v>
      </c>
      <c r="DO226" s="285">
        <v>350</v>
      </c>
      <c r="DP226" s="285">
        <v>90</v>
      </c>
      <c r="DQ226" s="285">
        <v>168</v>
      </c>
      <c r="DR226" s="285">
        <v>1</v>
      </c>
      <c r="DS226" s="285">
        <v>0</v>
      </c>
      <c r="DT226" s="285">
        <v>64646</v>
      </c>
      <c r="DU226" s="285">
        <v>0</v>
      </c>
      <c r="DV226" s="285">
        <v>12716</v>
      </c>
      <c r="DW226" s="285">
        <v>10046</v>
      </c>
      <c r="DX226" s="285">
        <v>1138</v>
      </c>
      <c r="DY226" s="285">
        <v>941</v>
      </c>
      <c r="DZ226" s="285">
        <v>8477</v>
      </c>
      <c r="EA226" s="285">
        <v>36107</v>
      </c>
      <c r="EB226" s="288">
        <v>25.510288863655202</v>
      </c>
      <c r="EC226" s="285">
        <v>304</v>
      </c>
      <c r="ED226" s="285">
        <v>12361</v>
      </c>
      <c r="EE226" s="285">
        <v>3209</v>
      </c>
      <c r="EF226" s="288">
        <v>25.960682792654318</v>
      </c>
      <c r="EG226" s="285">
        <v>557</v>
      </c>
      <c r="EH226" s="285">
        <v>231</v>
      </c>
      <c r="EI226" s="285">
        <v>126</v>
      </c>
      <c r="EJ226" s="285">
        <v>49</v>
      </c>
      <c r="EK226" s="285">
        <v>1272</v>
      </c>
      <c r="EL226" s="285">
        <v>11</v>
      </c>
      <c r="EM226" s="285">
        <v>86</v>
      </c>
      <c r="EN226" s="285">
        <v>14</v>
      </c>
      <c r="EO226" s="285">
        <v>114</v>
      </c>
      <c r="EP226" s="285">
        <v>37</v>
      </c>
      <c r="EQ226" s="285">
        <v>111</v>
      </c>
      <c r="ER226" s="285">
        <v>0</v>
      </c>
      <c r="ES226" s="285">
        <v>11</v>
      </c>
      <c r="ET226" s="285">
        <v>91</v>
      </c>
      <c r="EU226" s="285">
        <v>0</v>
      </c>
      <c r="EV226" s="285">
        <v>8414</v>
      </c>
      <c r="EW226" s="285">
        <v>5</v>
      </c>
      <c r="EX226" s="285">
        <v>36</v>
      </c>
      <c r="EY226" s="285">
        <v>2796</v>
      </c>
      <c r="EZ226" s="285">
        <v>49</v>
      </c>
      <c r="FA226" s="285">
        <v>71</v>
      </c>
      <c r="FB226" s="285">
        <v>4</v>
      </c>
      <c r="FC226" s="285">
        <v>6</v>
      </c>
      <c r="FD226" s="285">
        <v>28</v>
      </c>
      <c r="FE226" s="285">
        <v>8</v>
      </c>
      <c r="FF226" s="285">
        <v>59</v>
      </c>
      <c r="FG226" s="285">
        <v>810</v>
      </c>
      <c r="FH226" s="285">
        <v>1078</v>
      </c>
      <c r="FI226" s="285">
        <v>880</v>
      </c>
      <c r="FJ226" s="285">
        <v>7053</v>
      </c>
      <c r="FK226" s="289">
        <v>41</v>
      </c>
      <c r="FL226" s="288">
        <v>9.9188588957648882</v>
      </c>
      <c r="FM226" s="289">
        <v>9</v>
      </c>
      <c r="FN226" s="288">
        <v>2.1773104893142441</v>
      </c>
      <c r="FO226" s="295">
        <v>5</v>
      </c>
      <c r="FP226" s="291">
        <v>1.2096169385079132</v>
      </c>
      <c r="FQ226" s="281">
        <v>3</v>
      </c>
      <c r="FR226" s="292">
        <v>0.70551714406660082</v>
      </c>
      <c r="FS226" s="281">
        <v>2</v>
      </c>
      <c r="FT226" s="292">
        <v>0.47034476271106723</v>
      </c>
      <c r="FU226" s="295">
        <v>7</v>
      </c>
      <c r="FV226" s="291">
        <v>1.6462066694887352</v>
      </c>
      <c r="FW226" s="293">
        <v>0</v>
      </c>
      <c r="FX226" s="293">
        <v>0</v>
      </c>
      <c r="FY226" s="293">
        <v>0</v>
      </c>
      <c r="FZ226" s="293">
        <v>0</v>
      </c>
      <c r="GA226" s="293">
        <v>0</v>
      </c>
      <c r="GB226" s="285">
        <v>12272</v>
      </c>
      <c r="GC226" s="285">
        <v>4830</v>
      </c>
      <c r="GD226" s="285">
        <v>7343</v>
      </c>
      <c r="GE226" s="285">
        <v>0</v>
      </c>
      <c r="GF226" s="285">
        <v>18</v>
      </c>
      <c r="GG226" s="288">
        <v>650.4</v>
      </c>
      <c r="GH226" s="288">
        <v>1632.6</v>
      </c>
      <c r="GI226" s="288">
        <v>77</v>
      </c>
      <c r="GJ226" s="288">
        <v>19.2</v>
      </c>
      <c r="GK226" s="288">
        <v>6</v>
      </c>
      <c r="GL226" s="288">
        <v>6.8</v>
      </c>
      <c r="GM226" s="288">
        <v>25.09</v>
      </c>
      <c r="GN226" s="288">
        <v>25.09</v>
      </c>
      <c r="GO226" s="288">
        <v>6</v>
      </c>
      <c r="GP226" s="288">
        <v>31.29</v>
      </c>
      <c r="GQ226" s="288">
        <v>5.03</v>
      </c>
      <c r="GR226" s="288">
        <v>5.2</v>
      </c>
      <c r="GS226" s="288">
        <v>1</v>
      </c>
      <c r="GT226" s="288">
        <v>41.09</v>
      </c>
      <c r="GU226" s="288">
        <v>2</v>
      </c>
      <c r="GV226" s="288">
        <v>2</v>
      </c>
      <c r="GW226" s="288">
        <v>2</v>
      </c>
      <c r="GX226" s="288">
        <v>2</v>
      </c>
      <c r="GY226" s="288">
        <v>3</v>
      </c>
      <c r="GZ226" s="288">
        <v>6</v>
      </c>
      <c r="HA226" s="288">
        <v>0</v>
      </c>
      <c r="HB226" s="288">
        <v>2</v>
      </c>
      <c r="HC226" s="288">
        <v>0</v>
      </c>
      <c r="HD226" s="288">
        <v>4</v>
      </c>
      <c r="HE226" s="288">
        <v>3</v>
      </c>
      <c r="HF226" s="288">
        <v>4</v>
      </c>
      <c r="HG226" s="288">
        <v>3</v>
      </c>
      <c r="HH226" s="288">
        <v>17</v>
      </c>
      <c r="HI226" s="288">
        <v>4</v>
      </c>
      <c r="HJ226" s="134">
        <v>3.145004040120575</v>
      </c>
      <c r="HK226" s="134">
        <v>25.1600323209646</v>
      </c>
      <c r="HL226" s="132">
        <v>68.636084324816011</v>
      </c>
      <c r="HM226" s="144">
        <v>115.944686650021</v>
      </c>
      <c r="HN226" s="144">
        <v>106.74946480817199</v>
      </c>
      <c r="HO226" s="365">
        <v>0.12985139229548401</v>
      </c>
      <c r="HP226" s="365">
        <v>7.2892938496583196E-2</v>
      </c>
      <c r="HQ226" s="365">
        <v>5.2941176470588198</v>
      </c>
      <c r="HR226" s="365">
        <v>5.1612903225806503</v>
      </c>
      <c r="HS226" s="132">
        <v>61.176470588235297</v>
      </c>
      <c r="HT226" s="132">
        <v>60.645161290322598</v>
      </c>
      <c r="HU226" s="132">
        <v>2.45274852113692</v>
      </c>
      <c r="HV226" s="132">
        <v>1.4123006833713001</v>
      </c>
      <c r="HW226" s="132">
        <v>3.5536551190993899</v>
      </c>
      <c r="HX226" s="132">
        <v>5.94953071432586</v>
      </c>
      <c r="HY226" s="144">
        <v>99.172218581488735</v>
      </c>
      <c r="HZ226" s="144">
        <v>107.334988484549</v>
      </c>
      <c r="IA226" s="383">
        <v>21</v>
      </c>
      <c r="IB226" s="383">
        <v>23</v>
      </c>
      <c r="IC226" s="366">
        <v>0.35413153456998298</v>
      </c>
      <c r="ID226" s="366">
        <v>0.23748064016520401</v>
      </c>
      <c r="IE226" s="366">
        <v>2.7631578947368398</v>
      </c>
      <c r="IF226" s="366">
        <v>2.6467203682393601</v>
      </c>
      <c r="IG226" s="144">
        <v>55</v>
      </c>
      <c r="IH226" s="144">
        <v>60.184119677790598</v>
      </c>
      <c r="II226" s="144">
        <v>12.8161888701518</v>
      </c>
      <c r="IJ226" s="144">
        <v>8.9726381001548798</v>
      </c>
      <c r="IK226" s="144">
        <v>3.2069865197854801</v>
      </c>
      <c r="IL226" s="144">
        <v>5.8910807620974497</v>
      </c>
      <c r="IM226" s="146">
        <v>105.62022128124036</v>
      </c>
      <c r="IN226" s="135">
        <v>102.26236772666526</v>
      </c>
      <c r="IO226" s="366">
        <v>0.61199510403916801</v>
      </c>
      <c r="IP226" s="366">
        <v>0.25553662691652501</v>
      </c>
      <c r="IQ226" s="366">
        <v>3.0525030525030501</v>
      </c>
      <c r="IR226" s="366">
        <v>1.3574660633484199</v>
      </c>
      <c r="IS226" s="144">
        <v>90.598290598290603</v>
      </c>
      <c r="IT226" s="144">
        <v>93.5746606334842</v>
      </c>
      <c r="IU226" s="144">
        <v>20.048959608323099</v>
      </c>
      <c r="IV226" s="144">
        <v>18.824531516183999</v>
      </c>
      <c r="IW226" s="144">
        <v>5.7161728628043003</v>
      </c>
      <c r="IX226" s="144">
        <v>8.3658815302484992</v>
      </c>
      <c r="IY226" s="338">
        <v>72</v>
      </c>
      <c r="IZ226" s="366">
        <v>0.916613621896881</v>
      </c>
      <c r="JA226" s="366">
        <v>13.138686131386899</v>
      </c>
      <c r="JB226" s="366">
        <v>84.489051094890499</v>
      </c>
      <c r="JC226" s="366">
        <v>6.9764481222151504</v>
      </c>
      <c r="JD226" s="144">
        <v>6.8408924858090296</v>
      </c>
    </row>
    <row r="227" spans="1:264" ht="18" customHeight="1">
      <c r="A227" s="278"/>
      <c r="B227" s="279" t="s">
        <v>87</v>
      </c>
      <c r="C227" s="279" t="s">
        <v>87</v>
      </c>
      <c r="D227" s="280" t="s">
        <v>1943</v>
      </c>
      <c r="E227" s="281" t="s">
        <v>1440</v>
      </c>
      <c r="F227" s="280" t="s">
        <v>132</v>
      </c>
      <c r="G227" s="281" t="s">
        <v>27</v>
      </c>
      <c r="H227" s="282" t="s">
        <v>87</v>
      </c>
      <c r="I227" s="282" t="s">
        <v>87</v>
      </c>
      <c r="J227" s="282" t="s">
        <v>87</v>
      </c>
      <c r="K227" s="282" t="s">
        <v>87</v>
      </c>
      <c r="L227" s="282" t="s">
        <v>87</v>
      </c>
      <c r="M227" s="283">
        <v>112783</v>
      </c>
      <c r="N227" s="282" t="s">
        <v>87</v>
      </c>
      <c r="O227" s="282" t="s">
        <v>87</v>
      </c>
      <c r="P227" s="282" t="s">
        <v>87</v>
      </c>
      <c r="Q227" s="282" t="s">
        <v>87</v>
      </c>
      <c r="R227" s="132">
        <v>103.06401460165206</v>
      </c>
      <c r="S227" s="132">
        <v>97.893316383348122</v>
      </c>
      <c r="T227" s="338">
        <v>29.461674688039238</v>
      </c>
      <c r="U227" s="339" t="s">
        <v>88</v>
      </c>
      <c r="V227" s="132">
        <v>15.1062155782848</v>
      </c>
      <c r="W227" s="132">
        <v>12.2738001573564</v>
      </c>
      <c r="X227" s="132">
        <v>27.380015735641202</v>
      </c>
      <c r="Y227" s="282" t="s">
        <v>87</v>
      </c>
      <c r="Z227" s="282" t="s">
        <v>87</v>
      </c>
      <c r="AA227" s="282" t="s">
        <v>87</v>
      </c>
      <c r="AB227" s="282" t="s">
        <v>87</v>
      </c>
      <c r="AC227" s="282" t="s">
        <v>87</v>
      </c>
      <c r="AD227" s="282" t="s">
        <v>87</v>
      </c>
      <c r="AE227" s="282" t="s">
        <v>87</v>
      </c>
      <c r="AF227" s="282" t="s">
        <v>87</v>
      </c>
      <c r="AG227" s="282" t="s">
        <v>87</v>
      </c>
      <c r="AH227" s="282" t="s">
        <v>87</v>
      </c>
      <c r="AI227" s="282" t="s">
        <v>87</v>
      </c>
      <c r="AJ227" s="282" t="s">
        <v>87</v>
      </c>
      <c r="AK227" s="282" t="s">
        <v>87</v>
      </c>
      <c r="AL227" s="282" t="s">
        <v>87</v>
      </c>
      <c r="AM227" s="282" t="s">
        <v>87</v>
      </c>
      <c r="AN227" s="282" t="s">
        <v>87</v>
      </c>
      <c r="AO227" s="282" t="s">
        <v>87</v>
      </c>
      <c r="AP227" s="282" t="s">
        <v>87</v>
      </c>
      <c r="AQ227" s="282" t="s">
        <v>87</v>
      </c>
      <c r="AR227" s="282" t="s">
        <v>87</v>
      </c>
      <c r="AS227" s="282" t="s">
        <v>87</v>
      </c>
      <c r="AT227" s="282" t="s">
        <v>87</v>
      </c>
      <c r="AU227" s="282" t="s">
        <v>87</v>
      </c>
      <c r="AV227" s="282" t="s">
        <v>87</v>
      </c>
      <c r="AW227" s="286" t="s">
        <v>87</v>
      </c>
      <c r="AX227" s="286" t="s">
        <v>87</v>
      </c>
      <c r="AY227" s="286" t="s">
        <v>87</v>
      </c>
      <c r="AZ227" s="286" t="s">
        <v>87</v>
      </c>
      <c r="BA227" s="286" t="s">
        <v>87</v>
      </c>
      <c r="BB227" s="285">
        <v>21</v>
      </c>
      <c r="BC227" s="285">
        <v>43</v>
      </c>
      <c r="BD227" s="287" t="s">
        <v>88</v>
      </c>
      <c r="BE227" s="287" t="s">
        <v>88</v>
      </c>
      <c r="BF227" s="287" t="s">
        <v>88</v>
      </c>
      <c r="BG227" s="285">
        <v>23</v>
      </c>
      <c r="BH227" s="284">
        <v>19.815969948650793</v>
      </c>
      <c r="BI227" s="285">
        <v>88</v>
      </c>
      <c r="BJ227" s="284">
        <v>75.817624151359553</v>
      </c>
      <c r="BK227" s="285">
        <v>0</v>
      </c>
      <c r="BL227" s="284">
        <v>0</v>
      </c>
      <c r="BM227" s="285">
        <v>0</v>
      </c>
      <c r="BN227" s="288">
        <v>0</v>
      </c>
      <c r="BO227" s="289">
        <v>10</v>
      </c>
      <c r="BP227" s="288">
        <v>8.6156391081090398</v>
      </c>
      <c r="BQ227" s="285">
        <v>0</v>
      </c>
      <c r="BR227" s="288">
        <v>0</v>
      </c>
      <c r="BS227" s="285">
        <v>0</v>
      </c>
      <c r="BT227" s="288">
        <v>0</v>
      </c>
      <c r="BU227" s="285">
        <v>0</v>
      </c>
      <c r="BV227" s="288">
        <v>0</v>
      </c>
      <c r="BW227" s="285">
        <v>0</v>
      </c>
      <c r="BX227" s="288">
        <v>0</v>
      </c>
      <c r="BY227" s="290">
        <v>0</v>
      </c>
      <c r="BZ227" s="291">
        <v>0</v>
      </c>
      <c r="CA227" s="285">
        <v>139</v>
      </c>
      <c r="CB227" s="288">
        <v>119.75738360271565</v>
      </c>
      <c r="CC227" s="285">
        <v>0</v>
      </c>
      <c r="CD227" s="288">
        <v>0</v>
      </c>
      <c r="CE227" s="285">
        <v>15</v>
      </c>
      <c r="CF227" s="288">
        <v>12.92345866216356</v>
      </c>
      <c r="CG227" s="285">
        <v>176</v>
      </c>
      <c r="CH227" s="288">
        <v>151.63524830271911</v>
      </c>
      <c r="CI227" s="285">
        <v>794</v>
      </c>
      <c r="CJ227" s="288">
        <v>684.08174518385772</v>
      </c>
      <c r="CK227" s="285">
        <v>99</v>
      </c>
      <c r="CL227" s="288">
        <v>85.29482717027949</v>
      </c>
      <c r="CM227" s="285">
        <v>0</v>
      </c>
      <c r="CN227" s="292">
        <v>0</v>
      </c>
      <c r="CO227" s="285">
        <v>38</v>
      </c>
      <c r="CP227" s="288">
        <v>32.73942861081435</v>
      </c>
      <c r="CQ227" s="285">
        <v>2</v>
      </c>
      <c r="CR227" s="288">
        <v>1.7231278216218078</v>
      </c>
      <c r="CS227" s="290">
        <v>0</v>
      </c>
      <c r="CT227" s="291">
        <v>0</v>
      </c>
      <c r="CU227" s="285">
        <v>10</v>
      </c>
      <c r="CV227" s="288">
        <v>8.6156391081090398</v>
      </c>
      <c r="CW227" s="285">
        <v>106</v>
      </c>
      <c r="CX227" s="288">
        <v>91.325774545955824</v>
      </c>
      <c r="CY227" s="285">
        <v>106</v>
      </c>
      <c r="CZ227" s="288">
        <v>91.325774545955824</v>
      </c>
      <c r="DA227" s="290">
        <v>0</v>
      </c>
      <c r="DB227" s="291">
        <v>0</v>
      </c>
      <c r="DC227" s="285">
        <v>0</v>
      </c>
      <c r="DD227" s="285">
        <v>0</v>
      </c>
      <c r="DE227" s="285">
        <v>294</v>
      </c>
      <c r="DF227" s="285">
        <v>5007</v>
      </c>
      <c r="DG227" s="285">
        <v>0</v>
      </c>
      <c r="DH227" s="285">
        <v>375</v>
      </c>
      <c r="DI227" s="285">
        <v>15</v>
      </c>
      <c r="DJ227" s="285">
        <v>7</v>
      </c>
      <c r="DK227" s="285">
        <v>1</v>
      </c>
      <c r="DL227" s="285">
        <v>698</v>
      </c>
      <c r="DM227" s="285">
        <v>0</v>
      </c>
      <c r="DN227" s="285">
        <v>67</v>
      </c>
      <c r="DO227" s="285">
        <v>53</v>
      </c>
      <c r="DP227" s="285">
        <v>2</v>
      </c>
      <c r="DQ227" s="285">
        <v>1</v>
      </c>
      <c r="DR227" s="285">
        <v>0</v>
      </c>
      <c r="DS227" s="285">
        <v>0</v>
      </c>
      <c r="DT227" s="285">
        <v>14705</v>
      </c>
      <c r="DU227" s="285">
        <v>0</v>
      </c>
      <c r="DV227" s="285">
        <v>1381</v>
      </c>
      <c r="DW227" s="285">
        <v>1884</v>
      </c>
      <c r="DX227" s="285">
        <v>32</v>
      </c>
      <c r="DY227" s="285">
        <v>28</v>
      </c>
      <c r="DZ227" s="285">
        <v>289</v>
      </c>
      <c r="EA227" s="285">
        <v>5007</v>
      </c>
      <c r="EB227" s="288">
        <v>15.937687237866999</v>
      </c>
      <c r="EC227" s="285">
        <v>108</v>
      </c>
      <c r="ED227" s="285">
        <v>1656</v>
      </c>
      <c r="EE227" s="285">
        <v>237</v>
      </c>
      <c r="EF227" s="288">
        <v>14.311594202898551</v>
      </c>
      <c r="EG227" s="285">
        <v>73</v>
      </c>
      <c r="EH227" s="285">
        <v>40</v>
      </c>
      <c r="EI227" s="285">
        <v>15</v>
      </c>
      <c r="EJ227" s="285">
        <v>5</v>
      </c>
      <c r="EK227" s="285">
        <v>136</v>
      </c>
      <c r="EL227" s="285">
        <v>0</v>
      </c>
      <c r="EM227" s="285">
        <v>4</v>
      </c>
      <c r="EN227" s="285">
        <v>7</v>
      </c>
      <c r="EO227" s="285">
        <v>15</v>
      </c>
      <c r="EP227" s="285">
        <v>7</v>
      </c>
      <c r="EQ227" s="285">
        <v>7</v>
      </c>
      <c r="ER227" s="285">
        <v>0</v>
      </c>
      <c r="ES227" s="285">
        <v>0</v>
      </c>
      <c r="ET227" s="285">
        <v>0</v>
      </c>
      <c r="EU227" s="285">
        <v>0</v>
      </c>
      <c r="EV227" s="285">
        <v>500</v>
      </c>
      <c r="EW227" s="285">
        <v>0</v>
      </c>
      <c r="EX227" s="285">
        <v>0</v>
      </c>
      <c r="EY227" s="285">
        <v>0</v>
      </c>
      <c r="EZ227" s="285">
        <v>0</v>
      </c>
      <c r="FA227" s="285">
        <v>4</v>
      </c>
      <c r="FB227" s="285">
        <v>0</v>
      </c>
      <c r="FC227" s="285">
        <v>0</v>
      </c>
      <c r="FD227" s="285">
        <v>0</v>
      </c>
      <c r="FE227" s="285">
        <v>2</v>
      </c>
      <c r="FF227" s="285">
        <v>7</v>
      </c>
      <c r="FG227" s="285">
        <v>83</v>
      </c>
      <c r="FH227" s="285">
        <v>400</v>
      </c>
      <c r="FI227" s="285">
        <v>46</v>
      </c>
      <c r="FJ227" s="285">
        <v>923</v>
      </c>
      <c r="FK227" s="289">
        <v>2</v>
      </c>
      <c r="FL227" s="288">
        <v>1.7733169005967211</v>
      </c>
      <c r="FM227" s="289">
        <v>0</v>
      </c>
      <c r="FN227" s="288">
        <v>0</v>
      </c>
      <c r="FO227" s="289">
        <v>0</v>
      </c>
      <c r="FP227" s="288">
        <v>0</v>
      </c>
      <c r="FQ227" s="281">
        <v>0</v>
      </c>
      <c r="FR227" s="292">
        <v>0</v>
      </c>
      <c r="FS227" s="281">
        <v>0</v>
      </c>
      <c r="FT227" s="292">
        <v>0</v>
      </c>
      <c r="FU227" s="289">
        <v>0</v>
      </c>
      <c r="FV227" s="288">
        <v>0</v>
      </c>
      <c r="FW227" s="293">
        <v>1</v>
      </c>
      <c r="FX227" s="293">
        <v>0</v>
      </c>
      <c r="FY227" s="293">
        <v>1</v>
      </c>
      <c r="FZ227" s="293">
        <v>0</v>
      </c>
      <c r="GA227" s="293">
        <v>0</v>
      </c>
      <c r="GB227" s="285">
        <v>596</v>
      </c>
      <c r="GC227" s="285">
        <v>0</v>
      </c>
      <c r="GD227" s="285">
        <v>0</v>
      </c>
      <c r="GE227" s="285">
        <v>0</v>
      </c>
      <c r="GF227" s="285">
        <v>0</v>
      </c>
      <c r="GG227" s="288">
        <v>56.56</v>
      </c>
      <c r="GH227" s="288">
        <v>238.38</v>
      </c>
      <c r="GI227" s="288">
        <v>11</v>
      </c>
      <c r="GJ227" s="288">
        <v>0</v>
      </c>
      <c r="GK227" s="288">
        <v>1</v>
      </c>
      <c r="GL227" s="288">
        <v>0</v>
      </c>
      <c r="GM227" s="288">
        <v>3</v>
      </c>
      <c r="GN227" s="288">
        <v>2</v>
      </c>
      <c r="GO227" s="288">
        <v>1</v>
      </c>
      <c r="GP227" s="288">
        <v>5.33</v>
      </c>
      <c r="GQ227" s="288">
        <v>1</v>
      </c>
      <c r="GR227" s="288">
        <v>0</v>
      </c>
      <c r="GS227" s="288">
        <v>0</v>
      </c>
      <c r="GT227" s="288">
        <v>4.18</v>
      </c>
      <c r="GU227" s="288">
        <v>0</v>
      </c>
      <c r="GV227" s="288">
        <v>2</v>
      </c>
      <c r="GW227" s="288">
        <v>0</v>
      </c>
      <c r="GX227" s="288">
        <v>0</v>
      </c>
      <c r="GY227" s="288">
        <v>2</v>
      </c>
      <c r="GZ227" s="288">
        <v>2</v>
      </c>
      <c r="HA227" s="288">
        <v>0</v>
      </c>
      <c r="HB227" s="288">
        <v>0</v>
      </c>
      <c r="HC227" s="288">
        <v>0</v>
      </c>
      <c r="HD227" s="288">
        <v>0</v>
      </c>
      <c r="HE227" s="288">
        <v>1</v>
      </c>
      <c r="HF227" s="288">
        <v>0</v>
      </c>
      <c r="HG227" s="288">
        <v>1</v>
      </c>
      <c r="HH227" s="288">
        <v>5</v>
      </c>
      <c r="HI227" s="288">
        <v>1</v>
      </c>
      <c r="HJ227" s="134">
        <v>1.7733169005967211</v>
      </c>
      <c r="HK227" s="134">
        <v>17.733169005967213</v>
      </c>
      <c r="HL227" s="132">
        <v>57.810130959453112</v>
      </c>
      <c r="HM227" s="144">
        <v>109.75510203831099</v>
      </c>
      <c r="HN227" s="144">
        <v>99.686701667989595</v>
      </c>
      <c r="HO227" s="366">
        <v>0</v>
      </c>
      <c r="HP227" s="365">
        <v>4.1608876560332901E-2</v>
      </c>
      <c r="HQ227" s="366">
        <v>0</v>
      </c>
      <c r="HR227" s="365">
        <v>3.6585365853658498</v>
      </c>
      <c r="HS227" s="132">
        <v>84.507042253521107</v>
      </c>
      <c r="HT227" s="132">
        <v>91.463414634146304</v>
      </c>
      <c r="HU227" s="132">
        <v>1.64504170528267</v>
      </c>
      <c r="HV227" s="132">
        <v>1.1373092926491</v>
      </c>
      <c r="HW227" s="132">
        <v>9.4001713796058297</v>
      </c>
      <c r="HX227" s="132">
        <v>18.139218199295101</v>
      </c>
      <c r="HY227" s="144">
        <v>94.692071166419652</v>
      </c>
      <c r="HZ227" s="144">
        <v>108.367923457198</v>
      </c>
      <c r="IA227" s="383">
        <v>12</v>
      </c>
      <c r="IB227" s="383">
        <v>9</v>
      </c>
      <c r="IC227" s="366">
        <v>0.25343189017951401</v>
      </c>
      <c r="ID227" s="366">
        <v>0.117156990367092</v>
      </c>
      <c r="IE227" s="366">
        <v>2.4193548387096802</v>
      </c>
      <c r="IF227" s="366">
        <v>1.57342657342657</v>
      </c>
      <c r="IG227" s="144">
        <v>67.540322580645196</v>
      </c>
      <c r="IH227" s="144">
        <v>67.832167832167798</v>
      </c>
      <c r="II227" s="144">
        <v>10.4751847940866</v>
      </c>
      <c r="IJ227" s="144">
        <v>7.4459776099974002</v>
      </c>
      <c r="IK227" s="144">
        <v>10.2827763496144</v>
      </c>
      <c r="IL227" s="144">
        <v>19.172540852290901</v>
      </c>
      <c r="IM227" s="146">
        <v>101.70377755413445</v>
      </c>
      <c r="IN227" s="135">
        <v>100.72402030714498</v>
      </c>
      <c r="IO227" s="366">
        <v>0.471945464079706</v>
      </c>
      <c r="IP227" s="385">
        <v>7.3882526782415997E-2</v>
      </c>
      <c r="IQ227" s="366">
        <v>4.7745358090185697</v>
      </c>
      <c r="IR227" s="385">
        <v>0.92807424593967502</v>
      </c>
      <c r="IS227" s="144">
        <v>94.164456233421802</v>
      </c>
      <c r="IT227" s="144">
        <v>97.679814385150806</v>
      </c>
      <c r="IU227" s="144">
        <v>9.8846355532249603</v>
      </c>
      <c r="IV227" s="144">
        <v>7.96084226080532</v>
      </c>
      <c r="IW227" s="144">
        <v>16.516496621173999</v>
      </c>
      <c r="IX227" s="144">
        <v>23.136899365367199</v>
      </c>
      <c r="IY227" s="338">
        <v>20</v>
      </c>
      <c r="IZ227" s="366">
        <v>0.27184993883376402</v>
      </c>
      <c r="JA227" s="366">
        <v>3.8167938931297698</v>
      </c>
      <c r="JB227" s="366">
        <v>95.992366412213698</v>
      </c>
      <c r="JC227" s="366">
        <v>7.1224683974446101</v>
      </c>
      <c r="JD227" s="144">
        <v>20.842678628644698</v>
      </c>
    </row>
    <row r="228" spans="1:264" ht="18" customHeight="1">
      <c r="A228" s="278"/>
      <c r="B228" s="279" t="s">
        <v>87</v>
      </c>
      <c r="C228" s="279" t="s">
        <v>87</v>
      </c>
      <c r="D228" s="280" t="s">
        <v>1944</v>
      </c>
      <c r="E228" s="281" t="s">
        <v>1441</v>
      </c>
      <c r="F228" s="280" t="s">
        <v>132</v>
      </c>
      <c r="G228" s="281" t="s">
        <v>27</v>
      </c>
      <c r="H228" s="282" t="s">
        <v>87</v>
      </c>
      <c r="I228" s="282" t="s">
        <v>87</v>
      </c>
      <c r="J228" s="282" t="s">
        <v>87</v>
      </c>
      <c r="K228" s="282" t="s">
        <v>87</v>
      </c>
      <c r="L228" s="282" t="s">
        <v>87</v>
      </c>
      <c r="M228" s="283">
        <v>83611</v>
      </c>
      <c r="N228" s="282" t="s">
        <v>87</v>
      </c>
      <c r="O228" s="282" t="s">
        <v>87</v>
      </c>
      <c r="P228" s="282" t="s">
        <v>87</v>
      </c>
      <c r="Q228" s="282" t="s">
        <v>87</v>
      </c>
      <c r="R228" s="132">
        <v>108.02615265314435</v>
      </c>
      <c r="S228" s="132">
        <v>98.803310561266883</v>
      </c>
      <c r="T228" s="395">
        <v>71.920693067629827</v>
      </c>
      <c r="U228" s="339" t="s">
        <v>88</v>
      </c>
      <c r="V228" s="132">
        <v>12.790697674418601</v>
      </c>
      <c r="W228" s="132">
        <v>8.7209302325581408</v>
      </c>
      <c r="X228" s="132">
        <v>21.511627906976699</v>
      </c>
      <c r="Y228" s="282" t="s">
        <v>87</v>
      </c>
      <c r="Z228" s="282" t="s">
        <v>87</v>
      </c>
      <c r="AA228" s="282" t="s">
        <v>87</v>
      </c>
      <c r="AB228" s="282" t="s">
        <v>87</v>
      </c>
      <c r="AC228" s="282" t="s">
        <v>87</v>
      </c>
      <c r="AD228" s="282" t="s">
        <v>87</v>
      </c>
      <c r="AE228" s="282" t="s">
        <v>87</v>
      </c>
      <c r="AF228" s="282" t="s">
        <v>87</v>
      </c>
      <c r="AG228" s="282" t="s">
        <v>87</v>
      </c>
      <c r="AH228" s="282" t="s">
        <v>87</v>
      </c>
      <c r="AI228" s="282" t="s">
        <v>87</v>
      </c>
      <c r="AJ228" s="282" t="s">
        <v>87</v>
      </c>
      <c r="AK228" s="282" t="s">
        <v>87</v>
      </c>
      <c r="AL228" s="282" t="s">
        <v>87</v>
      </c>
      <c r="AM228" s="282" t="s">
        <v>87</v>
      </c>
      <c r="AN228" s="282" t="s">
        <v>87</v>
      </c>
      <c r="AO228" s="282" t="s">
        <v>87</v>
      </c>
      <c r="AP228" s="282" t="s">
        <v>87</v>
      </c>
      <c r="AQ228" s="282" t="s">
        <v>87</v>
      </c>
      <c r="AR228" s="282" t="s">
        <v>87</v>
      </c>
      <c r="AS228" s="282" t="s">
        <v>87</v>
      </c>
      <c r="AT228" s="282" t="s">
        <v>87</v>
      </c>
      <c r="AU228" s="282" t="s">
        <v>87</v>
      </c>
      <c r="AV228" s="282" t="s">
        <v>87</v>
      </c>
      <c r="AW228" s="286" t="s">
        <v>87</v>
      </c>
      <c r="AX228" s="286" t="s">
        <v>87</v>
      </c>
      <c r="AY228" s="286" t="s">
        <v>87</v>
      </c>
      <c r="AZ228" s="286" t="s">
        <v>87</v>
      </c>
      <c r="BA228" s="286" t="s">
        <v>87</v>
      </c>
      <c r="BB228" s="285">
        <v>23</v>
      </c>
      <c r="BC228" s="285">
        <v>17</v>
      </c>
      <c r="BD228" s="287" t="s">
        <v>88</v>
      </c>
      <c r="BE228" s="287" t="s">
        <v>88</v>
      </c>
      <c r="BF228" s="287" t="s">
        <v>88</v>
      </c>
      <c r="BG228" s="285">
        <v>11</v>
      </c>
      <c r="BH228" s="284">
        <v>12.451608521428087</v>
      </c>
      <c r="BI228" s="285">
        <v>110</v>
      </c>
      <c r="BJ228" s="284">
        <v>124.51608521428088</v>
      </c>
      <c r="BK228" s="285">
        <v>0</v>
      </c>
      <c r="BL228" s="284">
        <v>0</v>
      </c>
      <c r="BM228" s="285">
        <v>0</v>
      </c>
      <c r="BN228" s="288">
        <v>0</v>
      </c>
      <c r="BO228" s="289">
        <v>0</v>
      </c>
      <c r="BP228" s="288">
        <v>0</v>
      </c>
      <c r="BQ228" s="285">
        <v>0</v>
      </c>
      <c r="BR228" s="288">
        <v>0</v>
      </c>
      <c r="BS228" s="285">
        <v>0</v>
      </c>
      <c r="BT228" s="288">
        <v>0</v>
      </c>
      <c r="BU228" s="285">
        <v>0</v>
      </c>
      <c r="BV228" s="288">
        <v>0</v>
      </c>
      <c r="BW228" s="285">
        <v>19</v>
      </c>
      <c r="BX228" s="288">
        <v>21.507323809739422</v>
      </c>
      <c r="BY228" s="290">
        <v>0</v>
      </c>
      <c r="BZ228" s="291">
        <v>0</v>
      </c>
      <c r="CA228" s="285">
        <v>100</v>
      </c>
      <c r="CB228" s="288">
        <v>113.1964411038917</v>
      </c>
      <c r="CC228" s="285">
        <v>307</v>
      </c>
      <c r="CD228" s="288">
        <v>347.51307418894748</v>
      </c>
      <c r="CE228" s="285">
        <v>0</v>
      </c>
      <c r="CF228" s="288">
        <v>0</v>
      </c>
      <c r="CG228" s="285">
        <v>371</v>
      </c>
      <c r="CH228" s="288">
        <v>419.95879649543815</v>
      </c>
      <c r="CI228" s="285">
        <v>484</v>
      </c>
      <c r="CJ228" s="288">
        <v>547.87077494283585</v>
      </c>
      <c r="CK228" s="285">
        <v>59</v>
      </c>
      <c r="CL228" s="288">
        <v>66.785900251296098</v>
      </c>
      <c r="CM228" s="285">
        <v>0</v>
      </c>
      <c r="CN228" s="292">
        <v>0</v>
      </c>
      <c r="CO228" s="285">
        <v>47</v>
      </c>
      <c r="CP228" s="288">
        <v>53.202327318829099</v>
      </c>
      <c r="CQ228" s="290">
        <v>0</v>
      </c>
      <c r="CR228" s="291">
        <v>0</v>
      </c>
      <c r="CS228" s="290">
        <v>18</v>
      </c>
      <c r="CT228" s="291">
        <v>20.375359398700503</v>
      </c>
      <c r="CU228" s="285">
        <v>0</v>
      </c>
      <c r="CV228" s="288">
        <v>0</v>
      </c>
      <c r="CW228" s="285">
        <v>202</v>
      </c>
      <c r="CX228" s="288">
        <v>228.65681102986125</v>
      </c>
      <c r="CY228" s="285">
        <v>0</v>
      </c>
      <c r="CZ228" s="288">
        <v>0</v>
      </c>
      <c r="DA228" s="285">
        <v>0</v>
      </c>
      <c r="DB228" s="288">
        <v>0</v>
      </c>
      <c r="DC228" s="285">
        <v>0</v>
      </c>
      <c r="DD228" s="285">
        <v>0</v>
      </c>
      <c r="DE228" s="285">
        <v>96</v>
      </c>
      <c r="DF228" s="285">
        <v>5144</v>
      </c>
      <c r="DG228" s="285">
        <v>0</v>
      </c>
      <c r="DH228" s="285">
        <v>293</v>
      </c>
      <c r="DI228" s="285">
        <v>56</v>
      </c>
      <c r="DJ228" s="285">
        <v>0</v>
      </c>
      <c r="DK228" s="285">
        <v>1</v>
      </c>
      <c r="DL228" s="285">
        <v>3</v>
      </c>
      <c r="DM228" s="285">
        <v>0</v>
      </c>
      <c r="DN228" s="285">
        <v>0</v>
      </c>
      <c r="DO228" s="285">
        <v>81</v>
      </c>
      <c r="DP228" s="285">
        <v>12</v>
      </c>
      <c r="DQ228" s="285">
        <v>0</v>
      </c>
      <c r="DR228" s="285">
        <v>0</v>
      </c>
      <c r="DS228" s="285">
        <v>48</v>
      </c>
      <c r="DT228" s="285">
        <v>0</v>
      </c>
      <c r="DU228" s="285">
        <v>0</v>
      </c>
      <c r="DV228" s="285">
        <v>1290</v>
      </c>
      <c r="DW228" s="285">
        <v>1689</v>
      </c>
      <c r="DX228" s="285">
        <v>114</v>
      </c>
      <c r="DY228" s="285">
        <v>138</v>
      </c>
      <c r="DZ228" s="285">
        <v>2558</v>
      </c>
      <c r="EA228" s="285">
        <v>6497</v>
      </c>
      <c r="EB228" s="288">
        <v>12.498076035093099</v>
      </c>
      <c r="EC228" s="285">
        <v>111</v>
      </c>
      <c r="ED228" s="285">
        <v>2098</v>
      </c>
      <c r="EE228" s="285">
        <v>247</v>
      </c>
      <c r="EF228" s="288">
        <v>11.773117254528122</v>
      </c>
      <c r="EG228" s="285">
        <v>33</v>
      </c>
      <c r="EH228" s="285">
        <v>42</v>
      </c>
      <c r="EI228" s="285">
        <v>7</v>
      </c>
      <c r="EJ228" s="285">
        <v>0</v>
      </c>
      <c r="EK228" s="285">
        <v>119</v>
      </c>
      <c r="EL228" s="285">
        <v>0</v>
      </c>
      <c r="EM228" s="285">
        <v>6</v>
      </c>
      <c r="EN228" s="285">
        <v>2</v>
      </c>
      <c r="EO228" s="285">
        <v>17</v>
      </c>
      <c r="EP228" s="285">
        <v>8</v>
      </c>
      <c r="EQ228" s="285">
        <v>4</v>
      </c>
      <c r="ER228" s="285">
        <v>0</v>
      </c>
      <c r="ES228" s="285">
        <v>0</v>
      </c>
      <c r="ET228" s="285">
        <v>0</v>
      </c>
      <c r="EU228" s="285">
        <v>0</v>
      </c>
      <c r="EV228" s="285">
        <v>3119</v>
      </c>
      <c r="EW228" s="285">
        <v>0</v>
      </c>
      <c r="EX228" s="285">
        <v>0</v>
      </c>
      <c r="EY228" s="285">
        <v>0</v>
      </c>
      <c r="EZ228" s="285">
        <v>0</v>
      </c>
      <c r="FA228" s="285">
        <v>5</v>
      </c>
      <c r="FB228" s="285">
        <v>1</v>
      </c>
      <c r="FC228" s="285">
        <v>0</v>
      </c>
      <c r="FD228" s="285">
        <v>2</v>
      </c>
      <c r="FE228" s="285">
        <v>4</v>
      </c>
      <c r="FF228" s="285">
        <v>18</v>
      </c>
      <c r="FG228" s="285">
        <v>25</v>
      </c>
      <c r="FH228" s="285">
        <v>84</v>
      </c>
      <c r="FI228" s="285">
        <v>119</v>
      </c>
      <c r="FJ228" s="285">
        <v>1224</v>
      </c>
      <c r="FK228" s="289">
        <v>3</v>
      </c>
      <c r="FL228" s="288">
        <v>3.5880446352752626</v>
      </c>
      <c r="FM228" s="289">
        <v>0</v>
      </c>
      <c r="FN228" s="288">
        <v>0</v>
      </c>
      <c r="FO228" s="289">
        <v>0</v>
      </c>
      <c r="FP228" s="288">
        <v>0</v>
      </c>
      <c r="FQ228" s="281">
        <v>0</v>
      </c>
      <c r="FR228" s="292">
        <v>0</v>
      </c>
      <c r="FS228" s="281">
        <v>0</v>
      </c>
      <c r="FT228" s="292">
        <v>0</v>
      </c>
      <c r="FU228" s="289">
        <v>15</v>
      </c>
      <c r="FV228" s="288">
        <v>16.979466165583755</v>
      </c>
      <c r="FW228" s="293">
        <v>1</v>
      </c>
      <c r="FX228" s="293">
        <v>0</v>
      </c>
      <c r="FY228" s="293">
        <v>1</v>
      </c>
      <c r="FZ228" s="293">
        <v>0</v>
      </c>
      <c r="GA228" s="293">
        <v>0</v>
      </c>
      <c r="GB228" s="285">
        <v>3438</v>
      </c>
      <c r="GC228" s="285">
        <v>0</v>
      </c>
      <c r="GD228" s="285">
        <v>0</v>
      </c>
      <c r="GE228" s="285">
        <v>0</v>
      </c>
      <c r="GF228" s="285">
        <v>0</v>
      </c>
      <c r="GG228" s="288">
        <v>61.1</v>
      </c>
      <c r="GH228" s="288">
        <v>195.3</v>
      </c>
      <c r="GI228" s="288">
        <v>11.7</v>
      </c>
      <c r="GJ228" s="288">
        <v>1</v>
      </c>
      <c r="GK228" s="288">
        <v>1</v>
      </c>
      <c r="GL228" s="288">
        <v>1</v>
      </c>
      <c r="GM228" s="288">
        <v>3</v>
      </c>
      <c r="GN228" s="288">
        <v>2</v>
      </c>
      <c r="GO228" s="288">
        <v>1</v>
      </c>
      <c r="GP228" s="288">
        <v>4</v>
      </c>
      <c r="GQ228" s="288">
        <v>1</v>
      </c>
      <c r="GR228" s="288">
        <v>0</v>
      </c>
      <c r="GS228" s="288">
        <v>0</v>
      </c>
      <c r="GT228" s="288">
        <v>2</v>
      </c>
      <c r="GU228" s="288">
        <v>0</v>
      </c>
      <c r="GV228" s="288">
        <v>1</v>
      </c>
      <c r="GW228" s="288">
        <v>0</v>
      </c>
      <c r="GX228" s="288">
        <v>0</v>
      </c>
      <c r="GY228" s="288">
        <v>1</v>
      </c>
      <c r="GZ228" s="288">
        <v>1</v>
      </c>
      <c r="HA228" s="288">
        <v>0</v>
      </c>
      <c r="HB228" s="288">
        <v>0</v>
      </c>
      <c r="HC228" s="288">
        <v>0</v>
      </c>
      <c r="HD228" s="288">
        <v>0</v>
      </c>
      <c r="HE228" s="288">
        <v>1</v>
      </c>
      <c r="HF228" s="288">
        <v>0</v>
      </c>
      <c r="HG228" s="288">
        <v>0</v>
      </c>
      <c r="HH228" s="288">
        <v>1</v>
      </c>
      <c r="HI228" s="288">
        <v>0</v>
      </c>
      <c r="HJ228" s="134">
        <v>0</v>
      </c>
      <c r="HK228" s="134">
        <v>21.528267811651574</v>
      </c>
      <c r="HL228" s="132">
        <v>48.917008527586084</v>
      </c>
      <c r="HM228" s="144">
        <v>110.782774903033</v>
      </c>
      <c r="HN228" s="144">
        <v>92.213903769314399</v>
      </c>
      <c r="HO228" s="365">
        <v>0.194457948468644</v>
      </c>
      <c r="HP228" s="366">
        <v>1.75963399612881E-2</v>
      </c>
      <c r="HQ228" s="365">
        <v>9.3023255813953494</v>
      </c>
      <c r="HR228" s="366">
        <v>1</v>
      </c>
      <c r="HS228" s="132">
        <v>73.255813953488399</v>
      </c>
      <c r="HT228" s="132">
        <v>80</v>
      </c>
      <c r="HU228" s="132">
        <v>2.0904229460379198</v>
      </c>
      <c r="HV228" s="132">
        <v>1.7596339961288101</v>
      </c>
      <c r="HW228" s="132">
        <v>11.2762807225348</v>
      </c>
      <c r="HX228" s="132">
        <v>16.3488191595521</v>
      </c>
      <c r="HY228" s="144">
        <v>107.16395840141732</v>
      </c>
      <c r="HZ228" s="144">
        <v>98.626763599728804</v>
      </c>
      <c r="IA228" s="383">
        <v>38</v>
      </c>
      <c r="IB228" s="383">
        <v>11</v>
      </c>
      <c r="IC228" s="366">
        <v>0.98241985522233699</v>
      </c>
      <c r="ID228" s="366">
        <v>0.20351526364477299</v>
      </c>
      <c r="IE228" s="366">
        <v>9.8958333333333304</v>
      </c>
      <c r="IF228" s="366">
        <v>2.9649595687331498</v>
      </c>
      <c r="IG228" s="144">
        <v>61.1979166666667</v>
      </c>
      <c r="IH228" s="144">
        <v>61.185983827493303</v>
      </c>
      <c r="II228" s="144">
        <v>9.9276111685625601</v>
      </c>
      <c r="IJ228" s="144">
        <v>6.8640148011100797</v>
      </c>
      <c r="IK228" s="144">
        <v>11.1933668936926</v>
      </c>
      <c r="IL228" s="144">
        <v>16.171415899767201</v>
      </c>
      <c r="IM228" s="146">
        <v>115.74585996473958</v>
      </c>
      <c r="IN228" s="135">
        <v>108.20741224058257</v>
      </c>
      <c r="IO228" s="366">
        <v>0.512820512820513</v>
      </c>
      <c r="IP228" s="366">
        <v>0.16997167138810201</v>
      </c>
      <c r="IQ228" s="366">
        <v>3.7383177570093502</v>
      </c>
      <c r="IR228" s="366">
        <v>1.4563106796116501</v>
      </c>
      <c r="IS228" s="144">
        <v>75.700934579439206</v>
      </c>
      <c r="IT228" s="144">
        <v>82.038834951456295</v>
      </c>
      <c r="IU228" s="144">
        <v>13.717948717948699</v>
      </c>
      <c r="IV228" s="144">
        <v>11.671388101983</v>
      </c>
      <c r="IW228" s="144">
        <v>13.9586727257138</v>
      </c>
      <c r="IX228" s="144">
        <v>16.074530238433599</v>
      </c>
      <c r="IY228" s="338">
        <v>9</v>
      </c>
      <c r="IZ228" s="366">
        <v>0.32246506628448601</v>
      </c>
      <c r="JA228" s="366">
        <v>6.9767441860465098</v>
      </c>
      <c r="JB228" s="366">
        <v>95.348837209302303</v>
      </c>
      <c r="JC228" s="366">
        <v>4.6219992834109602</v>
      </c>
      <c r="JD228" s="144">
        <v>12.4526166902405</v>
      </c>
    </row>
    <row r="229" spans="1:264" ht="18" customHeight="1">
      <c r="A229" s="278"/>
      <c r="B229" s="279" t="s">
        <v>87</v>
      </c>
      <c r="C229" s="279" t="s">
        <v>87</v>
      </c>
      <c r="D229" s="280" t="s">
        <v>1945</v>
      </c>
      <c r="E229" s="281" t="s">
        <v>1442</v>
      </c>
      <c r="F229" s="280" t="s">
        <v>132</v>
      </c>
      <c r="G229" s="281" t="s">
        <v>27</v>
      </c>
      <c r="H229" s="282" t="s">
        <v>87</v>
      </c>
      <c r="I229" s="282" t="s">
        <v>87</v>
      </c>
      <c r="J229" s="282" t="s">
        <v>87</v>
      </c>
      <c r="K229" s="282" t="s">
        <v>87</v>
      </c>
      <c r="L229" s="282" t="s">
        <v>87</v>
      </c>
      <c r="M229" s="283">
        <v>69699</v>
      </c>
      <c r="N229" s="282" t="s">
        <v>87</v>
      </c>
      <c r="O229" s="282" t="s">
        <v>87</v>
      </c>
      <c r="P229" s="282" t="s">
        <v>87</v>
      </c>
      <c r="Q229" s="282" t="s">
        <v>87</v>
      </c>
      <c r="R229" s="132">
        <v>102.80495541890899</v>
      </c>
      <c r="S229" s="132">
        <v>92.89203427865867</v>
      </c>
      <c r="T229" s="338">
        <v>21.008867362075307</v>
      </c>
      <c r="U229" s="339" t="s">
        <v>88</v>
      </c>
      <c r="V229" s="132">
        <v>11.5533980582524</v>
      </c>
      <c r="W229" s="132">
        <v>3.3980582524271798</v>
      </c>
      <c r="X229" s="132">
        <v>14.9514563106796</v>
      </c>
      <c r="Y229" s="282" t="s">
        <v>87</v>
      </c>
      <c r="Z229" s="282" t="s">
        <v>87</v>
      </c>
      <c r="AA229" s="282" t="s">
        <v>87</v>
      </c>
      <c r="AB229" s="282" t="s">
        <v>87</v>
      </c>
      <c r="AC229" s="282" t="s">
        <v>87</v>
      </c>
      <c r="AD229" s="282" t="s">
        <v>87</v>
      </c>
      <c r="AE229" s="282" t="s">
        <v>87</v>
      </c>
      <c r="AF229" s="282" t="s">
        <v>87</v>
      </c>
      <c r="AG229" s="282" t="s">
        <v>87</v>
      </c>
      <c r="AH229" s="282" t="s">
        <v>87</v>
      </c>
      <c r="AI229" s="282" t="s">
        <v>87</v>
      </c>
      <c r="AJ229" s="282" t="s">
        <v>87</v>
      </c>
      <c r="AK229" s="282" t="s">
        <v>87</v>
      </c>
      <c r="AL229" s="282" t="s">
        <v>87</v>
      </c>
      <c r="AM229" s="282" t="s">
        <v>87</v>
      </c>
      <c r="AN229" s="282" t="s">
        <v>87</v>
      </c>
      <c r="AO229" s="282" t="s">
        <v>87</v>
      </c>
      <c r="AP229" s="282" t="s">
        <v>87</v>
      </c>
      <c r="AQ229" s="282" t="s">
        <v>87</v>
      </c>
      <c r="AR229" s="282" t="s">
        <v>87</v>
      </c>
      <c r="AS229" s="282" t="s">
        <v>87</v>
      </c>
      <c r="AT229" s="282" t="s">
        <v>87</v>
      </c>
      <c r="AU229" s="282" t="s">
        <v>87</v>
      </c>
      <c r="AV229" s="282" t="s">
        <v>87</v>
      </c>
      <c r="AW229" s="286" t="s">
        <v>87</v>
      </c>
      <c r="AX229" s="286" t="s">
        <v>87</v>
      </c>
      <c r="AY229" s="286" t="s">
        <v>87</v>
      </c>
      <c r="AZ229" s="286" t="s">
        <v>87</v>
      </c>
      <c r="BA229" s="286" t="s">
        <v>87</v>
      </c>
      <c r="BB229" s="285">
        <v>18</v>
      </c>
      <c r="BC229" s="285">
        <v>25</v>
      </c>
      <c r="BD229" s="287" t="s">
        <v>88</v>
      </c>
      <c r="BE229" s="287" t="s">
        <v>88</v>
      </c>
      <c r="BF229" s="287" t="s">
        <v>88</v>
      </c>
      <c r="BG229" s="285">
        <v>10</v>
      </c>
      <c r="BH229" s="284">
        <v>13.467106592148678</v>
      </c>
      <c r="BI229" s="285">
        <v>47</v>
      </c>
      <c r="BJ229" s="284">
        <v>63.29540098309878</v>
      </c>
      <c r="BK229" s="285">
        <v>0</v>
      </c>
      <c r="BL229" s="284">
        <v>0</v>
      </c>
      <c r="BM229" s="285">
        <v>0</v>
      </c>
      <c r="BN229" s="288">
        <v>0</v>
      </c>
      <c r="BO229" s="289">
        <v>0</v>
      </c>
      <c r="BP229" s="288">
        <v>0</v>
      </c>
      <c r="BQ229" s="285">
        <v>0</v>
      </c>
      <c r="BR229" s="288">
        <v>0</v>
      </c>
      <c r="BS229" s="285">
        <v>0</v>
      </c>
      <c r="BT229" s="288">
        <v>0</v>
      </c>
      <c r="BU229" s="285">
        <v>0</v>
      </c>
      <c r="BV229" s="288">
        <v>0</v>
      </c>
      <c r="BW229" s="285">
        <v>0</v>
      </c>
      <c r="BX229" s="288">
        <v>0</v>
      </c>
      <c r="BY229" s="285">
        <v>0</v>
      </c>
      <c r="BZ229" s="288">
        <v>0</v>
      </c>
      <c r="CA229" s="285">
        <v>6</v>
      </c>
      <c r="CB229" s="288">
        <v>8.0802639552892064</v>
      </c>
      <c r="CC229" s="290">
        <v>0</v>
      </c>
      <c r="CD229" s="291">
        <v>0</v>
      </c>
      <c r="CE229" s="285">
        <v>0</v>
      </c>
      <c r="CF229" s="288">
        <v>0</v>
      </c>
      <c r="CG229" s="285">
        <v>87</v>
      </c>
      <c r="CH229" s="288">
        <v>117.16382735169348</v>
      </c>
      <c r="CI229" s="285">
        <v>298</v>
      </c>
      <c r="CJ229" s="288">
        <v>401.31977644603052</v>
      </c>
      <c r="CK229" s="285">
        <v>78</v>
      </c>
      <c r="CL229" s="288">
        <v>105.04343141875968</v>
      </c>
      <c r="CM229" s="285">
        <v>18</v>
      </c>
      <c r="CN229" s="292">
        <v>24.240791865867617</v>
      </c>
      <c r="CO229" s="285">
        <v>14</v>
      </c>
      <c r="CP229" s="288">
        <v>18.853949229008148</v>
      </c>
      <c r="CQ229" s="285">
        <v>0</v>
      </c>
      <c r="CR229" s="288">
        <v>0</v>
      </c>
      <c r="CS229" s="290">
        <v>0</v>
      </c>
      <c r="CT229" s="291">
        <v>0</v>
      </c>
      <c r="CU229" s="285">
        <v>0</v>
      </c>
      <c r="CV229" s="288">
        <v>0</v>
      </c>
      <c r="CW229" s="285">
        <v>0</v>
      </c>
      <c r="CX229" s="288">
        <v>0</v>
      </c>
      <c r="CY229" s="285">
        <v>0</v>
      </c>
      <c r="CZ229" s="288">
        <v>0</v>
      </c>
      <c r="DA229" s="290">
        <v>0</v>
      </c>
      <c r="DB229" s="291">
        <v>0</v>
      </c>
      <c r="DC229" s="285">
        <v>0</v>
      </c>
      <c r="DD229" s="285">
        <v>0</v>
      </c>
      <c r="DE229" s="285">
        <v>0</v>
      </c>
      <c r="DF229" s="285">
        <v>0</v>
      </c>
      <c r="DG229" s="285">
        <v>0</v>
      </c>
      <c r="DH229" s="285">
        <v>0</v>
      </c>
      <c r="DI229" s="285">
        <v>0</v>
      </c>
      <c r="DJ229" s="285">
        <v>0</v>
      </c>
      <c r="DK229" s="285">
        <v>0</v>
      </c>
      <c r="DL229" s="285">
        <v>0</v>
      </c>
      <c r="DM229" s="285">
        <v>0</v>
      </c>
      <c r="DN229" s="285">
        <v>0</v>
      </c>
      <c r="DO229" s="285">
        <v>0</v>
      </c>
      <c r="DP229" s="285">
        <v>0</v>
      </c>
      <c r="DQ229" s="285">
        <v>0</v>
      </c>
      <c r="DR229" s="285">
        <v>0</v>
      </c>
      <c r="DS229" s="285">
        <v>0</v>
      </c>
      <c r="DT229" s="285">
        <v>0</v>
      </c>
      <c r="DU229" s="285">
        <v>0</v>
      </c>
      <c r="DV229" s="285">
        <v>0</v>
      </c>
      <c r="DW229" s="285">
        <v>0</v>
      </c>
      <c r="DX229" s="285">
        <v>0</v>
      </c>
      <c r="DY229" s="285">
        <v>0</v>
      </c>
      <c r="DZ229" s="285">
        <v>0</v>
      </c>
      <c r="EA229" s="285">
        <v>0</v>
      </c>
      <c r="EB229" s="288">
        <v>0</v>
      </c>
      <c r="EC229" s="285">
        <v>0</v>
      </c>
      <c r="ED229" s="285">
        <v>0</v>
      </c>
      <c r="EE229" s="285">
        <v>0</v>
      </c>
      <c r="EF229" s="288">
        <v>0</v>
      </c>
      <c r="EG229" s="285">
        <v>0</v>
      </c>
      <c r="EH229" s="285">
        <v>0</v>
      </c>
      <c r="EI229" s="285">
        <v>0</v>
      </c>
      <c r="EJ229" s="285">
        <v>0</v>
      </c>
      <c r="EK229" s="285">
        <v>0</v>
      </c>
      <c r="EL229" s="285">
        <v>0</v>
      </c>
      <c r="EM229" s="285">
        <v>0</v>
      </c>
      <c r="EN229" s="285">
        <v>0</v>
      </c>
      <c r="EO229" s="285">
        <v>0</v>
      </c>
      <c r="EP229" s="285">
        <v>0</v>
      </c>
      <c r="EQ229" s="285">
        <v>0</v>
      </c>
      <c r="ER229" s="285">
        <v>0</v>
      </c>
      <c r="ES229" s="285">
        <v>0</v>
      </c>
      <c r="ET229" s="285">
        <v>0</v>
      </c>
      <c r="EU229" s="285">
        <v>0</v>
      </c>
      <c r="EV229" s="285">
        <v>0</v>
      </c>
      <c r="EW229" s="285">
        <v>0</v>
      </c>
      <c r="EX229" s="285">
        <v>0</v>
      </c>
      <c r="EY229" s="285">
        <v>0</v>
      </c>
      <c r="EZ229" s="285">
        <v>0</v>
      </c>
      <c r="FA229" s="285">
        <v>0</v>
      </c>
      <c r="FB229" s="285">
        <v>0</v>
      </c>
      <c r="FC229" s="285">
        <v>0</v>
      </c>
      <c r="FD229" s="285">
        <v>0</v>
      </c>
      <c r="FE229" s="285">
        <v>0</v>
      </c>
      <c r="FF229" s="285">
        <v>0</v>
      </c>
      <c r="FG229" s="285">
        <v>0</v>
      </c>
      <c r="FH229" s="285">
        <v>0</v>
      </c>
      <c r="FI229" s="285">
        <v>0</v>
      </c>
      <c r="FJ229" s="285">
        <v>0</v>
      </c>
      <c r="FK229" s="289">
        <v>1</v>
      </c>
      <c r="FL229" s="288">
        <v>1.4347408140719378</v>
      </c>
      <c r="FM229" s="289">
        <v>0</v>
      </c>
      <c r="FN229" s="288">
        <v>0</v>
      </c>
      <c r="FO229" s="289">
        <v>0</v>
      </c>
      <c r="FP229" s="288">
        <v>0</v>
      </c>
      <c r="FQ229" s="281">
        <v>0</v>
      </c>
      <c r="FR229" s="292">
        <v>0</v>
      </c>
      <c r="FS229" s="281">
        <v>0</v>
      </c>
      <c r="FT229" s="292">
        <v>0</v>
      </c>
      <c r="FU229" s="295">
        <v>0</v>
      </c>
      <c r="FV229" s="291">
        <v>0</v>
      </c>
      <c r="FW229" s="293">
        <v>2</v>
      </c>
      <c r="FX229" s="293">
        <v>1</v>
      </c>
      <c r="FY229" s="293">
        <v>1</v>
      </c>
      <c r="FZ229" s="293">
        <v>0</v>
      </c>
      <c r="GA229" s="293">
        <v>0</v>
      </c>
      <c r="GB229" s="285">
        <v>0</v>
      </c>
      <c r="GC229" s="285">
        <v>0</v>
      </c>
      <c r="GD229" s="285">
        <v>0</v>
      </c>
      <c r="GE229" s="285">
        <v>0</v>
      </c>
      <c r="GF229" s="285">
        <v>0</v>
      </c>
      <c r="GG229" s="288">
        <v>0</v>
      </c>
      <c r="GH229" s="288">
        <v>0</v>
      </c>
      <c r="GI229" s="288">
        <v>0</v>
      </c>
      <c r="GJ229" s="288">
        <v>0</v>
      </c>
      <c r="GK229" s="288">
        <v>0</v>
      </c>
      <c r="GL229" s="288">
        <v>0</v>
      </c>
      <c r="GM229" s="288">
        <v>0</v>
      </c>
      <c r="GN229" s="288">
        <v>0</v>
      </c>
      <c r="GO229" s="288">
        <v>0</v>
      </c>
      <c r="GP229" s="288">
        <v>0</v>
      </c>
      <c r="GQ229" s="288">
        <v>0</v>
      </c>
      <c r="GR229" s="288">
        <v>0</v>
      </c>
      <c r="GS229" s="288">
        <v>0</v>
      </c>
      <c r="GT229" s="288">
        <v>0</v>
      </c>
      <c r="GU229" s="288">
        <v>0</v>
      </c>
      <c r="GV229" s="288">
        <v>0</v>
      </c>
      <c r="GW229" s="288">
        <v>0</v>
      </c>
      <c r="GX229" s="288">
        <v>0</v>
      </c>
      <c r="GY229" s="288">
        <v>0</v>
      </c>
      <c r="GZ229" s="288">
        <v>0</v>
      </c>
      <c r="HA229" s="288">
        <v>0</v>
      </c>
      <c r="HB229" s="288">
        <v>0</v>
      </c>
      <c r="HC229" s="288">
        <v>0</v>
      </c>
      <c r="HD229" s="288">
        <v>0</v>
      </c>
      <c r="HE229" s="288">
        <v>0</v>
      </c>
      <c r="HF229" s="288">
        <v>0</v>
      </c>
      <c r="HG229" s="288">
        <v>0</v>
      </c>
      <c r="HH229" s="288">
        <v>0</v>
      </c>
      <c r="HI229" s="288">
        <v>0</v>
      </c>
      <c r="HJ229" s="134">
        <v>2.8694816281438755</v>
      </c>
      <c r="HK229" s="134">
        <v>4.3042224422158135</v>
      </c>
      <c r="HL229" s="132">
        <v>49.068135841260286</v>
      </c>
      <c r="HM229" s="144">
        <v>113.95781647541099</v>
      </c>
      <c r="HN229" s="144">
        <v>97.627760119520104</v>
      </c>
      <c r="HO229" s="366">
        <v>0.15159171298635701</v>
      </c>
      <c r="HP229" s="366">
        <v>3.5997120230381603E-2</v>
      </c>
      <c r="HQ229" s="366">
        <v>7.6923076923076898</v>
      </c>
      <c r="HR229" s="366">
        <v>2.9411764705882399</v>
      </c>
      <c r="HS229" s="132">
        <v>100</v>
      </c>
      <c r="HT229" s="132">
        <v>94.117647058823493</v>
      </c>
      <c r="HU229" s="132">
        <v>1.97069226882264</v>
      </c>
      <c r="HV229" s="132">
        <v>1.2239020878329701</v>
      </c>
      <c r="HW229" s="132">
        <v>8.0371595467661301</v>
      </c>
      <c r="HX229" s="132">
        <v>11.402690821899601</v>
      </c>
      <c r="HY229" s="144">
        <v>102.42157302877163</v>
      </c>
      <c r="HZ229" s="144">
        <v>91.267112535318901</v>
      </c>
      <c r="IA229" s="383">
        <v>10</v>
      </c>
      <c r="IB229" s="383">
        <v>9</v>
      </c>
      <c r="IC229" s="366">
        <v>0.39200313602508802</v>
      </c>
      <c r="ID229" s="366">
        <v>0.26277372262773702</v>
      </c>
      <c r="IE229" s="366">
        <v>3.5335689045936398</v>
      </c>
      <c r="IF229" s="366">
        <v>3.1034482758620698</v>
      </c>
      <c r="IG229" s="144">
        <v>74.558303886925799</v>
      </c>
      <c r="IH229" s="144">
        <v>80.344827586206904</v>
      </c>
      <c r="II229" s="144">
        <v>11.093688749509999</v>
      </c>
      <c r="IJ229" s="144">
        <v>8.4671532846715305</v>
      </c>
      <c r="IK229" s="144">
        <v>10.225913153635</v>
      </c>
      <c r="IL229" s="144">
        <v>13.6739043559345</v>
      </c>
      <c r="IM229" s="146">
        <v>104.10259751426965</v>
      </c>
      <c r="IN229" s="135">
        <v>93.958905977007277</v>
      </c>
      <c r="IO229" s="366">
        <v>0.42171850289931501</v>
      </c>
      <c r="IP229" s="366">
        <v>0.129421915444349</v>
      </c>
      <c r="IQ229" s="366">
        <v>4.5714285714285703</v>
      </c>
      <c r="IR229" s="366">
        <v>1.3824884792626699</v>
      </c>
      <c r="IS229" s="144">
        <v>92</v>
      </c>
      <c r="IT229" s="144">
        <v>97.695852534562206</v>
      </c>
      <c r="IU229" s="144">
        <v>9.2250922509225095</v>
      </c>
      <c r="IV229" s="144">
        <v>9.3615185504745497</v>
      </c>
      <c r="IW229" s="144">
        <v>16.404612159329101</v>
      </c>
      <c r="IX229" s="144">
        <v>18.8999808024573</v>
      </c>
      <c r="IY229" s="338">
        <v>14</v>
      </c>
      <c r="IZ229" s="366">
        <v>0.47297297297297303</v>
      </c>
      <c r="JA229" s="366">
        <v>5.6910569105691096</v>
      </c>
      <c r="JB229" s="366">
        <v>95.528455284552805</v>
      </c>
      <c r="JC229" s="366">
        <v>8.3108108108108105</v>
      </c>
      <c r="JD229" s="144">
        <v>11.995470893832399</v>
      </c>
    </row>
    <row r="230" spans="1:264" ht="18" customHeight="1">
      <c r="A230" s="278"/>
      <c r="B230" s="279" t="s">
        <v>87</v>
      </c>
      <c r="C230" s="279" t="s">
        <v>87</v>
      </c>
      <c r="D230" s="280" t="s">
        <v>1946</v>
      </c>
      <c r="E230" s="281" t="s">
        <v>1443</v>
      </c>
      <c r="F230" s="280" t="s">
        <v>132</v>
      </c>
      <c r="G230" s="281" t="s">
        <v>27</v>
      </c>
      <c r="H230" s="282" t="s">
        <v>87</v>
      </c>
      <c r="I230" s="282" t="s">
        <v>87</v>
      </c>
      <c r="J230" s="282" t="s">
        <v>87</v>
      </c>
      <c r="K230" s="282" t="s">
        <v>87</v>
      </c>
      <c r="L230" s="282" t="s">
        <v>87</v>
      </c>
      <c r="M230" s="283">
        <v>60324</v>
      </c>
      <c r="N230" s="282" t="s">
        <v>87</v>
      </c>
      <c r="O230" s="282" t="s">
        <v>87</v>
      </c>
      <c r="P230" s="282" t="s">
        <v>87</v>
      </c>
      <c r="Q230" s="282" t="s">
        <v>87</v>
      </c>
      <c r="R230" s="132">
        <v>106.77668319298243</v>
      </c>
      <c r="S230" s="132">
        <v>100.46364186828075</v>
      </c>
      <c r="T230" s="338">
        <v>43.156843174268147</v>
      </c>
      <c r="U230" s="395">
        <v>2.1921352176551636</v>
      </c>
      <c r="V230" s="132">
        <v>10.219780219780199</v>
      </c>
      <c r="W230" s="132">
        <v>12.197802197802201</v>
      </c>
      <c r="X230" s="132">
        <v>22.417582417582398</v>
      </c>
      <c r="Y230" s="282" t="s">
        <v>87</v>
      </c>
      <c r="Z230" s="282" t="s">
        <v>87</v>
      </c>
      <c r="AA230" s="282" t="s">
        <v>87</v>
      </c>
      <c r="AB230" s="282" t="s">
        <v>87</v>
      </c>
      <c r="AC230" s="282" t="s">
        <v>87</v>
      </c>
      <c r="AD230" s="282" t="s">
        <v>87</v>
      </c>
      <c r="AE230" s="282" t="s">
        <v>87</v>
      </c>
      <c r="AF230" s="282" t="s">
        <v>87</v>
      </c>
      <c r="AG230" s="282" t="s">
        <v>87</v>
      </c>
      <c r="AH230" s="282" t="s">
        <v>87</v>
      </c>
      <c r="AI230" s="282" t="s">
        <v>87</v>
      </c>
      <c r="AJ230" s="282" t="s">
        <v>87</v>
      </c>
      <c r="AK230" s="282" t="s">
        <v>87</v>
      </c>
      <c r="AL230" s="282" t="s">
        <v>87</v>
      </c>
      <c r="AM230" s="282" t="s">
        <v>87</v>
      </c>
      <c r="AN230" s="282" t="s">
        <v>87</v>
      </c>
      <c r="AO230" s="282" t="s">
        <v>87</v>
      </c>
      <c r="AP230" s="282" t="s">
        <v>87</v>
      </c>
      <c r="AQ230" s="282" t="s">
        <v>87</v>
      </c>
      <c r="AR230" s="282" t="s">
        <v>87</v>
      </c>
      <c r="AS230" s="282" t="s">
        <v>87</v>
      </c>
      <c r="AT230" s="282" t="s">
        <v>87</v>
      </c>
      <c r="AU230" s="282" t="s">
        <v>87</v>
      </c>
      <c r="AV230" s="282" t="s">
        <v>87</v>
      </c>
      <c r="AW230" s="286" t="s">
        <v>87</v>
      </c>
      <c r="AX230" s="286" t="s">
        <v>87</v>
      </c>
      <c r="AY230" s="286" t="s">
        <v>87</v>
      </c>
      <c r="AZ230" s="286" t="s">
        <v>87</v>
      </c>
      <c r="BA230" s="286" t="s">
        <v>87</v>
      </c>
      <c r="BB230" s="285">
        <v>13</v>
      </c>
      <c r="BC230" s="285">
        <v>13</v>
      </c>
      <c r="BD230" s="287" t="s">
        <v>88</v>
      </c>
      <c r="BE230" s="287" t="s">
        <v>88</v>
      </c>
      <c r="BF230" s="287" t="s">
        <v>88</v>
      </c>
      <c r="BG230" s="285">
        <v>0</v>
      </c>
      <c r="BH230" s="284">
        <v>0</v>
      </c>
      <c r="BI230" s="285">
        <v>56</v>
      </c>
      <c r="BJ230" s="284">
        <v>88.046161344590658</v>
      </c>
      <c r="BK230" s="285">
        <v>0</v>
      </c>
      <c r="BL230" s="284">
        <v>0</v>
      </c>
      <c r="BM230" s="285">
        <v>0</v>
      </c>
      <c r="BN230" s="288">
        <v>0</v>
      </c>
      <c r="BO230" s="289">
        <v>12</v>
      </c>
      <c r="BP230" s="288">
        <v>18.867034573840858</v>
      </c>
      <c r="BQ230" s="285">
        <v>0</v>
      </c>
      <c r="BR230" s="288">
        <v>0</v>
      </c>
      <c r="BS230" s="285">
        <v>0</v>
      </c>
      <c r="BT230" s="288">
        <v>0</v>
      </c>
      <c r="BU230" s="285">
        <v>0</v>
      </c>
      <c r="BV230" s="288">
        <v>0</v>
      </c>
      <c r="BW230" s="285">
        <v>0</v>
      </c>
      <c r="BX230" s="288">
        <v>0</v>
      </c>
      <c r="BY230" s="290">
        <v>0</v>
      </c>
      <c r="BZ230" s="291">
        <v>0</v>
      </c>
      <c r="CA230" s="285">
        <v>74</v>
      </c>
      <c r="CB230" s="288">
        <v>116.34671320535195</v>
      </c>
      <c r="CC230" s="290">
        <v>0</v>
      </c>
      <c r="CD230" s="291">
        <v>0</v>
      </c>
      <c r="CE230" s="285">
        <v>15</v>
      </c>
      <c r="CF230" s="288">
        <v>23.583793217301071</v>
      </c>
      <c r="CG230" s="285">
        <v>278</v>
      </c>
      <c r="CH230" s="288">
        <v>437.0863009606465</v>
      </c>
      <c r="CI230" s="285">
        <v>324</v>
      </c>
      <c r="CJ230" s="288">
        <v>509.40993349370314</v>
      </c>
      <c r="CK230" s="285">
        <v>121</v>
      </c>
      <c r="CL230" s="288">
        <v>190.24259861956196</v>
      </c>
      <c r="CM230" s="285">
        <v>0</v>
      </c>
      <c r="CN230" s="292">
        <v>0</v>
      </c>
      <c r="CO230" s="285">
        <v>14</v>
      </c>
      <c r="CP230" s="288">
        <v>22.011540336147664</v>
      </c>
      <c r="CQ230" s="285">
        <v>1</v>
      </c>
      <c r="CR230" s="288">
        <v>1.5722528811534047</v>
      </c>
      <c r="CS230" s="285">
        <v>1</v>
      </c>
      <c r="CT230" s="288">
        <v>1.5722528811534047</v>
      </c>
      <c r="CU230" s="285">
        <v>6</v>
      </c>
      <c r="CV230" s="288">
        <v>9.4335172869204289</v>
      </c>
      <c r="CW230" s="285">
        <v>151</v>
      </c>
      <c r="CX230" s="288">
        <v>237.41018505416409</v>
      </c>
      <c r="CY230" s="285">
        <v>151</v>
      </c>
      <c r="CZ230" s="288">
        <v>237.41018505416409</v>
      </c>
      <c r="DA230" s="290">
        <v>0</v>
      </c>
      <c r="DB230" s="291">
        <v>0</v>
      </c>
      <c r="DC230" s="285">
        <v>0</v>
      </c>
      <c r="DD230" s="285">
        <v>0</v>
      </c>
      <c r="DE230" s="285">
        <v>0</v>
      </c>
      <c r="DF230" s="285">
        <v>0</v>
      </c>
      <c r="DG230" s="285">
        <v>0</v>
      </c>
      <c r="DH230" s="285">
        <v>0</v>
      </c>
      <c r="DI230" s="285">
        <v>0</v>
      </c>
      <c r="DJ230" s="285">
        <v>0</v>
      </c>
      <c r="DK230" s="285">
        <v>0</v>
      </c>
      <c r="DL230" s="285">
        <v>0</v>
      </c>
      <c r="DM230" s="285">
        <v>0</v>
      </c>
      <c r="DN230" s="285">
        <v>0</v>
      </c>
      <c r="DO230" s="285">
        <v>0</v>
      </c>
      <c r="DP230" s="285">
        <v>0</v>
      </c>
      <c r="DQ230" s="285">
        <v>0</v>
      </c>
      <c r="DR230" s="285">
        <v>0</v>
      </c>
      <c r="DS230" s="285">
        <v>0</v>
      </c>
      <c r="DT230" s="285">
        <v>0</v>
      </c>
      <c r="DU230" s="285">
        <v>0</v>
      </c>
      <c r="DV230" s="285">
        <v>0</v>
      </c>
      <c r="DW230" s="285">
        <v>0</v>
      </c>
      <c r="DX230" s="285">
        <v>0</v>
      </c>
      <c r="DY230" s="285">
        <v>0</v>
      </c>
      <c r="DZ230" s="285">
        <v>0</v>
      </c>
      <c r="EA230" s="285">
        <v>0</v>
      </c>
      <c r="EB230" s="288">
        <v>0</v>
      </c>
      <c r="EC230" s="285">
        <v>0</v>
      </c>
      <c r="ED230" s="285">
        <v>0</v>
      </c>
      <c r="EE230" s="285">
        <v>0</v>
      </c>
      <c r="EF230" s="288">
        <v>0</v>
      </c>
      <c r="EG230" s="285">
        <v>0</v>
      </c>
      <c r="EH230" s="285">
        <v>0</v>
      </c>
      <c r="EI230" s="285">
        <v>0</v>
      </c>
      <c r="EJ230" s="285">
        <v>0</v>
      </c>
      <c r="EK230" s="285">
        <v>0</v>
      </c>
      <c r="EL230" s="285">
        <v>0</v>
      </c>
      <c r="EM230" s="285">
        <v>0</v>
      </c>
      <c r="EN230" s="285">
        <v>0</v>
      </c>
      <c r="EO230" s="285">
        <v>0</v>
      </c>
      <c r="EP230" s="285">
        <v>0</v>
      </c>
      <c r="EQ230" s="285">
        <v>0</v>
      </c>
      <c r="ER230" s="285">
        <v>0</v>
      </c>
      <c r="ES230" s="285">
        <v>0</v>
      </c>
      <c r="ET230" s="285">
        <v>0</v>
      </c>
      <c r="EU230" s="285">
        <v>0</v>
      </c>
      <c r="EV230" s="285">
        <v>0</v>
      </c>
      <c r="EW230" s="285">
        <v>0</v>
      </c>
      <c r="EX230" s="285">
        <v>0</v>
      </c>
      <c r="EY230" s="285">
        <v>0</v>
      </c>
      <c r="EZ230" s="285">
        <v>0</v>
      </c>
      <c r="FA230" s="285">
        <v>0</v>
      </c>
      <c r="FB230" s="285">
        <v>0</v>
      </c>
      <c r="FC230" s="285">
        <v>0</v>
      </c>
      <c r="FD230" s="285">
        <v>0</v>
      </c>
      <c r="FE230" s="285">
        <v>0</v>
      </c>
      <c r="FF230" s="285">
        <v>0</v>
      </c>
      <c r="FG230" s="285">
        <v>0</v>
      </c>
      <c r="FH230" s="285">
        <v>0</v>
      </c>
      <c r="FI230" s="285">
        <v>0</v>
      </c>
      <c r="FJ230" s="285">
        <v>0</v>
      </c>
      <c r="FK230" s="289">
        <v>3</v>
      </c>
      <c r="FL230" s="288">
        <v>4.9731450169086928</v>
      </c>
      <c r="FM230" s="289">
        <v>0</v>
      </c>
      <c r="FN230" s="288">
        <v>0</v>
      </c>
      <c r="FO230" s="289">
        <v>0</v>
      </c>
      <c r="FP230" s="288">
        <v>0</v>
      </c>
      <c r="FQ230" s="281">
        <v>0</v>
      </c>
      <c r="FR230" s="292">
        <v>0</v>
      </c>
      <c r="FS230" s="281">
        <v>0</v>
      </c>
      <c r="FT230" s="292">
        <v>0</v>
      </c>
      <c r="FU230" s="295">
        <v>0</v>
      </c>
      <c r="FV230" s="291">
        <v>0</v>
      </c>
      <c r="FW230" s="293">
        <v>2</v>
      </c>
      <c r="FX230" s="293">
        <v>0</v>
      </c>
      <c r="FY230" s="293">
        <v>2</v>
      </c>
      <c r="FZ230" s="293">
        <v>0</v>
      </c>
      <c r="GA230" s="293">
        <v>0</v>
      </c>
      <c r="GB230" s="285">
        <v>0</v>
      </c>
      <c r="GC230" s="285">
        <v>0</v>
      </c>
      <c r="GD230" s="285">
        <v>0</v>
      </c>
      <c r="GE230" s="285">
        <v>0</v>
      </c>
      <c r="GF230" s="285">
        <v>0</v>
      </c>
      <c r="GG230" s="288">
        <v>0</v>
      </c>
      <c r="GH230" s="288">
        <v>0</v>
      </c>
      <c r="GI230" s="288">
        <v>0</v>
      </c>
      <c r="GJ230" s="288">
        <v>0</v>
      </c>
      <c r="GK230" s="288">
        <v>0</v>
      </c>
      <c r="GL230" s="288">
        <v>0</v>
      </c>
      <c r="GM230" s="288">
        <v>0</v>
      </c>
      <c r="GN230" s="288">
        <v>0</v>
      </c>
      <c r="GO230" s="288">
        <v>0</v>
      </c>
      <c r="GP230" s="288">
        <v>0</v>
      </c>
      <c r="GQ230" s="288">
        <v>0</v>
      </c>
      <c r="GR230" s="288">
        <v>0</v>
      </c>
      <c r="GS230" s="288">
        <v>0</v>
      </c>
      <c r="GT230" s="288">
        <v>0</v>
      </c>
      <c r="GU230" s="288">
        <v>0</v>
      </c>
      <c r="GV230" s="288">
        <v>0</v>
      </c>
      <c r="GW230" s="288">
        <v>0</v>
      </c>
      <c r="GX230" s="288">
        <v>0</v>
      </c>
      <c r="GY230" s="288">
        <v>0</v>
      </c>
      <c r="GZ230" s="288">
        <v>0</v>
      </c>
      <c r="HA230" s="288">
        <v>0</v>
      </c>
      <c r="HB230" s="288">
        <v>0</v>
      </c>
      <c r="HC230" s="288">
        <v>0</v>
      </c>
      <c r="HD230" s="288">
        <v>0</v>
      </c>
      <c r="HE230" s="288">
        <v>0</v>
      </c>
      <c r="HF230" s="288">
        <v>0</v>
      </c>
      <c r="HG230" s="288">
        <v>0</v>
      </c>
      <c r="HH230" s="288">
        <v>0</v>
      </c>
      <c r="HI230" s="288">
        <v>0</v>
      </c>
      <c r="HJ230" s="134">
        <v>0</v>
      </c>
      <c r="HK230" s="134">
        <v>14.919435050726078</v>
      </c>
      <c r="HL230" s="132">
        <v>39.950931635833172</v>
      </c>
      <c r="HM230" s="144">
        <v>110.311621862995</v>
      </c>
      <c r="HN230" s="144">
        <v>103.269768896923</v>
      </c>
      <c r="HO230" s="365">
        <v>3.80662352493338E-2</v>
      </c>
      <c r="HP230" s="365">
        <v>5.3981106612685598E-2</v>
      </c>
      <c r="HQ230" s="365">
        <v>2.6315789473684199</v>
      </c>
      <c r="HR230" s="365">
        <v>4.1666666666666696</v>
      </c>
      <c r="HS230" s="132">
        <v>92.105263157894697</v>
      </c>
      <c r="HT230" s="132">
        <v>89.5833333333333</v>
      </c>
      <c r="HU230" s="132">
        <v>1.44651693947469</v>
      </c>
      <c r="HV230" s="132">
        <v>1.2955465587044499</v>
      </c>
      <c r="HW230" s="132">
        <v>11.859838274932599</v>
      </c>
      <c r="HX230" s="132">
        <v>17.498632919303201</v>
      </c>
      <c r="HY230" s="144">
        <v>106.08062485858056</v>
      </c>
      <c r="HZ230" s="144">
        <v>105.857176968009</v>
      </c>
      <c r="IA230" s="383">
        <v>4</v>
      </c>
      <c r="IB230" s="383">
        <v>3</v>
      </c>
      <c r="IC230" s="366">
        <v>0.16680567139282701</v>
      </c>
      <c r="ID230" s="366">
        <v>9.46073793755913E-2</v>
      </c>
      <c r="IE230" s="366">
        <v>2.1505376344085998</v>
      </c>
      <c r="IF230" s="366">
        <v>1.64835164835165</v>
      </c>
      <c r="IG230" s="144">
        <v>65.053763440860195</v>
      </c>
      <c r="IH230" s="144">
        <v>73.076923076923094</v>
      </c>
      <c r="II230" s="144">
        <v>7.7564637197664696</v>
      </c>
      <c r="IJ230" s="144">
        <v>5.7395143487858702</v>
      </c>
      <c r="IK230" s="144">
        <v>11.884342073021299</v>
      </c>
      <c r="IL230" s="144">
        <v>16.7408796187798</v>
      </c>
      <c r="IM230" s="146">
        <v>114.17704725106252</v>
      </c>
      <c r="IN230" s="135">
        <v>116.99226660482769</v>
      </c>
      <c r="IO230" s="366">
        <v>0.20544427324088299</v>
      </c>
      <c r="IP230" s="366">
        <v>9.1324200913242004E-2</v>
      </c>
      <c r="IQ230" s="366">
        <v>4.5977011494252897</v>
      </c>
      <c r="IR230" s="366">
        <v>2.4096385542168699</v>
      </c>
      <c r="IS230" s="144">
        <v>89.655172413793096</v>
      </c>
      <c r="IT230" s="144">
        <v>100</v>
      </c>
      <c r="IU230" s="144">
        <v>4.4684129429892101</v>
      </c>
      <c r="IV230" s="144">
        <v>3.7899543378995402</v>
      </c>
      <c r="IW230" s="144">
        <v>18.464505242858898</v>
      </c>
      <c r="IX230" s="144">
        <v>22.9016245487365</v>
      </c>
      <c r="IY230" s="338">
        <v>9</v>
      </c>
      <c r="IZ230" s="366">
        <v>0.233039875712066</v>
      </c>
      <c r="JA230" s="366">
        <v>4.8913043478260896</v>
      </c>
      <c r="JB230" s="366">
        <v>95.108695652173907</v>
      </c>
      <c r="JC230" s="366">
        <v>4.7643707923355798</v>
      </c>
      <c r="JD230" s="144">
        <v>22.701351456917401</v>
      </c>
    </row>
    <row r="231" spans="1:264" ht="18" customHeight="1">
      <c r="A231" s="278"/>
      <c r="B231" s="279" t="s">
        <v>87</v>
      </c>
      <c r="C231" s="279" t="s">
        <v>87</v>
      </c>
      <c r="D231" s="280" t="s">
        <v>1947</v>
      </c>
      <c r="E231" s="281" t="s">
        <v>1444</v>
      </c>
      <c r="F231" s="280" t="s">
        <v>132</v>
      </c>
      <c r="G231" s="281" t="s">
        <v>27</v>
      </c>
      <c r="H231" s="282" t="s">
        <v>87</v>
      </c>
      <c r="I231" s="282" t="s">
        <v>87</v>
      </c>
      <c r="J231" s="282" t="s">
        <v>87</v>
      </c>
      <c r="K231" s="282" t="s">
        <v>87</v>
      </c>
      <c r="L231" s="282" t="s">
        <v>87</v>
      </c>
      <c r="M231" s="283">
        <v>120871</v>
      </c>
      <c r="N231" s="282" t="s">
        <v>87</v>
      </c>
      <c r="O231" s="282" t="s">
        <v>87</v>
      </c>
      <c r="P231" s="282" t="s">
        <v>87</v>
      </c>
      <c r="Q231" s="282" t="s">
        <v>87</v>
      </c>
      <c r="R231" s="132">
        <v>107.15978624419344</v>
      </c>
      <c r="S231" s="132">
        <v>96.685012227910335</v>
      </c>
      <c r="T231" s="395">
        <v>96.011882754791259</v>
      </c>
      <c r="U231" s="339" t="s">
        <v>88</v>
      </c>
      <c r="V231" s="132">
        <v>13.2675438596491</v>
      </c>
      <c r="W231" s="132">
        <v>9.4846491228070207</v>
      </c>
      <c r="X231" s="132">
        <v>22.752192982456101</v>
      </c>
      <c r="Y231" s="282" t="s">
        <v>87</v>
      </c>
      <c r="Z231" s="282" t="s">
        <v>87</v>
      </c>
      <c r="AA231" s="282" t="s">
        <v>87</v>
      </c>
      <c r="AB231" s="282" t="s">
        <v>87</v>
      </c>
      <c r="AC231" s="282" t="s">
        <v>87</v>
      </c>
      <c r="AD231" s="282" t="s">
        <v>87</v>
      </c>
      <c r="AE231" s="282" t="s">
        <v>87</v>
      </c>
      <c r="AF231" s="282" t="s">
        <v>87</v>
      </c>
      <c r="AG231" s="282" t="s">
        <v>87</v>
      </c>
      <c r="AH231" s="282" t="s">
        <v>87</v>
      </c>
      <c r="AI231" s="282" t="s">
        <v>87</v>
      </c>
      <c r="AJ231" s="282" t="s">
        <v>87</v>
      </c>
      <c r="AK231" s="282" t="s">
        <v>87</v>
      </c>
      <c r="AL231" s="282" t="s">
        <v>87</v>
      </c>
      <c r="AM231" s="282" t="s">
        <v>87</v>
      </c>
      <c r="AN231" s="282" t="s">
        <v>87</v>
      </c>
      <c r="AO231" s="282" t="s">
        <v>87</v>
      </c>
      <c r="AP231" s="282" t="s">
        <v>87</v>
      </c>
      <c r="AQ231" s="282" t="s">
        <v>87</v>
      </c>
      <c r="AR231" s="282" t="s">
        <v>87</v>
      </c>
      <c r="AS231" s="282" t="s">
        <v>87</v>
      </c>
      <c r="AT231" s="282" t="s">
        <v>87</v>
      </c>
      <c r="AU231" s="282" t="s">
        <v>87</v>
      </c>
      <c r="AV231" s="282" t="s">
        <v>87</v>
      </c>
      <c r="AW231" s="286" t="s">
        <v>87</v>
      </c>
      <c r="AX231" s="286" t="s">
        <v>87</v>
      </c>
      <c r="AY231" s="286" t="s">
        <v>87</v>
      </c>
      <c r="AZ231" s="286" t="s">
        <v>87</v>
      </c>
      <c r="BA231" s="286" t="s">
        <v>87</v>
      </c>
      <c r="BB231" s="285">
        <v>24</v>
      </c>
      <c r="BC231" s="285">
        <v>40</v>
      </c>
      <c r="BD231" s="287" t="s">
        <v>88</v>
      </c>
      <c r="BE231" s="287" t="s">
        <v>88</v>
      </c>
      <c r="BF231" s="287" t="s">
        <v>88</v>
      </c>
      <c r="BG231" s="285">
        <v>10</v>
      </c>
      <c r="BH231" s="284">
        <v>7.8026856844125749</v>
      </c>
      <c r="BI231" s="285">
        <v>165</v>
      </c>
      <c r="BJ231" s="284">
        <v>128.74431379280747</v>
      </c>
      <c r="BK231" s="285">
        <v>0</v>
      </c>
      <c r="BL231" s="284">
        <v>0</v>
      </c>
      <c r="BM231" s="285">
        <v>0</v>
      </c>
      <c r="BN231" s="288">
        <v>0</v>
      </c>
      <c r="BO231" s="289">
        <v>42</v>
      </c>
      <c r="BP231" s="288">
        <v>32.771279874532816</v>
      </c>
      <c r="BQ231" s="285">
        <v>0</v>
      </c>
      <c r="BR231" s="288">
        <v>0</v>
      </c>
      <c r="BS231" s="285">
        <v>0</v>
      </c>
      <c r="BT231" s="288">
        <v>0</v>
      </c>
      <c r="BU231" s="285">
        <v>0</v>
      </c>
      <c r="BV231" s="288">
        <v>0</v>
      </c>
      <c r="BW231" s="285">
        <v>12</v>
      </c>
      <c r="BX231" s="288">
        <v>9.3632228212950892</v>
      </c>
      <c r="BY231" s="290">
        <v>0</v>
      </c>
      <c r="BZ231" s="291">
        <v>0</v>
      </c>
      <c r="CA231" s="285">
        <v>252</v>
      </c>
      <c r="CB231" s="288">
        <v>196.62767924719691</v>
      </c>
      <c r="CC231" s="290">
        <v>34</v>
      </c>
      <c r="CD231" s="291">
        <v>26.529131327002755</v>
      </c>
      <c r="CE231" s="285">
        <v>26</v>
      </c>
      <c r="CF231" s="288">
        <v>20.286982779472694</v>
      </c>
      <c r="CG231" s="285">
        <v>374</v>
      </c>
      <c r="CH231" s="288">
        <v>291.8204445970303</v>
      </c>
      <c r="CI231" s="285">
        <v>423</v>
      </c>
      <c r="CJ231" s="288">
        <v>330.0536044506519</v>
      </c>
      <c r="CK231" s="285">
        <v>173</v>
      </c>
      <c r="CL231" s="288">
        <v>134.98646234033754</v>
      </c>
      <c r="CM231" s="285">
        <v>55</v>
      </c>
      <c r="CN231" s="292">
        <v>42.914771264269163</v>
      </c>
      <c r="CO231" s="285">
        <v>57</v>
      </c>
      <c r="CP231" s="288">
        <v>44.475308401151672</v>
      </c>
      <c r="CQ231" s="290">
        <v>0</v>
      </c>
      <c r="CR231" s="291">
        <v>0</v>
      </c>
      <c r="CS231" s="290">
        <v>2</v>
      </c>
      <c r="CT231" s="291">
        <v>1.5605371368825152</v>
      </c>
      <c r="CU231" s="290">
        <v>208</v>
      </c>
      <c r="CV231" s="291">
        <v>162.29586223578156</v>
      </c>
      <c r="CW231" s="290">
        <v>305</v>
      </c>
      <c r="CX231" s="291">
        <v>237.98191337458351</v>
      </c>
      <c r="CY231" s="290">
        <v>305</v>
      </c>
      <c r="CZ231" s="291">
        <v>237.98191337458351</v>
      </c>
      <c r="DA231" s="290">
        <v>0</v>
      </c>
      <c r="DB231" s="291">
        <v>0</v>
      </c>
      <c r="DC231" s="290">
        <v>14</v>
      </c>
      <c r="DD231" s="290">
        <v>0</v>
      </c>
      <c r="DE231" s="290">
        <v>436</v>
      </c>
      <c r="DF231" s="290">
        <v>11952</v>
      </c>
      <c r="DG231" s="290">
        <v>4996</v>
      </c>
      <c r="DH231" s="290">
        <v>155</v>
      </c>
      <c r="DI231" s="290">
        <v>0</v>
      </c>
      <c r="DJ231" s="290">
        <v>1</v>
      </c>
      <c r="DK231" s="290">
        <v>2</v>
      </c>
      <c r="DL231" s="290">
        <v>16</v>
      </c>
      <c r="DM231" s="290">
        <v>0</v>
      </c>
      <c r="DN231" s="290">
        <v>0</v>
      </c>
      <c r="DO231" s="290">
        <v>78</v>
      </c>
      <c r="DP231" s="290">
        <v>58</v>
      </c>
      <c r="DQ231" s="290">
        <v>13</v>
      </c>
      <c r="DR231" s="290">
        <v>0</v>
      </c>
      <c r="DS231" s="290">
        <v>16</v>
      </c>
      <c r="DT231" s="290">
        <v>6559</v>
      </c>
      <c r="DU231" s="290">
        <v>9920</v>
      </c>
      <c r="DV231" s="290">
        <v>1077</v>
      </c>
      <c r="DW231" s="290">
        <v>2714</v>
      </c>
      <c r="DX231" s="290">
        <v>353</v>
      </c>
      <c r="DY231" s="290">
        <v>342</v>
      </c>
      <c r="DZ231" s="290">
        <v>3007</v>
      </c>
      <c r="EA231" s="290">
        <v>14159</v>
      </c>
      <c r="EB231" s="291">
        <v>16.971537537961702</v>
      </c>
      <c r="EC231" s="290">
        <v>333</v>
      </c>
      <c r="ED231" s="290">
        <v>4590</v>
      </c>
      <c r="EE231" s="290">
        <v>771</v>
      </c>
      <c r="EF231" s="291">
        <v>16.797385620915033</v>
      </c>
      <c r="EG231" s="290">
        <v>162</v>
      </c>
      <c r="EH231" s="290">
        <v>124</v>
      </c>
      <c r="EI231" s="290">
        <v>20</v>
      </c>
      <c r="EJ231" s="290">
        <v>2</v>
      </c>
      <c r="EK231" s="290">
        <v>294</v>
      </c>
      <c r="EL231" s="290">
        <v>0</v>
      </c>
      <c r="EM231" s="290">
        <v>20</v>
      </c>
      <c r="EN231" s="290">
        <v>2</v>
      </c>
      <c r="EO231" s="290">
        <v>32</v>
      </c>
      <c r="EP231" s="290">
        <v>23</v>
      </c>
      <c r="EQ231" s="290">
        <v>13</v>
      </c>
      <c r="ER231" s="290">
        <v>0</v>
      </c>
      <c r="ES231" s="290">
        <v>0</v>
      </c>
      <c r="ET231" s="290">
        <v>0</v>
      </c>
      <c r="EU231" s="290">
        <v>0</v>
      </c>
      <c r="EV231" s="290">
        <v>2117</v>
      </c>
      <c r="EW231" s="290">
        <v>0</v>
      </c>
      <c r="EX231" s="290">
        <v>0</v>
      </c>
      <c r="EY231" s="290">
        <v>385</v>
      </c>
      <c r="EZ231" s="290">
        <v>0</v>
      </c>
      <c r="FA231" s="290">
        <v>17</v>
      </c>
      <c r="FB231" s="290">
        <v>1</v>
      </c>
      <c r="FC231" s="290">
        <v>4</v>
      </c>
      <c r="FD231" s="290">
        <v>9</v>
      </c>
      <c r="FE231" s="290">
        <v>1</v>
      </c>
      <c r="FF231" s="290">
        <v>17</v>
      </c>
      <c r="FG231" s="290">
        <v>130</v>
      </c>
      <c r="FH231" s="290">
        <v>222</v>
      </c>
      <c r="FI231" s="290">
        <v>211</v>
      </c>
      <c r="FJ231" s="290">
        <v>1836</v>
      </c>
      <c r="FK231" s="289">
        <v>3</v>
      </c>
      <c r="FL231" s="288">
        <v>2.4819849260782156</v>
      </c>
      <c r="FM231" s="295">
        <v>2</v>
      </c>
      <c r="FN231" s="291">
        <v>1.6546566173854771</v>
      </c>
      <c r="FO231" s="295">
        <v>1</v>
      </c>
      <c r="FP231" s="291">
        <v>0.82732830869273855</v>
      </c>
      <c r="FQ231" s="281">
        <v>1</v>
      </c>
      <c r="FR231" s="292">
        <v>0.78026856844125758</v>
      </c>
      <c r="FS231" s="281">
        <v>0</v>
      </c>
      <c r="FT231" s="292">
        <v>0</v>
      </c>
      <c r="FU231" s="295">
        <v>14</v>
      </c>
      <c r="FV231" s="291">
        <v>10.923759958177605</v>
      </c>
      <c r="FW231" s="293">
        <v>0</v>
      </c>
      <c r="FX231" s="293">
        <v>0</v>
      </c>
      <c r="FY231" s="293">
        <v>0</v>
      </c>
      <c r="FZ231" s="293">
        <v>0</v>
      </c>
      <c r="GA231" s="293">
        <v>0</v>
      </c>
      <c r="GB231" s="290">
        <v>5248</v>
      </c>
      <c r="GC231" s="290">
        <v>747</v>
      </c>
      <c r="GD231" s="290">
        <v>944</v>
      </c>
      <c r="GE231" s="290">
        <v>0</v>
      </c>
      <c r="GF231" s="290">
        <v>5</v>
      </c>
      <c r="GG231" s="291">
        <v>138.58000000000001</v>
      </c>
      <c r="GH231" s="291">
        <v>682.86</v>
      </c>
      <c r="GI231" s="291">
        <v>26.41</v>
      </c>
      <c r="GJ231" s="291">
        <v>5.32</v>
      </c>
      <c r="GK231" s="291">
        <v>2</v>
      </c>
      <c r="GL231" s="291">
        <v>3.05</v>
      </c>
      <c r="GM231" s="291">
        <v>6.2</v>
      </c>
      <c r="GN231" s="291">
        <v>3.2</v>
      </c>
      <c r="GO231" s="291">
        <v>1.05</v>
      </c>
      <c r="GP231" s="291">
        <v>12.05</v>
      </c>
      <c r="GQ231" s="291">
        <v>2</v>
      </c>
      <c r="GR231" s="291">
        <v>0</v>
      </c>
      <c r="GS231" s="291">
        <v>0</v>
      </c>
      <c r="GT231" s="291">
        <v>15.35</v>
      </c>
      <c r="GU231" s="291">
        <v>0</v>
      </c>
      <c r="GV231" s="291">
        <v>4</v>
      </c>
      <c r="GW231" s="291">
        <v>2</v>
      </c>
      <c r="GX231" s="291">
        <v>0</v>
      </c>
      <c r="GY231" s="291">
        <v>3</v>
      </c>
      <c r="GZ231" s="291">
        <v>3</v>
      </c>
      <c r="HA231" s="291">
        <v>1</v>
      </c>
      <c r="HB231" s="291">
        <v>1</v>
      </c>
      <c r="HC231" s="291">
        <v>0</v>
      </c>
      <c r="HD231" s="291">
        <v>0</v>
      </c>
      <c r="HE231" s="291">
        <v>1</v>
      </c>
      <c r="HF231" s="291">
        <v>1</v>
      </c>
      <c r="HG231" s="291">
        <v>2</v>
      </c>
      <c r="HH231" s="291">
        <v>6</v>
      </c>
      <c r="HI231" s="291">
        <v>5</v>
      </c>
      <c r="HJ231" s="134">
        <v>0.82732830869273855</v>
      </c>
      <c r="HK231" s="134">
        <v>11.58259632169834</v>
      </c>
      <c r="HL231" s="132">
        <v>73.301288150176632</v>
      </c>
      <c r="HM231" s="144">
        <v>111.62102424557099</v>
      </c>
      <c r="HN231" s="144">
        <v>103.10262687677699</v>
      </c>
      <c r="HO231" s="366">
        <v>0</v>
      </c>
      <c r="HP231" s="365">
        <v>0</v>
      </c>
      <c r="HQ231" s="366">
        <v>0</v>
      </c>
      <c r="HR231" s="365">
        <v>0</v>
      </c>
      <c r="HS231" s="132">
        <v>68.421052631578902</v>
      </c>
      <c r="HT231" s="132">
        <v>60</v>
      </c>
      <c r="HU231" s="132">
        <v>0.42175360710321902</v>
      </c>
      <c r="HV231" s="132">
        <v>0.42372881355932202</v>
      </c>
      <c r="HW231" s="132">
        <v>10.3987090172</v>
      </c>
      <c r="HX231" s="132">
        <v>13.4498279057453</v>
      </c>
      <c r="HY231" s="144">
        <v>101.93376852330587</v>
      </c>
      <c r="HZ231" s="144">
        <v>100.923386929655</v>
      </c>
      <c r="IA231" s="383">
        <v>15</v>
      </c>
      <c r="IB231" s="383">
        <v>6</v>
      </c>
      <c r="IC231" s="366">
        <v>0.34818941504178302</v>
      </c>
      <c r="ID231" s="366">
        <v>0.106232294617564</v>
      </c>
      <c r="IE231" s="366">
        <v>4.5317220543806602</v>
      </c>
      <c r="IF231" s="366">
        <v>1.92307692307692</v>
      </c>
      <c r="IG231" s="144">
        <v>70.392749244713002</v>
      </c>
      <c r="IH231" s="144">
        <v>73.076923076923094</v>
      </c>
      <c r="II231" s="144">
        <v>7.6833797585886696</v>
      </c>
      <c r="IJ231" s="144">
        <v>5.5240793201133096</v>
      </c>
      <c r="IK231" s="144">
        <v>10.898571259889</v>
      </c>
      <c r="IL231" s="144">
        <v>14.391618442452399</v>
      </c>
      <c r="IM231" s="146">
        <v>113.63939293916221</v>
      </c>
      <c r="IN231" s="135">
        <v>101.14329001942228</v>
      </c>
      <c r="IO231" s="366">
        <v>0.76507650765076496</v>
      </c>
      <c r="IP231" s="366">
        <v>0.244100895036615</v>
      </c>
      <c r="IQ231" s="366">
        <v>8.3743842364531993</v>
      </c>
      <c r="IR231" s="366">
        <v>2.5</v>
      </c>
      <c r="IS231" s="144">
        <v>83.743842364532</v>
      </c>
      <c r="IT231" s="144">
        <v>87.5</v>
      </c>
      <c r="IU231" s="144">
        <v>9.1359135913591398</v>
      </c>
      <c r="IV231" s="144">
        <v>9.76403580146461</v>
      </c>
      <c r="IW231" s="144">
        <v>12.2462305591832</v>
      </c>
      <c r="IX231" s="144">
        <v>14.4167832167832</v>
      </c>
      <c r="IY231" s="338">
        <v>15</v>
      </c>
      <c r="IZ231" s="366">
        <v>0.44352454169130701</v>
      </c>
      <c r="JA231" s="366">
        <v>4.2016806722689104</v>
      </c>
      <c r="JB231" s="366">
        <v>88.795518207282896</v>
      </c>
      <c r="JC231" s="366">
        <v>10.5558840922531</v>
      </c>
      <c r="JD231" s="144">
        <v>10.0533303075003</v>
      </c>
    </row>
    <row r="232" spans="1:264" ht="18" customHeight="1">
      <c r="A232" s="278"/>
      <c r="B232" s="279" t="s">
        <v>87</v>
      </c>
      <c r="C232" s="279" t="s">
        <v>87</v>
      </c>
      <c r="D232" s="280" t="s">
        <v>1948</v>
      </c>
      <c r="E232" s="281" t="s">
        <v>1445</v>
      </c>
      <c r="F232" s="280" t="s">
        <v>132</v>
      </c>
      <c r="G232" s="281" t="s">
        <v>27</v>
      </c>
      <c r="H232" s="282" t="s">
        <v>87</v>
      </c>
      <c r="I232" s="282" t="s">
        <v>87</v>
      </c>
      <c r="J232" s="282" t="s">
        <v>87</v>
      </c>
      <c r="K232" s="282" t="s">
        <v>87</v>
      </c>
      <c r="L232" s="282" t="s">
        <v>87</v>
      </c>
      <c r="M232" s="283">
        <v>61942</v>
      </c>
      <c r="N232" s="282" t="s">
        <v>87</v>
      </c>
      <c r="O232" s="282" t="s">
        <v>87</v>
      </c>
      <c r="P232" s="282" t="s">
        <v>87</v>
      </c>
      <c r="Q232" s="282" t="s">
        <v>87</v>
      </c>
      <c r="R232" s="132">
        <v>110.24088684961816</v>
      </c>
      <c r="S232" s="132">
        <v>102.14642351872057</v>
      </c>
      <c r="T232" s="395">
        <v>88.715241875063271</v>
      </c>
      <c r="U232" s="395">
        <v>13.826687481224326</v>
      </c>
      <c r="V232" s="132">
        <v>12.6820908311911</v>
      </c>
      <c r="W232" s="132">
        <v>10.454155955441299</v>
      </c>
      <c r="X232" s="132">
        <v>23.136246786632402</v>
      </c>
      <c r="Y232" s="282" t="s">
        <v>87</v>
      </c>
      <c r="Z232" s="282" t="s">
        <v>87</v>
      </c>
      <c r="AA232" s="282" t="s">
        <v>87</v>
      </c>
      <c r="AB232" s="282" t="s">
        <v>87</v>
      </c>
      <c r="AC232" s="282" t="s">
        <v>87</v>
      </c>
      <c r="AD232" s="282" t="s">
        <v>87</v>
      </c>
      <c r="AE232" s="282" t="s">
        <v>87</v>
      </c>
      <c r="AF232" s="282" t="s">
        <v>87</v>
      </c>
      <c r="AG232" s="282" t="s">
        <v>87</v>
      </c>
      <c r="AH232" s="282" t="s">
        <v>87</v>
      </c>
      <c r="AI232" s="282" t="s">
        <v>87</v>
      </c>
      <c r="AJ232" s="282" t="s">
        <v>87</v>
      </c>
      <c r="AK232" s="282" t="s">
        <v>87</v>
      </c>
      <c r="AL232" s="282" t="s">
        <v>87</v>
      </c>
      <c r="AM232" s="282" t="s">
        <v>87</v>
      </c>
      <c r="AN232" s="282" t="s">
        <v>87</v>
      </c>
      <c r="AO232" s="282" t="s">
        <v>87</v>
      </c>
      <c r="AP232" s="282" t="s">
        <v>87</v>
      </c>
      <c r="AQ232" s="282" t="s">
        <v>87</v>
      </c>
      <c r="AR232" s="282" t="s">
        <v>87</v>
      </c>
      <c r="AS232" s="282" t="s">
        <v>87</v>
      </c>
      <c r="AT232" s="282" t="s">
        <v>87</v>
      </c>
      <c r="AU232" s="282" t="s">
        <v>87</v>
      </c>
      <c r="AV232" s="282" t="s">
        <v>87</v>
      </c>
      <c r="AW232" s="286" t="s">
        <v>87</v>
      </c>
      <c r="AX232" s="286" t="s">
        <v>87</v>
      </c>
      <c r="AY232" s="286" t="s">
        <v>87</v>
      </c>
      <c r="AZ232" s="286" t="s">
        <v>87</v>
      </c>
      <c r="BA232" s="286" t="s">
        <v>87</v>
      </c>
      <c r="BB232" s="285">
        <v>14</v>
      </c>
      <c r="BC232" s="285">
        <v>14</v>
      </c>
      <c r="BD232" s="287" t="s">
        <v>88</v>
      </c>
      <c r="BE232" s="287" t="s">
        <v>88</v>
      </c>
      <c r="BF232" s="287" t="s">
        <v>88</v>
      </c>
      <c r="BG232" s="285">
        <v>13</v>
      </c>
      <c r="BH232" s="284">
        <v>19.137347269247755</v>
      </c>
      <c r="BI232" s="285">
        <v>24</v>
      </c>
      <c r="BJ232" s="284">
        <v>35.330487266303543</v>
      </c>
      <c r="BK232" s="285">
        <v>0</v>
      </c>
      <c r="BL232" s="284">
        <v>0</v>
      </c>
      <c r="BM232" s="285">
        <v>0</v>
      </c>
      <c r="BN232" s="288">
        <v>0</v>
      </c>
      <c r="BO232" s="289">
        <v>10</v>
      </c>
      <c r="BP232" s="288">
        <v>14.721036360959813</v>
      </c>
      <c r="BQ232" s="285">
        <v>0</v>
      </c>
      <c r="BR232" s="288">
        <v>0</v>
      </c>
      <c r="BS232" s="285">
        <v>0</v>
      </c>
      <c r="BT232" s="288">
        <v>0</v>
      </c>
      <c r="BU232" s="285">
        <v>0</v>
      </c>
      <c r="BV232" s="288">
        <v>0</v>
      </c>
      <c r="BW232" s="285">
        <v>0</v>
      </c>
      <c r="BX232" s="288">
        <v>0</v>
      </c>
      <c r="BY232" s="290">
        <v>0</v>
      </c>
      <c r="BZ232" s="291">
        <v>0</v>
      </c>
      <c r="CA232" s="285">
        <v>73</v>
      </c>
      <c r="CB232" s="288">
        <v>107.46356543500663</v>
      </c>
      <c r="CC232" s="285">
        <v>0</v>
      </c>
      <c r="CD232" s="288">
        <v>0</v>
      </c>
      <c r="CE232" s="285">
        <v>27</v>
      </c>
      <c r="CF232" s="288">
        <v>39.74679817459149</v>
      </c>
      <c r="CG232" s="285">
        <v>56</v>
      </c>
      <c r="CH232" s="288">
        <v>82.43780362137494</v>
      </c>
      <c r="CI232" s="285">
        <v>383</v>
      </c>
      <c r="CJ232" s="288">
        <v>563.8156926247608</v>
      </c>
      <c r="CK232" s="285">
        <v>23</v>
      </c>
      <c r="CL232" s="288">
        <v>33.858383630207562</v>
      </c>
      <c r="CM232" s="285">
        <v>110</v>
      </c>
      <c r="CN232" s="292">
        <v>161.93139997055792</v>
      </c>
      <c r="CO232" s="285">
        <v>15</v>
      </c>
      <c r="CP232" s="288">
        <v>22.081554541439719</v>
      </c>
      <c r="CQ232" s="285">
        <v>2</v>
      </c>
      <c r="CR232" s="288">
        <v>2.9442072721919623</v>
      </c>
      <c r="CS232" s="285">
        <v>5</v>
      </c>
      <c r="CT232" s="288">
        <v>7.3605181804799065</v>
      </c>
      <c r="CU232" s="285">
        <v>3</v>
      </c>
      <c r="CV232" s="288">
        <v>4.4163109082879428</v>
      </c>
      <c r="CW232" s="285">
        <v>76</v>
      </c>
      <c r="CX232" s="288">
        <v>111.87987634329455</v>
      </c>
      <c r="CY232" s="285">
        <v>0</v>
      </c>
      <c r="CZ232" s="288">
        <v>0</v>
      </c>
      <c r="DA232" s="285">
        <v>0</v>
      </c>
      <c r="DB232" s="288">
        <v>0</v>
      </c>
      <c r="DC232" s="285">
        <v>0</v>
      </c>
      <c r="DD232" s="285">
        <v>0</v>
      </c>
      <c r="DE232" s="285">
        <v>0</v>
      </c>
      <c r="DF232" s="285">
        <v>0</v>
      </c>
      <c r="DG232" s="285">
        <v>0</v>
      </c>
      <c r="DH232" s="285">
        <v>0</v>
      </c>
      <c r="DI232" s="285">
        <v>0</v>
      </c>
      <c r="DJ232" s="285">
        <v>0</v>
      </c>
      <c r="DK232" s="285">
        <v>0</v>
      </c>
      <c r="DL232" s="285">
        <v>0</v>
      </c>
      <c r="DM232" s="285">
        <v>0</v>
      </c>
      <c r="DN232" s="285">
        <v>0</v>
      </c>
      <c r="DO232" s="285">
        <v>0</v>
      </c>
      <c r="DP232" s="285">
        <v>0</v>
      </c>
      <c r="DQ232" s="285">
        <v>0</v>
      </c>
      <c r="DR232" s="285">
        <v>0</v>
      </c>
      <c r="DS232" s="285">
        <v>0</v>
      </c>
      <c r="DT232" s="285">
        <v>0</v>
      </c>
      <c r="DU232" s="285">
        <v>0</v>
      </c>
      <c r="DV232" s="285">
        <v>0</v>
      </c>
      <c r="DW232" s="285">
        <v>0</v>
      </c>
      <c r="DX232" s="285">
        <v>0</v>
      </c>
      <c r="DY232" s="285">
        <v>0</v>
      </c>
      <c r="DZ232" s="285">
        <v>0</v>
      </c>
      <c r="EA232" s="285">
        <v>0</v>
      </c>
      <c r="EB232" s="288">
        <v>0</v>
      </c>
      <c r="EC232" s="285">
        <v>0</v>
      </c>
      <c r="ED232" s="285">
        <v>0</v>
      </c>
      <c r="EE232" s="285">
        <v>0</v>
      </c>
      <c r="EF232" s="288">
        <v>0</v>
      </c>
      <c r="EG232" s="285">
        <v>0</v>
      </c>
      <c r="EH232" s="285">
        <v>0</v>
      </c>
      <c r="EI232" s="285">
        <v>0</v>
      </c>
      <c r="EJ232" s="285">
        <v>0</v>
      </c>
      <c r="EK232" s="285">
        <v>0</v>
      </c>
      <c r="EL232" s="285">
        <v>0</v>
      </c>
      <c r="EM232" s="285">
        <v>0</v>
      </c>
      <c r="EN232" s="285">
        <v>0</v>
      </c>
      <c r="EO232" s="285">
        <v>0</v>
      </c>
      <c r="EP232" s="285">
        <v>0</v>
      </c>
      <c r="EQ232" s="285">
        <v>0</v>
      </c>
      <c r="ER232" s="285">
        <v>0</v>
      </c>
      <c r="ES232" s="285">
        <v>0</v>
      </c>
      <c r="ET232" s="285">
        <v>0</v>
      </c>
      <c r="EU232" s="285">
        <v>0</v>
      </c>
      <c r="EV232" s="285">
        <v>0</v>
      </c>
      <c r="EW232" s="285">
        <v>0</v>
      </c>
      <c r="EX232" s="285">
        <v>0</v>
      </c>
      <c r="EY232" s="285">
        <v>0</v>
      </c>
      <c r="EZ232" s="285">
        <v>0</v>
      </c>
      <c r="FA232" s="285">
        <v>0</v>
      </c>
      <c r="FB232" s="285">
        <v>0</v>
      </c>
      <c r="FC232" s="285">
        <v>0</v>
      </c>
      <c r="FD232" s="285">
        <v>0</v>
      </c>
      <c r="FE232" s="285">
        <v>0</v>
      </c>
      <c r="FF232" s="285">
        <v>0</v>
      </c>
      <c r="FG232" s="285">
        <v>0</v>
      </c>
      <c r="FH232" s="285">
        <v>0</v>
      </c>
      <c r="FI232" s="285">
        <v>0</v>
      </c>
      <c r="FJ232" s="285">
        <v>0</v>
      </c>
      <c r="FK232" s="289">
        <v>1</v>
      </c>
      <c r="FL232" s="288">
        <v>1.6144134835814148</v>
      </c>
      <c r="FM232" s="289">
        <v>0</v>
      </c>
      <c r="FN232" s="288">
        <v>0</v>
      </c>
      <c r="FO232" s="289">
        <v>0</v>
      </c>
      <c r="FP232" s="288">
        <v>0</v>
      </c>
      <c r="FQ232" s="281">
        <v>1</v>
      </c>
      <c r="FR232" s="292">
        <v>1.4721036360959812</v>
      </c>
      <c r="FS232" s="281">
        <v>0</v>
      </c>
      <c r="FT232" s="292">
        <v>0</v>
      </c>
      <c r="FU232" s="289">
        <v>0</v>
      </c>
      <c r="FV232" s="288">
        <v>0</v>
      </c>
      <c r="FW232" s="293">
        <v>2</v>
      </c>
      <c r="FX232" s="293">
        <v>1</v>
      </c>
      <c r="FY232" s="293">
        <v>1</v>
      </c>
      <c r="FZ232" s="293">
        <v>0</v>
      </c>
      <c r="GA232" s="293">
        <v>0</v>
      </c>
      <c r="GB232" s="285">
        <v>0</v>
      </c>
      <c r="GC232" s="285">
        <v>0</v>
      </c>
      <c r="GD232" s="285">
        <v>0</v>
      </c>
      <c r="GE232" s="285">
        <v>0</v>
      </c>
      <c r="GF232" s="285">
        <v>0</v>
      </c>
      <c r="GG232" s="288">
        <v>0</v>
      </c>
      <c r="GH232" s="288">
        <v>0</v>
      </c>
      <c r="GI232" s="288">
        <v>0</v>
      </c>
      <c r="GJ232" s="288">
        <v>0</v>
      </c>
      <c r="GK232" s="288">
        <v>0</v>
      </c>
      <c r="GL232" s="288">
        <v>0</v>
      </c>
      <c r="GM232" s="288">
        <v>0</v>
      </c>
      <c r="GN232" s="288">
        <v>0</v>
      </c>
      <c r="GO232" s="288">
        <v>0</v>
      </c>
      <c r="GP232" s="288">
        <v>0</v>
      </c>
      <c r="GQ232" s="288">
        <v>0</v>
      </c>
      <c r="GR232" s="288">
        <v>0</v>
      </c>
      <c r="GS232" s="288">
        <v>0</v>
      </c>
      <c r="GT232" s="288">
        <v>0</v>
      </c>
      <c r="GU232" s="288">
        <v>0</v>
      </c>
      <c r="GV232" s="288">
        <v>0</v>
      </c>
      <c r="GW232" s="288">
        <v>0</v>
      </c>
      <c r="GX232" s="288">
        <v>0</v>
      </c>
      <c r="GY232" s="288">
        <v>0</v>
      </c>
      <c r="GZ232" s="288">
        <v>0</v>
      </c>
      <c r="HA232" s="288">
        <v>0</v>
      </c>
      <c r="HB232" s="288">
        <v>0</v>
      </c>
      <c r="HC232" s="288">
        <v>0</v>
      </c>
      <c r="HD232" s="288">
        <v>0</v>
      </c>
      <c r="HE232" s="288">
        <v>0</v>
      </c>
      <c r="HF232" s="288">
        <v>0</v>
      </c>
      <c r="HG232" s="288">
        <v>0</v>
      </c>
      <c r="HH232" s="288">
        <v>0</v>
      </c>
      <c r="HI232" s="288">
        <v>0</v>
      </c>
      <c r="HJ232" s="134">
        <v>0</v>
      </c>
      <c r="HK232" s="134">
        <v>14.529721352232732</v>
      </c>
      <c r="HL232" s="132">
        <v>64.269800781376134</v>
      </c>
      <c r="HM232" s="144">
        <v>108.200435541722</v>
      </c>
      <c r="HN232" s="144">
        <v>102.241516457923</v>
      </c>
      <c r="HO232" s="365">
        <v>0</v>
      </c>
      <c r="HP232" s="365">
        <v>0</v>
      </c>
      <c r="HQ232" s="365">
        <v>0</v>
      </c>
      <c r="HR232" s="365">
        <v>0</v>
      </c>
      <c r="HS232" s="132">
        <v>55.5555555555556</v>
      </c>
      <c r="HT232" s="132">
        <v>51.428571428571402</v>
      </c>
      <c r="HU232" s="132">
        <v>1.0731319554848999</v>
      </c>
      <c r="HV232" s="132">
        <v>0.9765625</v>
      </c>
      <c r="HW232" s="132">
        <v>10.472022507033399</v>
      </c>
      <c r="HX232" s="132">
        <v>14.621798689696201</v>
      </c>
      <c r="HY232" s="144">
        <v>119.65572191376752</v>
      </c>
      <c r="HZ232" s="144">
        <v>112.870723505895</v>
      </c>
      <c r="IA232" s="383">
        <v>8</v>
      </c>
      <c r="IB232" s="383">
        <v>6</v>
      </c>
      <c r="IC232" s="366">
        <v>0.34100596760443302</v>
      </c>
      <c r="ID232" s="366">
        <v>0.173913043478261</v>
      </c>
      <c r="IE232" s="366">
        <v>3.9408866995073901</v>
      </c>
      <c r="IF232" s="366">
        <v>3.0303030303030298</v>
      </c>
      <c r="IG232" s="144">
        <v>54.187192118226598</v>
      </c>
      <c r="IH232" s="144">
        <v>60.606060606060602</v>
      </c>
      <c r="II232" s="144">
        <v>8.6530264279624909</v>
      </c>
      <c r="IJ232" s="144">
        <v>5.7391304347826102</v>
      </c>
      <c r="IK232" s="144">
        <v>9.9327914973429206</v>
      </c>
      <c r="IL232" s="144">
        <v>15.276950565812999</v>
      </c>
      <c r="IM232" s="146">
        <v>115.39530794446205</v>
      </c>
      <c r="IN232" s="135">
        <v>115.45648827591582</v>
      </c>
      <c r="IO232" s="366">
        <v>0.67049808429118796</v>
      </c>
      <c r="IP232" s="366">
        <v>6.6844919786096205E-2</v>
      </c>
      <c r="IQ232" s="366">
        <v>3.91061452513966</v>
      </c>
      <c r="IR232" s="366">
        <v>0.58479532163742698</v>
      </c>
      <c r="IS232" s="144">
        <v>90.502793296089393</v>
      </c>
      <c r="IT232" s="144">
        <v>91.228070175438603</v>
      </c>
      <c r="IU232" s="144">
        <v>17.145593869731801</v>
      </c>
      <c r="IV232" s="144">
        <v>11.4304812834225</v>
      </c>
      <c r="IW232" s="144">
        <v>12.827050997782701</v>
      </c>
      <c r="IX232" s="144">
        <v>17.0422970052485</v>
      </c>
      <c r="IY232" s="338">
        <v>4</v>
      </c>
      <c r="IZ232" s="366">
        <v>0.15015015015015001</v>
      </c>
      <c r="JA232" s="366">
        <v>1.65289256198347</v>
      </c>
      <c r="JB232" s="366">
        <v>68.595041322314103</v>
      </c>
      <c r="JC232" s="366">
        <v>9.0840840840840809</v>
      </c>
      <c r="JD232" s="144">
        <v>11.9118522930316</v>
      </c>
    </row>
    <row r="233" spans="1:264" ht="18" customHeight="1">
      <c r="A233" s="278"/>
      <c r="B233" s="279" t="s">
        <v>87</v>
      </c>
      <c r="C233" s="279" t="s">
        <v>87</v>
      </c>
      <c r="D233" s="280" t="s">
        <v>1949</v>
      </c>
      <c r="E233" s="281" t="s">
        <v>1309</v>
      </c>
      <c r="F233" s="280" t="s">
        <v>115</v>
      </c>
      <c r="G233" s="281" t="s">
        <v>28</v>
      </c>
      <c r="H233" s="282" t="s">
        <v>87</v>
      </c>
      <c r="I233" s="282" t="s">
        <v>87</v>
      </c>
      <c r="J233" s="282" t="s">
        <v>87</v>
      </c>
      <c r="K233" s="282" t="s">
        <v>87</v>
      </c>
      <c r="L233" s="282" t="s">
        <v>87</v>
      </c>
      <c r="M233" s="283">
        <v>224492</v>
      </c>
      <c r="N233" s="282" t="s">
        <v>87</v>
      </c>
      <c r="O233" s="282" t="s">
        <v>87</v>
      </c>
      <c r="P233" s="282" t="s">
        <v>87</v>
      </c>
      <c r="Q233" s="282" t="s">
        <v>87</v>
      </c>
      <c r="R233" s="132">
        <v>107.51054136156068</v>
      </c>
      <c r="S233" s="132">
        <v>102.89527343131539</v>
      </c>
      <c r="T233" s="395">
        <v>162.00221110305438</v>
      </c>
      <c r="U233" s="338">
        <v>46.990561072994524</v>
      </c>
      <c r="V233" s="132">
        <v>11.419753086419799</v>
      </c>
      <c r="W233" s="132">
        <v>10.116598079560999</v>
      </c>
      <c r="X233" s="132">
        <v>21.5363511659808</v>
      </c>
      <c r="Y233" s="282" t="s">
        <v>87</v>
      </c>
      <c r="Z233" s="282" t="s">
        <v>87</v>
      </c>
      <c r="AA233" s="282" t="s">
        <v>87</v>
      </c>
      <c r="AB233" s="282" t="s">
        <v>87</v>
      </c>
      <c r="AC233" s="282" t="s">
        <v>87</v>
      </c>
      <c r="AD233" s="282" t="s">
        <v>87</v>
      </c>
      <c r="AE233" s="282" t="s">
        <v>87</v>
      </c>
      <c r="AF233" s="282" t="s">
        <v>87</v>
      </c>
      <c r="AG233" s="282" t="s">
        <v>87</v>
      </c>
      <c r="AH233" s="282" t="s">
        <v>87</v>
      </c>
      <c r="AI233" s="282" t="s">
        <v>87</v>
      </c>
      <c r="AJ233" s="282" t="s">
        <v>87</v>
      </c>
      <c r="AK233" s="282" t="s">
        <v>87</v>
      </c>
      <c r="AL233" s="282" t="s">
        <v>87</v>
      </c>
      <c r="AM233" s="282" t="s">
        <v>87</v>
      </c>
      <c r="AN233" s="282" t="s">
        <v>87</v>
      </c>
      <c r="AO233" s="282" t="s">
        <v>87</v>
      </c>
      <c r="AP233" s="282" t="s">
        <v>87</v>
      </c>
      <c r="AQ233" s="282" t="s">
        <v>87</v>
      </c>
      <c r="AR233" s="282" t="s">
        <v>87</v>
      </c>
      <c r="AS233" s="282" t="s">
        <v>87</v>
      </c>
      <c r="AT233" s="282" t="s">
        <v>87</v>
      </c>
      <c r="AU233" s="282" t="s">
        <v>87</v>
      </c>
      <c r="AV233" s="282" t="s">
        <v>87</v>
      </c>
      <c r="AW233" s="286" t="s">
        <v>87</v>
      </c>
      <c r="AX233" s="286" t="s">
        <v>87</v>
      </c>
      <c r="AY233" s="286" t="s">
        <v>87</v>
      </c>
      <c r="AZ233" s="286" t="s">
        <v>87</v>
      </c>
      <c r="BA233" s="286" t="s">
        <v>87</v>
      </c>
      <c r="BB233" s="285">
        <v>88</v>
      </c>
      <c r="BC233" s="285">
        <v>99</v>
      </c>
      <c r="BD233" s="287" t="s">
        <v>88</v>
      </c>
      <c r="BE233" s="287" t="s">
        <v>88</v>
      </c>
      <c r="BF233" s="287" t="s">
        <v>88</v>
      </c>
      <c r="BG233" s="285">
        <v>38</v>
      </c>
      <c r="BH233" s="284">
        <v>16.336356992390698</v>
      </c>
      <c r="BI233" s="285">
        <v>218</v>
      </c>
      <c r="BJ233" s="284">
        <v>93.719100640557158</v>
      </c>
      <c r="BK233" s="285">
        <v>0</v>
      </c>
      <c r="BL233" s="284">
        <v>0</v>
      </c>
      <c r="BM233" s="285">
        <v>0</v>
      </c>
      <c r="BN233" s="288">
        <v>0</v>
      </c>
      <c r="BO233" s="289">
        <v>158</v>
      </c>
      <c r="BP233" s="288">
        <v>67.924852757835012</v>
      </c>
      <c r="BQ233" s="285">
        <v>0</v>
      </c>
      <c r="BR233" s="288">
        <v>0</v>
      </c>
      <c r="BS233" s="285">
        <v>28</v>
      </c>
      <c r="BT233" s="288">
        <v>12.037315678603672</v>
      </c>
      <c r="BU233" s="285">
        <v>0</v>
      </c>
      <c r="BV233" s="288">
        <v>0</v>
      </c>
      <c r="BW233" s="285">
        <v>47</v>
      </c>
      <c r="BX233" s="288">
        <v>20.205494174799021</v>
      </c>
      <c r="BY233" s="290">
        <v>0</v>
      </c>
      <c r="BZ233" s="291">
        <v>0</v>
      </c>
      <c r="CA233" s="285">
        <v>519</v>
      </c>
      <c r="CB233" s="288">
        <v>223.12024418554662</v>
      </c>
      <c r="CC233" s="290">
        <v>521</v>
      </c>
      <c r="CD233" s="291">
        <v>223.98005244830404</v>
      </c>
      <c r="CE233" s="285">
        <v>25</v>
      </c>
      <c r="CF233" s="288">
        <v>10.747603284467564</v>
      </c>
      <c r="CG233" s="285">
        <v>751</v>
      </c>
      <c r="CH233" s="288">
        <v>322.85800266540559</v>
      </c>
      <c r="CI233" s="285">
        <v>1163</v>
      </c>
      <c r="CJ233" s="288">
        <v>499.97850479343106</v>
      </c>
      <c r="CK233" s="285">
        <v>113</v>
      </c>
      <c r="CL233" s="288">
        <v>48.579166845793388</v>
      </c>
      <c r="CM233" s="290">
        <v>945</v>
      </c>
      <c r="CN233" s="294">
        <v>406.25940415287391</v>
      </c>
      <c r="CO233" s="285">
        <v>114</v>
      </c>
      <c r="CP233" s="288">
        <v>49.009070977172087</v>
      </c>
      <c r="CQ233" s="290">
        <v>4</v>
      </c>
      <c r="CR233" s="291">
        <v>1.7196165255148104</v>
      </c>
      <c r="CS233" s="290">
        <v>2</v>
      </c>
      <c r="CT233" s="291">
        <v>0.85980826275740518</v>
      </c>
      <c r="CU233" s="285">
        <v>31</v>
      </c>
      <c r="CV233" s="288">
        <v>13.327028072739779</v>
      </c>
      <c r="CW233" s="285">
        <v>561</v>
      </c>
      <c r="CX233" s="288">
        <v>241.17621770345212</v>
      </c>
      <c r="CY233" s="285">
        <v>561</v>
      </c>
      <c r="CZ233" s="288">
        <v>241.17621770345212</v>
      </c>
      <c r="DA233" s="290">
        <v>0</v>
      </c>
      <c r="DB233" s="291">
        <v>0</v>
      </c>
      <c r="DC233" s="285">
        <v>0</v>
      </c>
      <c r="DD233" s="285">
        <v>0</v>
      </c>
      <c r="DE233" s="285">
        <v>41</v>
      </c>
      <c r="DF233" s="285">
        <v>9360</v>
      </c>
      <c r="DG233" s="285">
        <v>0</v>
      </c>
      <c r="DH233" s="285">
        <v>773</v>
      </c>
      <c r="DI233" s="285">
        <v>95</v>
      </c>
      <c r="DJ233" s="285">
        <v>82</v>
      </c>
      <c r="DK233" s="285">
        <v>5</v>
      </c>
      <c r="DL233" s="285">
        <v>6</v>
      </c>
      <c r="DM233" s="285">
        <v>0</v>
      </c>
      <c r="DN233" s="285">
        <v>207</v>
      </c>
      <c r="DO233" s="285">
        <v>24</v>
      </c>
      <c r="DP233" s="285">
        <v>0</v>
      </c>
      <c r="DQ233" s="285">
        <v>46</v>
      </c>
      <c r="DR233" s="285">
        <v>0</v>
      </c>
      <c r="DS233" s="285">
        <v>0</v>
      </c>
      <c r="DT233" s="285">
        <v>0</v>
      </c>
      <c r="DU233" s="285">
        <v>18738</v>
      </c>
      <c r="DV233" s="285">
        <v>3146</v>
      </c>
      <c r="DW233" s="285">
        <v>2078</v>
      </c>
      <c r="DX233" s="285">
        <v>208</v>
      </c>
      <c r="DY233" s="285">
        <v>170</v>
      </c>
      <c r="DZ233" s="285">
        <v>1036</v>
      </c>
      <c r="EA233" s="285">
        <v>9964</v>
      </c>
      <c r="EB233" s="288">
        <v>48.063026896828603</v>
      </c>
      <c r="EC233" s="285">
        <v>184</v>
      </c>
      <c r="ED233" s="285">
        <v>3321</v>
      </c>
      <c r="EE233" s="285">
        <v>892</v>
      </c>
      <c r="EF233" s="288">
        <v>26.859379704908161</v>
      </c>
      <c r="EG233" s="285">
        <v>245</v>
      </c>
      <c r="EH233" s="285">
        <v>119</v>
      </c>
      <c r="EI233" s="285">
        <v>11</v>
      </c>
      <c r="EJ233" s="285">
        <v>4</v>
      </c>
      <c r="EK233" s="285">
        <v>215</v>
      </c>
      <c r="EL233" s="285">
        <v>2</v>
      </c>
      <c r="EM233" s="285">
        <v>26</v>
      </c>
      <c r="EN233" s="285">
        <v>7</v>
      </c>
      <c r="EO233" s="285">
        <v>19</v>
      </c>
      <c r="EP233" s="285">
        <v>25</v>
      </c>
      <c r="EQ233" s="285">
        <v>8</v>
      </c>
      <c r="ER233" s="285">
        <v>0</v>
      </c>
      <c r="ES233" s="285">
        <v>0</v>
      </c>
      <c r="ET233" s="285">
        <v>0</v>
      </c>
      <c r="EU233" s="285">
        <v>0</v>
      </c>
      <c r="EV233" s="285">
        <v>987</v>
      </c>
      <c r="EW233" s="285">
        <v>0</v>
      </c>
      <c r="EX233" s="285">
        <v>0</v>
      </c>
      <c r="EY233" s="285">
        <v>0</v>
      </c>
      <c r="EZ233" s="285">
        <v>0</v>
      </c>
      <c r="FA233" s="285">
        <v>17</v>
      </c>
      <c r="FB233" s="285">
        <v>0</v>
      </c>
      <c r="FC233" s="285">
        <v>2</v>
      </c>
      <c r="FD233" s="285">
        <v>6</v>
      </c>
      <c r="FE233" s="285">
        <v>0</v>
      </c>
      <c r="FF233" s="285">
        <v>5</v>
      </c>
      <c r="FG233" s="285">
        <v>212</v>
      </c>
      <c r="FH233" s="285">
        <v>350</v>
      </c>
      <c r="FI233" s="285">
        <v>226</v>
      </c>
      <c r="FJ233" s="285">
        <v>1936</v>
      </c>
      <c r="FK233" s="289">
        <v>9</v>
      </c>
      <c r="FL233" s="288">
        <v>4.0090515474938977</v>
      </c>
      <c r="FM233" s="295">
        <v>6</v>
      </c>
      <c r="FN233" s="291">
        <v>2.6727010316625983</v>
      </c>
      <c r="FO233" s="295">
        <v>4</v>
      </c>
      <c r="FP233" s="291">
        <v>1.7818006877750656</v>
      </c>
      <c r="FQ233" s="281">
        <v>1</v>
      </c>
      <c r="FR233" s="292">
        <v>0.42990413137870259</v>
      </c>
      <c r="FS233" s="281">
        <v>1</v>
      </c>
      <c r="FT233" s="292">
        <v>0.42990413137870259</v>
      </c>
      <c r="FU233" s="295">
        <v>20</v>
      </c>
      <c r="FV233" s="291">
        <v>8.5980826275740512</v>
      </c>
      <c r="FW233" s="293">
        <v>0</v>
      </c>
      <c r="FX233" s="293">
        <v>0</v>
      </c>
      <c r="FY233" s="293">
        <v>0</v>
      </c>
      <c r="FZ233" s="293">
        <v>0</v>
      </c>
      <c r="GA233" s="293">
        <v>0</v>
      </c>
      <c r="GB233" s="285">
        <v>2437</v>
      </c>
      <c r="GC233" s="285">
        <v>0</v>
      </c>
      <c r="GD233" s="285">
        <v>1037</v>
      </c>
      <c r="GE233" s="285">
        <v>0</v>
      </c>
      <c r="GF233" s="285">
        <v>0</v>
      </c>
      <c r="GG233" s="288">
        <v>111.8</v>
      </c>
      <c r="GH233" s="288">
        <v>521</v>
      </c>
      <c r="GI233" s="288">
        <v>21</v>
      </c>
      <c r="GJ233" s="288">
        <v>3</v>
      </c>
      <c r="GK233" s="288">
        <v>1</v>
      </c>
      <c r="GL233" s="288">
        <v>2</v>
      </c>
      <c r="GM233" s="288">
        <v>6</v>
      </c>
      <c r="GN233" s="288">
        <v>5</v>
      </c>
      <c r="GO233" s="288">
        <v>1</v>
      </c>
      <c r="GP233" s="288">
        <v>7</v>
      </c>
      <c r="GQ233" s="288">
        <v>0</v>
      </c>
      <c r="GR233" s="288">
        <v>2</v>
      </c>
      <c r="GS233" s="288">
        <v>0</v>
      </c>
      <c r="GT233" s="288">
        <v>14</v>
      </c>
      <c r="GU233" s="288">
        <v>1</v>
      </c>
      <c r="GV233" s="288">
        <v>2</v>
      </c>
      <c r="GW233" s="288">
        <v>0</v>
      </c>
      <c r="GX233" s="288">
        <v>1</v>
      </c>
      <c r="GY233" s="288">
        <v>1</v>
      </c>
      <c r="GZ233" s="288">
        <v>2</v>
      </c>
      <c r="HA233" s="288">
        <v>0</v>
      </c>
      <c r="HB233" s="288">
        <v>1</v>
      </c>
      <c r="HC233" s="288">
        <v>1</v>
      </c>
      <c r="HD233" s="288">
        <v>0</v>
      </c>
      <c r="HE233" s="288">
        <v>1</v>
      </c>
      <c r="HF233" s="288">
        <v>1</v>
      </c>
      <c r="HG233" s="288">
        <v>2</v>
      </c>
      <c r="HH233" s="288">
        <v>3</v>
      </c>
      <c r="HI233" s="288">
        <v>3</v>
      </c>
      <c r="HJ233" s="134">
        <v>0.89090034388753281</v>
      </c>
      <c r="HK233" s="134">
        <v>12.027154642481692</v>
      </c>
      <c r="HL233" s="132">
        <v>40.324376815209455</v>
      </c>
      <c r="HM233" s="144">
        <v>112.752486044701</v>
      </c>
      <c r="HN233" s="144">
        <v>98.839402398305296</v>
      </c>
      <c r="HO233" s="365">
        <v>9.06801007556675E-2</v>
      </c>
      <c r="HP233" s="366">
        <v>9.0702947845805001E-2</v>
      </c>
      <c r="HQ233" s="365">
        <v>2.5495750708215299</v>
      </c>
      <c r="HR233" s="366">
        <v>3.0837004405286299</v>
      </c>
      <c r="HS233" s="132">
        <v>92.351274787535402</v>
      </c>
      <c r="HT233" s="132">
        <v>94.713656387665196</v>
      </c>
      <c r="HU233" s="132">
        <v>3.5566750629722899</v>
      </c>
      <c r="HV233" s="132">
        <v>2.94136702299968</v>
      </c>
      <c r="HW233" s="132">
        <v>9.9368102527589901</v>
      </c>
      <c r="HX233" s="132">
        <v>16.551572465361801</v>
      </c>
      <c r="HY233" s="144">
        <v>97.616261127587649</v>
      </c>
      <c r="HZ233" s="144">
        <v>97.625656168606895</v>
      </c>
      <c r="IA233" s="383">
        <v>38</v>
      </c>
      <c r="IB233" s="383">
        <v>33</v>
      </c>
      <c r="IC233" s="366">
        <v>0.39811419591409097</v>
      </c>
      <c r="ID233" s="366">
        <v>0.221194450030163</v>
      </c>
      <c r="IE233" s="366">
        <v>4.3428571428571399</v>
      </c>
      <c r="IF233" s="366">
        <v>3.17613089509143</v>
      </c>
      <c r="IG233" s="144">
        <v>76.571428571428598</v>
      </c>
      <c r="IH233" s="144">
        <v>78.825794032723806</v>
      </c>
      <c r="II233" s="144">
        <v>9.1671031953902595</v>
      </c>
      <c r="IJ233" s="144">
        <v>6.9642737448890699</v>
      </c>
      <c r="IK233" s="144">
        <v>10.228284086863701</v>
      </c>
      <c r="IL233" s="144">
        <v>17.851330547613799</v>
      </c>
      <c r="IM233" s="146">
        <v>99.419618457358581</v>
      </c>
      <c r="IN233" s="135">
        <v>115.9537723420832</v>
      </c>
      <c r="IO233" s="366">
        <v>0.54605887939221298</v>
      </c>
      <c r="IP233" s="385">
        <v>0.14937759336099601</v>
      </c>
      <c r="IQ233" s="366">
        <v>10.3139013452915</v>
      </c>
      <c r="IR233" s="385">
        <v>4.1002277904328004</v>
      </c>
      <c r="IS233" s="144">
        <v>95.515695067264602</v>
      </c>
      <c r="IT233" s="144">
        <v>96.583143507972693</v>
      </c>
      <c r="IU233" s="144">
        <v>5.2943969610636303</v>
      </c>
      <c r="IV233" s="144">
        <v>3.6431535269709499</v>
      </c>
      <c r="IW233" s="144">
        <v>18.197073432675499</v>
      </c>
      <c r="IX233" s="144">
        <v>26.862192871710199</v>
      </c>
      <c r="IY233" s="338">
        <v>25</v>
      </c>
      <c r="IZ233" s="366">
        <v>0.31597573306370103</v>
      </c>
      <c r="JA233" s="366">
        <v>6.1425061425061402</v>
      </c>
      <c r="JB233" s="366">
        <v>97.297297297297305</v>
      </c>
      <c r="JC233" s="366">
        <v>5.1440849342770498</v>
      </c>
      <c r="JD233" s="144">
        <v>12.8290848307564</v>
      </c>
    </row>
    <row r="234" spans="1:264" ht="18" customHeight="1">
      <c r="A234" s="278"/>
      <c r="B234" s="279" t="s">
        <v>87</v>
      </c>
      <c r="C234" s="279" t="s">
        <v>87</v>
      </c>
      <c r="D234" s="280" t="s">
        <v>1950</v>
      </c>
      <c r="E234" s="281" t="s">
        <v>1446</v>
      </c>
      <c r="F234" s="280" t="s">
        <v>115</v>
      </c>
      <c r="G234" s="281" t="s">
        <v>28</v>
      </c>
      <c r="H234" s="282" t="s">
        <v>87</v>
      </c>
      <c r="I234" s="282" t="s">
        <v>87</v>
      </c>
      <c r="J234" s="282" t="s">
        <v>87</v>
      </c>
      <c r="K234" s="282" t="s">
        <v>87</v>
      </c>
      <c r="L234" s="282" t="s">
        <v>87</v>
      </c>
      <c r="M234" s="283">
        <v>99193</v>
      </c>
      <c r="N234" s="282" t="s">
        <v>87</v>
      </c>
      <c r="O234" s="282" t="s">
        <v>87</v>
      </c>
      <c r="P234" s="282" t="s">
        <v>87</v>
      </c>
      <c r="Q234" s="282" t="s">
        <v>87</v>
      </c>
      <c r="R234" s="132">
        <v>109.79748180491318</v>
      </c>
      <c r="S234" s="132">
        <v>102.65051906554376</v>
      </c>
      <c r="T234" s="395">
        <v>108.7741733586347</v>
      </c>
      <c r="U234" s="395">
        <v>22.722308653784808</v>
      </c>
      <c r="V234" s="132">
        <v>8.8647959183673493</v>
      </c>
      <c r="W234" s="132">
        <v>7.3341836734693899</v>
      </c>
      <c r="X234" s="132">
        <v>16.1989795918367</v>
      </c>
      <c r="Y234" s="282" t="s">
        <v>87</v>
      </c>
      <c r="Z234" s="282" t="s">
        <v>87</v>
      </c>
      <c r="AA234" s="282" t="s">
        <v>87</v>
      </c>
      <c r="AB234" s="282" t="s">
        <v>87</v>
      </c>
      <c r="AC234" s="282" t="s">
        <v>87</v>
      </c>
      <c r="AD234" s="282" t="s">
        <v>87</v>
      </c>
      <c r="AE234" s="282" t="s">
        <v>87</v>
      </c>
      <c r="AF234" s="282" t="s">
        <v>87</v>
      </c>
      <c r="AG234" s="282" t="s">
        <v>87</v>
      </c>
      <c r="AH234" s="282" t="s">
        <v>87</v>
      </c>
      <c r="AI234" s="282" t="s">
        <v>87</v>
      </c>
      <c r="AJ234" s="282" t="s">
        <v>87</v>
      </c>
      <c r="AK234" s="282" t="s">
        <v>87</v>
      </c>
      <c r="AL234" s="282" t="s">
        <v>87</v>
      </c>
      <c r="AM234" s="282" t="s">
        <v>87</v>
      </c>
      <c r="AN234" s="282" t="s">
        <v>87</v>
      </c>
      <c r="AO234" s="282" t="s">
        <v>87</v>
      </c>
      <c r="AP234" s="282" t="s">
        <v>87</v>
      </c>
      <c r="AQ234" s="282" t="s">
        <v>87</v>
      </c>
      <c r="AR234" s="282" t="s">
        <v>87</v>
      </c>
      <c r="AS234" s="282" t="s">
        <v>87</v>
      </c>
      <c r="AT234" s="282" t="s">
        <v>87</v>
      </c>
      <c r="AU234" s="282" t="s">
        <v>87</v>
      </c>
      <c r="AV234" s="282" t="s">
        <v>87</v>
      </c>
      <c r="AW234" s="286" t="s">
        <v>87</v>
      </c>
      <c r="AX234" s="286" t="s">
        <v>87</v>
      </c>
      <c r="AY234" s="286" t="s">
        <v>87</v>
      </c>
      <c r="AZ234" s="286" t="s">
        <v>87</v>
      </c>
      <c r="BA234" s="286" t="s">
        <v>87</v>
      </c>
      <c r="BB234" s="285">
        <v>24</v>
      </c>
      <c r="BC234" s="285">
        <v>30</v>
      </c>
      <c r="BD234" s="287" t="s">
        <v>88</v>
      </c>
      <c r="BE234" s="287" t="s">
        <v>88</v>
      </c>
      <c r="BF234" s="287" t="s">
        <v>88</v>
      </c>
      <c r="BG234" s="285">
        <v>13</v>
      </c>
      <c r="BH234" s="284">
        <v>12.461656441717793</v>
      </c>
      <c r="BI234" s="285">
        <v>90</v>
      </c>
      <c r="BJ234" s="284">
        <v>86.273006134969322</v>
      </c>
      <c r="BK234" s="285">
        <v>0</v>
      </c>
      <c r="BL234" s="284">
        <v>0</v>
      </c>
      <c r="BM234" s="285">
        <v>0</v>
      </c>
      <c r="BN234" s="288">
        <v>0</v>
      </c>
      <c r="BO234" s="289">
        <v>64</v>
      </c>
      <c r="BP234" s="288">
        <v>61.349693251533743</v>
      </c>
      <c r="BQ234" s="285">
        <v>0</v>
      </c>
      <c r="BR234" s="288">
        <v>0</v>
      </c>
      <c r="BS234" s="285">
        <v>25</v>
      </c>
      <c r="BT234" s="288">
        <v>23.964723926380369</v>
      </c>
      <c r="BU234" s="285">
        <v>0</v>
      </c>
      <c r="BV234" s="288">
        <v>0</v>
      </c>
      <c r="BW234" s="285">
        <v>15</v>
      </c>
      <c r="BX234" s="288">
        <v>14.378834355828221</v>
      </c>
      <c r="BY234" s="290">
        <v>0</v>
      </c>
      <c r="BZ234" s="291">
        <v>0</v>
      </c>
      <c r="CA234" s="285">
        <v>9</v>
      </c>
      <c r="CB234" s="288">
        <v>8.6273006134969332</v>
      </c>
      <c r="CC234" s="285">
        <v>579</v>
      </c>
      <c r="CD234" s="288">
        <v>555.02300613496936</v>
      </c>
      <c r="CE234" s="285">
        <v>33</v>
      </c>
      <c r="CF234" s="288">
        <v>31.633435582822088</v>
      </c>
      <c r="CG234" s="285">
        <v>302</v>
      </c>
      <c r="CH234" s="288">
        <v>289.49386503067484</v>
      </c>
      <c r="CI234" s="285">
        <v>715</v>
      </c>
      <c r="CJ234" s="288">
        <v>685.39110429447851</v>
      </c>
      <c r="CK234" s="285">
        <v>49</v>
      </c>
      <c r="CL234" s="288">
        <v>46.970858895705518</v>
      </c>
      <c r="CM234" s="290">
        <v>2</v>
      </c>
      <c r="CN234" s="294">
        <v>1.9171779141104295</v>
      </c>
      <c r="CO234" s="285">
        <v>91</v>
      </c>
      <c r="CP234" s="288">
        <v>87.231595092024534</v>
      </c>
      <c r="CQ234" s="290">
        <v>0</v>
      </c>
      <c r="CR234" s="291">
        <v>0</v>
      </c>
      <c r="CS234" s="285">
        <v>0</v>
      </c>
      <c r="CT234" s="288">
        <v>0</v>
      </c>
      <c r="CU234" s="285">
        <v>8</v>
      </c>
      <c r="CV234" s="288">
        <v>7.6687116564417179</v>
      </c>
      <c r="CW234" s="285">
        <v>113</v>
      </c>
      <c r="CX234" s="288">
        <v>108.32055214723927</v>
      </c>
      <c r="CY234" s="285">
        <v>113</v>
      </c>
      <c r="CZ234" s="288">
        <v>108.32055214723927</v>
      </c>
      <c r="DA234" s="290">
        <v>0</v>
      </c>
      <c r="DB234" s="291">
        <v>0</v>
      </c>
      <c r="DC234" s="285">
        <v>0</v>
      </c>
      <c r="DD234" s="285">
        <v>0</v>
      </c>
      <c r="DE234" s="285">
        <v>205</v>
      </c>
      <c r="DF234" s="285">
        <v>0</v>
      </c>
      <c r="DG234" s="285">
        <v>0</v>
      </c>
      <c r="DH234" s="285">
        <v>140</v>
      </c>
      <c r="DI234" s="285">
        <v>5</v>
      </c>
      <c r="DJ234" s="285">
        <v>89</v>
      </c>
      <c r="DK234" s="285">
        <v>20</v>
      </c>
      <c r="DL234" s="285">
        <v>0</v>
      </c>
      <c r="DM234" s="285">
        <v>0</v>
      </c>
      <c r="DN234" s="285">
        <v>323</v>
      </c>
      <c r="DO234" s="285">
        <v>91</v>
      </c>
      <c r="DP234" s="285">
        <v>0</v>
      </c>
      <c r="DQ234" s="285">
        <v>53</v>
      </c>
      <c r="DR234" s="285">
        <v>0</v>
      </c>
      <c r="DS234" s="285">
        <v>14</v>
      </c>
      <c r="DT234" s="285">
        <v>0</v>
      </c>
      <c r="DU234" s="285">
        <v>15310</v>
      </c>
      <c r="DV234" s="285">
        <v>1507</v>
      </c>
      <c r="DW234" s="285">
        <v>2300</v>
      </c>
      <c r="DX234" s="285">
        <v>150</v>
      </c>
      <c r="DY234" s="285">
        <v>0</v>
      </c>
      <c r="DZ234" s="285">
        <v>0</v>
      </c>
      <c r="EA234" s="285">
        <v>5962</v>
      </c>
      <c r="EB234" s="288">
        <v>22.6266353572627</v>
      </c>
      <c r="EC234" s="285">
        <v>172</v>
      </c>
      <c r="ED234" s="285">
        <v>1969</v>
      </c>
      <c r="EE234" s="285">
        <v>542</v>
      </c>
      <c r="EF234" s="288">
        <v>27.526663280853224</v>
      </c>
      <c r="EG234" s="285">
        <v>102</v>
      </c>
      <c r="EH234" s="285">
        <v>112</v>
      </c>
      <c r="EI234" s="285">
        <v>55</v>
      </c>
      <c r="EJ234" s="285">
        <v>1</v>
      </c>
      <c r="EK234" s="285">
        <v>170</v>
      </c>
      <c r="EL234" s="285">
        <v>1</v>
      </c>
      <c r="EM234" s="285">
        <v>21</v>
      </c>
      <c r="EN234" s="285">
        <v>8</v>
      </c>
      <c r="EO234" s="285">
        <v>14</v>
      </c>
      <c r="EP234" s="285">
        <v>17</v>
      </c>
      <c r="EQ234" s="285">
        <v>7</v>
      </c>
      <c r="ER234" s="285">
        <v>0</v>
      </c>
      <c r="ES234" s="285">
        <v>6</v>
      </c>
      <c r="ET234" s="285">
        <v>0</v>
      </c>
      <c r="EU234" s="285">
        <v>0</v>
      </c>
      <c r="EV234" s="285">
        <v>657</v>
      </c>
      <c r="EW234" s="285">
        <v>0</v>
      </c>
      <c r="EX234" s="285">
        <v>0</v>
      </c>
      <c r="EY234" s="285">
        <v>0</v>
      </c>
      <c r="EZ234" s="285">
        <v>0</v>
      </c>
      <c r="FA234" s="285">
        <v>4</v>
      </c>
      <c r="FB234" s="285">
        <v>0</v>
      </c>
      <c r="FC234" s="285">
        <v>2</v>
      </c>
      <c r="FD234" s="285">
        <v>2</v>
      </c>
      <c r="FE234" s="285">
        <v>0</v>
      </c>
      <c r="FF234" s="285">
        <v>13</v>
      </c>
      <c r="FG234" s="285">
        <v>95</v>
      </c>
      <c r="FH234" s="285">
        <v>105</v>
      </c>
      <c r="FI234" s="285">
        <v>20</v>
      </c>
      <c r="FJ234" s="285">
        <v>973</v>
      </c>
      <c r="FK234" s="289">
        <v>1</v>
      </c>
      <c r="FL234" s="288">
        <v>1.008135654733701</v>
      </c>
      <c r="FM234" s="289">
        <v>0</v>
      </c>
      <c r="FN234" s="288">
        <v>0</v>
      </c>
      <c r="FO234" s="295">
        <v>0</v>
      </c>
      <c r="FP234" s="291">
        <v>0</v>
      </c>
      <c r="FQ234" s="281">
        <v>0</v>
      </c>
      <c r="FR234" s="292">
        <v>0</v>
      </c>
      <c r="FS234" s="281">
        <v>0</v>
      </c>
      <c r="FT234" s="292">
        <v>0</v>
      </c>
      <c r="FU234" s="289">
        <v>20</v>
      </c>
      <c r="FV234" s="288">
        <v>19.171779141104295</v>
      </c>
      <c r="FW234" s="293">
        <v>1</v>
      </c>
      <c r="FX234" s="293">
        <v>0</v>
      </c>
      <c r="FY234" s="293">
        <v>1</v>
      </c>
      <c r="FZ234" s="293">
        <v>0</v>
      </c>
      <c r="GA234" s="293">
        <v>0</v>
      </c>
      <c r="GB234" s="285">
        <v>2248</v>
      </c>
      <c r="GC234" s="285">
        <v>0</v>
      </c>
      <c r="GD234" s="285">
        <v>0</v>
      </c>
      <c r="GE234" s="285">
        <v>0</v>
      </c>
      <c r="GF234" s="285">
        <v>0</v>
      </c>
      <c r="GG234" s="288">
        <v>47.5</v>
      </c>
      <c r="GH234" s="288">
        <v>240</v>
      </c>
      <c r="GI234" s="288">
        <v>13</v>
      </c>
      <c r="GJ234" s="288">
        <v>2</v>
      </c>
      <c r="GK234" s="288">
        <v>0.2</v>
      </c>
      <c r="GL234" s="288">
        <v>0.3</v>
      </c>
      <c r="GM234" s="288">
        <v>2</v>
      </c>
      <c r="GN234" s="288">
        <v>0</v>
      </c>
      <c r="GO234" s="288">
        <v>1</v>
      </c>
      <c r="GP234" s="288">
        <v>5</v>
      </c>
      <c r="GQ234" s="288">
        <v>0</v>
      </c>
      <c r="GR234" s="288">
        <v>0</v>
      </c>
      <c r="GS234" s="288">
        <v>0</v>
      </c>
      <c r="GT234" s="288">
        <v>8</v>
      </c>
      <c r="GU234" s="288">
        <v>0</v>
      </c>
      <c r="GV234" s="288">
        <v>2</v>
      </c>
      <c r="GW234" s="288">
        <v>0</v>
      </c>
      <c r="GX234" s="288">
        <v>0</v>
      </c>
      <c r="GY234" s="288">
        <v>1</v>
      </c>
      <c r="GZ234" s="288">
        <v>1</v>
      </c>
      <c r="HA234" s="288">
        <v>0</v>
      </c>
      <c r="HB234" s="288">
        <v>0</v>
      </c>
      <c r="HC234" s="288">
        <v>1</v>
      </c>
      <c r="HD234" s="288">
        <v>0</v>
      </c>
      <c r="HE234" s="288">
        <v>1</v>
      </c>
      <c r="HF234" s="288">
        <v>0</v>
      </c>
      <c r="HG234" s="288">
        <v>2</v>
      </c>
      <c r="HH234" s="288">
        <v>3</v>
      </c>
      <c r="HI234" s="288">
        <v>1</v>
      </c>
      <c r="HJ234" s="134">
        <v>2.0162713094674021</v>
      </c>
      <c r="HK234" s="134">
        <v>11.08949220207071</v>
      </c>
      <c r="HL234" s="132">
        <v>44.610002721966268</v>
      </c>
      <c r="HM234" s="144">
        <v>110.38109340197001</v>
      </c>
      <c r="HN234" s="144">
        <v>93.785864814825501</v>
      </c>
      <c r="HO234" s="365">
        <v>0.12533946104031801</v>
      </c>
      <c r="HP234" s="365">
        <v>4.6583850931677002E-2</v>
      </c>
      <c r="HQ234" s="365">
        <v>2.9702970297029698</v>
      </c>
      <c r="HR234" s="365">
        <v>1.68539325842697</v>
      </c>
      <c r="HS234" s="132">
        <v>88.613861386138595</v>
      </c>
      <c r="HT234" s="132">
        <v>88.764044943820195</v>
      </c>
      <c r="HU234" s="132">
        <v>4.2197618550240197</v>
      </c>
      <c r="HV234" s="132">
        <v>2.7639751552795002</v>
      </c>
      <c r="HW234" s="132">
        <v>11.1915171616664</v>
      </c>
      <c r="HX234" s="132">
        <v>15.865833866129</v>
      </c>
      <c r="HY234" s="144">
        <v>113.98460627427356</v>
      </c>
      <c r="HZ234" s="144">
        <v>95.5090251938189</v>
      </c>
      <c r="IA234" s="383">
        <v>13</v>
      </c>
      <c r="IB234" s="383">
        <v>6</v>
      </c>
      <c r="IC234" s="366">
        <v>0.27879047823289699</v>
      </c>
      <c r="ID234" s="366">
        <v>9.3066542577943195E-2</v>
      </c>
      <c r="IE234" s="366">
        <v>2.9345372460496599</v>
      </c>
      <c r="IF234" s="366">
        <v>1.4285714285714299</v>
      </c>
      <c r="IG234" s="144">
        <v>76.2979683972912</v>
      </c>
      <c r="IH234" s="144">
        <v>82.619047619047606</v>
      </c>
      <c r="II234" s="144">
        <v>9.50032168132104</v>
      </c>
      <c r="IJ234" s="144">
        <v>6.5146579804560298</v>
      </c>
      <c r="IK234" s="144">
        <v>12.065932961455299</v>
      </c>
      <c r="IL234" s="144">
        <v>17.995376973393</v>
      </c>
      <c r="IM234" s="146">
        <v>109.46924952997531</v>
      </c>
      <c r="IN234" s="135">
        <v>125.96692996128631</v>
      </c>
      <c r="IO234" s="366">
        <v>0.60836501901140705</v>
      </c>
      <c r="IP234" s="366">
        <v>0.20132876988121601</v>
      </c>
      <c r="IQ234" s="366">
        <v>7.8431372549019596</v>
      </c>
      <c r="IR234" s="366">
        <v>3.5587188612099601</v>
      </c>
      <c r="IS234" s="144">
        <v>90.849673202614397</v>
      </c>
      <c r="IT234" s="144">
        <v>97.508896797153</v>
      </c>
      <c r="IU234" s="144">
        <v>7.7566539923954396</v>
      </c>
      <c r="IV234" s="144">
        <v>5.6573384336621704</v>
      </c>
      <c r="IW234" s="144">
        <v>18.844781445138299</v>
      </c>
      <c r="IX234" s="144">
        <v>25.492987826582201</v>
      </c>
      <c r="IY234" s="338">
        <v>17</v>
      </c>
      <c r="IZ234" s="366">
        <v>0.45600858369098701</v>
      </c>
      <c r="JA234" s="366">
        <v>6.04982206405694</v>
      </c>
      <c r="JB234" s="366">
        <v>93.594306049822094</v>
      </c>
      <c r="JC234" s="366">
        <v>7.5375536480686698</v>
      </c>
      <c r="JD234" s="144">
        <v>12.664271047227899</v>
      </c>
    </row>
    <row r="235" spans="1:264" ht="18" customHeight="1">
      <c r="A235" s="278"/>
      <c r="B235" s="279" t="s">
        <v>87</v>
      </c>
      <c r="C235" s="279" t="s">
        <v>87</v>
      </c>
      <c r="D235" s="280" t="s">
        <v>1951</v>
      </c>
      <c r="E235" s="281" t="s">
        <v>1313</v>
      </c>
      <c r="F235" s="280" t="s">
        <v>115</v>
      </c>
      <c r="G235" s="281" t="s">
        <v>28</v>
      </c>
      <c r="H235" s="282" t="s">
        <v>87</v>
      </c>
      <c r="I235" s="282" t="s">
        <v>87</v>
      </c>
      <c r="J235" s="282" t="s">
        <v>87</v>
      </c>
      <c r="K235" s="282" t="s">
        <v>87</v>
      </c>
      <c r="L235" s="282" t="s">
        <v>87</v>
      </c>
      <c r="M235" s="283">
        <v>229722</v>
      </c>
      <c r="N235" s="282" t="s">
        <v>87</v>
      </c>
      <c r="O235" s="282" t="s">
        <v>87</v>
      </c>
      <c r="P235" s="282" t="s">
        <v>87</v>
      </c>
      <c r="Q235" s="282" t="s">
        <v>87</v>
      </c>
      <c r="R235" s="132">
        <v>104.6005936665694</v>
      </c>
      <c r="S235" s="132">
        <v>99.495939190825183</v>
      </c>
      <c r="T235" s="338">
        <v>104.10653350096709</v>
      </c>
      <c r="U235" s="339" t="s">
        <v>88</v>
      </c>
      <c r="V235" s="132">
        <v>13.681512335789799</v>
      </c>
      <c r="W235" s="132">
        <v>12.688240948414</v>
      </c>
      <c r="X235" s="132">
        <v>26.369753284203799</v>
      </c>
      <c r="Y235" s="282" t="s">
        <v>87</v>
      </c>
      <c r="Z235" s="282" t="s">
        <v>87</v>
      </c>
      <c r="AA235" s="282" t="s">
        <v>87</v>
      </c>
      <c r="AB235" s="282" t="s">
        <v>87</v>
      </c>
      <c r="AC235" s="282" t="s">
        <v>87</v>
      </c>
      <c r="AD235" s="282" t="s">
        <v>87</v>
      </c>
      <c r="AE235" s="282" t="s">
        <v>87</v>
      </c>
      <c r="AF235" s="282" t="s">
        <v>87</v>
      </c>
      <c r="AG235" s="282" t="s">
        <v>87</v>
      </c>
      <c r="AH235" s="282" t="s">
        <v>87</v>
      </c>
      <c r="AI235" s="282" t="s">
        <v>87</v>
      </c>
      <c r="AJ235" s="282" t="s">
        <v>87</v>
      </c>
      <c r="AK235" s="282" t="s">
        <v>87</v>
      </c>
      <c r="AL235" s="282" t="s">
        <v>87</v>
      </c>
      <c r="AM235" s="282" t="s">
        <v>87</v>
      </c>
      <c r="AN235" s="282" t="s">
        <v>87</v>
      </c>
      <c r="AO235" s="282" t="s">
        <v>87</v>
      </c>
      <c r="AP235" s="282" t="s">
        <v>87</v>
      </c>
      <c r="AQ235" s="282" t="s">
        <v>87</v>
      </c>
      <c r="AR235" s="282" t="s">
        <v>87</v>
      </c>
      <c r="AS235" s="282" t="s">
        <v>87</v>
      </c>
      <c r="AT235" s="282" t="s">
        <v>87</v>
      </c>
      <c r="AU235" s="282" t="s">
        <v>87</v>
      </c>
      <c r="AV235" s="282" t="s">
        <v>87</v>
      </c>
      <c r="AW235" s="286" t="s">
        <v>87</v>
      </c>
      <c r="AX235" s="286" t="s">
        <v>87</v>
      </c>
      <c r="AY235" s="286" t="s">
        <v>87</v>
      </c>
      <c r="AZ235" s="286" t="s">
        <v>87</v>
      </c>
      <c r="BA235" s="286" t="s">
        <v>87</v>
      </c>
      <c r="BB235" s="285">
        <v>76</v>
      </c>
      <c r="BC235" s="285">
        <v>68</v>
      </c>
      <c r="BD235" s="287" t="s">
        <v>88</v>
      </c>
      <c r="BE235" s="287" t="s">
        <v>88</v>
      </c>
      <c r="BF235" s="287" t="s">
        <v>88</v>
      </c>
      <c r="BG235" s="285">
        <v>102</v>
      </c>
      <c r="BH235" s="284">
        <v>43.126958154166189</v>
      </c>
      <c r="BI235" s="285">
        <v>405</v>
      </c>
      <c r="BJ235" s="284">
        <v>171.239392670954</v>
      </c>
      <c r="BK235" s="285">
        <v>20</v>
      </c>
      <c r="BL235" s="284">
        <v>8.4562663047384685</v>
      </c>
      <c r="BM235" s="285">
        <v>10</v>
      </c>
      <c r="BN235" s="288">
        <v>4.2281331523692343</v>
      </c>
      <c r="BO235" s="289">
        <v>205</v>
      </c>
      <c r="BP235" s="288">
        <v>86.676729623569301</v>
      </c>
      <c r="BQ235" s="285">
        <v>0</v>
      </c>
      <c r="BR235" s="288">
        <v>0</v>
      </c>
      <c r="BS235" s="285">
        <v>0</v>
      </c>
      <c r="BT235" s="288">
        <v>0</v>
      </c>
      <c r="BU235" s="285">
        <v>0</v>
      </c>
      <c r="BV235" s="288">
        <v>0</v>
      </c>
      <c r="BW235" s="285">
        <v>138</v>
      </c>
      <c r="BX235" s="288">
        <v>58.348237502695433</v>
      </c>
      <c r="BY235" s="290">
        <v>6</v>
      </c>
      <c r="BZ235" s="291">
        <v>2.5368798914215409</v>
      </c>
      <c r="CA235" s="285">
        <v>836</v>
      </c>
      <c r="CB235" s="288">
        <v>353.47193153806796</v>
      </c>
      <c r="CC235" s="290">
        <v>378</v>
      </c>
      <c r="CD235" s="291">
        <v>159.82343315955706</v>
      </c>
      <c r="CE235" s="290">
        <v>60</v>
      </c>
      <c r="CF235" s="291">
        <v>25.368798914215407</v>
      </c>
      <c r="CG235" s="285">
        <v>1227</v>
      </c>
      <c r="CH235" s="288">
        <v>518.79193779570505</v>
      </c>
      <c r="CI235" s="285">
        <v>2065</v>
      </c>
      <c r="CJ235" s="288">
        <v>873.109495964247</v>
      </c>
      <c r="CK235" s="285">
        <v>141</v>
      </c>
      <c r="CL235" s="288">
        <v>59.6166774484062</v>
      </c>
      <c r="CM235" s="285">
        <v>282</v>
      </c>
      <c r="CN235" s="292">
        <v>119.2333548968124</v>
      </c>
      <c r="CO235" s="285">
        <v>157</v>
      </c>
      <c r="CP235" s="288">
        <v>66.381690492196981</v>
      </c>
      <c r="CQ235" s="290">
        <v>0</v>
      </c>
      <c r="CR235" s="291">
        <v>0</v>
      </c>
      <c r="CS235" s="290">
        <v>3</v>
      </c>
      <c r="CT235" s="291">
        <v>1.2684399457107705</v>
      </c>
      <c r="CU235" s="290">
        <v>62</v>
      </c>
      <c r="CV235" s="291">
        <v>26.214425544689256</v>
      </c>
      <c r="CW235" s="290">
        <v>1113</v>
      </c>
      <c r="CX235" s="291">
        <v>470.59121985869581</v>
      </c>
      <c r="CY235" s="290">
        <v>1102</v>
      </c>
      <c r="CZ235" s="291">
        <v>465.94027339108965</v>
      </c>
      <c r="DA235" s="290">
        <v>11</v>
      </c>
      <c r="DB235" s="291">
        <v>4.6509464676061576</v>
      </c>
      <c r="DC235" s="290">
        <v>20</v>
      </c>
      <c r="DD235" s="290">
        <v>84</v>
      </c>
      <c r="DE235" s="290">
        <v>882</v>
      </c>
      <c r="DF235" s="290">
        <v>4194</v>
      </c>
      <c r="DG235" s="290">
        <v>4820</v>
      </c>
      <c r="DH235" s="290">
        <v>650</v>
      </c>
      <c r="DI235" s="290">
        <v>307</v>
      </c>
      <c r="DJ235" s="290">
        <v>387</v>
      </c>
      <c r="DK235" s="290">
        <v>445</v>
      </c>
      <c r="DL235" s="290">
        <v>907</v>
      </c>
      <c r="DM235" s="290">
        <v>0</v>
      </c>
      <c r="DN235" s="290">
        <v>975</v>
      </c>
      <c r="DO235" s="290">
        <v>121</v>
      </c>
      <c r="DP235" s="290">
        <v>111</v>
      </c>
      <c r="DQ235" s="290">
        <v>34</v>
      </c>
      <c r="DR235" s="290">
        <v>0</v>
      </c>
      <c r="DS235" s="290">
        <v>0</v>
      </c>
      <c r="DT235" s="290">
        <v>219</v>
      </c>
      <c r="DU235" s="290">
        <v>43773</v>
      </c>
      <c r="DV235" s="290">
        <v>7716</v>
      </c>
      <c r="DW235" s="290">
        <v>16069</v>
      </c>
      <c r="DX235" s="290">
        <v>622</v>
      </c>
      <c r="DY235" s="290">
        <v>375</v>
      </c>
      <c r="DZ235" s="290">
        <v>4478</v>
      </c>
      <c r="EA235" s="290">
        <v>20883</v>
      </c>
      <c r="EB235" s="291">
        <v>30.086673370684299</v>
      </c>
      <c r="EC235" s="290">
        <v>432</v>
      </c>
      <c r="ED235" s="290">
        <v>6921</v>
      </c>
      <c r="EE235" s="290">
        <v>2012</v>
      </c>
      <c r="EF235" s="291">
        <v>29.070943505273807</v>
      </c>
      <c r="EG235" s="290">
        <v>298</v>
      </c>
      <c r="EH235" s="290">
        <v>202</v>
      </c>
      <c r="EI235" s="290">
        <v>138</v>
      </c>
      <c r="EJ235" s="290">
        <v>59</v>
      </c>
      <c r="EK235" s="290">
        <v>596</v>
      </c>
      <c r="EL235" s="290">
        <v>10</v>
      </c>
      <c r="EM235" s="290">
        <v>44</v>
      </c>
      <c r="EN235" s="290">
        <v>23</v>
      </c>
      <c r="EO235" s="290">
        <v>35</v>
      </c>
      <c r="EP235" s="290">
        <v>203</v>
      </c>
      <c r="EQ235" s="290">
        <v>41</v>
      </c>
      <c r="ER235" s="290">
        <v>0</v>
      </c>
      <c r="ES235" s="290">
        <v>9</v>
      </c>
      <c r="ET235" s="290">
        <v>2</v>
      </c>
      <c r="EU235" s="290">
        <v>0</v>
      </c>
      <c r="EV235" s="290">
        <v>4609</v>
      </c>
      <c r="EW235" s="290">
        <v>0</v>
      </c>
      <c r="EX235" s="290">
        <v>0</v>
      </c>
      <c r="EY235" s="290">
        <v>534</v>
      </c>
      <c r="EZ235" s="290">
        <v>29</v>
      </c>
      <c r="FA235" s="290">
        <v>18</v>
      </c>
      <c r="FB235" s="290">
        <v>2</v>
      </c>
      <c r="FC235" s="290">
        <v>2</v>
      </c>
      <c r="FD235" s="290">
        <v>7</v>
      </c>
      <c r="FE235" s="290">
        <v>4</v>
      </c>
      <c r="FF235" s="290">
        <v>49</v>
      </c>
      <c r="FG235" s="290">
        <v>657</v>
      </c>
      <c r="FH235" s="290">
        <v>674</v>
      </c>
      <c r="FI235" s="290">
        <v>211</v>
      </c>
      <c r="FJ235" s="290">
        <v>2568</v>
      </c>
      <c r="FK235" s="295">
        <v>22</v>
      </c>
      <c r="FL235" s="291">
        <v>9.5767928191466218</v>
      </c>
      <c r="FM235" s="295">
        <v>4</v>
      </c>
      <c r="FN235" s="291">
        <v>1.7412350580266585</v>
      </c>
      <c r="FO235" s="295">
        <v>3</v>
      </c>
      <c r="FP235" s="291">
        <v>1.3059262935199938</v>
      </c>
      <c r="FQ235" s="281">
        <v>3</v>
      </c>
      <c r="FR235" s="292">
        <v>1.2684399457107705</v>
      </c>
      <c r="FS235" s="281">
        <v>1</v>
      </c>
      <c r="FT235" s="292">
        <v>0.42281331523692345</v>
      </c>
      <c r="FU235" s="295">
        <v>20</v>
      </c>
      <c r="FV235" s="291">
        <v>8.4562663047384685</v>
      </c>
      <c r="FW235" s="293">
        <v>0</v>
      </c>
      <c r="FX235" s="293">
        <v>0</v>
      </c>
      <c r="FY235" s="293">
        <v>0</v>
      </c>
      <c r="FZ235" s="293">
        <v>0</v>
      </c>
      <c r="GA235" s="293">
        <v>0</v>
      </c>
      <c r="GB235" s="290">
        <v>10966</v>
      </c>
      <c r="GC235" s="290">
        <v>1660</v>
      </c>
      <c r="GD235" s="290">
        <v>670</v>
      </c>
      <c r="GE235" s="290">
        <v>0</v>
      </c>
      <c r="GF235" s="290">
        <v>13</v>
      </c>
      <c r="GG235" s="291">
        <v>431.72</v>
      </c>
      <c r="GH235" s="291">
        <v>975.98</v>
      </c>
      <c r="GI235" s="291">
        <v>46</v>
      </c>
      <c r="GJ235" s="291">
        <v>14</v>
      </c>
      <c r="GK235" s="291">
        <v>3.2</v>
      </c>
      <c r="GL235" s="291">
        <v>9.1</v>
      </c>
      <c r="GM235" s="291">
        <v>16</v>
      </c>
      <c r="GN235" s="291">
        <v>14</v>
      </c>
      <c r="GO235" s="291">
        <v>6</v>
      </c>
      <c r="GP235" s="291">
        <v>8.1999999999999993</v>
      </c>
      <c r="GQ235" s="291">
        <v>1</v>
      </c>
      <c r="GR235" s="291">
        <v>4.2</v>
      </c>
      <c r="GS235" s="291">
        <v>0</v>
      </c>
      <c r="GT235" s="291">
        <v>47</v>
      </c>
      <c r="GU235" s="291">
        <v>3</v>
      </c>
      <c r="GV235" s="291">
        <v>9</v>
      </c>
      <c r="GW235" s="291">
        <v>2</v>
      </c>
      <c r="GX235" s="291">
        <v>4</v>
      </c>
      <c r="GY235" s="291">
        <v>4</v>
      </c>
      <c r="GZ235" s="291">
        <v>3</v>
      </c>
      <c r="HA235" s="291">
        <v>1</v>
      </c>
      <c r="HB235" s="291">
        <v>3</v>
      </c>
      <c r="HC235" s="291">
        <v>1</v>
      </c>
      <c r="HD235" s="291">
        <v>3</v>
      </c>
      <c r="HE235" s="291">
        <v>2</v>
      </c>
      <c r="HF235" s="291">
        <v>3</v>
      </c>
      <c r="HG235" s="291">
        <v>3</v>
      </c>
      <c r="HH235" s="291">
        <v>8.82</v>
      </c>
      <c r="HI235" s="291">
        <v>5.68</v>
      </c>
      <c r="HJ235" s="134">
        <v>1.7412350580266585</v>
      </c>
      <c r="HK235" s="134">
        <v>18.718276873786579</v>
      </c>
      <c r="HL235" s="132">
        <v>71.278545372232529</v>
      </c>
      <c r="HM235" s="144">
        <v>107.469209936662</v>
      </c>
      <c r="HN235" s="144">
        <v>93.957419973091106</v>
      </c>
      <c r="HO235" s="366">
        <v>4.0252247417147502E-2</v>
      </c>
      <c r="HP235" s="366">
        <v>4.5533193698206E-2</v>
      </c>
      <c r="HQ235" s="366">
        <v>0.79365079365079405</v>
      </c>
      <c r="HR235" s="366">
        <v>1.22249388753056</v>
      </c>
      <c r="HS235" s="132">
        <v>85.714285714285694</v>
      </c>
      <c r="HT235" s="132">
        <v>92.420537897310496</v>
      </c>
      <c r="HU235" s="132">
        <v>5.0717831745605801</v>
      </c>
      <c r="HV235" s="132">
        <v>3.7246152445132501</v>
      </c>
      <c r="HW235" s="132">
        <v>6.0624738591586498</v>
      </c>
      <c r="HX235" s="132">
        <v>9.7954041961687093</v>
      </c>
      <c r="HY235" s="144">
        <v>103.11108404055673</v>
      </c>
      <c r="HZ235" s="144">
        <v>104.493014735949</v>
      </c>
      <c r="IA235" s="383">
        <v>40</v>
      </c>
      <c r="IB235" s="383">
        <v>34</v>
      </c>
      <c r="IC235" s="366">
        <v>0.47961630695443602</v>
      </c>
      <c r="ID235" s="366">
        <v>0.259126590961055</v>
      </c>
      <c r="IE235" s="366">
        <v>4.39077936333699</v>
      </c>
      <c r="IF235" s="366">
        <v>3.2319391634981001</v>
      </c>
      <c r="IG235" s="144">
        <v>76.619099890230501</v>
      </c>
      <c r="IH235" s="144">
        <v>80.038022813688201</v>
      </c>
      <c r="II235" s="144">
        <v>10.9232613908873</v>
      </c>
      <c r="IJ235" s="144">
        <v>8.0176815791479292</v>
      </c>
      <c r="IK235" s="144">
        <v>7.1521341933211504</v>
      </c>
      <c r="IL235" s="144">
        <v>13.0033447721645</v>
      </c>
      <c r="IM235" s="146">
        <v>101.84309342781678</v>
      </c>
      <c r="IN235" s="135">
        <v>102.43272462311172</v>
      </c>
      <c r="IO235" s="366">
        <v>0.47557840616966601</v>
      </c>
      <c r="IP235" s="366">
        <v>0.104785190359762</v>
      </c>
      <c r="IQ235" s="366">
        <v>6.9811320754716997</v>
      </c>
      <c r="IR235" s="366">
        <v>2.1428571428571401</v>
      </c>
      <c r="IS235" s="144">
        <v>90.754716981132106</v>
      </c>
      <c r="IT235" s="144">
        <v>93.035714285714306</v>
      </c>
      <c r="IU235" s="144">
        <v>6.8123393316195404</v>
      </c>
      <c r="IV235" s="144">
        <v>4.8899755501222497</v>
      </c>
      <c r="IW235" s="144">
        <v>12.796014468027</v>
      </c>
      <c r="IX235" s="144">
        <v>20.3607569982915</v>
      </c>
      <c r="IY235" s="338">
        <v>10</v>
      </c>
      <c r="IZ235" s="366">
        <v>0.13404825737265399</v>
      </c>
      <c r="JA235" s="366">
        <v>2.2222222222222201</v>
      </c>
      <c r="JB235" s="366">
        <v>94.8888888888889</v>
      </c>
      <c r="JC235" s="366">
        <v>6.0321715817694397</v>
      </c>
      <c r="JD235" s="144">
        <v>11.6328569566917</v>
      </c>
    </row>
    <row r="236" spans="1:264" ht="18" customHeight="1">
      <c r="A236" s="278"/>
      <c r="B236" s="279" t="s">
        <v>87</v>
      </c>
      <c r="C236" s="279" t="s">
        <v>87</v>
      </c>
      <c r="D236" s="280" t="s">
        <v>1952</v>
      </c>
      <c r="E236" s="281" t="s">
        <v>1447</v>
      </c>
      <c r="F236" s="280" t="s">
        <v>116</v>
      </c>
      <c r="G236" s="281" t="s">
        <v>29</v>
      </c>
      <c r="H236" s="282" t="s">
        <v>87</v>
      </c>
      <c r="I236" s="282" t="s">
        <v>87</v>
      </c>
      <c r="J236" s="282" t="s">
        <v>87</v>
      </c>
      <c r="K236" s="282" t="s">
        <v>87</v>
      </c>
      <c r="L236" s="282" t="s">
        <v>87</v>
      </c>
      <c r="M236" s="283">
        <v>240678</v>
      </c>
      <c r="N236" s="282" t="s">
        <v>87</v>
      </c>
      <c r="O236" s="282" t="s">
        <v>87</v>
      </c>
      <c r="P236" s="282" t="s">
        <v>87</v>
      </c>
      <c r="Q236" s="282" t="s">
        <v>87</v>
      </c>
      <c r="R236" s="132">
        <v>101.39950314588265</v>
      </c>
      <c r="S236" s="132">
        <v>97.292575423258683</v>
      </c>
      <c r="T236" s="395">
        <v>32.517214674669503</v>
      </c>
      <c r="U236" s="339" t="s">
        <v>88</v>
      </c>
      <c r="V236" s="132">
        <v>9.5923261390887298</v>
      </c>
      <c r="W236" s="132">
        <v>10.243233984241201</v>
      </c>
      <c r="X236" s="132">
        <v>19.835560123329898</v>
      </c>
      <c r="Y236" s="282" t="s">
        <v>87</v>
      </c>
      <c r="Z236" s="282" t="s">
        <v>87</v>
      </c>
      <c r="AA236" s="282" t="s">
        <v>87</v>
      </c>
      <c r="AB236" s="282" t="s">
        <v>87</v>
      </c>
      <c r="AC236" s="282" t="s">
        <v>87</v>
      </c>
      <c r="AD236" s="282" t="s">
        <v>87</v>
      </c>
      <c r="AE236" s="282" t="s">
        <v>87</v>
      </c>
      <c r="AF236" s="282" t="s">
        <v>87</v>
      </c>
      <c r="AG236" s="282" t="s">
        <v>87</v>
      </c>
      <c r="AH236" s="282" t="s">
        <v>87</v>
      </c>
      <c r="AI236" s="282" t="s">
        <v>87</v>
      </c>
      <c r="AJ236" s="282" t="s">
        <v>87</v>
      </c>
      <c r="AK236" s="282" t="s">
        <v>87</v>
      </c>
      <c r="AL236" s="282" t="s">
        <v>87</v>
      </c>
      <c r="AM236" s="282" t="s">
        <v>87</v>
      </c>
      <c r="AN236" s="282" t="s">
        <v>87</v>
      </c>
      <c r="AO236" s="282" t="s">
        <v>87</v>
      </c>
      <c r="AP236" s="282" t="s">
        <v>87</v>
      </c>
      <c r="AQ236" s="282" t="s">
        <v>87</v>
      </c>
      <c r="AR236" s="282" t="s">
        <v>87</v>
      </c>
      <c r="AS236" s="282" t="s">
        <v>87</v>
      </c>
      <c r="AT236" s="282" t="s">
        <v>87</v>
      </c>
      <c r="AU236" s="282" t="s">
        <v>87</v>
      </c>
      <c r="AV236" s="282" t="s">
        <v>87</v>
      </c>
      <c r="AW236" s="286" t="s">
        <v>87</v>
      </c>
      <c r="AX236" s="286" t="s">
        <v>87</v>
      </c>
      <c r="AY236" s="286" t="s">
        <v>87</v>
      </c>
      <c r="AZ236" s="286" t="s">
        <v>87</v>
      </c>
      <c r="BA236" s="286" t="s">
        <v>87</v>
      </c>
      <c r="BB236" s="285">
        <v>46</v>
      </c>
      <c r="BC236" s="285">
        <v>46</v>
      </c>
      <c r="BD236" s="287" t="s">
        <v>88</v>
      </c>
      <c r="BE236" s="287" t="s">
        <v>88</v>
      </c>
      <c r="BF236" s="287" t="s">
        <v>88</v>
      </c>
      <c r="BG236" s="285">
        <v>64</v>
      </c>
      <c r="BH236" s="284">
        <v>26.04187859601722</v>
      </c>
      <c r="BI236" s="285">
        <v>351</v>
      </c>
      <c r="BJ236" s="284">
        <v>142.82342792503195</v>
      </c>
      <c r="BK236" s="285">
        <v>0</v>
      </c>
      <c r="BL236" s="284">
        <v>0</v>
      </c>
      <c r="BM236" s="285">
        <v>0</v>
      </c>
      <c r="BN236" s="288">
        <v>0</v>
      </c>
      <c r="BO236" s="289">
        <v>180</v>
      </c>
      <c r="BP236" s="288">
        <v>73.24278355129843</v>
      </c>
      <c r="BQ236" s="285">
        <v>0</v>
      </c>
      <c r="BR236" s="288">
        <v>0</v>
      </c>
      <c r="BS236" s="285">
        <v>18</v>
      </c>
      <c r="BT236" s="288">
        <v>7.3242783551298434</v>
      </c>
      <c r="BU236" s="285">
        <v>0</v>
      </c>
      <c r="BV236" s="288">
        <v>0</v>
      </c>
      <c r="BW236" s="285">
        <v>45</v>
      </c>
      <c r="BX236" s="288">
        <v>18.310695887824608</v>
      </c>
      <c r="BY236" s="290">
        <v>0</v>
      </c>
      <c r="BZ236" s="291">
        <v>0</v>
      </c>
      <c r="CA236" s="285">
        <v>445</v>
      </c>
      <c r="CB236" s="288">
        <v>181.07243711293222</v>
      </c>
      <c r="CC236" s="290">
        <v>43</v>
      </c>
      <c r="CD236" s="291">
        <v>17.496887181699069</v>
      </c>
      <c r="CE236" s="285">
        <v>50</v>
      </c>
      <c r="CF236" s="288">
        <v>20.345217653138452</v>
      </c>
      <c r="CG236" s="285">
        <v>458</v>
      </c>
      <c r="CH236" s="288">
        <v>186.36219370274821</v>
      </c>
      <c r="CI236" s="285">
        <v>1536</v>
      </c>
      <c r="CJ236" s="288">
        <v>625.00508630441323</v>
      </c>
      <c r="CK236" s="285">
        <v>365</v>
      </c>
      <c r="CL236" s="288">
        <v>148.52008886791072</v>
      </c>
      <c r="CM236" s="290">
        <v>385</v>
      </c>
      <c r="CN236" s="294">
        <v>156.65817592916608</v>
      </c>
      <c r="CO236" s="285">
        <v>158</v>
      </c>
      <c r="CP236" s="288">
        <v>64.290887783917512</v>
      </c>
      <c r="CQ236" s="285">
        <v>0</v>
      </c>
      <c r="CR236" s="288">
        <v>0</v>
      </c>
      <c r="CS236" s="290">
        <v>29</v>
      </c>
      <c r="CT236" s="291">
        <v>11.800226238820303</v>
      </c>
      <c r="CU236" s="285">
        <v>30</v>
      </c>
      <c r="CV236" s="288">
        <v>12.207130591883073</v>
      </c>
      <c r="CW236" s="285">
        <v>361</v>
      </c>
      <c r="CX236" s="288">
        <v>146.89247145565963</v>
      </c>
      <c r="CY236" s="285">
        <v>354</v>
      </c>
      <c r="CZ236" s="288">
        <v>144.04414098422023</v>
      </c>
      <c r="DA236" s="290">
        <v>7</v>
      </c>
      <c r="DB236" s="291">
        <v>2.8483304714393833</v>
      </c>
      <c r="DC236" s="290">
        <v>22</v>
      </c>
      <c r="DD236" s="290">
        <v>2366</v>
      </c>
      <c r="DE236" s="290">
        <v>364</v>
      </c>
      <c r="DF236" s="290">
        <v>18753</v>
      </c>
      <c r="DG236" s="290">
        <v>6850</v>
      </c>
      <c r="DH236" s="290">
        <v>826</v>
      </c>
      <c r="DI236" s="290">
        <v>23</v>
      </c>
      <c r="DJ236" s="290">
        <v>270</v>
      </c>
      <c r="DK236" s="290">
        <v>159</v>
      </c>
      <c r="DL236" s="290">
        <v>518</v>
      </c>
      <c r="DM236" s="290">
        <v>0</v>
      </c>
      <c r="DN236" s="290">
        <v>297</v>
      </c>
      <c r="DO236" s="290">
        <v>37</v>
      </c>
      <c r="DP236" s="290">
        <v>83</v>
      </c>
      <c r="DQ236" s="290">
        <v>54</v>
      </c>
      <c r="DR236" s="290">
        <v>0</v>
      </c>
      <c r="DS236" s="290">
        <v>26</v>
      </c>
      <c r="DT236" s="290">
        <v>2660</v>
      </c>
      <c r="DU236" s="290">
        <v>40596</v>
      </c>
      <c r="DV236" s="290">
        <v>4987</v>
      </c>
      <c r="DW236" s="290">
        <v>11408</v>
      </c>
      <c r="DX236" s="290">
        <v>513</v>
      </c>
      <c r="DY236" s="290">
        <v>496</v>
      </c>
      <c r="DZ236" s="290">
        <v>5092</v>
      </c>
      <c r="EA236" s="290">
        <v>22521</v>
      </c>
      <c r="EB236" s="291">
        <v>20.052395541938601</v>
      </c>
      <c r="EC236" s="290">
        <v>409</v>
      </c>
      <c r="ED236" s="290">
        <v>7487</v>
      </c>
      <c r="EE236" s="290">
        <v>1419</v>
      </c>
      <c r="EF236" s="291">
        <v>18.952851609456392</v>
      </c>
      <c r="EG236" s="290">
        <v>170</v>
      </c>
      <c r="EH236" s="290">
        <v>200</v>
      </c>
      <c r="EI236" s="290">
        <v>145</v>
      </c>
      <c r="EJ236" s="290">
        <v>23</v>
      </c>
      <c r="EK236" s="290">
        <v>589</v>
      </c>
      <c r="EL236" s="290">
        <v>7</v>
      </c>
      <c r="EM236" s="290">
        <v>14</v>
      </c>
      <c r="EN236" s="290">
        <v>18</v>
      </c>
      <c r="EO236" s="290">
        <v>29</v>
      </c>
      <c r="EP236" s="290">
        <v>45</v>
      </c>
      <c r="EQ236" s="290">
        <v>37</v>
      </c>
      <c r="ER236" s="290">
        <v>0</v>
      </c>
      <c r="ES236" s="290">
        <v>5</v>
      </c>
      <c r="ET236" s="290">
        <v>0</v>
      </c>
      <c r="EU236" s="290">
        <v>0</v>
      </c>
      <c r="EV236" s="290">
        <v>4277</v>
      </c>
      <c r="EW236" s="290">
        <v>11</v>
      </c>
      <c r="EX236" s="290">
        <v>11</v>
      </c>
      <c r="EY236" s="290">
        <v>0</v>
      </c>
      <c r="EZ236" s="290">
        <v>468</v>
      </c>
      <c r="FA236" s="290">
        <v>16</v>
      </c>
      <c r="FB236" s="290">
        <v>4</v>
      </c>
      <c r="FC236" s="290">
        <v>2</v>
      </c>
      <c r="FD236" s="290">
        <v>9</v>
      </c>
      <c r="FE236" s="290">
        <v>2</v>
      </c>
      <c r="FF236" s="290">
        <v>21</v>
      </c>
      <c r="FG236" s="290">
        <v>529</v>
      </c>
      <c r="FH236" s="290">
        <v>659</v>
      </c>
      <c r="FI236" s="290">
        <v>132</v>
      </c>
      <c r="FJ236" s="290">
        <v>3238</v>
      </c>
      <c r="FK236" s="289">
        <v>12</v>
      </c>
      <c r="FL236" s="288">
        <v>4.9859147907162269</v>
      </c>
      <c r="FM236" s="289">
        <v>3</v>
      </c>
      <c r="FN236" s="288">
        <v>1.2464786976790567</v>
      </c>
      <c r="FO236" s="295">
        <v>3</v>
      </c>
      <c r="FP236" s="291">
        <v>1.2464786976790567</v>
      </c>
      <c r="FQ236" s="281">
        <v>1</v>
      </c>
      <c r="FR236" s="292">
        <v>0.40690435306276906</v>
      </c>
      <c r="FS236" s="281">
        <v>0</v>
      </c>
      <c r="FT236" s="292">
        <v>0</v>
      </c>
      <c r="FU236" s="295">
        <v>30</v>
      </c>
      <c r="FV236" s="291">
        <v>12.207130591883073</v>
      </c>
      <c r="FW236" s="293">
        <v>0</v>
      </c>
      <c r="FX236" s="293">
        <v>0</v>
      </c>
      <c r="FY236" s="293">
        <v>0</v>
      </c>
      <c r="FZ236" s="293">
        <v>0</v>
      </c>
      <c r="GA236" s="293">
        <v>0</v>
      </c>
      <c r="GB236" s="290">
        <v>8424</v>
      </c>
      <c r="GC236" s="290">
        <v>911</v>
      </c>
      <c r="GD236" s="290">
        <v>0</v>
      </c>
      <c r="GE236" s="290">
        <v>0</v>
      </c>
      <c r="GF236" s="290">
        <v>0</v>
      </c>
      <c r="GG236" s="291">
        <v>239</v>
      </c>
      <c r="GH236" s="291">
        <v>984.3</v>
      </c>
      <c r="GI236" s="291">
        <v>43.9</v>
      </c>
      <c r="GJ236" s="291">
        <v>10</v>
      </c>
      <c r="GK236" s="291">
        <v>3</v>
      </c>
      <c r="GL236" s="291">
        <v>4</v>
      </c>
      <c r="GM236" s="291">
        <v>10</v>
      </c>
      <c r="GN236" s="291">
        <v>10</v>
      </c>
      <c r="GO236" s="291">
        <v>1</v>
      </c>
      <c r="GP236" s="291">
        <v>11</v>
      </c>
      <c r="GQ236" s="291">
        <v>3</v>
      </c>
      <c r="GR236" s="291">
        <v>0</v>
      </c>
      <c r="GS236" s="291">
        <v>1</v>
      </c>
      <c r="GT236" s="291">
        <v>19</v>
      </c>
      <c r="GU236" s="291">
        <v>2</v>
      </c>
      <c r="GV236" s="291">
        <v>4</v>
      </c>
      <c r="GW236" s="291">
        <v>1</v>
      </c>
      <c r="GX236" s="291">
        <v>3</v>
      </c>
      <c r="GY236" s="291">
        <v>4</v>
      </c>
      <c r="GZ236" s="291">
        <v>4</v>
      </c>
      <c r="HA236" s="291">
        <v>2</v>
      </c>
      <c r="HB236" s="291">
        <v>2</v>
      </c>
      <c r="HC236" s="291">
        <v>2</v>
      </c>
      <c r="HD236" s="291">
        <v>0</v>
      </c>
      <c r="HE236" s="291">
        <v>3</v>
      </c>
      <c r="HF236" s="291">
        <v>1</v>
      </c>
      <c r="HG236" s="291">
        <v>4</v>
      </c>
      <c r="HH236" s="291">
        <v>22.9</v>
      </c>
      <c r="HI236" s="291">
        <v>4</v>
      </c>
      <c r="HJ236" s="134">
        <v>0.83098579845270437</v>
      </c>
      <c r="HK236" s="134">
        <v>19.943659162864908</v>
      </c>
      <c r="HL236" s="132">
        <v>59.951470429370353</v>
      </c>
      <c r="HM236" s="144">
        <v>93.133874816490405</v>
      </c>
      <c r="HN236" s="144">
        <v>79.144408053464304</v>
      </c>
      <c r="HO236" s="366">
        <v>5.6242969628796401E-2</v>
      </c>
      <c r="HP236" s="366">
        <v>1.44529556294262E-2</v>
      </c>
      <c r="HQ236" s="366">
        <v>1.10497237569061</v>
      </c>
      <c r="HR236" s="366">
        <v>0.39215686274509798</v>
      </c>
      <c r="HS236" s="132">
        <v>83.977900552486204</v>
      </c>
      <c r="HT236" s="132">
        <v>87.450980392156893</v>
      </c>
      <c r="HU236" s="132">
        <v>5.0899887514060698</v>
      </c>
      <c r="HV236" s="132">
        <v>3.68550368550369</v>
      </c>
      <c r="HW236" s="132">
        <v>2.8214308685118898</v>
      </c>
      <c r="HX236" s="132">
        <v>6.6914655281734801</v>
      </c>
      <c r="HY236" s="144">
        <v>97.968981030573019</v>
      </c>
      <c r="HZ236" s="144">
        <v>98.525922012315206</v>
      </c>
      <c r="IA236" s="383">
        <v>31</v>
      </c>
      <c r="IB236" s="383">
        <v>21</v>
      </c>
      <c r="IC236" s="366">
        <v>0.54935318093212804</v>
      </c>
      <c r="ID236" s="366">
        <v>0.213327915481512</v>
      </c>
      <c r="IE236" s="366">
        <v>4.3478260869565197</v>
      </c>
      <c r="IF236" s="366">
        <v>2.4165707710011501</v>
      </c>
      <c r="IG236" s="144">
        <v>69.004207573632499</v>
      </c>
      <c r="IH236" s="144">
        <v>73.647871116225502</v>
      </c>
      <c r="II236" s="144">
        <v>12.635123161438999</v>
      </c>
      <c r="IJ236" s="144">
        <v>8.8277123120682592</v>
      </c>
      <c r="IK236" s="144">
        <v>4.6973822438522399</v>
      </c>
      <c r="IL236" s="144">
        <v>9.7286215496470394</v>
      </c>
      <c r="IM236" s="146">
        <v>108.24922271338819</v>
      </c>
      <c r="IN236" s="135">
        <v>109.5955822868861</v>
      </c>
      <c r="IO236" s="366">
        <v>0.82012028430836503</v>
      </c>
      <c r="IP236" s="366">
        <v>0.184672206832872</v>
      </c>
      <c r="IQ236" s="366">
        <v>7.6530612244898002</v>
      </c>
      <c r="IR236" s="366">
        <v>2.5862068965517202</v>
      </c>
      <c r="IS236" s="144">
        <v>90.816326530612201</v>
      </c>
      <c r="IT236" s="144">
        <v>96.982758620689694</v>
      </c>
      <c r="IU236" s="144">
        <v>10.716238381629299</v>
      </c>
      <c r="IV236" s="144">
        <v>7.1406586642043699</v>
      </c>
      <c r="IW236" s="144">
        <v>5.5610889774236396</v>
      </c>
      <c r="IX236" s="144">
        <v>10.862640368094199</v>
      </c>
      <c r="IY236" s="338">
        <v>25</v>
      </c>
      <c r="IZ236" s="366">
        <v>0.48942834768989801</v>
      </c>
      <c r="JA236" s="366">
        <v>9.6899224806201598</v>
      </c>
      <c r="JB236" s="366">
        <v>97.286821705426306</v>
      </c>
      <c r="JC236" s="366">
        <v>5.05090054815975</v>
      </c>
      <c r="JD236" s="144">
        <v>8.6021050851756407</v>
      </c>
    </row>
    <row r="237" spans="1:264" ht="18" customHeight="1">
      <c r="A237" s="278"/>
      <c r="B237" s="279" t="s">
        <v>87</v>
      </c>
      <c r="C237" s="279" t="s">
        <v>87</v>
      </c>
      <c r="D237" s="280" t="s">
        <v>1953</v>
      </c>
      <c r="E237" s="281" t="s">
        <v>1448</v>
      </c>
      <c r="F237" s="280" t="s">
        <v>116</v>
      </c>
      <c r="G237" s="281" t="s">
        <v>29</v>
      </c>
      <c r="H237" s="282" t="s">
        <v>87</v>
      </c>
      <c r="I237" s="282" t="s">
        <v>87</v>
      </c>
      <c r="J237" s="282" t="s">
        <v>87</v>
      </c>
      <c r="K237" s="282" t="s">
        <v>87</v>
      </c>
      <c r="L237" s="282" t="s">
        <v>87</v>
      </c>
      <c r="M237" s="283">
        <v>52433</v>
      </c>
      <c r="N237" s="282" t="s">
        <v>87</v>
      </c>
      <c r="O237" s="282" t="s">
        <v>87</v>
      </c>
      <c r="P237" s="282" t="s">
        <v>87</v>
      </c>
      <c r="Q237" s="282" t="s">
        <v>87</v>
      </c>
      <c r="R237" s="132">
        <v>100.69733293540783</v>
      </c>
      <c r="S237" s="132">
        <v>85.115284234541136</v>
      </c>
      <c r="T237" s="338">
        <v>5.1937790834177804</v>
      </c>
      <c r="U237" s="339" t="s">
        <v>88</v>
      </c>
      <c r="V237" s="132">
        <v>9.8241985522233701</v>
      </c>
      <c r="W237" s="132">
        <v>13.9607032057911</v>
      </c>
      <c r="X237" s="132">
        <v>23.784901758014499</v>
      </c>
      <c r="Y237" s="282" t="s">
        <v>87</v>
      </c>
      <c r="Z237" s="282" t="s">
        <v>87</v>
      </c>
      <c r="AA237" s="282" t="s">
        <v>87</v>
      </c>
      <c r="AB237" s="282" t="s">
        <v>87</v>
      </c>
      <c r="AC237" s="282" t="s">
        <v>87</v>
      </c>
      <c r="AD237" s="282" t="s">
        <v>87</v>
      </c>
      <c r="AE237" s="282" t="s">
        <v>87</v>
      </c>
      <c r="AF237" s="282" t="s">
        <v>87</v>
      </c>
      <c r="AG237" s="282" t="s">
        <v>87</v>
      </c>
      <c r="AH237" s="282" t="s">
        <v>87</v>
      </c>
      <c r="AI237" s="282" t="s">
        <v>87</v>
      </c>
      <c r="AJ237" s="282" t="s">
        <v>87</v>
      </c>
      <c r="AK237" s="282" t="s">
        <v>87</v>
      </c>
      <c r="AL237" s="282" t="s">
        <v>87</v>
      </c>
      <c r="AM237" s="282" t="s">
        <v>87</v>
      </c>
      <c r="AN237" s="282" t="s">
        <v>87</v>
      </c>
      <c r="AO237" s="282" t="s">
        <v>87</v>
      </c>
      <c r="AP237" s="282" t="s">
        <v>87</v>
      </c>
      <c r="AQ237" s="282" t="s">
        <v>87</v>
      </c>
      <c r="AR237" s="282" t="s">
        <v>87</v>
      </c>
      <c r="AS237" s="282" t="s">
        <v>87</v>
      </c>
      <c r="AT237" s="282" t="s">
        <v>87</v>
      </c>
      <c r="AU237" s="282" t="s">
        <v>87</v>
      </c>
      <c r="AV237" s="282" t="s">
        <v>87</v>
      </c>
      <c r="AW237" s="286" t="s">
        <v>87</v>
      </c>
      <c r="AX237" s="286" t="s">
        <v>87</v>
      </c>
      <c r="AY237" s="286" t="s">
        <v>87</v>
      </c>
      <c r="AZ237" s="286" t="s">
        <v>87</v>
      </c>
      <c r="BA237" s="286" t="s">
        <v>87</v>
      </c>
      <c r="BB237" s="285">
        <v>15</v>
      </c>
      <c r="BC237" s="285">
        <v>11</v>
      </c>
      <c r="BD237" s="287" t="s">
        <v>88</v>
      </c>
      <c r="BE237" s="287" t="s">
        <v>88</v>
      </c>
      <c r="BF237" s="287" t="s">
        <v>88</v>
      </c>
      <c r="BG237" s="285">
        <v>0</v>
      </c>
      <c r="BH237" s="284">
        <v>0</v>
      </c>
      <c r="BI237" s="285">
        <v>31</v>
      </c>
      <c r="BJ237" s="284">
        <v>54.266008472499387</v>
      </c>
      <c r="BK237" s="285">
        <v>0</v>
      </c>
      <c r="BL237" s="284">
        <v>0</v>
      </c>
      <c r="BM237" s="285">
        <v>0</v>
      </c>
      <c r="BN237" s="288">
        <v>0</v>
      </c>
      <c r="BO237" s="289">
        <v>0</v>
      </c>
      <c r="BP237" s="288">
        <v>0</v>
      </c>
      <c r="BQ237" s="285">
        <v>0</v>
      </c>
      <c r="BR237" s="288">
        <v>0</v>
      </c>
      <c r="BS237" s="285">
        <v>0</v>
      </c>
      <c r="BT237" s="288">
        <v>0</v>
      </c>
      <c r="BU237" s="285">
        <v>0</v>
      </c>
      <c r="BV237" s="288">
        <v>0</v>
      </c>
      <c r="BW237" s="285">
        <v>0</v>
      </c>
      <c r="BX237" s="288">
        <v>0</v>
      </c>
      <c r="BY237" s="290">
        <v>0</v>
      </c>
      <c r="BZ237" s="291">
        <v>0</v>
      </c>
      <c r="CA237" s="285">
        <v>11</v>
      </c>
      <c r="CB237" s="288">
        <v>19.25568042572559</v>
      </c>
      <c r="CC237" s="285">
        <v>0</v>
      </c>
      <c r="CD237" s="288">
        <v>0</v>
      </c>
      <c r="CE237" s="285">
        <v>5</v>
      </c>
      <c r="CF237" s="288">
        <v>8.7525820116934501</v>
      </c>
      <c r="CG237" s="285">
        <v>84</v>
      </c>
      <c r="CH237" s="288">
        <v>147.04337779644996</v>
      </c>
      <c r="CI237" s="285">
        <v>168</v>
      </c>
      <c r="CJ237" s="288">
        <v>294.08675559289992</v>
      </c>
      <c r="CK237" s="285">
        <v>2</v>
      </c>
      <c r="CL237" s="288">
        <v>3.5010328046773798</v>
      </c>
      <c r="CM237" s="285">
        <v>0</v>
      </c>
      <c r="CN237" s="292">
        <v>0</v>
      </c>
      <c r="CO237" s="285">
        <v>5</v>
      </c>
      <c r="CP237" s="288">
        <v>8.7525820116934501</v>
      </c>
      <c r="CQ237" s="285">
        <v>0</v>
      </c>
      <c r="CR237" s="288">
        <v>0</v>
      </c>
      <c r="CS237" s="285">
        <v>0</v>
      </c>
      <c r="CT237" s="288">
        <v>0</v>
      </c>
      <c r="CU237" s="285">
        <v>0</v>
      </c>
      <c r="CV237" s="288">
        <v>0</v>
      </c>
      <c r="CW237" s="285">
        <v>0</v>
      </c>
      <c r="CX237" s="288">
        <v>0</v>
      </c>
      <c r="CY237" s="285">
        <v>0</v>
      </c>
      <c r="CZ237" s="288">
        <v>0</v>
      </c>
      <c r="DA237" s="290">
        <v>0</v>
      </c>
      <c r="DB237" s="291">
        <v>0</v>
      </c>
      <c r="DC237" s="285">
        <v>0</v>
      </c>
      <c r="DD237" s="285">
        <v>0</v>
      </c>
      <c r="DE237" s="285">
        <v>0</v>
      </c>
      <c r="DF237" s="285">
        <v>0</v>
      </c>
      <c r="DG237" s="285">
        <v>0</v>
      </c>
      <c r="DH237" s="285">
        <v>0</v>
      </c>
      <c r="DI237" s="285">
        <v>0</v>
      </c>
      <c r="DJ237" s="285">
        <v>0</v>
      </c>
      <c r="DK237" s="285">
        <v>0</v>
      </c>
      <c r="DL237" s="285">
        <v>0</v>
      </c>
      <c r="DM237" s="285">
        <v>0</v>
      </c>
      <c r="DN237" s="285">
        <v>0</v>
      </c>
      <c r="DO237" s="285">
        <v>0</v>
      </c>
      <c r="DP237" s="285">
        <v>0</v>
      </c>
      <c r="DQ237" s="285">
        <v>0</v>
      </c>
      <c r="DR237" s="285">
        <v>0</v>
      </c>
      <c r="DS237" s="285">
        <v>0</v>
      </c>
      <c r="DT237" s="285">
        <v>0</v>
      </c>
      <c r="DU237" s="285">
        <v>0</v>
      </c>
      <c r="DV237" s="285">
        <v>0</v>
      </c>
      <c r="DW237" s="285">
        <v>0</v>
      </c>
      <c r="DX237" s="285">
        <v>0</v>
      </c>
      <c r="DY237" s="285">
        <v>0</v>
      </c>
      <c r="DZ237" s="285">
        <v>0</v>
      </c>
      <c r="EA237" s="285">
        <v>0</v>
      </c>
      <c r="EB237" s="288">
        <v>0</v>
      </c>
      <c r="EC237" s="285">
        <v>0</v>
      </c>
      <c r="ED237" s="285">
        <v>0</v>
      </c>
      <c r="EE237" s="285">
        <v>0</v>
      </c>
      <c r="EF237" s="288">
        <v>0</v>
      </c>
      <c r="EG237" s="285">
        <v>0</v>
      </c>
      <c r="EH237" s="285">
        <v>0</v>
      </c>
      <c r="EI237" s="285">
        <v>0</v>
      </c>
      <c r="EJ237" s="285">
        <v>0</v>
      </c>
      <c r="EK237" s="285">
        <v>0</v>
      </c>
      <c r="EL237" s="285">
        <v>0</v>
      </c>
      <c r="EM237" s="285">
        <v>0</v>
      </c>
      <c r="EN237" s="285">
        <v>0</v>
      </c>
      <c r="EO237" s="285">
        <v>0</v>
      </c>
      <c r="EP237" s="285">
        <v>0</v>
      </c>
      <c r="EQ237" s="285">
        <v>0</v>
      </c>
      <c r="ER237" s="285">
        <v>0</v>
      </c>
      <c r="ES237" s="285">
        <v>0</v>
      </c>
      <c r="ET237" s="285">
        <v>0</v>
      </c>
      <c r="EU237" s="285">
        <v>0</v>
      </c>
      <c r="EV237" s="285">
        <v>0</v>
      </c>
      <c r="EW237" s="285">
        <v>0</v>
      </c>
      <c r="EX237" s="285">
        <v>0</v>
      </c>
      <c r="EY237" s="285">
        <v>0</v>
      </c>
      <c r="EZ237" s="285">
        <v>0</v>
      </c>
      <c r="FA237" s="285">
        <v>0</v>
      </c>
      <c r="FB237" s="285">
        <v>0</v>
      </c>
      <c r="FC237" s="285">
        <v>0</v>
      </c>
      <c r="FD237" s="285">
        <v>0</v>
      </c>
      <c r="FE237" s="285">
        <v>0</v>
      </c>
      <c r="FF237" s="285">
        <v>0</v>
      </c>
      <c r="FG237" s="285">
        <v>0</v>
      </c>
      <c r="FH237" s="285">
        <v>0</v>
      </c>
      <c r="FI237" s="285">
        <v>0</v>
      </c>
      <c r="FJ237" s="285">
        <v>0</v>
      </c>
      <c r="FK237" s="289">
        <v>0</v>
      </c>
      <c r="FL237" s="288">
        <v>0</v>
      </c>
      <c r="FM237" s="289">
        <v>0</v>
      </c>
      <c r="FN237" s="288">
        <v>0</v>
      </c>
      <c r="FO237" s="295">
        <v>1</v>
      </c>
      <c r="FP237" s="291">
        <v>1.9071958499418304</v>
      </c>
      <c r="FQ237" s="281">
        <v>0</v>
      </c>
      <c r="FR237" s="292">
        <v>0</v>
      </c>
      <c r="FS237" s="281">
        <v>0</v>
      </c>
      <c r="FT237" s="292">
        <v>0</v>
      </c>
      <c r="FU237" s="289">
        <v>0</v>
      </c>
      <c r="FV237" s="288">
        <v>0</v>
      </c>
      <c r="FW237" s="293">
        <v>4</v>
      </c>
      <c r="FX237" s="293">
        <v>1</v>
      </c>
      <c r="FY237" s="293">
        <v>3</v>
      </c>
      <c r="FZ237" s="293">
        <v>0</v>
      </c>
      <c r="GA237" s="293">
        <v>0</v>
      </c>
      <c r="GB237" s="285">
        <v>0</v>
      </c>
      <c r="GC237" s="285">
        <v>0</v>
      </c>
      <c r="GD237" s="285">
        <v>0</v>
      </c>
      <c r="GE237" s="285">
        <v>0</v>
      </c>
      <c r="GF237" s="285">
        <v>0</v>
      </c>
      <c r="GG237" s="288">
        <v>0</v>
      </c>
      <c r="GH237" s="288">
        <v>0</v>
      </c>
      <c r="GI237" s="288">
        <v>0</v>
      </c>
      <c r="GJ237" s="288">
        <v>0</v>
      </c>
      <c r="GK237" s="288">
        <v>0</v>
      </c>
      <c r="GL237" s="288">
        <v>0</v>
      </c>
      <c r="GM237" s="288">
        <v>0</v>
      </c>
      <c r="GN237" s="288">
        <v>0</v>
      </c>
      <c r="GO237" s="288">
        <v>0</v>
      </c>
      <c r="GP237" s="288">
        <v>0</v>
      </c>
      <c r="GQ237" s="288">
        <v>0</v>
      </c>
      <c r="GR237" s="288">
        <v>0</v>
      </c>
      <c r="GS237" s="288">
        <v>0</v>
      </c>
      <c r="GT237" s="288">
        <v>0</v>
      </c>
      <c r="GU237" s="288">
        <v>0</v>
      </c>
      <c r="GV237" s="288">
        <v>0</v>
      </c>
      <c r="GW237" s="288">
        <v>0</v>
      </c>
      <c r="GX237" s="288">
        <v>0</v>
      </c>
      <c r="GY237" s="288">
        <v>0</v>
      </c>
      <c r="GZ237" s="288">
        <v>0</v>
      </c>
      <c r="HA237" s="288">
        <v>0</v>
      </c>
      <c r="HB237" s="288">
        <v>0</v>
      </c>
      <c r="HC237" s="288">
        <v>0</v>
      </c>
      <c r="HD237" s="288">
        <v>0</v>
      </c>
      <c r="HE237" s="288">
        <v>0</v>
      </c>
      <c r="HF237" s="288">
        <v>0</v>
      </c>
      <c r="HG237" s="288">
        <v>0</v>
      </c>
      <c r="HH237" s="288">
        <v>0</v>
      </c>
      <c r="HI237" s="288">
        <v>0</v>
      </c>
      <c r="HJ237" s="134">
        <v>0</v>
      </c>
      <c r="HK237" s="134">
        <v>11.443175099650983</v>
      </c>
      <c r="HL237" s="132">
        <v>42.149028283714458</v>
      </c>
      <c r="HM237" s="144">
        <v>85.601679156125698</v>
      </c>
      <c r="HN237" s="144">
        <v>74.041103298548904</v>
      </c>
      <c r="HO237" s="365">
        <v>0.130890052356021</v>
      </c>
      <c r="HP237" s="366">
        <v>4.1771094402673299E-2</v>
      </c>
      <c r="HQ237" s="365">
        <v>2.8571428571428599</v>
      </c>
      <c r="HR237" s="366">
        <v>0.934579439252336</v>
      </c>
      <c r="HS237" s="132">
        <v>84.285714285714306</v>
      </c>
      <c r="HT237" s="132">
        <v>92.523364485981304</v>
      </c>
      <c r="HU237" s="132">
        <v>4.5811518324607299</v>
      </c>
      <c r="HV237" s="132">
        <v>4.4695071010860499</v>
      </c>
      <c r="HW237" s="132">
        <v>4.2063139172965798</v>
      </c>
      <c r="HX237" s="132">
        <v>6.7204049114256303</v>
      </c>
      <c r="HY237" s="144">
        <v>91.833995273377155</v>
      </c>
      <c r="HZ237" s="144">
        <v>85.870867314586206</v>
      </c>
      <c r="IA237" s="383">
        <v>11</v>
      </c>
      <c r="IB237" s="383">
        <v>4</v>
      </c>
      <c r="IC237" s="366">
        <v>0.45700041545492298</v>
      </c>
      <c r="ID237" s="366">
        <v>0.115774240231548</v>
      </c>
      <c r="IE237" s="366">
        <v>4.9327354260089704</v>
      </c>
      <c r="IF237" s="366">
        <v>1.86046511627907</v>
      </c>
      <c r="IG237" s="144">
        <v>72.197309417040401</v>
      </c>
      <c r="IH237" s="144">
        <v>72.093023255813904</v>
      </c>
      <c r="II237" s="144">
        <v>9.2646447860407104</v>
      </c>
      <c r="IJ237" s="144">
        <v>6.2228654124457297</v>
      </c>
      <c r="IK237" s="144">
        <v>8.0035571365051101</v>
      </c>
      <c r="IL237" s="144">
        <v>13.197113131502499</v>
      </c>
      <c r="IM237" s="146">
        <v>106.48927948008431</v>
      </c>
      <c r="IN237" s="135">
        <v>101.98366724130264</v>
      </c>
      <c r="IO237" s="366">
        <v>0.36319612590799</v>
      </c>
      <c r="IP237" s="366">
        <v>0.24390243902438999</v>
      </c>
      <c r="IQ237" s="366">
        <v>4.5454545454545503</v>
      </c>
      <c r="IR237" s="366">
        <v>4.5454545454545503</v>
      </c>
      <c r="IS237" s="144">
        <v>69.696969696969703</v>
      </c>
      <c r="IT237" s="144">
        <v>79.545454545454504</v>
      </c>
      <c r="IU237" s="144">
        <v>7.9903147699757904</v>
      </c>
      <c r="IV237" s="144">
        <v>5.3658536585365901</v>
      </c>
      <c r="IW237" s="144">
        <v>6.1759201497192802</v>
      </c>
      <c r="IX237" s="144">
        <v>7.1280186964424797</v>
      </c>
      <c r="IY237" s="338">
        <v>4</v>
      </c>
      <c r="IZ237" s="366">
        <v>0.256410256410256</v>
      </c>
      <c r="JA237" s="366">
        <v>4.4943820224719104</v>
      </c>
      <c r="JB237" s="366">
        <v>87.640449438202296</v>
      </c>
      <c r="JC237" s="366">
        <v>5.7051282051282097</v>
      </c>
      <c r="JD237" s="144">
        <v>10.853875714687399</v>
      </c>
    </row>
    <row r="238" spans="1:264" ht="18" customHeight="1">
      <c r="A238" s="278"/>
      <c r="B238" s="279" t="s">
        <v>87</v>
      </c>
      <c r="C238" s="279" t="s">
        <v>87</v>
      </c>
      <c r="D238" s="280" t="s">
        <v>1954</v>
      </c>
      <c r="E238" s="281" t="s">
        <v>1449</v>
      </c>
      <c r="F238" s="280" t="s">
        <v>116</v>
      </c>
      <c r="G238" s="281" t="s">
        <v>29</v>
      </c>
      <c r="H238" s="282" t="s">
        <v>87</v>
      </c>
      <c r="I238" s="282" t="s">
        <v>87</v>
      </c>
      <c r="J238" s="282" t="s">
        <v>87</v>
      </c>
      <c r="K238" s="282" t="s">
        <v>87</v>
      </c>
      <c r="L238" s="282" t="s">
        <v>87</v>
      </c>
      <c r="M238" s="283">
        <v>172775</v>
      </c>
      <c r="N238" s="282" t="s">
        <v>87</v>
      </c>
      <c r="O238" s="282" t="s">
        <v>87</v>
      </c>
      <c r="P238" s="282" t="s">
        <v>87</v>
      </c>
      <c r="Q238" s="282" t="s">
        <v>87</v>
      </c>
      <c r="R238" s="132">
        <v>102.57899999999999</v>
      </c>
      <c r="S238" s="132">
        <v>94.415000000000006</v>
      </c>
      <c r="T238" s="395">
        <v>42.489300929039928</v>
      </c>
      <c r="U238" s="339" t="s">
        <v>88</v>
      </c>
      <c r="V238" s="132">
        <v>11.0685194058457</v>
      </c>
      <c r="W238" s="132">
        <v>12.218495448011501</v>
      </c>
      <c r="X238" s="132">
        <v>23.287014853857201</v>
      </c>
      <c r="Y238" s="282" t="s">
        <v>87</v>
      </c>
      <c r="Z238" s="282" t="s">
        <v>87</v>
      </c>
      <c r="AA238" s="282" t="s">
        <v>87</v>
      </c>
      <c r="AB238" s="282" t="s">
        <v>87</v>
      </c>
      <c r="AC238" s="282" t="s">
        <v>87</v>
      </c>
      <c r="AD238" s="282" t="s">
        <v>87</v>
      </c>
      <c r="AE238" s="282" t="s">
        <v>87</v>
      </c>
      <c r="AF238" s="282" t="s">
        <v>87</v>
      </c>
      <c r="AG238" s="282" t="s">
        <v>87</v>
      </c>
      <c r="AH238" s="282" t="s">
        <v>87</v>
      </c>
      <c r="AI238" s="282" t="s">
        <v>87</v>
      </c>
      <c r="AJ238" s="282" t="s">
        <v>87</v>
      </c>
      <c r="AK238" s="282" t="s">
        <v>87</v>
      </c>
      <c r="AL238" s="282" t="s">
        <v>87</v>
      </c>
      <c r="AM238" s="282" t="s">
        <v>87</v>
      </c>
      <c r="AN238" s="282" t="s">
        <v>87</v>
      </c>
      <c r="AO238" s="282" t="s">
        <v>87</v>
      </c>
      <c r="AP238" s="282" t="s">
        <v>87</v>
      </c>
      <c r="AQ238" s="282" t="s">
        <v>87</v>
      </c>
      <c r="AR238" s="282" t="s">
        <v>87</v>
      </c>
      <c r="AS238" s="282" t="s">
        <v>87</v>
      </c>
      <c r="AT238" s="282" t="s">
        <v>87</v>
      </c>
      <c r="AU238" s="282" t="s">
        <v>87</v>
      </c>
      <c r="AV238" s="282" t="s">
        <v>87</v>
      </c>
      <c r="AW238" s="286" t="s">
        <v>87</v>
      </c>
      <c r="AX238" s="286" t="s">
        <v>87</v>
      </c>
      <c r="AY238" s="286" t="s">
        <v>87</v>
      </c>
      <c r="AZ238" s="286" t="s">
        <v>87</v>
      </c>
      <c r="BA238" s="286" t="s">
        <v>87</v>
      </c>
      <c r="BB238" s="285">
        <v>9</v>
      </c>
      <c r="BC238" s="285">
        <v>22</v>
      </c>
      <c r="BD238" s="287" t="s">
        <v>88</v>
      </c>
      <c r="BE238" s="287" t="s">
        <v>88</v>
      </c>
      <c r="BF238" s="287" t="s">
        <v>88</v>
      </c>
      <c r="BG238" s="285">
        <v>26</v>
      </c>
      <c r="BH238" s="284">
        <v>15.121729925903523</v>
      </c>
      <c r="BI238" s="285">
        <v>352</v>
      </c>
      <c r="BJ238" s="284">
        <v>204.7249589968477</v>
      </c>
      <c r="BK238" s="285">
        <v>23</v>
      </c>
      <c r="BL238" s="284">
        <v>13.376914934453119</v>
      </c>
      <c r="BM238" s="285">
        <v>10</v>
      </c>
      <c r="BN238" s="288">
        <v>5.8160499715013545</v>
      </c>
      <c r="BO238" s="289">
        <v>289</v>
      </c>
      <c r="BP238" s="288">
        <v>168.08384417638916</v>
      </c>
      <c r="BQ238" s="285">
        <v>0</v>
      </c>
      <c r="BR238" s="288">
        <v>0</v>
      </c>
      <c r="BS238" s="285">
        <v>0</v>
      </c>
      <c r="BT238" s="288">
        <v>0</v>
      </c>
      <c r="BU238" s="285">
        <v>0</v>
      </c>
      <c r="BV238" s="288">
        <v>0</v>
      </c>
      <c r="BW238" s="285">
        <v>11</v>
      </c>
      <c r="BX238" s="288">
        <v>6.3976549686514907</v>
      </c>
      <c r="BY238" s="290">
        <v>2</v>
      </c>
      <c r="BZ238" s="291">
        <v>1.1632099943002712</v>
      </c>
      <c r="CA238" s="285">
        <v>421</v>
      </c>
      <c r="CB238" s="288">
        <v>244.85570380020704</v>
      </c>
      <c r="CC238" s="290">
        <v>528</v>
      </c>
      <c r="CD238" s="291">
        <v>307.08743849527156</v>
      </c>
      <c r="CE238" s="290">
        <v>37</v>
      </c>
      <c r="CF238" s="291">
        <v>21.519384894555014</v>
      </c>
      <c r="CG238" s="285">
        <v>703</v>
      </c>
      <c r="CH238" s="288">
        <v>408.86831299654523</v>
      </c>
      <c r="CI238" s="285">
        <v>882</v>
      </c>
      <c r="CJ238" s="288">
        <v>512.97560748641956</v>
      </c>
      <c r="CK238" s="285">
        <v>222</v>
      </c>
      <c r="CL238" s="288">
        <v>129.11630936733008</v>
      </c>
      <c r="CM238" s="285">
        <v>193</v>
      </c>
      <c r="CN238" s="292">
        <v>112.24976444997615</v>
      </c>
      <c r="CO238" s="285">
        <v>97</v>
      </c>
      <c r="CP238" s="288">
        <v>56.415684723563146</v>
      </c>
      <c r="CQ238" s="290">
        <v>0</v>
      </c>
      <c r="CR238" s="291">
        <v>0</v>
      </c>
      <c r="CS238" s="285">
        <v>0</v>
      </c>
      <c r="CT238" s="288">
        <v>0</v>
      </c>
      <c r="CU238" s="285">
        <v>65</v>
      </c>
      <c r="CV238" s="288">
        <v>37.804324814758807</v>
      </c>
      <c r="CW238" s="285">
        <v>913</v>
      </c>
      <c r="CX238" s="288">
        <v>531.00536239807377</v>
      </c>
      <c r="CY238" s="285">
        <v>913</v>
      </c>
      <c r="CZ238" s="288">
        <v>531.00536239807377</v>
      </c>
      <c r="DA238" s="290">
        <v>0</v>
      </c>
      <c r="DB238" s="291">
        <v>0</v>
      </c>
      <c r="DC238" s="290">
        <v>21</v>
      </c>
      <c r="DD238" s="290">
        <v>1094</v>
      </c>
      <c r="DE238" s="290">
        <v>213</v>
      </c>
      <c r="DF238" s="290">
        <v>21024</v>
      </c>
      <c r="DG238" s="290">
        <v>6499</v>
      </c>
      <c r="DH238" s="290">
        <v>679</v>
      </c>
      <c r="DI238" s="290">
        <v>142</v>
      </c>
      <c r="DJ238" s="290">
        <v>59</v>
      </c>
      <c r="DK238" s="290">
        <v>55</v>
      </c>
      <c r="DL238" s="290">
        <v>459</v>
      </c>
      <c r="DM238" s="290">
        <v>1</v>
      </c>
      <c r="DN238" s="290">
        <v>580</v>
      </c>
      <c r="DO238" s="290">
        <v>74</v>
      </c>
      <c r="DP238" s="290">
        <v>31</v>
      </c>
      <c r="DQ238" s="290">
        <v>74</v>
      </c>
      <c r="DR238" s="290">
        <v>0</v>
      </c>
      <c r="DS238" s="290">
        <v>0</v>
      </c>
      <c r="DT238" s="290">
        <v>7909</v>
      </c>
      <c r="DU238" s="290">
        <v>49868</v>
      </c>
      <c r="DV238" s="290">
        <v>4669</v>
      </c>
      <c r="DW238" s="290">
        <v>9585</v>
      </c>
      <c r="DX238" s="290">
        <v>688</v>
      </c>
      <c r="DY238" s="290">
        <v>576</v>
      </c>
      <c r="DZ238" s="290">
        <v>6287</v>
      </c>
      <c r="EA238" s="290">
        <v>26018</v>
      </c>
      <c r="EB238" s="291">
        <v>22.215389345837501</v>
      </c>
      <c r="EC238" s="290">
        <v>496</v>
      </c>
      <c r="ED238" s="290">
        <v>8718</v>
      </c>
      <c r="EE238" s="290">
        <v>1914</v>
      </c>
      <c r="EF238" s="291">
        <v>21.954576737783896</v>
      </c>
      <c r="EG238" s="290">
        <v>310</v>
      </c>
      <c r="EH238" s="290">
        <v>179</v>
      </c>
      <c r="EI238" s="290">
        <v>132</v>
      </c>
      <c r="EJ238" s="290">
        <v>37</v>
      </c>
      <c r="EK238" s="290">
        <v>632</v>
      </c>
      <c r="EL238" s="290">
        <v>7</v>
      </c>
      <c r="EM238" s="290">
        <v>45</v>
      </c>
      <c r="EN238" s="290">
        <v>20</v>
      </c>
      <c r="EO238" s="290">
        <v>43</v>
      </c>
      <c r="EP238" s="290">
        <v>37</v>
      </c>
      <c r="EQ238" s="290">
        <v>57</v>
      </c>
      <c r="ER238" s="290">
        <v>0</v>
      </c>
      <c r="ES238" s="290">
        <v>3</v>
      </c>
      <c r="ET238" s="290">
        <v>11</v>
      </c>
      <c r="EU238" s="290">
        <v>0</v>
      </c>
      <c r="EV238" s="290">
        <v>5536</v>
      </c>
      <c r="EW238" s="290">
        <v>5</v>
      </c>
      <c r="EX238" s="290">
        <v>18</v>
      </c>
      <c r="EY238" s="290">
        <v>645</v>
      </c>
      <c r="EZ238" s="290">
        <v>8</v>
      </c>
      <c r="FA238" s="290">
        <v>50</v>
      </c>
      <c r="FB238" s="290">
        <v>9</v>
      </c>
      <c r="FC238" s="290">
        <v>10</v>
      </c>
      <c r="FD238" s="290">
        <v>4</v>
      </c>
      <c r="FE238" s="290">
        <v>1</v>
      </c>
      <c r="FF238" s="290">
        <v>50</v>
      </c>
      <c r="FG238" s="290">
        <v>607</v>
      </c>
      <c r="FH238" s="290">
        <v>702</v>
      </c>
      <c r="FI238" s="290">
        <v>412</v>
      </c>
      <c r="FJ238" s="290">
        <v>4520</v>
      </c>
      <c r="FK238" s="289">
        <v>25</v>
      </c>
      <c r="FL238" s="288">
        <v>14.46968600781363</v>
      </c>
      <c r="FM238" s="295">
        <v>4</v>
      </c>
      <c r="FN238" s="291">
        <v>2.315149761250181</v>
      </c>
      <c r="FO238" s="295">
        <v>6</v>
      </c>
      <c r="FP238" s="291">
        <v>3.4727246418752715</v>
      </c>
      <c r="FQ238" s="281">
        <v>3</v>
      </c>
      <c r="FR238" s="292">
        <v>1.7448149914504065</v>
      </c>
      <c r="FS238" s="281">
        <v>1</v>
      </c>
      <c r="FT238" s="292">
        <v>0.58160499715013558</v>
      </c>
      <c r="FU238" s="295">
        <v>21</v>
      </c>
      <c r="FV238" s="291">
        <v>12.213704940152846</v>
      </c>
      <c r="FW238" s="293">
        <v>2</v>
      </c>
      <c r="FX238" s="293">
        <v>0</v>
      </c>
      <c r="FY238" s="293">
        <v>2</v>
      </c>
      <c r="FZ238" s="293">
        <v>0</v>
      </c>
      <c r="GA238" s="293">
        <v>0</v>
      </c>
      <c r="GB238" s="290">
        <v>11573</v>
      </c>
      <c r="GC238" s="290">
        <v>2703</v>
      </c>
      <c r="GD238" s="290">
        <v>1217</v>
      </c>
      <c r="GE238" s="290">
        <v>0</v>
      </c>
      <c r="GF238" s="290">
        <v>20</v>
      </c>
      <c r="GG238" s="291">
        <v>493.5</v>
      </c>
      <c r="GH238" s="291">
        <v>1263</v>
      </c>
      <c r="GI238" s="291">
        <v>65.8</v>
      </c>
      <c r="GJ238" s="291">
        <v>28</v>
      </c>
      <c r="GK238" s="291">
        <v>4</v>
      </c>
      <c r="GL238" s="291">
        <v>7</v>
      </c>
      <c r="GM238" s="291">
        <v>10</v>
      </c>
      <c r="GN238" s="291">
        <v>12</v>
      </c>
      <c r="GO238" s="291">
        <v>3</v>
      </c>
      <c r="GP238" s="291">
        <v>25</v>
      </c>
      <c r="GQ238" s="291">
        <v>5</v>
      </c>
      <c r="GR238" s="291">
        <v>9</v>
      </c>
      <c r="GS238" s="291">
        <v>0</v>
      </c>
      <c r="GT238" s="291">
        <v>44</v>
      </c>
      <c r="GU238" s="291">
        <v>2</v>
      </c>
      <c r="GV238" s="291">
        <v>3</v>
      </c>
      <c r="GW238" s="291">
        <v>1</v>
      </c>
      <c r="GX238" s="291">
        <v>2</v>
      </c>
      <c r="GY238" s="291">
        <v>5</v>
      </c>
      <c r="GZ238" s="291">
        <v>4</v>
      </c>
      <c r="HA238" s="291">
        <v>2</v>
      </c>
      <c r="HB238" s="291">
        <v>3</v>
      </c>
      <c r="HC238" s="291">
        <v>1</v>
      </c>
      <c r="HD238" s="291">
        <v>5</v>
      </c>
      <c r="HE238" s="291">
        <v>8</v>
      </c>
      <c r="HF238" s="291">
        <v>3</v>
      </c>
      <c r="HG238" s="291">
        <v>5</v>
      </c>
      <c r="HH238" s="291">
        <v>16</v>
      </c>
      <c r="HI238" s="291">
        <v>4.5999999999999996</v>
      </c>
      <c r="HJ238" s="134">
        <v>0.57878744031254525</v>
      </c>
      <c r="HK238" s="134">
        <v>14.46968600781363</v>
      </c>
      <c r="HL238" s="132">
        <v>52.160324120966578</v>
      </c>
      <c r="HM238" s="144">
        <v>96.36</v>
      </c>
      <c r="HN238" s="144">
        <v>92.307000000000002</v>
      </c>
      <c r="HO238" s="384" t="s">
        <v>88</v>
      </c>
      <c r="HP238" s="384" t="s">
        <v>88</v>
      </c>
      <c r="HQ238" s="384" t="s">
        <v>88</v>
      </c>
      <c r="HR238" s="384" t="s">
        <v>88</v>
      </c>
      <c r="HS238" s="145" t="s">
        <v>88</v>
      </c>
      <c r="HT238" s="145" t="s">
        <v>88</v>
      </c>
      <c r="HU238" s="145" t="s">
        <v>88</v>
      </c>
      <c r="HV238" s="145" t="s">
        <v>88</v>
      </c>
      <c r="HW238" s="132">
        <v>0.90310775315054703</v>
      </c>
      <c r="HX238" s="132">
        <v>2.2959414263762099</v>
      </c>
      <c r="HY238" s="144">
        <v>95.441000000000003</v>
      </c>
      <c r="HZ238" s="144">
        <v>98.653000000000006</v>
      </c>
      <c r="IA238" s="383">
        <v>4</v>
      </c>
      <c r="IB238" s="383">
        <v>6</v>
      </c>
      <c r="IC238" s="366">
        <v>8.3980684442578196E-2</v>
      </c>
      <c r="ID238" s="366">
        <v>8.3495686056220403E-2</v>
      </c>
      <c r="IE238" s="366">
        <v>1.1142061281336999</v>
      </c>
      <c r="IF238" s="366">
        <v>1.7804154302670601</v>
      </c>
      <c r="IG238" s="144">
        <v>58.774373259052901</v>
      </c>
      <c r="IH238" s="144">
        <v>63.798219584569701</v>
      </c>
      <c r="II238" s="144">
        <v>7.5372664287213897</v>
      </c>
      <c r="IJ238" s="144">
        <v>4.6896743668243799</v>
      </c>
      <c r="IK238" s="144">
        <v>5.1559779240327002</v>
      </c>
      <c r="IL238" s="144">
        <v>10.018379583597</v>
      </c>
      <c r="IM238" s="146">
        <v>105.392</v>
      </c>
      <c r="IN238" s="135">
        <v>99.917000000000016</v>
      </c>
      <c r="IO238" s="366">
        <v>0.169491525423729</v>
      </c>
      <c r="IP238" s="366">
        <v>0.36674816625916901</v>
      </c>
      <c r="IQ238" s="366">
        <v>2</v>
      </c>
      <c r="IR238" s="366">
        <v>5.8823529411764701</v>
      </c>
      <c r="IS238" s="144">
        <v>86</v>
      </c>
      <c r="IT238" s="144">
        <v>86.274509803921603</v>
      </c>
      <c r="IU238" s="144">
        <v>8.4745762711864394</v>
      </c>
      <c r="IV238" s="144">
        <v>6.2347188264058699</v>
      </c>
      <c r="IW238" s="144">
        <v>0.85854835715611699</v>
      </c>
      <c r="IX238" s="144">
        <v>1.69991247063159</v>
      </c>
      <c r="IY238" s="338">
        <v>26</v>
      </c>
      <c r="IZ238" s="366">
        <v>0.84333441453130098</v>
      </c>
      <c r="JA238" s="366">
        <v>9.77443609022556</v>
      </c>
      <c r="JB238" s="366">
        <v>95.112781954887197</v>
      </c>
      <c r="JC238" s="366">
        <v>8.6279597794356206</v>
      </c>
      <c r="JD238" s="144">
        <v>7.6621772273946203</v>
      </c>
    </row>
    <row r="239" spans="1:264" ht="18" customHeight="1">
      <c r="A239" s="278"/>
      <c r="B239" s="279" t="s">
        <v>87</v>
      </c>
      <c r="C239" s="279" t="s">
        <v>87</v>
      </c>
      <c r="D239" s="280" t="s">
        <v>1955</v>
      </c>
      <c r="E239" s="281" t="s">
        <v>1450</v>
      </c>
      <c r="F239" s="280" t="s">
        <v>116</v>
      </c>
      <c r="G239" s="281" t="s">
        <v>29</v>
      </c>
      <c r="H239" s="282" t="s">
        <v>87</v>
      </c>
      <c r="I239" s="282" t="s">
        <v>87</v>
      </c>
      <c r="J239" s="282" t="s">
        <v>87</v>
      </c>
      <c r="K239" s="282" t="s">
        <v>87</v>
      </c>
      <c r="L239" s="282" t="s">
        <v>87</v>
      </c>
      <c r="M239" s="283">
        <v>50612</v>
      </c>
      <c r="N239" s="282" t="s">
        <v>87</v>
      </c>
      <c r="O239" s="282" t="s">
        <v>87</v>
      </c>
      <c r="P239" s="282" t="s">
        <v>87</v>
      </c>
      <c r="Q239" s="282" t="s">
        <v>87</v>
      </c>
      <c r="R239" s="132">
        <v>101.92874832363428</v>
      </c>
      <c r="S239" s="132">
        <v>96.926357277497146</v>
      </c>
      <c r="T239" s="395">
        <v>13.529598607645653</v>
      </c>
      <c r="U239" s="339" t="s">
        <v>88</v>
      </c>
      <c r="V239" s="132">
        <v>9.3228655544651602</v>
      </c>
      <c r="W239" s="132">
        <v>13.0520117762512</v>
      </c>
      <c r="X239" s="132">
        <v>22.374877330716402</v>
      </c>
      <c r="Y239" s="282" t="s">
        <v>87</v>
      </c>
      <c r="Z239" s="282" t="s">
        <v>87</v>
      </c>
      <c r="AA239" s="282" t="s">
        <v>87</v>
      </c>
      <c r="AB239" s="282" t="s">
        <v>87</v>
      </c>
      <c r="AC239" s="282" t="s">
        <v>87</v>
      </c>
      <c r="AD239" s="282" t="s">
        <v>87</v>
      </c>
      <c r="AE239" s="282" t="s">
        <v>87</v>
      </c>
      <c r="AF239" s="282" t="s">
        <v>87</v>
      </c>
      <c r="AG239" s="282" t="s">
        <v>87</v>
      </c>
      <c r="AH239" s="282" t="s">
        <v>87</v>
      </c>
      <c r="AI239" s="282" t="s">
        <v>87</v>
      </c>
      <c r="AJ239" s="282" t="s">
        <v>87</v>
      </c>
      <c r="AK239" s="282" t="s">
        <v>87</v>
      </c>
      <c r="AL239" s="282" t="s">
        <v>87</v>
      </c>
      <c r="AM239" s="282" t="s">
        <v>87</v>
      </c>
      <c r="AN239" s="282" t="s">
        <v>87</v>
      </c>
      <c r="AO239" s="282" t="s">
        <v>87</v>
      </c>
      <c r="AP239" s="282" t="s">
        <v>87</v>
      </c>
      <c r="AQ239" s="282" t="s">
        <v>87</v>
      </c>
      <c r="AR239" s="282" t="s">
        <v>87</v>
      </c>
      <c r="AS239" s="282" t="s">
        <v>87</v>
      </c>
      <c r="AT239" s="282" t="s">
        <v>87</v>
      </c>
      <c r="AU239" s="282" t="s">
        <v>87</v>
      </c>
      <c r="AV239" s="282" t="s">
        <v>87</v>
      </c>
      <c r="AW239" s="286" t="s">
        <v>87</v>
      </c>
      <c r="AX239" s="286" t="s">
        <v>87</v>
      </c>
      <c r="AY239" s="286" t="s">
        <v>87</v>
      </c>
      <c r="AZ239" s="286" t="s">
        <v>87</v>
      </c>
      <c r="BA239" s="286" t="s">
        <v>87</v>
      </c>
      <c r="BB239" s="285">
        <v>8</v>
      </c>
      <c r="BC239" s="285">
        <v>10</v>
      </c>
      <c r="BD239" s="287" t="s">
        <v>88</v>
      </c>
      <c r="BE239" s="287" t="s">
        <v>88</v>
      </c>
      <c r="BF239" s="287" t="s">
        <v>88</v>
      </c>
      <c r="BG239" s="285">
        <v>0</v>
      </c>
      <c r="BH239" s="284">
        <v>0</v>
      </c>
      <c r="BI239" s="285">
        <v>18</v>
      </c>
      <c r="BJ239" s="284">
        <v>32.9615997363072</v>
      </c>
      <c r="BK239" s="285">
        <v>0</v>
      </c>
      <c r="BL239" s="284">
        <v>0</v>
      </c>
      <c r="BM239" s="285">
        <v>0</v>
      </c>
      <c r="BN239" s="288">
        <v>0</v>
      </c>
      <c r="BO239" s="289">
        <v>12</v>
      </c>
      <c r="BP239" s="288">
        <v>21.974399824204802</v>
      </c>
      <c r="BQ239" s="285">
        <v>0</v>
      </c>
      <c r="BR239" s="288">
        <v>0</v>
      </c>
      <c r="BS239" s="285">
        <v>0</v>
      </c>
      <c r="BT239" s="288">
        <v>0</v>
      </c>
      <c r="BU239" s="285">
        <v>0</v>
      </c>
      <c r="BV239" s="288">
        <v>0</v>
      </c>
      <c r="BW239" s="285">
        <v>0</v>
      </c>
      <c r="BX239" s="288">
        <v>0</v>
      </c>
      <c r="BY239" s="290">
        <v>0</v>
      </c>
      <c r="BZ239" s="291">
        <v>0</v>
      </c>
      <c r="CA239" s="285">
        <v>24</v>
      </c>
      <c r="CB239" s="288">
        <v>43.948799648409604</v>
      </c>
      <c r="CC239" s="285">
        <v>0</v>
      </c>
      <c r="CD239" s="288">
        <v>0</v>
      </c>
      <c r="CE239" s="285">
        <v>0</v>
      </c>
      <c r="CF239" s="288">
        <v>0</v>
      </c>
      <c r="CG239" s="285">
        <v>42</v>
      </c>
      <c r="CH239" s="288">
        <v>76.910399384716797</v>
      </c>
      <c r="CI239" s="285">
        <v>296</v>
      </c>
      <c r="CJ239" s="288">
        <v>542.03519566371847</v>
      </c>
      <c r="CK239" s="285">
        <v>55</v>
      </c>
      <c r="CL239" s="288">
        <v>100.71599919427202</v>
      </c>
      <c r="CM239" s="285">
        <v>0</v>
      </c>
      <c r="CN239" s="292">
        <v>0</v>
      </c>
      <c r="CO239" s="285">
        <v>12</v>
      </c>
      <c r="CP239" s="288">
        <v>21.974399824204802</v>
      </c>
      <c r="CQ239" s="290">
        <v>0</v>
      </c>
      <c r="CR239" s="291">
        <v>0</v>
      </c>
      <c r="CS239" s="285">
        <v>0</v>
      </c>
      <c r="CT239" s="288">
        <v>0</v>
      </c>
      <c r="CU239" s="285">
        <v>0</v>
      </c>
      <c r="CV239" s="288">
        <v>0</v>
      </c>
      <c r="CW239" s="285">
        <v>0</v>
      </c>
      <c r="CX239" s="288">
        <v>0</v>
      </c>
      <c r="CY239" s="285">
        <v>0</v>
      </c>
      <c r="CZ239" s="288">
        <v>0</v>
      </c>
      <c r="DA239" s="290">
        <v>0</v>
      </c>
      <c r="DB239" s="291">
        <v>0</v>
      </c>
      <c r="DC239" s="285">
        <v>0</v>
      </c>
      <c r="DD239" s="285">
        <v>0</v>
      </c>
      <c r="DE239" s="285">
        <v>0</v>
      </c>
      <c r="DF239" s="285">
        <v>0</v>
      </c>
      <c r="DG239" s="285">
        <v>0</v>
      </c>
      <c r="DH239" s="285">
        <v>0</v>
      </c>
      <c r="DI239" s="285">
        <v>0</v>
      </c>
      <c r="DJ239" s="285">
        <v>0</v>
      </c>
      <c r="DK239" s="285">
        <v>0</v>
      </c>
      <c r="DL239" s="285">
        <v>0</v>
      </c>
      <c r="DM239" s="285">
        <v>0</v>
      </c>
      <c r="DN239" s="285">
        <v>0</v>
      </c>
      <c r="DO239" s="285">
        <v>0</v>
      </c>
      <c r="DP239" s="285">
        <v>0</v>
      </c>
      <c r="DQ239" s="285">
        <v>0</v>
      </c>
      <c r="DR239" s="285">
        <v>0</v>
      </c>
      <c r="DS239" s="285">
        <v>0</v>
      </c>
      <c r="DT239" s="285">
        <v>0</v>
      </c>
      <c r="DU239" s="285">
        <v>0</v>
      </c>
      <c r="DV239" s="285">
        <v>0</v>
      </c>
      <c r="DW239" s="285">
        <v>0</v>
      </c>
      <c r="DX239" s="285">
        <v>0</v>
      </c>
      <c r="DY239" s="285">
        <v>0</v>
      </c>
      <c r="DZ239" s="285">
        <v>0</v>
      </c>
      <c r="EA239" s="285">
        <v>0</v>
      </c>
      <c r="EB239" s="288">
        <v>0</v>
      </c>
      <c r="EC239" s="285">
        <v>0</v>
      </c>
      <c r="ED239" s="285">
        <v>0</v>
      </c>
      <c r="EE239" s="285">
        <v>0</v>
      </c>
      <c r="EF239" s="288">
        <v>0</v>
      </c>
      <c r="EG239" s="285">
        <v>0</v>
      </c>
      <c r="EH239" s="285">
        <v>0</v>
      </c>
      <c r="EI239" s="285">
        <v>0</v>
      </c>
      <c r="EJ239" s="285">
        <v>0</v>
      </c>
      <c r="EK239" s="285">
        <v>0</v>
      </c>
      <c r="EL239" s="285">
        <v>0</v>
      </c>
      <c r="EM239" s="285">
        <v>0</v>
      </c>
      <c r="EN239" s="285">
        <v>0</v>
      </c>
      <c r="EO239" s="285">
        <v>0</v>
      </c>
      <c r="EP239" s="285">
        <v>0</v>
      </c>
      <c r="EQ239" s="285">
        <v>0</v>
      </c>
      <c r="ER239" s="285">
        <v>0</v>
      </c>
      <c r="ES239" s="285">
        <v>0</v>
      </c>
      <c r="ET239" s="285">
        <v>0</v>
      </c>
      <c r="EU239" s="285">
        <v>0</v>
      </c>
      <c r="EV239" s="285">
        <v>0</v>
      </c>
      <c r="EW239" s="285">
        <v>0</v>
      </c>
      <c r="EX239" s="285">
        <v>0</v>
      </c>
      <c r="EY239" s="285">
        <v>0</v>
      </c>
      <c r="EZ239" s="285">
        <v>0</v>
      </c>
      <c r="FA239" s="285">
        <v>0</v>
      </c>
      <c r="FB239" s="285">
        <v>0</v>
      </c>
      <c r="FC239" s="285">
        <v>0</v>
      </c>
      <c r="FD239" s="285">
        <v>0</v>
      </c>
      <c r="FE239" s="285">
        <v>0</v>
      </c>
      <c r="FF239" s="285">
        <v>0</v>
      </c>
      <c r="FG239" s="285">
        <v>0</v>
      </c>
      <c r="FH239" s="285">
        <v>0</v>
      </c>
      <c r="FI239" s="285">
        <v>0</v>
      </c>
      <c r="FJ239" s="285">
        <v>0</v>
      </c>
      <c r="FK239" s="289">
        <v>2</v>
      </c>
      <c r="FL239" s="288">
        <v>3.9516320240259231</v>
      </c>
      <c r="FM239" s="289">
        <v>0</v>
      </c>
      <c r="FN239" s="288">
        <v>0</v>
      </c>
      <c r="FO239" s="289">
        <v>0</v>
      </c>
      <c r="FP239" s="288">
        <v>0</v>
      </c>
      <c r="FQ239" s="281">
        <v>0</v>
      </c>
      <c r="FR239" s="292">
        <v>0</v>
      </c>
      <c r="FS239" s="281">
        <v>0</v>
      </c>
      <c r="FT239" s="292">
        <v>0</v>
      </c>
      <c r="FU239" s="289">
        <v>0</v>
      </c>
      <c r="FV239" s="288">
        <v>0</v>
      </c>
      <c r="FW239" s="293">
        <v>1</v>
      </c>
      <c r="FX239" s="293">
        <v>0</v>
      </c>
      <c r="FY239" s="293">
        <v>0</v>
      </c>
      <c r="FZ239" s="293">
        <v>0</v>
      </c>
      <c r="GA239" s="293">
        <v>1</v>
      </c>
      <c r="GB239" s="285">
        <v>0</v>
      </c>
      <c r="GC239" s="285">
        <v>0</v>
      </c>
      <c r="GD239" s="285">
        <v>0</v>
      </c>
      <c r="GE239" s="285">
        <v>0</v>
      </c>
      <c r="GF239" s="285">
        <v>0</v>
      </c>
      <c r="GG239" s="288">
        <v>0</v>
      </c>
      <c r="GH239" s="288">
        <v>0</v>
      </c>
      <c r="GI239" s="288">
        <v>0</v>
      </c>
      <c r="GJ239" s="288">
        <v>0</v>
      </c>
      <c r="GK239" s="288">
        <v>0</v>
      </c>
      <c r="GL239" s="288">
        <v>0</v>
      </c>
      <c r="GM239" s="288">
        <v>0</v>
      </c>
      <c r="GN239" s="288">
        <v>0</v>
      </c>
      <c r="GO239" s="288">
        <v>0</v>
      </c>
      <c r="GP239" s="288">
        <v>0</v>
      </c>
      <c r="GQ239" s="288">
        <v>0</v>
      </c>
      <c r="GR239" s="288">
        <v>0</v>
      </c>
      <c r="GS239" s="288">
        <v>0</v>
      </c>
      <c r="GT239" s="288">
        <v>0</v>
      </c>
      <c r="GU239" s="288">
        <v>0</v>
      </c>
      <c r="GV239" s="288">
        <v>0</v>
      </c>
      <c r="GW239" s="288">
        <v>0</v>
      </c>
      <c r="GX239" s="288">
        <v>0</v>
      </c>
      <c r="GY239" s="288">
        <v>0</v>
      </c>
      <c r="GZ239" s="288">
        <v>0</v>
      </c>
      <c r="HA239" s="288">
        <v>0</v>
      </c>
      <c r="HB239" s="288">
        <v>0</v>
      </c>
      <c r="HC239" s="288">
        <v>0</v>
      </c>
      <c r="HD239" s="288">
        <v>0</v>
      </c>
      <c r="HE239" s="288">
        <v>0</v>
      </c>
      <c r="HF239" s="288">
        <v>0</v>
      </c>
      <c r="HG239" s="288">
        <v>0</v>
      </c>
      <c r="HH239" s="288">
        <v>0</v>
      </c>
      <c r="HI239" s="288">
        <v>0</v>
      </c>
      <c r="HJ239" s="134">
        <v>1.9758160120129615</v>
      </c>
      <c r="HK239" s="134">
        <v>17.78234410811665</v>
      </c>
      <c r="HL239" s="132">
        <v>75.08100845649254</v>
      </c>
      <c r="HM239" s="144">
        <v>98.204107256061505</v>
      </c>
      <c r="HN239" s="144">
        <v>80.183528853146996</v>
      </c>
      <c r="HO239" s="365">
        <v>7.9681274900398405E-2</v>
      </c>
      <c r="HP239" s="365">
        <v>3.5149384885764502E-2</v>
      </c>
      <c r="HQ239" s="365">
        <v>2.8571428571428599</v>
      </c>
      <c r="HR239" s="365">
        <v>1.9047619047619</v>
      </c>
      <c r="HS239" s="132">
        <v>96.190476190476204</v>
      </c>
      <c r="HT239" s="132">
        <v>88.571428571428598</v>
      </c>
      <c r="HU239" s="132">
        <v>2.78884462151394</v>
      </c>
      <c r="HV239" s="132">
        <v>1.84534270650264</v>
      </c>
      <c r="HW239" s="132">
        <v>10.065029603028201</v>
      </c>
      <c r="HX239" s="132">
        <v>15.3301416317574</v>
      </c>
      <c r="HY239" s="144">
        <v>94.39297252551539</v>
      </c>
      <c r="HZ239" s="144">
        <v>89.154272439507594</v>
      </c>
      <c r="IA239" s="383">
        <v>4</v>
      </c>
      <c r="IB239" s="383">
        <v>5</v>
      </c>
      <c r="IC239" s="366">
        <v>0.183823529411765</v>
      </c>
      <c r="ID239" s="366">
        <v>0.16005121638924499</v>
      </c>
      <c r="IE239" s="366">
        <v>2.4390243902439002</v>
      </c>
      <c r="IF239" s="366">
        <v>3.0864197530864201</v>
      </c>
      <c r="IG239" s="144">
        <v>70.121951219512198</v>
      </c>
      <c r="IH239" s="144">
        <v>73.456790123456798</v>
      </c>
      <c r="II239" s="144">
        <v>7.5367647058823497</v>
      </c>
      <c r="IJ239" s="144">
        <v>5.1856594110115202</v>
      </c>
      <c r="IK239" s="144">
        <v>7.6482577889935</v>
      </c>
      <c r="IL239" s="144">
        <v>11.6796329543188</v>
      </c>
      <c r="IM239" s="146">
        <v>105.02087643817501</v>
      </c>
      <c r="IN239" s="135">
        <v>111.62818197917643</v>
      </c>
      <c r="IO239" s="366">
        <v>0</v>
      </c>
      <c r="IP239" s="366">
        <v>0</v>
      </c>
      <c r="IQ239" s="366">
        <v>0</v>
      </c>
      <c r="IR239" s="366">
        <v>0</v>
      </c>
      <c r="IS239" s="144">
        <v>77.108433734939794</v>
      </c>
      <c r="IT239" s="144">
        <v>90.566037735849093</v>
      </c>
      <c r="IU239" s="144">
        <v>10</v>
      </c>
      <c r="IV239" s="144">
        <v>5.1909892262487798</v>
      </c>
      <c r="IW239" s="144">
        <v>5.34059945504087</v>
      </c>
      <c r="IX239" s="144">
        <v>6.7619571192963202</v>
      </c>
      <c r="IY239" s="338">
        <v>5</v>
      </c>
      <c r="IZ239" s="366">
        <v>0.30248033877797897</v>
      </c>
      <c r="JA239" s="366">
        <v>6.4935064935064899</v>
      </c>
      <c r="JB239" s="366">
        <v>93.506493506493499</v>
      </c>
      <c r="JC239" s="366">
        <v>4.6581972171808799</v>
      </c>
      <c r="JD239" s="144">
        <v>12.8453176423656</v>
      </c>
    </row>
    <row r="240" spans="1:264" ht="18" customHeight="1">
      <c r="A240" s="278"/>
      <c r="B240" s="279" t="s">
        <v>87</v>
      </c>
      <c r="C240" s="279" t="s">
        <v>87</v>
      </c>
      <c r="D240" s="280" t="s">
        <v>1956</v>
      </c>
      <c r="E240" s="281" t="s">
        <v>1451</v>
      </c>
      <c r="F240" s="280" t="s">
        <v>116</v>
      </c>
      <c r="G240" s="281" t="s">
        <v>29</v>
      </c>
      <c r="H240" s="282" t="s">
        <v>87</v>
      </c>
      <c r="I240" s="282" t="s">
        <v>87</v>
      </c>
      <c r="J240" s="282" t="s">
        <v>87</v>
      </c>
      <c r="K240" s="282" t="s">
        <v>87</v>
      </c>
      <c r="L240" s="282" t="s">
        <v>87</v>
      </c>
      <c r="M240" s="283">
        <v>77551</v>
      </c>
      <c r="N240" s="282" t="s">
        <v>87</v>
      </c>
      <c r="O240" s="282" t="s">
        <v>87</v>
      </c>
      <c r="P240" s="282" t="s">
        <v>87</v>
      </c>
      <c r="Q240" s="282" t="s">
        <v>87</v>
      </c>
      <c r="R240" s="132">
        <v>98.651259387456278</v>
      </c>
      <c r="S240" s="132">
        <v>95.191237087331345</v>
      </c>
      <c r="T240" s="339" t="s">
        <v>88</v>
      </c>
      <c r="U240" s="339" t="s">
        <v>88</v>
      </c>
      <c r="V240" s="132">
        <v>9.7014925373134293</v>
      </c>
      <c r="W240" s="132">
        <v>11.4925373134328</v>
      </c>
      <c r="X240" s="132">
        <v>21.194029850746301</v>
      </c>
      <c r="Y240" s="282" t="s">
        <v>87</v>
      </c>
      <c r="Z240" s="282" t="s">
        <v>87</v>
      </c>
      <c r="AA240" s="282" t="s">
        <v>87</v>
      </c>
      <c r="AB240" s="282" t="s">
        <v>87</v>
      </c>
      <c r="AC240" s="282" t="s">
        <v>87</v>
      </c>
      <c r="AD240" s="282" t="s">
        <v>87</v>
      </c>
      <c r="AE240" s="282" t="s">
        <v>87</v>
      </c>
      <c r="AF240" s="282" t="s">
        <v>87</v>
      </c>
      <c r="AG240" s="282" t="s">
        <v>87</v>
      </c>
      <c r="AH240" s="282" t="s">
        <v>87</v>
      </c>
      <c r="AI240" s="282" t="s">
        <v>87</v>
      </c>
      <c r="AJ240" s="282" t="s">
        <v>87</v>
      </c>
      <c r="AK240" s="282" t="s">
        <v>87</v>
      </c>
      <c r="AL240" s="282" t="s">
        <v>87</v>
      </c>
      <c r="AM240" s="282" t="s">
        <v>87</v>
      </c>
      <c r="AN240" s="282" t="s">
        <v>87</v>
      </c>
      <c r="AO240" s="282" t="s">
        <v>87</v>
      </c>
      <c r="AP240" s="282" t="s">
        <v>87</v>
      </c>
      <c r="AQ240" s="282" t="s">
        <v>87</v>
      </c>
      <c r="AR240" s="282" t="s">
        <v>87</v>
      </c>
      <c r="AS240" s="282" t="s">
        <v>87</v>
      </c>
      <c r="AT240" s="282" t="s">
        <v>87</v>
      </c>
      <c r="AU240" s="282" t="s">
        <v>87</v>
      </c>
      <c r="AV240" s="282" t="s">
        <v>87</v>
      </c>
      <c r="AW240" s="286" t="s">
        <v>87</v>
      </c>
      <c r="AX240" s="286" t="s">
        <v>87</v>
      </c>
      <c r="AY240" s="286" t="s">
        <v>87</v>
      </c>
      <c r="AZ240" s="286" t="s">
        <v>87</v>
      </c>
      <c r="BA240" s="286" t="s">
        <v>87</v>
      </c>
      <c r="BB240" s="285">
        <v>7</v>
      </c>
      <c r="BC240" s="285">
        <v>20</v>
      </c>
      <c r="BD240" s="287" t="s">
        <v>88</v>
      </c>
      <c r="BE240" s="287" t="s">
        <v>88</v>
      </c>
      <c r="BF240" s="287" t="s">
        <v>88</v>
      </c>
      <c r="BG240" s="285">
        <v>0</v>
      </c>
      <c r="BH240" s="284">
        <v>0</v>
      </c>
      <c r="BI240" s="285">
        <v>71</v>
      </c>
      <c r="BJ240" s="284">
        <v>85.984522785898534</v>
      </c>
      <c r="BK240" s="285">
        <v>0</v>
      </c>
      <c r="BL240" s="284">
        <v>0</v>
      </c>
      <c r="BM240" s="285">
        <v>0</v>
      </c>
      <c r="BN240" s="288">
        <v>0</v>
      </c>
      <c r="BO240" s="289">
        <v>24</v>
      </c>
      <c r="BP240" s="288">
        <v>29.065190800867114</v>
      </c>
      <c r="BQ240" s="285">
        <v>0</v>
      </c>
      <c r="BR240" s="288">
        <v>0</v>
      </c>
      <c r="BS240" s="285">
        <v>10</v>
      </c>
      <c r="BT240" s="288">
        <v>12.110496167027964</v>
      </c>
      <c r="BU240" s="285">
        <v>0</v>
      </c>
      <c r="BV240" s="288">
        <v>0</v>
      </c>
      <c r="BW240" s="285">
        <v>0</v>
      </c>
      <c r="BX240" s="288">
        <v>0</v>
      </c>
      <c r="BY240" s="290">
        <v>0</v>
      </c>
      <c r="BZ240" s="291">
        <v>0</v>
      </c>
      <c r="CA240" s="285">
        <v>154</v>
      </c>
      <c r="CB240" s="288">
        <v>186.50164097223063</v>
      </c>
      <c r="CC240" s="285">
        <v>445</v>
      </c>
      <c r="CD240" s="288">
        <v>538.91707943274434</v>
      </c>
      <c r="CE240" s="285">
        <v>11</v>
      </c>
      <c r="CF240" s="288">
        <v>13.321545783730759</v>
      </c>
      <c r="CG240" s="285">
        <v>319</v>
      </c>
      <c r="CH240" s="288">
        <v>386.32482772819202</v>
      </c>
      <c r="CI240" s="285">
        <v>505</v>
      </c>
      <c r="CJ240" s="288">
        <v>611.58005643491219</v>
      </c>
      <c r="CK240" s="285">
        <v>71</v>
      </c>
      <c r="CL240" s="288">
        <v>85.984522785898534</v>
      </c>
      <c r="CM240" s="285">
        <v>0</v>
      </c>
      <c r="CN240" s="292">
        <v>0</v>
      </c>
      <c r="CO240" s="285">
        <v>19</v>
      </c>
      <c r="CP240" s="288">
        <v>23.00994271735313</v>
      </c>
      <c r="CQ240" s="290">
        <v>0</v>
      </c>
      <c r="CR240" s="291">
        <v>0</v>
      </c>
      <c r="CS240" s="290">
        <v>0</v>
      </c>
      <c r="CT240" s="291">
        <v>0</v>
      </c>
      <c r="CU240" s="285">
        <v>24</v>
      </c>
      <c r="CV240" s="288">
        <v>29.065190800867114</v>
      </c>
      <c r="CW240" s="285">
        <v>310</v>
      </c>
      <c r="CX240" s="288">
        <v>375.42538117786683</v>
      </c>
      <c r="CY240" s="285">
        <v>0</v>
      </c>
      <c r="CZ240" s="288">
        <v>0</v>
      </c>
      <c r="DA240" s="290">
        <v>0</v>
      </c>
      <c r="DB240" s="291">
        <v>0</v>
      </c>
      <c r="DC240" s="285">
        <v>15</v>
      </c>
      <c r="DD240" s="285">
        <v>0</v>
      </c>
      <c r="DE240" s="285">
        <v>13</v>
      </c>
      <c r="DF240" s="285">
        <v>6684</v>
      </c>
      <c r="DG240" s="285">
        <v>5276</v>
      </c>
      <c r="DH240" s="285">
        <v>264</v>
      </c>
      <c r="DI240" s="285">
        <v>227</v>
      </c>
      <c r="DJ240" s="285">
        <v>61</v>
      </c>
      <c r="DK240" s="285">
        <v>8</v>
      </c>
      <c r="DL240" s="285">
        <v>72</v>
      </c>
      <c r="DM240" s="285">
        <v>0</v>
      </c>
      <c r="DN240" s="285">
        <v>244</v>
      </c>
      <c r="DO240" s="285">
        <v>0</v>
      </c>
      <c r="DP240" s="285">
        <v>0</v>
      </c>
      <c r="DQ240" s="285">
        <v>0</v>
      </c>
      <c r="DR240" s="285">
        <v>0</v>
      </c>
      <c r="DS240" s="285">
        <v>0</v>
      </c>
      <c r="DT240" s="285">
        <v>0</v>
      </c>
      <c r="DU240" s="285">
        <v>0</v>
      </c>
      <c r="DV240" s="285">
        <v>1727</v>
      </c>
      <c r="DW240" s="285">
        <v>4485</v>
      </c>
      <c r="DX240" s="285">
        <v>0</v>
      </c>
      <c r="DY240" s="285">
        <v>0</v>
      </c>
      <c r="DZ240" s="285">
        <v>0</v>
      </c>
      <c r="EA240" s="285">
        <v>6836</v>
      </c>
      <c r="EB240" s="288">
        <v>28.920421299005302</v>
      </c>
      <c r="EC240" s="285">
        <v>123</v>
      </c>
      <c r="ED240" s="285">
        <v>2332</v>
      </c>
      <c r="EE240" s="285">
        <v>668</v>
      </c>
      <c r="EF240" s="288">
        <v>28.644939965694682</v>
      </c>
      <c r="EG240" s="285">
        <v>73</v>
      </c>
      <c r="EH240" s="285">
        <v>118</v>
      </c>
      <c r="EI240" s="285">
        <v>41</v>
      </c>
      <c r="EJ240" s="285">
        <v>2</v>
      </c>
      <c r="EK240" s="285">
        <v>94</v>
      </c>
      <c r="EL240" s="285">
        <v>2</v>
      </c>
      <c r="EM240" s="285">
        <v>8</v>
      </c>
      <c r="EN240" s="285">
        <v>6</v>
      </c>
      <c r="EO240" s="285">
        <v>8</v>
      </c>
      <c r="EP240" s="285">
        <v>17</v>
      </c>
      <c r="EQ240" s="285">
        <v>14</v>
      </c>
      <c r="ER240" s="285">
        <v>0</v>
      </c>
      <c r="ES240" s="285">
        <v>0</v>
      </c>
      <c r="ET240" s="285">
        <v>0</v>
      </c>
      <c r="EU240" s="285">
        <v>0</v>
      </c>
      <c r="EV240" s="285">
        <v>941</v>
      </c>
      <c r="EW240" s="285">
        <v>0</v>
      </c>
      <c r="EX240" s="285">
        <v>0</v>
      </c>
      <c r="EY240" s="285">
        <v>0</v>
      </c>
      <c r="EZ240" s="285">
        <v>0</v>
      </c>
      <c r="FA240" s="285">
        <v>6</v>
      </c>
      <c r="FB240" s="285">
        <v>2</v>
      </c>
      <c r="FC240" s="285">
        <v>2</v>
      </c>
      <c r="FD240" s="285">
        <v>1</v>
      </c>
      <c r="FE240" s="285">
        <v>1</v>
      </c>
      <c r="FF240" s="285">
        <v>8</v>
      </c>
      <c r="FG240" s="285">
        <v>65</v>
      </c>
      <c r="FH240" s="285">
        <v>172</v>
      </c>
      <c r="FI240" s="285">
        <v>54</v>
      </c>
      <c r="FJ240" s="285">
        <v>970</v>
      </c>
      <c r="FK240" s="289">
        <v>3</v>
      </c>
      <c r="FL240" s="288">
        <v>3.8684220706373869</v>
      </c>
      <c r="FM240" s="289">
        <v>1</v>
      </c>
      <c r="FN240" s="288">
        <v>1.2894740235457955</v>
      </c>
      <c r="FO240" s="295">
        <v>1</v>
      </c>
      <c r="FP240" s="291">
        <v>1.2894740235457955</v>
      </c>
      <c r="FQ240" s="281">
        <v>1</v>
      </c>
      <c r="FR240" s="292">
        <v>1.2110496167027962</v>
      </c>
      <c r="FS240" s="281">
        <v>0</v>
      </c>
      <c r="FT240" s="292">
        <v>0</v>
      </c>
      <c r="FU240" s="289">
        <v>15</v>
      </c>
      <c r="FV240" s="288">
        <v>18.165744250541945</v>
      </c>
      <c r="FW240" s="293">
        <v>1</v>
      </c>
      <c r="FX240" s="293">
        <v>0</v>
      </c>
      <c r="FY240" s="293">
        <v>0</v>
      </c>
      <c r="FZ240" s="293">
        <v>0</v>
      </c>
      <c r="GA240" s="293">
        <v>1</v>
      </c>
      <c r="GB240" s="285">
        <v>0</v>
      </c>
      <c r="GC240" s="285">
        <v>0</v>
      </c>
      <c r="GD240" s="285">
        <v>0</v>
      </c>
      <c r="GE240" s="285">
        <v>0</v>
      </c>
      <c r="GF240" s="285">
        <v>0</v>
      </c>
      <c r="GG240" s="288">
        <v>52.3</v>
      </c>
      <c r="GH240" s="288">
        <v>297.7</v>
      </c>
      <c r="GI240" s="288">
        <v>15</v>
      </c>
      <c r="GJ240" s="288">
        <v>2</v>
      </c>
      <c r="GK240" s="288">
        <v>0</v>
      </c>
      <c r="GL240" s="288">
        <v>1</v>
      </c>
      <c r="GM240" s="288">
        <v>1</v>
      </c>
      <c r="GN240" s="288">
        <v>1</v>
      </c>
      <c r="GO240" s="288">
        <v>0</v>
      </c>
      <c r="GP240" s="288">
        <v>2</v>
      </c>
      <c r="GQ240" s="288">
        <v>1</v>
      </c>
      <c r="GR240" s="288">
        <v>0</v>
      </c>
      <c r="GS240" s="288">
        <v>2</v>
      </c>
      <c r="GT240" s="288">
        <v>1</v>
      </c>
      <c r="GU240" s="288">
        <v>0</v>
      </c>
      <c r="GV240" s="288">
        <v>2</v>
      </c>
      <c r="GW240" s="288">
        <v>0</v>
      </c>
      <c r="GX240" s="288">
        <v>0</v>
      </c>
      <c r="GY240" s="288">
        <v>3</v>
      </c>
      <c r="GZ240" s="288">
        <v>1</v>
      </c>
      <c r="HA240" s="288">
        <v>2</v>
      </c>
      <c r="HB240" s="288">
        <v>1</v>
      </c>
      <c r="HC240" s="288">
        <v>0</v>
      </c>
      <c r="HD240" s="288">
        <v>0</v>
      </c>
      <c r="HE240" s="288">
        <v>1</v>
      </c>
      <c r="HF240" s="288">
        <v>0</v>
      </c>
      <c r="HG240" s="288">
        <v>1</v>
      </c>
      <c r="HH240" s="288">
        <v>2.8</v>
      </c>
      <c r="HI240" s="288">
        <v>0</v>
      </c>
      <c r="HJ240" s="134">
        <v>0</v>
      </c>
      <c r="HK240" s="134">
        <v>29.657902541553302</v>
      </c>
      <c r="HL240" s="132">
        <v>66.40791221260848</v>
      </c>
      <c r="HM240" s="144">
        <v>96.993329297882397</v>
      </c>
      <c r="HN240" s="144">
        <v>78.614053244131796</v>
      </c>
      <c r="HO240" s="365">
        <v>0.24590163934426201</v>
      </c>
      <c r="HP240" s="365">
        <v>4.69263256687001E-2</v>
      </c>
      <c r="HQ240" s="365">
        <v>5.8823529411764701</v>
      </c>
      <c r="HR240" s="365">
        <v>2.2727272727272698</v>
      </c>
      <c r="HS240" s="132">
        <v>70.588235294117695</v>
      </c>
      <c r="HT240" s="132">
        <v>70.454545454545496</v>
      </c>
      <c r="HU240" s="132">
        <v>4.1803278688524603</v>
      </c>
      <c r="HV240" s="132">
        <v>2.0647583294228098</v>
      </c>
      <c r="HW240" s="132">
        <v>2.64030781478042</v>
      </c>
      <c r="HX240" s="132">
        <v>5.5816486284119504</v>
      </c>
      <c r="HY240" s="144">
        <v>90.405231465327489</v>
      </c>
      <c r="HZ240" s="144">
        <v>97.523912964597997</v>
      </c>
      <c r="IA240" s="383">
        <v>8</v>
      </c>
      <c r="IB240" s="383">
        <v>6</v>
      </c>
      <c r="IC240" s="366">
        <v>0.42083114150447098</v>
      </c>
      <c r="ID240" s="366">
        <v>0.18668326073428701</v>
      </c>
      <c r="IE240" s="366">
        <v>5.1282051282051304</v>
      </c>
      <c r="IF240" s="366">
        <v>3.1088082901554399</v>
      </c>
      <c r="IG240" s="144">
        <v>79.487179487179503</v>
      </c>
      <c r="IH240" s="144">
        <v>73.056994818652896</v>
      </c>
      <c r="II240" s="144">
        <v>8.2062072593371909</v>
      </c>
      <c r="IJ240" s="144">
        <v>6.0049782202862501</v>
      </c>
      <c r="IK240" s="144">
        <v>4.7764362478439697</v>
      </c>
      <c r="IL240" s="144">
        <v>9.5296439997277194</v>
      </c>
      <c r="IM240" s="146">
        <v>100.16709761529108</v>
      </c>
      <c r="IN240" s="135">
        <v>109.31677025384816</v>
      </c>
      <c r="IO240" s="366">
        <v>0.48780487804877998</v>
      </c>
      <c r="IP240" s="366">
        <v>0.18957345971563999</v>
      </c>
      <c r="IQ240" s="366">
        <v>5.4545454545454497</v>
      </c>
      <c r="IR240" s="366">
        <v>2.7777777777777799</v>
      </c>
      <c r="IS240" s="144">
        <v>80</v>
      </c>
      <c r="IT240" s="144">
        <v>83.3333333333333</v>
      </c>
      <c r="IU240" s="144">
        <v>8.9430894308943092</v>
      </c>
      <c r="IV240" s="144">
        <v>6.8246445497630299</v>
      </c>
      <c r="IW240" s="144">
        <v>3.5025086839058299</v>
      </c>
      <c r="IX240" s="144">
        <v>7.2856034148234396</v>
      </c>
      <c r="IY240" s="338">
        <v>15</v>
      </c>
      <c r="IZ240" s="366">
        <v>0.60337892196299303</v>
      </c>
      <c r="JA240" s="366">
        <v>12.1951219512195</v>
      </c>
      <c r="JB240" s="366">
        <v>95.121951219512198</v>
      </c>
      <c r="JC240" s="366">
        <v>4.9477071600965399</v>
      </c>
      <c r="JD240" s="144">
        <v>13.361922265332501</v>
      </c>
    </row>
    <row r="241" spans="1:264" ht="18" customHeight="1">
      <c r="A241" s="278"/>
      <c r="B241" s="279" t="s">
        <v>87</v>
      </c>
      <c r="C241" s="279" t="s">
        <v>87</v>
      </c>
      <c r="D241" s="280" t="s">
        <v>1957</v>
      </c>
      <c r="E241" s="281" t="s">
        <v>1452</v>
      </c>
      <c r="F241" s="280" t="s">
        <v>116</v>
      </c>
      <c r="G241" s="281" t="s">
        <v>29</v>
      </c>
      <c r="H241" s="282" t="s">
        <v>87</v>
      </c>
      <c r="I241" s="282" t="s">
        <v>87</v>
      </c>
      <c r="J241" s="282" t="s">
        <v>87</v>
      </c>
      <c r="K241" s="282" t="s">
        <v>87</v>
      </c>
      <c r="L241" s="282" t="s">
        <v>87</v>
      </c>
      <c r="M241" s="283">
        <v>57955</v>
      </c>
      <c r="N241" s="282" t="s">
        <v>87</v>
      </c>
      <c r="O241" s="282" t="s">
        <v>87</v>
      </c>
      <c r="P241" s="282" t="s">
        <v>87</v>
      </c>
      <c r="Q241" s="282" t="s">
        <v>87</v>
      </c>
      <c r="R241" s="132">
        <v>105.17781118898471</v>
      </c>
      <c r="S241" s="132">
        <v>96.819758625497144</v>
      </c>
      <c r="T241" s="395">
        <v>39.432525886325948</v>
      </c>
      <c r="U241" s="339" t="s">
        <v>88</v>
      </c>
      <c r="V241" s="132">
        <v>10.1593625498008</v>
      </c>
      <c r="W241" s="132">
        <v>10.258964143426301</v>
      </c>
      <c r="X241" s="132">
        <v>20.418326693227101</v>
      </c>
      <c r="Y241" s="282" t="s">
        <v>87</v>
      </c>
      <c r="Z241" s="282" t="s">
        <v>87</v>
      </c>
      <c r="AA241" s="282" t="s">
        <v>87</v>
      </c>
      <c r="AB241" s="282" t="s">
        <v>87</v>
      </c>
      <c r="AC241" s="282" t="s">
        <v>87</v>
      </c>
      <c r="AD241" s="282" t="s">
        <v>87</v>
      </c>
      <c r="AE241" s="282" t="s">
        <v>87</v>
      </c>
      <c r="AF241" s="282" t="s">
        <v>87</v>
      </c>
      <c r="AG241" s="282" t="s">
        <v>87</v>
      </c>
      <c r="AH241" s="282" t="s">
        <v>87</v>
      </c>
      <c r="AI241" s="282" t="s">
        <v>87</v>
      </c>
      <c r="AJ241" s="282" t="s">
        <v>87</v>
      </c>
      <c r="AK241" s="282" t="s">
        <v>87</v>
      </c>
      <c r="AL241" s="282" t="s">
        <v>87</v>
      </c>
      <c r="AM241" s="282" t="s">
        <v>87</v>
      </c>
      <c r="AN241" s="282" t="s">
        <v>87</v>
      </c>
      <c r="AO241" s="282" t="s">
        <v>87</v>
      </c>
      <c r="AP241" s="282" t="s">
        <v>87</v>
      </c>
      <c r="AQ241" s="282" t="s">
        <v>87</v>
      </c>
      <c r="AR241" s="282" t="s">
        <v>87</v>
      </c>
      <c r="AS241" s="282" t="s">
        <v>87</v>
      </c>
      <c r="AT241" s="282" t="s">
        <v>87</v>
      </c>
      <c r="AU241" s="282" t="s">
        <v>87</v>
      </c>
      <c r="AV241" s="282" t="s">
        <v>87</v>
      </c>
      <c r="AW241" s="286" t="s">
        <v>87</v>
      </c>
      <c r="AX241" s="286" t="s">
        <v>87</v>
      </c>
      <c r="AY241" s="286" t="s">
        <v>87</v>
      </c>
      <c r="AZ241" s="286" t="s">
        <v>87</v>
      </c>
      <c r="BA241" s="286" t="s">
        <v>87</v>
      </c>
      <c r="BB241" s="285">
        <v>10</v>
      </c>
      <c r="BC241" s="285">
        <v>14</v>
      </c>
      <c r="BD241" s="287" t="s">
        <v>88</v>
      </c>
      <c r="BE241" s="287" t="s">
        <v>88</v>
      </c>
      <c r="BF241" s="287" t="s">
        <v>88</v>
      </c>
      <c r="BG241" s="285">
        <v>0</v>
      </c>
      <c r="BH241" s="284">
        <v>0</v>
      </c>
      <c r="BI241" s="285">
        <v>39</v>
      </c>
      <c r="BJ241" s="284">
        <v>63.163009150538507</v>
      </c>
      <c r="BK241" s="285">
        <v>0</v>
      </c>
      <c r="BL241" s="284">
        <v>0</v>
      </c>
      <c r="BM241" s="285">
        <v>0</v>
      </c>
      <c r="BN241" s="288">
        <v>0</v>
      </c>
      <c r="BO241" s="289">
        <v>67</v>
      </c>
      <c r="BP241" s="288">
        <v>108.51081059195077</v>
      </c>
      <c r="BQ241" s="285">
        <v>0</v>
      </c>
      <c r="BR241" s="288">
        <v>0</v>
      </c>
      <c r="BS241" s="285">
        <v>22</v>
      </c>
      <c r="BT241" s="288">
        <v>35.63041541825249</v>
      </c>
      <c r="BU241" s="285">
        <v>0</v>
      </c>
      <c r="BV241" s="288">
        <v>0</v>
      </c>
      <c r="BW241" s="285">
        <v>20</v>
      </c>
      <c r="BX241" s="288">
        <v>32.391286743865905</v>
      </c>
      <c r="BY241" s="285">
        <v>0</v>
      </c>
      <c r="BZ241" s="288">
        <v>0</v>
      </c>
      <c r="CA241" s="285">
        <v>128</v>
      </c>
      <c r="CB241" s="288">
        <v>207.30423516074174</v>
      </c>
      <c r="CC241" s="285">
        <v>0</v>
      </c>
      <c r="CD241" s="288">
        <v>0</v>
      </c>
      <c r="CE241" s="285">
        <v>1</v>
      </c>
      <c r="CF241" s="288">
        <v>1.6195643371932948</v>
      </c>
      <c r="CG241" s="285">
        <v>148</v>
      </c>
      <c r="CH241" s="288">
        <v>239.69552190460766</v>
      </c>
      <c r="CI241" s="285">
        <v>310</v>
      </c>
      <c r="CJ241" s="288">
        <v>502.06494452992143</v>
      </c>
      <c r="CK241" s="285">
        <v>57</v>
      </c>
      <c r="CL241" s="288">
        <v>92.315167220017813</v>
      </c>
      <c r="CM241" s="285">
        <v>0</v>
      </c>
      <c r="CN241" s="292">
        <v>0</v>
      </c>
      <c r="CO241" s="285">
        <v>28</v>
      </c>
      <c r="CP241" s="288">
        <v>45.347801441412258</v>
      </c>
      <c r="CQ241" s="290">
        <v>0</v>
      </c>
      <c r="CR241" s="291">
        <v>0</v>
      </c>
      <c r="CS241" s="285">
        <v>0</v>
      </c>
      <c r="CT241" s="288">
        <v>0</v>
      </c>
      <c r="CU241" s="285">
        <v>0</v>
      </c>
      <c r="CV241" s="288">
        <v>0</v>
      </c>
      <c r="CW241" s="285">
        <v>0</v>
      </c>
      <c r="CX241" s="288">
        <v>0</v>
      </c>
      <c r="CY241" s="285">
        <v>0</v>
      </c>
      <c r="CZ241" s="288">
        <v>0</v>
      </c>
      <c r="DA241" s="285">
        <v>0</v>
      </c>
      <c r="DB241" s="288">
        <v>0</v>
      </c>
      <c r="DC241" s="285">
        <v>0</v>
      </c>
      <c r="DD241" s="285">
        <v>0</v>
      </c>
      <c r="DE241" s="285">
        <v>0</v>
      </c>
      <c r="DF241" s="285">
        <v>0</v>
      </c>
      <c r="DG241" s="285">
        <v>0</v>
      </c>
      <c r="DH241" s="285">
        <v>0</v>
      </c>
      <c r="DI241" s="285">
        <v>0</v>
      </c>
      <c r="DJ241" s="285">
        <v>0</v>
      </c>
      <c r="DK241" s="285">
        <v>0</v>
      </c>
      <c r="DL241" s="285">
        <v>0</v>
      </c>
      <c r="DM241" s="285">
        <v>0</v>
      </c>
      <c r="DN241" s="285">
        <v>0</v>
      </c>
      <c r="DO241" s="285">
        <v>0</v>
      </c>
      <c r="DP241" s="285">
        <v>0</v>
      </c>
      <c r="DQ241" s="285">
        <v>0</v>
      </c>
      <c r="DR241" s="285">
        <v>0</v>
      </c>
      <c r="DS241" s="285">
        <v>0</v>
      </c>
      <c r="DT241" s="285">
        <v>0</v>
      </c>
      <c r="DU241" s="285">
        <v>0</v>
      </c>
      <c r="DV241" s="285">
        <v>0</v>
      </c>
      <c r="DW241" s="285">
        <v>0</v>
      </c>
      <c r="DX241" s="285">
        <v>0</v>
      </c>
      <c r="DY241" s="285">
        <v>0</v>
      </c>
      <c r="DZ241" s="285">
        <v>0</v>
      </c>
      <c r="EA241" s="285">
        <v>0</v>
      </c>
      <c r="EB241" s="288">
        <v>0</v>
      </c>
      <c r="EC241" s="285">
        <v>0</v>
      </c>
      <c r="ED241" s="285">
        <v>0</v>
      </c>
      <c r="EE241" s="285">
        <v>0</v>
      </c>
      <c r="EF241" s="288">
        <v>0</v>
      </c>
      <c r="EG241" s="285">
        <v>0</v>
      </c>
      <c r="EH241" s="285">
        <v>0</v>
      </c>
      <c r="EI241" s="285">
        <v>0</v>
      </c>
      <c r="EJ241" s="285">
        <v>0</v>
      </c>
      <c r="EK241" s="285">
        <v>0</v>
      </c>
      <c r="EL241" s="285">
        <v>0</v>
      </c>
      <c r="EM241" s="285">
        <v>0</v>
      </c>
      <c r="EN241" s="285">
        <v>0</v>
      </c>
      <c r="EO241" s="285">
        <v>0</v>
      </c>
      <c r="EP241" s="285">
        <v>0</v>
      </c>
      <c r="EQ241" s="285">
        <v>0</v>
      </c>
      <c r="ER241" s="285">
        <v>0</v>
      </c>
      <c r="ES241" s="285">
        <v>0</v>
      </c>
      <c r="ET241" s="285">
        <v>0</v>
      </c>
      <c r="EU241" s="285">
        <v>0</v>
      </c>
      <c r="EV241" s="285">
        <v>0</v>
      </c>
      <c r="EW241" s="285">
        <v>0</v>
      </c>
      <c r="EX241" s="285">
        <v>0</v>
      </c>
      <c r="EY241" s="285">
        <v>0</v>
      </c>
      <c r="EZ241" s="285">
        <v>0</v>
      </c>
      <c r="FA241" s="285">
        <v>0</v>
      </c>
      <c r="FB241" s="285">
        <v>0</v>
      </c>
      <c r="FC241" s="285">
        <v>0</v>
      </c>
      <c r="FD241" s="285">
        <v>0</v>
      </c>
      <c r="FE241" s="285">
        <v>0</v>
      </c>
      <c r="FF241" s="285">
        <v>0</v>
      </c>
      <c r="FG241" s="285">
        <v>0</v>
      </c>
      <c r="FH241" s="285">
        <v>0</v>
      </c>
      <c r="FI241" s="285">
        <v>0</v>
      </c>
      <c r="FJ241" s="285">
        <v>0</v>
      </c>
      <c r="FK241" s="289">
        <v>2</v>
      </c>
      <c r="FL241" s="288">
        <v>3.4509533258562679</v>
      </c>
      <c r="FM241" s="289">
        <v>1</v>
      </c>
      <c r="FN241" s="288">
        <v>1.725476662928134</v>
      </c>
      <c r="FO241" s="289">
        <v>0</v>
      </c>
      <c r="FP241" s="288">
        <v>0</v>
      </c>
      <c r="FQ241" s="281">
        <v>0</v>
      </c>
      <c r="FR241" s="292">
        <v>0</v>
      </c>
      <c r="FS241" s="281">
        <v>0</v>
      </c>
      <c r="FT241" s="292">
        <v>0</v>
      </c>
      <c r="FU241" s="289">
        <v>0</v>
      </c>
      <c r="FV241" s="288">
        <v>0</v>
      </c>
      <c r="FW241" s="293">
        <v>1</v>
      </c>
      <c r="FX241" s="293">
        <v>0</v>
      </c>
      <c r="FY241" s="293">
        <v>1</v>
      </c>
      <c r="FZ241" s="293">
        <v>0</v>
      </c>
      <c r="GA241" s="293">
        <v>0</v>
      </c>
      <c r="GB241" s="285">
        <v>0</v>
      </c>
      <c r="GC241" s="285">
        <v>0</v>
      </c>
      <c r="GD241" s="285">
        <v>0</v>
      </c>
      <c r="GE241" s="285">
        <v>0</v>
      </c>
      <c r="GF241" s="285">
        <v>0</v>
      </c>
      <c r="GG241" s="288">
        <v>0</v>
      </c>
      <c r="GH241" s="288">
        <v>0</v>
      </c>
      <c r="GI241" s="288">
        <v>0</v>
      </c>
      <c r="GJ241" s="288">
        <v>0</v>
      </c>
      <c r="GK241" s="288">
        <v>0</v>
      </c>
      <c r="GL241" s="288">
        <v>0</v>
      </c>
      <c r="GM241" s="288">
        <v>0</v>
      </c>
      <c r="GN241" s="288">
        <v>0</v>
      </c>
      <c r="GO241" s="288">
        <v>0</v>
      </c>
      <c r="GP241" s="288">
        <v>0</v>
      </c>
      <c r="GQ241" s="288">
        <v>0</v>
      </c>
      <c r="GR241" s="288">
        <v>0</v>
      </c>
      <c r="GS241" s="288">
        <v>0</v>
      </c>
      <c r="GT241" s="288">
        <v>0</v>
      </c>
      <c r="GU241" s="288">
        <v>0</v>
      </c>
      <c r="GV241" s="288">
        <v>0</v>
      </c>
      <c r="GW241" s="288">
        <v>0</v>
      </c>
      <c r="GX241" s="288">
        <v>0</v>
      </c>
      <c r="GY241" s="288">
        <v>0</v>
      </c>
      <c r="GZ241" s="288">
        <v>0</v>
      </c>
      <c r="HA241" s="288">
        <v>0</v>
      </c>
      <c r="HB241" s="288">
        <v>0</v>
      </c>
      <c r="HC241" s="288">
        <v>0</v>
      </c>
      <c r="HD241" s="288">
        <v>0</v>
      </c>
      <c r="HE241" s="288">
        <v>0</v>
      </c>
      <c r="HF241" s="288">
        <v>0</v>
      </c>
      <c r="HG241" s="288">
        <v>0</v>
      </c>
      <c r="HH241" s="288">
        <v>0</v>
      </c>
      <c r="HI241" s="288">
        <v>0</v>
      </c>
      <c r="HJ241" s="134">
        <v>1.725476662928134</v>
      </c>
      <c r="HK241" s="134">
        <v>15.529289966353206</v>
      </c>
      <c r="HL241" s="132">
        <v>43.585540505564666</v>
      </c>
      <c r="HM241" s="144">
        <v>95.380621680141104</v>
      </c>
      <c r="HN241" s="144">
        <v>76.674216605832299</v>
      </c>
      <c r="HO241" s="365">
        <v>0</v>
      </c>
      <c r="HP241" s="365">
        <v>5.9701492537313397E-2</v>
      </c>
      <c r="HQ241" s="365">
        <v>0</v>
      </c>
      <c r="HR241" s="365">
        <v>2.12765957446809</v>
      </c>
      <c r="HS241" s="132">
        <v>92.307692307692307</v>
      </c>
      <c r="HT241" s="132">
        <v>91.489361702127695</v>
      </c>
      <c r="HU241" s="132">
        <v>2.7339642481598299</v>
      </c>
      <c r="HV241" s="132">
        <v>2.8059701492537301</v>
      </c>
      <c r="HW241" s="132">
        <v>2.3513139695712302</v>
      </c>
      <c r="HX241" s="132">
        <v>4.3415216649607604</v>
      </c>
      <c r="HY241" s="144">
        <v>97.471106620432053</v>
      </c>
      <c r="HZ241" s="144">
        <v>95.760293621210394</v>
      </c>
      <c r="IA241" s="383">
        <v>10</v>
      </c>
      <c r="IB241" s="383">
        <v>4</v>
      </c>
      <c r="IC241" s="366">
        <v>0.56947608200455602</v>
      </c>
      <c r="ID241" s="366">
        <v>0.15455950540958299</v>
      </c>
      <c r="IE241" s="366">
        <v>7.6923076923076898</v>
      </c>
      <c r="IF241" s="366">
        <v>2.4844720496894399</v>
      </c>
      <c r="IG241" s="144">
        <v>82.307692307692307</v>
      </c>
      <c r="IH241" s="144">
        <v>81.987577639751507</v>
      </c>
      <c r="II241" s="144">
        <v>7.4031890660592197</v>
      </c>
      <c r="IJ241" s="144">
        <v>6.2210200927357002</v>
      </c>
      <c r="IK241" s="144">
        <v>6.3623789764868599</v>
      </c>
      <c r="IL241" s="144">
        <v>10.1927669737291</v>
      </c>
      <c r="IM241" s="146">
        <v>113.05935383629479</v>
      </c>
      <c r="IN241" s="135">
        <v>116.21906876418574</v>
      </c>
      <c r="IO241" s="366">
        <v>0.217391304347826</v>
      </c>
      <c r="IP241" s="366">
        <v>0.33955857385399002</v>
      </c>
      <c r="IQ241" s="366">
        <v>3.3333333333333299</v>
      </c>
      <c r="IR241" s="366">
        <v>6.25</v>
      </c>
      <c r="IS241" s="144">
        <v>90</v>
      </c>
      <c r="IT241" s="144">
        <v>93.75</v>
      </c>
      <c r="IU241" s="144">
        <v>6.5217391304347796</v>
      </c>
      <c r="IV241" s="144">
        <v>5.4329371816638403</v>
      </c>
      <c r="IW241" s="144">
        <v>3.4729946854529699</v>
      </c>
      <c r="IX241" s="144">
        <v>4.24821002386635</v>
      </c>
      <c r="IY241" s="338">
        <v>1</v>
      </c>
      <c r="IZ241" s="366">
        <v>7.0771408351026202E-2</v>
      </c>
      <c r="JA241" s="366">
        <v>1.8518518518518501</v>
      </c>
      <c r="JB241" s="366">
        <v>98.148148148148195</v>
      </c>
      <c r="JC241" s="366">
        <v>3.8216560509554101</v>
      </c>
      <c r="JD241" s="144">
        <v>10.7727737973388</v>
      </c>
    </row>
    <row r="242" spans="1:264" ht="18" customHeight="1">
      <c r="A242" s="278"/>
      <c r="B242" s="279" t="s">
        <v>87</v>
      </c>
      <c r="C242" s="279" t="s">
        <v>87</v>
      </c>
      <c r="D242" s="280" t="s">
        <v>1958</v>
      </c>
      <c r="E242" s="281" t="s">
        <v>1453</v>
      </c>
      <c r="F242" s="280" t="s">
        <v>116</v>
      </c>
      <c r="G242" s="281" t="s">
        <v>29</v>
      </c>
      <c r="H242" s="282" t="s">
        <v>87</v>
      </c>
      <c r="I242" s="282" t="s">
        <v>87</v>
      </c>
      <c r="J242" s="282" t="s">
        <v>87</v>
      </c>
      <c r="K242" s="282" t="s">
        <v>87</v>
      </c>
      <c r="L242" s="282" t="s">
        <v>87</v>
      </c>
      <c r="M242" s="283">
        <v>19122</v>
      </c>
      <c r="N242" s="282" t="s">
        <v>87</v>
      </c>
      <c r="O242" s="282" t="s">
        <v>87</v>
      </c>
      <c r="P242" s="282" t="s">
        <v>87</v>
      </c>
      <c r="Q242" s="282" t="s">
        <v>87</v>
      </c>
      <c r="R242" s="132">
        <v>105.75925268335359</v>
      </c>
      <c r="S242" s="132">
        <v>88.609180028731515</v>
      </c>
      <c r="T242" s="395">
        <v>15.465576018861839</v>
      </c>
      <c r="U242" s="339" t="s">
        <v>88</v>
      </c>
      <c r="V242" s="132">
        <v>14.705882352941201</v>
      </c>
      <c r="W242" s="132">
        <v>20.588235294117599</v>
      </c>
      <c r="X242" s="132">
        <v>35.294117647058798</v>
      </c>
      <c r="Y242" s="282" t="s">
        <v>87</v>
      </c>
      <c r="Z242" s="282" t="s">
        <v>87</v>
      </c>
      <c r="AA242" s="282" t="s">
        <v>87</v>
      </c>
      <c r="AB242" s="282" t="s">
        <v>87</v>
      </c>
      <c r="AC242" s="282" t="s">
        <v>87</v>
      </c>
      <c r="AD242" s="282" t="s">
        <v>87</v>
      </c>
      <c r="AE242" s="282" t="s">
        <v>87</v>
      </c>
      <c r="AF242" s="282" t="s">
        <v>87</v>
      </c>
      <c r="AG242" s="282" t="s">
        <v>87</v>
      </c>
      <c r="AH242" s="282" t="s">
        <v>87</v>
      </c>
      <c r="AI242" s="282" t="s">
        <v>87</v>
      </c>
      <c r="AJ242" s="282" t="s">
        <v>87</v>
      </c>
      <c r="AK242" s="282" t="s">
        <v>87</v>
      </c>
      <c r="AL242" s="282" t="s">
        <v>87</v>
      </c>
      <c r="AM242" s="282" t="s">
        <v>87</v>
      </c>
      <c r="AN242" s="282" t="s">
        <v>87</v>
      </c>
      <c r="AO242" s="282" t="s">
        <v>87</v>
      </c>
      <c r="AP242" s="282" t="s">
        <v>87</v>
      </c>
      <c r="AQ242" s="282" t="s">
        <v>87</v>
      </c>
      <c r="AR242" s="282" t="s">
        <v>87</v>
      </c>
      <c r="AS242" s="282" t="s">
        <v>87</v>
      </c>
      <c r="AT242" s="282" t="s">
        <v>87</v>
      </c>
      <c r="AU242" s="282" t="s">
        <v>87</v>
      </c>
      <c r="AV242" s="282" t="s">
        <v>87</v>
      </c>
      <c r="AW242" s="286" t="s">
        <v>87</v>
      </c>
      <c r="AX242" s="286" t="s">
        <v>87</v>
      </c>
      <c r="AY242" s="286" t="s">
        <v>87</v>
      </c>
      <c r="AZ242" s="286" t="s">
        <v>87</v>
      </c>
      <c r="BA242" s="286" t="s">
        <v>87</v>
      </c>
      <c r="BB242" s="285">
        <v>3</v>
      </c>
      <c r="BC242" s="285">
        <v>4</v>
      </c>
      <c r="BD242" s="287" t="s">
        <v>88</v>
      </c>
      <c r="BE242" s="287" t="s">
        <v>88</v>
      </c>
      <c r="BF242" s="287" t="s">
        <v>88</v>
      </c>
      <c r="BG242" s="285">
        <v>0</v>
      </c>
      <c r="BH242" s="284">
        <v>0</v>
      </c>
      <c r="BI242" s="285">
        <v>0</v>
      </c>
      <c r="BJ242" s="284">
        <v>0</v>
      </c>
      <c r="BK242" s="285">
        <v>0</v>
      </c>
      <c r="BL242" s="284">
        <v>0</v>
      </c>
      <c r="BM242" s="285">
        <v>0</v>
      </c>
      <c r="BN242" s="288">
        <v>0</v>
      </c>
      <c r="BO242" s="289">
        <v>0</v>
      </c>
      <c r="BP242" s="288">
        <v>0</v>
      </c>
      <c r="BQ242" s="285">
        <v>0</v>
      </c>
      <c r="BR242" s="288">
        <v>0</v>
      </c>
      <c r="BS242" s="285">
        <v>0</v>
      </c>
      <c r="BT242" s="288">
        <v>0</v>
      </c>
      <c r="BU242" s="285">
        <v>0</v>
      </c>
      <c r="BV242" s="288">
        <v>0</v>
      </c>
      <c r="BW242" s="285">
        <v>0</v>
      </c>
      <c r="BX242" s="288">
        <v>0</v>
      </c>
      <c r="BY242" s="290">
        <v>0</v>
      </c>
      <c r="BZ242" s="291">
        <v>0</v>
      </c>
      <c r="CA242" s="285">
        <v>20</v>
      </c>
      <c r="CB242" s="288">
        <v>97.073241760908601</v>
      </c>
      <c r="CC242" s="285">
        <v>3</v>
      </c>
      <c r="CD242" s="288">
        <v>14.560986264136291</v>
      </c>
      <c r="CE242" s="285">
        <v>0</v>
      </c>
      <c r="CF242" s="288">
        <v>0</v>
      </c>
      <c r="CG242" s="285">
        <v>25</v>
      </c>
      <c r="CH242" s="288">
        <v>121.34155220113576</v>
      </c>
      <c r="CI242" s="285">
        <v>17</v>
      </c>
      <c r="CJ242" s="288">
        <v>82.512255496772312</v>
      </c>
      <c r="CK242" s="285">
        <v>0</v>
      </c>
      <c r="CL242" s="288">
        <v>0</v>
      </c>
      <c r="CM242" s="285">
        <v>0</v>
      </c>
      <c r="CN242" s="292">
        <v>0</v>
      </c>
      <c r="CO242" s="285">
        <v>0</v>
      </c>
      <c r="CP242" s="288">
        <v>0</v>
      </c>
      <c r="CQ242" s="290">
        <v>0</v>
      </c>
      <c r="CR242" s="291">
        <v>0</v>
      </c>
      <c r="CS242" s="285">
        <v>1</v>
      </c>
      <c r="CT242" s="288">
        <v>4.8536620880454304</v>
      </c>
      <c r="CU242" s="285">
        <v>0</v>
      </c>
      <c r="CV242" s="288">
        <v>0</v>
      </c>
      <c r="CW242" s="285">
        <v>0</v>
      </c>
      <c r="CX242" s="288">
        <v>0</v>
      </c>
      <c r="CY242" s="285">
        <v>0</v>
      </c>
      <c r="CZ242" s="288">
        <v>0</v>
      </c>
      <c r="DA242" s="290">
        <v>0</v>
      </c>
      <c r="DB242" s="291">
        <v>0</v>
      </c>
      <c r="DC242" s="285">
        <v>0</v>
      </c>
      <c r="DD242" s="285">
        <v>0</v>
      </c>
      <c r="DE242" s="285">
        <v>0</v>
      </c>
      <c r="DF242" s="285">
        <v>0</v>
      </c>
      <c r="DG242" s="285">
        <v>0</v>
      </c>
      <c r="DH242" s="285">
        <v>0</v>
      </c>
      <c r="DI242" s="285">
        <v>0</v>
      </c>
      <c r="DJ242" s="285">
        <v>0</v>
      </c>
      <c r="DK242" s="285">
        <v>0</v>
      </c>
      <c r="DL242" s="285">
        <v>0</v>
      </c>
      <c r="DM242" s="285">
        <v>0</v>
      </c>
      <c r="DN242" s="285">
        <v>0</v>
      </c>
      <c r="DO242" s="285">
        <v>0</v>
      </c>
      <c r="DP242" s="285">
        <v>0</v>
      </c>
      <c r="DQ242" s="285">
        <v>0</v>
      </c>
      <c r="DR242" s="285">
        <v>0</v>
      </c>
      <c r="DS242" s="285">
        <v>0</v>
      </c>
      <c r="DT242" s="285">
        <v>0</v>
      </c>
      <c r="DU242" s="285">
        <v>0</v>
      </c>
      <c r="DV242" s="285">
        <v>0</v>
      </c>
      <c r="DW242" s="285">
        <v>0</v>
      </c>
      <c r="DX242" s="285">
        <v>0</v>
      </c>
      <c r="DY242" s="285">
        <v>0</v>
      </c>
      <c r="DZ242" s="285">
        <v>0</v>
      </c>
      <c r="EA242" s="285">
        <v>0</v>
      </c>
      <c r="EB242" s="288">
        <v>0</v>
      </c>
      <c r="EC242" s="285">
        <v>0</v>
      </c>
      <c r="ED242" s="285">
        <v>0</v>
      </c>
      <c r="EE242" s="285">
        <v>0</v>
      </c>
      <c r="EF242" s="288">
        <v>0</v>
      </c>
      <c r="EG242" s="285">
        <v>0</v>
      </c>
      <c r="EH242" s="285">
        <v>0</v>
      </c>
      <c r="EI242" s="285">
        <v>0</v>
      </c>
      <c r="EJ242" s="285">
        <v>0</v>
      </c>
      <c r="EK242" s="285">
        <v>0</v>
      </c>
      <c r="EL242" s="285">
        <v>0</v>
      </c>
      <c r="EM242" s="285">
        <v>0</v>
      </c>
      <c r="EN242" s="285">
        <v>0</v>
      </c>
      <c r="EO242" s="285">
        <v>0</v>
      </c>
      <c r="EP242" s="285">
        <v>0</v>
      </c>
      <c r="EQ242" s="285">
        <v>0</v>
      </c>
      <c r="ER242" s="285">
        <v>0</v>
      </c>
      <c r="ES242" s="285">
        <v>0</v>
      </c>
      <c r="ET242" s="285">
        <v>0</v>
      </c>
      <c r="EU242" s="285">
        <v>0</v>
      </c>
      <c r="EV242" s="285">
        <v>0</v>
      </c>
      <c r="EW242" s="285">
        <v>0</v>
      </c>
      <c r="EX242" s="285">
        <v>0</v>
      </c>
      <c r="EY242" s="285">
        <v>0</v>
      </c>
      <c r="EZ242" s="285">
        <v>0</v>
      </c>
      <c r="FA242" s="285">
        <v>0</v>
      </c>
      <c r="FB242" s="285">
        <v>0</v>
      </c>
      <c r="FC242" s="285">
        <v>0</v>
      </c>
      <c r="FD242" s="285">
        <v>0</v>
      </c>
      <c r="FE242" s="285">
        <v>0</v>
      </c>
      <c r="FF242" s="285">
        <v>0</v>
      </c>
      <c r="FG242" s="285">
        <v>0</v>
      </c>
      <c r="FH242" s="285">
        <v>0</v>
      </c>
      <c r="FI242" s="285">
        <v>0</v>
      </c>
      <c r="FJ242" s="285">
        <v>0</v>
      </c>
      <c r="FK242" s="289">
        <v>0</v>
      </c>
      <c r="FL242" s="288">
        <v>0</v>
      </c>
      <c r="FM242" s="289">
        <v>0</v>
      </c>
      <c r="FN242" s="288">
        <v>0</v>
      </c>
      <c r="FO242" s="295">
        <v>0</v>
      </c>
      <c r="FP242" s="291">
        <v>0</v>
      </c>
      <c r="FQ242" s="281">
        <v>0</v>
      </c>
      <c r="FR242" s="292">
        <v>0</v>
      </c>
      <c r="FS242" s="281">
        <v>0</v>
      </c>
      <c r="FT242" s="292">
        <v>0</v>
      </c>
      <c r="FU242" s="289">
        <v>4</v>
      </c>
      <c r="FV242" s="288">
        <v>19.414648352181722</v>
      </c>
      <c r="FW242" s="293">
        <v>5</v>
      </c>
      <c r="FX242" s="293">
        <v>1</v>
      </c>
      <c r="FY242" s="293">
        <v>4</v>
      </c>
      <c r="FZ242" s="293">
        <v>0</v>
      </c>
      <c r="GA242" s="293">
        <v>0</v>
      </c>
      <c r="GB242" s="285">
        <v>0</v>
      </c>
      <c r="GC242" s="285">
        <v>0</v>
      </c>
      <c r="GD242" s="285">
        <v>0</v>
      </c>
      <c r="GE242" s="285">
        <v>0</v>
      </c>
      <c r="GF242" s="285">
        <v>0</v>
      </c>
      <c r="GG242" s="288">
        <v>0</v>
      </c>
      <c r="GH242" s="288">
        <v>0</v>
      </c>
      <c r="GI242" s="288">
        <v>0</v>
      </c>
      <c r="GJ242" s="288">
        <v>0</v>
      </c>
      <c r="GK242" s="288">
        <v>0</v>
      </c>
      <c r="GL242" s="288">
        <v>0</v>
      </c>
      <c r="GM242" s="288">
        <v>0</v>
      </c>
      <c r="GN242" s="288">
        <v>0</v>
      </c>
      <c r="GO242" s="288">
        <v>0</v>
      </c>
      <c r="GP242" s="288">
        <v>0</v>
      </c>
      <c r="GQ242" s="288">
        <v>0</v>
      </c>
      <c r="GR242" s="288">
        <v>0</v>
      </c>
      <c r="GS242" s="288">
        <v>0</v>
      </c>
      <c r="GT242" s="288">
        <v>0</v>
      </c>
      <c r="GU242" s="288">
        <v>0</v>
      </c>
      <c r="GV242" s="288">
        <v>0</v>
      </c>
      <c r="GW242" s="288">
        <v>0</v>
      </c>
      <c r="GX242" s="288">
        <v>0</v>
      </c>
      <c r="GY242" s="288">
        <v>0</v>
      </c>
      <c r="GZ242" s="288">
        <v>0</v>
      </c>
      <c r="HA242" s="288">
        <v>0</v>
      </c>
      <c r="HB242" s="288">
        <v>0</v>
      </c>
      <c r="HC242" s="288">
        <v>0</v>
      </c>
      <c r="HD242" s="288">
        <v>0</v>
      </c>
      <c r="HE242" s="288">
        <v>0</v>
      </c>
      <c r="HF242" s="288">
        <v>0</v>
      </c>
      <c r="HG242" s="288">
        <v>0</v>
      </c>
      <c r="HH242" s="288">
        <v>0</v>
      </c>
      <c r="HI242" s="288">
        <v>0</v>
      </c>
      <c r="HJ242" s="134">
        <v>10.459156991946449</v>
      </c>
      <c r="HK242" s="134">
        <v>15.688735487919672</v>
      </c>
      <c r="HL242" s="132">
        <v>32.423386675033996</v>
      </c>
      <c r="HM242" s="144">
        <v>101.560926232089</v>
      </c>
      <c r="HN242" s="144">
        <v>86.953000000000003</v>
      </c>
      <c r="HO242" s="366">
        <v>0</v>
      </c>
      <c r="HP242" s="366">
        <v>0.17730496453900699</v>
      </c>
      <c r="HQ242" s="366">
        <v>0</v>
      </c>
      <c r="HR242" s="366">
        <v>4.3478260869565197</v>
      </c>
      <c r="HS242" s="132">
        <v>84.7826086956522</v>
      </c>
      <c r="HT242" s="132">
        <v>88.405797101449295</v>
      </c>
      <c r="HU242" s="132">
        <v>3.9349871685201001</v>
      </c>
      <c r="HV242" s="132">
        <v>4.0780141843971602</v>
      </c>
      <c r="HW242" s="132">
        <v>9.1991890522047708</v>
      </c>
      <c r="HX242" s="132">
        <v>12.754820936639099</v>
      </c>
      <c r="HY242" s="144">
        <v>96.871253170321921</v>
      </c>
      <c r="HZ242" s="144">
        <v>99.461127322172104</v>
      </c>
      <c r="IA242" s="383">
        <v>2</v>
      </c>
      <c r="IB242" s="383">
        <v>1</v>
      </c>
      <c r="IC242" s="366">
        <v>0.29112081513828197</v>
      </c>
      <c r="ID242" s="366">
        <v>9.3896713615023497E-2</v>
      </c>
      <c r="IE242" s="366">
        <v>3.2258064516128999</v>
      </c>
      <c r="IF242" s="366">
        <v>1.2345679012345701</v>
      </c>
      <c r="IG242" s="144">
        <v>61.290322580645203</v>
      </c>
      <c r="IH242" s="144">
        <v>85.185185185185205</v>
      </c>
      <c r="II242" s="144">
        <v>9.0247452692867505</v>
      </c>
      <c r="IJ242" s="144">
        <v>7.6056338028169002</v>
      </c>
      <c r="IK242" s="144">
        <v>5.7526609224531198</v>
      </c>
      <c r="IL242" s="144">
        <v>10.495867768595</v>
      </c>
      <c r="IM242" s="146">
        <v>110.084</v>
      </c>
      <c r="IN242" s="135">
        <v>94.35</v>
      </c>
      <c r="IO242" s="366">
        <v>0</v>
      </c>
      <c r="IP242" s="366">
        <v>0</v>
      </c>
      <c r="IQ242" s="366">
        <v>0</v>
      </c>
      <c r="IR242" s="366">
        <v>0</v>
      </c>
      <c r="IS242" s="144">
        <v>79.487179487179503</v>
      </c>
      <c r="IT242" s="144">
        <v>100</v>
      </c>
      <c r="IU242" s="144">
        <v>13.3561643835616</v>
      </c>
      <c r="IV242" s="144">
        <v>7.8378378378378404</v>
      </c>
      <c r="IW242" s="144">
        <v>4.7817047817047804</v>
      </c>
      <c r="IX242" s="144">
        <v>7.4766355140186898</v>
      </c>
      <c r="IY242" s="338">
        <v>4</v>
      </c>
      <c r="IZ242" s="366">
        <v>0.66334991708126001</v>
      </c>
      <c r="JA242" s="366">
        <v>10.2564102564103</v>
      </c>
      <c r="JB242" s="366">
        <v>92.307692307692307</v>
      </c>
      <c r="JC242" s="366">
        <v>6.4676616915422898</v>
      </c>
      <c r="JD242" s="144">
        <v>14.049586776859501</v>
      </c>
    </row>
    <row r="243" spans="1:264" ht="18" customHeight="1">
      <c r="A243" s="278"/>
      <c r="B243" s="279" t="s">
        <v>87</v>
      </c>
      <c r="C243" s="279" t="s">
        <v>87</v>
      </c>
      <c r="D243" s="280" t="s">
        <v>1959</v>
      </c>
      <c r="E243" s="281" t="s">
        <v>1454</v>
      </c>
      <c r="F243" s="280" t="s">
        <v>117</v>
      </c>
      <c r="G243" s="281" t="s">
        <v>30</v>
      </c>
      <c r="H243" s="282" t="s">
        <v>87</v>
      </c>
      <c r="I243" s="282" t="s">
        <v>87</v>
      </c>
      <c r="J243" s="282" t="s">
        <v>87</v>
      </c>
      <c r="K243" s="282" t="s">
        <v>87</v>
      </c>
      <c r="L243" s="282" t="s">
        <v>87</v>
      </c>
      <c r="M243" s="283">
        <v>916760</v>
      </c>
      <c r="N243" s="282" t="s">
        <v>87</v>
      </c>
      <c r="O243" s="282" t="s">
        <v>87</v>
      </c>
      <c r="P243" s="282" t="s">
        <v>87</v>
      </c>
      <c r="Q243" s="282" t="s">
        <v>87</v>
      </c>
      <c r="R243" s="132">
        <v>93.861749861535174</v>
      </c>
      <c r="S243" s="132">
        <v>92.648943990808348</v>
      </c>
      <c r="T243" s="339" t="s">
        <v>88</v>
      </c>
      <c r="U243" s="339" t="s">
        <v>88</v>
      </c>
      <c r="V243" s="132">
        <v>12.3091114071948</v>
      </c>
      <c r="W243" s="132">
        <v>9.6956031567079997</v>
      </c>
      <c r="X243" s="132">
        <v>22.004714563902802</v>
      </c>
      <c r="Y243" s="282" t="s">
        <v>87</v>
      </c>
      <c r="Z243" s="282" t="s">
        <v>87</v>
      </c>
      <c r="AA243" s="282" t="s">
        <v>87</v>
      </c>
      <c r="AB243" s="282" t="s">
        <v>87</v>
      </c>
      <c r="AC243" s="282" t="s">
        <v>87</v>
      </c>
      <c r="AD243" s="282" t="s">
        <v>87</v>
      </c>
      <c r="AE243" s="282" t="s">
        <v>87</v>
      </c>
      <c r="AF243" s="282" t="s">
        <v>87</v>
      </c>
      <c r="AG243" s="282" t="s">
        <v>87</v>
      </c>
      <c r="AH243" s="282" t="s">
        <v>87</v>
      </c>
      <c r="AI243" s="282" t="s">
        <v>87</v>
      </c>
      <c r="AJ243" s="282" t="s">
        <v>87</v>
      </c>
      <c r="AK243" s="282" t="s">
        <v>87</v>
      </c>
      <c r="AL243" s="282" t="s">
        <v>87</v>
      </c>
      <c r="AM243" s="282" t="s">
        <v>87</v>
      </c>
      <c r="AN243" s="282" t="s">
        <v>87</v>
      </c>
      <c r="AO243" s="282" t="s">
        <v>87</v>
      </c>
      <c r="AP243" s="282" t="s">
        <v>87</v>
      </c>
      <c r="AQ243" s="282" t="s">
        <v>87</v>
      </c>
      <c r="AR243" s="282" t="s">
        <v>87</v>
      </c>
      <c r="AS243" s="282" t="s">
        <v>87</v>
      </c>
      <c r="AT243" s="282" t="s">
        <v>87</v>
      </c>
      <c r="AU243" s="282" t="s">
        <v>87</v>
      </c>
      <c r="AV243" s="282" t="s">
        <v>87</v>
      </c>
      <c r="AW243" s="286" t="s">
        <v>87</v>
      </c>
      <c r="AX243" s="286" t="s">
        <v>87</v>
      </c>
      <c r="AY243" s="286" t="s">
        <v>87</v>
      </c>
      <c r="AZ243" s="286" t="s">
        <v>87</v>
      </c>
      <c r="BA243" s="286" t="s">
        <v>87</v>
      </c>
      <c r="BB243" s="285">
        <v>90</v>
      </c>
      <c r="BC243" s="285">
        <v>173</v>
      </c>
      <c r="BD243" s="287" t="s">
        <v>88</v>
      </c>
      <c r="BE243" s="287" t="s">
        <v>88</v>
      </c>
      <c r="BF243" s="287" t="s">
        <v>88</v>
      </c>
      <c r="BG243" s="285">
        <v>279</v>
      </c>
      <c r="BH243" s="284">
        <v>30.262273032952251</v>
      </c>
      <c r="BI243" s="285">
        <v>1561</v>
      </c>
      <c r="BJ243" s="284">
        <v>169.31687528472568</v>
      </c>
      <c r="BK243" s="285">
        <v>91</v>
      </c>
      <c r="BL243" s="284">
        <v>9.8704904874503754</v>
      </c>
      <c r="BM243" s="285">
        <v>55</v>
      </c>
      <c r="BN243" s="288">
        <v>5.9656810638436344</v>
      </c>
      <c r="BO243" s="289">
        <v>814</v>
      </c>
      <c r="BP243" s="288">
        <v>88.292079744885783</v>
      </c>
      <c r="BQ243" s="285">
        <v>0</v>
      </c>
      <c r="BR243" s="288">
        <v>0</v>
      </c>
      <c r="BS243" s="285">
        <v>21</v>
      </c>
      <c r="BT243" s="288">
        <v>2.277805497103933</v>
      </c>
      <c r="BU243" s="285">
        <v>0</v>
      </c>
      <c r="BV243" s="288">
        <v>0</v>
      </c>
      <c r="BW243" s="285">
        <v>75</v>
      </c>
      <c r="BX243" s="288">
        <v>8.1350196325140463</v>
      </c>
      <c r="BY243" s="290">
        <v>9</v>
      </c>
      <c r="BZ243" s="291">
        <v>0.97620235590168558</v>
      </c>
      <c r="CA243" s="290">
        <v>1893</v>
      </c>
      <c r="CB243" s="291">
        <v>205.32789552465454</v>
      </c>
      <c r="CC243" s="290">
        <v>1946</v>
      </c>
      <c r="CD243" s="291">
        <v>211.07664273163113</v>
      </c>
      <c r="CE243" s="285">
        <v>704</v>
      </c>
      <c r="CF243" s="288">
        <v>76.360717617198517</v>
      </c>
      <c r="CG243" s="285">
        <v>1711</v>
      </c>
      <c r="CH243" s="288">
        <v>185.58691454975377</v>
      </c>
      <c r="CI243" s="285">
        <v>2256</v>
      </c>
      <c r="CJ243" s="288">
        <v>244.70139054602251</v>
      </c>
      <c r="CK243" s="285">
        <v>615</v>
      </c>
      <c r="CL243" s="288">
        <v>66.707160986615179</v>
      </c>
      <c r="CM243" s="290">
        <v>4292</v>
      </c>
      <c r="CN243" s="294">
        <v>465.54005683667049</v>
      </c>
      <c r="CO243" s="285">
        <v>558</v>
      </c>
      <c r="CP243" s="288">
        <v>60.524546065904502</v>
      </c>
      <c r="CQ243" s="290">
        <v>13</v>
      </c>
      <c r="CR243" s="291">
        <v>1.410070069635768</v>
      </c>
      <c r="CS243" s="290">
        <v>601</v>
      </c>
      <c r="CT243" s="291">
        <v>65.188623988545885</v>
      </c>
      <c r="CU243" s="290">
        <v>128</v>
      </c>
      <c r="CV243" s="291">
        <v>13.88376683949064</v>
      </c>
      <c r="CW243" s="290">
        <v>2255</v>
      </c>
      <c r="CX243" s="291">
        <v>244.59292361758901</v>
      </c>
      <c r="CY243" s="290">
        <v>2236</v>
      </c>
      <c r="CZ243" s="291">
        <v>242.5320519773521</v>
      </c>
      <c r="DA243" s="290">
        <v>19</v>
      </c>
      <c r="DB243" s="291">
        <v>2.0608716402368921</v>
      </c>
      <c r="DC243" s="290">
        <v>45</v>
      </c>
      <c r="DD243" s="290">
        <v>3845</v>
      </c>
      <c r="DE243" s="290">
        <v>2487</v>
      </c>
      <c r="DF243" s="290">
        <v>44634</v>
      </c>
      <c r="DG243" s="290">
        <v>10173</v>
      </c>
      <c r="DH243" s="290">
        <v>617</v>
      </c>
      <c r="DI243" s="290">
        <v>277</v>
      </c>
      <c r="DJ243" s="290">
        <v>342</v>
      </c>
      <c r="DK243" s="290">
        <v>240</v>
      </c>
      <c r="DL243" s="290">
        <v>2075</v>
      </c>
      <c r="DM243" s="290">
        <v>148</v>
      </c>
      <c r="DN243" s="290">
        <v>1266</v>
      </c>
      <c r="DO243" s="290">
        <v>201</v>
      </c>
      <c r="DP243" s="290">
        <v>226</v>
      </c>
      <c r="DQ243" s="290">
        <v>34</v>
      </c>
      <c r="DR243" s="290">
        <v>0</v>
      </c>
      <c r="DS243" s="290">
        <v>69</v>
      </c>
      <c r="DT243" s="290">
        <v>12546</v>
      </c>
      <c r="DU243" s="290">
        <v>101238</v>
      </c>
      <c r="DV243" s="290">
        <v>16475</v>
      </c>
      <c r="DW243" s="290">
        <v>5199</v>
      </c>
      <c r="DX243" s="290">
        <v>916</v>
      </c>
      <c r="DY243" s="290">
        <v>982</v>
      </c>
      <c r="DZ243" s="290">
        <v>7994</v>
      </c>
      <c r="EA243" s="290">
        <v>60767</v>
      </c>
      <c r="EB243" s="291">
        <v>24.875343525268601</v>
      </c>
      <c r="EC243" s="290">
        <v>692</v>
      </c>
      <c r="ED243" s="290">
        <v>20528</v>
      </c>
      <c r="EE243" s="290">
        <v>4962</v>
      </c>
      <c r="EF243" s="291">
        <v>24.171862821512079</v>
      </c>
      <c r="EG243" s="290">
        <v>757</v>
      </c>
      <c r="EH243" s="290">
        <v>479</v>
      </c>
      <c r="EI243" s="290">
        <v>307</v>
      </c>
      <c r="EJ243" s="290">
        <v>370</v>
      </c>
      <c r="EK243" s="290">
        <v>1179</v>
      </c>
      <c r="EL243" s="290">
        <v>30</v>
      </c>
      <c r="EM243" s="290">
        <v>122</v>
      </c>
      <c r="EN243" s="290">
        <v>54</v>
      </c>
      <c r="EO243" s="290">
        <v>120</v>
      </c>
      <c r="EP243" s="290">
        <v>159</v>
      </c>
      <c r="EQ243" s="290">
        <v>151</v>
      </c>
      <c r="ER243" s="290">
        <v>0</v>
      </c>
      <c r="ES243" s="290">
        <v>4</v>
      </c>
      <c r="ET243" s="290">
        <v>16</v>
      </c>
      <c r="EU243" s="290">
        <v>1</v>
      </c>
      <c r="EV243" s="290">
        <v>9610</v>
      </c>
      <c r="EW243" s="290">
        <v>6</v>
      </c>
      <c r="EX243" s="290">
        <v>63</v>
      </c>
      <c r="EY243" s="290">
        <v>1150</v>
      </c>
      <c r="EZ243" s="290">
        <v>43</v>
      </c>
      <c r="FA243" s="290">
        <v>103</v>
      </c>
      <c r="FB243" s="290">
        <v>7</v>
      </c>
      <c r="FC243" s="290">
        <v>8</v>
      </c>
      <c r="FD243" s="290">
        <v>13</v>
      </c>
      <c r="FE243" s="290">
        <v>4</v>
      </c>
      <c r="FF243" s="290">
        <v>75</v>
      </c>
      <c r="FG243" s="290">
        <v>1112</v>
      </c>
      <c r="FH243" s="290">
        <v>4046</v>
      </c>
      <c r="FI243" s="290">
        <v>1241</v>
      </c>
      <c r="FJ243" s="290">
        <v>8468</v>
      </c>
      <c r="FK243" s="295">
        <v>71</v>
      </c>
      <c r="FL243" s="291">
        <v>7.7446659976438763</v>
      </c>
      <c r="FM243" s="295">
        <v>16</v>
      </c>
      <c r="FN243" s="291">
        <v>1.7452768445394649</v>
      </c>
      <c r="FO243" s="295">
        <v>26</v>
      </c>
      <c r="FP243" s="291">
        <v>2.8360748723766309</v>
      </c>
      <c r="FQ243" s="281">
        <v>7</v>
      </c>
      <c r="FR243" s="292">
        <v>0.75926849903464433</v>
      </c>
      <c r="FS243" s="281">
        <v>1</v>
      </c>
      <c r="FT243" s="292">
        <v>0.10846692843352063</v>
      </c>
      <c r="FU243" s="295">
        <v>114</v>
      </c>
      <c r="FV243" s="291">
        <v>12.365229841421352</v>
      </c>
      <c r="FW243" s="293">
        <v>1</v>
      </c>
      <c r="FX243" s="293">
        <v>0</v>
      </c>
      <c r="FY243" s="293">
        <v>1</v>
      </c>
      <c r="FZ243" s="293">
        <v>0</v>
      </c>
      <c r="GA243" s="293">
        <v>0</v>
      </c>
      <c r="GB243" s="290">
        <v>20770</v>
      </c>
      <c r="GC243" s="290">
        <v>2252</v>
      </c>
      <c r="GD243" s="290">
        <v>8037</v>
      </c>
      <c r="GE243" s="290">
        <v>1</v>
      </c>
      <c r="GF243" s="290">
        <v>30</v>
      </c>
      <c r="GG243" s="291">
        <v>1120.3699999999999</v>
      </c>
      <c r="GH243" s="291">
        <v>2810.96</v>
      </c>
      <c r="GI243" s="291">
        <v>124.19</v>
      </c>
      <c r="GJ243" s="291">
        <v>53.85</v>
      </c>
      <c r="GK243" s="291">
        <v>4</v>
      </c>
      <c r="GL243" s="291">
        <v>8.3000000000000007</v>
      </c>
      <c r="GM243" s="291">
        <v>36.4</v>
      </c>
      <c r="GN243" s="291">
        <v>21.6</v>
      </c>
      <c r="GO243" s="291">
        <v>16</v>
      </c>
      <c r="GP243" s="291">
        <v>49.6</v>
      </c>
      <c r="GQ243" s="291">
        <v>12.1</v>
      </c>
      <c r="GR243" s="291">
        <v>20.100000000000001</v>
      </c>
      <c r="GS243" s="291">
        <v>2</v>
      </c>
      <c r="GT243" s="291">
        <v>101.83</v>
      </c>
      <c r="GU243" s="291">
        <v>4</v>
      </c>
      <c r="GV243" s="291">
        <v>8</v>
      </c>
      <c r="GW243" s="291">
        <v>4</v>
      </c>
      <c r="GX243" s="291">
        <v>2</v>
      </c>
      <c r="GY243" s="291">
        <v>7</v>
      </c>
      <c r="GZ243" s="291">
        <v>11</v>
      </c>
      <c r="HA243" s="291">
        <v>3</v>
      </c>
      <c r="HB243" s="291">
        <v>3</v>
      </c>
      <c r="HC243" s="291">
        <v>3</v>
      </c>
      <c r="HD243" s="291">
        <v>3</v>
      </c>
      <c r="HE243" s="291">
        <v>8</v>
      </c>
      <c r="HF243" s="291">
        <v>5</v>
      </c>
      <c r="HG243" s="291">
        <v>8</v>
      </c>
      <c r="HH243" s="291">
        <v>61.3</v>
      </c>
      <c r="HI243" s="291">
        <v>9</v>
      </c>
      <c r="HJ243" s="134">
        <v>1.8543566473231816</v>
      </c>
      <c r="HK243" s="134">
        <v>20.507002923338714</v>
      </c>
      <c r="HL243" s="132">
        <v>36.332300711200311</v>
      </c>
      <c r="HM243" s="144">
        <v>98.466122772895403</v>
      </c>
      <c r="HN243" s="144">
        <v>87.865374194901705</v>
      </c>
      <c r="HO243" s="366">
        <v>4.30899404575368E-2</v>
      </c>
      <c r="HP243" s="365">
        <v>1.6740254033354999E-2</v>
      </c>
      <c r="HQ243" s="366">
        <v>2.7295285359801502</v>
      </c>
      <c r="HR243" s="365">
        <v>1.4519056261343</v>
      </c>
      <c r="HS243" s="132">
        <v>78.4119106699752</v>
      </c>
      <c r="HT243" s="132">
        <v>82.577132486388393</v>
      </c>
      <c r="HU243" s="132">
        <v>1.57865872767158</v>
      </c>
      <c r="HV243" s="132">
        <v>1.15298499654732</v>
      </c>
      <c r="HW243" s="132">
        <v>4.4115964579090701</v>
      </c>
      <c r="HX243" s="132">
        <v>10.4201587389688</v>
      </c>
      <c r="HY243" s="144">
        <v>81.962199997209865</v>
      </c>
      <c r="HZ243" s="144">
        <v>84.807542311123896</v>
      </c>
      <c r="IA243" s="383">
        <v>65</v>
      </c>
      <c r="IB243" s="383">
        <v>42</v>
      </c>
      <c r="IC243" s="366">
        <v>0.32016550093586799</v>
      </c>
      <c r="ID243" s="366">
        <v>0.111663520591285</v>
      </c>
      <c r="IE243" s="366">
        <v>3.4965034965034998</v>
      </c>
      <c r="IF243" s="366">
        <v>1.76470588235294</v>
      </c>
      <c r="IG243" s="144">
        <v>67.724583109198505</v>
      </c>
      <c r="IH243" s="144">
        <v>70.630252100840295</v>
      </c>
      <c r="II243" s="144">
        <v>9.1567333267658295</v>
      </c>
      <c r="IJ243" s="144">
        <v>6.32759950017281</v>
      </c>
      <c r="IK243" s="144">
        <v>3.7329857597740799</v>
      </c>
      <c r="IL243" s="144">
        <v>8.7983571071765496</v>
      </c>
      <c r="IM243" s="146">
        <v>85.298672133625644</v>
      </c>
      <c r="IN243" s="135">
        <v>95.826448932146548</v>
      </c>
      <c r="IO243" s="366">
        <v>0.42389210019267798</v>
      </c>
      <c r="IP243" s="366">
        <v>4.9152125829442103E-2</v>
      </c>
      <c r="IQ243" s="366">
        <v>3.6223929747530201</v>
      </c>
      <c r="IR243" s="366">
        <v>0.60362173038229405</v>
      </c>
      <c r="IS243" s="144">
        <v>82.546652030735501</v>
      </c>
      <c r="IT243" s="144">
        <v>84.909456740442707</v>
      </c>
      <c r="IU243" s="144">
        <v>11.701991008349401</v>
      </c>
      <c r="IV243" s="144">
        <v>8.1428688457442497</v>
      </c>
      <c r="IW243" s="144">
        <v>4.2600335610913804</v>
      </c>
      <c r="IX243" s="144">
        <v>8.6634901413641501</v>
      </c>
      <c r="IY243" s="338">
        <v>74</v>
      </c>
      <c r="IZ243" s="366">
        <v>0.29832695021165101</v>
      </c>
      <c r="JA243" s="366">
        <v>4.7772756617172396</v>
      </c>
      <c r="JB243" s="366">
        <v>94.125242091672007</v>
      </c>
      <c r="JC243" s="366">
        <v>6.2447087280790203</v>
      </c>
      <c r="JD243" s="144">
        <v>9.9672531498029606</v>
      </c>
    </row>
    <row r="244" spans="1:264" ht="18" customHeight="1">
      <c r="A244" s="278"/>
      <c r="B244" s="279" t="s">
        <v>87</v>
      </c>
      <c r="C244" s="279" t="s">
        <v>87</v>
      </c>
      <c r="D244" s="280" t="s">
        <v>1960</v>
      </c>
      <c r="E244" s="281" t="s">
        <v>1455</v>
      </c>
      <c r="F244" s="280" t="s">
        <v>117</v>
      </c>
      <c r="G244" s="281" t="s">
        <v>30</v>
      </c>
      <c r="H244" s="282" t="s">
        <v>87</v>
      </c>
      <c r="I244" s="282" t="s">
        <v>87</v>
      </c>
      <c r="J244" s="282" t="s">
        <v>87</v>
      </c>
      <c r="K244" s="282" t="s">
        <v>87</v>
      </c>
      <c r="L244" s="282" t="s">
        <v>87</v>
      </c>
      <c r="M244" s="283">
        <v>697598</v>
      </c>
      <c r="N244" s="282" t="s">
        <v>87</v>
      </c>
      <c r="O244" s="282" t="s">
        <v>87</v>
      </c>
      <c r="P244" s="282" t="s">
        <v>87</v>
      </c>
      <c r="Q244" s="282" t="s">
        <v>87</v>
      </c>
      <c r="R244" s="132">
        <v>94.542450391102022</v>
      </c>
      <c r="S244" s="132">
        <v>90.680084578272755</v>
      </c>
      <c r="T244" s="339" t="s">
        <v>88</v>
      </c>
      <c r="U244" s="339" t="s">
        <v>88</v>
      </c>
      <c r="V244" s="132">
        <v>11.419753086419799</v>
      </c>
      <c r="W244" s="132">
        <v>6.9573045267489704</v>
      </c>
      <c r="X244" s="132">
        <v>18.377057613168699</v>
      </c>
      <c r="Y244" s="282" t="s">
        <v>87</v>
      </c>
      <c r="Z244" s="282" t="s">
        <v>87</v>
      </c>
      <c r="AA244" s="282" t="s">
        <v>87</v>
      </c>
      <c r="AB244" s="282" t="s">
        <v>87</v>
      </c>
      <c r="AC244" s="282" t="s">
        <v>87</v>
      </c>
      <c r="AD244" s="282" t="s">
        <v>87</v>
      </c>
      <c r="AE244" s="282" t="s">
        <v>87</v>
      </c>
      <c r="AF244" s="282" t="s">
        <v>87</v>
      </c>
      <c r="AG244" s="282" t="s">
        <v>87</v>
      </c>
      <c r="AH244" s="282" t="s">
        <v>87</v>
      </c>
      <c r="AI244" s="282" t="s">
        <v>87</v>
      </c>
      <c r="AJ244" s="282" t="s">
        <v>87</v>
      </c>
      <c r="AK244" s="282" t="s">
        <v>87</v>
      </c>
      <c r="AL244" s="282" t="s">
        <v>87</v>
      </c>
      <c r="AM244" s="282" t="s">
        <v>87</v>
      </c>
      <c r="AN244" s="282" t="s">
        <v>87</v>
      </c>
      <c r="AO244" s="282" t="s">
        <v>87</v>
      </c>
      <c r="AP244" s="282" t="s">
        <v>87</v>
      </c>
      <c r="AQ244" s="282" t="s">
        <v>87</v>
      </c>
      <c r="AR244" s="282" t="s">
        <v>87</v>
      </c>
      <c r="AS244" s="282" t="s">
        <v>87</v>
      </c>
      <c r="AT244" s="282" t="s">
        <v>87</v>
      </c>
      <c r="AU244" s="282" t="s">
        <v>87</v>
      </c>
      <c r="AV244" s="282" t="s">
        <v>87</v>
      </c>
      <c r="AW244" s="286" t="s">
        <v>87</v>
      </c>
      <c r="AX244" s="286" t="s">
        <v>87</v>
      </c>
      <c r="AY244" s="286" t="s">
        <v>87</v>
      </c>
      <c r="AZ244" s="286" t="s">
        <v>87</v>
      </c>
      <c r="BA244" s="286" t="s">
        <v>87</v>
      </c>
      <c r="BB244" s="285">
        <v>82</v>
      </c>
      <c r="BC244" s="285">
        <v>130</v>
      </c>
      <c r="BD244" s="287" t="s">
        <v>88</v>
      </c>
      <c r="BE244" s="287" t="s">
        <v>88</v>
      </c>
      <c r="BF244" s="287" t="s">
        <v>88</v>
      </c>
      <c r="BG244" s="285">
        <v>169</v>
      </c>
      <c r="BH244" s="284">
        <v>23.888614036327656</v>
      </c>
      <c r="BI244" s="285">
        <v>1203</v>
      </c>
      <c r="BJ244" s="284">
        <v>170.04735316983533</v>
      </c>
      <c r="BK244" s="285">
        <v>62</v>
      </c>
      <c r="BL244" s="284">
        <v>8.7638702381793756</v>
      </c>
      <c r="BM244" s="285">
        <v>0</v>
      </c>
      <c r="BN244" s="288">
        <v>0</v>
      </c>
      <c r="BO244" s="289">
        <v>422</v>
      </c>
      <c r="BP244" s="288">
        <v>59.650858717930596</v>
      </c>
      <c r="BQ244" s="285">
        <v>0</v>
      </c>
      <c r="BR244" s="288">
        <v>0</v>
      </c>
      <c r="BS244" s="285">
        <v>37</v>
      </c>
      <c r="BT244" s="288">
        <v>5.2300515937522087</v>
      </c>
      <c r="BU244" s="285">
        <v>0</v>
      </c>
      <c r="BV244" s="288">
        <v>0</v>
      </c>
      <c r="BW244" s="285">
        <v>118</v>
      </c>
      <c r="BX244" s="288">
        <v>16.679624001696233</v>
      </c>
      <c r="BY244" s="290">
        <v>0</v>
      </c>
      <c r="BZ244" s="291">
        <v>0</v>
      </c>
      <c r="CA244" s="285">
        <v>1943</v>
      </c>
      <c r="CB244" s="288">
        <v>274.64838504487949</v>
      </c>
      <c r="CC244" s="285">
        <v>129</v>
      </c>
      <c r="CD244" s="288">
        <v>18.234504205244185</v>
      </c>
      <c r="CE244" s="285">
        <v>90</v>
      </c>
      <c r="CF244" s="288">
        <v>12.721747119937804</v>
      </c>
      <c r="CG244" s="285">
        <v>1821</v>
      </c>
      <c r="CH244" s="288">
        <v>257.4033500600749</v>
      </c>
      <c r="CI244" s="285">
        <v>2584</v>
      </c>
      <c r="CJ244" s="288">
        <v>365.25549508799207</v>
      </c>
      <c r="CK244" s="285">
        <v>584</v>
      </c>
      <c r="CL244" s="288">
        <v>82.550003533818639</v>
      </c>
      <c r="CM244" s="285">
        <v>1364</v>
      </c>
      <c r="CN244" s="292">
        <v>192.80514523994628</v>
      </c>
      <c r="CO244" s="285">
        <v>1654</v>
      </c>
      <c r="CP244" s="288">
        <v>233.79744151530144</v>
      </c>
      <c r="CQ244" s="290">
        <v>7</v>
      </c>
      <c r="CR244" s="291">
        <v>0.98946922043960706</v>
      </c>
      <c r="CS244" s="290">
        <v>22</v>
      </c>
      <c r="CT244" s="291">
        <v>3.1097604070959077</v>
      </c>
      <c r="CU244" s="285">
        <v>121</v>
      </c>
      <c r="CV244" s="288">
        <v>17.103682239027492</v>
      </c>
      <c r="CW244" s="285">
        <v>197</v>
      </c>
      <c r="CX244" s="288">
        <v>27.846490918086083</v>
      </c>
      <c r="CY244" s="285">
        <v>197</v>
      </c>
      <c r="CZ244" s="288">
        <v>27.846490918086083</v>
      </c>
      <c r="DA244" s="290">
        <v>0</v>
      </c>
      <c r="DB244" s="291">
        <v>0</v>
      </c>
      <c r="DC244" s="285">
        <v>14</v>
      </c>
      <c r="DD244" s="285">
        <v>1371</v>
      </c>
      <c r="DE244" s="285">
        <v>1421</v>
      </c>
      <c r="DF244" s="285">
        <v>37859</v>
      </c>
      <c r="DG244" s="285">
        <v>3254</v>
      </c>
      <c r="DH244" s="285">
        <v>863</v>
      </c>
      <c r="DI244" s="285">
        <v>176</v>
      </c>
      <c r="DJ244" s="285">
        <v>26</v>
      </c>
      <c r="DK244" s="285">
        <v>97</v>
      </c>
      <c r="DL244" s="285">
        <v>889</v>
      </c>
      <c r="DM244" s="285">
        <v>2</v>
      </c>
      <c r="DN244" s="285">
        <v>1552</v>
      </c>
      <c r="DO244" s="285">
        <v>124</v>
      </c>
      <c r="DP244" s="285">
        <v>149</v>
      </c>
      <c r="DQ244" s="285">
        <v>208</v>
      </c>
      <c r="DR244" s="285">
        <v>0</v>
      </c>
      <c r="DS244" s="285">
        <v>166</v>
      </c>
      <c r="DT244" s="285">
        <v>4422</v>
      </c>
      <c r="DU244" s="285">
        <v>33520</v>
      </c>
      <c r="DV244" s="285">
        <v>16786</v>
      </c>
      <c r="DW244" s="285">
        <v>16441</v>
      </c>
      <c r="DX244" s="285">
        <v>1431</v>
      </c>
      <c r="DY244" s="285">
        <v>1397</v>
      </c>
      <c r="DZ244" s="285">
        <v>11840</v>
      </c>
      <c r="EA244" s="285">
        <v>47613</v>
      </c>
      <c r="EB244" s="288">
        <v>20.7149307962111</v>
      </c>
      <c r="EC244" s="285">
        <v>583</v>
      </c>
      <c r="ED244" s="285">
        <v>15378</v>
      </c>
      <c r="EE244" s="285">
        <v>3221</v>
      </c>
      <c r="EF244" s="288">
        <v>20.945506567824165</v>
      </c>
      <c r="EG244" s="285">
        <v>408</v>
      </c>
      <c r="EH244" s="285">
        <v>332</v>
      </c>
      <c r="EI244" s="285">
        <v>245</v>
      </c>
      <c r="EJ244" s="285">
        <v>149</v>
      </c>
      <c r="EK244" s="285">
        <v>1036</v>
      </c>
      <c r="EL244" s="285">
        <v>28</v>
      </c>
      <c r="EM244" s="285">
        <v>58</v>
      </c>
      <c r="EN244" s="285">
        <v>12</v>
      </c>
      <c r="EO244" s="285">
        <v>82</v>
      </c>
      <c r="EP244" s="285">
        <v>47</v>
      </c>
      <c r="EQ244" s="285">
        <v>98</v>
      </c>
      <c r="ER244" s="285">
        <v>0</v>
      </c>
      <c r="ES244" s="285">
        <v>1</v>
      </c>
      <c r="ET244" s="285">
        <v>3</v>
      </c>
      <c r="EU244" s="285">
        <v>0</v>
      </c>
      <c r="EV244" s="285">
        <v>8960</v>
      </c>
      <c r="EW244" s="285">
        <v>108</v>
      </c>
      <c r="EX244" s="285">
        <v>42</v>
      </c>
      <c r="EY244" s="285">
        <v>2175</v>
      </c>
      <c r="EZ244" s="285">
        <v>32</v>
      </c>
      <c r="FA244" s="285">
        <v>91</v>
      </c>
      <c r="FB244" s="285">
        <v>9</v>
      </c>
      <c r="FC244" s="285">
        <v>26</v>
      </c>
      <c r="FD244" s="285">
        <v>9</v>
      </c>
      <c r="FE244" s="285">
        <v>7</v>
      </c>
      <c r="FF244" s="285">
        <v>92</v>
      </c>
      <c r="FG244" s="285">
        <v>1240</v>
      </c>
      <c r="FH244" s="285">
        <v>1975</v>
      </c>
      <c r="FI244" s="285">
        <v>716</v>
      </c>
      <c r="FJ244" s="285">
        <v>7087</v>
      </c>
      <c r="FK244" s="289">
        <v>53</v>
      </c>
      <c r="FL244" s="288">
        <v>7.5974988460402697</v>
      </c>
      <c r="FM244" s="289">
        <v>12</v>
      </c>
      <c r="FN244" s="288">
        <v>1.7201884179713816</v>
      </c>
      <c r="FO244" s="289">
        <v>6</v>
      </c>
      <c r="FP244" s="288">
        <v>0.86009420898569078</v>
      </c>
      <c r="FQ244" s="281">
        <v>4</v>
      </c>
      <c r="FR244" s="292">
        <v>0.56541098310834692</v>
      </c>
      <c r="FS244" s="281">
        <v>2</v>
      </c>
      <c r="FT244" s="292">
        <v>0.28270549155417346</v>
      </c>
      <c r="FU244" s="289">
        <v>14</v>
      </c>
      <c r="FV244" s="288">
        <v>1.9789384408792141</v>
      </c>
      <c r="FW244" s="293">
        <v>1</v>
      </c>
      <c r="FX244" s="293">
        <v>0</v>
      </c>
      <c r="FY244" s="293">
        <v>1</v>
      </c>
      <c r="FZ244" s="293">
        <v>0</v>
      </c>
      <c r="GA244" s="293">
        <v>0</v>
      </c>
      <c r="GB244" s="285">
        <v>18549</v>
      </c>
      <c r="GC244" s="285">
        <v>5812</v>
      </c>
      <c r="GD244" s="285">
        <v>8851</v>
      </c>
      <c r="GE244" s="285">
        <v>0</v>
      </c>
      <c r="GF244" s="285">
        <v>70</v>
      </c>
      <c r="GG244" s="288">
        <v>906.6</v>
      </c>
      <c r="GH244" s="288">
        <v>2154.8000000000002</v>
      </c>
      <c r="GI244" s="288">
        <v>131</v>
      </c>
      <c r="GJ244" s="288">
        <v>23.9</v>
      </c>
      <c r="GK244" s="288">
        <v>5.6</v>
      </c>
      <c r="GL244" s="288">
        <v>11.4</v>
      </c>
      <c r="GM244" s="288">
        <v>14.1</v>
      </c>
      <c r="GN244" s="288">
        <v>11.1</v>
      </c>
      <c r="GO244" s="288">
        <v>7.1</v>
      </c>
      <c r="GP244" s="288">
        <v>38.1</v>
      </c>
      <c r="GQ244" s="288">
        <v>5</v>
      </c>
      <c r="GR244" s="288">
        <v>6</v>
      </c>
      <c r="GS244" s="288">
        <v>0</v>
      </c>
      <c r="GT244" s="288">
        <v>40.5</v>
      </c>
      <c r="GU244" s="288">
        <v>5</v>
      </c>
      <c r="GV244" s="288">
        <v>1</v>
      </c>
      <c r="GW244" s="288">
        <v>2</v>
      </c>
      <c r="GX244" s="288">
        <v>0</v>
      </c>
      <c r="GY244" s="288">
        <v>3</v>
      </c>
      <c r="GZ244" s="288">
        <v>6</v>
      </c>
      <c r="HA244" s="288">
        <v>0</v>
      </c>
      <c r="HB244" s="288">
        <v>3</v>
      </c>
      <c r="HC244" s="288">
        <v>1</v>
      </c>
      <c r="HD244" s="288">
        <v>1</v>
      </c>
      <c r="HE244" s="288">
        <v>5</v>
      </c>
      <c r="HF244" s="288">
        <v>8</v>
      </c>
      <c r="HG244" s="288">
        <v>9</v>
      </c>
      <c r="HH244" s="288">
        <v>26</v>
      </c>
      <c r="HI244" s="288">
        <v>14</v>
      </c>
      <c r="HJ244" s="134">
        <v>2.8669806966189699</v>
      </c>
      <c r="HK244" s="134">
        <v>10.894526647152084</v>
      </c>
      <c r="HL244" s="132">
        <v>38.844004713316274</v>
      </c>
      <c r="HM244" s="144">
        <v>98.826867856514497</v>
      </c>
      <c r="HN244" s="144">
        <v>91.824232460468707</v>
      </c>
      <c r="HO244" s="366">
        <v>8.4052448728006296E-2</v>
      </c>
      <c r="HP244" s="366">
        <v>0</v>
      </c>
      <c r="HQ244" s="366">
        <v>6.9124423963133603</v>
      </c>
      <c r="HR244" s="366">
        <v>0</v>
      </c>
      <c r="HS244" s="144">
        <v>85.253456221198107</v>
      </c>
      <c r="HT244" s="144">
        <v>91.254752851711004</v>
      </c>
      <c r="HU244" s="144">
        <v>1.2159587582651601</v>
      </c>
      <c r="HV244" s="144">
        <v>0.86890445354830204</v>
      </c>
      <c r="HW244" s="144">
        <v>3.9864228913608999</v>
      </c>
      <c r="HX244" s="144">
        <v>9.7334691514542993</v>
      </c>
      <c r="HY244" s="144">
        <v>79.093089061247255</v>
      </c>
      <c r="HZ244" s="144">
        <v>82.603517899989797</v>
      </c>
      <c r="IA244" s="383">
        <v>27</v>
      </c>
      <c r="IB244" s="383">
        <v>32</v>
      </c>
      <c r="IC244" s="366">
        <v>0.18761726078799201</v>
      </c>
      <c r="ID244" s="366">
        <v>0.13745704467354</v>
      </c>
      <c r="IE244" s="366">
        <v>2.0089285714285698</v>
      </c>
      <c r="IF244" s="366">
        <v>2.10249671484888</v>
      </c>
      <c r="IG244" s="144">
        <v>75.967261904761898</v>
      </c>
      <c r="IH244" s="144">
        <v>74.835742444152402</v>
      </c>
      <c r="II244" s="144">
        <v>9.3391703147800698</v>
      </c>
      <c r="IJ244" s="144">
        <v>6.5378006872852197</v>
      </c>
      <c r="IK244" s="144">
        <v>3.7085071850473899</v>
      </c>
      <c r="IL244" s="144">
        <v>8.7690627816821394</v>
      </c>
      <c r="IM244" s="146">
        <v>90.869641484463642</v>
      </c>
      <c r="IN244" s="135">
        <v>90.85004947054523</v>
      </c>
      <c r="IO244" s="366">
        <v>0.51056338028169002</v>
      </c>
      <c r="IP244" s="366">
        <v>0.138850319355735</v>
      </c>
      <c r="IQ244" s="366">
        <v>4.9572649572649601</v>
      </c>
      <c r="IR244" s="366">
        <v>1.92678227360308</v>
      </c>
      <c r="IS244" s="144">
        <v>84.786324786324798</v>
      </c>
      <c r="IT244" s="144">
        <v>85.549132947976901</v>
      </c>
      <c r="IU244" s="144">
        <v>10.2992957746479</v>
      </c>
      <c r="IV244" s="144">
        <v>7.2063315745626202</v>
      </c>
      <c r="IW244" s="144">
        <v>5.2623416286893701</v>
      </c>
      <c r="IX244" s="144">
        <v>8.5859698343322908</v>
      </c>
      <c r="IY244" s="338">
        <v>63</v>
      </c>
      <c r="IZ244" s="366">
        <v>0.24855012427506201</v>
      </c>
      <c r="JA244" s="366">
        <v>4.5454545454545503</v>
      </c>
      <c r="JB244" s="366">
        <v>94.011544011544004</v>
      </c>
      <c r="JC244" s="366">
        <v>5.4681027340513699</v>
      </c>
      <c r="JD244" s="144">
        <v>13.934792645302201</v>
      </c>
    </row>
    <row r="245" spans="1:264" ht="18" customHeight="1">
      <c r="A245" s="278"/>
      <c r="B245" s="279" t="s">
        <v>87</v>
      </c>
      <c r="C245" s="279" t="s">
        <v>87</v>
      </c>
      <c r="D245" s="280" t="s">
        <v>1961</v>
      </c>
      <c r="E245" s="281" t="s">
        <v>1456</v>
      </c>
      <c r="F245" s="280" t="s">
        <v>117</v>
      </c>
      <c r="G245" s="281" t="s">
        <v>30</v>
      </c>
      <c r="H245" s="282" t="s">
        <v>87</v>
      </c>
      <c r="I245" s="282" t="s">
        <v>87</v>
      </c>
      <c r="J245" s="282" t="s">
        <v>87</v>
      </c>
      <c r="K245" s="282" t="s">
        <v>87</v>
      </c>
      <c r="L245" s="282" t="s">
        <v>87</v>
      </c>
      <c r="M245" s="283">
        <v>57151</v>
      </c>
      <c r="N245" s="282" t="s">
        <v>87</v>
      </c>
      <c r="O245" s="282" t="s">
        <v>87</v>
      </c>
      <c r="P245" s="282" t="s">
        <v>87</v>
      </c>
      <c r="Q245" s="282" t="s">
        <v>87</v>
      </c>
      <c r="R245" s="132">
        <v>92.061354975658674</v>
      </c>
      <c r="S245" s="132">
        <v>89.871914870832313</v>
      </c>
      <c r="T245" s="339" t="s">
        <v>88</v>
      </c>
      <c r="U245" s="339" t="s">
        <v>88</v>
      </c>
      <c r="V245" s="132">
        <v>6.6852367688022296</v>
      </c>
      <c r="W245" s="132">
        <v>3.3426183844011099</v>
      </c>
      <c r="X245" s="132">
        <v>10.0278551532033</v>
      </c>
      <c r="Y245" s="282" t="s">
        <v>87</v>
      </c>
      <c r="Z245" s="282" t="s">
        <v>87</v>
      </c>
      <c r="AA245" s="282" t="s">
        <v>87</v>
      </c>
      <c r="AB245" s="282" t="s">
        <v>87</v>
      </c>
      <c r="AC245" s="282" t="s">
        <v>87</v>
      </c>
      <c r="AD245" s="282" t="s">
        <v>87</v>
      </c>
      <c r="AE245" s="282" t="s">
        <v>87</v>
      </c>
      <c r="AF245" s="282" t="s">
        <v>87</v>
      </c>
      <c r="AG245" s="282" t="s">
        <v>87</v>
      </c>
      <c r="AH245" s="282" t="s">
        <v>87</v>
      </c>
      <c r="AI245" s="282" t="s">
        <v>87</v>
      </c>
      <c r="AJ245" s="282" t="s">
        <v>87</v>
      </c>
      <c r="AK245" s="282" t="s">
        <v>87</v>
      </c>
      <c r="AL245" s="282" t="s">
        <v>87</v>
      </c>
      <c r="AM245" s="282" t="s">
        <v>87</v>
      </c>
      <c r="AN245" s="282" t="s">
        <v>87</v>
      </c>
      <c r="AO245" s="282" t="s">
        <v>87</v>
      </c>
      <c r="AP245" s="282" t="s">
        <v>87</v>
      </c>
      <c r="AQ245" s="282" t="s">
        <v>87</v>
      </c>
      <c r="AR245" s="282" t="s">
        <v>87</v>
      </c>
      <c r="AS245" s="282" t="s">
        <v>87</v>
      </c>
      <c r="AT245" s="282" t="s">
        <v>87</v>
      </c>
      <c r="AU245" s="282" t="s">
        <v>87</v>
      </c>
      <c r="AV245" s="282" t="s">
        <v>87</v>
      </c>
      <c r="AW245" s="286" t="s">
        <v>87</v>
      </c>
      <c r="AX245" s="286" t="s">
        <v>87</v>
      </c>
      <c r="AY245" s="286" t="s">
        <v>87</v>
      </c>
      <c r="AZ245" s="286" t="s">
        <v>87</v>
      </c>
      <c r="BA245" s="286" t="s">
        <v>87</v>
      </c>
      <c r="BB245" s="285">
        <v>13</v>
      </c>
      <c r="BC245" s="285">
        <v>15</v>
      </c>
      <c r="BD245" s="287" t="s">
        <v>88</v>
      </c>
      <c r="BE245" s="287" t="s">
        <v>88</v>
      </c>
      <c r="BF245" s="287" t="s">
        <v>88</v>
      </c>
      <c r="BG245" s="285">
        <v>0</v>
      </c>
      <c r="BH245" s="284">
        <v>0</v>
      </c>
      <c r="BI245" s="285">
        <v>0</v>
      </c>
      <c r="BJ245" s="284">
        <v>0</v>
      </c>
      <c r="BK245" s="285">
        <v>0</v>
      </c>
      <c r="BL245" s="284">
        <v>0</v>
      </c>
      <c r="BM245" s="285">
        <v>0</v>
      </c>
      <c r="BN245" s="288">
        <v>0</v>
      </c>
      <c r="BO245" s="289">
        <v>0</v>
      </c>
      <c r="BP245" s="288">
        <v>0</v>
      </c>
      <c r="BQ245" s="285">
        <v>0</v>
      </c>
      <c r="BR245" s="288">
        <v>0</v>
      </c>
      <c r="BS245" s="285">
        <v>0</v>
      </c>
      <c r="BT245" s="288">
        <v>0</v>
      </c>
      <c r="BU245" s="285">
        <v>0</v>
      </c>
      <c r="BV245" s="288">
        <v>0</v>
      </c>
      <c r="BW245" s="285">
        <v>0</v>
      </c>
      <c r="BX245" s="288">
        <v>0</v>
      </c>
      <c r="BY245" s="290">
        <v>0</v>
      </c>
      <c r="BZ245" s="291">
        <v>0</v>
      </c>
      <c r="CA245" s="285">
        <v>11</v>
      </c>
      <c r="CB245" s="288">
        <v>17.534630896019639</v>
      </c>
      <c r="CC245" s="290">
        <v>0</v>
      </c>
      <c r="CD245" s="291">
        <v>0</v>
      </c>
      <c r="CE245" s="285">
        <v>5</v>
      </c>
      <c r="CF245" s="288">
        <v>7.9702867709180172</v>
      </c>
      <c r="CG245" s="285">
        <v>77</v>
      </c>
      <c r="CH245" s="288">
        <v>122.74241627213748</v>
      </c>
      <c r="CI245" s="285">
        <v>64</v>
      </c>
      <c r="CJ245" s="288">
        <v>102.01967066775063</v>
      </c>
      <c r="CK245" s="285">
        <v>2</v>
      </c>
      <c r="CL245" s="288">
        <v>3.1881147083672072</v>
      </c>
      <c r="CM245" s="290">
        <v>0</v>
      </c>
      <c r="CN245" s="294">
        <v>0</v>
      </c>
      <c r="CO245" s="285">
        <v>1</v>
      </c>
      <c r="CP245" s="288">
        <v>1.5940573541836036</v>
      </c>
      <c r="CQ245" s="290">
        <v>0</v>
      </c>
      <c r="CR245" s="291">
        <v>0</v>
      </c>
      <c r="CS245" s="290">
        <v>0</v>
      </c>
      <c r="CT245" s="291">
        <v>0</v>
      </c>
      <c r="CU245" s="290">
        <v>0</v>
      </c>
      <c r="CV245" s="291">
        <v>0</v>
      </c>
      <c r="CW245" s="290">
        <v>0</v>
      </c>
      <c r="CX245" s="291">
        <v>0</v>
      </c>
      <c r="CY245" s="290">
        <v>0</v>
      </c>
      <c r="CZ245" s="291">
        <v>0</v>
      </c>
      <c r="DA245" s="290">
        <v>0</v>
      </c>
      <c r="DB245" s="291">
        <v>0</v>
      </c>
      <c r="DC245" s="290">
        <v>0</v>
      </c>
      <c r="DD245" s="290">
        <v>0</v>
      </c>
      <c r="DE245" s="290">
        <v>0</v>
      </c>
      <c r="DF245" s="290">
        <v>1396</v>
      </c>
      <c r="DG245" s="290">
        <v>0</v>
      </c>
      <c r="DH245" s="290">
        <v>0</v>
      </c>
      <c r="DI245" s="290">
        <v>0</v>
      </c>
      <c r="DJ245" s="290">
        <v>0</v>
      </c>
      <c r="DK245" s="290">
        <v>0</v>
      </c>
      <c r="DL245" s="290">
        <v>0</v>
      </c>
      <c r="DM245" s="290">
        <v>0</v>
      </c>
      <c r="DN245" s="290">
        <v>0</v>
      </c>
      <c r="DO245" s="290">
        <v>20</v>
      </c>
      <c r="DP245" s="290">
        <v>0</v>
      </c>
      <c r="DQ245" s="290">
        <v>0</v>
      </c>
      <c r="DR245" s="290">
        <v>0</v>
      </c>
      <c r="DS245" s="290">
        <v>0</v>
      </c>
      <c r="DT245" s="290">
        <v>0</v>
      </c>
      <c r="DU245" s="290">
        <v>0</v>
      </c>
      <c r="DV245" s="290">
        <v>26</v>
      </c>
      <c r="DW245" s="290">
        <v>419</v>
      </c>
      <c r="DX245" s="290">
        <v>0</v>
      </c>
      <c r="DY245" s="290">
        <v>0</v>
      </c>
      <c r="DZ245" s="290">
        <v>0</v>
      </c>
      <c r="EA245" s="290">
        <v>1617</v>
      </c>
      <c r="EB245" s="291">
        <v>6.9882498453927004</v>
      </c>
      <c r="EC245" s="290">
        <v>38</v>
      </c>
      <c r="ED245" s="290">
        <v>507</v>
      </c>
      <c r="EE245" s="290">
        <v>43</v>
      </c>
      <c r="EF245" s="291">
        <v>8.4812623274161734</v>
      </c>
      <c r="EG245" s="290">
        <v>5</v>
      </c>
      <c r="EH245" s="290">
        <v>9</v>
      </c>
      <c r="EI245" s="290">
        <v>1</v>
      </c>
      <c r="EJ245" s="290">
        <v>0</v>
      </c>
      <c r="EK245" s="290">
        <v>3</v>
      </c>
      <c r="EL245" s="290">
        <v>0</v>
      </c>
      <c r="EM245" s="290">
        <v>0</v>
      </c>
      <c r="EN245" s="290">
        <v>0</v>
      </c>
      <c r="EO245" s="290">
        <v>1</v>
      </c>
      <c r="EP245" s="290">
        <v>0</v>
      </c>
      <c r="EQ245" s="290">
        <v>0</v>
      </c>
      <c r="ER245" s="290">
        <v>0</v>
      </c>
      <c r="ES245" s="290">
        <v>0</v>
      </c>
      <c r="ET245" s="290">
        <v>0</v>
      </c>
      <c r="EU245" s="290">
        <v>0</v>
      </c>
      <c r="EV245" s="290">
        <v>0</v>
      </c>
      <c r="EW245" s="290">
        <v>0</v>
      </c>
      <c r="EX245" s="290">
        <v>0</v>
      </c>
      <c r="EY245" s="290">
        <v>0</v>
      </c>
      <c r="EZ245" s="290">
        <v>0</v>
      </c>
      <c r="FA245" s="290">
        <v>0</v>
      </c>
      <c r="FB245" s="290">
        <v>0</v>
      </c>
      <c r="FC245" s="290">
        <v>0</v>
      </c>
      <c r="FD245" s="290">
        <v>0</v>
      </c>
      <c r="FE245" s="290">
        <v>0</v>
      </c>
      <c r="FF245" s="290">
        <v>0</v>
      </c>
      <c r="FG245" s="290">
        <v>0</v>
      </c>
      <c r="FH245" s="290">
        <v>24</v>
      </c>
      <c r="FI245" s="290">
        <v>0</v>
      </c>
      <c r="FJ245" s="290">
        <v>535</v>
      </c>
      <c r="FK245" s="289">
        <v>1</v>
      </c>
      <c r="FL245" s="288">
        <v>1.7497506605308744</v>
      </c>
      <c r="FM245" s="295">
        <v>0</v>
      </c>
      <c r="FN245" s="291">
        <v>0</v>
      </c>
      <c r="FO245" s="295">
        <v>0</v>
      </c>
      <c r="FP245" s="291">
        <v>0</v>
      </c>
      <c r="FQ245" s="281">
        <v>0</v>
      </c>
      <c r="FR245" s="292">
        <v>0</v>
      </c>
      <c r="FS245" s="281">
        <v>0</v>
      </c>
      <c r="FT245" s="292">
        <v>0</v>
      </c>
      <c r="FU245" s="295">
        <v>0</v>
      </c>
      <c r="FV245" s="291">
        <v>0</v>
      </c>
      <c r="FW245" s="293">
        <v>1</v>
      </c>
      <c r="FX245" s="293">
        <v>0</v>
      </c>
      <c r="FY245" s="293">
        <v>1</v>
      </c>
      <c r="FZ245" s="293">
        <v>0</v>
      </c>
      <c r="GA245" s="293">
        <v>0</v>
      </c>
      <c r="GB245" s="290">
        <v>0</v>
      </c>
      <c r="GC245" s="290">
        <v>0</v>
      </c>
      <c r="GD245" s="290">
        <v>0</v>
      </c>
      <c r="GE245" s="290">
        <v>0</v>
      </c>
      <c r="GF245" s="290">
        <v>0</v>
      </c>
      <c r="GG245" s="291">
        <v>21.36</v>
      </c>
      <c r="GH245" s="291">
        <v>83.19</v>
      </c>
      <c r="GI245" s="291">
        <v>7</v>
      </c>
      <c r="GJ245" s="291">
        <v>0</v>
      </c>
      <c r="GK245" s="291">
        <v>0</v>
      </c>
      <c r="GL245" s="291">
        <v>0</v>
      </c>
      <c r="GM245" s="291">
        <v>2</v>
      </c>
      <c r="GN245" s="291">
        <v>2</v>
      </c>
      <c r="GO245" s="291">
        <v>0.03</v>
      </c>
      <c r="GP245" s="291">
        <v>2.09</v>
      </c>
      <c r="GQ245" s="291">
        <v>0.09</v>
      </c>
      <c r="GR245" s="291">
        <v>0</v>
      </c>
      <c r="GS245" s="291">
        <v>0</v>
      </c>
      <c r="GT245" s="291">
        <v>2.35</v>
      </c>
      <c r="GU245" s="291">
        <v>0</v>
      </c>
      <c r="GV245" s="291">
        <v>0</v>
      </c>
      <c r="GW245" s="291">
        <v>0</v>
      </c>
      <c r="GX245" s="291">
        <v>0</v>
      </c>
      <c r="GY245" s="291">
        <v>0</v>
      </c>
      <c r="GZ245" s="291">
        <v>0</v>
      </c>
      <c r="HA245" s="291">
        <v>0</v>
      </c>
      <c r="HB245" s="291">
        <v>0</v>
      </c>
      <c r="HC245" s="291">
        <v>0</v>
      </c>
      <c r="HD245" s="291">
        <v>0</v>
      </c>
      <c r="HE245" s="291">
        <v>0</v>
      </c>
      <c r="HF245" s="291">
        <v>0</v>
      </c>
      <c r="HG245" s="291">
        <v>0</v>
      </c>
      <c r="HH245" s="291">
        <v>6</v>
      </c>
      <c r="HI245" s="291">
        <v>0</v>
      </c>
      <c r="HJ245" s="134">
        <v>1.7497506605308744</v>
      </c>
      <c r="HK245" s="134">
        <v>10.498503963185247</v>
      </c>
      <c r="HL245" s="132">
        <v>31.495511889555736</v>
      </c>
      <c r="HM245" s="144">
        <v>93.300639542972306</v>
      </c>
      <c r="HN245" s="144">
        <v>81.011177443404307</v>
      </c>
      <c r="HO245" s="365">
        <v>0.10493179433368301</v>
      </c>
      <c r="HP245" s="366">
        <v>0</v>
      </c>
      <c r="HQ245" s="365">
        <v>4.7619047619047601</v>
      </c>
      <c r="HR245" s="366">
        <v>0</v>
      </c>
      <c r="HS245" s="132">
        <v>80.952380952380906</v>
      </c>
      <c r="HT245" s="132">
        <v>83.3333333333333</v>
      </c>
      <c r="HU245" s="132">
        <v>2.2035676810073501</v>
      </c>
      <c r="HV245" s="132">
        <v>1.49532710280374</v>
      </c>
      <c r="HW245" s="132">
        <v>4.5072168600017699</v>
      </c>
      <c r="HX245" s="132">
        <v>9.6487985212569303</v>
      </c>
      <c r="HY245" s="144">
        <v>70.718584593067419</v>
      </c>
      <c r="HZ245" s="144">
        <v>77.930999737430895</v>
      </c>
      <c r="IA245" s="383">
        <v>7</v>
      </c>
      <c r="IB245" s="383">
        <v>4</v>
      </c>
      <c r="IC245" s="366">
        <v>0.34414945919370699</v>
      </c>
      <c r="ID245" s="366">
        <v>0.121469784391133</v>
      </c>
      <c r="IE245" s="366">
        <v>3.1963470319634699</v>
      </c>
      <c r="IF245" s="366">
        <v>1.5564202334630399</v>
      </c>
      <c r="IG245" s="144">
        <v>69.406392694063896</v>
      </c>
      <c r="IH245" s="144">
        <v>82.490272373540805</v>
      </c>
      <c r="II245" s="144">
        <v>10.7669616519174</v>
      </c>
      <c r="IJ245" s="144">
        <v>7.8044336471302804</v>
      </c>
      <c r="IK245" s="144">
        <v>4.9322589214557704</v>
      </c>
      <c r="IL245" s="144">
        <v>10.147874306839199</v>
      </c>
      <c r="IM245" s="146">
        <v>94.52393676922361</v>
      </c>
      <c r="IN245" s="135">
        <v>93.59014838259418</v>
      </c>
      <c r="IO245" s="366">
        <v>0.315126050420168</v>
      </c>
      <c r="IP245" s="366">
        <v>0.15420200462606001</v>
      </c>
      <c r="IQ245" s="366">
        <v>5.8823529411764701</v>
      </c>
      <c r="IR245" s="366">
        <v>3.6363636363636398</v>
      </c>
      <c r="IS245" s="144">
        <v>80.392156862745097</v>
      </c>
      <c r="IT245" s="144">
        <v>87.272727272727295</v>
      </c>
      <c r="IU245" s="144">
        <v>5.3571428571428603</v>
      </c>
      <c r="IV245" s="144">
        <v>4.2405551272166502</v>
      </c>
      <c r="IW245" s="144">
        <v>5.2825101115332798</v>
      </c>
      <c r="IX245" s="144">
        <v>8.7501582879574507</v>
      </c>
      <c r="IY245" s="338">
        <v>4</v>
      </c>
      <c r="IZ245" s="366">
        <v>0.14953271028037399</v>
      </c>
      <c r="JA245" s="366">
        <v>4.0404040404040398</v>
      </c>
      <c r="JB245" s="366">
        <v>95.959595959596001</v>
      </c>
      <c r="JC245" s="366">
        <v>3.7009345794392501</v>
      </c>
      <c r="JD245" s="144">
        <v>14.3807763401109</v>
      </c>
    </row>
    <row r="246" spans="1:264" ht="18" customHeight="1">
      <c r="A246" s="278"/>
      <c r="B246" s="279" t="s">
        <v>87</v>
      </c>
      <c r="C246" s="279" t="s">
        <v>87</v>
      </c>
      <c r="D246" s="280" t="s">
        <v>1962</v>
      </c>
      <c r="E246" s="281" t="s">
        <v>1457</v>
      </c>
      <c r="F246" s="280" t="s">
        <v>117</v>
      </c>
      <c r="G246" s="281" t="s">
        <v>30</v>
      </c>
      <c r="H246" s="282" t="s">
        <v>87</v>
      </c>
      <c r="I246" s="282" t="s">
        <v>87</v>
      </c>
      <c r="J246" s="282" t="s">
        <v>87</v>
      </c>
      <c r="K246" s="282" t="s">
        <v>87</v>
      </c>
      <c r="L246" s="282" t="s">
        <v>87</v>
      </c>
      <c r="M246" s="283">
        <v>43538</v>
      </c>
      <c r="N246" s="282" t="s">
        <v>87</v>
      </c>
      <c r="O246" s="282" t="s">
        <v>87</v>
      </c>
      <c r="P246" s="282" t="s">
        <v>87</v>
      </c>
      <c r="Q246" s="282" t="s">
        <v>87</v>
      </c>
      <c r="R246" s="132">
        <v>88.405667220951386</v>
      </c>
      <c r="S246" s="132">
        <v>86.281261195009762</v>
      </c>
      <c r="T246" s="339" t="s">
        <v>88</v>
      </c>
      <c r="U246" s="339" t="s">
        <v>88</v>
      </c>
      <c r="V246" s="132">
        <v>10.1673101673102</v>
      </c>
      <c r="W246" s="132">
        <v>8.2368082368082405</v>
      </c>
      <c r="X246" s="132">
        <v>18.4041184041184</v>
      </c>
      <c r="Y246" s="282" t="s">
        <v>87</v>
      </c>
      <c r="Z246" s="282" t="s">
        <v>87</v>
      </c>
      <c r="AA246" s="282" t="s">
        <v>87</v>
      </c>
      <c r="AB246" s="282" t="s">
        <v>87</v>
      </c>
      <c r="AC246" s="282" t="s">
        <v>87</v>
      </c>
      <c r="AD246" s="282" t="s">
        <v>87</v>
      </c>
      <c r="AE246" s="282" t="s">
        <v>87</v>
      </c>
      <c r="AF246" s="282" t="s">
        <v>87</v>
      </c>
      <c r="AG246" s="282" t="s">
        <v>87</v>
      </c>
      <c r="AH246" s="282" t="s">
        <v>87</v>
      </c>
      <c r="AI246" s="282" t="s">
        <v>87</v>
      </c>
      <c r="AJ246" s="282" t="s">
        <v>87</v>
      </c>
      <c r="AK246" s="282" t="s">
        <v>87</v>
      </c>
      <c r="AL246" s="282" t="s">
        <v>87</v>
      </c>
      <c r="AM246" s="282" t="s">
        <v>87</v>
      </c>
      <c r="AN246" s="282" t="s">
        <v>87</v>
      </c>
      <c r="AO246" s="282" t="s">
        <v>87</v>
      </c>
      <c r="AP246" s="282" t="s">
        <v>87</v>
      </c>
      <c r="AQ246" s="282" t="s">
        <v>87</v>
      </c>
      <c r="AR246" s="282" t="s">
        <v>87</v>
      </c>
      <c r="AS246" s="282" t="s">
        <v>87</v>
      </c>
      <c r="AT246" s="282" t="s">
        <v>87</v>
      </c>
      <c r="AU246" s="282" t="s">
        <v>87</v>
      </c>
      <c r="AV246" s="282" t="s">
        <v>87</v>
      </c>
      <c r="AW246" s="286" t="s">
        <v>87</v>
      </c>
      <c r="AX246" s="286" t="s">
        <v>87</v>
      </c>
      <c r="AY246" s="286" t="s">
        <v>87</v>
      </c>
      <c r="AZ246" s="286" t="s">
        <v>87</v>
      </c>
      <c r="BA246" s="286" t="s">
        <v>87</v>
      </c>
      <c r="BB246" s="285">
        <v>5</v>
      </c>
      <c r="BC246" s="285">
        <v>8</v>
      </c>
      <c r="BD246" s="287" t="s">
        <v>88</v>
      </c>
      <c r="BE246" s="287" t="s">
        <v>88</v>
      </c>
      <c r="BF246" s="287" t="s">
        <v>88</v>
      </c>
      <c r="BG246" s="285">
        <v>0</v>
      </c>
      <c r="BH246" s="284">
        <v>0</v>
      </c>
      <c r="BI246" s="285">
        <v>24</v>
      </c>
      <c r="BJ246" s="284">
        <v>51.074696743988078</v>
      </c>
      <c r="BK246" s="285">
        <v>0</v>
      </c>
      <c r="BL246" s="284">
        <v>0</v>
      </c>
      <c r="BM246" s="285">
        <v>0</v>
      </c>
      <c r="BN246" s="288">
        <v>0</v>
      </c>
      <c r="BO246" s="289">
        <v>0</v>
      </c>
      <c r="BP246" s="288">
        <v>0</v>
      </c>
      <c r="BQ246" s="285">
        <v>0</v>
      </c>
      <c r="BR246" s="288">
        <v>0</v>
      </c>
      <c r="BS246" s="285">
        <v>0</v>
      </c>
      <c r="BT246" s="288">
        <v>0</v>
      </c>
      <c r="BU246" s="285">
        <v>0</v>
      </c>
      <c r="BV246" s="288">
        <v>0</v>
      </c>
      <c r="BW246" s="285">
        <v>10</v>
      </c>
      <c r="BX246" s="288">
        <v>21.281123643328367</v>
      </c>
      <c r="BY246" s="290">
        <v>0</v>
      </c>
      <c r="BZ246" s="291">
        <v>0</v>
      </c>
      <c r="CA246" s="285">
        <v>60</v>
      </c>
      <c r="CB246" s="288">
        <v>127.68674185997021</v>
      </c>
      <c r="CC246" s="285">
        <v>0</v>
      </c>
      <c r="CD246" s="288">
        <v>0</v>
      </c>
      <c r="CE246" s="290">
        <v>3</v>
      </c>
      <c r="CF246" s="291">
        <v>6.3843370929985097</v>
      </c>
      <c r="CG246" s="285">
        <v>148</v>
      </c>
      <c r="CH246" s="288">
        <v>314.96062992125985</v>
      </c>
      <c r="CI246" s="285">
        <v>126</v>
      </c>
      <c r="CJ246" s="288">
        <v>268.14215790593744</v>
      </c>
      <c r="CK246" s="285">
        <v>15</v>
      </c>
      <c r="CL246" s="288">
        <v>31.921685464992553</v>
      </c>
      <c r="CM246" s="290">
        <v>0</v>
      </c>
      <c r="CN246" s="294">
        <v>0</v>
      </c>
      <c r="CO246" s="285">
        <v>1</v>
      </c>
      <c r="CP246" s="288">
        <v>2.128112364332837</v>
      </c>
      <c r="CQ246" s="290">
        <v>0</v>
      </c>
      <c r="CR246" s="291">
        <v>0</v>
      </c>
      <c r="CS246" s="290">
        <v>6</v>
      </c>
      <c r="CT246" s="291">
        <v>12.768674185997019</v>
      </c>
      <c r="CU246" s="285">
        <v>0</v>
      </c>
      <c r="CV246" s="288">
        <v>0</v>
      </c>
      <c r="CW246" s="285">
        <v>0</v>
      </c>
      <c r="CX246" s="288">
        <v>0</v>
      </c>
      <c r="CY246" s="285">
        <v>0</v>
      </c>
      <c r="CZ246" s="288">
        <v>0</v>
      </c>
      <c r="DA246" s="290">
        <v>0</v>
      </c>
      <c r="DB246" s="291">
        <v>0</v>
      </c>
      <c r="DC246" s="285">
        <v>0</v>
      </c>
      <c r="DD246" s="285">
        <v>0</v>
      </c>
      <c r="DE246" s="285">
        <v>0</v>
      </c>
      <c r="DF246" s="285">
        <v>0</v>
      </c>
      <c r="DG246" s="285">
        <v>0</v>
      </c>
      <c r="DH246" s="285">
        <v>100</v>
      </c>
      <c r="DI246" s="285">
        <v>23</v>
      </c>
      <c r="DJ246" s="285">
        <v>0</v>
      </c>
      <c r="DK246" s="285">
        <v>0</v>
      </c>
      <c r="DL246" s="285">
        <v>0</v>
      </c>
      <c r="DM246" s="285">
        <v>0</v>
      </c>
      <c r="DN246" s="285">
        <v>0</v>
      </c>
      <c r="DO246" s="285">
        <v>50</v>
      </c>
      <c r="DP246" s="285">
        <v>0</v>
      </c>
      <c r="DQ246" s="285">
        <v>0</v>
      </c>
      <c r="DR246" s="285">
        <v>0</v>
      </c>
      <c r="DS246" s="285">
        <v>0</v>
      </c>
      <c r="DT246" s="285">
        <v>0</v>
      </c>
      <c r="DU246" s="285">
        <v>0</v>
      </c>
      <c r="DV246" s="285">
        <v>358</v>
      </c>
      <c r="DW246" s="285">
        <v>2391</v>
      </c>
      <c r="DX246" s="285">
        <v>0</v>
      </c>
      <c r="DY246" s="285">
        <v>0</v>
      </c>
      <c r="DZ246" s="285">
        <v>0</v>
      </c>
      <c r="EA246" s="285">
        <v>1899</v>
      </c>
      <c r="EB246" s="288">
        <v>10.4265402843602</v>
      </c>
      <c r="EC246" s="285">
        <v>40</v>
      </c>
      <c r="ED246" s="285">
        <v>548</v>
      </c>
      <c r="EE246" s="285">
        <v>54</v>
      </c>
      <c r="EF246" s="288">
        <v>9.8540145985401466</v>
      </c>
      <c r="EG246" s="285">
        <v>7</v>
      </c>
      <c r="EH246" s="285">
        <v>3</v>
      </c>
      <c r="EI246" s="285">
        <v>1</v>
      </c>
      <c r="EJ246" s="285">
        <v>0</v>
      </c>
      <c r="EK246" s="285">
        <v>10</v>
      </c>
      <c r="EL246" s="285">
        <v>0</v>
      </c>
      <c r="EM246" s="285">
        <v>0</v>
      </c>
      <c r="EN246" s="285">
        <v>2</v>
      </c>
      <c r="EO246" s="285">
        <v>1</v>
      </c>
      <c r="EP246" s="285">
        <v>0</v>
      </c>
      <c r="EQ246" s="285">
        <v>0</v>
      </c>
      <c r="ER246" s="285">
        <v>0</v>
      </c>
      <c r="ES246" s="285">
        <v>0</v>
      </c>
      <c r="ET246" s="285">
        <v>0</v>
      </c>
      <c r="EU246" s="285">
        <v>0</v>
      </c>
      <c r="EV246" s="285">
        <v>0</v>
      </c>
      <c r="EW246" s="285">
        <v>0</v>
      </c>
      <c r="EX246" s="285">
        <v>0</v>
      </c>
      <c r="EY246" s="285">
        <v>0</v>
      </c>
      <c r="EZ246" s="285">
        <v>0</v>
      </c>
      <c r="FA246" s="285">
        <v>0</v>
      </c>
      <c r="FB246" s="285">
        <v>0</v>
      </c>
      <c r="FC246" s="285">
        <v>0</v>
      </c>
      <c r="FD246" s="285">
        <v>0</v>
      </c>
      <c r="FE246" s="285">
        <v>0</v>
      </c>
      <c r="FF246" s="285">
        <v>0</v>
      </c>
      <c r="FG246" s="285">
        <v>28</v>
      </c>
      <c r="FH246" s="285">
        <v>11</v>
      </c>
      <c r="FI246" s="285">
        <v>15</v>
      </c>
      <c r="FJ246" s="285">
        <v>501</v>
      </c>
      <c r="FK246" s="289">
        <v>1</v>
      </c>
      <c r="FL246" s="288">
        <v>2.2968441361569205</v>
      </c>
      <c r="FM246" s="289">
        <v>0</v>
      </c>
      <c r="FN246" s="288">
        <v>0</v>
      </c>
      <c r="FO246" s="295">
        <v>1</v>
      </c>
      <c r="FP246" s="291">
        <v>2.2968441361569205</v>
      </c>
      <c r="FQ246" s="281">
        <v>0</v>
      </c>
      <c r="FR246" s="292">
        <v>0</v>
      </c>
      <c r="FS246" s="281">
        <v>0</v>
      </c>
      <c r="FT246" s="292">
        <v>0</v>
      </c>
      <c r="FU246" s="289">
        <v>0</v>
      </c>
      <c r="FV246" s="288">
        <v>0</v>
      </c>
      <c r="FW246" s="293">
        <v>1</v>
      </c>
      <c r="FX246" s="293">
        <v>0</v>
      </c>
      <c r="FY246" s="293">
        <v>1</v>
      </c>
      <c r="FZ246" s="293">
        <v>0</v>
      </c>
      <c r="GA246" s="293">
        <v>0</v>
      </c>
      <c r="GB246" s="285">
        <v>0</v>
      </c>
      <c r="GC246" s="285">
        <v>0</v>
      </c>
      <c r="GD246" s="285">
        <v>0</v>
      </c>
      <c r="GE246" s="285">
        <v>0</v>
      </c>
      <c r="GF246" s="285">
        <v>0</v>
      </c>
      <c r="GG246" s="288">
        <v>16.3</v>
      </c>
      <c r="GH246" s="288">
        <v>77.900000000000006</v>
      </c>
      <c r="GI246" s="288">
        <v>8</v>
      </c>
      <c r="GJ246" s="288">
        <v>0.2</v>
      </c>
      <c r="GK246" s="288">
        <v>0</v>
      </c>
      <c r="GL246" s="288">
        <v>0</v>
      </c>
      <c r="GM246" s="288">
        <v>1.1000000000000001</v>
      </c>
      <c r="GN246" s="288">
        <v>0</v>
      </c>
      <c r="GO246" s="288">
        <v>0</v>
      </c>
      <c r="GP246" s="288">
        <v>2</v>
      </c>
      <c r="GQ246" s="288">
        <v>0.1</v>
      </c>
      <c r="GR246" s="288">
        <v>1</v>
      </c>
      <c r="GS246" s="288">
        <v>0</v>
      </c>
      <c r="GT246" s="288">
        <v>0</v>
      </c>
      <c r="GU246" s="288">
        <v>0</v>
      </c>
      <c r="GV246" s="288">
        <v>0</v>
      </c>
      <c r="GW246" s="288">
        <v>0</v>
      </c>
      <c r="GX246" s="288">
        <v>0</v>
      </c>
      <c r="GY246" s="288">
        <v>0</v>
      </c>
      <c r="GZ246" s="288">
        <v>1</v>
      </c>
      <c r="HA246" s="288">
        <v>0</v>
      </c>
      <c r="HB246" s="288">
        <v>0</v>
      </c>
      <c r="HC246" s="288">
        <v>0</v>
      </c>
      <c r="HD246" s="288">
        <v>0</v>
      </c>
      <c r="HE246" s="288">
        <v>0</v>
      </c>
      <c r="HF246" s="288">
        <v>0</v>
      </c>
      <c r="HG246" s="288">
        <v>0</v>
      </c>
      <c r="HH246" s="288">
        <v>7</v>
      </c>
      <c r="HI246" s="288">
        <v>0</v>
      </c>
      <c r="HJ246" s="134">
        <v>4.593688272313841</v>
      </c>
      <c r="HK246" s="134">
        <v>27.562129633883046</v>
      </c>
      <c r="HL246" s="132">
        <v>75.037897928246593</v>
      </c>
      <c r="HM246" s="144">
        <v>87.665999999999997</v>
      </c>
      <c r="HN246" s="144">
        <v>90.861999999999995</v>
      </c>
      <c r="HO246" s="366">
        <v>0</v>
      </c>
      <c r="HP246" s="366">
        <v>0</v>
      </c>
      <c r="HQ246" s="366">
        <v>0</v>
      </c>
      <c r="HR246" s="366">
        <v>0</v>
      </c>
      <c r="HS246" s="132">
        <v>80</v>
      </c>
      <c r="HT246" s="132">
        <v>79.130434782608702</v>
      </c>
      <c r="HU246" s="132">
        <v>4.7745358090185697</v>
      </c>
      <c r="HV246" s="132">
        <v>3.70609087979375</v>
      </c>
      <c r="HW246" s="132">
        <v>5.3250423968343696</v>
      </c>
      <c r="HX246" s="132">
        <v>10.4164263467528</v>
      </c>
      <c r="HY246" s="144">
        <v>75.567999999999984</v>
      </c>
      <c r="HZ246" s="144">
        <v>71.534999999999997</v>
      </c>
      <c r="IA246" s="383">
        <v>2</v>
      </c>
      <c r="IB246" s="383">
        <v>6</v>
      </c>
      <c r="IC246" s="366">
        <v>0.17452006980802801</v>
      </c>
      <c r="ID246" s="366">
        <v>0.31168831168831201</v>
      </c>
      <c r="IE246" s="366">
        <v>1.65289256198347</v>
      </c>
      <c r="IF246" s="366">
        <v>3.3149171270718201</v>
      </c>
      <c r="IG246" s="144">
        <v>73.553719008264494</v>
      </c>
      <c r="IH246" s="144">
        <v>75.690607734806605</v>
      </c>
      <c r="II246" s="144">
        <v>10.5584642233857</v>
      </c>
      <c r="IJ246" s="144">
        <v>9.4025974025974008</v>
      </c>
      <c r="IK246" s="144">
        <v>4.1379310344827598</v>
      </c>
      <c r="IL246" s="144">
        <v>7.90171876802399</v>
      </c>
      <c r="IM246" s="146">
        <v>83.862000000000009</v>
      </c>
      <c r="IN246" s="135">
        <v>94.442999999999998</v>
      </c>
      <c r="IO246" s="366">
        <v>0</v>
      </c>
      <c r="IP246" s="366">
        <v>0</v>
      </c>
      <c r="IQ246" s="366">
        <v>0</v>
      </c>
      <c r="IR246" s="366">
        <v>0</v>
      </c>
      <c r="IS246" s="144">
        <v>66.6666666666667</v>
      </c>
      <c r="IT246" s="144">
        <v>60</v>
      </c>
      <c r="IU246" s="144">
        <v>6.6666666666666696</v>
      </c>
      <c r="IV246" s="144">
        <v>5.81395348837209</v>
      </c>
      <c r="IW246" s="144">
        <v>0.40723244828147898</v>
      </c>
      <c r="IX246" s="144">
        <v>0.93744949086794904</v>
      </c>
      <c r="IY246" s="338">
        <v>0</v>
      </c>
      <c r="IZ246" s="366">
        <v>0</v>
      </c>
      <c r="JA246" s="366">
        <v>0</v>
      </c>
      <c r="JB246" s="366">
        <v>92.592592592592595</v>
      </c>
      <c r="JC246" s="366">
        <v>3.3686837180286999</v>
      </c>
      <c r="JD246" s="144">
        <v>12.6773560964356</v>
      </c>
    </row>
    <row r="247" spans="1:264" ht="18" customHeight="1">
      <c r="A247" s="278"/>
      <c r="B247" s="279" t="s">
        <v>87</v>
      </c>
      <c r="C247" s="279" t="s">
        <v>87</v>
      </c>
      <c r="D247" s="280" t="s">
        <v>1963</v>
      </c>
      <c r="E247" s="281" t="s">
        <v>1458</v>
      </c>
      <c r="F247" s="280" t="s">
        <v>117</v>
      </c>
      <c r="G247" s="281" t="s">
        <v>30</v>
      </c>
      <c r="H247" s="282" t="s">
        <v>87</v>
      </c>
      <c r="I247" s="282" t="s">
        <v>87</v>
      </c>
      <c r="J247" s="282" t="s">
        <v>87</v>
      </c>
      <c r="K247" s="282" t="s">
        <v>87</v>
      </c>
      <c r="L247" s="282" t="s">
        <v>87</v>
      </c>
      <c r="M247" s="283">
        <v>173385</v>
      </c>
      <c r="N247" s="282" t="s">
        <v>87</v>
      </c>
      <c r="O247" s="282" t="s">
        <v>87</v>
      </c>
      <c r="P247" s="282" t="s">
        <v>87</v>
      </c>
      <c r="Q247" s="282" t="s">
        <v>87</v>
      </c>
      <c r="R247" s="132">
        <v>94.958545466372655</v>
      </c>
      <c r="S247" s="132">
        <v>91.069512034061063</v>
      </c>
      <c r="T247" s="339" t="s">
        <v>88</v>
      </c>
      <c r="U247" s="339" t="s">
        <v>88</v>
      </c>
      <c r="V247" s="132">
        <v>9.3468908877590895</v>
      </c>
      <c r="W247" s="132">
        <v>11.184982401251499</v>
      </c>
      <c r="X247" s="132">
        <v>20.531873289010601</v>
      </c>
      <c r="Y247" s="282" t="s">
        <v>87</v>
      </c>
      <c r="Z247" s="282" t="s">
        <v>87</v>
      </c>
      <c r="AA247" s="282" t="s">
        <v>87</v>
      </c>
      <c r="AB247" s="282" t="s">
        <v>87</v>
      </c>
      <c r="AC247" s="282" t="s">
        <v>87</v>
      </c>
      <c r="AD247" s="282" t="s">
        <v>87</v>
      </c>
      <c r="AE247" s="282" t="s">
        <v>87</v>
      </c>
      <c r="AF247" s="282" t="s">
        <v>87</v>
      </c>
      <c r="AG247" s="282" t="s">
        <v>87</v>
      </c>
      <c r="AH247" s="282" t="s">
        <v>87</v>
      </c>
      <c r="AI247" s="282" t="s">
        <v>87</v>
      </c>
      <c r="AJ247" s="282" t="s">
        <v>87</v>
      </c>
      <c r="AK247" s="282" t="s">
        <v>87</v>
      </c>
      <c r="AL247" s="282" t="s">
        <v>87</v>
      </c>
      <c r="AM247" s="282" t="s">
        <v>87</v>
      </c>
      <c r="AN247" s="282" t="s">
        <v>87</v>
      </c>
      <c r="AO247" s="282" t="s">
        <v>87</v>
      </c>
      <c r="AP247" s="282" t="s">
        <v>87</v>
      </c>
      <c r="AQ247" s="282" t="s">
        <v>87</v>
      </c>
      <c r="AR247" s="282" t="s">
        <v>87</v>
      </c>
      <c r="AS247" s="282" t="s">
        <v>87</v>
      </c>
      <c r="AT247" s="282" t="s">
        <v>87</v>
      </c>
      <c r="AU247" s="282" t="s">
        <v>87</v>
      </c>
      <c r="AV247" s="282" t="s">
        <v>87</v>
      </c>
      <c r="AW247" s="286" t="s">
        <v>87</v>
      </c>
      <c r="AX247" s="286" t="s">
        <v>87</v>
      </c>
      <c r="AY247" s="286" t="s">
        <v>87</v>
      </c>
      <c r="AZ247" s="286" t="s">
        <v>87</v>
      </c>
      <c r="BA247" s="286" t="s">
        <v>87</v>
      </c>
      <c r="BB247" s="285">
        <v>28</v>
      </c>
      <c r="BC247" s="285">
        <v>22</v>
      </c>
      <c r="BD247" s="287" t="s">
        <v>88</v>
      </c>
      <c r="BE247" s="287" t="s">
        <v>88</v>
      </c>
      <c r="BF247" s="287" t="s">
        <v>88</v>
      </c>
      <c r="BG247" s="285">
        <v>30</v>
      </c>
      <c r="BH247" s="284">
        <v>16.446286428524441</v>
      </c>
      <c r="BI247" s="285">
        <v>198</v>
      </c>
      <c r="BJ247" s="284">
        <v>108.5454904282613</v>
      </c>
      <c r="BK247" s="285">
        <v>0</v>
      </c>
      <c r="BL247" s="284">
        <v>0</v>
      </c>
      <c r="BM247" s="285">
        <v>0</v>
      </c>
      <c r="BN247" s="288">
        <v>0</v>
      </c>
      <c r="BO247" s="289">
        <v>36</v>
      </c>
      <c r="BP247" s="288">
        <v>19.73554371422933</v>
      </c>
      <c r="BQ247" s="285">
        <v>0</v>
      </c>
      <c r="BR247" s="288">
        <v>0</v>
      </c>
      <c r="BS247" s="285">
        <v>0</v>
      </c>
      <c r="BT247" s="288">
        <v>0</v>
      </c>
      <c r="BU247" s="285">
        <v>0</v>
      </c>
      <c r="BV247" s="288">
        <v>0</v>
      </c>
      <c r="BW247" s="285">
        <v>10</v>
      </c>
      <c r="BX247" s="288">
        <v>5.4820954761748126</v>
      </c>
      <c r="BY247" s="290">
        <v>0</v>
      </c>
      <c r="BZ247" s="291">
        <v>0</v>
      </c>
      <c r="CA247" s="285">
        <v>243</v>
      </c>
      <c r="CB247" s="288">
        <v>133.21492007104797</v>
      </c>
      <c r="CC247" s="290">
        <v>0</v>
      </c>
      <c r="CD247" s="291">
        <v>0</v>
      </c>
      <c r="CE247" s="290">
        <v>0</v>
      </c>
      <c r="CF247" s="291">
        <v>0</v>
      </c>
      <c r="CG247" s="285">
        <v>286</v>
      </c>
      <c r="CH247" s="288">
        <v>156.78793061859966</v>
      </c>
      <c r="CI247" s="285">
        <v>684</v>
      </c>
      <c r="CJ247" s="288">
        <v>374.97533057035719</v>
      </c>
      <c r="CK247" s="285">
        <v>66</v>
      </c>
      <c r="CL247" s="288">
        <v>36.181830142753768</v>
      </c>
      <c r="CM247" s="290">
        <v>229</v>
      </c>
      <c r="CN247" s="294">
        <v>125.53998640440322</v>
      </c>
      <c r="CO247" s="285">
        <v>62</v>
      </c>
      <c r="CP247" s="288">
        <v>33.98899195228384</v>
      </c>
      <c r="CQ247" s="290">
        <v>1</v>
      </c>
      <c r="CR247" s="291">
        <v>0.54820954761748131</v>
      </c>
      <c r="CS247" s="285">
        <v>0</v>
      </c>
      <c r="CT247" s="288">
        <v>0</v>
      </c>
      <c r="CU247" s="290">
        <v>24</v>
      </c>
      <c r="CV247" s="291">
        <v>13.15702914281955</v>
      </c>
      <c r="CW247" s="290">
        <v>390</v>
      </c>
      <c r="CX247" s="291">
        <v>213.80172357081773</v>
      </c>
      <c r="CY247" s="290">
        <v>0</v>
      </c>
      <c r="CZ247" s="291">
        <v>0</v>
      </c>
      <c r="DA247" s="290">
        <v>0</v>
      </c>
      <c r="DB247" s="291">
        <v>0</v>
      </c>
      <c r="DC247" s="290">
        <v>0</v>
      </c>
      <c r="DD247" s="290">
        <v>0</v>
      </c>
      <c r="DE247" s="290">
        <v>73</v>
      </c>
      <c r="DF247" s="290">
        <v>11333</v>
      </c>
      <c r="DG247" s="290">
        <v>0</v>
      </c>
      <c r="DH247" s="290">
        <v>1</v>
      </c>
      <c r="DI247" s="290">
        <v>138</v>
      </c>
      <c r="DJ247" s="290">
        <v>35</v>
      </c>
      <c r="DK247" s="290">
        <v>1</v>
      </c>
      <c r="DL247" s="290">
        <v>0</v>
      </c>
      <c r="DM247" s="290">
        <v>0</v>
      </c>
      <c r="DN247" s="290">
        <v>613</v>
      </c>
      <c r="DO247" s="290">
        <v>0</v>
      </c>
      <c r="DP247" s="290">
        <v>0</v>
      </c>
      <c r="DQ247" s="290">
        <v>1</v>
      </c>
      <c r="DR247" s="290">
        <v>0</v>
      </c>
      <c r="DS247" s="290">
        <v>0</v>
      </c>
      <c r="DT247" s="290">
        <v>31668</v>
      </c>
      <c r="DU247" s="290">
        <v>35540</v>
      </c>
      <c r="DV247" s="290">
        <v>4499</v>
      </c>
      <c r="DW247" s="290">
        <v>0</v>
      </c>
      <c r="DX247" s="290">
        <v>279</v>
      </c>
      <c r="DY247" s="290">
        <v>279</v>
      </c>
      <c r="DZ247" s="290">
        <v>2476</v>
      </c>
      <c r="EA247" s="290">
        <v>11590</v>
      </c>
      <c r="EB247" s="291">
        <v>13.6410698878343</v>
      </c>
      <c r="EC247" s="290">
        <v>147</v>
      </c>
      <c r="ED247" s="290">
        <v>3771</v>
      </c>
      <c r="EE247" s="290">
        <v>543</v>
      </c>
      <c r="EF247" s="291">
        <v>14.399363564041368</v>
      </c>
      <c r="EG247" s="290">
        <v>91</v>
      </c>
      <c r="EH247" s="290">
        <v>67</v>
      </c>
      <c r="EI247" s="290">
        <v>33</v>
      </c>
      <c r="EJ247" s="290">
        <v>2</v>
      </c>
      <c r="EK247" s="290">
        <v>239</v>
      </c>
      <c r="EL247" s="290">
        <v>5</v>
      </c>
      <c r="EM247" s="290">
        <v>7</v>
      </c>
      <c r="EN247" s="290">
        <v>28</v>
      </c>
      <c r="EO247" s="290">
        <v>14</v>
      </c>
      <c r="EP247" s="290">
        <v>1100</v>
      </c>
      <c r="EQ247" s="290">
        <v>28</v>
      </c>
      <c r="ER247" s="290">
        <v>0</v>
      </c>
      <c r="ES247" s="290">
        <v>4</v>
      </c>
      <c r="ET247" s="290">
        <v>0</v>
      </c>
      <c r="EU247" s="290">
        <v>0</v>
      </c>
      <c r="EV247" s="290">
        <v>1358</v>
      </c>
      <c r="EW247" s="290">
        <v>0</v>
      </c>
      <c r="EX247" s="290">
        <v>0</v>
      </c>
      <c r="EY247" s="290">
        <v>0</v>
      </c>
      <c r="EZ247" s="290">
        <v>0</v>
      </c>
      <c r="FA247" s="290">
        <v>22</v>
      </c>
      <c r="FB247" s="290">
        <v>1</v>
      </c>
      <c r="FC247" s="290">
        <v>4</v>
      </c>
      <c r="FD247" s="290">
        <v>11</v>
      </c>
      <c r="FE247" s="290">
        <v>4</v>
      </c>
      <c r="FF247" s="290">
        <v>26</v>
      </c>
      <c r="FG247" s="290">
        <v>99</v>
      </c>
      <c r="FH247" s="290">
        <v>207</v>
      </c>
      <c r="FI247" s="290">
        <v>98</v>
      </c>
      <c r="FJ247" s="290">
        <v>3048</v>
      </c>
      <c r="FK247" s="289">
        <v>7</v>
      </c>
      <c r="FL247" s="288">
        <v>4.0372581249819763</v>
      </c>
      <c r="FM247" s="289">
        <v>1</v>
      </c>
      <c r="FN247" s="288">
        <v>0.57675116071171095</v>
      </c>
      <c r="FO247" s="295">
        <v>1</v>
      </c>
      <c r="FP247" s="291">
        <v>0.57675116071171095</v>
      </c>
      <c r="FQ247" s="281">
        <v>1</v>
      </c>
      <c r="FR247" s="292">
        <v>0.54820954761748131</v>
      </c>
      <c r="FS247" s="281">
        <v>0</v>
      </c>
      <c r="FT247" s="292">
        <v>0</v>
      </c>
      <c r="FU247" s="295">
        <v>0</v>
      </c>
      <c r="FV247" s="291">
        <v>0</v>
      </c>
      <c r="FW247" s="293">
        <v>1</v>
      </c>
      <c r="FX247" s="293">
        <v>0</v>
      </c>
      <c r="FY247" s="293">
        <v>1</v>
      </c>
      <c r="FZ247" s="293">
        <v>0</v>
      </c>
      <c r="GA247" s="293">
        <v>0</v>
      </c>
      <c r="GB247" s="290">
        <v>4530</v>
      </c>
      <c r="GC247" s="290">
        <v>0</v>
      </c>
      <c r="GD247" s="290">
        <v>0</v>
      </c>
      <c r="GE247" s="290">
        <v>0</v>
      </c>
      <c r="GF247" s="290">
        <v>0</v>
      </c>
      <c r="GG247" s="291">
        <v>111.5</v>
      </c>
      <c r="GH247" s="291">
        <v>455.2</v>
      </c>
      <c r="GI247" s="291">
        <v>33.799999999999997</v>
      </c>
      <c r="GJ247" s="291">
        <v>7</v>
      </c>
      <c r="GK247" s="291">
        <v>4</v>
      </c>
      <c r="GL247" s="291">
        <v>2</v>
      </c>
      <c r="GM247" s="291">
        <v>3</v>
      </c>
      <c r="GN247" s="291">
        <v>4</v>
      </c>
      <c r="GO247" s="291">
        <v>1</v>
      </c>
      <c r="GP247" s="291">
        <v>10</v>
      </c>
      <c r="GQ247" s="291">
        <v>2</v>
      </c>
      <c r="GR247" s="291">
        <v>1</v>
      </c>
      <c r="GS247" s="291">
        <v>0</v>
      </c>
      <c r="GT247" s="291">
        <v>14</v>
      </c>
      <c r="GU247" s="291">
        <v>0</v>
      </c>
      <c r="GV247" s="291">
        <v>2</v>
      </c>
      <c r="GW247" s="291">
        <v>0</v>
      </c>
      <c r="GX247" s="291">
        <v>0</v>
      </c>
      <c r="GY247" s="291">
        <v>2</v>
      </c>
      <c r="GZ247" s="291">
        <v>2</v>
      </c>
      <c r="HA247" s="291">
        <v>0</v>
      </c>
      <c r="HB247" s="291">
        <v>0</v>
      </c>
      <c r="HC247" s="291">
        <v>0</v>
      </c>
      <c r="HD247" s="291">
        <v>0</v>
      </c>
      <c r="HE247" s="291">
        <v>0</v>
      </c>
      <c r="HF247" s="291">
        <v>1</v>
      </c>
      <c r="HG247" s="291">
        <v>3</v>
      </c>
      <c r="HH247" s="291">
        <v>24</v>
      </c>
      <c r="HI247" s="291">
        <v>2</v>
      </c>
      <c r="HJ247" s="134">
        <v>2.3070046428468438</v>
      </c>
      <c r="HK247" s="134">
        <v>16.725783660639618</v>
      </c>
      <c r="HL247" s="132">
        <v>34.114831156097701</v>
      </c>
      <c r="HM247" s="144">
        <v>98.634795270367903</v>
      </c>
      <c r="HN247" s="144">
        <v>84.516733435464303</v>
      </c>
      <c r="HO247" s="366">
        <v>2.6968716289104602E-2</v>
      </c>
      <c r="HP247" s="366">
        <v>9.5465393794749408E-3</v>
      </c>
      <c r="HQ247" s="366">
        <v>4.4444444444444402</v>
      </c>
      <c r="HR247" s="366">
        <v>2.32558139534884</v>
      </c>
      <c r="HS247" s="132">
        <v>82.2222222222222</v>
      </c>
      <c r="HT247" s="132">
        <v>83.720930232558104</v>
      </c>
      <c r="HU247" s="132">
        <v>0.60679611650485399</v>
      </c>
      <c r="HV247" s="132">
        <v>0.41050119331742202</v>
      </c>
      <c r="HW247" s="132">
        <v>7.67995327785078</v>
      </c>
      <c r="HX247" s="132">
        <v>11.6728797763281</v>
      </c>
      <c r="HY247" s="144">
        <v>78.093273116684045</v>
      </c>
      <c r="HZ247" s="144">
        <v>77.504943289502606</v>
      </c>
      <c r="IA247" s="383">
        <v>14</v>
      </c>
      <c r="IB247" s="383">
        <v>9</v>
      </c>
      <c r="IC247" s="366">
        <v>0.20606417427141599</v>
      </c>
      <c r="ID247" s="366">
        <v>9.3215950284826501E-2</v>
      </c>
      <c r="IE247" s="366">
        <v>2.3372287145242101</v>
      </c>
      <c r="IF247" s="366">
        <v>1.42630744849445</v>
      </c>
      <c r="IG247" s="144">
        <v>66.611018363939905</v>
      </c>
      <c r="IH247" s="144">
        <v>56.893819334389903</v>
      </c>
      <c r="II247" s="144">
        <v>8.8166028848984404</v>
      </c>
      <c r="IJ247" s="144">
        <v>6.53547384774728</v>
      </c>
      <c r="IK247" s="144">
        <v>7.8113593225288396</v>
      </c>
      <c r="IL247" s="144">
        <v>12.7038676607642</v>
      </c>
      <c r="IM247" s="146">
        <v>87.742787086083737</v>
      </c>
      <c r="IN247" s="135">
        <v>93.897646518026392</v>
      </c>
      <c r="IO247" s="366">
        <v>0.110957004160888</v>
      </c>
      <c r="IP247" s="385">
        <v>4.8840048840048798E-2</v>
      </c>
      <c r="IQ247" s="366">
        <v>2.1505376344085998</v>
      </c>
      <c r="IR247" s="385">
        <v>1.2345679012345701</v>
      </c>
      <c r="IS247" s="144">
        <v>75.268817204301101</v>
      </c>
      <c r="IT247" s="144">
        <v>77.7777777777778</v>
      </c>
      <c r="IU247" s="144">
        <v>5.1595006934812799</v>
      </c>
      <c r="IV247" s="144">
        <v>3.9560439560439602</v>
      </c>
      <c r="IW247" s="144">
        <v>8.5769894280532597</v>
      </c>
      <c r="IX247" s="144">
        <v>10.4849054990165</v>
      </c>
      <c r="IY247" s="338">
        <v>7</v>
      </c>
      <c r="IZ247" s="366">
        <v>0.114472608340147</v>
      </c>
      <c r="JA247" s="366">
        <v>2.46478873239437</v>
      </c>
      <c r="JB247" s="366">
        <v>90.1408450704225</v>
      </c>
      <c r="JC247" s="366">
        <v>4.6443172526573999</v>
      </c>
      <c r="JD247" s="144">
        <v>12.2699207828518</v>
      </c>
    </row>
    <row r="248" spans="1:264" ht="18" customHeight="1">
      <c r="A248" s="278"/>
      <c r="B248" s="279" t="s">
        <v>87</v>
      </c>
      <c r="C248" s="279" t="s">
        <v>87</v>
      </c>
      <c r="D248" s="280" t="s">
        <v>1964</v>
      </c>
      <c r="E248" s="281" t="s">
        <v>1459</v>
      </c>
      <c r="F248" s="280" t="s">
        <v>118</v>
      </c>
      <c r="G248" s="281" t="s">
        <v>31</v>
      </c>
      <c r="H248" s="282" t="s">
        <v>87</v>
      </c>
      <c r="I248" s="282" t="s">
        <v>87</v>
      </c>
      <c r="J248" s="282" t="s">
        <v>87</v>
      </c>
      <c r="K248" s="282" t="s">
        <v>87</v>
      </c>
      <c r="L248" s="282" t="s">
        <v>87</v>
      </c>
      <c r="M248" s="283">
        <v>1366912</v>
      </c>
      <c r="N248" s="282" t="s">
        <v>87</v>
      </c>
      <c r="O248" s="282" t="s">
        <v>87</v>
      </c>
      <c r="P248" s="282" t="s">
        <v>87</v>
      </c>
      <c r="Q248" s="282" t="s">
        <v>87</v>
      </c>
      <c r="R248" s="132">
        <v>96.271426570128739</v>
      </c>
      <c r="S248" s="132">
        <v>97.195631648907721</v>
      </c>
      <c r="T248" s="339" t="s">
        <v>88</v>
      </c>
      <c r="U248" s="339" t="s">
        <v>88</v>
      </c>
      <c r="V248" s="132">
        <v>14.2868418975452</v>
      </c>
      <c r="W248" s="132">
        <v>9.2982871576288595</v>
      </c>
      <c r="X248" s="132">
        <v>23.585129055174001</v>
      </c>
      <c r="Y248" s="282" t="s">
        <v>87</v>
      </c>
      <c r="Z248" s="282" t="s">
        <v>87</v>
      </c>
      <c r="AA248" s="282" t="s">
        <v>87</v>
      </c>
      <c r="AB248" s="282" t="s">
        <v>87</v>
      </c>
      <c r="AC248" s="282" t="s">
        <v>87</v>
      </c>
      <c r="AD248" s="282" t="s">
        <v>87</v>
      </c>
      <c r="AE248" s="282" t="s">
        <v>87</v>
      </c>
      <c r="AF248" s="282" t="s">
        <v>87</v>
      </c>
      <c r="AG248" s="282" t="s">
        <v>87</v>
      </c>
      <c r="AH248" s="282" t="s">
        <v>87</v>
      </c>
      <c r="AI248" s="282" t="s">
        <v>87</v>
      </c>
      <c r="AJ248" s="282" t="s">
        <v>87</v>
      </c>
      <c r="AK248" s="282" t="s">
        <v>87</v>
      </c>
      <c r="AL248" s="282" t="s">
        <v>87</v>
      </c>
      <c r="AM248" s="282" t="s">
        <v>87</v>
      </c>
      <c r="AN248" s="282" t="s">
        <v>87</v>
      </c>
      <c r="AO248" s="282" t="s">
        <v>87</v>
      </c>
      <c r="AP248" s="282" t="s">
        <v>87</v>
      </c>
      <c r="AQ248" s="282" t="s">
        <v>87</v>
      </c>
      <c r="AR248" s="282" t="s">
        <v>87</v>
      </c>
      <c r="AS248" s="282" t="s">
        <v>87</v>
      </c>
      <c r="AT248" s="282" t="s">
        <v>87</v>
      </c>
      <c r="AU248" s="282" t="s">
        <v>87</v>
      </c>
      <c r="AV248" s="282" t="s">
        <v>87</v>
      </c>
      <c r="AW248" s="286" t="s">
        <v>87</v>
      </c>
      <c r="AX248" s="286" t="s">
        <v>87</v>
      </c>
      <c r="AY248" s="286" t="s">
        <v>87</v>
      </c>
      <c r="AZ248" s="286" t="s">
        <v>87</v>
      </c>
      <c r="BA248" s="286" t="s">
        <v>87</v>
      </c>
      <c r="BB248" s="285">
        <v>107</v>
      </c>
      <c r="BC248" s="285">
        <v>101</v>
      </c>
      <c r="BD248" s="287" t="s">
        <v>88</v>
      </c>
      <c r="BE248" s="287" t="s">
        <v>88</v>
      </c>
      <c r="BF248" s="287" t="s">
        <v>88</v>
      </c>
      <c r="BG248" s="285">
        <v>552</v>
      </c>
      <c r="BH248" s="284">
        <v>40.435590938325468</v>
      </c>
      <c r="BI248" s="285">
        <v>2310</v>
      </c>
      <c r="BJ248" s="284">
        <v>169.21415773103593</v>
      </c>
      <c r="BK248" s="285">
        <v>140</v>
      </c>
      <c r="BL248" s="284">
        <v>10.255403498850661</v>
      </c>
      <c r="BM248" s="285">
        <v>125</v>
      </c>
      <c r="BN248" s="288">
        <v>9.1566102668309473</v>
      </c>
      <c r="BO248" s="289">
        <v>946</v>
      </c>
      <c r="BP248" s="288">
        <v>69.29722649937662</v>
      </c>
      <c r="BQ248" s="285">
        <v>11</v>
      </c>
      <c r="BR248" s="288">
        <v>0.80578170348112343</v>
      </c>
      <c r="BS248" s="285">
        <v>46</v>
      </c>
      <c r="BT248" s="288">
        <v>3.369632578193789</v>
      </c>
      <c r="BU248" s="285">
        <v>0</v>
      </c>
      <c r="BV248" s="288">
        <v>0</v>
      </c>
      <c r="BW248" s="285">
        <v>135</v>
      </c>
      <c r="BX248" s="288">
        <v>9.8891390881774246</v>
      </c>
      <c r="BY248" s="290">
        <v>11</v>
      </c>
      <c r="BZ248" s="291">
        <v>0.80578170348112343</v>
      </c>
      <c r="CA248" s="290">
        <v>3130</v>
      </c>
      <c r="CB248" s="291">
        <v>229.28152108144693</v>
      </c>
      <c r="CC248" s="290">
        <v>1858</v>
      </c>
      <c r="CD248" s="291">
        <v>136.10385500617522</v>
      </c>
      <c r="CE248" s="290">
        <v>162</v>
      </c>
      <c r="CF248" s="291">
        <v>11.866966905812909</v>
      </c>
      <c r="CG248" s="285">
        <v>1914</v>
      </c>
      <c r="CH248" s="288">
        <v>140.2060164057155</v>
      </c>
      <c r="CI248" s="285">
        <v>6764</v>
      </c>
      <c r="CJ248" s="288">
        <v>495.48249475875633</v>
      </c>
      <c r="CK248" s="290">
        <v>1880</v>
      </c>
      <c r="CL248" s="291">
        <v>137.71541841313746</v>
      </c>
      <c r="CM248" s="290">
        <v>4917</v>
      </c>
      <c r="CN248" s="294">
        <v>360.18442145606218</v>
      </c>
      <c r="CO248" s="285">
        <v>760</v>
      </c>
      <c r="CP248" s="288">
        <v>55.672190422332172</v>
      </c>
      <c r="CQ248" s="290">
        <v>11</v>
      </c>
      <c r="CR248" s="291">
        <v>0.80578170348112343</v>
      </c>
      <c r="CS248" s="285">
        <v>111</v>
      </c>
      <c r="CT248" s="288">
        <v>8.1310699169458829</v>
      </c>
      <c r="CU248" s="290">
        <v>461</v>
      </c>
      <c r="CV248" s="291">
        <v>33.76957866407254</v>
      </c>
      <c r="CW248" s="290">
        <v>3644</v>
      </c>
      <c r="CX248" s="291">
        <v>266.9335024986558</v>
      </c>
      <c r="CY248" s="290">
        <v>3617</v>
      </c>
      <c r="CZ248" s="291">
        <v>264.9556746810203</v>
      </c>
      <c r="DA248" s="290">
        <v>27</v>
      </c>
      <c r="DB248" s="291">
        <v>1.9778278176354849</v>
      </c>
      <c r="DC248" s="290">
        <v>20</v>
      </c>
      <c r="DD248" s="290">
        <v>5162</v>
      </c>
      <c r="DE248" s="290">
        <v>3014</v>
      </c>
      <c r="DF248" s="290">
        <v>65935</v>
      </c>
      <c r="DG248" s="290">
        <v>6032</v>
      </c>
      <c r="DH248" s="290">
        <v>3405</v>
      </c>
      <c r="DI248" s="290">
        <v>289</v>
      </c>
      <c r="DJ248" s="290">
        <v>1348</v>
      </c>
      <c r="DK248" s="290">
        <v>996</v>
      </c>
      <c r="DL248" s="290">
        <v>2082</v>
      </c>
      <c r="DM248" s="290">
        <v>143</v>
      </c>
      <c r="DN248" s="290">
        <v>3483</v>
      </c>
      <c r="DO248" s="290">
        <v>317</v>
      </c>
      <c r="DP248" s="290">
        <v>674</v>
      </c>
      <c r="DQ248" s="290">
        <v>1030</v>
      </c>
      <c r="DR248" s="290">
        <v>0</v>
      </c>
      <c r="DS248" s="290">
        <v>82</v>
      </c>
      <c r="DT248" s="290">
        <v>19316</v>
      </c>
      <c r="DU248" s="290">
        <v>105579</v>
      </c>
      <c r="DV248" s="290">
        <v>42542</v>
      </c>
      <c r="DW248" s="290">
        <v>14111</v>
      </c>
      <c r="DX248" s="290">
        <v>2247</v>
      </c>
      <c r="DY248" s="290">
        <v>2342</v>
      </c>
      <c r="DZ248" s="290">
        <v>15697</v>
      </c>
      <c r="EA248" s="290">
        <v>84081</v>
      </c>
      <c r="EB248" s="291">
        <v>30.1221441229291</v>
      </c>
      <c r="EC248" s="290">
        <v>1151</v>
      </c>
      <c r="ED248" s="290">
        <v>28396</v>
      </c>
      <c r="EE248" s="290">
        <v>8636</v>
      </c>
      <c r="EF248" s="291">
        <v>30.412734187913792</v>
      </c>
      <c r="EG248" s="290">
        <v>1305</v>
      </c>
      <c r="EH248" s="290">
        <v>847</v>
      </c>
      <c r="EI248" s="290">
        <v>553</v>
      </c>
      <c r="EJ248" s="290">
        <v>322</v>
      </c>
      <c r="EK248" s="290">
        <v>3078</v>
      </c>
      <c r="EL248" s="290">
        <v>12</v>
      </c>
      <c r="EM248" s="290">
        <v>212</v>
      </c>
      <c r="EN248" s="290">
        <v>89</v>
      </c>
      <c r="EO248" s="290">
        <v>173</v>
      </c>
      <c r="EP248" s="290">
        <v>483</v>
      </c>
      <c r="EQ248" s="290">
        <v>367</v>
      </c>
      <c r="ER248" s="290">
        <v>0</v>
      </c>
      <c r="ES248" s="290">
        <v>97</v>
      </c>
      <c r="ET248" s="290">
        <v>43</v>
      </c>
      <c r="EU248" s="290">
        <v>1</v>
      </c>
      <c r="EV248" s="290">
        <v>15387</v>
      </c>
      <c r="EW248" s="290">
        <v>29</v>
      </c>
      <c r="EX248" s="290">
        <v>89</v>
      </c>
      <c r="EY248" s="290">
        <v>3244</v>
      </c>
      <c r="EZ248" s="290">
        <v>68</v>
      </c>
      <c r="FA248" s="290">
        <v>113</v>
      </c>
      <c r="FB248" s="290">
        <v>19</v>
      </c>
      <c r="FC248" s="290">
        <v>17</v>
      </c>
      <c r="FD248" s="290">
        <v>61</v>
      </c>
      <c r="FE248" s="290">
        <v>18</v>
      </c>
      <c r="FF248" s="290">
        <v>141</v>
      </c>
      <c r="FG248" s="290">
        <v>1969</v>
      </c>
      <c r="FH248" s="290">
        <v>3785</v>
      </c>
      <c r="FI248" s="290">
        <v>1462</v>
      </c>
      <c r="FJ248" s="290">
        <v>15869</v>
      </c>
      <c r="FK248" s="295">
        <v>94</v>
      </c>
      <c r="FL248" s="291">
        <v>6.8768143084558471</v>
      </c>
      <c r="FM248" s="295">
        <v>15</v>
      </c>
      <c r="FN248" s="291">
        <v>1.0973639853918906</v>
      </c>
      <c r="FO248" s="295">
        <v>18</v>
      </c>
      <c r="FP248" s="291">
        <v>1.3168367824702687</v>
      </c>
      <c r="FQ248" s="281">
        <v>7</v>
      </c>
      <c r="FR248" s="292">
        <v>0.51277017494253307</v>
      </c>
      <c r="FS248" s="281">
        <v>3</v>
      </c>
      <c r="FT248" s="292">
        <v>0.21975864640394277</v>
      </c>
      <c r="FU248" s="295">
        <v>114</v>
      </c>
      <c r="FV248" s="291">
        <v>8.3508285633498254</v>
      </c>
      <c r="FW248" s="293">
        <v>1</v>
      </c>
      <c r="FX248" s="293">
        <v>0</v>
      </c>
      <c r="FY248" s="293">
        <v>1</v>
      </c>
      <c r="FZ248" s="293">
        <v>0</v>
      </c>
      <c r="GA248" s="293">
        <v>0</v>
      </c>
      <c r="GB248" s="290">
        <v>44652</v>
      </c>
      <c r="GC248" s="290">
        <v>7749</v>
      </c>
      <c r="GD248" s="290">
        <v>19988</v>
      </c>
      <c r="GE248" s="290">
        <v>744</v>
      </c>
      <c r="GF248" s="290">
        <v>72</v>
      </c>
      <c r="GG248" s="291">
        <v>1413.2</v>
      </c>
      <c r="GH248" s="291">
        <v>4359.05</v>
      </c>
      <c r="GI248" s="291">
        <v>203.85</v>
      </c>
      <c r="GJ248" s="291">
        <v>63.5</v>
      </c>
      <c r="GK248" s="291">
        <v>16.100000000000001</v>
      </c>
      <c r="GL248" s="291">
        <v>17</v>
      </c>
      <c r="GM248" s="291">
        <v>59</v>
      </c>
      <c r="GN248" s="291">
        <v>38</v>
      </c>
      <c r="GO248" s="291">
        <v>12.1</v>
      </c>
      <c r="GP248" s="291">
        <v>88.5</v>
      </c>
      <c r="GQ248" s="291">
        <v>13</v>
      </c>
      <c r="GR248" s="291">
        <v>14.6</v>
      </c>
      <c r="GS248" s="291">
        <v>2</v>
      </c>
      <c r="GT248" s="291">
        <v>104.5</v>
      </c>
      <c r="GU248" s="291">
        <v>9</v>
      </c>
      <c r="GV248" s="291">
        <v>12</v>
      </c>
      <c r="GW248" s="291">
        <v>3</v>
      </c>
      <c r="GX248" s="291">
        <v>1</v>
      </c>
      <c r="GY248" s="291">
        <v>14</v>
      </c>
      <c r="GZ248" s="291">
        <v>12</v>
      </c>
      <c r="HA248" s="291">
        <v>10</v>
      </c>
      <c r="HB248" s="291">
        <v>7</v>
      </c>
      <c r="HC248" s="291">
        <v>3</v>
      </c>
      <c r="HD248" s="291">
        <v>7</v>
      </c>
      <c r="HE248" s="291">
        <v>4</v>
      </c>
      <c r="HF248" s="291">
        <v>8</v>
      </c>
      <c r="HG248" s="291">
        <v>11</v>
      </c>
      <c r="HH248" s="291">
        <v>36.4</v>
      </c>
      <c r="HI248" s="291">
        <v>9.75</v>
      </c>
      <c r="HJ248" s="134">
        <v>1.4631519805225208</v>
      </c>
      <c r="HK248" s="134">
        <v>20.849915722445921</v>
      </c>
      <c r="HL248" s="132">
        <v>65.121236773106091</v>
      </c>
      <c r="HM248" s="144">
        <v>97.380039417024705</v>
      </c>
      <c r="HN248" s="144">
        <v>97.629519449459096</v>
      </c>
      <c r="HO248" s="365">
        <v>7.0259961858877798E-2</v>
      </c>
      <c r="HP248" s="365">
        <v>3.5687295322865097E-2</v>
      </c>
      <c r="HQ248" s="365">
        <v>1.9038984587488701</v>
      </c>
      <c r="HR248" s="365">
        <v>1.3765182186234799</v>
      </c>
      <c r="HS248" s="132">
        <v>75.067996373526697</v>
      </c>
      <c r="HT248" s="132">
        <v>76.275303643724698</v>
      </c>
      <c r="HU248" s="132">
        <v>3.6903208538258201</v>
      </c>
      <c r="HV248" s="132">
        <v>2.5925770425728398</v>
      </c>
      <c r="HW248" s="132">
        <v>4.0499738568829997</v>
      </c>
      <c r="HX248" s="132">
        <v>8.5844313267011394</v>
      </c>
      <c r="HY248" s="144">
        <v>85.286850576708844</v>
      </c>
      <c r="HZ248" s="144">
        <v>94.926234409039097</v>
      </c>
      <c r="IA248" s="383">
        <v>31</v>
      </c>
      <c r="IB248" s="383">
        <v>28</v>
      </c>
      <c r="IC248" s="366">
        <v>0.114075436982521</v>
      </c>
      <c r="ID248" s="366">
        <v>6.2690309869245897E-2</v>
      </c>
      <c r="IE248" s="366">
        <v>1.04942450914015</v>
      </c>
      <c r="IF248" s="366">
        <v>0.87801818751959904</v>
      </c>
      <c r="IG248" s="144">
        <v>67.941773865944498</v>
      </c>
      <c r="IH248" s="144">
        <v>71.088115396676102</v>
      </c>
      <c r="II248" s="144">
        <v>10.870285188592501</v>
      </c>
      <c r="IJ248" s="144">
        <v>7.1399785061794701</v>
      </c>
      <c r="IK248" s="144">
        <v>3.7907519644158998</v>
      </c>
      <c r="IL248" s="144">
        <v>8.4707468745741306</v>
      </c>
      <c r="IM248" s="146">
        <v>90.062989810363476</v>
      </c>
      <c r="IN248" s="135">
        <v>97.508178988128662</v>
      </c>
      <c r="IO248" s="366">
        <v>0.34717673260841098</v>
      </c>
      <c r="IP248" s="366">
        <v>0.135244793075467</v>
      </c>
      <c r="IQ248" s="366">
        <v>3.17175344105326</v>
      </c>
      <c r="IR248" s="366">
        <v>2.0134228187919501</v>
      </c>
      <c r="IS248" s="144">
        <v>89.168162776780406</v>
      </c>
      <c r="IT248" s="144">
        <v>92.550335570469798</v>
      </c>
      <c r="IU248" s="144">
        <v>10.9458928337482</v>
      </c>
      <c r="IV248" s="144">
        <v>6.7171580560815096</v>
      </c>
      <c r="IW248" s="144">
        <v>5.6397244937694699</v>
      </c>
      <c r="IX248" s="144">
        <v>9.6876277223098004</v>
      </c>
      <c r="IY248" s="338">
        <v>27</v>
      </c>
      <c r="IZ248" s="366">
        <v>9.5568455330596103E-2</v>
      </c>
      <c r="JA248" s="366">
        <v>1.5966883500886999</v>
      </c>
      <c r="JB248" s="366">
        <v>86.8716735659373</v>
      </c>
      <c r="JC248" s="366">
        <v>5.9854169616310404</v>
      </c>
      <c r="JD248" s="144">
        <v>8.0077606673313202</v>
      </c>
    </row>
    <row r="249" spans="1:264" ht="18" customHeight="1">
      <c r="A249" s="278"/>
      <c r="B249" s="279" t="s">
        <v>87</v>
      </c>
      <c r="C249" s="279" t="s">
        <v>87</v>
      </c>
      <c r="D249" s="280" t="s">
        <v>1965</v>
      </c>
      <c r="E249" s="281" t="s">
        <v>1460</v>
      </c>
      <c r="F249" s="280" t="s">
        <v>118</v>
      </c>
      <c r="G249" s="281" t="s">
        <v>31</v>
      </c>
      <c r="H249" s="282" t="s">
        <v>87</v>
      </c>
      <c r="I249" s="282" t="s">
        <v>87</v>
      </c>
      <c r="J249" s="282" t="s">
        <v>87</v>
      </c>
      <c r="K249" s="282" t="s">
        <v>87</v>
      </c>
      <c r="L249" s="282" t="s">
        <v>87</v>
      </c>
      <c r="M249" s="283">
        <v>140492</v>
      </c>
      <c r="N249" s="282" t="s">
        <v>87</v>
      </c>
      <c r="O249" s="282" t="s">
        <v>87</v>
      </c>
      <c r="P249" s="282" t="s">
        <v>87</v>
      </c>
      <c r="Q249" s="282" t="s">
        <v>87</v>
      </c>
      <c r="R249" s="132">
        <v>91.089320950785364</v>
      </c>
      <c r="S249" s="132">
        <v>90.67750084423021</v>
      </c>
      <c r="T249" s="339" t="s">
        <v>88</v>
      </c>
      <c r="U249" s="339" t="s">
        <v>88</v>
      </c>
      <c r="V249" s="132">
        <v>10.788643533123</v>
      </c>
      <c r="W249" s="132">
        <v>9.1482649842271293</v>
      </c>
      <c r="X249" s="132">
        <v>19.936908517350201</v>
      </c>
      <c r="Y249" s="282" t="s">
        <v>87</v>
      </c>
      <c r="Z249" s="282" t="s">
        <v>87</v>
      </c>
      <c r="AA249" s="282" t="s">
        <v>87</v>
      </c>
      <c r="AB249" s="282" t="s">
        <v>87</v>
      </c>
      <c r="AC249" s="282" t="s">
        <v>87</v>
      </c>
      <c r="AD249" s="282" t="s">
        <v>87</v>
      </c>
      <c r="AE249" s="282" t="s">
        <v>87</v>
      </c>
      <c r="AF249" s="282" t="s">
        <v>87</v>
      </c>
      <c r="AG249" s="282" t="s">
        <v>87</v>
      </c>
      <c r="AH249" s="282" t="s">
        <v>87</v>
      </c>
      <c r="AI249" s="282" t="s">
        <v>87</v>
      </c>
      <c r="AJ249" s="282" t="s">
        <v>87</v>
      </c>
      <c r="AK249" s="282" t="s">
        <v>87</v>
      </c>
      <c r="AL249" s="282" t="s">
        <v>87</v>
      </c>
      <c r="AM249" s="282" t="s">
        <v>87</v>
      </c>
      <c r="AN249" s="282" t="s">
        <v>87</v>
      </c>
      <c r="AO249" s="282" t="s">
        <v>87</v>
      </c>
      <c r="AP249" s="282" t="s">
        <v>87</v>
      </c>
      <c r="AQ249" s="282" t="s">
        <v>87</v>
      </c>
      <c r="AR249" s="282" t="s">
        <v>87</v>
      </c>
      <c r="AS249" s="282" t="s">
        <v>87</v>
      </c>
      <c r="AT249" s="282" t="s">
        <v>87</v>
      </c>
      <c r="AU249" s="282" t="s">
        <v>87</v>
      </c>
      <c r="AV249" s="282" t="s">
        <v>87</v>
      </c>
      <c r="AW249" s="286" t="s">
        <v>87</v>
      </c>
      <c r="AX249" s="286" t="s">
        <v>87</v>
      </c>
      <c r="AY249" s="286" t="s">
        <v>87</v>
      </c>
      <c r="AZ249" s="286" t="s">
        <v>87</v>
      </c>
      <c r="BA249" s="286" t="s">
        <v>87</v>
      </c>
      <c r="BB249" s="285">
        <v>17</v>
      </c>
      <c r="BC249" s="285">
        <v>15</v>
      </c>
      <c r="BD249" s="287" t="s">
        <v>88</v>
      </c>
      <c r="BE249" s="287" t="s">
        <v>88</v>
      </c>
      <c r="BF249" s="287" t="s">
        <v>88</v>
      </c>
      <c r="BG249" s="285">
        <v>59</v>
      </c>
      <c r="BH249" s="284">
        <v>41.324918926112446</v>
      </c>
      <c r="BI249" s="285">
        <v>234</v>
      </c>
      <c r="BJ249" s="284">
        <v>163.89883099509004</v>
      </c>
      <c r="BK249" s="285">
        <v>0</v>
      </c>
      <c r="BL249" s="284">
        <v>0</v>
      </c>
      <c r="BM249" s="285">
        <v>0</v>
      </c>
      <c r="BN249" s="288">
        <v>0</v>
      </c>
      <c r="BO249" s="289">
        <v>70</v>
      </c>
      <c r="BP249" s="288">
        <v>49.029564827591038</v>
      </c>
      <c r="BQ249" s="285">
        <v>13</v>
      </c>
      <c r="BR249" s="288">
        <v>9.105490610838336</v>
      </c>
      <c r="BS249" s="285">
        <v>0</v>
      </c>
      <c r="BT249" s="288">
        <v>0</v>
      </c>
      <c r="BU249" s="285">
        <v>0</v>
      </c>
      <c r="BV249" s="288">
        <v>0</v>
      </c>
      <c r="BW249" s="285">
        <v>0</v>
      </c>
      <c r="BX249" s="288">
        <v>0</v>
      </c>
      <c r="BY249" s="285">
        <v>0</v>
      </c>
      <c r="BZ249" s="288">
        <v>0</v>
      </c>
      <c r="CA249" s="285">
        <v>384</v>
      </c>
      <c r="CB249" s="288">
        <v>268.96218419707083</v>
      </c>
      <c r="CC249" s="285">
        <v>37</v>
      </c>
      <c r="CD249" s="288">
        <v>25.915627123155264</v>
      </c>
      <c r="CE249" s="285">
        <v>21</v>
      </c>
      <c r="CF249" s="288">
        <v>14.70886944827731</v>
      </c>
      <c r="CG249" s="285">
        <v>298</v>
      </c>
      <c r="CH249" s="288">
        <v>208.72586169460183</v>
      </c>
      <c r="CI249" s="285">
        <v>908</v>
      </c>
      <c r="CJ249" s="288">
        <v>635.98349804932377</v>
      </c>
      <c r="CK249" s="285">
        <v>355</v>
      </c>
      <c r="CL249" s="288">
        <v>248.64993591135453</v>
      </c>
      <c r="CM249" s="285">
        <v>299</v>
      </c>
      <c r="CN249" s="292">
        <v>209.42628404928172</v>
      </c>
      <c r="CO249" s="285">
        <v>82</v>
      </c>
      <c r="CP249" s="288">
        <v>57.434633083749496</v>
      </c>
      <c r="CQ249" s="285">
        <v>0</v>
      </c>
      <c r="CR249" s="288">
        <v>0</v>
      </c>
      <c r="CS249" s="285">
        <v>0</v>
      </c>
      <c r="CT249" s="288">
        <v>0</v>
      </c>
      <c r="CU249" s="285">
        <v>29</v>
      </c>
      <c r="CV249" s="288">
        <v>20.312248285716286</v>
      </c>
      <c r="CW249" s="285">
        <v>479</v>
      </c>
      <c r="CX249" s="288">
        <v>335.50230789165869</v>
      </c>
      <c r="CY249" s="285">
        <v>479</v>
      </c>
      <c r="CZ249" s="288">
        <v>335.50230789165869</v>
      </c>
      <c r="DA249" s="285">
        <v>0</v>
      </c>
      <c r="DB249" s="288">
        <v>0</v>
      </c>
      <c r="DC249" s="285">
        <v>0</v>
      </c>
      <c r="DD249" s="285">
        <v>0</v>
      </c>
      <c r="DE249" s="285">
        <v>49</v>
      </c>
      <c r="DF249" s="285">
        <v>11020</v>
      </c>
      <c r="DG249" s="285">
        <v>0</v>
      </c>
      <c r="DH249" s="285">
        <v>459</v>
      </c>
      <c r="DI249" s="285">
        <v>43</v>
      </c>
      <c r="DJ249" s="285">
        <v>251</v>
      </c>
      <c r="DK249" s="285">
        <v>87</v>
      </c>
      <c r="DL249" s="285">
        <v>483</v>
      </c>
      <c r="DM249" s="285">
        <v>0</v>
      </c>
      <c r="DN249" s="285">
        <v>761</v>
      </c>
      <c r="DO249" s="285">
        <v>42</v>
      </c>
      <c r="DP249" s="285">
        <v>48</v>
      </c>
      <c r="DQ249" s="285">
        <v>4</v>
      </c>
      <c r="DR249" s="285">
        <v>0</v>
      </c>
      <c r="DS249" s="285">
        <v>16</v>
      </c>
      <c r="DT249" s="285">
        <v>18938</v>
      </c>
      <c r="DU249" s="285">
        <v>0</v>
      </c>
      <c r="DV249" s="285">
        <v>4110</v>
      </c>
      <c r="DW249" s="285">
        <v>1612</v>
      </c>
      <c r="DX249" s="285">
        <v>307</v>
      </c>
      <c r="DY249" s="285">
        <v>305</v>
      </c>
      <c r="DZ249" s="285">
        <v>3728</v>
      </c>
      <c r="EA249" s="285">
        <v>13401</v>
      </c>
      <c r="EB249" s="288">
        <v>19.968659055294399</v>
      </c>
      <c r="EC249" s="285">
        <v>218</v>
      </c>
      <c r="ED249" s="285">
        <v>4556</v>
      </c>
      <c r="EE249" s="285">
        <v>919</v>
      </c>
      <c r="EF249" s="288">
        <v>20.171202809482004</v>
      </c>
      <c r="EG249" s="285">
        <v>162</v>
      </c>
      <c r="EH249" s="285">
        <v>102</v>
      </c>
      <c r="EI249" s="285">
        <v>81</v>
      </c>
      <c r="EJ249" s="285">
        <v>3</v>
      </c>
      <c r="EK249" s="285">
        <v>329</v>
      </c>
      <c r="EL249" s="285">
        <v>1</v>
      </c>
      <c r="EM249" s="285">
        <v>25</v>
      </c>
      <c r="EN249" s="285">
        <v>8</v>
      </c>
      <c r="EO249" s="285">
        <v>36</v>
      </c>
      <c r="EP249" s="285">
        <v>1</v>
      </c>
      <c r="EQ249" s="285">
        <v>51</v>
      </c>
      <c r="ER249" s="285">
        <v>0</v>
      </c>
      <c r="ES249" s="285">
        <v>0</v>
      </c>
      <c r="ET249" s="285">
        <v>0</v>
      </c>
      <c r="EU249" s="285">
        <v>1</v>
      </c>
      <c r="EV249" s="285">
        <v>2202</v>
      </c>
      <c r="EW249" s="285">
        <v>0</v>
      </c>
      <c r="EX249" s="285">
        <v>16</v>
      </c>
      <c r="EY249" s="285">
        <v>425</v>
      </c>
      <c r="EZ249" s="285">
        <v>0</v>
      </c>
      <c r="FA249" s="285">
        <v>16</v>
      </c>
      <c r="FB249" s="285">
        <v>1</v>
      </c>
      <c r="FC249" s="285">
        <v>0</v>
      </c>
      <c r="FD249" s="285">
        <v>2</v>
      </c>
      <c r="FE249" s="285">
        <v>0</v>
      </c>
      <c r="FF249" s="285">
        <v>23</v>
      </c>
      <c r="FG249" s="285">
        <v>179</v>
      </c>
      <c r="FH249" s="285">
        <v>345</v>
      </c>
      <c r="FI249" s="285">
        <v>33</v>
      </c>
      <c r="FJ249" s="285">
        <v>1479</v>
      </c>
      <c r="FK249" s="289">
        <v>6</v>
      </c>
      <c r="FL249" s="288">
        <v>4.2707058053127582</v>
      </c>
      <c r="FM249" s="289">
        <v>2</v>
      </c>
      <c r="FN249" s="288">
        <v>1.4235686017709195</v>
      </c>
      <c r="FO249" s="289">
        <v>0</v>
      </c>
      <c r="FP249" s="288">
        <v>0</v>
      </c>
      <c r="FQ249" s="281">
        <v>1</v>
      </c>
      <c r="FR249" s="292">
        <v>0.70042235467987191</v>
      </c>
      <c r="FS249" s="281">
        <v>0</v>
      </c>
      <c r="FT249" s="292">
        <v>0</v>
      </c>
      <c r="FU249" s="289">
        <v>29</v>
      </c>
      <c r="FV249" s="288">
        <v>20.312248285716286</v>
      </c>
      <c r="FW249" s="293">
        <v>1</v>
      </c>
      <c r="FX249" s="293">
        <v>0</v>
      </c>
      <c r="FY249" s="293">
        <v>1</v>
      </c>
      <c r="FZ249" s="293">
        <v>0</v>
      </c>
      <c r="GA249" s="293">
        <v>0</v>
      </c>
      <c r="GB249" s="285">
        <v>0</v>
      </c>
      <c r="GC249" s="285">
        <v>792</v>
      </c>
      <c r="GD249" s="285">
        <v>3206</v>
      </c>
      <c r="GE249" s="285">
        <v>0</v>
      </c>
      <c r="GF249" s="285">
        <v>1</v>
      </c>
      <c r="GG249" s="288">
        <v>126.5</v>
      </c>
      <c r="GH249" s="288">
        <v>575.1</v>
      </c>
      <c r="GI249" s="288">
        <v>26</v>
      </c>
      <c r="GJ249" s="288">
        <v>2</v>
      </c>
      <c r="GK249" s="288">
        <v>2</v>
      </c>
      <c r="GL249" s="288">
        <v>0</v>
      </c>
      <c r="GM249" s="288">
        <v>5</v>
      </c>
      <c r="GN249" s="288">
        <v>7</v>
      </c>
      <c r="GO249" s="288">
        <v>1</v>
      </c>
      <c r="GP249" s="288">
        <v>4</v>
      </c>
      <c r="GQ249" s="288">
        <v>2</v>
      </c>
      <c r="GR249" s="288">
        <v>0</v>
      </c>
      <c r="GS249" s="288">
        <v>1</v>
      </c>
      <c r="GT249" s="288">
        <v>12</v>
      </c>
      <c r="GU249" s="288">
        <v>0</v>
      </c>
      <c r="GV249" s="288">
        <v>2</v>
      </c>
      <c r="GW249" s="288">
        <v>0</v>
      </c>
      <c r="GX249" s="288">
        <v>0</v>
      </c>
      <c r="GY249" s="288">
        <v>2</v>
      </c>
      <c r="GZ249" s="288">
        <v>2</v>
      </c>
      <c r="HA249" s="288">
        <v>1</v>
      </c>
      <c r="HB249" s="288">
        <v>1</v>
      </c>
      <c r="HC249" s="288">
        <v>1</v>
      </c>
      <c r="HD249" s="288">
        <v>0</v>
      </c>
      <c r="HE249" s="288">
        <v>0</v>
      </c>
      <c r="HF249" s="288">
        <v>0</v>
      </c>
      <c r="HG249" s="288">
        <v>2</v>
      </c>
      <c r="HH249" s="288">
        <v>8</v>
      </c>
      <c r="HI249" s="288">
        <v>1.2</v>
      </c>
      <c r="HJ249" s="134">
        <v>1.4235686017709195</v>
      </c>
      <c r="HK249" s="134">
        <v>19.929960424792871</v>
      </c>
      <c r="HL249" s="132">
        <v>60.999914585883893</v>
      </c>
      <c r="HM249" s="144">
        <v>88.499044289336297</v>
      </c>
      <c r="HN249" s="144">
        <v>85.236995982304293</v>
      </c>
      <c r="HO249" s="365">
        <v>7.6219512195121894E-2</v>
      </c>
      <c r="HP249" s="365">
        <v>5.9970014992503699E-2</v>
      </c>
      <c r="HQ249" s="365">
        <v>5.5555555555555598</v>
      </c>
      <c r="HR249" s="365">
        <v>7.6923076923076898</v>
      </c>
      <c r="HS249" s="132">
        <v>83.3333333333333</v>
      </c>
      <c r="HT249" s="132">
        <v>84.615384615384599</v>
      </c>
      <c r="HU249" s="132">
        <v>1.3719512195121999</v>
      </c>
      <c r="HV249" s="132">
        <v>0.77961019490254901</v>
      </c>
      <c r="HW249" s="132">
        <v>3.8364867695315201</v>
      </c>
      <c r="HX249" s="132">
        <v>5.9480423952656398</v>
      </c>
      <c r="HY249" s="144">
        <v>79.185242028354949</v>
      </c>
      <c r="HZ249" s="144">
        <v>80.768386960202506</v>
      </c>
      <c r="IA249" s="383">
        <v>5</v>
      </c>
      <c r="IB249" s="383">
        <v>3</v>
      </c>
      <c r="IC249" s="366">
        <v>0.13297872340425501</v>
      </c>
      <c r="ID249" s="366">
        <v>5.5452865064695003E-2</v>
      </c>
      <c r="IE249" s="366">
        <v>1.44508670520231</v>
      </c>
      <c r="IF249" s="366">
        <v>0.90090090090090102</v>
      </c>
      <c r="IG249" s="144">
        <v>74.277456647398907</v>
      </c>
      <c r="IH249" s="144">
        <v>79.579579579579601</v>
      </c>
      <c r="II249" s="144">
        <v>9.2021276595744705</v>
      </c>
      <c r="IJ249" s="144">
        <v>6.1552680221811498</v>
      </c>
      <c r="IK249" s="144">
        <v>5.4492773860224801</v>
      </c>
      <c r="IL249" s="144">
        <v>9.6760172523320698</v>
      </c>
      <c r="IM249" s="146">
        <v>90.019899400267548</v>
      </c>
      <c r="IN249" s="135">
        <v>99.528930438877993</v>
      </c>
      <c r="IO249" s="366">
        <v>0.10828370330265299</v>
      </c>
      <c r="IP249" s="366">
        <v>0</v>
      </c>
      <c r="IQ249" s="366">
        <v>1.5267175572519101</v>
      </c>
      <c r="IR249" s="366">
        <v>0</v>
      </c>
      <c r="IS249" s="144">
        <v>83.969465648855007</v>
      </c>
      <c r="IT249" s="144">
        <v>86.021505376344095</v>
      </c>
      <c r="IU249" s="144">
        <v>7.0925825663237703</v>
      </c>
      <c r="IV249" s="144">
        <v>4.6616541353383498</v>
      </c>
      <c r="IW249" s="144">
        <v>5.9246720270842204</v>
      </c>
      <c r="IX249" s="144">
        <v>7.5052016248885396</v>
      </c>
      <c r="IY249" s="338">
        <v>13</v>
      </c>
      <c r="IZ249" s="366">
        <v>0.47445255474452602</v>
      </c>
      <c r="JA249" s="366">
        <v>9.9236641221373993</v>
      </c>
      <c r="JB249" s="366">
        <v>92.366412213740503</v>
      </c>
      <c r="JC249" s="366">
        <v>4.7810218978102199</v>
      </c>
      <c r="JD249" s="144">
        <v>6.9477414824969097</v>
      </c>
    </row>
    <row r="250" spans="1:264" ht="18" customHeight="1">
      <c r="A250" s="278"/>
      <c r="B250" s="279" t="s">
        <v>87</v>
      </c>
      <c r="C250" s="279" t="s">
        <v>87</v>
      </c>
      <c r="D250" s="280" t="s">
        <v>1966</v>
      </c>
      <c r="E250" s="281" t="s">
        <v>1461</v>
      </c>
      <c r="F250" s="280" t="s">
        <v>118</v>
      </c>
      <c r="G250" s="281" t="s">
        <v>31</v>
      </c>
      <c r="H250" s="282" t="s">
        <v>87</v>
      </c>
      <c r="I250" s="282" t="s">
        <v>87</v>
      </c>
      <c r="J250" s="282" t="s">
        <v>87</v>
      </c>
      <c r="K250" s="282" t="s">
        <v>87</v>
      </c>
      <c r="L250" s="282" t="s">
        <v>87</v>
      </c>
      <c r="M250" s="283">
        <v>236522</v>
      </c>
      <c r="N250" s="282" t="s">
        <v>87</v>
      </c>
      <c r="O250" s="282" t="s">
        <v>87</v>
      </c>
      <c r="P250" s="282" t="s">
        <v>87</v>
      </c>
      <c r="Q250" s="282" t="s">
        <v>87</v>
      </c>
      <c r="R250" s="132">
        <v>104.86444968612936</v>
      </c>
      <c r="S250" s="132">
        <v>99.476576064919172</v>
      </c>
      <c r="T250" s="338">
        <v>132.8087783140345</v>
      </c>
      <c r="U250" s="339" t="s">
        <v>88</v>
      </c>
      <c r="V250" s="132">
        <v>12.2197922361946</v>
      </c>
      <c r="W250" s="132">
        <v>10.606889010388199</v>
      </c>
      <c r="X250" s="132">
        <v>22.826681246582801</v>
      </c>
      <c r="Y250" s="282" t="s">
        <v>87</v>
      </c>
      <c r="Z250" s="282" t="s">
        <v>87</v>
      </c>
      <c r="AA250" s="282" t="s">
        <v>87</v>
      </c>
      <c r="AB250" s="282" t="s">
        <v>87</v>
      </c>
      <c r="AC250" s="282" t="s">
        <v>87</v>
      </c>
      <c r="AD250" s="282" t="s">
        <v>87</v>
      </c>
      <c r="AE250" s="282" t="s">
        <v>87</v>
      </c>
      <c r="AF250" s="282" t="s">
        <v>87</v>
      </c>
      <c r="AG250" s="282" t="s">
        <v>87</v>
      </c>
      <c r="AH250" s="282" t="s">
        <v>87</v>
      </c>
      <c r="AI250" s="282" t="s">
        <v>87</v>
      </c>
      <c r="AJ250" s="282" t="s">
        <v>87</v>
      </c>
      <c r="AK250" s="282" t="s">
        <v>87</v>
      </c>
      <c r="AL250" s="282" t="s">
        <v>87</v>
      </c>
      <c r="AM250" s="282" t="s">
        <v>87</v>
      </c>
      <c r="AN250" s="282" t="s">
        <v>87</v>
      </c>
      <c r="AO250" s="282" t="s">
        <v>87</v>
      </c>
      <c r="AP250" s="282" t="s">
        <v>87</v>
      </c>
      <c r="AQ250" s="282" t="s">
        <v>87</v>
      </c>
      <c r="AR250" s="282" t="s">
        <v>87</v>
      </c>
      <c r="AS250" s="282" t="s">
        <v>87</v>
      </c>
      <c r="AT250" s="282" t="s">
        <v>87</v>
      </c>
      <c r="AU250" s="282" t="s">
        <v>87</v>
      </c>
      <c r="AV250" s="282" t="s">
        <v>87</v>
      </c>
      <c r="AW250" s="286" t="s">
        <v>87</v>
      </c>
      <c r="AX250" s="286" t="s">
        <v>87</v>
      </c>
      <c r="AY250" s="286" t="s">
        <v>87</v>
      </c>
      <c r="AZ250" s="286" t="s">
        <v>87</v>
      </c>
      <c r="BA250" s="286" t="s">
        <v>87</v>
      </c>
      <c r="BB250" s="285">
        <v>13</v>
      </c>
      <c r="BC250" s="285">
        <v>21</v>
      </c>
      <c r="BD250" s="287" t="s">
        <v>88</v>
      </c>
      <c r="BE250" s="287" t="s">
        <v>88</v>
      </c>
      <c r="BF250" s="287" t="s">
        <v>88</v>
      </c>
      <c r="BG250" s="285">
        <v>116</v>
      </c>
      <c r="BH250" s="284">
        <v>45.869564357766784</v>
      </c>
      <c r="BI250" s="285">
        <v>521</v>
      </c>
      <c r="BJ250" s="284">
        <v>206.01761233100427</v>
      </c>
      <c r="BK250" s="285">
        <v>58</v>
      </c>
      <c r="BL250" s="284">
        <v>22.934782178883392</v>
      </c>
      <c r="BM250" s="285">
        <v>0</v>
      </c>
      <c r="BN250" s="288">
        <v>0</v>
      </c>
      <c r="BO250" s="289">
        <v>235</v>
      </c>
      <c r="BP250" s="288">
        <v>92.925410552372369</v>
      </c>
      <c r="BQ250" s="285">
        <v>0</v>
      </c>
      <c r="BR250" s="288">
        <v>0</v>
      </c>
      <c r="BS250" s="285">
        <v>0</v>
      </c>
      <c r="BT250" s="288">
        <v>0</v>
      </c>
      <c r="BU250" s="285">
        <v>0</v>
      </c>
      <c r="BV250" s="288">
        <v>0</v>
      </c>
      <c r="BW250" s="285">
        <v>56</v>
      </c>
      <c r="BX250" s="288">
        <v>22.143927620990862</v>
      </c>
      <c r="BY250" s="285">
        <v>0</v>
      </c>
      <c r="BZ250" s="288">
        <v>0</v>
      </c>
      <c r="CA250" s="285">
        <v>758</v>
      </c>
      <c r="CB250" s="288">
        <v>299.73387744126916</v>
      </c>
      <c r="CC250" s="285">
        <v>161</v>
      </c>
      <c r="CD250" s="288">
        <v>63.663791910348721</v>
      </c>
      <c r="CE250" s="285">
        <v>75</v>
      </c>
      <c r="CF250" s="288">
        <v>29.657045920969903</v>
      </c>
      <c r="CG250" s="285">
        <v>347</v>
      </c>
      <c r="CH250" s="288">
        <v>137.2132657943541</v>
      </c>
      <c r="CI250" s="285">
        <v>811</v>
      </c>
      <c r="CJ250" s="288">
        <v>320.69152322542124</v>
      </c>
      <c r="CK250" s="285">
        <v>237</v>
      </c>
      <c r="CL250" s="288">
        <v>93.716265110264899</v>
      </c>
      <c r="CM250" s="285">
        <v>30</v>
      </c>
      <c r="CN250" s="292">
        <v>11.862818368387963</v>
      </c>
      <c r="CO250" s="285">
        <v>172</v>
      </c>
      <c r="CP250" s="288">
        <v>68.013491978757656</v>
      </c>
      <c r="CQ250" s="285">
        <v>0</v>
      </c>
      <c r="CR250" s="288">
        <v>0</v>
      </c>
      <c r="CS250" s="285">
        <v>27</v>
      </c>
      <c r="CT250" s="288">
        <v>10.676536531549166</v>
      </c>
      <c r="CU250" s="285">
        <v>52</v>
      </c>
      <c r="CV250" s="288">
        <v>20.562218505205799</v>
      </c>
      <c r="CW250" s="285">
        <v>795</v>
      </c>
      <c r="CX250" s="288">
        <v>314.364686762281</v>
      </c>
      <c r="CY250" s="285">
        <v>795</v>
      </c>
      <c r="CZ250" s="288">
        <v>314.364686762281</v>
      </c>
      <c r="DA250" s="290">
        <v>0</v>
      </c>
      <c r="DB250" s="291">
        <v>0</v>
      </c>
      <c r="DC250" s="285">
        <v>19</v>
      </c>
      <c r="DD250" s="285">
        <v>1843</v>
      </c>
      <c r="DE250" s="285">
        <v>575</v>
      </c>
      <c r="DF250" s="285">
        <v>11232</v>
      </c>
      <c r="DG250" s="285">
        <v>3613</v>
      </c>
      <c r="DH250" s="285">
        <v>952</v>
      </c>
      <c r="DI250" s="285">
        <v>0</v>
      </c>
      <c r="DJ250" s="285">
        <v>350</v>
      </c>
      <c r="DK250" s="285">
        <v>347</v>
      </c>
      <c r="DL250" s="285">
        <v>148</v>
      </c>
      <c r="DM250" s="285">
        <v>0</v>
      </c>
      <c r="DN250" s="285">
        <v>621</v>
      </c>
      <c r="DO250" s="285">
        <v>104</v>
      </c>
      <c r="DP250" s="285">
        <v>53</v>
      </c>
      <c r="DQ250" s="285">
        <v>53</v>
      </c>
      <c r="DR250" s="285">
        <v>0</v>
      </c>
      <c r="DS250" s="285">
        <v>0</v>
      </c>
      <c r="DT250" s="285">
        <v>1489</v>
      </c>
      <c r="DU250" s="285">
        <v>25242</v>
      </c>
      <c r="DV250" s="285">
        <v>5413</v>
      </c>
      <c r="DW250" s="285">
        <v>9299</v>
      </c>
      <c r="DX250" s="285">
        <v>399</v>
      </c>
      <c r="DY250" s="285">
        <v>399</v>
      </c>
      <c r="DZ250" s="285">
        <v>3040</v>
      </c>
      <c r="EA250" s="285">
        <v>14185</v>
      </c>
      <c r="EB250" s="288">
        <v>29.5664434261544</v>
      </c>
      <c r="EC250" s="285">
        <v>549</v>
      </c>
      <c r="ED250" s="285">
        <v>4697</v>
      </c>
      <c r="EE250" s="285">
        <v>1342</v>
      </c>
      <c r="EF250" s="288">
        <v>28.571428571428569</v>
      </c>
      <c r="EG250" s="285">
        <v>180</v>
      </c>
      <c r="EH250" s="285">
        <v>137</v>
      </c>
      <c r="EI250" s="285">
        <v>73</v>
      </c>
      <c r="EJ250" s="285">
        <v>31</v>
      </c>
      <c r="EK250" s="285">
        <v>470</v>
      </c>
      <c r="EL250" s="285">
        <v>1</v>
      </c>
      <c r="EM250" s="285">
        <v>22</v>
      </c>
      <c r="EN250" s="285">
        <v>8</v>
      </c>
      <c r="EO250" s="285">
        <v>32</v>
      </c>
      <c r="EP250" s="285">
        <v>19</v>
      </c>
      <c r="EQ250" s="285">
        <v>44</v>
      </c>
      <c r="ER250" s="285">
        <v>0</v>
      </c>
      <c r="ES250" s="285">
        <v>1</v>
      </c>
      <c r="ET250" s="285">
        <v>0</v>
      </c>
      <c r="EU250" s="285">
        <v>0</v>
      </c>
      <c r="EV250" s="285">
        <v>2052</v>
      </c>
      <c r="EW250" s="285">
        <v>40</v>
      </c>
      <c r="EX250" s="285">
        <v>0</v>
      </c>
      <c r="EY250" s="285">
        <v>1911</v>
      </c>
      <c r="EZ250" s="285">
        <v>0</v>
      </c>
      <c r="FA250" s="285">
        <v>14</v>
      </c>
      <c r="FB250" s="285">
        <v>2</v>
      </c>
      <c r="FC250" s="285">
        <v>2</v>
      </c>
      <c r="FD250" s="285">
        <v>9</v>
      </c>
      <c r="FE250" s="285">
        <v>3</v>
      </c>
      <c r="FF250" s="285">
        <v>25</v>
      </c>
      <c r="FG250" s="285">
        <v>503</v>
      </c>
      <c r="FH250" s="285">
        <v>850</v>
      </c>
      <c r="FI250" s="285">
        <v>195</v>
      </c>
      <c r="FJ250" s="285">
        <v>3907</v>
      </c>
      <c r="FK250" s="289">
        <v>16</v>
      </c>
      <c r="FL250" s="288">
        <v>6.7646984212885055</v>
      </c>
      <c r="FM250" s="289">
        <v>5</v>
      </c>
      <c r="FN250" s="288">
        <v>2.1139682566526581</v>
      </c>
      <c r="FO250" s="289">
        <v>2</v>
      </c>
      <c r="FP250" s="288">
        <v>0.84558730266106319</v>
      </c>
      <c r="FQ250" s="281">
        <v>2</v>
      </c>
      <c r="FR250" s="292">
        <v>0.79085455789253067</v>
      </c>
      <c r="FS250" s="281">
        <v>0</v>
      </c>
      <c r="FT250" s="292">
        <v>0</v>
      </c>
      <c r="FU250" s="289">
        <v>19</v>
      </c>
      <c r="FV250" s="288">
        <v>7.513118299979042</v>
      </c>
      <c r="FW250" s="293">
        <v>1</v>
      </c>
      <c r="FX250" s="293">
        <v>0</v>
      </c>
      <c r="FY250" s="293">
        <v>1</v>
      </c>
      <c r="FZ250" s="293">
        <v>0</v>
      </c>
      <c r="GA250" s="293">
        <v>0</v>
      </c>
      <c r="GB250" s="285">
        <v>6543</v>
      </c>
      <c r="GC250" s="285">
        <v>0</v>
      </c>
      <c r="GD250" s="285">
        <v>6232</v>
      </c>
      <c r="GE250" s="285">
        <v>63</v>
      </c>
      <c r="GF250" s="285">
        <v>21</v>
      </c>
      <c r="GG250" s="288">
        <v>163.75</v>
      </c>
      <c r="GH250" s="288">
        <v>586.51</v>
      </c>
      <c r="GI250" s="288">
        <v>27</v>
      </c>
      <c r="GJ250" s="288">
        <v>7</v>
      </c>
      <c r="GK250" s="288">
        <v>1</v>
      </c>
      <c r="GL250" s="288">
        <v>2</v>
      </c>
      <c r="GM250" s="288">
        <v>10</v>
      </c>
      <c r="GN250" s="288">
        <v>9</v>
      </c>
      <c r="GO250" s="288">
        <v>2</v>
      </c>
      <c r="GP250" s="288">
        <v>5</v>
      </c>
      <c r="GQ250" s="288">
        <v>3</v>
      </c>
      <c r="GR250" s="288">
        <v>2</v>
      </c>
      <c r="GS250" s="288">
        <v>0</v>
      </c>
      <c r="GT250" s="288">
        <v>13</v>
      </c>
      <c r="GU250" s="288">
        <v>2</v>
      </c>
      <c r="GV250" s="288">
        <v>1</v>
      </c>
      <c r="GW250" s="288">
        <v>2</v>
      </c>
      <c r="GX250" s="288">
        <v>0</v>
      </c>
      <c r="GY250" s="288">
        <v>2</v>
      </c>
      <c r="GZ250" s="288">
        <v>4</v>
      </c>
      <c r="HA250" s="288">
        <v>1</v>
      </c>
      <c r="HB250" s="288">
        <v>0</v>
      </c>
      <c r="HC250" s="288">
        <v>1</v>
      </c>
      <c r="HD250" s="288">
        <v>1</v>
      </c>
      <c r="HE250" s="288">
        <v>1</v>
      </c>
      <c r="HF250" s="288">
        <v>2</v>
      </c>
      <c r="HG250" s="288">
        <v>2</v>
      </c>
      <c r="HH250" s="288">
        <v>8.83</v>
      </c>
      <c r="HI250" s="288">
        <v>3.83</v>
      </c>
      <c r="HJ250" s="134">
        <v>2.1139682566526581</v>
      </c>
      <c r="HK250" s="134">
        <v>19.448507961204456</v>
      </c>
      <c r="HL250" s="132">
        <v>38.262825445413114</v>
      </c>
      <c r="HM250" s="144">
        <v>107.739265644456</v>
      </c>
      <c r="HN250" s="144">
        <v>100.633560061202</v>
      </c>
      <c r="HO250" s="365">
        <v>0</v>
      </c>
      <c r="HP250" s="365">
        <v>3.9880358923230302E-2</v>
      </c>
      <c r="HQ250" s="365">
        <v>0</v>
      </c>
      <c r="HR250" s="365">
        <v>1.2195121951219501</v>
      </c>
      <c r="HS250" s="132">
        <v>80.246913580246897</v>
      </c>
      <c r="HT250" s="132">
        <v>77.439024390243901</v>
      </c>
      <c r="HU250" s="132">
        <v>5.43989254533244</v>
      </c>
      <c r="HV250" s="132">
        <v>3.2701894317048898</v>
      </c>
      <c r="HW250" s="132">
        <v>2.3447930574098801</v>
      </c>
      <c r="HX250" s="132">
        <v>5.7298629679144399</v>
      </c>
      <c r="HY250" s="144">
        <v>93.460585514073486</v>
      </c>
      <c r="HZ250" s="144">
        <v>91.784997816697</v>
      </c>
      <c r="IA250" s="383">
        <v>6</v>
      </c>
      <c r="IB250" s="383">
        <v>5</v>
      </c>
      <c r="IC250" s="366">
        <v>0.18187329493786</v>
      </c>
      <c r="ID250" s="366">
        <v>9.2064076597311695E-2</v>
      </c>
      <c r="IE250" s="366">
        <v>1.8404907975460101</v>
      </c>
      <c r="IF250" s="366">
        <v>1.40449438202247</v>
      </c>
      <c r="IG250" s="144">
        <v>68.711656441717807</v>
      </c>
      <c r="IH250" s="144">
        <v>67.977528089887599</v>
      </c>
      <c r="II250" s="144">
        <v>9.8817823582903905</v>
      </c>
      <c r="IJ250" s="144">
        <v>6.5549622537285996</v>
      </c>
      <c r="IK250" s="144">
        <v>2.6493658210947899</v>
      </c>
      <c r="IL250" s="144">
        <v>6.2353776737967896</v>
      </c>
      <c r="IM250" s="146">
        <v>94.93468896340012</v>
      </c>
      <c r="IN250" s="135">
        <v>104.18209440375401</v>
      </c>
      <c r="IO250" s="366">
        <v>0.244200244200244</v>
      </c>
      <c r="IP250" s="366">
        <v>0</v>
      </c>
      <c r="IQ250" s="366">
        <v>3.125</v>
      </c>
      <c r="IR250" s="366">
        <v>0</v>
      </c>
      <c r="IS250" s="144">
        <v>89.84375</v>
      </c>
      <c r="IT250" s="144">
        <v>91.836734693877602</v>
      </c>
      <c r="IU250" s="144">
        <v>7.8144078144078097</v>
      </c>
      <c r="IV250" s="144">
        <v>4.7921760391198003</v>
      </c>
      <c r="IW250" s="144">
        <v>2.9708376156217899</v>
      </c>
      <c r="IX250" s="144">
        <v>4.5000935570386096</v>
      </c>
      <c r="IY250" s="338">
        <v>2</v>
      </c>
      <c r="IZ250" s="366">
        <v>3.7425149700598799E-2</v>
      </c>
      <c r="JA250" s="366">
        <v>0.53619302949061698</v>
      </c>
      <c r="JB250" s="366">
        <v>90.884718498659495</v>
      </c>
      <c r="JC250" s="366">
        <v>6.97979041916168</v>
      </c>
      <c r="JD250" s="144">
        <v>8.0318348930481296</v>
      </c>
    </row>
    <row r="251" spans="1:264" ht="18" customHeight="1">
      <c r="A251" s="278"/>
      <c r="B251" s="279" t="s">
        <v>87</v>
      </c>
      <c r="C251" s="279" t="s">
        <v>87</v>
      </c>
      <c r="D251" s="280" t="s">
        <v>1967</v>
      </c>
      <c r="E251" s="281" t="s">
        <v>1462</v>
      </c>
      <c r="F251" s="280" t="s">
        <v>118</v>
      </c>
      <c r="G251" s="281" t="s">
        <v>31</v>
      </c>
      <c r="H251" s="282" t="s">
        <v>87</v>
      </c>
      <c r="I251" s="282" t="s">
        <v>87</v>
      </c>
      <c r="J251" s="282" t="s">
        <v>87</v>
      </c>
      <c r="K251" s="282" t="s">
        <v>87</v>
      </c>
      <c r="L251" s="282" t="s">
        <v>87</v>
      </c>
      <c r="M251" s="283">
        <v>227759</v>
      </c>
      <c r="N251" s="282" t="s">
        <v>87</v>
      </c>
      <c r="O251" s="282" t="s">
        <v>87</v>
      </c>
      <c r="P251" s="282" t="s">
        <v>87</v>
      </c>
      <c r="Q251" s="282" t="s">
        <v>87</v>
      </c>
      <c r="R251" s="132">
        <v>92.931742647174261</v>
      </c>
      <c r="S251" s="132">
        <v>95.043779934045588</v>
      </c>
      <c r="T251" s="339" t="s">
        <v>88</v>
      </c>
      <c r="U251" s="339" t="s">
        <v>88</v>
      </c>
      <c r="V251" s="132">
        <v>12.0311070448307</v>
      </c>
      <c r="W251" s="132">
        <v>7.91399817017383</v>
      </c>
      <c r="X251" s="132">
        <v>19.945105215004599</v>
      </c>
      <c r="Y251" s="282" t="s">
        <v>87</v>
      </c>
      <c r="Z251" s="282" t="s">
        <v>87</v>
      </c>
      <c r="AA251" s="282" t="s">
        <v>87</v>
      </c>
      <c r="AB251" s="282" t="s">
        <v>87</v>
      </c>
      <c r="AC251" s="282" t="s">
        <v>87</v>
      </c>
      <c r="AD251" s="282" t="s">
        <v>87</v>
      </c>
      <c r="AE251" s="282" t="s">
        <v>87</v>
      </c>
      <c r="AF251" s="282" t="s">
        <v>87</v>
      </c>
      <c r="AG251" s="282" t="s">
        <v>87</v>
      </c>
      <c r="AH251" s="282" t="s">
        <v>87</v>
      </c>
      <c r="AI251" s="282" t="s">
        <v>87</v>
      </c>
      <c r="AJ251" s="282" t="s">
        <v>87</v>
      </c>
      <c r="AK251" s="282" t="s">
        <v>87</v>
      </c>
      <c r="AL251" s="282" t="s">
        <v>87</v>
      </c>
      <c r="AM251" s="282" t="s">
        <v>87</v>
      </c>
      <c r="AN251" s="282" t="s">
        <v>87</v>
      </c>
      <c r="AO251" s="282" t="s">
        <v>87</v>
      </c>
      <c r="AP251" s="282" t="s">
        <v>87</v>
      </c>
      <c r="AQ251" s="282" t="s">
        <v>87</v>
      </c>
      <c r="AR251" s="282" t="s">
        <v>87</v>
      </c>
      <c r="AS251" s="282" t="s">
        <v>87</v>
      </c>
      <c r="AT251" s="282" t="s">
        <v>87</v>
      </c>
      <c r="AU251" s="282" t="s">
        <v>87</v>
      </c>
      <c r="AV251" s="282" t="s">
        <v>87</v>
      </c>
      <c r="AW251" s="286" t="s">
        <v>87</v>
      </c>
      <c r="AX251" s="286" t="s">
        <v>87</v>
      </c>
      <c r="AY251" s="286" t="s">
        <v>87</v>
      </c>
      <c r="AZ251" s="286" t="s">
        <v>87</v>
      </c>
      <c r="BA251" s="286" t="s">
        <v>87</v>
      </c>
      <c r="BB251" s="285">
        <v>20</v>
      </c>
      <c r="BC251" s="285">
        <v>35</v>
      </c>
      <c r="BD251" s="287" t="s">
        <v>88</v>
      </c>
      <c r="BE251" s="287" t="s">
        <v>88</v>
      </c>
      <c r="BF251" s="287" t="s">
        <v>88</v>
      </c>
      <c r="BG251" s="285">
        <v>43</v>
      </c>
      <c r="BH251" s="284">
        <v>18.915649400637854</v>
      </c>
      <c r="BI251" s="285">
        <v>125</v>
      </c>
      <c r="BJ251" s="284">
        <v>54.987352908830971</v>
      </c>
      <c r="BK251" s="285">
        <v>11</v>
      </c>
      <c r="BL251" s="284">
        <v>4.8388870559771258</v>
      </c>
      <c r="BM251" s="285">
        <v>0</v>
      </c>
      <c r="BN251" s="288">
        <v>0</v>
      </c>
      <c r="BO251" s="289">
        <v>53</v>
      </c>
      <c r="BP251" s="288">
        <v>23.314637633344329</v>
      </c>
      <c r="BQ251" s="285">
        <v>0</v>
      </c>
      <c r="BR251" s="288">
        <v>0</v>
      </c>
      <c r="BS251" s="285">
        <v>11</v>
      </c>
      <c r="BT251" s="288">
        <v>4.8388870559771258</v>
      </c>
      <c r="BU251" s="285">
        <v>0</v>
      </c>
      <c r="BV251" s="288">
        <v>0</v>
      </c>
      <c r="BW251" s="285">
        <v>0</v>
      </c>
      <c r="BX251" s="288">
        <v>0</v>
      </c>
      <c r="BY251" s="290">
        <v>0</v>
      </c>
      <c r="BZ251" s="291">
        <v>0</v>
      </c>
      <c r="CA251" s="285">
        <v>0</v>
      </c>
      <c r="CB251" s="288">
        <v>0</v>
      </c>
      <c r="CC251" s="290">
        <v>0</v>
      </c>
      <c r="CD251" s="291">
        <v>0</v>
      </c>
      <c r="CE251" s="285">
        <v>0</v>
      </c>
      <c r="CF251" s="288">
        <v>0</v>
      </c>
      <c r="CG251" s="285">
        <v>269</v>
      </c>
      <c r="CH251" s="288">
        <v>118.33278345980425</v>
      </c>
      <c r="CI251" s="285">
        <v>677</v>
      </c>
      <c r="CJ251" s="288">
        <v>297.81150335422853</v>
      </c>
      <c r="CK251" s="285">
        <v>134</v>
      </c>
      <c r="CL251" s="288">
        <v>58.946442318266797</v>
      </c>
      <c r="CM251" s="290">
        <v>258</v>
      </c>
      <c r="CN251" s="294">
        <v>113.49389640382711</v>
      </c>
      <c r="CO251" s="285">
        <v>54</v>
      </c>
      <c r="CP251" s="288">
        <v>23.754536456614979</v>
      </c>
      <c r="CQ251" s="290">
        <v>2</v>
      </c>
      <c r="CR251" s="291">
        <v>0.87979764654129544</v>
      </c>
      <c r="CS251" s="290">
        <v>17</v>
      </c>
      <c r="CT251" s="291">
        <v>7.4782799956010111</v>
      </c>
      <c r="CU251" s="290">
        <v>33</v>
      </c>
      <c r="CV251" s="291">
        <v>14.516661167931376</v>
      </c>
      <c r="CW251" s="290">
        <v>400</v>
      </c>
      <c r="CX251" s="291">
        <v>175.95952930825911</v>
      </c>
      <c r="CY251" s="290">
        <v>400</v>
      </c>
      <c r="CZ251" s="291">
        <v>175.95952930825911</v>
      </c>
      <c r="DA251" s="290">
        <v>0</v>
      </c>
      <c r="DB251" s="291">
        <v>0</v>
      </c>
      <c r="DC251" s="285">
        <v>0</v>
      </c>
      <c r="DD251" s="285">
        <v>0</v>
      </c>
      <c r="DE251" s="285">
        <v>326</v>
      </c>
      <c r="DF251" s="285">
        <v>7266</v>
      </c>
      <c r="DG251" s="285">
        <v>0</v>
      </c>
      <c r="DH251" s="285">
        <v>82</v>
      </c>
      <c r="DI251" s="285">
        <v>148</v>
      </c>
      <c r="DJ251" s="285">
        <v>113</v>
      </c>
      <c r="DK251" s="285">
        <v>139</v>
      </c>
      <c r="DL251" s="285">
        <v>0</v>
      </c>
      <c r="DM251" s="285">
        <v>0</v>
      </c>
      <c r="DN251" s="285">
        <v>207</v>
      </c>
      <c r="DO251" s="285">
        <v>0</v>
      </c>
      <c r="DP251" s="285">
        <v>44</v>
      </c>
      <c r="DQ251" s="285">
        <v>17</v>
      </c>
      <c r="DR251" s="285">
        <v>0</v>
      </c>
      <c r="DS251" s="285">
        <v>0</v>
      </c>
      <c r="DT251" s="285">
        <v>0</v>
      </c>
      <c r="DU251" s="285">
        <v>0</v>
      </c>
      <c r="DV251" s="285">
        <v>2194</v>
      </c>
      <c r="DW251" s="285">
        <v>2707</v>
      </c>
      <c r="DX251" s="285">
        <v>403</v>
      </c>
      <c r="DY251" s="285">
        <v>400</v>
      </c>
      <c r="DZ251" s="285">
        <v>2558</v>
      </c>
      <c r="EA251" s="285">
        <v>8343</v>
      </c>
      <c r="EB251" s="288">
        <v>21.407167685484801</v>
      </c>
      <c r="EC251" s="285">
        <v>132</v>
      </c>
      <c r="ED251" s="285">
        <v>3005</v>
      </c>
      <c r="EE251" s="285">
        <v>643</v>
      </c>
      <c r="EF251" s="288">
        <v>21.397670549084857</v>
      </c>
      <c r="EG251" s="285">
        <v>123</v>
      </c>
      <c r="EH251" s="285">
        <v>94</v>
      </c>
      <c r="EI251" s="285">
        <v>78</v>
      </c>
      <c r="EJ251" s="285">
        <v>3</v>
      </c>
      <c r="EK251" s="285">
        <v>151</v>
      </c>
      <c r="EL251" s="285">
        <v>1</v>
      </c>
      <c r="EM251" s="285">
        <v>16</v>
      </c>
      <c r="EN251" s="285">
        <v>3</v>
      </c>
      <c r="EO251" s="285">
        <v>18</v>
      </c>
      <c r="EP251" s="285">
        <v>138</v>
      </c>
      <c r="EQ251" s="285">
        <v>24</v>
      </c>
      <c r="ER251" s="285">
        <v>0</v>
      </c>
      <c r="ES251" s="285">
        <v>1</v>
      </c>
      <c r="ET251" s="285">
        <v>27</v>
      </c>
      <c r="EU251" s="285">
        <v>0</v>
      </c>
      <c r="EV251" s="285">
        <v>1704</v>
      </c>
      <c r="EW251" s="285">
        <v>0</v>
      </c>
      <c r="EX251" s="285">
        <v>16</v>
      </c>
      <c r="EY251" s="285">
        <v>0</v>
      </c>
      <c r="EZ251" s="285">
        <v>0</v>
      </c>
      <c r="FA251" s="285">
        <v>22</v>
      </c>
      <c r="FB251" s="285">
        <v>1</v>
      </c>
      <c r="FC251" s="285">
        <v>1</v>
      </c>
      <c r="FD251" s="285">
        <v>3</v>
      </c>
      <c r="FE251" s="285">
        <v>1</v>
      </c>
      <c r="FF251" s="285">
        <v>23</v>
      </c>
      <c r="FG251" s="285">
        <v>187</v>
      </c>
      <c r="FH251" s="285">
        <v>219</v>
      </c>
      <c r="FI251" s="285">
        <v>61</v>
      </c>
      <c r="FJ251" s="285">
        <v>1551</v>
      </c>
      <c r="FK251" s="289">
        <v>4</v>
      </c>
      <c r="FL251" s="288">
        <v>1.756242343881032</v>
      </c>
      <c r="FM251" s="295">
        <v>3</v>
      </c>
      <c r="FN251" s="291">
        <v>1.3171817579107743</v>
      </c>
      <c r="FO251" s="295">
        <v>0</v>
      </c>
      <c r="FP251" s="291">
        <v>0</v>
      </c>
      <c r="FQ251" s="281">
        <v>1</v>
      </c>
      <c r="FR251" s="292">
        <v>0.43989882327064772</v>
      </c>
      <c r="FS251" s="281">
        <v>0</v>
      </c>
      <c r="FT251" s="292">
        <v>0</v>
      </c>
      <c r="FU251" s="295">
        <v>0</v>
      </c>
      <c r="FV251" s="291">
        <v>0</v>
      </c>
      <c r="FW251" s="293">
        <v>1</v>
      </c>
      <c r="FX251" s="293">
        <v>0</v>
      </c>
      <c r="FY251" s="293">
        <v>1</v>
      </c>
      <c r="FZ251" s="293">
        <v>0</v>
      </c>
      <c r="GA251" s="293">
        <v>0</v>
      </c>
      <c r="GB251" s="285">
        <v>5355</v>
      </c>
      <c r="GC251" s="285">
        <v>0</v>
      </c>
      <c r="GD251" s="285">
        <v>809</v>
      </c>
      <c r="GE251" s="285">
        <v>0</v>
      </c>
      <c r="GF251" s="285">
        <v>3</v>
      </c>
      <c r="GG251" s="288">
        <v>87.44</v>
      </c>
      <c r="GH251" s="288">
        <v>351.82</v>
      </c>
      <c r="GI251" s="288">
        <v>17</v>
      </c>
      <c r="GJ251" s="288">
        <v>4</v>
      </c>
      <c r="GK251" s="288">
        <v>1</v>
      </c>
      <c r="GL251" s="288">
        <v>1</v>
      </c>
      <c r="GM251" s="288">
        <v>5</v>
      </c>
      <c r="GN251" s="288">
        <v>3</v>
      </c>
      <c r="GO251" s="288">
        <v>2</v>
      </c>
      <c r="GP251" s="288">
        <v>3</v>
      </c>
      <c r="GQ251" s="288">
        <v>1</v>
      </c>
      <c r="GR251" s="288">
        <v>0</v>
      </c>
      <c r="GS251" s="288">
        <v>0</v>
      </c>
      <c r="GT251" s="288">
        <v>2</v>
      </c>
      <c r="GU251" s="288">
        <v>0</v>
      </c>
      <c r="GV251" s="288">
        <v>2</v>
      </c>
      <c r="GW251" s="288">
        <v>1</v>
      </c>
      <c r="GX251" s="288">
        <v>0</v>
      </c>
      <c r="GY251" s="288">
        <v>0</v>
      </c>
      <c r="GZ251" s="288">
        <v>1</v>
      </c>
      <c r="HA251" s="288">
        <v>0</v>
      </c>
      <c r="HB251" s="288">
        <v>0</v>
      </c>
      <c r="HC251" s="288">
        <v>0</v>
      </c>
      <c r="HD251" s="288">
        <v>0</v>
      </c>
      <c r="HE251" s="288">
        <v>1</v>
      </c>
      <c r="HF251" s="288">
        <v>0</v>
      </c>
      <c r="HG251" s="288">
        <v>2</v>
      </c>
      <c r="HH251" s="288">
        <v>3.77</v>
      </c>
      <c r="HI251" s="288">
        <v>0.2</v>
      </c>
      <c r="HJ251" s="134">
        <v>1.756242343881032</v>
      </c>
      <c r="HK251" s="134">
        <v>22.831150470453419</v>
      </c>
      <c r="HL251" s="132">
        <v>46.013549409683044</v>
      </c>
      <c r="HM251" s="144">
        <v>91.086082533225294</v>
      </c>
      <c r="HN251" s="144">
        <v>99.464301151363301</v>
      </c>
      <c r="HO251" s="365">
        <v>6.4924525239409198E-2</v>
      </c>
      <c r="HP251" s="365">
        <v>0</v>
      </c>
      <c r="HQ251" s="365">
        <v>4</v>
      </c>
      <c r="HR251" s="365">
        <v>0</v>
      </c>
      <c r="HS251" s="132">
        <v>74</v>
      </c>
      <c r="HT251" s="132">
        <v>76.470588235294102</v>
      </c>
      <c r="HU251" s="132">
        <v>1.62311313098523</v>
      </c>
      <c r="HV251" s="132">
        <v>0.98653667595171801</v>
      </c>
      <c r="HW251" s="132">
        <v>5.1646342874331896</v>
      </c>
      <c r="HX251" s="132">
        <v>10.1757127971962</v>
      </c>
      <c r="HY251" s="144">
        <v>83.670333991552198</v>
      </c>
      <c r="HZ251" s="144">
        <v>90.712068673620607</v>
      </c>
      <c r="IA251" s="383">
        <v>20</v>
      </c>
      <c r="IB251" s="383">
        <v>12</v>
      </c>
      <c r="IC251" s="366">
        <v>0.33277870216306199</v>
      </c>
      <c r="ID251" s="366">
        <v>0.130534102034156</v>
      </c>
      <c r="IE251" s="366">
        <v>3.5650623885917998</v>
      </c>
      <c r="IF251" s="366">
        <v>2.0905923344947701</v>
      </c>
      <c r="IG251" s="144">
        <v>77.183600713012495</v>
      </c>
      <c r="IH251" s="144">
        <v>80.836236933797906</v>
      </c>
      <c r="II251" s="144">
        <v>9.3344425956738792</v>
      </c>
      <c r="IJ251" s="144">
        <v>6.2438812139671498</v>
      </c>
      <c r="IK251" s="144">
        <v>5.21091237244603</v>
      </c>
      <c r="IL251" s="144">
        <v>11.4757980486881</v>
      </c>
      <c r="IM251" s="146">
        <v>83.165359838457604</v>
      </c>
      <c r="IN251" s="135">
        <v>95.454474795142744</v>
      </c>
      <c r="IO251" s="366">
        <v>0.33967391304347799</v>
      </c>
      <c r="IP251" s="385">
        <v>0.13582342954159601</v>
      </c>
      <c r="IQ251" s="366">
        <v>3.5128805620608898</v>
      </c>
      <c r="IR251" s="385">
        <v>1.9370460048426199</v>
      </c>
      <c r="IS251" s="144">
        <v>92.037470725995306</v>
      </c>
      <c r="IT251" s="144">
        <v>92.251815980629502</v>
      </c>
      <c r="IU251" s="144">
        <v>9.6693840579710102</v>
      </c>
      <c r="IV251" s="144">
        <v>7.0118845500848899</v>
      </c>
      <c r="IW251" s="144">
        <v>7.6791236633257602</v>
      </c>
      <c r="IX251" s="144">
        <v>13.0749526673349</v>
      </c>
      <c r="IY251" s="338">
        <v>26</v>
      </c>
      <c r="IZ251" s="366">
        <v>0.45256744995648401</v>
      </c>
      <c r="JA251" s="366">
        <v>8.2802547770700592</v>
      </c>
      <c r="JB251" s="366">
        <v>98.089171974522301</v>
      </c>
      <c r="JC251" s="366">
        <v>5.4656222802436902</v>
      </c>
      <c r="JD251" s="144">
        <v>9.4889646679927999</v>
      </c>
    </row>
    <row r="252" spans="1:264" ht="18" customHeight="1">
      <c r="A252" s="278"/>
      <c r="B252" s="279" t="s">
        <v>87</v>
      </c>
      <c r="C252" s="279" t="s">
        <v>87</v>
      </c>
      <c r="D252" s="280" t="s">
        <v>1968</v>
      </c>
      <c r="E252" s="281" t="s">
        <v>1463</v>
      </c>
      <c r="F252" s="280" t="s">
        <v>118</v>
      </c>
      <c r="G252" s="281" t="s">
        <v>31</v>
      </c>
      <c r="H252" s="282" t="s">
        <v>87</v>
      </c>
      <c r="I252" s="282" t="s">
        <v>87</v>
      </c>
      <c r="J252" s="282" t="s">
        <v>87</v>
      </c>
      <c r="K252" s="282" t="s">
        <v>87</v>
      </c>
      <c r="L252" s="282" t="s">
        <v>87</v>
      </c>
      <c r="M252" s="283">
        <v>236868</v>
      </c>
      <c r="N252" s="282" t="s">
        <v>87</v>
      </c>
      <c r="O252" s="282" t="s">
        <v>87</v>
      </c>
      <c r="P252" s="282" t="s">
        <v>87</v>
      </c>
      <c r="Q252" s="282" t="s">
        <v>87</v>
      </c>
      <c r="R252" s="132">
        <v>98.442622545177827</v>
      </c>
      <c r="S252" s="132">
        <v>95.574694829671088</v>
      </c>
      <c r="T252" s="339" t="s">
        <v>88</v>
      </c>
      <c r="U252" s="339" t="s">
        <v>88</v>
      </c>
      <c r="V252" s="132">
        <v>10.029419630917401</v>
      </c>
      <c r="W252" s="132">
        <v>7.2746723722920601</v>
      </c>
      <c r="X252" s="132">
        <v>17.304092003209401</v>
      </c>
      <c r="Y252" s="282" t="s">
        <v>87</v>
      </c>
      <c r="Z252" s="282" t="s">
        <v>87</v>
      </c>
      <c r="AA252" s="282" t="s">
        <v>87</v>
      </c>
      <c r="AB252" s="282" t="s">
        <v>87</v>
      </c>
      <c r="AC252" s="282" t="s">
        <v>87</v>
      </c>
      <c r="AD252" s="282" t="s">
        <v>87</v>
      </c>
      <c r="AE252" s="282" t="s">
        <v>87</v>
      </c>
      <c r="AF252" s="282" t="s">
        <v>87</v>
      </c>
      <c r="AG252" s="282" t="s">
        <v>87</v>
      </c>
      <c r="AH252" s="282" t="s">
        <v>87</v>
      </c>
      <c r="AI252" s="282" t="s">
        <v>87</v>
      </c>
      <c r="AJ252" s="282" t="s">
        <v>87</v>
      </c>
      <c r="AK252" s="282" t="s">
        <v>87</v>
      </c>
      <c r="AL252" s="282" t="s">
        <v>87</v>
      </c>
      <c r="AM252" s="282" t="s">
        <v>87</v>
      </c>
      <c r="AN252" s="282" t="s">
        <v>87</v>
      </c>
      <c r="AO252" s="282" t="s">
        <v>87</v>
      </c>
      <c r="AP252" s="282" t="s">
        <v>87</v>
      </c>
      <c r="AQ252" s="282" t="s">
        <v>87</v>
      </c>
      <c r="AR252" s="282" t="s">
        <v>87</v>
      </c>
      <c r="AS252" s="282" t="s">
        <v>87</v>
      </c>
      <c r="AT252" s="282" t="s">
        <v>87</v>
      </c>
      <c r="AU252" s="282" t="s">
        <v>87</v>
      </c>
      <c r="AV252" s="282" t="s">
        <v>87</v>
      </c>
      <c r="AW252" s="286" t="s">
        <v>87</v>
      </c>
      <c r="AX252" s="286" t="s">
        <v>87</v>
      </c>
      <c r="AY252" s="286" t="s">
        <v>87</v>
      </c>
      <c r="AZ252" s="286" t="s">
        <v>87</v>
      </c>
      <c r="BA252" s="286" t="s">
        <v>87</v>
      </c>
      <c r="BB252" s="285">
        <v>32</v>
      </c>
      <c r="BC252" s="285">
        <v>55</v>
      </c>
      <c r="BD252" s="287" t="s">
        <v>88</v>
      </c>
      <c r="BE252" s="287" t="s">
        <v>88</v>
      </c>
      <c r="BF252" s="287" t="s">
        <v>88</v>
      </c>
      <c r="BG252" s="285">
        <v>71</v>
      </c>
      <c r="BH252" s="284">
        <v>28.269170279944419</v>
      </c>
      <c r="BI252" s="285">
        <v>290</v>
      </c>
      <c r="BJ252" s="284">
        <v>115.46562508709692</v>
      </c>
      <c r="BK252" s="285">
        <v>0</v>
      </c>
      <c r="BL252" s="284">
        <v>0</v>
      </c>
      <c r="BM252" s="285">
        <v>0</v>
      </c>
      <c r="BN252" s="288">
        <v>0</v>
      </c>
      <c r="BO252" s="289">
        <v>120</v>
      </c>
      <c r="BP252" s="288">
        <v>47.778879346384933</v>
      </c>
      <c r="BQ252" s="285">
        <v>0</v>
      </c>
      <c r="BR252" s="288">
        <v>0</v>
      </c>
      <c r="BS252" s="285">
        <v>27</v>
      </c>
      <c r="BT252" s="288">
        <v>10.750247852936608</v>
      </c>
      <c r="BU252" s="285">
        <v>0</v>
      </c>
      <c r="BV252" s="288">
        <v>0</v>
      </c>
      <c r="BW252" s="285">
        <v>29</v>
      </c>
      <c r="BX252" s="288">
        <v>11.546562508709691</v>
      </c>
      <c r="BY252" s="290">
        <v>0</v>
      </c>
      <c r="BZ252" s="291">
        <v>0</v>
      </c>
      <c r="CA252" s="290">
        <v>568</v>
      </c>
      <c r="CB252" s="291">
        <v>226.15336223955535</v>
      </c>
      <c r="CC252" s="290">
        <v>389</v>
      </c>
      <c r="CD252" s="291">
        <v>154.88320054786448</v>
      </c>
      <c r="CE252" s="285">
        <v>95</v>
      </c>
      <c r="CF252" s="288">
        <v>37.824946149221404</v>
      </c>
      <c r="CG252" s="285">
        <v>673</v>
      </c>
      <c r="CH252" s="288">
        <v>267.95988166764215</v>
      </c>
      <c r="CI252" s="285">
        <v>641</v>
      </c>
      <c r="CJ252" s="288">
        <v>255.21884717527283</v>
      </c>
      <c r="CK252" s="285">
        <v>204</v>
      </c>
      <c r="CL252" s="288">
        <v>81.224094888854381</v>
      </c>
      <c r="CM252" s="290">
        <v>17</v>
      </c>
      <c r="CN252" s="294">
        <v>6.7686745740711984</v>
      </c>
      <c r="CO252" s="285">
        <v>134</v>
      </c>
      <c r="CP252" s="288">
        <v>53.353081936796499</v>
      </c>
      <c r="CQ252" s="290">
        <v>1</v>
      </c>
      <c r="CR252" s="291">
        <v>0.39815732788654112</v>
      </c>
      <c r="CS252" s="290">
        <v>0</v>
      </c>
      <c r="CT252" s="291">
        <v>0</v>
      </c>
      <c r="CU252" s="290">
        <v>11</v>
      </c>
      <c r="CV252" s="291">
        <v>4.3797306067519521</v>
      </c>
      <c r="CW252" s="290">
        <v>470</v>
      </c>
      <c r="CX252" s="291">
        <v>187.13394410667431</v>
      </c>
      <c r="CY252" s="290">
        <v>470</v>
      </c>
      <c r="CZ252" s="291">
        <v>187.13394410667431</v>
      </c>
      <c r="DA252" s="290">
        <v>0</v>
      </c>
      <c r="DB252" s="291">
        <v>0</v>
      </c>
      <c r="DC252" s="285">
        <v>0</v>
      </c>
      <c r="DD252" s="285">
        <v>0</v>
      </c>
      <c r="DE252" s="285">
        <v>623</v>
      </c>
      <c r="DF252" s="285">
        <v>9819</v>
      </c>
      <c r="DG252" s="285">
        <v>0</v>
      </c>
      <c r="DH252" s="285">
        <v>601</v>
      </c>
      <c r="DI252" s="285">
        <v>124</v>
      </c>
      <c r="DJ252" s="285">
        <v>8</v>
      </c>
      <c r="DK252" s="285">
        <v>52</v>
      </c>
      <c r="DL252" s="285">
        <v>0</v>
      </c>
      <c r="DM252" s="285">
        <v>0</v>
      </c>
      <c r="DN252" s="285">
        <v>0</v>
      </c>
      <c r="DO252" s="285">
        <v>50</v>
      </c>
      <c r="DP252" s="285">
        <v>19</v>
      </c>
      <c r="DQ252" s="285">
        <v>4</v>
      </c>
      <c r="DR252" s="285">
        <v>0</v>
      </c>
      <c r="DS252" s="285">
        <v>18</v>
      </c>
      <c r="DT252" s="285">
        <v>0</v>
      </c>
      <c r="DU252" s="285">
        <v>21458</v>
      </c>
      <c r="DV252" s="285">
        <v>3068</v>
      </c>
      <c r="DW252" s="285">
        <v>2624</v>
      </c>
      <c r="DX252" s="285">
        <v>391</v>
      </c>
      <c r="DY252" s="285">
        <v>389</v>
      </c>
      <c r="DZ252" s="285">
        <v>2473</v>
      </c>
      <c r="EA252" s="285">
        <v>11351</v>
      </c>
      <c r="EB252" s="288">
        <v>24.438375473526602</v>
      </c>
      <c r="EC252" s="285">
        <v>207</v>
      </c>
      <c r="ED252" s="285">
        <v>3685</v>
      </c>
      <c r="EE252" s="285">
        <v>826</v>
      </c>
      <c r="EF252" s="288">
        <v>22.415196743554951</v>
      </c>
      <c r="EG252" s="285">
        <v>108</v>
      </c>
      <c r="EH252" s="285">
        <v>108</v>
      </c>
      <c r="EI252" s="285">
        <v>24</v>
      </c>
      <c r="EJ252" s="285">
        <v>12</v>
      </c>
      <c r="EK252" s="285">
        <v>462</v>
      </c>
      <c r="EL252" s="285">
        <v>0</v>
      </c>
      <c r="EM252" s="285">
        <v>12</v>
      </c>
      <c r="EN252" s="285">
        <v>3</v>
      </c>
      <c r="EO252" s="285">
        <v>53</v>
      </c>
      <c r="EP252" s="285">
        <v>158</v>
      </c>
      <c r="EQ252" s="285">
        <v>17</v>
      </c>
      <c r="ER252" s="285">
        <v>0</v>
      </c>
      <c r="ES252" s="285">
        <v>1</v>
      </c>
      <c r="ET252" s="285">
        <v>0</v>
      </c>
      <c r="EU252" s="285">
        <v>0</v>
      </c>
      <c r="EV252" s="285">
        <v>3710</v>
      </c>
      <c r="EW252" s="285">
        <v>3</v>
      </c>
      <c r="EX252" s="285">
        <v>0</v>
      </c>
      <c r="EY252" s="285">
        <v>0</v>
      </c>
      <c r="EZ252" s="285">
        <v>0</v>
      </c>
      <c r="FA252" s="285">
        <v>3</v>
      </c>
      <c r="FB252" s="285">
        <v>1</v>
      </c>
      <c r="FC252" s="285">
        <v>0</v>
      </c>
      <c r="FD252" s="285">
        <v>6</v>
      </c>
      <c r="FE252" s="285">
        <v>3</v>
      </c>
      <c r="FF252" s="285">
        <v>21</v>
      </c>
      <c r="FG252" s="285">
        <v>111</v>
      </c>
      <c r="FH252" s="285">
        <v>251</v>
      </c>
      <c r="FI252" s="285">
        <v>178</v>
      </c>
      <c r="FJ252" s="285">
        <v>2151</v>
      </c>
      <c r="FK252" s="295">
        <v>7</v>
      </c>
      <c r="FL252" s="291">
        <v>2.9552324501410068</v>
      </c>
      <c r="FM252" s="295">
        <v>1</v>
      </c>
      <c r="FN252" s="291">
        <v>0.42217606430585813</v>
      </c>
      <c r="FO252" s="289">
        <v>2</v>
      </c>
      <c r="FP252" s="288">
        <v>0.84435212861171627</v>
      </c>
      <c r="FQ252" s="281">
        <v>0</v>
      </c>
      <c r="FR252" s="292">
        <v>0</v>
      </c>
      <c r="FS252" s="281">
        <v>0</v>
      </c>
      <c r="FT252" s="292">
        <v>0</v>
      </c>
      <c r="FU252" s="295">
        <v>11</v>
      </c>
      <c r="FV252" s="291">
        <v>4.3797306067519521</v>
      </c>
      <c r="FW252" s="293">
        <v>1</v>
      </c>
      <c r="FX252" s="293">
        <v>0</v>
      </c>
      <c r="FY252" s="293">
        <v>1</v>
      </c>
      <c r="FZ252" s="293">
        <v>0</v>
      </c>
      <c r="GA252" s="293">
        <v>0</v>
      </c>
      <c r="GB252" s="285">
        <v>6040</v>
      </c>
      <c r="GC252" s="285">
        <v>0</v>
      </c>
      <c r="GD252" s="285">
        <v>0</v>
      </c>
      <c r="GE252" s="285">
        <v>0</v>
      </c>
      <c r="GF252" s="285">
        <v>3</v>
      </c>
      <c r="GG252" s="288">
        <v>90.1</v>
      </c>
      <c r="GH252" s="288">
        <v>440</v>
      </c>
      <c r="GI252" s="288">
        <v>24</v>
      </c>
      <c r="GJ252" s="288">
        <v>3</v>
      </c>
      <c r="GK252" s="288">
        <v>1</v>
      </c>
      <c r="GL252" s="288">
        <v>1</v>
      </c>
      <c r="GM252" s="288">
        <v>6</v>
      </c>
      <c r="GN252" s="288">
        <v>5</v>
      </c>
      <c r="GO252" s="288">
        <v>2</v>
      </c>
      <c r="GP252" s="288">
        <v>10</v>
      </c>
      <c r="GQ252" s="288">
        <v>1</v>
      </c>
      <c r="GR252" s="288">
        <v>0</v>
      </c>
      <c r="GS252" s="288">
        <v>0</v>
      </c>
      <c r="GT252" s="288">
        <v>10</v>
      </c>
      <c r="GU252" s="288">
        <v>0</v>
      </c>
      <c r="GV252" s="288">
        <v>2</v>
      </c>
      <c r="GW252" s="288">
        <v>1</v>
      </c>
      <c r="GX252" s="288">
        <v>1</v>
      </c>
      <c r="GY252" s="288">
        <v>2</v>
      </c>
      <c r="GZ252" s="288">
        <v>1</v>
      </c>
      <c r="HA252" s="288">
        <v>1</v>
      </c>
      <c r="HB252" s="288">
        <v>0</v>
      </c>
      <c r="HC252" s="288">
        <v>0</v>
      </c>
      <c r="HD252" s="288">
        <v>0</v>
      </c>
      <c r="HE252" s="288">
        <v>3</v>
      </c>
      <c r="HF252" s="288">
        <v>1</v>
      </c>
      <c r="HG252" s="288">
        <v>1</v>
      </c>
      <c r="HH252" s="288">
        <v>2</v>
      </c>
      <c r="HI252" s="288">
        <v>1.8</v>
      </c>
      <c r="HJ252" s="134">
        <v>1.6887042572234325</v>
      </c>
      <c r="HK252" s="134">
        <v>26.174915986963207</v>
      </c>
      <c r="HL252" s="132">
        <v>45.94542107840654</v>
      </c>
      <c r="HM252" s="144">
        <v>97.3691703252141</v>
      </c>
      <c r="HN252" s="144">
        <v>90.998323535688698</v>
      </c>
      <c r="HO252" s="365">
        <v>1.86115764005211E-2</v>
      </c>
      <c r="HP252" s="365">
        <v>1.30089761935736E-2</v>
      </c>
      <c r="HQ252" s="365">
        <v>0.632911392405063</v>
      </c>
      <c r="HR252" s="365">
        <v>0.55248618784530401</v>
      </c>
      <c r="HS252" s="132">
        <v>79.113924050632903</v>
      </c>
      <c r="HT252" s="132">
        <v>87.845303867403302</v>
      </c>
      <c r="HU252" s="132">
        <v>2.94062907128234</v>
      </c>
      <c r="HV252" s="132">
        <v>2.35462469103682</v>
      </c>
      <c r="HW252" s="132">
        <v>4.4959577627454204</v>
      </c>
      <c r="HX252" s="132">
        <v>8.0839714707130295</v>
      </c>
      <c r="HY252" s="144">
        <v>90.58291129059144</v>
      </c>
      <c r="HZ252" s="144">
        <v>90.123760469126395</v>
      </c>
      <c r="IA252" s="383">
        <v>15</v>
      </c>
      <c r="IB252" s="383">
        <v>11</v>
      </c>
      <c r="IC252" s="366">
        <v>0.22318107424490399</v>
      </c>
      <c r="ID252" s="366">
        <v>0.113320284330895</v>
      </c>
      <c r="IE252" s="366">
        <v>2.53807106598985</v>
      </c>
      <c r="IF252" s="366">
        <v>1.8487394957983201</v>
      </c>
      <c r="IG252" s="144">
        <v>73.265651438240297</v>
      </c>
      <c r="IH252" s="144">
        <v>74.117647058823493</v>
      </c>
      <c r="II252" s="144">
        <v>8.7933343252492193</v>
      </c>
      <c r="IJ252" s="144">
        <v>6.1295971978984198</v>
      </c>
      <c r="IK252" s="144">
        <v>5.8736182148160401</v>
      </c>
      <c r="IL252" s="144">
        <v>10.3651021356555</v>
      </c>
      <c r="IM252" s="146">
        <v>88.677790190548293</v>
      </c>
      <c r="IN252" s="135">
        <v>91.448425437498273</v>
      </c>
      <c r="IO252" s="366">
        <v>0.14890448840672199</v>
      </c>
      <c r="IP252" s="385">
        <v>0.132000754290025</v>
      </c>
      <c r="IQ252" s="366">
        <v>3.5</v>
      </c>
      <c r="IR252" s="385">
        <v>5.1470588235294104</v>
      </c>
      <c r="IS252" s="144">
        <v>78</v>
      </c>
      <c r="IT252" s="144">
        <v>80.147058823529406</v>
      </c>
      <c r="IU252" s="144">
        <v>4.2544139544777702</v>
      </c>
      <c r="IV252" s="144">
        <v>2.5645860833490501</v>
      </c>
      <c r="IW252" s="144">
        <v>11.047601487354401</v>
      </c>
      <c r="IX252" s="144">
        <v>14.2448714925725</v>
      </c>
      <c r="IY252" s="338">
        <v>15</v>
      </c>
      <c r="IZ252" s="366">
        <v>0.21407164264307099</v>
      </c>
      <c r="JA252" s="366">
        <v>2.7124773960217001</v>
      </c>
      <c r="JB252" s="366">
        <v>85.352622061482805</v>
      </c>
      <c r="JC252" s="366">
        <v>7.89210789210789</v>
      </c>
      <c r="JD252" s="144">
        <v>10.965186996140901</v>
      </c>
    </row>
    <row r="253" spans="1:264" ht="18" customHeight="1">
      <c r="A253" s="278"/>
      <c r="B253" s="279" t="s">
        <v>87</v>
      </c>
      <c r="C253" s="279" t="s">
        <v>87</v>
      </c>
      <c r="D253" s="280" t="s">
        <v>1969</v>
      </c>
      <c r="E253" s="281" t="s">
        <v>1464</v>
      </c>
      <c r="F253" s="280" t="s">
        <v>118</v>
      </c>
      <c r="G253" s="281" t="s">
        <v>31</v>
      </c>
      <c r="H253" s="282" t="s">
        <v>87</v>
      </c>
      <c r="I253" s="282" t="s">
        <v>87</v>
      </c>
      <c r="J253" s="282" t="s">
        <v>87</v>
      </c>
      <c r="K253" s="282" t="s">
        <v>87</v>
      </c>
      <c r="L253" s="282" t="s">
        <v>87</v>
      </c>
      <c r="M253" s="283">
        <v>506835</v>
      </c>
      <c r="N253" s="282" t="s">
        <v>87</v>
      </c>
      <c r="O253" s="282" t="s">
        <v>87</v>
      </c>
      <c r="P253" s="282" t="s">
        <v>87</v>
      </c>
      <c r="Q253" s="282" t="s">
        <v>87</v>
      </c>
      <c r="R253" s="132">
        <v>100.5656147047264</v>
      </c>
      <c r="S253" s="132">
        <v>95.959315496044553</v>
      </c>
      <c r="T253" s="338">
        <v>26.164406334240994</v>
      </c>
      <c r="U253" s="339" t="s">
        <v>88</v>
      </c>
      <c r="V253" s="132">
        <v>10.6836138783923</v>
      </c>
      <c r="W253" s="132">
        <v>8.1243558914462408</v>
      </c>
      <c r="X253" s="132">
        <v>18.8079697698385</v>
      </c>
      <c r="Y253" s="282" t="s">
        <v>87</v>
      </c>
      <c r="Z253" s="282" t="s">
        <v>87</v>
      </c>
      <c r="AA253" s="282" t="s">
        <v>87</v>
      </c>
      <c r="AB253" s="282" t="s">
        <v>87</v>
      </c>
      <c r="AC253" s="282" t="s">
        <v>87</v>
      </c>
      <c r="AD253" s="282" t="s">
        <v>87</v>
      </c>
      <c r="AE253" s="282" t="s">
        <v>87</v>
      </c>
      <c r="AF253" s="282" t="s">
        <v>87</v>
      </c>
      <c r="AG253" s="282" t="s">
        <v>87</v>
      </c>
      <c r="AH253" s="282" t="s">
        <v>87</v>
      </c>
      <c r="AI253" s="282" t="s">
        <v>87</v>
      </c>
      <c r="AJ253" s="282" t="s">
        <v>87</v>
      </c>
      <c r="AK253" s="282" t="s">
        <v>87</v>
      </c>
      <c r="AL253" s="282" t="s">
        <v>87</v>
      </c>
      <c r="AM253" s="282" t="s">
        <v>87</v>
      </c>
      <c r="AN253" s="282" t="s">
        <v>87</v>
      </c>
      <c r="AO253" s="282" t="s">
        <v>87</v>
      </c>
      <c r="AP253" s="282" t="s">
        <v>87</v>
      </c>
      <c r="AQ253" s="282" t="s">
        <v>87</v>
      </c>
      <c r="AR253" s="282" t="s">
        <v>87</v>
      </c>
      <c r="AS253" s="282" t="s">
        <v>87</v>
      </c>
      <c r="AT253" s="282" t="s">
        <v>87</v>
      </c>
      <c r="AU253" s="282" t="s">
        <v>87</v>
      </c>
      <c r="AV253" s="282" t="s">
        <v>87</v>
      </c>
      <c r="AW253" s="286" t="s">
        <v>87</v>
      </c>
      <c r="AX253" s="286" t="s">
        <v>87</v>
      </c>
      <c r="AY253" s="286" t="s">
        <v>87</v>
      </c>
      <c r="AZ253" s="286" t="s">
        <v>87</v>
      </c>
      <c r="BA253" s="286" t="s">
        <v>87</v>
      </c>
      <c r="BB253" s="285">
        <v>55</v>
      </c>
      <c r="BC253" s="285">
        <v>62</v>
      </c>
      <c r="BD253" s="287" t="s">
        <v>88</v>
      </c>
      <c r="BE253" s="287" t="s">
        <v>88</v>
      </c>
      <c r="BF253" s="287" t="s">
        <v>88</v>
      </c>
      <c r="BG253" s="285">
        <v>287</v>
      </c>
      <c r="BH253" s="284">
        <v>55.826040611013099</v>
      </c>
      <c r="BI253" s="285">
        <v>625</v>
      </c>
      <c r="BJ253" s="284">
        <v>121.57238809018531</v>
      </c>
      <c r="BK253" s="285">
        <v>35</v>
      </c>
      <c r="BL253" s="284">
        <v>6.8080537330503779</v>
      </c>
      <c r="BM253" s="285">
        <v>71</v>
      </c>
      <c r="BN253" s="288">
        <v>13.810623287045052</v>
      </c>
      <c r="BO253" s="289">
        <v>423</v>
      </c>
      <c r="BP253" s="288">
        <v>82.280192259437428</v>
      </c>
      <c r="BQ253" s="285">
        <v>0</v>
      </c>
      <c r="BR253" s="288">
        <v>0</v>
      </c>
      <c r="BS253" s="285">
        <v>64</v>
      </c>
      <c r="BT253" s="288">
        <v>12.449012540434977</v>
      </c>
      <c r="BU253" s="285">
        <v>0</v>
      </c>
      <c r="BV253" s="288">
        <v>0</v>
      </c>
      <c r="BW253" s="285">
        <v>256</v>
      </c>
      <c r="BX253" s="288">
        <v>49.796050161739906</v>
      </c>
      <c r="BY253" s="290">
        <v>0</v>
      </c>
      <c r="BZ253" s="291">
        <v>0</v>
      </c>
      <c r="CA253" s="285">
        <v>299</v>
      </c>
      <c r="CB253" s="288">
        <v>58.160230462344657</v>
      </c>
      <c r="CC253" s="290">
        <v>0</v>
      </c>
      <c r="CD253" s="291">
        <v>0</v>
      </c>
      <c r="CE253" s="285">
        <v>41</v>
      </c>
      <c r="CF253" s="288">
        <v>7.9751486587161571</v>
      </c>
      <c r="CG253" s="285">
        <v>581</v>
      </c>
      <c r="CH253" s="288">
        <v>113.01369196863628</v>
      </c>
      <c r="CI253" s="285">
        <v>2375</v>
      </c>
      <c r="CJ253" s="288">
        <v>461.97507474270418</v>
      </c>
      <c r="CK253" s="285">
        <v>357</v>
      </c>
      <c r="CL253" s="288">
        <v>69.442148077113842</v>
      </c>
      <c r="CM253" s="290">
        <v>2979</v>
      </c>
      <c r="CN253" s="294">
        <v>579.46263059305932</v>
      </c>
      <c r="CO253" s="285">
        <v>100</v>
      </c>
      <c r="CP253" s="288">
        <v>19.45158209442965</v>
      </c>
      <c r="CQ253" s="290">
        <v>3</v>
      </c>
      <c r="CR253" s="291">
        <v>0.5835474628328895</v>
      </c>
      <c r="CS253" s="290">
        <v>20</v>
      </c>
      <c r="CT253" s="291">
        <v>3.8903164188859303</v>
      </c>
      <c r="CU253" s="285">
        <v>35</v>
      </c>
      <c r="CV253" s="288">
        <v>6.8080537330503779</v>
      </c>
      <c r="CW253" s="285">
        <v>795</v>
      </c>
      <c r="CX253" s="288">
        <v>154.64007765071574</v>
      </c>
      <c r="CY253" s="285">
        <v>779</v>
      </c>
      <c r="CZ253" s="288">
        <v>151.52782451560699</v>
      </c>
      <c r="DA253" s="290">
        <v>16</v>
      </c>
      <c r="DB253" s="291">
        <v>3.1122531351087441</v>
      </c>
      <c r="DC253" s="285">
        <v>16</v>
      </c>
      <c r="DD253" s="285">
        <v>0</v>
      </c>
      <c r="DE253" s="285">
        <v>414</v>
      </c>
      <c r="DF253" s="285">
        <v>11261</v>
      </c>
      <c r="DG253" s="285">
        <v>3110</v>
      </c>
      <c r="DH253" s="285">
        <v>1556</v>
      </c>
      <c r="DI253" s="285">
        <v>162</v>
      </c>
      <c r="DJ253" s="285">
        <v>40</v>
      </c>
      <c r="DK253" s="285">
        <v>6</v>
      </c>
      <c r="DL253" s="285">
        <v>16</v>
      </c>
      <c r="DM253" s="285">
        <v>0</v>
      </c>
      <c r="DN253" s="285">
        <v>1117</v>
      </c>
      <c r="DO253" s="285">
        <v>0</v>
      </c>
      <c r="DP253" s="285">
        <v>68</v>
      </c>
      <c r="DQ253" s="285">
        <v>189</v>
      </c>
      <c r="DR253" s="285">
        <v>0</v>
      </c>
      <c r="DS253" s="285">
        <v>4</v>
      </c>
      <c r="DT253" s="285">
        <v>20628</v>
      </c>
      <c r="DU253" s="285">
        <v>0</v>
      </c>
      <c r="DV253" s="285">
        <v>5688</v>
      </c>
      <c r="DW253" s="285">
        <v>8513</v>
      </c>
      <c r="DX253" s="285">
        <v>647</v>
      </c>
      <c r="DY253" s="285">
        <v>591</v>
      </c>
      <c r="DZ253" s="285">
        <v>5653</v>
      </c>
      <c r="EA253" s="285">
        <v>12347</v>
      </c>
      <c r="EB253" s="288">
        <v>31.440835830566101</v>
      </c>
      <c r="EC253" s="285">
        <v>258</v>
      </c>
      <c r="ED253" s="285">
        <v>4247</v>
      </c>
      <c r="EE253" s="285">
        <v>1379</v>
      </c>
      <c r="EF253" s="288">
        <v>32.469978808570751</v>
      </c>
      <c r="EG253" s="285">
        <v>115</v>
      </c>
      <c r="EH253" s="285">
        <v>157</v>
      </c>
      <c r="EI253" s="285">
        <v>206</v>
      </c>
      <c r="EJ253" s="285">
        <v>38</v>
      </c>
      <c r="EK253" s="285">
        <v>503</v>
      </c>
      <c r="EL253" s="285">
        <v>0</v>
      </c>
      <c r="EM253" s="285">
        <v>15</v>
      </c>
      <c r="EN253" s="285">
        <v>24</v>
      </c>
      <c r="EO253" s="285">
        <v>39</v>
      </c>
      <c r="EP253" s="285">
        <v>5</v>
      </c>
      <c r="EQ253" s="285">
        <v>83</v>
      </c>
      <c r="ER253" s="285">
        <v>0</v>
      </c>
      <c r="ES253" s="285">
        <v>0</v>
      </c>
      <c r="ET253" s="285">
        <v>2</v>
      </c>
      <c r="EU253" s="285">
        <v>1</v>
      </c>
      <c r="EV253" s="285">
        <v>3340</v>
      </c>
      <c r="EW253" s="285">
        <v>2</v>
      </c>
      <c r="EX253" s="285">
        <v>34</v>
      </c>
      <c r="EY253" s="285">
        <v>0</v>
      </c>
      <c r="EZ253" s="285">
        <v>0</v>
      </c>
      <c r="FA253" s="285">
        <v>7</v>
      </c>
      <c r="FB253" s="285">
        <v>1</v>
      </c>
      <c r="FC253" s="285">
        <v>13</v>
      </c>
      <c r="FD253" s="285">
        <v>16</v>
      </c>
      <c r="FE253" s="285">
        <v>7</v>
      </c>
      <c r="FF253" s="285">
        <v>55</v>
      </c>
      <c r="FG253" s="285">
        <v>253</v>
      </c>
      <c r="FH253" s="285">
        <v>459</v>
      </c>
      <c r="FI253" s="285">
        <v>139</v>
      </c>
      <c r="FJ253" s="285">
        <v>2169</v>
      </c>
      <c r="FK253" s="289">
        <v>13</v>
      </c>
      <c r="FL253" s="288">
        <v>2.5649373070131305</v>
      </c>
      <c r="FM253" s="289">
        <v>5</v>
      </c>
      <c r="FN253" s="288">
        <v>0.98651434885120404</v>
      </c>
      <c r="FO253" s="295">
        <v>9</v>
      </c>
      <c r="FP253" s="291">
        <v>1.7757258279321673</v>
      </c>
      <c r="FQ253" s="281">
        <v>3</v>
      </c>
      <c r="FR253" s="292">
        <v>0.5835474628328895</v>
      </c>
      <c r="FS253" s="281">
        <v>1</v>
      </c>
      <c r="FT253" s="292">
        <v>0.19451582094429651</v>
      </c>
      <c r="FU253" s="295">
        <v>14</v>
      </c>
      <c r="FV253" s="291">
        <v>2.7232214932201511</v>
      </c>
      <c r="FW253" s="293">
        <v>1</v>
      </c>
      <c r="FX253" s="293">
        <v>1</v>
      </c>
      <c r="FY253" s="293">
        <v>0</v>
      </c>
      <c r="FZ253" s="293">
        <v>0</v>
      </c>
      <c r="GA253" s="293">
        <v>0</v>
      </c>
      <c r="GB253" s="285">
        <v>11217</v>
      </c>
      <c r="GC253" s="285">
        <v>0</v>
      </c>
      <c r="GD253" s="285">
        <v>4274</v>
      </c>
      <c r="GE253" s="285">
        <v>0</v>
      </c>
      <c r="GF253" s="285">
        <v>31</v>
      </c>
      <c r="GG253" s="288">
        <v>157.75</v>
      </c>
      <c r="GH253" s="288">
        <v>567.72</v>
      </c>
      <c r="GI253" s="288">
        <v>27.74</v>
      </c>
      <c r="GJ253" s="288">
        <v>9</v>
      </c>
      <c r="GK253" s="288">
        <v>1</v>
      </c>
      <c r="GL253" s="288">
        <v>1.27</v>
      </c>
      <c r="GM253" s="288">
        <v>10</v>
      </c>
      <c r="GN253" s="288">
        <v>7</v>
      </c>
      <c r="GO253" s="288">
        <v>2</v>
      </c>
      <c r="GP253" s="288">
        <v>9.06</v>
      </c>
      <c r="GQ253" s="288">
        <v>3</v>
      </c>
      <c r="GR253" s="288">
        <v>3</v>
      </c>
      <c r="GS253" s="288">
        <v>0</v>
      </c>
      <c r="GT253" s="288">
        <v>21.11</v>
      </c>
      <c r="GU253" s="288">
        <v>0</v>
      </c>
      <c r="GV253" s="288">
        <v>2</v>
      </c>
      <c r="GW253" s="288">
        <v>1</v>
      </c>
      <c r="GX253" s="288">
        <v>1</v>
      </c>
      <c r="GY253" s="288">
        <v>2</v>
      </c>
      <c r="GZ253" s="288">
        <v>2</v>
      </c>
      <c r="HA253" s="288">
        <v>1</v>
      </c>
      <c r="HB253" s="288">
        <v>1</v>
      </c>
      <c r="HC253" s="288">
        <v>0</v>
      </c>
      <c r="HD253" s="288">
        <v>0</v>
      </c>
      <c r="HE253" s="288">
        <v>2</v>
      </c>
      <c r="HF253" s="288">
        <v>1</v>
      </c>
      <c r="HG253" s="288">
        <v>2</v>
      </c>
      <c r="HH253" s="288">
        <v>8</v>
      </c>
      <c r="HI253" s="288">
        <v>1</v>
      </c>
      <c r="HJ253" s="134">
        <v>2.7622401767833713</v>
      </c>
      <c r="HK253" s="134">
        <v>16.77074393047047</v>
      </c>
      <c r="HL253" s="132">
        <v>36.339242554282954</v>
      </c>
      <c r="HM253" s="144">
        <v>101.504247251751</v>
      </c>
      <c r="HN253" s="144">
        <v>92.772718902936006</v>
      </c>
      <c r="HO253" s="365">
        <v>8.6372360844529705E-2</v>
      </c>
      <c r="HP253" s="366">
        <v>6.2297533017692504E-3</v>
      </c>
      <c r="HQ253" s="365">
        <v>5.4216867469879499</v>
      </c>
      <c r="HR253" s="366">
        <v>0.68027210884353695</v>
      </c>
      <c r="HS253" s="132">
        <v>88.554216867469904</v>
      </c>
      <c r="HT253" s="132">
        <v>89.7959183673469</v>
      </c>
      <c r="HU253" s="132">
        <v>1.5930902111324401</v>
      </c>
      <c r="HV253" s="132">
        <v>0.91577373536008</v>
      </c>
      <c r="HW253" s="132">
        <v>3.9590585033477002</v>
      </c>
      <c r="HX253" s="132">
        <v>7.42382164249151</v>
      </c>
      <c r="HY253" s="144">
        <v>91.164849295403869</v>
      </c>
      <c r="HZ253" s="144">
        <v>85.546153781945193</v>
      </c>
      <c r="IA253" s="383">
        <v>42</v>
      </c>
      <c r="IB253" s="383">
        <v>30</v>
      </c>
      <c r="IC253" s="366">
        <v>0.374431666220915</v>
      </c>
      <c r="ID253" s="366">
        <v>0.16469038208168599</v>
      </c>
      <c r="IE253" s="366">
        <v>3.90334572490706</v>
      </c>
      <c r="IF253" s="366">
        <v>2.4732069249793902</v>
      </c>
      <c r="IG253" s="144">
        <v>74.256505576208198</v>
      </c>
      <c r="IH253" s="144">
        <v>75.020610057708197</v>
      </c>
      <c r="II253" s="144">
        <v>9.5925826869929605</v>
      </c>
      <c r="IJ253" s="144">
        <v>6.6589811155028498</v>
      </c>
      <c r="IK253" s="144">
        <v>4.3308057152436099</v>
      </c>
      <c r="IL253" s="144">
        <v>8.9952875376174504</v>
      </c>
      <c r="IM253" s="146">
        <v>98.744743857556458</v>
      </c>
      <c r="IN253" s="135">
        <v>107.98495019622231</v>
      </c>
      <c r="IO253" s="366">
        <v>0.433317284545017</v>
      </c>
      <c r="IP253" s="366">
        <v>0.211548033847685</v>
      </c>
      <c r="IQ253" s="366">
        <v>5.0943396226415096</v>
      </c>
      <c r="IR253" s="366">
        <v>3.4136546184738998</v>
      </c>
      <c r="IS253" s="144">
        <v>96.037735849056602</v>
      </c>
      <c r="IT253" s="144">
        <v>94.779116465863495</v>
      </c>
      <c r="IU253" s="144">
        <v>8.50585780773552</v>
      </c>
      <c r="IV253" s="144">
        <v>6.1971129915380798</v>
      </c>
      <c r="IW253" s="144">
        <v>5.4966324667967497</v>
      </c>
      <c r="IX253" s="144">
        <v>8.2386962677350404</v>
      </c>
      <c r="IY253" s="338">
        <v>33</v>
      </c>
      <c r="IZ253" s="366">
        <v>0.40160642570281102</v>
      </c>
      <c r="JA253" s="366">
        <v>7.0212765957446797</v>
      </c>
      <c r="JB253" s="366">
        <v>94.680851063829806</v>
      </c>
      <c r="JC253" s="366">
        <v>5.7198490933430701</v>
      </c>
      <c r="JD253" s="144">
        <v>5.0250137890326396</v>
      </c>
    </row>
    <row r="254" spans="1:264" ht="18" customHeight="1">
      <c r="A254" s="278"/>
      <c r="B254" s="279" t="s">
        <v>87</v>
      </c>
      <c r="C254" s="279" t="s">
        <v>87</v>
      </c>
      <c r="D254" s="280" t="s">
        <v>1970</v>
      </c>
      <c r="E254" s="281" t="s">
        <v>1465</v>
      </c>
      <c r="F254" s="280" t="s">
        <v>118</v>
      </c>
      <c r="G254" s="281" t="s">
        <v>31</v>
      </c>
      <c r="H254" s="282" t="s">
        <v>87</v>
      </c>
      <c r="I254" s="282" t="s">
        <v>87</v>
      </c>
      <c r="J254" s="282" t="s">
        <v>87</v>
      </c>
      <c r="K254" s="282" t="s">
        <v>87</v>
      </c>
      <c r="L254" s="282" t="s">
        <v>87</v>
      </c>
      <c r="M254" s="283">
        <v>84314</v>
      </c>
      <c r="N254" s="282" t="s">
        <v>87</v>
      </c>
      <c r="O254" s="282" t="s">
        <v>87</v>
      </c>
      <c r="P254" s="282" t="s">
        <v>87</v>
      </c>
      <c r="Q254" s="282" t="s">
        <v>87</v>
      </c>
      <c r="R254" s="132">
        <v>97.329880230443393</v>
      </c>
      <c r="S254" s="132">
        <v>91.614349018415652</v>
      </c>
      <c r="T254" s="339" t="s">
        <v>88</v>
      </c>
      <c r="U254" s="339" t="s">
        <v>88</v>
      </c>
      <c r="V254" s="132">
        <v>11.787072243346</v>
      </c>
      <c r="W254" s="132">
        <v>9.1254752851711007</v>
      </c>
      <c r="X254" s="132">
        <v>20.912547528517099</v>
      </c>
      <c r="Y254" s="282" t="s">
        <v>87</v>
      </c>
      <c r="Z254" s="282" t="s">
        <v>87</v>
      </c>
      <c r="AA254" s="282" t="s">
        <v>87</v>
      </c>
      <c r="AB254" s="282" t="s">
        <v>87</v>
      </c>
      <c r="AC254" s="282" t="s">
        <v>87</v>
      </c>
      <c r="AD254" s="282" t="s">
        <v>87</v>
      </c>
      <c r="AE254" s="282" t="s">
        <v>87</v>
      </c>
      <c r="AF254" s="282" t="s">
        <v>87</v>
      </c>
      <c r="AG254" s="282" t="s">
        <v>87</v>
      </c>
      <c r="AH254" s="282" t="s">
        <v>87</v>
      </c>
      <c r="AI254" s="282" t="s">
        <v>87</v>
      </c>
      <c r="AJ254" s="282" t="s">
        <v>87</v>
      </c>
      <c r="AK254" s="282" t="s">
        <v>87</v>
      </c>
      <c r="AL254" s="282" t="s">
        <v>87</v>
      </c>
      <c r="AM254" s="282" t="s">
        <v>87</v>
      </c>
      <c r="AN254" s="282" t="s">
        <v>87</v>
      </c>
      <c r="AO254" s="282" t="s">
        <v>87</v>
      </c>
      <c r="AP254" s="282" t="s">
        <v>87</v>
      </c>
      <c r="AQ254" s="282" t="s">
        <v>87</v>
      </c>
      <c r="AR254" s="282" t="s">
        <v>87</v>
      </c>
      <c r="AS254" s="282" t="s">
        <v>87</v>
      </c>
      <c r="AT254" s="282" t="s">
        <v>87</v>
      </c>
      <c r="AU254" s="282" t="s">
        <v>87</v>
      </c>
      <c r="AV254" s="282" t="s">
        <v>87</v>
      </c>
      <c r="AW254" s="286" t="s">
        <v>87</v>
      </c>
      <c r="AX254" s="286" t="s">
        <v>87</v>
      </c>
      <c r="AY254" s="286" t="s">
        <v>87</v>
      </c>
      <c r="AZ254" s="286" t="s">
        <v>87</v>
      </c>
      <c r="BA254" s="286" t="s">
        <v>87</v>
      </c>
      <c r="BB254" s="285">
        <v>10</v>
      </c>
      <c r="BC254" s="285">
        <v>8</v>
      </c>
      <c r="BD254" s="287" t="s">
        <v>88</v>
      </c>
      <c r="BE254" s="287" t="s">
        <v>88</v>
      </c>
      <c r="BF254" s="287" t="s">
        <v>88</v>
      </c>
      <c r="BG254" s="285">
        <v>32</v>
      </c>
      <c r="BH254" s="284">
        <v>35.314241571483748</v>
      </c>
      <c r="BI254" s="285">
        <v>130</v>
      </c>
      <c r="BJ254" s="284">
        <v>143.46410638415273</v>
      </c>
      <c r="BK254" s="285">
        <v>0</v>
      </c>
      <c r="BL254" s="284">
        <v>0</v>
      </c>
      <c r="BM254" s="285">
        <v>0</v>
      </c>
      <c r="BN254" s="288">
        <v>0</v>
      </c>
      <c r="BO254" s="289">
        <v>25</v>
      </c>
      <c r="BP254" s="288">
        <v>27.589251227721682</v>
      </c>
      <c r="BQ254" s="285">
        <v>0</v>
      </c>
      <c r="BR254" s="288">
        <v>0</v>
      </c>
      <c r="BS254" s="285">
        <v>0</v>
      </c>
      <c r="BT254" s="288">
        <v>0</v>
      </c>
      <c r="BU254" s="285">
        <v>0</v>
      </c>
      <c r="BV254" s="288">
        <v>0</v>
      </c>
      <c r="BW254" s="285">
        <v>0</v>
      </c>
      <c r="BX254" s="288">
        <v>0</v>
      </c>
      <c r="BY254" s="285">
        <v>0</v>
      </c>
      <c r="BZ254" s="288">
        <v>0</v>
      </c>
      <c r="CA254" s="285">
        <v>152</v>
      </c>
      <c r="CB254" s="288">
        <v>167.74264746454782</v>
      </c>
      <c r="CC254" s="285">
        <v>0</v>
      </c>
      <c r="CD254" s="288">
        <v>0</v>
      </c>
      <c r="CE254" s="285">
        <v>30</v>
      </c>
      <c r="CF254" s="288">
        <v>33.107101473266013</v>
      </c>
      <c r="CG254" s="285">
        <v>203</v>
      </c>
      <c r="CH254" s="288">
        <v>224.0247199691</v>
      </c>
      <c r="CI254" s="285">
        <v>378</v>
      </c>
      <c r="CJ254" s="288">
        <v>417.14947856315177</v>
      </c>
      <c r="CK254" s="285">
        <v>35</v>
      </c>
      <c r="CL254" s="288">
        <v>38.624951718810351</v>
      </c>
      <c r="CM254" s="285">
        <v>0</v>
      </c>
      <c r="CN254" s="292">
        <v>0</v>
      </c>
      <c r="CO254" s="285">
        <v>42</v>
      </c>
      <c r="CP254" s="288">
        <v>46.349942062572424</v>
      </c>
      <c r="CQ254" s="285">
        <v>0</v>
      </c>
      <c r="CR254" s="288">
        <v>0</v>
      </c>
      <c r="CS254" s="285">
        <v>0</v>
      </c>
      <c r="CT254" s="288">
        <v>0</v>
      </c>
      <c r="CU254" s="285">
        <v>19</v>
      </c>
      <c r="CV254" s="288">
        <v>20.967830933068477</v>
      </c>
      <c r="CW254" s="285">
        <v>24</v>
      </c>
      <c r="CX254" s="288">
        <v>26.485681178612811</v>
      </c>
      <c r="CY254" s="285">
        <v>24</v>
      </c>
      <c r="CZ254" s="288">
        <v>26.485681178612811</v>
      </c>
      <c r="DA254" s="290">
        <v>0</v>
      </c>
      <c r="DB254" s="291">
        <v>0</v>
      </c>
      <c r="DC254" s="285">
        <v>0</v>
      </c>
      <c r="DD254" s="285">
        <v>1181</v>
      </c>
      <c r="DE254" s="285">
        <v>142</v>
      </c>
      <c r="DF254" s="285">
        <v>6031</v>
      </c>
      <c r="DG254" s="285">
        <v>0</v>
      </c>
      <c r="DH254" s="285">
        <v>271</v>
      </c>
      <c r="DI254" s="285">
        <v>64</v>
      </c>
      <c r="DJ254" s="285">
        <v>61</v>
      </c>
      <c r="DK254" s="285">
        <v>64</v>
      </c>
      <c r="DL254" s="285">
        <v>222</v>
      </c>
      <c r="DM254" s="285">
        <v>44</v>
      </c>
      <c r="DN254" s="285">
        <v>168</v>
      </c>
      <c r="DO254" s="285">
        <v>63</v>
      </c>
      <c r="DP254" s="285">
        <v>16</v>
      </c>
      <c r="DQ254" s="285">
        <v>1</v>
      </c>
      <c r="DR254" s="285">
        <v>0</v>
      </c>
      <c r="DS254" s="285">
        <v>0</v>
      </c>
      <c r="DT254" s="285">
        <v>2</v>
      </c>
      <c r="DU254" s="285">
        <v>12062</v>
      </c>
      <c r="DV254" s="285">
        <v>1956</v>
      </c>
      <c r="DW254" s="285">
        <v>531</v>
      </c>
      <c r="DX254" s="285">
        <v>215</v>
      </c>
      <c r="DY254" s="285">
        <v>214</v>
      </c>
      <c r="DZ254" s="285">
        <v>2713</v>
      </c>
      <c r="EA254" s="285">
        <v>6822</v>
      </c>
      <c r="EB254" s="288">
        <v>13.837584286133101</v>
      </c>
      <c r="EC254" s="285">
        <v>126</v>
      </c>
      <c r="ED254" s="285">
        <v>2241</v>
      </c>
      <c r="EE254" s="285">
        <v>330</v>
      </c>
      <c r="EF254" s="288">
        <v>14.725568942436412</v>
      </c>
      <c r="EG254" s="285">
        <v>36</v>
      </c>
      <c r="EH254" s="285">
        <v>45</v>
      </c>
      <c r="EI254" s="285">
        <v>18</v>
      </c>
      <c r="EJ254" s="285">
        <v>0</v>
      </c>
      <c r="EK254" s="285">
        <v>268</v>
      </c>
      <c r="EL254" s="285">
        <v>1</v>
      </c>
      <c r="EM254" s="285">
        <v>5</v>
      </c>
      <c r="EN254" s="285">
        <v>20</v>
      </c>
      <c r="EO254" s="285">
        <v>0</v>
      </c>
      <c r="EP254" s="285">
        <v>5</v>
      </c>
      <c r="EQ254" s="285">
        <v>15</v>
      </c>
      <c r="ER254" s="285">
        <v>0</v>
      </c>
      <c r="ES254" s="285">
        <v>0</v>
      </c>
      <c r="ET254" s="285">
        <v>0</v>
      </c>
      <c r="EU254" s="285">
        <v>0</v>
      </c>
      <c r="EV254" s="285">
        <v>1496</v>
      </c>
      <c r="EW254" s="285">
        <v>4</v>
      </c>
      <c r="EX254" s="285">
        <v>4</v>
      </c>
      <c r="EY254" s="285">
        <v>229</v>
      </c>
      <c r="EZ254" s="285">
        <v>0</v>
      </c>
      <c r="FA254" s="285">
        <v>18</v>
      </c>
      <c r="FB254" s="285">
        <v>2</v>
      </c>
      <c r="FC254" s="285">
        <v>2</v>
      </c>
      <c r="FD254" s="285">
        <v>5</v>
      </c>
      <c r="FE254" s="285">
        <v>1</v>
      </c>
      <c r="FF254" s="285">
        <v>9</v>
      </c>
      <c r="FG254" s="285">
        <v>46</v>
      </c>
      <c r="FH254" s="285">
        <v>133</v>
      </c>
      <c r="FI254" s="285">
        <v>150</v>
      </c>
      <c r="FJ254" s="285">
        <v>1539</v>
      </c>
      <c r="FK254" s="289">
        <v>3</v>
      </c>
      <c r="FL254" s="288">
        <v>3.5581279502810923</v>
      </c>
      <c r="FM254" s="289">
        <v>0</v>
      </c>
      <c r="FN254" s="288">
        <v>0</v>
      </c>
      <c r="FO254" s="289">
        <v>0</v>
      </c>
      <c r="FP254" s="288">
        <v>0</v>
      </c>
      <c r="FQ254" s="281">
        <v>1</v>
      </c>
      <c r="FR254" s="292">
        <v>1.1035700491088671</v>
      </c>
      <c r="FS254" s="281">
        <v>0</v>
      </c>
      <c r="FT254" s="292">
        <v>0</v>
      </c>
      <c r="FU254" s="289">
        <v>0</v>
      </c>
      <c r="FV254" s="288">
        <v>0</v>
      </c>
      <c r="FW254" s="293">
        <v>1</v>
      </c>
      <c r="FX254" s="293">
        <v>0</v>
      </c>
      <c r="FY254" s="293">
        <v>1</v>
      </c>
      <c r="FZ254" s="293">
        <v>0</v>
      </c>
      <c r="GA254" s="293">
        <v>0</v>
      </c>
      <c r="GB254" s="285">
        <v>4242</v>
      </c>
      <c r="GC254" s="285">
        <v>0</v>
      </c>
      <c r="GD254" s="285">
        <v>0</v>
      </c>
      <c r="GE254" s="285">
        <v>0</v>
      </c>
      <c r="GF254" s="285">
        <v>6</v>
      </c>
      <c r="GG254" s="288">
        <v>72.2</v>
      </c>
      <c r="GH254" s="288">
        <v>264.5</v>
      </c>
      <c r="GI254" s="288">
        <v>15</v>
      </c>
      <c r="GJ254" s="288">
        <v>2</v>
      </c>
      <c r="GK254" s="288">
        <v>1</v>
      </c>
      <c r="GL254" s="288">
        <v>0</v>
      </c>
      <c r="GM254" s="288">
        <v>1</v>
      </c>
      <c r="GN254" s="288">
        <v>1</v>
      </c>
      <c r="GO254" s="288">
        <v>1</v>
      </c>
      <c r="GP254" s="288">
        <v>5</v>
      </c>
      <c r="GQ254" s="288">
        <v>0</v>
      </c>
      <c r="GR254" s="288">
        <v>0</v>
      </c>
      <c r="GS254" s="288">
        <v>0</v>
      </c>
      <c r="GT254" s="288">
        <v>6</v>
      </c>
      <c r="GU254" s="288">
        <v>0</v>
      </c>
      <c r="GV254" s="288">
        <v>1</v>
      </c>
      <c r="GW254" s="288">
        <v>0</v>
      </c>
      <c r="GX254" s="288">
        <v>1</v>
      </c>
      <c r="GY254" s="288">
        <v>1</v>
      </c>
      <c r="GZ254" s="288">
        <v>1</v>
      </c>
      <c r="HA254" s="288">
        <v>1</v>
      </c>
      <c r="HB254" s="288">
        <v>0</v>
      </c>
      <c r="HC254" s="288">
        <v>1</v>
      </c>
      <c r="HD254" s="288">
        <v>0</v>
      </c>
      <c r="HE254" s="288">
        <v>0</v>
      </c>
      <c r="HF254" s="288">
        <v>1</v>
      </c>
      <c r="HG254" s="288">
        <v>0</v>
      </c>
      <c r="HH254" s="288">
        <v>1</v>
      </c>
      <c r="HI254" s="288">
        <v>0</v>
      </c>
      <c r="HJ254" s="134">
        <v>1.1860426500936974</v>
      </c>
      <c r="HK254" s="134">
        <v>21.348767701686551</v>
      </c>
      <c r="HL254" s="132">
        <v>35.93709229783903</v>
      </c>
      <c r="HM254" s="144">
        <v>85.414900258951207</v>
      </c>
      <c r="HN254" s="144">
        <v>93.562618954189603</v>
      </c>
      <c r="HO254" s="365">
        <v>0</v>
      </c>
      <c r="HP254" s="365">
        <v>2.5893319523562899E-2</v>
      </c>
      <c r="HQ254" s="365">
        <v>0</v>
      </c>
      <c r="HR254" s="365">
        <v>0.64935064935064901</v>
      </c>
      <c r="HS254" s="132">
        <v>39.520958083832298</v>
      </c>
      <c r="HT254" s="132">
        <v>47.402597402597401</v>
      </c>
      <c r="HU254" s="132">
        <v>5.5115511551155096</v>
      </c>
      <c r="HV254" s="132">
        <v>3.9875712066286901</v>
      </c>
      <c r="HW254" s="132">
        <v>7.9129923574368002</v>
      </c>
      <c r="HX254" s="132">
        <v>11.5532118887824</v>
      </c>
      <c r="HY254" s="144">
        <v>89.889417335442076</v>
      </c>
      <c r="HZ254" s="144">
        <v>85.091834750781203</v>
      </c>
      <c r="IA254" s="383">
        <v>3</v>
      </c>
      <c r="IB254" s="383">
        <v>6</v>
      </c>
      <c r="IC254" s="366">
        <v>9.7879282218597097E-2</v>
      </c>
      <c r="ID254" s="366">
        <v>0.150867488056324</v>
      </c>
      <c r="IE254" s="366">
        <v>0.91743119266055095</v>
      </c>
      <c r="IF254" s="366">
        <v>1.98019801980198</v>
      </c>
      <c r="IG254" s="144">
        <v>59.021406727828797</v>
      </c>
      <c r="IH254" s="144">
        <v>65.016501650164997</v>
      </c>
      <c r="II254" s="144">
        <v>10.6688417618271</v>
      </c>
      <c r="IJ254" s="144">
        <v>7.6188081468443496</v>
      </c>
      <c r="IK254" s="144">
        <v>8.5831863609641399</v>
      </c>
      <c r="IL254" s="144">
        <v>13.2310642377756</v>
      </c>
      <c r="IM254" s="146">
        <v>100.98503250142363</v>
      </c>
      <c r="IN254" s="135">
        <v>89.212665999854707</v>
      </c>
      <c r="IO254" s="366">
        <v>0.21276595744680901</v>
      </c>
      <c r="IP254" s="366">
        <v>7.9617834394904496E-2</v>
      </c>
      <c r="IQ254" s="366">
        <v>1.8315018315018301</v>
      </c>
      <c r="IR254" s="366">
        <v>1.0869565217391299</v>
      </c>
      <c r="IS254" s="144">
        <v>46.153846153846203</v>
      </c>
      <c r="IT254" s="144">
        <v>52.7173913043478</v>
      </c>
      <c r="IU254" s="144">
        <v>11.6170212765957</v>
      </c>
      <c r="IV254" s="144">
        <v>7.3248407643312099</v>
      </c>
      <c r="IW254" s="144">
        <v>11.5338679406245</v>
      </c>
      <c r="IX254" s="144">
        <v>14.3052236258109</v>
      </c>
      <c r="IY254" s="338">
        <v>7</v>
      </c>
      <c r="IZ254" s="366">
        <v>0.342801175318315</v>
      </c>
      <c r="JA254" s="366">
        <v>4.375</v>
      </c>
      <c r="JB254" s="366">
        <v>94.375</v>
      </c>
      <c r="JC254" s="366">
        <v>7.8354554358472104</v>
      </c>
      <c r="JD254" s="144">
        <v>8.2109318564892906</v>
      </c>
    </row>
    <row r="255" spans="1:264" ht="18" customHeight="1">
      <c r="A255" s="278"/>
      <c r="B255" s="279" t="s">
        <v>87</v>
      </c>
      <c r="C255" s="279" t="s">
        <v>87</v>
      </c>
      <c r="D255" s="280" t="s">
        <v>1971</v>
      </c>
      <c r="E255" s="281" t="s">
        <v>1466</v>
      </c>
      <c r="F255" s="280" t="s">
        <v>133</v>
      </c>
      <c r="G255" s="281" t="s">
        <v>32</v>
      </c>
      <c r="H255" s="282" t="s">
        <v>87</v>
      </c>
      <c r="I255" s="282" t="s">
        <v>87</v>
      </c>
      <c r="J255" s="282" t="s">
        <v>87</v>
      </c>
      <c r="K255" s="282" t="s">
        <v>87</v>
      </c>
      <c r="L255" s="282" t="s">
        <v>87</v>
      </c>
      <c r="M255" s="283">
        <v>135159</v>
      </c>
      <c r="N255" s="282" t="s">
        <v>87</v>
      </c>
      <c r="O255" s="282" t="s">
        <v>87</v>
      </c>
      <c r="P255" s="282" t="s">
        <v>87</v>
      </c>
      <c r="Q255" s="282" t="s">
        <v>87</v>
      </c>
      <c r="R255" s="132">
        <v>98.239690770647172</v>
      </c>
      <c r="S255" s="132">
        <v>91.882569396812173</v>
      </c>
      <c r="T255" s="339" t="s">
        <v>88</v>
      </c>
      <c r="U255" s="339" t="s">
        <v>88</v>
      </c>
      <c r="V255" s="132">
        <v>11.836935166994101</v>
      </c>
      <c r="W255" s="132">
        <v>9.0373280943025591</v>
      </c>
      <c r="X255" s="132">
        <v>20.874263261296701</v>
      </c>
      <c r="Y255" s="282" t="s">
        <v>87</v>
      </c>
      <c r="Z255" s="282" t="s">
        <v>87</v>
      </c>
      <c r="AA255" s="282" t="s">
        <v>87</v>
      </c>
      <c r="AB255" s="282" t="s">
        <v>87</v>
      </c>
      <c r="AC255" s="282" t="s">
        <v>87</v>
      </c>
      <c r="AD255" s="282" t="s">
        <v>87</v>
      </c>
      <c r="AE255" s="282" t="s">
        <v>87</v>
      </c>
      <c r="AF255" s="282" t="s">
        <v>87</v>
      </c>
      <c r="AG255" s="282" t="s">
        <v>87</v>
      </c>
      <c r="AH255" s="282" t="s">
        <v>87</v>
      </c>
      <c r="AI255" s="282" t="s">
        <v>87</v>
      </c>
      <c r="AJ255" s="282" t="s">
        <v>87</v>
      </c>
      <c r="AK255" s="282" t="s">
        <v>87</v>
      </c>
      <c r="AL255" s="282" t="s">
        <v>87</v>
      </c>
      <c r="AM255" s="282" t="s">
        <v>87</v>
      </c>
      <c r="AN255" s="282" t="s">
        <v>87</v>
      </c>
      <c r="AO255" s="282" t="s">
        <v>87</v>
      </c>
      <c r="AP255" s="282" t="s">
        <v>87</v>
      </c>
      <c r="AQ255" s="282" t="s">
        <v>87</v>
      </c>
      <c r="AR255" s="282" t="s">
        <v>87</v>
      </c>
      <c r="AS255" s="282" t="s">
        <v>87</v>
      </c>
      <c r="AT255" s="282" t="s">
        <v>87</v>
      </c>
      <c r="AU255" s="282" t="s">
        <v>87</v>
      </c>
      <c r="AV255" s="282" t="s">
        <v>87</v>
      </c>
      <c r="AW255" s="286" t="s">
        <v>87</v>
      </c>
      <c r="AX255" s="286" t="s">
        <v>87</v>
      </c>
      <c r="AY255" s="286" t="s">
        <v>87</v>
      </c>
      <c r="AZ255" s="286" t="s">
        <v>87</v>
      </c>
      <c r="BA255" s="286" t="s">
        <v>87</v>
      </c>
      <c r="BB255" s="285">
        <v>21</v>
      </c>
      <c r="BC255" s="285">
        <v>23</v>
      </c>
      <c r="BD255" s="287" t="s">
        <v>88</v>
      </c>
      <c r="BE255" s="287" t="s">
        <v>88</v>
      </c>
      <c r="BF255" s="287" t="s">
        <v>88</v>
      </c>
      <c r="BG255" s="285">
        <v>17</v>
      </c>
      <c r="BH255" s="284">
        <v>11.884621300037752</v>
      </c>
      <c r="BI255" s="285">
        <v>187</v>
      </c>
      <c r="BJ255" s="284">
        <v>130.73083430041527</v>
      </c>
      <c r="BK255" s="285">
        <v>0</v>
      </c>
      <c r="BL255" s="284">
        <v>0</v>
      </c>
      <c r="BM255" s="285">
        <v>0</v>
      </c>
      <c r="BN255" s="288">
        <v>0</v>
      </c>
      <c r="BO255" s="289">
        <v>138</v>
      </c>
      <c r="BP255" s="288">
        <v>96.475161141482914</v>
      </c>
      <c r="BQ255" s="285">
        <v>0</v>
      </c>
      <c r="BR255" s="288">
        <v>0</v>
      </c>
      <c r="BS255" s="285">
        <v>17</v>
      </c>
      <c r="BT255" s="288">
        <v>11.884621300037752</v>
      </c>
      <c r="BU255" s="285">
        <v>0</v>
      </c>
      <c r="BV255" s="288">
        <v>0</v>
      </c>
      <c r="BW255" s="285">
        <v>49</v>
      </c>
      <c r="BX255" s="288">
        <v>34.255673158932339</v>
      </c>
      <c r="BY255" s="290">
        <v>0</v>
      </c>
      <c r="BZ255" s="291">
        <v>0</v>
      </c>
      <c r="CA255" s="285">
        <v>313</v>
      </c>
      <c r="CB255" s="288">
        <v>218.81685099481271</v>
      </c>
      <c r="CC255" s="290">
        <v>373</v>
      </c>
      <c r="CD255" s="291">
        <v>260.76257323024009</v>
      </c>
      <c r="CE255" s="285">
        <v>22</v>
      </c>
      <c r="CF255" s="288">
        <v>15.38009815299003</v>
      </c>
      <c r="CG255" s="285">
        <v>197</v>
      </c>
      <c r="CH255" s="288">
        <v>137.7217880063198</v>
      </c>
      <c r="CI255" s="285">
        <v>492</v>
      </c>
      <c r="CJ255" s="288">
        <v>343.95492233050436</v>
      </c>
      <c r="CK255" s="285">
        <v>93</v>
      </c>
      <c r="CL255" s="288">
        <v>65.015869464912399</v>
      </c>
      <c r="CM255" s="285">
        <v>98</v>
      </c>
      <c r="CN255" s="292">
        <v>68.511346317864678</v>
      </c>
      <c r="CO255" s="285">
        <v>63</v>
      </c>
      <c r="CP255" s="288">
        <v>44.043008347198729</v>
      </c>
      <c r="CQ255" s="290">
        <v>0</v>
      </c>
      <c r="CR255" s="291">
        <v>0</v>
      </c>
      <c r="CS255" s="285">
        <v>2</v>
      </c>
      <c r="CT255" s="288">
        <v>1.398190741180912</v>
      </c>
      <c r="CU255" s="285">
        <v>22</v>
      </c>
      <c r="CV255" s="288">
        <v>15.38009815299003</v>
      </c>
      <c r="CW255" s="285">
        <v>272</v>
      </c>
      <c r="CX255" s="288">
        <v>190.15394080060403</v>
      </c>
      <c r="CY255" s="285">
        <v>272</v>
      </c>
      <c r="CZ255" s="288">
        <v>190.15394080060403</v>
      </c>
      <c r="DA255" s="290">
        <v>0</v>
      </c>
      <c r="DB255" s="291">
        <v>0</v>
      </c>
      <c r="DC255" s="285">
        <v>24</v>
      </c>
      <c r="DD255" s="285">
        <v>0</v>
      </c>
      <c r="DE255" s="285">
        <v>441</v>
      </c>
      <c r="DF255" s="285">
        <v>8535</v>
      </c>
      <c r="DG255" s="285">
        <v>5222</v>
      </c>
      <c r="DH255" s="285">
        <v>13</v>
      </c>
      <c r="DI255" s="285">
        <v>0</v>
      </c>
      <c r="DJ255" s="285">
        <v>0</v>
      </c>
      <c r="DK255" s="285">
        <v>3</v>
      </c>
      <c r="DL255" s="285">
        <v>0</v>
      </c>
      <c r="DM255" s="285">
        <v>0</v>
      </c>
      <c r="DN255" s="285">
        <v>85</v>
      </c>
      <c r="DO255" s="285">
        <v>0</v>
      </c>
      <c r="DP255" s="285">
        <v>0</v>
      </c>
      <c r="DQ255" s="285">
        <v>5</v>
      </c>
      <c r="DR255" s="285">
        <v>0</v>
      </c>
      <c r="DS255" s="285">
        <v>0</v>
      </c>
      <c r="DT255" s="285">
        <v>805</v>
      </c>
      <c r="DU255" s="285">
        <v>0</v>
      </c>
      <c r="DV255" s="285">
        <v>2892</v>
      </c>
      <c r="DW255" s="285">
        <v>9168</v>
      </c>
      <c r="DX255" s="285">
        <v>272</v>
      </c>
      <c r="DY255" s="285">
        <v>263</v>
      </c>
      <c r="DZ255" s="285">
        <v>1863</v>
      </c>
      <c r="EA255" s="285">
        <v>10945</v>
      </c>
      <c r="EB255" s="288">
        <v>25.664687071722199</v>
      </c>
      <c r="EC255" s="285">
        <v>249</v>
      </c>
      <c r="ED255" s="285">
        <v>3698</v>
      </c>
      <c r="EE255" s="285">
        <v>967</v>
      </c>
      <c r="EF255" s="288">
        <v>26.149269875608439</v>
      </c>
      <c r="EG255" s="285">
        <v>298</v>
      </c>
      <c r="EH255" s="285">
        <v>122</v>
      </c>
      <c r="EI255" s="285">
        <v>68</v>
      </c>
      <c r="EJ255" s="285">
        <v>10</v>
      </c>
      <c r="EK255" s="285">
        <v>262</v>
      </c>
      <c r="EL255" s="285">
        <v>8</v>
      </c>
      <c r="EM255" s="285">
        <v>41</v>
      </c>
      <c r="EN255" s="285">
        <v>18</v>
      </c>
      <c r="EO255" s="285">
        <v>15</v>
      </c>
      <c r="EP255" s="285">
        <v>64</v>
      </c>
      <c r="EQ255" s="285">
        <v>18</v>
      </c>
      <c r="ER255" s="285">
        <v>0</v>
      </c>
      <c r="ES255" s="285">
        <v>0</v>
      </c>
      <c r="ET255" s="285">
        <v>0</v>
      </c>
      <c r="EU255" s="285">
        <v>0</v>
      </c>
      <c r="EV255" s="285">
        <v>1436</v>
      </c>
      <c r="EW255" s="285">
        <v>0</v>
      </c>
      <c r="EX255" s="285">
        <v>4</v>
      </c>
      <c r="EY255" s="285">
        <v>0</v>
      </c>
      <c r="EZ255" s="285">
        <v>0</v>
      </c>
      <c r="FA255" s="285">
        <v>25</v>
      </c>
      <c r="FB255" s="285">
        <v>4</v>
      </c>
      <c r="FC255" s="285">
        <v>2</v>
      </c>
      <c r="FD255" s="285">
        <v>2</v>
      </c>
      <c r="FE255" s="285">
        <v>1</v>
      </c>
      <c r="FF255" s="285">
        <v>15</v>
      </c>
      <c r="FG255" s="285">
        <v>256</v>
      </c>
      <c r="FH255" s="285">
        <v>400</v>
      </c>
      <c r="FI255" s="285">
        <v>167</v>
      </c>
      <c r="FJ255" s="285">
        <v>1455</v>
      </c>
      <c r="FK255" s="289">
        <v>3</v>
      </c>
      <c r="FL255" s="288">
        <v>2.2196080172241581</v>
      </c>
      <c r="FM255" s="289">
        <v>3</v>
      </c>
      <c r="FN255" s="288">
        <v>2.2196080172241581</v>
      </c>
      <c r="FO255" s="295">
        <v>1</v>
      </c>
      <c r="FP255" s="291">
        <v>0.73986933907471941</v>
      </c>
      <c r="FQ255" s="281">
        <v>1</v>
      </c>
      <c r="FR255" s="292">
        <v>0.69909537059045601</v>
      </c>
      <c r="FS255" s="281">
        <v>0</v>
      </c>
      <c r="FT255" s="292">
        <v>0</v>
      </c>
      <c r="FU255" s="289">
        <v>24</v>
      </c>
      <c r="FV255" s="288">
        <v>16.778288894170945</v>
      </c>
      <c r="FW255" s="293">
        <v>1</v>
      </c>
      <c r="FX255" s="293">
        <v>0</v>
      </c>
      <c r="FY255" s="293">
        <v>0</v>
      </c>
      <c r="FZ255" s="293">
        <v>0</v>
      </c>
      <c r="GA255" s="293">
        <v>1</v>
      </c>
      <c r="GB255" s="285">
        <v>4787</v>
      </c>
      <c r="GC255" s="285">
        <v>0</v>
      </c>
      <c r="GD255" s="285">
        <v>1877</v>
      </c>
      <c r="GE255" s="285">
        <v>0</v>
      </c>
      <c r="GF255" s="285">
        <v>0</v>
      </c>
      <c r="GG255" s="288">
        <v>101.72</v>
      </c>
      <c r="GH255" s="288">
        <v>611.42999999999995</v>
      </c>
      <c r="GI255" s="288">
        <v>24</v>
      </c>
      <c r="GJ255" s="288">
        <v>2</v>
      </c>
      <c r="GK255" s="288">
        <v>0</v>
      </c>
      <c r="GL255" s="288">
        <v>1</v>
      </c>
      <c r="GM255" s="288">
        <v>3</v>
      </c>
      <c r="GN255" s="288">
        <v>2</v>
      </c>
      <c r="GO255" s="288">
        <v>1</v>
      </c>
      <c r="GP255" s="288">
        <v>3</v>
      </c>
      <c r="GQ255" s="288">
        <v>0</v>
      </c>
      <c r="GR255" s="288">
        <v>1</v>
      </c>
      <c r="GS255" s="288">
        <v>0</v>
      </c>
      <c r="GT255" s="288">
        <v>8</v>
      </c>
      <c r="GU255" s="288">
        <v>0</v>
      </c>
      <c r="GV255" s="288">
        <v>2</v>
      </c>
      <c r="GW255" s="288">
        <v>1</v>
      </c>
      <c r="GX255" s="288">
        <v>0</v>
      </c>
      <c r="GY255" s="288">
        <v>1</v>
      </c>
      <c r="GZ255" s="288">
        <v>1</v>
      </c>
      <c r="HA255" s="288">
        <v>1</v>
      </c>
      <c r="HB255" s="288">
        <v>0</v>
      </c>
      <c r="HC255" s="288">
        <v>0</v>
      </c>
      <c r="HD255" s="288">
        <v>1</v>
      </c>
      <c r="HE255" s="288">
        <v>1</v>
      </c>
      <c r="HF255" s="288">
        <v>0</v>
      </c>
      <c r="HG255" s="288">
        <v>1</v>
      </c>
      <c r="HH255" s="288">
        <v>6</v>
      </c>
      <c r="HI255" s="288">
        <v>1</v>
      </c>
      <c r="HJ255" s="134">
        <v>1.4797386781494388</v>
      </c>
      <c r="HK255" s="134">
        <v>6.6588240516724753</v>
      </c>
      <c r="HL255" s="132">
        <v>23.705413623954009</v>
      </c>
      <c r="HM255" s="144">
        <v>94.259119196017295</v>
      </c>
      <c r="HN255" s="144">
        <v>91.998000000000005</v>
      </c>
      <c r="HO255" s="366">
        <v>0.103815208928108</v>
      </c>
      <c r="HP255" s="366">
        <v>0</v>
      </c>
      <c r="HQ255" s="366">
        <v>6.5573770491803298</v>
      </c>
      <c r="HR255" s="366">
        <v>0</v>
      </c>
      <c r="HS255" s="132">
        <v>95.081967213114794</v>
      </c>
      <c r="HT255" s="132">
        <v>94.285714285714306</v>
      </c>
      <c r="HU255" s="132">
        <v>1.5831819361536501</v>
      </c>
      <c r="HV255" s="132">
        <v>1.22036262203626</v>
      </c>
      <c r="HW255" s="132">
        <v>5.8055421597358796</v>
      </c>
      <c r="HX255" s="132">
        <v>10.1287114231388</v>
      </c>
      <c r="HY255" s="144">
        <v>96.00123104934471</v>
      </c>
      <c r="HZ255" s="144">
        <v>94.864999999999995</v>
      </c>
      <c r="IA255" s="383">
        <v>3</v>
      </c>
      <c r="IB255" s="383">
        <v>8</v>
      </c>
      <c r="IC255" s="366">
        <v>8.1766148814390802E-2</v>
      </c>
      <c r="ID255" s="366">
        <v>0.146600696353308</v>
      </c>
      <c r="IE255" s="366">
        <v>0.95846645367412098</v>
      </c>
      <c r="IF255" s="366">
        <v>2.4539877300613502</v>
      </c>
      <c r="IG255" s="144">
        <v>70.926517571885</v>
      </c>
      <c r="IH255" s="144">
        <v>76.380368098159494</v>
      </c>
      <c r="II255" s="144">
        <v>8.5309348596347796</v>
      </c>
      <c r="IJ255" s="144">
        <v>5.97397837639729</v>
      </c>
      <c r="IK255" s="144">
        <v>5.7498979856809003</v>
      </c>
      <c r="IL255" s="144">
        <v>10.2822875530203</v>
      </c>
      <c r="IM255" s="146">
        <v>90.178550774419591</v>
      </c>
      <c r="IN255" s="135">
        <v>98.805779756965109</v>
      </c>
      <c r="IO255" s="366">
        <v>0.41180507892930701</v>
      </c>
      <c r="IP255" s="385">
        <v>5.7110222729868598E-2</v>
      </c>
      <c r="IQ255" s="366">
        <v>4.5112781954887202</v>
      </c>
      <c r="IR255" s="385">
        <v>0.98039215686274495</v>
      </c>
      <c r="IS255" s="144">
        <v>90.225563909774394</v>
      </c>
      <c r="IT255" s="144">
        <v>98.039215686274503</v>
      </c>
      <c r="IU255" s="144">
        <v>9.1283459162662997</v>
      </c>
      <c r="IV255" s="144">
        <v>5.8252427184466002</v>
      </c>
      <c r="IW255" s="144">
        <v>6.6984038084570097</v>
      </c>
      <c r="IX255" s="144">
        <v>9.4177988759753397</v>
      </c>
      <c r="IY255" s="338">
        <v>14</v>
      </c>
      <c r="IZ255" s="366">
        <v>0.42918454935622302</v>
      </c>
      <c r="JA255" s="366">
        <v>5.0909090909090899</v>
      </c>
      <c r="JB255" s="366">
        <v>90.909090909090907</v>
      </c>
      <c r="JC255" s="366">
        <v>8.4304107909258104</v>
      </c>
      <c r="JD255" s="144">
        <v>8.8489103407927505</v>
      </c>
    </row>
    <row r="256" spans="1:264" ht="18" customHeight="1">
      <c r="A256" s="278"/>
      <c r="B256" s="279" t="s">
        <v>87</v>
      </c>
      <c r="C256" s="279" t="s">
        <v>87</v>
      </c>
      <c r="D256" s="280" t="s">
        <v>1972</v>
      </c>
      <c r="E256" s="281" t="s">
        <v>1467</v>
      </c>
      <c r="F256" s="280" t="s">
        <v>133</v>
      </c>
      <c r="G256" s="281" t="s">
        <v>32</v>
      </c>
      <c r="H256" s="282" t="s">
        <v>87</v>
      </c>
      <c r="I256" s="282" t="s">
        <v>87</v>
      </c>
      <c r="J256" s="282" t="s">
        <v>87</v>
      </c>
      <c r="K256" s="282" t="s">
        <v>87</v>
      </c>
      <c r="L256" s="282" t="s">
        <v>87</v>
      </c>
      <c r="M256" s="283">
        <v>74336</v>
      </c>
      <c r="N256" s="282" t="s">
        <v>87</v>
      </c>
      <c r="O256" s="282" t="s">
        <v>87</v>
      </c>
      <c r="P256" s="282" t="s">
        <v>87</v>
      </c>
      <c r="Q256" s="282" t="s">
        <v>87</v>
      </c>
      <c r="R256" s="132">
        <v>103.32042052242909</v>
      </c>
      <c r="S256" s="132">
        <v>94.21181957111024</v>
      </c>
      <c r="T256" s="395">
        <v>34.290304661146138</v>
      </c>
      <c r="U256" s="339" t="s">
        <v>88</v>
      </c>
      <c r="V256" s="132">
        <v>9.4722598105547995</v>
      </c>
      <c r="W256" s="132">
        <v>4.6684709066305796</v>
      </c>
      <c r="X256" s="132">
        <v>14.1407307171854</v>
      </c>
      <c r="Y256" s="282" t="s">
        <v>87</v>
      </c>
      <c r="Z256" s="282" t="s">
        <v>87</v>
      </c>
      <c r="AA256" s="282" t="s">
        <v>87</v>
      </c>
      <c r="AB256" s="282" t="s">
        <v>87</v>
      </c>
      <c r="AC256" s="282" t="s">
        <v>87</v>
      </c>
      <c r="AD256" s="282" t="s">
        <v>87</v>
      </c>
      <c r="AE256" s="282" t="s">
        <v>87</v>
      </c>
      <c r="AF256" s="282" t="s">
        <v>87</v>
      </c>
      <c r="AG256" s="282" t="s">
        <v>87</v>
      </c>
      <c r="AH256" s="282" t="s">
        <v>87</v>
      </c>
      <c r="AI256" s="282" t="s">
        <v>87</v>
      </c>
      <c r="AJ256" s="282" t="s">
        <v>87</v>
      </c>
      <c r="AK256" s="282" t="s">
        <v>87</v>
      </c>
      <c r="AL256" s="282" t="s">
        <v>87</v>
      </c>
      <c r="AM256" s="282" t="s">
        <v>87</v>
      </c>
      <c r="AN256" s="282" t="s">
        <v>87</v>
      </c>
      <c r="AO256" s="282" t="s">
        <v>87</v>
      </c>
      <c r="AP256" s="282" t="s">
        <v>87</v>
      </c>
      <c r="AQ256" s="282" t="s">
        <v>87</v>
      </c>
      <c r="AR256" s="282" t="s">
        <v>87</v>
      </c>
      <c r="AS256" s="282" t="s">
        <v>87</v>
      </c>
      <c r="AT256" s="282" t="s">
        <v>87</v>
      </c>
      <c r="AU256" s="282" t="s">
        <v>87</v>
      </c>
      <c r="AV256" s="282" t="s">
        <v>87</v>
      </c>
      <c r="AW256" s="286" t="s">
        <v>87</v>
      </c>
      <c r="AX256" s="286" t="s">
        <v>87</v>
      </c>
      <c r="AY256" s="286" t="s">
        <v>87</v>
      </c>
      <c r="AZ256" s="286" t="s">
        <v>87</v>
      </c>
      <c r="BA256" s="286" t="s">
        <v>87</v>
      </c>
      <c r="BB256" s="285">
        <v>9</v>
      </c>
      <c r="BC256" s="285">
        <v>11</v>
      </c>
      <c r="BD256" s="287" t="s">
        <v>88</v>
      </c>
      <c r="BE256" s="287" t="s">
        <v>88</v>
      </c>
      <c r="BF256" s="287" t="s">
        <v>88</v>
      </c>
      <c r="BG256" s="285">
        <v>13</v>
      </c>
      <c r="BH256" s="284">
        <v>16.037107399274628</v>
      </c>
      <c r="BI256" s="285">
        <v>91</v>
      </c>
      <c r="BJ256" s="284">
        <v>112.25975179492239</v>
      </c>
      <c r="BK256" s="285">
        <v>0</v>
      </c>
      <c r="BL256" s="284">
        <v>0</v>
      </c>
      <c r="BM256" s="285">
        <v>0</v>
      </c>
      <c r="BN256" s="288">
        <v>0</v>
      </c>
      <c r="BO256" s="289">
        <v>35</v>
      </c>
      <c r="BP256" s="288">
        <v>43.176827613431691</v>
      </c>
      <c r="BQ256" s="285">
        <v>0</v>
      </c>
      <c r="BR256" s="288">
        <v>0</v>
      </c>
      <c r="BS256" s="285">
        <v>0</v>
      </c>
      <c r="BT256" s="288">
        <v>0</v>
      </c>
      <c r="BU256" s="285">
        <v>0</v>
      </c>
      <c r="BV256" s="288">
        <v>0</v>
      </c>
      <c r="BW256" s="285">
        <v>13</v>
      </c>
      <c r="BX256" s="288">
        <v>16.037107399274628</v>
      </c>
      <c r="BY256" s="290">
        <v>0</v>
      </c>
      <c r="BZ256" s="291">
        <v>0</v>
      </c>
      <c r="CA256" s="285">
        <v>102</v>
      </c>
      <c r="CB256" s="288">
        <v>125.82961190200095</v>
      </c>
      <c r="CC256" s="285">
        <v>0</v>
      </c>
      <c r="CD256" s="288">
        <v>0</v>
      </c>
      <c r="CE256" s="285">
        <v>9</v>
      </c>
      <c r="CF256" s="288">
        <v>11.102612814882436</v>
      </c>
      <c r="CG256" s="285">
        <v>22</v>
      </c>
      <c r="CH256" s="288">
        <v>27.139720214157066</v>
      </c>
      <c r="CI256" s="285">
        <v>377</v>
      </c>
      <c r="CJ256" s="288">
        <v>465.07611457896422</v>
      </c>
      <c r="CK256" s="285">
        <v>111</v>
      </c>
      <c r="CL256" s="288">
        <v>136.93222471688335</v>
      </c>
      <c r="CM256" s="285">
        <v>39</v>
      </c>
      <c r="CN256" s="292">
        <v>48.111322197823888</v>
      </c>
      <c r="CO256" s="285">
        <v>28</v>
      </c>
      <c r="CP256" s="288">
        <v>34.541462090745355</v>
      </c>
      <c r="CQ256" s="285">
        <v>3</v>
      </c>
      <c r="CR256" s="288">
        <v>3.7008709382941447</v>
      </c>
      <c r="CS256" s="290">
        <v>3</v>
      </c>
      <c r="CT256" s="291">
        <v>3.7008709382941447</v>
      </c>
      <c r="CU256" s="285">
        <v>6</v>
      </c>
      <c r="CV256" s="288">
        <v>7.4017418765882894</v>
      </c>
      <c r="CW256" s="285">
        <v>141</v>
      </c>
      <c r="CX256" s="288">
        <v>173.94093409982483</v>
      </c>
      <c r="CY256" s="285">
        <v>141</v>
      </c>
      <c r="CZ256" s="288">
        <v>173.94093409982483</v>
      </c>
      <c r="DA256" s="290">
        <v>0</v>
      </c>
      <c r="DB256" s="291">
        <v>0</v>
      </c>
      <c r="DC256" s="285">
        <v>0</v>
      </c>
      <c r="DD256" s="285">
        <v>0</v>
      </c>
      <c r="DE256" s="285">
        <v>96</v>
      </c>
      <c r="DF256" s="285">
        <v>5007</v>
      </c>
      <c r="DG256" s="285">
        <v>0</v>
      </c>
      <c r="DH256" s="285">
        <v>30</v>
      </c>
      <c r="DI256" s="285">
        <v>55</v>
      </c>
      <c r="DJ256" s="285">
        <v>50</v>
      </c>
      <c r="DK256" s="285">
        <v>23</v>
      </c>
      <c r="DL256" s="285">
        <v>141</v>
      </c>
      <c r="DM256" s="285">
        <v>0</v>
      </c>
      <c r="DN256" s="285">
        <v>0</v>
      </c>
      <c r="DO256" s="285">
        <v>47</v>
      </c>
      <c r="DP256" s="285">
        <v>1</v>
      </c>
      <c r="DQ256" s="285">
        <v>0</v>
      </c>
      <c r="DR256" s="285">
        <v>0</v>
      </c>
      <c r="DS256" s="285">
        <v>15</v>
      </c>
      <c r="DT256" s="285">
        <v>280</v>
      </c>
      <c r="DU256" s="285">
        <v>12331</v>
      </c>
      <c r="DV256" s="285">
        <v>1053</v>
      </c>
      <c r="DW256" s="285">
        <v>1251</v>
      </c>
      <c r="DX256" s="285">
        <v>78</v>
      </c>
      <c r="DY256" s="285">
        <v>0</v>
      </c>
      <c r="DZ256" s="285">
        <v>0</v>
      </c>
      <c r="EA256" s="285">
        <v>6703</v>
      </c>
      <c r="EB256" s="288">
        <v>18.424586006265901</v>
      </c>
      <c r="EC256" s="285">
        <v>111</v>
      </c>
      <c r="ED256" s="285">
        <v>2190</v>
      </c>
      <c r="EE256" s="285">
        <v>379</v>
      </c>
      <c r="EF256" s="288">
        <v>17.30593607305936</v>
      </c>
      <c r="EG256" s="285">
        <v>27</v>
      </c>
      <c r="EH256" s="285">
        <v>88</v>
      </c>
      <c r="EI256" s="285">
        <v>14</v>
      </c>
      <c r="EJ256" s="285">
        <v>0</v>
      </c>
      <c r="EK256" s="285">
        <v>133</v>
      </c>
      <c r="EL256" s="285">
        <v>0</v>
      </c>
      <c r="EM256" s="285">
        <v>4</v>
      </c>
      <c r="EN256" s="285">
        <v>30</v>
      </c>
      <c r="EO256" s="285">
        <v>5</v>
      </c>
      <c r="EP256" s="285">
        <v>114</v>
      </c>
      <c r="EQ256" s="285">
        <v>8</v>
      </c>
      <c r="ER256" s="285">
        <v>0</v>
      </c>
      <c r="ES256" s="285">
        <v>1</v>
      </c>
      <c r="ET256" s="285">
        <v>0</v>
      </c>
      <c r="EU256" s="285">
        <v>0</v>
      </c>
      <c r="EV256" s="285">
        <v>611</v>
      </c>
      <c r="EW256" s="285">
        <v>0</v>
      </c>
      <c r="EX256" s="285">
        <v>0</v>
      </c>
      <c r="EY256" s="285">
        <v>0</v>
      </c>
      <c r="EZ256" s="285">
        <v>0</v>
      </c>
      <c r="FA256" s="285">
        <v>1</v>
      </c>
      <c r="FB256" s="285">
        <v>0</v>
      </c>
      <c r="FC256" s="285">
        <v>1</v>
      </c>
      <c r="FD256" s="285">
        <v>1</v>
      </c>
      <c r="FE256" s="285">
        <v>1</v>
      </c>
      <c r="FF256" s="285">
        <v>13</v>
      </c>
      <c r="FG256" s="285">
        <v>96</v>
      </c>
      <c r="FH256" s="285">
        <v>102</v>
      </c>
      <c r="FI256" s="285">
        <v>3</v>
      </c>
      <c r="FJ256" s="285">
        <v>1015</v>
      </c>
      <c r="FK256" s="289">
        <v>1</v>
      </c>
      <c r="FL256" s="288">
        <v>1.3452432199741713</v>
      </c>
      <c r="FM256" s="289">
        <v>1</v>
      </c>
      <c r="FN256" s="288">
        <v>1.3452432199741713</v>
      </c>
      <c r="FO256" s="289">
        <v>0</v>
      </c>
      <c r="FP256" s="288">
        <v>0</v>
      </c>
      <c r="FQ256" s="281">
        <v>0</v>
      </c>
      <c r="FR256" s="292">
        <v>0</v>
      </c>
      <c r="FS256" s="281">
        <v>0</v>
      </c>
      <c r="FT256" s="292">
        <v>0</v>
      </c>
      <c r="FU256" s="289">
        <v>0</v>
      </c>
      <c r="FV256" s="288">
        <v>0</v>
      </c>
      <c r="FW256" s="293">
        <v>1</v>
      </c>
      <c r="FX256" s="293">
        <v>0</v>
      </c>
      <c r="FY256" s="293">
        <v>0</v>
      </c>
      <c r="FZ256" s="293">
        <v>0</v>
      </c>
      <c r="GA256" s="293">
        <v>1</v>
      </c>
      <c r="GB256" s="285">
        <v>1467</v>
      </c>
      <c r="GC256" s="285">
        <v>0</v>
      </c>
      <c r="GD256" s="285">
        <v>0</v>
      </c>
      <c r="GE256" s="285">
        <v>0</v>
      </c>
      <c r="GF256" s="285">
        <v>0</v>
      </c>
      <c r="GG256" s="288">
        <v>41.1</v>
      </c>
      <c r="GH256" s="288">
        <v>286.13</v>
      </c>
      <c r="GI256" s="288">
        <v>14</v>
      </c>
      <c r="GJ256" s="288">
        <v>1.6</v>
      </c>
      <c r="GK256" s="288">
        <v>0.4</v>
      </c>
      <c r="GL256" s="288">
        <v>0.4</v>
      </c>
      <c r="GM256" s="288">
        <v>0</v>
      </c>
      <c r="GN256" s="288">
        <v>0</v>
      </c>
      <c r="GO256" s="288">
        <v>0</v>
      </c>
      <c r="GP256" s="288">
        <v>2</v>
      </c>
      <c r="GQ256" s="288">
        <v>0</v>
      </c>
      <c r="GR256" s="288">
        <v>0</v>
      </c>
      <c r="GS256" s="288">
        <v>0</v>
      </c>
      <c r="GT256" s="288">
        <v>5</v>
      </c>
      <c r="GU256" s="288">
        <v>0</v>
      </c>
      <c r="GV256" s="288">
        <v>1</v>
      </c>
      <c r="GW256" s="288">
        <v>0</v>
      </c>
      <c r="GX256" s="288">
        <v>0</v>
      </c>
      <c r="GY256" s="288">
        <v>1</v>
      </c>
      <c r="GZ256" s="288">
        <v>1</v>
      </c>
      <c r="HA256" s="288">
        <v>0</v>
      </c>
      <c r="HB256" s="288">
        <v>0</v>
      </c>
      <c r="HC256" s="288">
        <v>0</v>
      </c>
      <c r="HD256" s="288">
        <v>0</v>
      </c>
      <c r="HE256" s="288">
        <v>1</v>
      </c>
      <c r="HF256" s="288">
        <v>0.1</v>
      </c>
      <c r="HG256" s="288">
        <v>1</v>
      </c>
      <c r="HH256" s="288">
        <v>2</v>
      </c>
      <c r="HI256" s="288">
        <v>0</v>
      </c>
      <c r="HJ256" s="134">
        <v>0</v>
      </c>
      <c r="HK256" s="134">
        <v>20.178648299612568</v>
      </c>
      <c r="HL256" s="132">
        <v>38.4739560912613</v>
      </c>
      <c r="HM256" s="144">
        <v>100.532223691938</v>
      </c>
      <c r="HN256" s="144">
        <v>93.131074576598905</v>
      </c>
      <c r="HO256" s="365">
        <v>4.7281323877068598E-2</v>
      </c>
      <c r="HP256" s="365">
        <v>9.3691442848219897E-2</v>
      </c>
      <c r="HQ256" s="365">
        <v>1.9607843137254899</v>
      </c>
      <c r="HR256" s="365">
        <v>5.6603773584905701</v>
      </c>
      <c r="HS256" s="132">
        <v>86.274509803921603</v>
      </c>
      <c r="HT256" s="132">
        <v>98.113207547169793</v>
      </c>
      <c r="HU256" s="132">
        <v>2.4113475177304999</v>
      </c>
      <c r="HV256" s="132">
        <v>1.6552154903185501</v>
      </c>
      <c r="HW256" s="132">
        <v>4.8550236008091696</v>
      </c>
      <c r="HX256" s="132">
        <v>8.2717774672256592</v>
      </c>
      <c r="HY256" s="144">
        <v>103.6955056781046</v>
      </c>
      <c r="HZ256" s="144">
        <v>91.070314415119896</v>
      </c>
      <c r="IA256" s="383">
        <v>9</v>
      </c>
      <c r="IB256" s="383">
        <v>10</v>
      </c>
      <c r="IC256" s="366">
        <v>0.53222945002956801</v>
      </c>
      <c r="ID256" s="366">
        <v>0.43649061545176798</v>
      </c>
      <c r="IE256" s="366">
        <v>6.8702290076335899</v>
      </c>
      <c r="IF256" s="366">
        <v>7.5187969924812004</v>
      </c>
      <c r="IG256" s="144">
        <v>78.625954198473295</v>
      </c>
      <c r="IH256" s="144">
        <v>84.210526315789494</v>
      </c>
      <c r="II256" s="144">
        <v>7.7468953282081596</v>
      </c>
      <c r="IJ256" s="144">
        <v>5.8053251855085097</v>
      </c>
      <c r="IK256" s="144">
        <v>4.3762643290627103</v>
      </c>
      <c r="IL256" s="144">
        <v>7.4732148798828799</v>
      </c>
      <c r="IM256" s="146">
        <v>96.586206592186883</v>
      </c>
      <c r="IN256" s="135">
        <v>100.34604568804643</v>
      </c>
      <c r="IO256" s="366">
        <v>0.115207373271889</v>
      </c>
      <c r="IP256" s="366">
        <v>0</v>
      </c>
      <c r="IQ256" s="366">
        <v>1.3333333333333299</v>
      </c>
      <c r="IR256" s="366">
        <v>0</v>
      </c>
      <c r="IS256" s="144">
        <v>94.6666666666667</v>
      </c>
      <c r="IT256" s="144">
        <v>92.105263157894697</v>
      </c>
      <c r="IU256" s="144">
        <v>8.6405529953916993</v>
      </c>
      <c r="IV256" s="144">
        <v>8.5972850678732993</v>
      </c>
      <c r="IW256" s="144">
        <v>4.3643263757115696</v>
      </c>
      <c r="IX256" s="144">
        <v>5.3964023984010696</v>
      </c>
      <c r="IY256" s="338">
        <v>11</v>
      </c>
      <c r="IZ256" s="366">
        <v>0.60043668122270699</v>
      </c>
      <c r="JA256" s="366">
        <v>6.1452513966480398</v>
      </c>
      <c r="JB256" s="366">
        <v>93.854748603351993</v>
      </c>
      <c r="JC256" s="366">
        <v>9.7707423580785999</v>
      </c>
      <c r="JD256" s="144">
        <v>7.3933586211486002</v>
      </c>
    </row>
    <row r="257" spans="1:264" ht="18" customHeight="1">
      <c r="A257" s="278"/>
      <c r="B257" s="279" t="s">
        <v>87</v>
      </c>
      <c r="C257" s="279" t="s">
        <v>87</v>
      </c>
      <c r="D257" s="280" t="s">
        <v>1973</v>
      </c>
      <c r="E257" s="281" t="s">
        <v>1468</v>
      </c>
      <c r="F257" s="280" t="s">
        <v>133</v>
      </c>
      <c r="G257" s="281" t="s">
        <v>32</v>
      </c>
      <c r="H257" s="282" t="s">
        <v>87</v>
      </c>
      <c r="I257" s="282" t="s">
        <v>87</v>
      </c>
      <c r="J257" s="282" t="s">
        <v>87</v>
      </c>
      <c r="K257" s="282" t="s">
        <v>87</v>
      </c>
      <c r="L257" s="282" t="s">
        <v>87</v>
      </c>
      <c r="M257" s="283">
        <v>243225</v>
      </c>
      <c r="N257" s="282" t="s">
        <v>87</v>
      </c>
      <c r="O257" s="282" t="s">
        <v>87</v>
      </c>
      <c r="P257" s="282" t="s">
        <v>87</v>
      </c>
      <c r="Q257" s="282" t="s">
        <v>87</v>
      </c>
      <c r="R257" s="132">
        <v>101.21777812418031</v>
      </c>
      <c r="S257" s="132">
        <v>96.912980468376901</v>
      </c>
      <c r="T257" s="338">
        <v>29.368322998328949</v>
      </c>
      <c r="U257" s="339" t="s">
        <v>88</v>
      </c>
      <c r="V257" s="132">
        <v>10.9364977549711</v>
      </c>
      <c r="W257" s="132">
        <v>9.6536241180243696</v>
      </c>
      <c r="X257" s="132">
        <v>20.5901218729955</v>
      </c>
      <c r="Y257" s="282" t="s">
        <v>87</v>
      </c>
      <c r="Z257" s="282" t="s">
        <v>87</v>
      </c>
      <c r="AA257" s="282" t="s">
        <v>87</v>
      </c>
      <c r="AB257" s="282" t="s">
        <v>87</v>
      </c>
      <c r="AC257" s="282" t="s">
        <v>87</v>
      </c>
      <c r="AD257" s="282" t="s">
        <v>87</v>
      </c>
      <c r="AE257" s="282" t="s">
        <v>87</v>
      </c>
      <c r="AF257" s="282" t="s">
        <v>87</v>
      </c>
      <c r="AG257" s="282" t="s">
        <v>87</v>
      </c>
      <c r="AH257" s="282" t="s">
        <v>87</v>
      </c>
      <c r="AI257" s="282" t="s">
        <v>87</v>
      </c>
      <c r="AJ257" s="282" t="s">
        <v>87</v>
      </c>
      <c r="AK257" s="282" t="s">
        <v>87</v>
      </c>
      <c r="AL257" s="282" t="s">
        <v>87</v>
      </c>
      <c r="AM257" s="282" t="s">
        <v>87</v>
      </c>
      <c r="AN257" s="282" t="s">
        <v>87</v>
      </c>
      <c r="AO257" s="282" t="s">
        <v>87</v>
      </c>
      <c r="AP257" s="282" t="s">
        <v>87</v>
      </c>
      <c r="AQ257" s="282" t="s">
        <v>87</v>
      </c>
      <c r="AR257" s="282" t="s">
        <v>87</v>
      </c>
      <c r="AS257" s="282" t="s">
        <v>87</v>
      </c>
      <c r="AT257" s="282" t="s">
        <v>87</v>
      </c>
      <c r="AU257" s="282" t="s">
        <v>87</v>
      </c>
      <c r="AV257" s="282" t="s">
        <v>87</v>
      </c>
      <c r="AW257" s="286" t="s">
        <v>87</v>
      </c>
      <c r="AX257" s="286" t="s">
        <v>87</v>
      </c>
      <c r="AY257" s="286" t="s">
        <v>87</v>
      </c>
      <c r="AZ257" s="286" t="s">
        <v>87</v>
      </c>
      <c r="BA257" s="286" t="s">
        <v>87</v>
      </c>
      <c r="BB257" s="285">
        <v>20</v>
      </c>
      <c r="BC257" s="285">
        <v>59</v>
      </c>
      <c r="BD257" s="287" t="s">
        <v>88</v>
      </c>
      <c r="BE257" s="287" t="s">
        <v>88</v>
      </c>
      <c r="BF257" s="287" t="s">
        <v>88</v>
      </c>
      <c r="BG257" s="285">
        <v>46</v>
      </c>
      <c r="BH257" s="284">
        <v>18.252302369228204</v>
      </c>
      <c r="BI257" s="285">
        <v>268</v>
      </c>
      <c r="BJ257" s="284">
        <v>106.33950075985129</v>
      </c>
      <c r="BK257" s="285">
        <v>0</v>
      </c>
      <c r="BL257" s="284">
        <v>0</v>
      </c>
      <c r="BM257" s="285">
        <v>0</v>
      </c>
      <c r="BN257" s="288">
        <v>0</v>
      </c>
      <c r="BO257" s="289">
        <v>179</v>
      </c>
      <c r="BP257" s="288">
        <v>71.025263567214097</v>
      </c>
      <c r="BQ257" s="285">
        <v>0</v>
      </c>
      <c r="BR257" s="288">
        <v>0</v>
      </c>
      <c r="BS257" s="285">
        <v>24</v>
      </c>
      <c r="BT257" s="288">
        <v>9.5229403665538452</v>
      </c>
      <c r="BU257" s="285">
        <v>0</v>
      </c>
      <c r="BV257" s="288">
        <v>0</v>
      </c>
      <c r="BW257" s="285">
        <v>29</v>
      </c>
      <c r="BX257" s="288">
        <v>11.506886276252564</v>
      </c>
      <c r="BY257" s="290">
        <v>0</v>
      </c>
      <c r="BZ257" s="291">
        <v>0</v>
      </c>
      <c r="CA257" s="285">
        <v>515</v>
      </c>
      <c r="CB257" s="288">
        <v>204.34642869896794</v>
      </c>
      <c r="CC257" s="290">
        <v>657</v>
      </c>
      <c r="CD257" s="291">
        <v>260.69049253441153</v>
      </c>
      <c r="CE257" s="290">
        <v>21</v>
      </c>
      <c r="CF257" s="291">
        <v>8.3325728207346152</v>
      </c>
      <c r="CG257" s="285">
        <v>1049</v>
      </c>
      <c r="CH257" s="288">
        <v>416.23185185479105</v>
      </c>
      <c r="CI257" s="285">
        <v>625</v>
      </c>
      <c r="CJ257" s="288">
        <v>247.99323871233975</v>
      </c>
      <c r="CK257" s="285">
        <v>146</v>
      </c>
      <c r="CL257" s="288">
        <v>57.931220563202565</v>
      </c>
      <c r="CM257" s="285">
        <v>262</v>
      </c>
      <c r="CN257" s="292">
        <v>103.95876566821282</v>
      </c>
      <c r="CO257" s="285">
        <v>103</v>
      </c>
      <c r="CP257" s="288">
        <v>40.86928573979359</v>
      </c>
      <c r="CQ257" s="290">
        <v>2</v>
      </c>
      <c r="CR257" s="291">
        <v>0.79357836387948721</v>
      </c>
      <c r="CS257" s="285">
        <v>9</v>
      </c>
      <c r="CT257" s="288">
        <v>3.5711026374576926</v>
      </c>
      <c r="CU257" s="290">
        <v>20</v>
      </c>
      <c r="CV257" s="291">
        <v>7.9357836387948719</v>
      </c>
      <c r="CW257" s="290">
        <v>149</v>
      </c>
      <c r="CX257" s="291">
        <v>59.121588109021801</v>
      </c>
      <c r="CY257" s="290">
        <v>149</v>
      </c>
      <c r="CZ257" s="291">
        <v>59.121588109021801</v>
      </c>
      <c r="DA257" s="290">
        <v>0</v>
      </c>
      <c r="DB257" s="291">
        <v>0</v>
      </c>
      <c r="DC257" s="285">
        <v>25</v>
      </c>
      <c r="DD257" s="285">
        <v>0</v>
      </c>
      <c r="DE257" s="285">
        <v>387</v>
      </c>
      <c r="DF257" s="285">
        <v>9965</v>
      </c>
      <c r="DG257" s="285">
        <v>8011</v>
      </c>
      <c r="DH257" s="285">
        <v>0</v>
      </c>
      <c r="DI257" s="285">
        <v>0</v>
      </c>
      <c r="DJ257" s="285">
        <v>0</v>
      </c>
      <c r="DK257" s="285">
        <v>0</v>
      </c>
      <c r="DL257" s="285">
        <v>77</v>
      </c>
      <c r="DM257" s="285">
        <v>0</v>
      </c>
      <c r="DN257" s="285">
        <v>614</v>
      </c>
      <c r="DO257" s="285">
        <v>0</v>
      </c>
      <c r="DP257" s="285">
        <v>0</v>
      </c>
      <c r="DQ257" s="285">
        <v>1</v>
      </c>
      <c r="DR257" s="285">
        <v>0</v>
      </c>
      <c r="DS257" s="285">
        <v>26</v>
      </c>
      <c r="DT257" s="285">
        <v>12718</v>
      </c>
      <c r="DU257" s="285">
        <v>0</v>
      </c>
      <c r="DV257" s="285">
        <v>4075</v>
      </c>
      <c r="DW257" s="285">
        <v>244</v>
      </c>
      <c r="DX257" s="285">
        <v>277</v>
      </c>
      <c r="DY257" s="285">
        <v>263</v>
      </c>
      <c r="DZ257" s="285">
        <v>2633</v>
      </c>
      <c r="EA257" s="285">
        <v>11996</v>
      </c>
      <c r="EB257" s="288">
        <v>20.8819606535512</v>
      </c>
      <c r="EC257" s="285">
        <v>411</v>
      </c>
      <c r="ED257" s="285">
        <v>4306</v>
      </c>
      <c r="EE257" s="285">
        <v>936</v>
      </c>
      <c r="EF257" s="288">
        <v>21.737111007895958</v>
      </c>
      <c r="EG257" s="285">
        <v>62</v>
      </c>
      <c r="EH257" s="285">
        <v>84</v>
      </c>
      <c r="EI257" s="285">
        <v>34</v>
      </c>
      <c r="EJ257" s="285">
        <v>0</v>
      </c>
      <c r="EK257" s="285">
        <v>394</v>
      </c>
      <c r="EL257" s="285">
        <v>0</v>
      </c>
      <c r="EM257" s="285">
        <v>16</v>
      </c>
      <c r="EN257" s="285">
        <v>39</v>
      </c>
      <c r="EO257" s="285">
        <v>0</v>
      </c>
      <c r="EP257" s="285">
        <v>1</v>
      </c>
      <c r="EQ257" s="285">
        <v>25</v>
      </c>
      <c r="ER257" s="285">
        <v>0</v>
      </c>
      <c r="ES257" s="285">
        <v>0</v>
      </c>
      <c r="ET257" s="285">
        <v>0</v>
      </c>
      <c r="EU257" s="285">
        <v>0</v>
      </c>
      <c r="EV257" s="285">
        <v>1070</v>
      </c>
      <c r="EW257" s="285">
        <v>25</v>
      </c>
      <c r="EX257" s="285">
        <v>0</v>
      </c>
      <c r="EY257" s="285">
        <v>0</v>
      </c>
      <c r="EZ257" s="285">
        <v>0</v>
      </c>
      <c r="FA257" s="285">
        <v>0</v>
      </c>
      <c r="FB257" s="285">
        <v>3</v>
      </c>
      <c r="FC257" s="285">
        <v>0</v>
      </c>
      <c r="FD257" s="285">
        <v>0</v>
      </c>
      <c r="FE257" s="285">
        <v>1</v>
      </c>
      <c r="FF257" s="285">
        <v>32</v>
      </c>
      <c r="FG257" s="285">
        <v>207</v>
      </c>
      <c r="FH257" s="285">
        <v>345</v>
      </c>
      <c r="FI257" s="285">
        <v>60</v>
      </c>
      <c r="FJ257" s="285">
        <v>2449</v>
      </c>
      <c r="FK257" s="289">
        <v>13</v>
      </c>
      <c r="FL257" s="288">
        <v>5.3448453078425322</v>
      </c>
      <c r="FM257" s="295">
        <v>1</v>
      </c>
      <c r="FN257" s="291">
        <v>0.41114194675711785</v>
      </c>
      <c r="FO257" s="295">
        <v>0</v>
      </c>
      <c r="FP257" s="291">
        <v>0</v>
      </c>
      <c r="FQ257" s="281">
        <v>1</v>
      </c>
      <c r="FR257" s="292">
        <v>0.39678918193974361</v>
      </c>
      <c r="FS257" s="281">
        <v>0</v>
      </c>
      <c r="FT257" s="292">
        <v>0</v>
      </c>
      <c r="FU257" s="295">
        <v>25</v>
      </c>
      <c r="FV257" s="291">
        <v>9.9197295484935903</v>
      </c>
      <c r="FW257" s="293">
        <v>3</v>
      </c>
      <c r="FX257" s="293">
        <v>1</v>
      </c>
      <c r="FY257" s="293">
        <v>2</v>
      </c>
      <c r="FZ257" s="293">
        <v>0</v>
      </c>
      <c r="GA257" s="293">
        <v>0</v>
      </c>
      <c r="GB257" s="285">
        <v>4897</v>
      </c>
      <c r="GC257" s="285">
        <v>0</v>
      </c>
      <c r="GD257" s="285">
        <v>0</v>
      </c>
      <c r="GE257" s="285">
        <v>0</v>
      </c>
      <c r="GF257" s="285">
        <v>4</v>
      </c>
      <c r="GG257" s="288">
        <v>120.6</v>
      </c>
      <c r="GH257" s="288">
        <v>563.20000000000005</v>
      </c>
      <c r="GI257" s="288">
        <v>32.700000000000003</v>
      </c>
      <c r="GJ257" s="288">
        <v>3</v>
      </c>
      <c r="GK257" s="288">
        <v>1</v>
      </c>
      <c r="GL257" s="288">
        <v>1</v>
      </c>
      <c r="GM257" s="288">
        <v>6</v>
      </c>
      <c r="GN257" s="288">
        <v>1</v>
      </c>
      <c r="GO257" s="288">
        <v>0</v>
      </c>
      <c r="GP257" s="288">
        <v>5</v>
      </c>
      <c r="GQ257" s="288">
        <v>1</v>
      </c>
      <c r="GR257" s="288">
        <v>0</v>
      </c>
      <c r="GS257" s="288">
        <v>0</v>
      </c>
      <c r="GT257" s="288">
        <v>6</v>
      </c>
      <c r="GU257" s="288">
        <v>0</v>
      </c>
      <c r="GV257" s="288">
        <v>1</v>
      </c>
      <c r="GW257" s="288">
        <v>1</v>
      </c>
      <c r="GX257" s="288">
        <v>0</v>
      </c>
      <c r="GY257" s="288">
        <v>1</v>
      </c>
      <c r="GZ257" s="288">
        <v>1</v>
      </c>
      <c r="HA257" s="288">
        <v>0</v>
      </c>
      <c r="HB257" s="288">
        <v>0</v>
      </c>
      <c r="HC257" s="288">
        <v>0</v>
      </c>
      <c r="HD257" s="288">
        <v>0</v>
      </c>
      <c r="HE257" s="288">
        <v>2</v>
      </c>
      <c r="HF257" s="288">
        <v>0</v>
      </c>
      <c r="HG257" s="288">
        <v>2</v>
      </c>
      <c r="HH257" s="288">
        <v>0</v>
      </c>
      <c r="HI257" s="288">
        <v>0</v>
      </c>
      <c r="HJ257" s="134">
        <v>2.0557097337855894</v>
      </c>
      <c r="HK257" s="134">
        <v>5.75598725459965</v>
      </c>
      <c r="HL257" s="132">
        <v>30.321718573337442</v>
      </c>
      <c r="HM257" s="144">
        <v>95.392921530030193</v>
      </c>
      <c r="HN257" s="144">
        <v>98.612689039480102</v>
      </c>
      <c r="HO257" s="365">
        <v>3.7091988130563802E-2</v>
      </c>
      <c r="HP257" s="365">
        <v>2.2680880018144702E-2</v>
      </c>
      <c r="HQ257" s="365">
        <v>1.61290322580645</v>
      </c>
      <c r="HR257" s="365">
        <v>1.2345679012345701</v>
      </c>
      <c r="HS257" s="132">
        <v>91.129032258064498</v>
      </c>
      <c r="HT257" s="132">
        <v>91.975308641975303</v>
      </c>
      <c r="HU257" s="132">
        <v>2.2997032640949602</v>
      </c>
      <c r="HV257" s="132">
        <v>1.83715128146972</v>
      </c>
      <c r="HW257" s="132">
        <v>3.0581984430989699</v>
      </c>
      <c r="HX257" s="132">
        <v>6.4977153324342298</v>
      </c>
      <c r="HY257" s="144">
        <v>102.02571264795543</v>
      </c>
      <c r="HZ257" s="144">
        <v>95.536902604320105</v>
      </c>
      <c r="IA257" s="383">
        <v>15</v>
      </c>
      <c r="IB257" s="383">
        <v>19</v>
      </c>
      <c r="IC257" s="366">
        <v>0.29856687898089201</v>
      </c>
      <c r="ID257" s="366">
        <v>0.23433645781943799</v>
      </c>
      <c r="IE257" s="366">
        <v>2.6595744680851099</v>
      </c>
      <c r="IF257" s="366">
        <v>3.0546623794212202</v>
      </c>
      <c r="IG257" s="144">
        <v>66.843971631205704</v>
      </c>
      <c r="IH257" s="144">
        <v>72.347266881028901</v>
      </c>
      <c r="II257" s="144">
        <v>11.226114649681501</v>
      </c>
      <c r="IJ257" s="144">
        <v>7.6714356191415902</v>
      </c>
      <c r="IK257" s="144">
        <v>3.1529305160838601</v>
      </c>
      <c r="IL257" s="144">
        <v>7.19217375551038</v>
      </c>
      <c r="IM257" s="146">
        <v>98.092658051323099</v>
      </c>
      <c r="IN257" s="135">
        <v>99.991568193931514</v>
      </c>
      <c r="IO257" s="366">
        <v>0.59482155353393995</v>
      </c>
      <c r="IP257" s="366">
        <v>0.16406890894175599</v>
      </c>
      <c r="IQ257" s="366">
        <v>6.2043795620438003</v>
      </c>
      <c r="IR257" s="366">
        <v>2.1201413427561802</v>
      </c>
      <c r="IS257" s="144">
        <v>90.510948905109501</v>
      </c>
      <c r="IT257" s="144">
        <v>95.053003533568898</v>
      </c>
      <c r="IU257" s="144">
        <v>9.5871238628411497</v>
      </c>
      <c r="IV257" s="144">
        <v>7.7385835384194701</v>
      </c>
      <c r="IW257" s="144">
        <v>4.1049885881969397</v>
      </c>
      <c r="IX257" s="144">
        <v>7.3727125606871704</v>
      </c>
      <c r="IY257" s="338">
        <v>30</v>
      </c>
      <c r="IZ257" s="366">
        <v>0.60679611650485399</v>
      </c>
      <c r="JA257" s="366">
        <v>7.6530612244898002</v>
      </c>
      <c r="JB257" s="366">
        <v>88.265306122449005</v>
      </c>
      <c r="JC257" s="366">
        <v>7.9288025889967599</v>
      </c>
      <c r="JD257" s="144">
        <v>8.0315626320980709</v>
      </c>
    </row>
    <row r="258" spans="1:264" ht="18" customHeight="1">
      <c r="A258" s="278"/>
      <c r="B258" s="279" t="s">
        <v>87</v>
      </c>
      <c r="C258" s="279" t="s">
        <v>87</v>
      </c>
      <c r="D258" s="280" t="s">
        <v>1974</v>
      </c>
      <c r="E258" s="281" t="s">
        <v>1469</v>
      </c>
      <c r="F258" s="280" t="s">
        <v>133</v>
      </c>
      <c r="G258" s="281" t="s">
        <v>32</v>
      </c>
      <c r="H258" s="282" t="s">
        <v>87</v>
      </c>
      <c r="I258" s="282" t="s">
        <v>87</v>
      </c>
      <c r="J258" s="282" t="s">
        <v>87</v>
      </c>
      <c r="K258" s="282" t="s">
        <v>87</v>
      </c>
      <c r="L258" s="282" t="s">
        <v>87</v>
      </c>
      <c r="M258" s="283">
        <v>307945</v>
      </c>
      <c r="N258" s="282" t="s">
        <v>87</v>
      </c>
      <c r="O258" s="282" t="s">
        <v>87</v>
      </c>
      <c r="P258" s="282" t="s">
        <v>87</v>
      </c>
      <c r="Q258" s="282" t="s">
        <v>87</v>
      </c>
      <c r="R258" s="132">
        <v>100.4977078148308</v>
      </c>
      <c r="S258" s="132">
        <v>97.351847892886283</v>
      </c>
      <c r="T258" s="395">
        <v>13.742991916793471</v>
      </c>
      <c r="U258" s="339" t="s">
        <v>88</v>
      </c>
      <c r="V258" s="132">
        <v>11.445783132530099</v>
      </c>
      <c r="W258" s="132">
        <v>10.2957283680175</v>
      </c>
      <c r="X258" s="132">
        <v>21.741511500547599</v>
      </c>
      <c r="Y258" s="282" t="s">
        <v>87</v>
      </c>
      <c r="Z258" s="282" t="s">
        <v>87</v>
      </c>
      <c r="AA258" s="282" t="s">
        <v>87</v>
      </c>
      <c r="AB258" s="282" t="s">
        <v>87</v>
      </c>
      <c r="AC258" s="282" t="s">
        <v>87</v>
      </c>
      <c r="AD258" s="282" t="s">
        <v>87</v>
      </c>
      <c r="AE258" s="282" t="s">
        <v>87</v>
      </c>
      <c r="AF258" s="282" t="s">
        <v>87</v>
      </c>
      <c r="AG258" s="282" t="s">
        <v>87</v>
      </c>
      <c r="AH258" s="282" t="s">
        <v>87</v>
      </c>
      <c r="AI258" s="282" t="s">
        <v>87</v>
      </c>
      <c r="AJ258" s="282" t="s">
        <v>87</v>
      </c>
      <c r="AK258" s="282" t="s">
        <v>87</v>
      </c>
      <c r="AL258" s="282" t="s">
        <v>87</v>
      </c>
      <c r="AM258" s="282" t="s">
        <v>87</v>
      </c>
      <c r="AN258" s="282" t="s">
        <v>87</v>
      </c>
      <c r="AO258" s="282" t="s">
        <v>87</v>
      </c>
      <c r="AP258" s="282" t="s">
        <v>87</v>
      </c>
      <c r="AQ258" s="282" t="s">
        <v>87</v>
      </c>
      <c r="AR258" s="282" t="s">
        <v>87</v>
      </c>
      <c r="AS258" s="282" t="s">
        <v>87</v>
      </c>
      <c r="AT258" s="282" t="s">
        <v>87</v>
      </c>
      <c r="AU258" s="282" t="s">
        <v>87</v>
      </c>
      <c r="AV258" s="282" t="s">
        <v>87</v>
      </c>
      <c r="AW258" s="286" t="s">
        <v>87</v>
      </c>
      <c r="AX258" s="286" t="s">
        <v>87</v>
      </c>
      <c r="AY258" s="286" t="s">
        <v>87</v>
      </c>
      <c r="AZ258" s="286" t="s">
        <v>87</v>
      </c>
      <c r="BA258" s="286" t="s">
        <v>87</v>
      </c>
      <c r="BB258" s="285">
        <v>22</v>
      </c>
      <c r="BC258" s="285">
        <v>38</v>
      </c>
      <c r="BD258" s="287" t="s">
        <v>88</v>
      </c>
      <c r="BE258" s="287" t="s">
        <v>88</v>
      </c>
      <c r="BF258" s="287" t="s">
        <v>88</v>
      </c>
      <c r="BG258" s="285">
        <v>50</v>
      </c>
      <c r="BH258" s="284">
        <v>15.955885168685619</v>
      </c>
      <c r="BI258" s="285">
        <v>397</v>
      </c>
      <c r="BJ258" s="284">
        <v>126.68972823936382</v>
      </c>
      <c r="BK258" s="285">
        <v>10</v>
      </c>
      <c r="BL258" s="284">
        <v>3.1911770337371239</v>
      </c>
      <c r="BM258" s="285">
        <v>0</v>
      </c>
      <c r="BN258" s="288">
        <v>0</v>
      </c>
      <c r="BO258" s="289">
        <v>257</v>
      </c>
      <c r="BP258" s="288">
        <v>82.013249767044073</v>
      </c>
      <c r="BQ258" s="285">
        <v>37</v>
      </c>
      <c r="BR258" s="288">
        <v>11.807355024827357</v>
      </c>
      <c r="BS258" s="285">
        <v>55</v>
      </c>
      <c r="BT258" s="288">
        <v>17.551473685554178</v>
      </c>
      <c r="BU258" s="285">
        <v>0</v>
      </c>
      <c r="BV258" s="288">
        <v>0</v>
      </c>
      <c r="BW258" s="285">
        <v>70</v>
      </c>
      <c r="BX258" s="288">
        <v>22.338239236159865</v>
      </c>
      <c r="BY258" s="290">
        <v>0</v>
      </c>
      <c r="BZ258" s="291">
        <v>0</v>
      </c>
      <c r="CA258" s="285">
        <v>545</v>
      </c>
      <c r="CB258" s="288">
        <v>173.91914833867324</v>
      </c>
      <c r="CC258" s="285">
        <v>415</v>
      </c>
      <c r="CD258" s="288">
        <v>132.43384690009063</v>
      </c>
      <c r="CE258" s="285">
        <v>26</v>
      </c>
      <c r="CF258" s="288">
        <v>8.2970602877165209</v>
      </c>
      <c r="CG258" s="285">
        <v>1079</v>
      </c>
      <c r="CH258" s="288">
        <v>344.32800194023565</v>
      </c>
      <c r="CI258" s="285">
        <v>1029</v>
      </c>
      <c r="CJ258" s="288">
        <v>328.37211677155</v>
      </c>
      <c r="CK258" s="285">
        <v>369</v>
      </c>
      <c r="CL258" s="288">
        <v>117.75443254489987</v>
      </c>
      <c r="CM258" s="285">
        <v>597</v>
      </c>
      <c r="CN258" s="292">
        <v>190.51326891410628</v>
      </c>
      <c r="CO258" s="285">
        <v>106</v>
      </c>
      <c r="CP258" s="288">
        <v>33.82647655761351</v>
      </c>
      <c r="CQ258" s="285">
        <v>3</v>
      </c>
      <c r="CR258" s="288">
        <v>0.95735311012113711</v>
      </c>
      <c r="CS258" s="290">
        <v>8</v>
      </c>
      <c r="CT258" s="291">
        <v>2.552941626989699</v>
      </c>
      <c r="CU258" s="285">
        <v>52</v>
      </c>
      <c r="CV258" s="288">
        <v>16.594120575433042</v>
      </c>
      <c r="CW258" s="285">
        <v>152</v>
      </c>
      <c r="CX258" s="288">
        <v>48.505890912804276</v>
      </c>
      <c r="CY258" s="285">
        <v>152</v>
      </c>
      <c r="CZ258" s="288">
        <v>48.505890912804276</v>
      </c>
      <c r="DA258" s="290">
        <v>0</v>
      </c>
      <c r="DB258" s="291">
        <v>0</v>
      </c>
      <c r="DC258" s="285">
        <v>0</v>
      </c>
      <c r="DD258" s="285">
        <v>0</v>
      </c>
      <c r="DE258" s="285">
        <v>347</v>
      </c>
      <c r="DF258" s="285">
        <v>7140</v>
      </c>
      <c r="DG258" s="285">
        <v>0</v>
      </c>
      <c r="DH258" s="285">
        <v>198</v>
      </c>
      <c r="DI258" s="285">
        <v>54</v>
      </c>
      <c r="DJ258" s="285">
        <v>0</v>
      </c>
      <c r="DK258" s="285">
        <v>9</v>
      </c>
      <c r="DL258" s="285">
        <v>795</v>
      </c>
      <c r="DM258" s="285">
        <v>0</v>
      </c>
      <c r="DN258" s="285">
        <v>388</v>
      </c>
      <c r="DO258" s="285">
        <v>14</v>
      </c>
      <c r="DP258" s="285">
        <v>27</v>
      </c>
      <c r="DQ258" s="285">
        <v>0</v>
      </c>
      <c r="DR258" s="285">
        <v>0</v>
      </c>
      <c r="DS258" s="285">
        <v>0</v>
      </c>
      <c r="DT258" s="285">
        <v>0</v>
      </c>
      <c r="DU258" s="285">
        <v>19633</v>
      </c>
      <c r="DV258" s="285">
        <v>2710</v>
      </c>
      <c r="DW258" s="285">
        <v>4558</v>
      </c>
      <c r="DX258" s="285">
        <v>148</v>
      </c>
      <c r="DY258" s="285">
        <v>20</v>
      </c>
      <c r="DZ258" s="285">
        <v>2317</v>
      </c>
      <c r="EA258" s="285">
        <v>11019</v>
      </c>
      <c r="EB258" s="288">
        <v>17.152191668935501</v>
      </c>
      <c r="EC258" s="285">
        <v>163</v>
      </c>
      <c r="ED258" s="285">
        <v>3594</v>
      </c>
      <c r="EE258" s="285">
        <v>613</v>
      </c>
      <c r="EF258" s="288">
        <v>17.056204785754034</v>
      </c>
      <c r="EG258" s="285">
        <v>31</v>
      </c>
      <c r="EH258" s="285">
        <v>54</v>
      </c>
      <c r="EI258" s="285">
        <v>48</v>
      </c>
      <c r="EJ258" s="285">
        <v>12</v>
      </c>
      <c r="EK258" s="285">
        <v>208</v>
      </c>
      <c r="EL258" s="285">
        <v>3</v>
      </c>
      <c r="EM258" s="285">
        <v>3</v>
      </c>
      <c r="EN258" s="285">
        <v>16</v>
      </c>
      <c r="EO258" s="285">
        <v>10</v>
      </c>
      <c r="EP258" s="285">
        <v>14</v>
      </c>
      <c r="EQ258" s="285">
        <v>30</v>
      </c>
      <c r="ER258" s="285">
        <v>0</v>
      </c>
      <c r="ES258" s="285">
        <v>1</v>
      </c>
      <c r="ET258" s="285">
        <v>2</v>
      </c>
      <c r="EU258" s="285">
        <v>0</v>
      </c>
      <c r="EV258" s="285">
        <v>1227</v>
      </c>
      <c r="EW258" s="285">
        <v>19</v>
      </c>
      <c r="EX258" s="285">
        <v>0</v>
      </c>
      <c r="EY258" s="285">
        <v>0</v>
      </c>
      <c r="EZ258" s="285">
        <v>11</v>
      </c>
      <c r="FA258" s="285">
        <v>3</v>
      </c>
      <c r="FB258" s="285">
        <v>1</v>
      </c>
      <c r="FC258" s="285">
        <v>1</v>
      </c>
      <c r="FD258" s="285">
        <v>1</v>
      </c>
      <c r="FE258" s="285">
        <v>0</v>
      </c>
      <c r="FF258" s="285">
        <v>8</v>
      </c>
      <c r="FG258" s="285">
        <v>207</v>
      </c>
      <c r="FH258" s="285">
        <v>252</v>
      </c>
      <c r="FI258" s="285">
        <v>60</v>
      </c>
      <c r="FJ258" s="285">
        <v>1021</v>
      </c>
      <c r="FK258" s="289">
        <v>13</v>
      </c>
      <c r="FL258" s="288">
        <v>4.2215330659695729</v>
      </c>
      <c r="FM258" s="289">
        <v>1</v>
      </c>
      <c r="FN258" s="288">
        <v>0.32473331276689016</v>
      </c>
      <c r="FO258" s="289">
        <v>1</v>
      </c>
      <c r="FP258" s="288">
        <v>0.32473331276689016</v>
      </c>
      <c r="FQ258" s="281">
        <v>0</v>
      </c>
      <c r="FR258" s="292">
        <v>0</v>
      </c>
      <c r="FS258" s="281">
        <v>1</v>
      </c>
      <c r="FT258" s="292">
        <v>0.31911770337371237</v>
      </c>
      <c r="FU258" s="289">
        <v>75</v>
      </c>
      <c r="FV258" s="288">
        <v>23.933827753028428</v>
      </c>
      <c r="FW258" s="293">
        <v>1</v>
      </c>
      <c r="FX258" s="293">
        <v>0</v>
      </c>
      <c r="FY258" s="293">
        <v>1</v>
      </c>
      <c r="FZ258" s="293">
        <v>0</v>
      </c>
      <c r="GA258" s="293">
        <v>0</v>
      </c>
      <c r="GB258" s="285">
        <v>4568</v>
      </c>
      <c r="GC258" s="285">
        <v>0</v>
      </c>
      <c r="GD258" s="285">
        <v>1575</v>
      </c>
      <c r="GE258" s="285">
        <v>0</v>
      </c>
      <c r="GF258" s="285">
        <v>27</v>
      </c>
      <c r="GG258" s="288">
        <v>132</v>
      </c>
      <c r="GH258" s="288">
        <v>453.9</v>
      </c>
      <c r="GI258" s="288">
        <v>19.5</v>
      </c>
      <c r="GJ258" s="288">
        <v>6</v>
      </c>
      <c r="GK258" s="288">
        <v>1</v>
      </c>
      <c r="GL258" s="288">
        <v>1</v>
      </c>
      <c r="GM258" s="288">
        <v>4</v>
      </c>
      <c r="GN258" s="288">
        <v>1</v>
      </c>
      <c r="GO258" s="288">
        <v>1</v>
      </c>
      <c r="GP258" s="288">
        <v>3</v>
      </c>
      <c r="GQ258" s="288">
        <v>0</v>
      </c>
      <c r="GR258" s="288">
        <v>0</v>
      </c>
      <c r="GS258" s="288">
        <v>0</v>
      </c>
      <c r="GT258" s="288">
        <v>15</v>
      </c>
      <c r="GU258" s="288">
        <v>1</v>
      </c>
      <c r="GV258" s="288">
        <v>1</v>
      </c>
      <c r="GW258" s="288">
        <v>1</v>
      </c>
      <c r="GX258" s="288">
        <v>0</v>
      </c>
      <c r="GY258" s="288">
        <v>1</v>
      </c>
      <c r="GZ258" s="288">
        <v>1</v>
      </c>
      <c r="HA258" s="288">
        <v>1</v>
      </c>
      <c r="HB258" s="288">
        <v>0</v>
      </c>
      <c r="HC258" s="288">
        <v>0</v>
      </c>
      <c r="HD258" s="288">
        <v>0</v>
      </c>
      <c r="HE258" s="288">
        <v>1</v>
      </c>
      <c r="HF258" s="288">
        <v>1</v>
      </c>
      <c r="HG258" s="288">
        <v>1</v>
      </c>
      <c r="HH258" s="288">
        <v>9</v>
      </c>
      <c r="HI258" s="288">
        <v>1</v>
      </c>
      <c r="HJ258" s="134">
        <v>1.2989332510675606</v>
      </c>
      <c r="HK258" s="134">
        <v>9.7419993830067053</v>
      </c>
      <c r="HL258" s="132">
        <v>58.484469629316919</v>
      </c>
      <c r="HM258" s="144">
        <v>97.359595382675195</v>
      </c>
      <c r="HN258" s="144">
        <v>99.839281872187101</v>
      </c>
      <c r="HO258" s="365">
        <v>0.12892135797163701</v>
      </c>
      <c r="HP258" s="366">
        <v>6.9783670621074698E-2</v>
      </c>
      <c r="HQ258" s="365">
        <v>4.3478260869565197</v>
      </c>
      <c r="HR258" s="366">
        <v>2.7777777777777799</v>
      </c>
      <c r="HS258" s="132">
        <v>94.202898550724598</v>
      </c>
      <c r="HT258" s="132">
        <v>94.4444444444444</v>
      </c>
      <c r="HU258" s="132">
        <v>2.9651912333476602</v>
      </c>
      <c r="HV258" s="132">
        <v>2.5122121423586901</v>
      </c>
      <c r="HW258" s="132">
        <v>1.10454315149468</v>
      </c>
      <c r="HX258" s="132">
        <v>3.00574797832568</v>
      </c>
      <c r="HY258" s="144">
        <v>102.08081539505945</v>
      </c>
      <c r="HZ258" s="144">
        <v>98.798422655398497</v>
      </c>
      <c r="IA258" s="383">
        <v>11</v>
      </c>
      <c r="IB258" s="383">
        <v>6</v>
      </c>
      <c r="IC258" s="366">
        <v>0.36900369003689998</v>
      </c>
      <c r="ID258" s="366">
        <v>0.107142857142857</v>
      </c>
      <c r="IE258" s="366">
        <v>3.8869257950530001</v>
      </c>
      <c r="IF258" s="366">
        <v>1.8126888217522701</v>
      </c>
      <c r="IG258" s="144">
        <v>80.565371024735001</v>
      </c>
      <c r="IH258" s="144">
        <v>83.987915407854999</v>
      </c>
      <c r="II258" s="144">
        <v>9.4934585709493504</v>
      </c>
      <c r="IJ258" s="144">
        <v>5.91071428571429</v>
      </c>
      <c r="IK258" s="144">
        <v>1.6382367843269701</v>
      </c>
      <c r="IL258" s="144">
        <v>4.5917947197654696</v>
      </c>
      <c r="IM258" s="146">
        <v>103.08142720404967</v>
      </c>
      <c r="IN258" s="135">
        <v>96.729586740304214</v>
      </c>
      <c r="IO258" s="366">
        <v>0.71899340922708199</v>
      </c>
      <c r="IP258" s="366">
        <v>0.15060240963855401</v>
      </c>
      <c r="IQ258" s="366">
        <v>4.28571428571429</v>
      </c>
      <c r="IR258" s="366">
        <v>1.2987012987013</v>
      </c>
      <c r="IS258" s="144">
        <v>94.285714285714306</v>
      </c>
      <c r="IT258" s="144">
        <v>97.727272727272705</v>
      </c>
      <c r="IU258" s="144">
        <v>16.7765128819652</v>
      </c>
      <c r="IV258" s="144">
        <v>11.596385542168701</v>
      </c>
      <c r="IW258" s="144">
        <v>2.6273501526594898</v>
      </c>
      <c r="IX258" s="144">
        <v>5.2321446713400404</v>
      </c>
      <c r="IY258" s="338">
        <v>24</v>
      </c>
      <c r="IZ258" s="366">
        <v>0.45351473922902502</v>
      </c>
      <c r="JA258" s="366">
        <v>4.1025641025641004</v>
      </c>
      <c r="JB258" s="366">
        <v>84.957264957264996</v>
      </c>
      <c r="JC258" s="366">
        <v>11.054421768707501</v>
      </c>
      <c r="JD258" s="144">
        <v>6.4495940181497797</v>
      </c>
    </row>
    <row r="259" spans="1:264" ht="18" customHeight="1">
      <c r="A259" s="278"/>
      <c r="B259" s="279" t="s">
        <v>87</v>
      </c>
      <c r="C259" s="279" t="s">
        <v>87</v>
      </c>
      <c r="D259" s="280" t="s">
        <v>1975</v>
      </c>
      <c r="E259" s="281" t="s">
        <v>1470</v>
      </c>
      <c r="F259" s="280" t="s">
        <v>133</v>
      </c>
      <c r="G259" s="281" t="s">
        <v>32</v>
      </c>
      <c r="H259" s="282" t="s">
        <v>87</v>
      </c>
      <c r="I259" s="282" t="s">
        <v>87</v>
      </c>
      <c r="J259" s="282" t="s">
        <v>87</v>
      </c>
      <c r="K259" s="282" t="s">
        <v>87</v>
      </c>
      <c r="L259" s="282" t="s">
        <v>87</v>
      </c>
      <c r="M259" s="283">
        <v>246143</v>
      </c>
      <c r="N259" s="282" t="s">
        <v>87</v>
      </c>
      <c r="O259" s="282" t="s">
        <v>87</v>
      </c>
      <c r="P259" s="282" t="s">
        <v>87</v>
      </c>
      <c r="Q259" s="282" t="s">
        <v>87</v>
      </c>
      <c r="R259" s="132">
        <v>101.81687918614521</v>
      </c>
      <c r="S259" s="132">
        <v>98.817923018393131</v>
      </c>
      <c r="T259" s="338">
        <v>45.146780943300655</v>
      </c>
      <c r="U259" s="339" t="s">
        <v>88</v>
      </c>
      <c r="V259" s="132">
        <v>11.460739030023101</v>
      </c>
      <c r="W259" s="132">
        <v>6.6685912240184804</v>
      </c>
      <c r="X259" s="132">
        <v>18.129330254041601</v>
      </c>
      <c r="Y259" s="282" t="s">
        <v>87</v>
      </c>
      <c r="Z259" s="282" t="s">
        <v>87</v>
      </c>
      <c r="AA259" s="282" t="s">
        <v>87</v>
      </c>
      <c r="AB259" s="282" t="s">
        <v>87</v>
      </c>
      <c r="AC259" s="282" t="s">
        <v>87</v>
      </c>
      <c r="AD259" s="282" t="s">
        <v>87</v>
      </c>
      <c r="AE259" s="282" t="s">
        <v>87</v>
      </c>
      <c r="AF259" s="282" t="s">
        <v>87</v>
      </c>
      <c r="AG259" s="282" t="s">
        <v>87</v>
      </c>
      <c r="AH259" s="282" t="s">
        <v>87</v>
      </c>
      <c r="AI259" s="282" t="s">
        <v>87</v>
      </c>
      <c r="AJ259" s="282" t="s">
        <v>87</v>
      </c>
      <c r="AK259" s="282" t="s">
        <v>87</v>
      </c>
      <c r="AL259" s="282" t="s">
        <v>87</v>
      </c>
      <c r="AM259" s="282" t="s">
        <v>87</v>
      </c>
      <c r="AN259" s="282" t="s">
        <v>87</v>
      </c>
      <c r="AO259" s="282" t="s">
        <v>87</v>
      </c>
      <c r="AP259" s="282" t="s">
        <v>87</v>
      </c>
      <c r="AQ259" s="282" t="s">
        <v>87</v>
      </c>
      <c r="AR259" s="282" t="s">
        <v>87</v>
      </c>
      <c r="AS259" s="282" t="s">
        <v>87</v>
      </c>
      <c r="AT259" s="282" t="s">
        <v>87</v>
      </c>
      <c r="AU259" s="282" t="s">
        <v>87</v>
      </c>
      <c r="AV259" s="282" t="s">
        <v>87</v>
      </c>
      <c r="AW259" s="286" t="s">
        <v>87</v>
      </c>
      <c r="AX259" s="286" t="s">
        <v>87</v>
      </c>
      <c r="AY259" s="286" t="s">
        <v>87</v>
      </c>
      <c r="AZ259" s="286" t="s">
        <v>87</v>
      </c>
      <c r="BA259" s="286" t="s">
        <v>87</v>
      </c>
      <c r="BB259" s="285">
        <v>49</v>
      </c>
      <c r="BC259" s="285">
        <v>58</v>
      </c>
      <c r="BD259" s="287" t="s">
        <v>88</v>
      </c>
      <c r="BE259" s="287" t="s">
        <v>88</v>
      </c>
      <c r="BF259" s="287" t="s">
        <v>88</v>
      </c>
      <c r="BG259" s="285">
        <v>36</v>
      </c>
      <c r="BH259" s="284">
        <v>13.93949484819503</v>
      </c>
      <c r="BI259" s="285">
        <v>381</v>
      </c>
      <c r="BJ259" s="284">
        <v>147.52632047673072</v>
      </c>
      <c r="BK259" s="285">
        <v>0</v>
      </c>
      <c r="BL259" s="284">
        <v>0</v>
      </c>
      <c r="BM259" s="285">
        <v>40</v>
      </c>
      <c r="BN259" s="288">
        <v>15.488327609105589</v>
      </c>
      <c r="BO259" s="289">
        <v>313</v>
      </c>
      <c r="BP259" s="288">
        <v>121.19616354125122</v>
      </c>
      <c r="BQ259" s="285">
        <v>0</v>
      </c>
      <c r="BR259" s="288">
        <v>0</v>
      </c>
      <c r="BS259" s="285">
        <v>23</v>
      </c>
      <c r="BT259" s="288">
        <v>8.9057883752357121</v>
      </c>
      <c r="BU259" s="285">
        <v>0</v>
      </c>
      <c r="BV259" s="288">
        <v>0</v>
      </c>
      <c r="BW259" s="285">
        <v>57</v>
      </c>
      <c r="BX259" s="288">
        <v>22.070866842975462</v>
      </c>
      <c r="BY259" s="290">
        <v>1</v>
      </c>
      <c r="BZ259" s="291">
        <v>0.38720819022763964</v>
      </c>
      <c r="CA259" s="285">
        <v>504</v>
      </c>
      <c r="CB259" s="288">
        <v>195.15292787473041</v>
      </c>
      <c r="CC259" s="285">
        <v>499</v>
      </c>
      <c r="CD259" s="288">
        <v>193.2168869235922</v>
      </c>
      <c r="CE259" s="285">
        <v>60</v>
      </c>
      <c r="CF259" s="288">
        <v>23.232491413658384</v>
      </c>
      <c r="CG259" s="285">
        <v>438</v>
      </c>
      <c r="CH259" s="288">
        <v>169.59718731970619</v>
      </c>
      <c r="CI259" s="285">
        <v>1354</v>
      </c>
      <c r="CJ259" s="288">
        <v>524.27988956822423</v>
      </c>
      <c r="CK259" s="285">
        <v>319</v>
      </c>
      <c r="CL259" s="288">
        <v>123.51941268261707</v>
      </c>
      <c r="CM259" s="285">
        <v>389</v>
      </c>
      <c r="CN259" s="292">
        <v>150.62398599855186</v>
      </c>
      <c r="CO259" s="285">
        <v>134</v>
      </c>
      <c r="CP259" s="288">
        <v>51.885897490503723</v>
      </c>
      <c r="CQ259" s="285">
        <v>1</v>
      </c>
      <c r="CR259" s="288">
        <v>0.38720819022763964</v>
      </c>
      <c r="CS259" s="285">
        <v>4</v>
      </c>
      <c r="CT259" s="288">
        <v>1.5488327609105585</v>
      </c>
      <c r="CU259" s="285">
        <v>91</v>
      </c>
      <c r="CV259" s="288">
        <v>35.235945310715209</v>
      </c>
      <c r="CW259" s="285">
        <v>1524</v>
      </c>
      <c r="CX259" s="288">
        <v>590.10528190692287</v>
      </c>
      <c r="CY259" s="285">
        <v>1507</v>
      </c>
      <c r="CZ259" s="288">
        <v>583.52274267305302</v>
      </c>
      <c r="DA259" s="285">
        <v>17</v>
      </c>
      <c r="DB259" s="288">
        <v>6.5825392338698752</v>
      </c>
      <c r="DC259" s="285">
        <v>0</v>
      </c>
      <c r="DD259" s="285">
        <v>547</v>
      </c>
      <c r="DE259" s="285">
        <v>619</v>
      </c>
      <c r="DF259" s="285">
        <v>12410</v>
      </c>
      <c r="DG259" s="285">
        <v>0</v>
      </c>
      <c r="DH259" s="285">
        <v>378</v>
      </c>
      <c r="DI259" s="285">
        <v>3</v>
      </c>
      <c r="DJ259" s="285">
        <v>0</v>
      </c>
      <c r="DK259" s="285">
        <v>25</v>
      </c>
      <c r="DL259" s="285">
        <v>0</v>
      </c>
      <c r="DM259" s="285">
        <v>1</v>
      </c>
      <c r="DN259" s="285">
        <v>631</v>
      </c>
      <c r="DO259" s="285">
        <v>0</v>
      </c>
      <c r="DP259" s="285">
        <v>52</v>
      </c>
      <c r="DQ259" s="285">
        <v>1</v>
      </c>
      <c r="DR259" s="285">
        <v>0</v>
      </c>
      <c r="DS259" s="285">
        <v>0</v>
      </c>
      <c r="DT259" s="285">
        <v>3235</v>
      </c>
      <c r="DU259" s="285">
        <v>27636</v>
      </c>
      <c r="DV259" s="285">
        <v>3592</v>
      </c>
      <c r="DW259" s="285">
        <v>5563</v>
      </c>
      <c r="DX259" s="285">
        <v>590</v>
      </c>
      <c r="DY259" s="285">
        <v>585</v>
      </c>
      <c r="DZ259" s="285">
        <v>4834</v>
      </c>
      <c r="EA259" s="285">
        <v>15413</v>
      </c>
      <c r="EB259" s="288">
        <v>27.009667164082298</v>
      </c>
      <c r="EC259" s="285">
        <v>72</v>
      </c>
      <c r="ED259" s="285">
        <v>5153</v>
      </c>
      <c r="EE259" s="285">
        <v>1416</v>
      </c>
      <c r="EF259" s="288">
        <v>27.479138366000388</v>
      </c>
      <c r="EG259" s="285">
        <v>257</v>
      </c>
      <c r="EH259" s="285">
        <v>138</v>
      </c>
      <c r="EI259" s="285">
        <v>41</v>
      </c>
      <c r="EJ259" s="285">
        <v>40</v>
      </c>
      <c r="EK259" s="285">
        <v>386</v>
      </c>
      <c r="EL259" s="285">
        <v>6</v>
      </c>
      <c r="EM259" s="285">
        <v>20</v>
      </c>
      <c r="EN259" s="285">
        <v>2</v>
      </c>
      <c r="EO259" s="285">
        <v>47</v>
      </c>
      <c r="EP259" s="285">
        <v>48</v>
      </c>
      <c r="EQ259" s="285">
        <v>34</v>
      </c>
      <c r="ER259" s="285">
        <v>0</v>
      </c>
      <c r="ES259" s="285">
        <v>5</v>
      </c>
      <c r="ET259" s="285">
        <v>1</v>
      </c>
      <c r="EU259" s="285">
        <v>0</v>
      </c>
      <c r="EV259" s="285">
        <v>5007</v>
      </c>
      <c r="EW259" s="285">
        <v>0</v>
      </c>
      <c r="EX259" s="285">
        <v>13</v>
      </c>
      <c r="EY259" s="285">
        <v>1383</v>
      </c>
      <c r="EZ259" s="285">
        <v>12</v>
      </c>
      <c r="FA259" s="285">
        <v>16</v>
      </c>
      <c r="FB259" s="285">
        <v>0</v>
      </c>
      <c r="FC259" s="285">
        <v>0</v>
      </c>
      <c r="FD259" s="285">
        <v>3</v>
      </c>
      <c r="FE259" s="285">
        <v>0</v>
      </c>
      <c r="FF259" s="285">
        <v>21</v>
      </c>
      <c r="FG259" s="285">
        <v>1634</v>
      </c>
      <c r="FH259" s="285">
        <v>1091</v>
      </c>
      <c r="FI259" s="285">
        <v>173</v>
      </c>
      <c r="FJ259" s="285">
        <v>968</v>
      </c>
      <c r="FK259" s="289">
        <v>39</v>
      </c>
      <c r="FL259" s="288">
        <v>15.844448145996433</v>
      </c>
      <c r="FM259" s="289">
        <v>1</v>
      </c>
      <c r="FN259" s="288">
        <v>0.40626790117939571</v>
      </c>
      <c r="FO259" s="289">
        <v>2</v>
      </c>
      <c r="FP259" s="288">
        <v>0.81253580235879141</v>
      </c>
      <c r="FQ259" s="281">
        <v>3</v>
      </c>
      <c r="FR259" s="292">
        <v>1.1616245706829191</v>
      </c>
      <c r="FS259" s="281">
        <v>1</v>
      </c>
      <c r="FT259" s="292">
        <v>0.38720819022763964</v>
      </c>
      <c r="FU259" s="289">
        <v>25</v>
      </c>
      <c r="FV259" s="288">
        <v>9.6802047556909923</v>
      </c>
      <c r="FW259" s="293">
        <v>1</v>
      </c>
      <c r="FX259" s="293">
        <v>0</v>
      </c>
      <c r="FY259" s="293">
        <v>0</v>
      </c>
      <c r="FZ259" s="293">
        <v>0</v>
      </c>
      <c r="GA259" s="293">
        <v>1</v>
      </c>
      <c r="GB259" s="285">
        <v>8409</v>
      </c>
      <c r="GC259" s="285">
        <v>3253</v>
      </c>
      <c r="GD259" s="285">
        <v>5753</v>
      </c>
      <c r="GE259" s="285">
        <v>102</v>
      </c>
      <c r="GF259" s="285">
        <v>17</v>
      </c>
      <c r="GG259" s="288">
        <v>327.66000000000003</v>
      </c>
      <c r="GH259" s="288">
        <v>736.44</v>
      </c>
      <c r="GI259" s="288">
        <v>40</v>
      </c>
      <c r="GJ259" s="288">
        <v>15</v>
      </c>
      <c r="GK259" s="288">
        <v>2</v>
      </c>
      <c r="GL259" s="288">
        <v>6</v>
      </c>
      <c r="GM259" s="288">
        <v>14.8</v>
      </c>
      <c r="GN259" s="288">
        <v>11.8</v>
      </c>
      <c r="GO259" s="288">
        <v>3</v>
      </c>
      <c r="GP259" s="288">
        <v>15.8</v>
      </c>
      <c r="GQ259" s="288">
        <v>1.8</v>
      </c>
      <c r="GR259" s="288">
        <v>2</v>
      </c>
      <c r="GS259" s="288">
        <v>0</v>
      </c>
      <c r="GT259" s="288">
        <v>27.4</v>
      </c>
      <c r="GU259" s="288">
        <v>0</v>
      </c>
      <c r="GV259" s="288">
        <v>3</v>
      </c>
      <c r="GW259" s="288">
        <v>1</v>
      </c>
      <c r="GX259" s="288">
        <v>1</v>
      </c>
      <c r="GY259" s="288">
        <v>2</v>
      </c>
      <c r="GZ259" s="288">
        <v>3</v>
      </c>
      <c r="HA259" s="288">
        <v>1</v>
      </c>
      <c r="HB259" s="288">
        <v>1</v>
      </c>
      <c r="HC259" s="288">
        <v>1</v>
      </c>
      <c r="HD259" s="288">
        <v>0</v>
      </c>
      <c r="HE259" s="288">
        <v>0</v>
      </c>
      <c r="HF259" s="288">
        <v>2</v>
      </c>
      <c r="HG259" s="288">
        <v>3</v>
      </c>
      <c r="HH259" s="288">
        <v>14</v>
      </c>
      <c r="HI259" s="288">
        <v>4.26</v>
      </c>
      <c r="HJ259" s="134">
        <v>2.0313395058969785</v>
      </c>
      <c r="HK259" s="134">
        <v>15.844448145996433</v>
      </c>
      <c r="HL259" s="132">
        <v>58.817435393247017</v>
      </c>
      <c r="HM259" s="144">
        <v>102.562743446448</v>
      </c>
      <c r="HN259" s="144">
        <v>101.247130145607</v>
      </c>
      <c r="HO259" s="365">
        <v>8.1922446750409605E-2</v>
      </c>
      <c r="HP259" s="365">
        <v>7.8970228223959604E-2</v>
      </c>
      <c r="HQ259" s="365">
        <v>3.0769230769230802</v>
      </c>
      <c r="HR259" s="365">
        <v>3.83141762452107</v>
      </c>
      <c r="HS259" s="132">
        <v>92.307692307692307</v>
      </c>
      <c r="HT259" s="132">
        <v>93.486590038314205</v>
      </c>
      <c r="HU259" s="132">
        <v>2.66247951938831</v>
      </c>
      <c r="HV259" s="132">
        <v>2.06112295664534</v>
      </c>
      <c r="HW259" s="132">
        <v>4.6980830015188202</v>
      </c>
      <c r="HX259" s="132">
        <v>9.5771021095374902</v>
      </c>
      <c r="HY259" s="144">
        <v>97.205210111623174</v>
      </c>
      <c r="HZ259" s="144">
        <v>92.526504509100505</v>
      </c>
      <c r="IA259" s="383">
        <v>29</v>
      </c>
      <c r="IB259" s="383">
        <v>16</v>
      </c>
      <c r="IC259" s="366">
        <v>0.53843297437801696</v>
      </c>
      <c r="ID259" s="366">
        <v>0.16963528413910101</v>
      </c>
      <c r="IE259" s="366">
        <v>5.5984555984556001</v>
      </c>
      <c r="IF259" s="366">
        <v>2.30880230880231</v>
      </c>
      <c r="IG259" s="144">
        <v>74.324324324324294</v>
      </c>
      <c r="IH259" s="144">
        <v>77.633477633477597</v>
      </c>
      <c r="II259" s="144">
        <v>9.6175269216487198</v>
      </c>
      <c r="IJ259" s="144">
        <v>7.3473282442748102</v>
      </c>
      <c r="IK259" s="144">
        <v>3.86683633676778</v>
      </c>
      <c r="IL259" s="144">
        <v>8.4500346637615102</v>
      </c>
      <c r="IM259" s="146">
        <v>98.872261003019347</v>
      </c>
      <c r="IN259" s="135">
        <v>101.97924008510522</v>
      </c>
      <c r="IO259" s="366">
        <v>0.32777115613826002</v>
      </c>
      <c r="IP259" s="366">
        <v>0.19058509624547401</v>
      </c>
      <c r="IQ259" s="366">
        <v>3.125</v>
      </c>
      <c r="IR259" s="366">
        <v>2.6666666666666701</v>
      </c>
      <c r="IS259" s="144">
        <v>95.738636363636402</v>
      </c>
      <c r="IT259" s="144">
        <v>97.6</v>
      </c>
      <c r="IU259" s="144">
        <v>10.488676996424299</v>
      </c>
      <c r="IV259" s="144">
        <v>7.1469411092052599</v>
      </c>
      <c r="IW259" s="144">
        <v>5.5399061032863797</v>
      </c>
      <c r="IX259" s="144">
        <v>10.166754741354</v>
      </c>
      <c r="IY259" s="338">
        <v>28</v>
      </c>
      <c r="IZ259" s="366">
        <v>0.58959781006527701</v>
      </c>
      <c r="JA259" s="366">
        <v>4.0229885057471302</v>
      </c>
      <c r="JB259" s="366">
        <v>96.264367816092005</v>
      </c>
      <c r="JC259" s="366">
        <v>14.6557169930512</v>
      </c>
      <c r="JD259" s="144">
        <v>7.3724868772902798</v>
      </c>
    </row>
    <row r="260" spans="1:264" ht="18" customHeight="1">
      <c r="A260" s="278"/>
      <c r="B260" s="279" t="s">
        <v>87</v>
      </c>
      <c r="C260" s="279" t="s">
        <v>87</v>
      </c>
      <c r="D260" s="280" t="s">
        <v>1976</v>
      </c>
      <c r="E260" s="281" t="s">
        <v>1471</v>
      </c>
      <c r="F260" s="280" t="s">
        <v>133</v>
      </c>
      <c r="G260" s="281" t="s">
        <v>32</v>
      </c>
      <c r="H260" s="282" t="s">
        <v>87</v>
      </c>
      <c r="I260" s="282" t="s">
        <v>87</v>
      </c>
      <c r="J260" s="282" t="s">
        <v>87</v>
      </c>
      <c r="K260" s="282" t="s">
        <v>87</v>
      </c>
      <c r="L260" s="282" t="s">
        <v>87</v>
      </c>
      <c r="M260" s="283">
        <v>255051</v>
      </c>
      <c r="N260" s="282" t="s">
        <v>87</v>
      </c>
      <c r="O260" s="282" t="s">
        <v>87</v>
      </c>
      <c r="P260" s="282" t="s">
        <v>87</v>
      </c>
      <c r="Q260" s="282" t="s">
        <v>87</v>
      </c>
      <c r="R260" s="132">
        <v>108.497</v>
      </c>
      <c r="S260" s="132">
        <v>99.34</v>
      </c>
      <c r="T260" s="338">
        <v>230.56091873508012</v>
      </c>
      <c r="U260" s="339" t="s">
        <v>88</v>
      </c>
      <c r="V260" s="132">
        <v>10.083580479913699</v>
      </c>
      <c r="W260" s="132">
        <v>6.5785926125640302</v>
      </c>
      <c r="X260" s="132">
        <v>16.662173092477801</v>
      </c>
      <c r="Y260" s="282" t="s">
        <v>87</v>
      </c>
      <c r="Z260" s="282" t="s">
        <v>87</v>
      </c>
      <c r="AA260" s="282" t="s">
        <v>87</v>
      </c>
      <c r="AB260" s="282" t="s">
        <v>87</v>
      </c>
      <c r="AC260" s="282" t="s">
        <v>87</v>
      </c>
      <c r="AD260" s="282" t="s">
        <v>87</v>
      </c>
      <c r="AE260" s="282" t="s">
        <v>87</v>
      </c>
      <c r="AF260" s="282" t="s">
        <v>87</v>
      </c>
      <c r="AG260" s="282" t="s">
        <v>87</v>
      </c>
      <c r="AH260" s="282" t="s">
        <v>87</v>
      </c>
      <c r="AI260" s="282" t="s">
        <v>87</v>
      </c>
      <c r="AJ260" s="282" t="s">
        <v>87</v>
      </c>
      <c r="AK260" s="282" t="s">
        <v>87</v>
      </c>
      <c r="AL260" s="282" t="s">
        <v>87</v>
      </c>
      <c r="AM260" s="282" t="s">
        <v>87</v>
      </c>
      <c r="AN260" s="282" t="s">
        <v>87</v>
      </c>
      <c r="AO260" s="282" t="s">
        <v>87</v>
      </c>
      <c r="AP260" s="282" t="s">
        <v>87</v>
      </c>
      <c r="AQ260" s="282" t="s">
        <v>87</v>
      </c>
      <c r="AR260" s="282" t="s">
        <v>87</v>
      </c>
      <c r="AS260" s="282" t="s">
        <v>87</v>
      </c>
      <c r="AT260" s="282" t="s">
        <v>87</v>
      </c>
      <c r="AU260" s="282" t="s">
        <v>87</v>
      </c>
      <c r="AV260" s="282" t="s">
        <v>87</v>
      </c>
      <c r="AW260" s="286" t="s">
        <v>87</v>
      </c>
      <c r="AX260" s="286" t="s">
        <v>87</v>
      </c>
      <c r="AY260" s="286" t="s">
        <v>87</v>
      </c>
      <c r="AZ260" s="286" t="s">
        <v>87</v>
      </c>
      <c r="BA260" s="286" t="s">
        <v>87</v>
      </c>
      <c r="BB260" s="285">
        <v>29</v>
      </c>
      <c r="BC260" s="285">
        <v>55</v>
      </c>
      <c r="BD260" s="287" t="s">
        <v>88</v>
      </c>
      <c r="BE260" s="287" t="s">
        <v>88</v>
      </c>
      <c r="BF260" s="287" t="s">
        <v>88</v>
      </c>
      <c r="BG260" s="285">
        <v>31</v>
      </c>
      <c r="BH260" s="284">
        <v>11.544892874566601</v>
      </c>
      <c r="BI260" s="285">
        <v>345</v>
      </c>
      <c r="BJ260" s="284">
        <v>128.4834852169509</v>
      </c>
      <c r="BK260" s="285">
        <v>10</v>
      </c>
      <c r="BL260" s="284">
        <v>3.7241589917956781</v>
      </c>
      <c r="BM260" s="285">
        <v>0</v>
      </c>
      <c r="BN260" s="288">
        <v>0</v>
      </c>
      <c r="BO260" s="289">
        <v>235</v>
      </c>
      <c r="BP260" s="288">
        <v>87.517736307198419</v>
      </c>
      <c r="BQ260" s="285">
        <v>0</v>
      </c>
      <c r="BR260" s="288">
        <v>0</v>
      </c>
      <c r="BS260" s="285">
        <v>26</v>
      </c>
      <c r="BT260" s="288">
        <v>9.6828133786687616</v>
      </c>
      <c r="BU260" s="285">
        <v>0</v>
      </c>
      <c r="BV260" s="288">
        <v>0</v>
      </c>
      <c r="BW260" s="285">
        <v>46</v>
      </c>
      <c r="BX260" s="288">
        <v>17.131131362260117</v>
      </c>
      <c r="BY260" s="290">
        <v>0</v>
      </c>
      <c r="BZ260" s="291">
        <v>0</v>
      </c>
      <c r="CA260" s="285">
        <v>640</v>
      </c>
      <c r="CB260" s="288">
        <v>238.3461754749234</v>
      </c>
      <c r="CC260" s="290">
        <v>964</v>
      </c>
      <c r="CD260" s="291">
        <v>359.00892680910334</v>
      </c>
      <c r="CE260" s="285">
        <v>30</v>
      </c>
      <c r="CF260" s="288">
        <v>11.172476975387033</v>
      </c>
      <c r="CG260" s="285">
        <v>705</v>
      </c>
      <c r="CH260" s="288">
        <v>262.55320892159529</v>
      </c>
      <c r="CI260" s="285">
        <v>1011</v>
      </c>
      <c r="CJ260" s="288">
        <v>376.51247407054302</v>
      </c>
      <c r="CK260" s="285">
        <v>278</v>
      </c>
      <c r="CL260" s="288">
        <v>103.53161997191984</v>
      </c>
      <c r="CM260" s="290">
        <v>496</v>
      </c>
      <c r="CN260" s="294">
        <v>184.71828599306562</v>
      </c>
      <c r="CO260" s="285">
        <v>158</v>
      </c>
      <c r="CP260" s="288">
        <v>58.841712070371713</v>
      </c>
      <c r="CQ260" s="290">
        <v>1</v>
      </c>
      <c r="CR260" s="291">
        <v>0.37241589917956774</v>
      </c>
      <c r="CS260" s="290">
        <v>21</v>
      </c>
      <c r="CT260" s="291">
        <v>7.8207338827709236</v>
      </c>
      <c r="CU260" s="285">
        <v>41</v>
      </c>
      <c r="CV260" s="288">
        <v>15.269051866362279</v>
      </c>
      <c r="CW260" s="285">
        <v>684</v>
      </c>
      <c r="CX260" s="288">
        <v>254.73247503882433</v>
      </c>
      <c r="CY260" s="285">
        <v>408</v>
      </c>
      <c r="CZ260" s="288">
        <v>151.94568686526367</v>
      </c>
      <c r="DA260" s="290">
        <v>0</v>
      </c>
      <c r="DB260" s="291">
        <v>0</v>
      </c>
      <c r="DC260" s="285">
        <v>0</v>
      </c>
      <c r="DD260" s="285">
        <v>0</v>
      </c>
      <c r="DE260" s="285">
        <v>196</v>
      </c>
      <c r="DF260" s="285">
        <v>9416</v>
      </c>
      <c r="DG260" s="285">
        <v>0</v>
      </c>
      <c r="DH260" s="285">
        <v>403</v>
      </c>
      <c r="DI260" s="285">
        <v>61</v>
      </c>
      <c r="DJ260" s="285">
        <v>1</v>
      </c>
      <c r="DK260" s="285">
        <v>0</v>
      </c>
      <c r="DL260" s="285">
        <v>0</v>
      </c>
      <c r="DM260" s="285">
        <v>0</v>
      </c>
      <c r="DN260" s="285">
        <v>0</v>
      </c>
      <c r="DO260" s="285">
        <v>0</v>
      </c>
      <c r="DP260" s="285">
        <v>0</v>
      </c>
      <c r="DQ260" s="285">
        <v>0</v>
      </c>
      <c r="DR260" s="285">
        <v>0</v>
      </c>
      <c r="DS260" s="285">
        <v>0</v>
      </c>
      <c r="DT260" s="285">
        <v>0</v>
      </c>
      <c r="DU260" s="285">
        <v>16023</v>
      </c>
      <c r="DV260" s="285">
        <v>1993</v>
      </c>
      <c r="DW260" s="285">
        <v>3341</v>
      </c>
      <c r="DX260" s="285">
        <v>261</v>
      </c>
      <c r="DY260" s="285">
        <v>142</v>
      </c>
      <c r="DZ260" s="285">
        <v>65</v>
      </c>
      <c r="EA260" s="285">
        <v>10649</v>
      </c>
      <c r="EB260" s="288">
        <v>20.687388487181899</v>
      </c>
      <c r="EC260" s="285">
        <v>153</v>
      </c>
      <c r="ED260" s="285">
        <v>3359</v>
      </c>
      <c r="EE260" s="285">
        <v>687</v>
      </c>
      <c r="EF260" s="288">
        <v>20.452515629651682</v>
      </c>
      <c r="EG260" s="285">
        <v>102</v>
      </c>
      <c r="EH260" s="285">
        <v>155</v>
      </c>
      <c r="EI260" s="285">
        <v>28</v>
      </c>
      <c r="EJ260" s="285">
        <v>19</v>
      </c>
      <c r="EK260" s="285">
        <v>248</v>
      </c>
      <c r="EL260" s="285">
        <v>8</v>
      </c>
      <c r="EM260" s="285">
        <v>6</v>
      </c>
      <c r="EN260" s="285">
        <v>15</v>
      </c>
      <c r="EO260" s="285">
        <v>25</v>
      </c>
      <c r="EP260" s="285">
        <v>3</v>
      </c>
      <c r="EQ260" s="285">
        <v>24</v>
      </c>
      <c r="ER260" s="285">
        <v>0</v>
      </c>
      <c r="ES260" s="285">
        <v>0</v>
      </c>
      <c r="ET260" s="285">
        <v>0</v>
      </c>
      <c r="EU260" s="285">
        <v>0</v>
      </c>
      <c r="EV260" s="285">
        <v>1290</v>
      </c>
      <c r="EW260" s="285">
        <v>0</v>
      </c>
      <c r="EX260" s="285">
        <v>0</v>
      </c>
      <c r="EY260" s="285">
        <v>0</v>
      </c>
      <c r="EZ260" s="285">
        <v>21</v>
      </c>
      <c r="FA260" s="285">
        <v>7</v>
      </c>
      <c r="FB260" s="285">
        <v>0</v>
      </c>
      <c r="FC260" s="285">
        <v>1</v>
      </c>
      <c r="FD260" s="285">
        <v>3</v>
      </c>
      <c r="FE260" s="285">
        <v>0</v>
      </c>
      <c r="FF260" s="285">
        <v>12</v>
      </c>
      <c r="FG260" s="285">
        <v>323</v>
      </c>
      <c r="FH260" s="285">
        <v>445</v>
      </c>
      <c r="FI260" s="285">
        <v>44</v>
      </c>
      <c r="FJ260" s="285">
        <v>950</v>
      </c>
      <c r="FK260" s="289">
        <v>14</v>
      </c>
      <c r="FL260" s="288">
        <v>5.4890982587796167</v>
      </c>
      <c r="FM260" s="295">
        <v>6</v>
      </c>
      <c r="FN260" s="291">
        <v>2.3524706823341215</v>
      </c>
      <c r="FO260" s="295">
        <v>1</v>
      </c>
      <c r="FP260" s="291">
        <v>0.3920784470556869</v>
      </c>
      <c r="FQ260" s="281">
        <v>1</v>
      </c>
      <c r="FR260" s="292">
        <v>0.37241589917956774</v>
      </c>
      <c r="FS260" s="281">
        <v>0</v>
      </c>
      <c r="FT260" s="292">
        <v>0</v>
      </c>
      <c r="FU260" s="295">
        <v>38</v>
      </c>
      <c r="FV260" s="291">
        <v>14.151804168823574</v>
      </c>
      <c r="FW260" s="293">
        <v>3</v>
      </c>
      <c r="FX260" s="293">
        <v>1</v>
      </c>
      <c r="FY260" s="293">
        <v>2</v>
      </c>
      <c r="FZ260" s="293">
        <v>0</v>
      </c>
      <c r="GA260" s="293">
        <v>0</v>
      </c>
      <c r="GB260" s="285">
        <v>2864</v>
      </c>
      <c r="GC260" s="285">
        <v>0</v>
      </c>
      <c r="GD260" s="285">
        <v>0</v>
      </c>
      <c r="GE260" s="285">
        <v>0</v>
      </c>
      <c r="GF260" s="285">
        <v>0</v>
      </c>
      <c r="GG260" s="288">
        <v>85.2</v>
      </c>
      <c r="GH260" s="288">
        <v>361.6</v>
      </c>
      <c r="GI260" s="288">
        <v>18</v>
      </c>
      <c r="GJ260" s="288">
        <v>5</v>
      </c>
      <c r="GK260" s="288">
        <v>1</v>
      </c>
      <c r="GL260" s="288">
        <v>2</v>
      </c>
      <c r="GM260" s="288">
        <v>1</v>
      </c>
      <c r="GN260" s="288">
        <v>0</v>
      </c>
      <c r="GO260" s="288">
        <v>1</v>
      </c>
      <c r="GP260" s="288">
        <v>1</v>
      </c>
      <c r="GQ260" s="288">
        <v>0</v>
      </c>
      <c r="GR260" s="288">
        <v>0</v>
      </c>
      <c r="GS260" s="288">
        <v>0</v>
      </c>
      <c r="GT260" s="288">
        <v>2</v>
      </c>
      <c r="GU260" s="288">
        <v>0</v>
      </c>
      <c r="GV260" s="288">
        <v>1</v>
      </c>
      <c r="GW260" s="288">
        <v>1</v>
      </c>
      <c r="GX260" s="288">
        <v>1</v>
      </c>
      <c r="GY260" s="288">
        <v>2</v>
      </c>
      <c r="GZ260" s="288">
        <v>1</v>
      </c>
      <c r="HA260" s="288">
        <v>1</v>
      </c>
      <c r="HB260" s="288">
        <v>2</v>
      </c>
      <c r="HC260" s="288">
        <v>1</v>
      </c>
      <c r="HD260" s="288">
        <v>0</v>
      </c>
      <c r="HE260" s="288">
        <v>1</v>
      </c>
      <c r="HF260" s="288">
        <v>0</v>
      </c>
      <c r="HG260" s="288">
        <v>0</v>
      </c>
      <c r="HH260" s="288">
        <v>10</v>
      </c>
      <c r="HI260" s="288">
        <v>0</v>
      </c>
      <c r="HJ260" s="134">
        <v>0.78415689411137379</v>
      </c>
      <c r="HK260" s="134">
        <v>12.938588752837667</v>
      </c>
      <c r="HL260" s="132">
        <v>42.524828367659801</v>
      </c>
      <c r="HM260" s="144">
        <v>109.274</v>
      </c>
      <c r="HN260" s="144">
        <v>98.706999999999994</v>
      </c>
      <c r="HO260" s="365">
        <v>0</v>
      </c>
      <c r="HP260" s="366">
        <v>7.7700077700077697E-2</v>
      </c>
      <c r="HQ260" s="365">
        <v>0</v>
      </c>
      <c r="HR260" s="366">
        <v>3.0303030303030298</v>
      </c>
      <c r="HS260" s="132">
        <v>89.130434782608702</v>
      </c>
      <c r="HT260" s="132">
        <v>92.424242424242394</v>
      </c>
      <c r="HU260" s="132">
        <v>3.19001386962552</v>
      </c>
      <c r="HV260" s="132">
        <v>2.5641025641025599</v>
      </c>
      <c r="HW260" s="132">
        <v>1.18257683696316</v>
      </c>
      <c r="HX260" s="132">
        <v>2.4878353560406699</v>
      </c>
      <c r="HY260" s="144">
        <v>100.66200000000001</v>
      </c>
      <c r="HZ260" s="144">
        <v>97.238</v>
      </c>
      <c r="IA260" s="383">
        <v>30</v>
      </c>
      <c r="IB260" s="383">
        <v>32</v>
      </c>
      <c r="IC260" s="366">
        <v>0.98328416912487704</v>
      </c>
      <c r="ID260" s="366">
        <v>0.65762433210028803</v>
      </c>
      <c r="IE260" s="366">
        <v>9.9009900990098991</v>
      </c>
      <c r="IF260" s="366">
        <v>8.8397790055248606</v>
      </c>
      <c r="IG260" s="144">
        <v>74.257425742574299</v>
      </c>
      <c r="IH260" s="144">
        <v>75.690607734806605</v>
      </c>
      <c r="II260" s="144">
        <v>9.9311701081612593</v>
      </c>
      <c r="IJ260" s="144">
        <v>7.4393752568845004</v>
      </c>
      <c r="IK260" s="144">
        <v>2.37125992265418</v>
      </c>
      <c r="IL260" s="144">
        <v>3.9949258761383599</v>
      </c>
      <c r="IM260" s="146">
        <v>106.809</v>
      </c>
      <c r="IN260" s="135">
        <v>103.36399999999999</v>
      </c>
      <c r="IO260" s="366">
        <v>0.99009900990098998</v>
      </c>
      <c r="IP260" s="366">
        <v>7.1633237822349594E-2</v>
      </c>
      <c r="IQ260" s="366">
        <v>8.4905660377358494</v>
      </c>
      <c r="IR260" s="366">
        <v>0.854700854700855</v>
      </c>
      <c r="IS260" s="144">
        <v>96.2264150943396</v>
      </c>
      <c r="IT260" s="144">
        <v>98.290598290598297</v>
      </c>
      <c r="IU260" s="144">
        <v>11.6611661166117</v>
      </c>
      <c r="IV260" s="144">
        <v>8.3810888252148992</v>
      </c>
      <c r="IW260" s="144">
        <v>2.11385128870758</v>
      </c>
      <c r="IX260" s="144">
        <v>3.18859868019742</v>
      </c>
      <c r="IY260" s="338">
        <v>39</v>
      </c>
      <c r="IZ260" s="366">
        <v>1.0164190774042201</v>
      </c>
      <c r="JA260" s="366">
        <v>11.3702623906706</v>
      </c>
      <c r="JB260" s="366">
        <v>92.419825072886297</v>
      </c>
      <c r="JC260" s="366">
        <v>8.9392754756319999</v>
      </c>
      <c r="JD260" s="144">
        <v>5.5928962265937097</v>
      </c>
    </row>
    <row r="261" spans="1:264" ht="18" customHeight="1">
      <c r="A261" s="278"/>
      <c r="B261" s="279" t="s">
        <v>87</v>
      </c>
      <c r="C261" s="279" t="s">
        <v>87</v>
      </c>
      <c r="D261" s="280" t="s">
        <v>1977</v>
      </c>
      <c r="E261" s="281" t="s">
        <v>1472</v>
      </c>
      <c r="F261" s="280" t="s">
        <v>133</v>
      </c>
      <c r="G261" s="281" t="s">
        <v>32</v>
      </c>
      <c r="H261" s="282" t="s">
        <v>87</v>
      </c>
      <c r="I261" s="282" t="s">
        <v>87</v>
      </c>
      <c r="J261" s="282" t="s">
        <v>87</v>
      </c>
      <c r="K261" s="282" t="s">
        <v>87</v>
      </c>
      <c r="L261" s="282" t="s">
        <v>87</v>
      </c>
      <c r="M261" s="283">
        <v>32519</v>
      </c>
      <c r="N261" s="282" t="s">
        <v>87</v>
      </c>
      <c r="O261" s="282" t="s">
        <v>87</v>
      </c>
      <c r="P261" s="282" t="s">
        <v>87</v>
      </c>
      <c r="Q261" s="282" t="s">
        <v>87</v>
      </c>
      <c r="R261" s="132">
        <v>106.27800000000001</v>
      </c>
      <c r="S261" s="132">
        <v>95.841999999999985</v>
      </c>
      <c r="T261" s="395">
        <v>28.295244547319328</v>
      </c>
      <c r="U261" s="339" t="s">
        <v>88</v>
      </c>
      <c r="V261" s="132">
        <v>6.7911714770798</v>
      </c>
      <c r="W261" s="132">
        <v>4.2444821731748696</v>
      </c>
      <c r="X261" s="132">
        <v>11.0356536502547</v>
      </c>
      <c r="Y261" s="282" t="s">
        <v>87</v>
      </c>
      <c r="Z261" s="282" t="s">
        <v>87</v>
      </c>
      <c r="AA261" s="282" t="s">
        <v>87</v>
      </c>
      <c r="AB261" s="282" t="s">
        <v>87</v>
      </c>
      <c r="AC261" s="282" t="s">
        <v>87</v>
      </c>
      <c r="AD261" s="282" t="s">
        <v>87</v>
      </c>
      <c r="AE261" s="282" t="s">
        <v>87</v>
      </c>
      <c r="AF261" s="282" t="s">
        <v>87</v>
      </c>
      <c r="AG261" s="282" t="s">
        <v>87</v>
      </c>
      <c r="AH261" s="282" t="s">
        <v>87</v>
      </c>
      <c r="AI261" s="282" t="s">
        <v>87</v>
      </c>
      <c r="AJ261" s="282" t="s">
        <v>87</v>
      </c>
      <c r="AK261" s="282" t="s">
        <v>87</v>
      </c>
      <c r="AL261" s="282" t="s">
        <v>87</v>
      </c>
      <c r="AM261" s="282" t="s">
        <v>87</v>
      </c>
      <c r="AN261" s="282" t="s">
        <v>87</v>
      </c>
      <c r="AO261" s="282" t="s">
        <v>87</v>
      </c>
      <c r="AP261" s="282" t="s">
        <v>87</v>
      </c>
      <c r="AQ261" s="282" t="s">
        <v>87</v>
      </c>
      <c r="AR261" s="282" t="s">
        <v>87</v>
      </c>
      <c r="AS261" s="282" t="s">
        <v>87</v>
      </c>
      <c r="AT261" s="282" t="s">
        <v>87</v>
      </c>
      <c r="AU261" s="282" t="s">
        <v>87</v>
      </c>
      <c r="AV261" s="282" t="s">
        <v>87</v>
      </c>
      <c r="AW261" s="286" t="s">
        <v>87</v>
      </c>
      <c r="AX261" s="286" t="s">
        <v>87</v>
      </c>
      <c r="AY261" s="286" t="s">
        <v>87</v>
      </c>
      <c r="AZ261" s="286" t="s">
        <v>87</v>
      </c>
      <c r="BA261" s="286" t="s">
        <v>87</v>
      </c>
      <c r="BB261" s="285">
        <v>9</v>
      </c>
      <c r="BC261" s="285">
        <v>6</v>
      </c>
      <c r="BD261" s="287" t="s">
        <v>88</v>
      </c>
      <c r="BE261" s="287" t="s">
        <v>88</v>
      </c>
      <c r="BF261" s="287" t="s">
        <v>88</v>
      </c>
      <c r="BG261" s="285">
        <v>11</v>
      </c>
      <c r="BH261" s="284">
        <v>31.039250543186881</v>
      </c>
      <c r="BI261" s="285">
        <v>29</v>
      </c>
      <c r="BJ261" s="284">
        <v>81.830751432038156</v>
      </c>
      <c r="BK261" s="285">
        <v>0</v>
      </c>
      <c r="BL261" s="284">
        <v>0</v>
      </c>
      <c r="BM261" s="285">
        <v>0</v>
      </c>
      <c r="BN261" s="288">
        <v>0</v>
      </c>
      <c r="BO261" s="289">
        <v>25</v>
      </c>
      <c r="BP261" s="288">
        <v>70.543751234515653</v>
      </c>
      <c r="BQ261" s="285">
        <v>0</v>
      </c>
      <c r="BR261" s="288">
        <v>0</v>
      </c>
      <c r="BS261" s="285">
        <v>0</v>
      </c>
      <c r="BT261" s="288">
        <v>0</v>
      </c>
      <c r="BU261" s="285">
        <v>0</v>
      </c>
      <c r="BV261" s="288">
        <v>0</v>
      </c>
      <c r="BW261" s="285">
        <v>18</v>
      </c>
      <c r="BX261" s="288">
        <v>50.791500888851267</v>
      </c>
      <c r="BY261" s="285">
        <v>0</v>
      </c>
      <c r="BZ261" s="288">
        <v>0</v>
      </c>
      <c r="CA261" s="285">
        <v>1</v>
      </c>
      <c r="CB261" s="288">
        <v>2.821750049380626</v>
      </c>
      <c r="CC261" s="285">
        <v>0</v>
      </c>
      <c r="CD261" s="288">
        <v>0</v>
      </c>
      <c r="CE261" s="285">
        <v>17</v>
      </c>
      <c r="CF261" s="288">
        <v>47.969750839470642</v>
      </c>
      <c r="CG261" s="285">
        <v>151</v>
      </c>
      <c r="CH261" s="288">
        <v>426.08425745647446</v>
      </c>
      <c r="CI261" s="285">
        <v>65</v>
      </c>
      <c r="CJ261" s="288">
        <v>183.41375320974066</v>
      </c>
      <c r="CK261" s="285">
        <v>27</v>
      </c>
      <c r="CL261" s="288">
        <v>76.187251333276905</v>
      </c>
      <c r="CM261" s="285">
        <v>0</v>
      </c>
      <c r="CN261" s="292">
        <v>0</v>
      </c>
      <c r="CO261" s="285">
        <v>18</v>
      </c>
      <c r="CP261" s="288">
        <v>50.791500888851267</v>
      </c>
      <c r="CQ261" s="290">
        <v>0</v>
      </c>
      <c r="CR261" s="291">
        <v>0</v>
      </c>
      <c r="CS261" s="285">
        <v>0</v>
      </c>
      <c r="CT261" s="288">
        <v>0</v>
      </c>
      <c r="CU261" s="285">
        <v>5</v>
      </c>
      <c r="CV261" s="288">
        <v>14.108750246903128</v>
      </c>
      <c r="CW261" s="285">
        <v>8</v>
      </c>
      <c r="CX261" s="288">
        <v>22.574000395045008</v>
      </c>
      <c r="CY261" s="285">
        <v>0</v>
      </c>
      <c r="CZ261" s="288">
        <v>0</v>
      </c>
      <c r="DA261" s="290">
        <v>0</v>
      </c>
      <c r="DB261" s="291">
        <v>0</v>
      </c>
      <c r="DC261" s="285">
        <v>0</v>
      </c>
      <c r="DD261" s="285">
        <v>0</v>
      </c>
      <c r="DE261" s="285">
        <v>0</v>
      </c>
      <c r="DF261" s="285">
        <v>3140</v>
      </c>
      <c r="DG261" s="285">
        <v>0</v>
      </c>
      <c r="DH261" s="285">
        <v>101</v>
      </c>
      <c r="DI261" s="285">
        <v>0</v>
      </c>
      <c r="DJ261" s="285">
        <v>13</v>
      </c>
      <c r="DK261" s="285">
        <v>1</v>
      </c>
      <c r="DL261" s="285">
        <v>0</v>
      </c>
      <c r="DM261" s="285">
        <v>0</v>
      </c>
      <c r="DN261" s="285">
        <v>0</v>
      </c>
      <c r="DO261" s="285">
        <v>0</v>
      </c>
      <c r="DP261" s="285">
        <v>11</v>
      </c>
      <c r="DQ261" s="285">
        <v>4</v>
      </c>
      <c r="DR261" s="285">
        <v>0</v>
      </c>
      <c r="DS261" s="285">
        <v>0</v>
      </c>
      <c r="DT261" s="285">
        <v>3887</v>
      </c>
      <c r="DU261" s="285">
        <v>7584</v>
      </c>
      <c r="DV261" s="285">
        <v>1278</v>
      </c>
      <c r="DW261" s="285">
        <v>3813</v>
      </c>
      <c r="DX261" s="285">
        <v>57</v>
      </c>
      <c r="DY261" s="285">
        <v>0</v>
      </c>
      <c r="DZ261" s="285">
        <v>0</v>
      </c>
      <c r="EA261" s="285">
        <v>4185</v>
      </c>
      <c r="EB261" s="288">
        <v>16.344086021505401</v>
      </c>
      <c r="EC261" s="285">
        <v>75</v>
      </c>
      <c r="ED261" s="285">
        <v>1417</v>
      </c>
      <c r="EE261" s="285">
        <v>332</v>
      </c>
      <c r="EF261" s="288">
        <v>23.429781227946368</v>
      </c>
      <c r="EG261" s="285">
        <v>39</v>
      </c>
      <c r="EH261" s="285">
        <v>141</v>
      </c>
      <c r="EI261" s="285">
        <v>18</v>
      </c>
      <c r="EJ261" s="285">
        <v>0</v>
      </c>
      <c r="EK261" s="285">
        <v>69</v>
      </c>
      <c r="EL261" s="285">
        <v>1</v>
      </c>
      <c r="EM261" s="285">
        <v>6</v>
      </c>
      <c r="EN261" s="285">
        <v>14</v>
      </c>
      <c r="EO261" s="285">
        <v>3</v>
      </c>
      <c r="EP261" s="285">
        <v>6</v>
      </c>
      <c r="EQ261" s="285">
        <v>5</v>
      </c>
      <c r="ER261" s="285">
        <v>0</v>
      </c>
      <c r="ES261" s="285">
        <v>0</v>
      </c>
      <c r="ET261" s="285">
        <v>0</v>
      </c>
      <c r="EU261" s="285">
        <v>0</v>
      </c>
      <c r="EV261" s="285">
        <v>354</v>
      </c>
      <c r="EW261" s="285">
        <v>0</v>
      </c>
      <c r="EX261" s="285">
        <v>0</v>
      </c>
      <c r="EY261" s="285">
        <v>0</v>
      </c>
      <c r="EZ261" s="285">
        <v>0</v>
      </c>
      <c r="FA261" s="285">
        <v>1</v>
      </c>
      <c r="FB261" s="285">
        <v>1</v>
      </c>
      <c r="FC261" s="285">
        <v>0</v>
      </c>
      <c r="FD261" s="285">
        <v>3</v>
      </c>
      <c r="FE261" s="285">
        <v>3</v>
      </c>
      <c r="FF261" s="285">
        <v>5</v>
      </c>
      <c r="FG261" s="285">
        <v>84</v>
      </c>
      <c r="FH261" s="285">
        <v>53</v>
      </c>
      <c r="FI261" s="285">
        <v>20</v>
      </c>
      <c r="FJ261" s="285">
        <v>906</v>
      </c>
      <c r="FK261" s="289">
        <v>1</v>
      </c>
      <c r="FL261" s="288">
        <v>3.0751253113564379</v>
      </c>
      <c r="FM261" s="289">
        <v>0</v>
      </c>
      <c r="FN261" s="288">
        <v>0</v>
      </c>
      <c r="FO261" s="289">
        <v>1</v>
      </c>
      <c r="FP261" s="288">
        <v>3.0751253113564379</v>
      </c>
      <c r="FQ261" s="281">
        <v>0</v>
      </c>
      <c r="FR261" s="292">
        <v>0</v>
      </c>
      <c r="FS261" s="281">
        <v>0</v>
      </c>
      <c r="FT261" s="292">
        <v>0</v>
      </c>
      <c r="FU261" s="289">
        <v>0</v>
      </c>
      <c r="FV261" s="288">
        <v>0</v>
      </c>
      <c r="FW261" s="293">
        <v>0</v>
      </c>
      <c r="FX261" s="293">
        <v>0</v>
      </c>
      <c r="FY261" s="293">
        <v>0</v>
      </c>
      <c r="FZ261" s="293">
        <v>0</v>
      </c>
      <c r="GA261" s="293">
        <v>0</v>
      </c>
      <c r="GB261" s="285">
        <v>0</v>
      </c>
      <c r="GC261" s="285">
        <v>0</v>
      </c>
      <c r="GD261" s="285">
        <v>0</v>
      </c>
      <c r="GE261" s="285">
        <v>0</v>
      </c>
      <c r="GF261" s="285">
        <v>0</v>
      </c>
      <c r="GG261" s="288">
        <v>30.4</v>
      </c>
      <c r="GH261" s="288">
        <v>236.1</v>
      </c>
      <c r="GI261" s="288">
        <v>10</v>
      </c>
      <c r="GJ261" s="288">
        <v>0</v>
      </c>
      <c r="GK261" s="288">
        <v>0.2</v>
      </c>
      <c r="GL261" s="288">
        <v>0.5</v>
      </c>
      <c r="GM261" s="288">
        <v>1</v>
      </c>
      <c r="GN261" s="288">
        <v>1</v>
      </c>
      <c r="GO261" s="288">
        <v>0</v>
      </c>
      <c r="GP261" s="288">
        <v>2</v>
      </c>
      <c r="GQ261" s="288">
        <v>0</v>
      </c>
      <c r="GR261" s="288">
        <v>0</v>
      </c>
      <c r="GS261" s="288">
        <v>0</v>
      </c>
      <c r="GT261" s="288">
        <v>1.3</v>
      </c>
      <c r="GU261" s="288">
        <v>0</v>
      </c>
      <c r="GV261" s="288">
        <v>1</v>
      </c>
      <c r="GW261" s="288">
        <v>0</v>
      </c>
      <c r="GX261" s="288">
        <v>0</v>
      </c>
      <c r="GY261" s="288">
        <v>1</v>
      </c>
      <c r="GZ261" s="288">
        <v>1</v>
      </c>
      <c r="HA261" s="288">
        <v>0</v>
      </c>
      <c r="HB261" s="288">
        <v>0</v>
      </c>
      <c r="HC261" s="288">
        <v>1</v>
      </c>
      <c r="HD261" s="288">
        <v>0</v>
      </c>
      <c r="HE261" s="288">
        <v>0</v>
      </c>
      <c r="HF261" s="288">
        <v>0</v>
      </c>
      <c r="HG261" s="288">
        <v>1</v>
      </c>
      <c r="HH261" s="288">
        <v>6</v>
      </c>
      <c r="HI261" s="288">
        <v>0</v>
      </c>
      <c r="HJ261" s="134">
        <v>0</v>
      </c>
      <c r="HK261" s="134">
        <v>3.0751253113564379</v>
      </c>
      <c r="HL261" s="132">
        <v>52.277130293059443</v>
      </c>
      <c r="HM261" s="144">
        <v>100.431</v>
      </c>
      <c r="HN261" s="144">
        <v>86.24</v>
      </c>
      <c r="HO261" s="365">
        <v>0.25974025974025999</v>
      </c>
      <c r="HP261" s="365">
        <v>7.9302141157811298E-2</v>
      </c>
      <c r="HQ261" s="365">
        <v>10</v>
      </c>
      <c r="HR261" s="365">
        <v>2.7777777777777799</v>
      </c>
      <c r="HS261" s="132">
        <v>95</v>
      </c>
      <c r="HT261" s="132">
        <v>94.4444444444444</v>
      </c>
      <c r="HU261" s="132">
        <v>2.5974025974026</v>
      </c>
      <c r="HV261" s="132">
        <v>2.8548770816812099</v>
      </c>
      <c r="HW261" s="132">
        <v>4.4911610129001396</v>
      </c>
      <c r="HX261" s="132">
        <v>8.3447332421340601</v>
      </c>
      <c r="HY261" s="144">
        <v>103.62199999999999</v>
      </c>
      <c r="HZ261" s="144">
        <v>95.35</v>
      </c>
      <c r="IA261" s="383">
        <v>2</v>
      </c>
      <c r="IB261" s="383">
        <v>2</v>
      </c>
      <c r="IC261" s="366">
        <v>0.22026431718061701</v>
      </c>
      <c r="ID261" s="366">
        <v>0.134770889487871</v>
      </c>
      <c r="IE261" s="366">
        <v>2.7777777777777799</v>
      </c>
      <c r="IF261" s="366">
        <v>3.5714285714285698</v>
      </c>
      <c r="IG261" s="144">
        <v>84.7222222222222</v>
      </c>
      <c r="IH261" s="144">
        <v>83.928571428571402</v>
      </c>
      <c r="II261" s="144">
        <v>7.9295154185022003</v>
      </c>
      <c r="IJ261" s="144">
        <v>3.7735849056603801</v>
      </c>
      <c r="IK261" s="144">
        <v>4.87338748208313</v>
      </c>
      <c r="IL261" s="144">
        <v>10.396716826265401</v>
      </c>
      <c r="IM261" s="146">
        <v>116.084</v>
      </c>
      <c r="IN261" s="135">
        <v>113.94</v>
      </c>
      <c r="IO261" s="366">
        <v>0</v>
      </c>
      <c r="IP261" s="385">
        <v>0.49751243781094501</v>
      </c>
      <c r="IQ261" s="366">
        <v>0</v>
      </c>
      <c r="IR261" s="385">
        <v>3.3333333333333299</v>
      </c>
      <c r="IS261" s="144">
        <v>100</v>
      </c>
      <c r="IT261" s="144">
        <v>93.3333333333333</v>
      </c>
      <c r="IU261" s="144">
        <v>13.768115942029</v>
      </c>
      <c r="IV261" s="144">
        <v>14.9253731343284</v>
      </c>
      <c r="IW261" s="144">
        <v>5.2774631936579803</v>
      </c>
      <c r="IX261" s="144">
        <v>7.7274615704196101</v>
      </c>
      <c r="IY261" s="338">
        <v>1</v>
      </c>
      <c r="IZ261" s="366">
        <v>0.142247510668563</v>
      </c>
      <c r="JA261" s="366">
        <v>1.1764705882352899</v>
      </c>
      <c r="JB261" s="366">
        <v>95.294117647058798</v>
      </c>
      <c r="JC261" s="366">
        <v>12.0910384068279</v>
      </c>
      <c r="JD261" s="144">
        <v>7.3263413892688796</v>
      </c>
    </row>
    <row r="262" spans="1:264" ht="18" customHeight="1">
      <c r="A262" s="278"/>
      <c r="B262" s="279" t="s">
        <v>87</v>
      </c>
      <c r="C262" s="279" t="s">
        <v>87</v>
      </c>
      <c r="D262" s="280" t="s">
        <v>1978</v>
      </c>
      <c r="E262" s="281" t="s">
        <v>1473</v>
      </c>
      <c r="F262" s="280" t="s">
        <v>133</v>
      </c>
      <c r="G262" s="281" t="s">
        <v>32</v>
      </c>
      <c r="H262" s="282" t="s">
        <v>87</v>
      </c>
      <c r="I262" s="282" t="s">
        <v>87</v>
      </c>
      <c r="J262" s="282" t="s">
        <v>87</v>
      </c>
      <c r="K262" s="282" t="s">
        <v>87</v>
      </c>
      <c r="L262" s="282" t="s">
        <v>87</v>
      </c>
      <c r="M262" s="283">
        <v>47681</v>
      </c>
      <c r="N262" s="282" t="s">
        <v>87</v>
      </c>
      <c r="O262" s="282" t="s">
        <v>87</v>
      </c>
      <c r="P262" s="282" t="s">
        <v>87</v>
      </c>
      <c r="Q262" s="282" t="s">
        <v>87</v>
      </c>
      <c r="R262" s="132">
        <v>101.51175192836854</v>
      </c>
      <c r="S262" s="132">
        <v>97.50947018855102</v>
      </c>
      <c r="T262" s="338">
        <v>9.903434954747695</v>
      </c>
      <c r="U262" s="339" t="s">
        <v>88</v>
      </c>
      <c r="V262" s="132">
        <v>8.1159420289855095</v>
      </c>
      <c r="W262" s="132">
        <v>12.56038647343</v>
      </c>
      <c r="X262" s="132">
        <v>20.676328502415501</v>
      </c>
      <c r="Y262" s="282" t="s">
        <v>87</v>
      </c>
      <c r="Z262" s="282" t="s">
        <v>87</v>
      </c>
      <c r="AA262" s="282" t="s">
        <v>87</v>
      </c>
      <c r="AB262" s="282" t="s">
        <v>87</v>
      </c>
      <c r="AC262" s="282" t="s">
        <v>87</v>
      </c>
      <c r="AD262" s="282" t="s">
        <v>87</v>
      </c>
      <c r="AE262" s="282" t="s">
        <v>87</v>
      </c>
      <c r="AF262" s="282" t="s">
        <v>87</v>
      </c>
      <c r="AG262" s="282" t="s">
        <v>87</v>
      </c>
      <c r="AH262" s="282" t="s">
        <v>87</v>
      </c>
      <c r="AI262" s="282" t="s">
        <v>87</v>
      </c>
      <c r="AJ262" s="282" t="s">
        <v>87</v>
      </c>
      <c r="AK262" s="282" t="s">
        <v>87</v>
      </c>
      <c r="AL262" s="282" t="s">
        <v>87</v>
      </c>
      <c r="AM262" s="282" t="s">
        <v>87</v>
      </c>
      <c r="AN262" s="282" t="s">
        <v>87</v>
      </c>
      <c r="AO262" s="282" t="s">
        <v>87</v>
      </c>
      <c r="AP262" s="282" t="s">
        <v>87</v>
      </c>
      <c r="AQ262" s="282" t="s">
        <v>87</v>
      </c>
      <c r="AR262" s="282" t="s">
        <v>87</v>
      </c>
      <c r="AS262" s="282" t="s">
        <v>87</v>
      </c>
      <c r="AT262" s="282" t="s">
        <v>87</v>
      </c>
      <c r="AU262" s="282" t="s">
        <v>87</v>
      </c>
      <c r="AV262" s="282" t="s">
        <v>87</v>
      </c>
      <c r="AW262" s="286" t="s">
        <v>87</v>
      </c>
      <c r="AX262" s="286" t="s">
        <v>87</v>
      </c>
      <c r="AY262" s="286" t="s">
        <v>87</v>
      </c>
      <c r="AZ262" s="286" t="s">
        <v>87</v>
      </c>
      <c r="BA262" s="286" t="s">
        <v>87</v>
      </c>
      <c r="BB262" s="285">
        <v>2</v>
      </c>
      <c r="BC262" s="285">
        <v>17</v>
      </c>
      <c r="BD262" s="287" t="s">
        <v>88</v>
      </c>
      <c r="BE262" s="287" t="s">
        <v>88</v>
      </c>
      <c r="BF262" s="287" t="s">
        <v>88</v>
      </c>
      <c r="BG262" s="285">
        <v>0</v>
      </c>
      <c r="BH262" s="284">
        <v>0</v>
      </c>
      <c r="BI262" s="285">
        <v>25</v>
      </c>
      <c r="BJ262" s="284">
        <v>47.149350281953112</v>
      </c>
      <c r="BK262" s="285">
        <v>0</v>
      </c>
      <c r="BL262" s="284">
        <v>0</v>
      </c>
      <c r="BM262" s="285">
        <v>0</v>
      </c>
      <c r="BN262" s="288">
        <v>0</v>
      </c>
      <c r="BO262" s="289">
        <v>13</v>
      </c>
      <c r="BP262" s="288">
        <v>24.517662146615621</v>
      </c>
      <c r="BQ262" s="285">
        <v>0</v>
      </c>
      <c r="BR262" s="288">
        <v>0</v>
      </c>
      <c r="BS262" s="285">
        <v>11</v>
      </c>
      <c r="BT262" s="288">
        <v>20.745714124059372</v>
      </c>
      <c r="BU262" s="285">
        <v>0</v>
      </c>
      <c r="BV262" s="288">
        <v>0</v>
      </c>
      <c r="BW262" s="285">
        <v>0</v>
      </c>
      <c r="BX262" s="288">
        <v>0</v>
      </c>
      <c r="BY262" s="290">
        <v>0</v>
      </c>
      <c r="BZ262" s="291">
        <v>0</v>
      </c>
      <c r="CA262" s="285">
        <v>34</v>
      </c>
      <c r="CB262" s="288">
        <v>64.123116383456235</v>
      </c>
      <c r="CC262" s="290">
        <v>0</v>
      </c>
      <c r="CD262" s="291">
        <v>0</v>
      </c>
      <c r="CE262" s="285">
        <v>27</v>
      </c>
      <c r="CF262" s="288">
        <v>50.921298304509364</v>
      </c>
      <c r="CG262" s="285">
        <v>165</v>
      </c>
      <c r="CH262" s="288">
        <v>311.18571186089059</v>
      </c>
      <c r="CI262" s="285">
        <v>318</v>
      </c>
      <c r="CJ262" s="288">
        <v>599.73973558644354</v>
      </c>
      <c r="CK262" s="285">
        <v>51</v>
      </c>
      <c r="CL262" s="288">
        <v>96.18467457518436</v>
      </c>
      <c r="CM262" s="285">
        <v>0</v>
      </c>
      <c r="CN262" s="292">
        <v>0</v>
      </c>
      <c r="CO262" s="285">
        <v>17</v>
      </c>
      <c r="CP262" s="288">
        <v>32.061558191728118</v>
      </c>
      <c r="CQ262" s="285">
        <v>0</v>
      </c>
      <c r="CR262" s="288">
        <v>0</v>
      </c>
      <c r="CS262" s="285">
        <v>0</v>
      </c>
      <c r="CT262" s="288">
        <v>0</v>
      </c>
      <c r="CU262" s="285">
        <v>0</v>
      </c>
      <c r="CV262" s="288">
        <v>0</v>
      </c>
      <c r="CW262" s="285">
        <v>0</v>
      </c>
      <c r="CX262" s="288">
        <v>0</v>
      </c>
      <c r="CY262" s="285">
        <v>0</v>
      </c>
      <c r="CZ262" s="288">
        <v>0</v>
      </c>
      <c r="DA262" s="290">
        <v>0</v>
      </c>
      <c r="DB262" s="291">
        <v>0</v>
      </c>
      <c r="DC262" s="285">
        <v>0</v>
      </c>
      <c r="DD262" s="285">
        <v>0</v>
      </c>
      <c r="DE262" s="285">
        <v>0</v>
      </c>
      <c r="DF262" s="285">
        <v>1714</v>
      </c>
      <c r="DG262" s="285">
        <v>0</v>
      </c>
      <c r="DH262" s="285">
        <v>97</v>
      </c>
      <c r="DI262" s="285">
        <v>0</v>
      </c>
      <c r="DJ262" s="285">
        <v>0</v>
      </c>
      <c r="DK262" s="285">
        <v>0</v>
      </c>
      <c r="DL262" s="285">
        <v>0</v>
      </c>
      <c r="DM262" s="285">
        <v>0</v>
      </c>
      <c r="DN262" s="285">
        <v>0</v>
      </c>
      <c r="DO262" s="285">
        <v>0</v>
      </c>
      <c r="DP262" s="285">
        <v>0</v>
      </c>
      <c r="DQ262" s="285">
        <v>0</v>
      </c>
      <c r="DR262" s="285">
        <v>0</v>
      </c>
      <c r="DS262" s="285">
        <v>0</v>
      </c>
      <c r="DT262" s="285">
        <v>6996</v>
      </c>
      <c r="DU262" s="285">
        <v>0</v>
      </c>
      <c r="DV262" s="285">
        <v>308</v>
      </c>
      <c r="DW262" s="285">
        <v>798</v>
      </c>
      <c r="DX262" s="285">
        <v>0</v>
      </c>
      <c r="DY262" s="285">
        <v>0</v>
      </c>
      <c r="DZ262" s="285">
        <v>0</v>
      </c>
      <c r="EA262" s="285">
        <v>2308</v>
      </c>
      <c r="EB262" s="288">
        <v>24.090121317157699</v>
      </c>
      <c r="EC262" s="285">
        <v>79</v>
      </c>
      <c r="ED262" s="285">
        <v>722</v>
      </c>
      <c r="EE262" s="285">
        <v>173</v>
      </c>
      <c r="EF262" s="288">
        <v>23.961218836565095</v>
      </c>
      <c r="EG262" s="285">
        <v>6</v>
      </c>
      <c r="EH262" s="285">
        <v>25</v>
      </c>
      <c r="EI262" s="285">
        <v>14</v>
      </c>
      <c r="EJ262" s="285">
        <v>0</v>
      </c>
      <c r="EK262" s="285">
        <v>30</v>
      </c>
      <c r="EL262" s="285">
        <v>0</v>
      </c>
      <c r="EM262" s="285">
        <v>0</v>
      </c>
      <c r="EN262" s="285">
        <v>5</v>
      </c>
      <c r="EO262" s="285">
        <v>1</v>
      </c>
      <c r="EP262" s="285">
        <v>3</v>
      </c>
      <c r="EQ262" s="285">
        <v>4</v>
      </c>
      <c r="ER262" s="285">
        <v>0</v>
      </c>
      <c r="ES262" s="285">
        <v>0</v>
      </c>
      <c r="ET262" s="285">
        <v>0</v>
      </c>
      <c r="EU262" s="285">
        <v>0</v>
      </c>
      <c r="EV262" s="285">
        <v>0</v>
      </c>
      <c r="EW262" s="285">
        <v>0</v>
      </c>
      <c r="EX262" s="285">
        <v>0</v>
      </c>
      <c r="EY262" s="285">
        <v>0</v>
      </c>
      <c r="EZ262" s="285">
        <v>0</v>
      </c>
      <c r="FA262" s="285">
        <v>0</v>
      </c>
      <c r="FB262" s="285">
        <v>0</v>
      </c>
      <c r="FC262" s="285">
        <v>0</v>
      </c>
      <c r="FD262" s="285">
        <v>0</v>
      </c>
      <c r="FE262" s="285">
        <v>0</v>
      </c>
      <c r="FF262" s="285">
        <v>0</v>
      </c>
      <c r="FG262" s="285">
        <v>28</v>
      </c>
      <c r="FH262" s="285">
        <v>26</v>
      </c>
      <c r="FI262" s="285">
        <v>4</v>
      </c>
      <c r="FJ262" s="285">
        <v>410</v>
      </c>
      <c r="FK262" s="289">
        <v>3</v>
      </c>
      <c r="FL262" s="288">
        <v>6.2918143495312595</v>
      </c>
      <c r="FM262" s="295">
        <v>0</v>
      </c>
      <c r="FN262" s="291">
        <v>0</v>
      </c>
      <c r="FO262" s="295">
        <v>0</v>
      </c>
      <c r="FP262" s="291">
        <v>0</v>
      </c>
      <c r="FQ262" s="281">
        <v>0</v>
      </c>
      <c r="FR262" s="292">
        <v>0</v>
      </c>
      <c r="FS262" s="281">
        <v>0</v>
      </c>
      <c r="FT262" s="292">
        <v>0</v>
      </c>
      <c r="FU262" s="295">
        <v>0</v>
      </c>
      <c r="FV262" s="291">
        <v>0</v>
      </c>
      <c r="FW262" s="293">
        <v>1</v>
      </c>
      <c r="FX262" s="293">
        <v>0</v>
      </c>
      <c r="FY262" s="293">
        <v>1</v>
      </c>
      <c r="FZ262" s="293">
        <v>0</v>
      </c>
      <c r="GA262" s="293">
        <v>0</v>
      </c>
      <c r="GB262" s="285">
        <v>0</v>
      </c>
      <c r="GC262" s="285">
        <v>0</v>
      </c>
      <c r="GD262" s="285">
        <v>0</v>
      </c>
      <c r="GE262" s="285">
        <v>0</v>
      </c>
      <c r="GF262" s="285">
        <v>0</v>
      </c>
      <c r="GG262" s="288">
        <v>20.2</v>
      </c>
      <c r="GH262" s="288">
        <v>85.9</v>
      </c>
      <c r="GI262" s="288">
        <v>7</v>
      </c>
      <c r="GJ262" s="288">
        <v>0</v>
      </c>
      <c r="GK262" s="288">
        <v>0</v>
      </c>
      <c r="GL262" s="288">
        <v>2</v>
      </c>
      <c r="GM262" s="288">
        <v>4</v>
      </c>
      <c r="GN262" s="288">
        <v>0</v>
      </c>
      <c r="GO262" s="288">
        <v>0</v>
      </c>
      <c r="GP262" s="288">
        <v>0</v>
      </c>
      <c r="GQ262" s="288">
        <v>0</v>
      </c>
      <c r="GR262" s="288">
        <v>0</v>
      </c>
      <c r="GS262" s="288">
        <v>0</v>
      </c>
      <c r="GT262" s="288">
        <v>4</v>
      </c>
      <c r="GU262" s="288">
        <v>0</v>
      </c>
      <c r="GV262" s="288">
        <v>0</v>
      </c>
      <c r="GW262" s="288">
        <v>0</v>
      </c>
      <c r="GX262" s="288">
        <v>0</v>
      </c>
      <c r="GY262" s="288">
        <v>0</v>
      </c>
      <c r="GZ262" s="288">
        <v>0</v>
      </c>
      <c r="HA262" s="288">
        <v>0</v>
      </c>
      <c r="HB262" s="288">
        <v>0</v>
      </c>
      <c r="HC262" s="288">
        <v>0</v>
      </c>
      <c r="HD262" s="288">
        <v>0</v>
      </c>
      <c r="HE262" s="288">
        <v>0</v>
      </c>
      <c r="HF262" s="288">
        <v>0</v>
      </c>
      <c r="HG262" s="288">
        <v>0</v>
      </c>
      <c r="HH262" s="288">
        <v>3</v>
      </c>
      <c r="HI262" s="288">
        <v>0</v>
      </c>
      <c r="HJ262" s="134">
        <v>2.097271449843753</v>
      </c>
      <c r="HK262" s="134">
        <v>8.3890857993750121</v>
      </c>
      <c r="HL262" s="132">
        <v>36.073068937312556</v>
      </c>
      <c r="HM262" s="144">
        <v>89.278240453059794</v>
      </c>
      <c r="HN262" s="144">
        <v>95.091076799482394</v>
      </c>
      <c r="HO262" s="365">
        <v>0</v>
      </c>
      <c r="HP262" s="365">
        <v>0.11092623405435401</v>
      </c>
      <c r="HQ262" s="365">
        <v>0</v>
      </c>
      <c r="HR262" s="365">
        <v>4</v>
      </c>
      <c r="HS262" s="132">
        <v>96.6666666666667</v>
      </c>
      <c r="HT262" s="132">
        <v>94</v>
      </c>
      <c r="HU262" s="132">
        <v>3.34821428571429</v>
      </c>
      <c r="HV262" s="132">
        <v>2.7731558513588501</v>
      </c>
      <c r="HW262" s="132">
        <v>3.3292732440113699</v>
      </c>
      <c r="HX262" s="132">
        <v>6.6797835710772304</v>
      </c>
      <c r="HY262" s="144">
        <v>95.63823509529719</v>
      </c>
      <c r="HZ262" s="144">
        <v>94.629000000000005</v>
      </c>
      <c r="IA262" s="383">
        <v>5</v>
      </c>
      <c r="IB262" s="383">
        <v>6</v>
      </c>
      <c r="IC262" s="366">
        <v>0.52465897166841502</v>
      </c>
      <c r="ID262" s="366">
        <v>0.34462952326249302</v>
      </c>
      <c r="IE262" s="366">
        <v>5.4945054945054901</v>
      </c>
      <c r="IF262" s="366">
        <v>5.9405940594059397</v>
      </c>
      <c r="IG262" s="144">
        <v>74.725274725274701</v>
      </c>
      <c r="IH262" s="144">
        <v>81.188118811881196</v>
      </c>
      <c r="II262" s="144">
        <v>9.5487932843651606</v>
      </c>
      <c r="IJ262" s="144">
        <v>5.8012636415853001</v>
      </c>
      <c r="IK262" s="144">
        <v>3.6743808363784001</v>
      </c>
      <c r="IL262" s="144">
        <v>7.1913428430890303</v>
      </c>
      <c r="IM262" s="146">
        <v>124.13838386086154</v>
      </c>
      <c r="IN262" s="135">
        <v>111.75399999999999</v>
      </c>
      <c r="IO262" s="366">
        <v>0</v>
      </c>
      <c r="IP262" s="366">
        <v>0</v>
      </c>
      <c r="IQ262" s="366">
        <v>0</v>
      </c>
      <c r="IR262" s="366">
        <v>0</v>
      </c>
      <c r="IS262" s="144">
        <v>89.189189189189193</v>
      </c>
      <c r="IT262" s="144">
        <v>95.121951219512198</v>
      </c>
      <c r="IU262" s="144">
        <v>11.526479750778799</v>
      </c>
      <c r="IV262" s="144">
        <v>9.3607305936073093</v>
      </c>
      <c r="IW262" s="144">
        <v>2.6984354815559102</v>
      </c>
      <c r="IX262" s="144">
        <v>3.8497906254221301</v>
      </c>
      <c r="IY262" s="338">
        <v>8</v>
      </c>
      <c r="IZ262" s="366">
        <v>0.99750623441396502</v>
      </c>
      <c r="JA262" s="366">
        <v>12.1212121212121</v>
      </c>
      <c r="JB262" s="366">
        <v>96.969696969696997</v>
      </c>
      <c r="JC262" s="366">
        <v>8.2294264339152097</v>
      </c>
      <c r="JD262" s="144">
        <v>5.0467289719626196</v>
      </c>
    </row>
    <row r="263" spans="1:264" ht="18" customHeight="1">
      <c r="A263" s="278"/>
      <c r="B263" s="279" t="s">
        <v>87</v>
      </c>
      <c r="C263" s="279" t="s">
        <v>87</v>
      </c>
      <c r="D263" s="280" t="s">
        <v>1979</v>
      </c>
      <c r="E263" s="281" t="s">
        <v>1309</v>
      </c>
      <c r="F263" s="280" t="s">
        <v>134</v>
      </c>
      <c r="G263" s="281" t="s">
        <v>33</v>
      </c>
      <c r="H263" s="282" t="s">
        <v>87</v>
      </c>
      <c r="I263" s="282" t="s">
        <v>87</v>
      </c>
      <c r="J263" s="282" t="s">
        <v>87</v>
      </c>
      <c r="K263" s="282" t="s">
        <v>87</v>
      </c>
      <c r="L263" s="282" t="s">
        <v>87</v>
      </c>
      <c r="M263" s="283">
        <v>509036</v>
      </c>
      <c r="N263" s="282" t="s">
        <v>87</v>
      </c>
      <c r="O263" s="282" t="s">
        <v>87</v>
      </c>
      <c r="P263" s="282" t="s">
        <v>87</v>
      </c>
      <c r="Q263" s="282" t="s">
        <v>87</v>
      </c>
      <c r="R263" s="132">
        <v>94.562988823771619</v>
      </c>
      <c r="S263" s="132">
        <v>94.734913339128511</v>
      </c>
      <c r="T263" s="339" t="s">
        <v>88</v>
      </c>
      <c r="U263" s="339" t="s">
        <v>88</v>
      </c>
      <c r="V263" s="132">
        <v>10.8675659104844</v>
      </c>
      <c r="W263" s="132">
        <v>5.7939914163090096</v>
      </c>
      <c r="X263" s="132">
        <v>16.6615573267934</v>
      </c>
      <c r="Y263" s="282" t="s">
        <v>87</v>
      </c>
      <c r="Z263" s="282" t="s">
        <v>87</v>
      </c>
      <c r="AA263" s="282" t="s">
        <v>87</v>
      </c>
      <c r="AB263" s="282" t="s">
        <v>87</v>
      </c>
      <c r="AC263" s="282" t="s">
        <v>87</v>
      </c>
      <c r="AD263" s="282" t="s">
        <v>87</v>
      </c>
      <c r="AE263" s="282" t="s">
        <v>87</v>
      </c>
      <c r="AF263" s="282" t="s">
        <v>87</v>
      </c>
      <c r="AG263" s="282" t="s">
        <v>87</v>
      </c>
      <c r="AH263" s="282" t="s">
        <v>87</v>
      </c>
      <c r="AI263" s="282" t="s">
        <v>87</v>
      </c>
      <c r="AJ263" s="282" t="s">
        <v>87</v>
      </c>
      <c r="AK263" s="282" t="s">
        <v>87</v>
      </c>
      <c r="AL263" s="282" t="s">
        <v>87</v>
      </c>
      <c r="AM263" s="282" t="s">
        <v>87</v>
      </c>
      <c r="AN263" s="282" t="s">
        <v>87</v>
      </c>
      <c r="AO263" s="282" t="s">
        <v>87</v>
      </c>
      <c r="AP263" s="282" t="s">
        <v>87</v>
      </c>
      <c r="AQ263" s="282" t="s">
        <v>87</v>
      </c>
      <c r="AR263" s="282" t="s">
        <v>87</v>
      </c>
      <c r="AS263" s="282" t="s">
        <v>87</v>
      </c>
      <c r="AT263" s="282" t="s">
        <v>87</v>
      </c>
      <c r="AU263" s="282" t="s">
        <v>87</v>
      </c>
      <c r="AV263" s="282" t="s">
        <v>87</v>
      </c>
      <c r="AW263" s="286" t="s">
        <v>87</v>
      </c>
      <c r="AX263" s="286" t="s">
        <v>87</v>
      </c>
      <c r="AY263" s="286" t="s">
        <v>87</v>
      </c>
      <c r="AZ263" s="286" t="s">
        <v>87</v>
      </c>
      <c r="BA263" s="286" t="s">
        <v>87</v>
      </c>
      <c r="BB263" s="285">
        <v>50</v>
      </c>
      <c r="BC263" s="285">
        <v>86</v>
      </c>
      <c r="BD263" s="287" t="s">
        <v>88</v>
      </c>
      <c r="BE263" s="287" t="s">
        <v>88</v>
      </c>
      <c r="BF263" s="287" t="s">
        <v>88</v>
      </c>
      <c r="BG263" s="285">
        <v>120</v>
      </c>
      <c r="BH263" s="284">
        <v>22.762839664248116</v>
      </c>
      <c r="BI263" s="285">
        <v>582</v>
      </c>
      <c r="BJ263" s="284">
        <v>110.39977237160335</v>
      </c>
      <c r="BK263" s="285">
        <v>42</v>
      </c>
      <c r="BL263" s="284">
        <v>7.9669938824868405</v>
      </c>
      <c r="BM263" s="285">
        <v>32</v>
      </c>
      <c r="BN263" s="288">
        <v>6.0700905771328308</v>
      </c>
      <c r="BO263" s="289">
        <v>312</v>
      </c>
      <c r="BP263" s="288">
        <v>59.183383127045097</v>
      </c>
      <c r="BQ263" s="285">
        <v>0</v>
      </c>
      <c r="BR263" s="288">
        <v>0</v>
      </c>
      <c r="BS263" s="285">
        <v>45</v>
      </c>
      <c r="BT263" s="288">
        <v>8.5360648740930429</v>
      </c>
      <c r="BU263" s="285">
        <v>0</v>
      </c>
      <c r="BV263" s="288">
        <v>0</v>
      </c>
      <c r="BW263" s="285">
        <v>104</v>
      </c>
      <c r="BX263" s="288">
        <v>19.7277943756817</v>
      </c>
      <c r="BY263" s="290">
        <v>17</v>
      </c>
      <c r="BZ263" s="291">
        <v>3.2247356191018168</v>
      </c>
      <c r="CA263" s="285">
        <v>1411</v>
      </c>
      <c r="CB263" s="288">
        <v>267.65305638545078</v>
      </c>
      <c r="CC263" s="285">
        <v>353</v>
      </c>
      <c r="CD263" s="288">
        <v>66.960686678996538</v>
      </c>
      <c r="CE263" s="290">
        <v>85</v>
      </c>
      <c r="CF263" s="291">
        <v>16.123678095509081</v>
      </c>
      <c r="CG263" s="285">
        <v>1285</v>
      </c>
      <c r="CH263" s="288">
        <v>243.75207473799023</v>
      </c>
      <c r="CI263" s="285">
        <v>1657</v>
      </c>
      <c r="CJ263" s="288">
        <v>314.31687769715938</v>
      </c>
      <c r="CK263" s="285">
        <v>571</v>
      </c>
      <c r="CL263" s="288">
        <v>108.31317873571395</v>
      </c>
      <c r="CM263" s="285">
        <v>1594</v>
      </c>
      <c r="CN263" s="292">
        <v>302.36638687342912</v>
      </c>
      <c r="CO263" s="285">
        <v>370</v>
      </c>
      <c r="CP263" s="288">
        <v>70.185422298098359</v>
      </c>
      <c r="CQ263" s="285">
        <v>2</v>
      </c>
      <c r="CR263" s="288">
        <v>0.37938066107080193</v>
      </c>
      <c r="CS263" s="285">
        <v>11</v>
      </c>
      <c r="CT263" s="288">
        <v>2.0865936358894106</v>
      </c>
      <c r="CU263" s="285">
        <v>185</v>
      </c>
      <c r="CV263" s="288">
        <v>35.09271114904918</v>
      </c>
      <c r="CW263" s="285">
        <v>2087</v>
      </c>
      <c r="CX263" s="288">
        <v>395.88371982738181</v>
      </c>
      <c r="CY263" s="285">
        <v>2087</v>
      </c>
      <c r="CZ263" s="288">
        <v>395.88371982738181</v>
      </c>
      <c r="DA263" s="290">
        <v>0</v>
      </c>
      <c r="DB263" s="291">
        <v>0</v>
      </c>
      <c r="DC263" s="285">
        <v>24</v>
      </c>
      <c r="DD263" s="285">
        <v>1220</v>
      </c>
      <c r="DE263" s="285">
        <v>1977</v>
      </c>
      <c r="DF263" s="285">
        <v>26089</v>
      </c>
      <c r="DG263" s="285">
        <v>0</v>
      </c>
      <c r="DH263" s="285">
        <v>188</v>
      </c>
      <c r="DI263" s="285">
        <v>5</v>
      </c>
      <c r="DJ263" s="285">
        <v>233</v>
      </c>
      <c r="DK263" s="285">
        <v>236</v>
      </c>
      <c r="DL263" s="285">
        <v>113</v>
      </c>
      <c r="DM263" s="285">
        <v>0</v>
      </c>
      <c r="DN263" s="285">
        <v>1735</v>
      </c>
      <c r="DO263" s="285">
        <v>25</v>
      </c>
      <c r="DP263" s="285">
        <v>182</v>
      </c>
      <c r="DQ263" s="285">
        <v>192</v>
      </c>
      <c r="DR263" s="285">
        <v>0</v>
      </c>
      <c r="DS263" s="285">
        <v>126</v>
      </c>
      <c r="DT263" s="285">
        <v>23008</v>
      </c>
      <c r="DU263" s="285">
        <v>28627</v>
      </c>
      <c r="DV263" s="285">
        <v>12879</v>
      </c>
      <c r="DW263" s="285">
        <v>3054</v>
      </c>
      <c r="DX263" s="285">
        <v>1467</v>
      </c>
      <c r="DY263" s="285">
        <v>1361</v>
      </c>
      <c r="DZ263" s="285">
        <v>12484</v>
      </c>
      <c r="EA263" s="285">
        <v>33452</v>
      </c>
      <c r="EB263" s="288">
        <v>25.711467176850402</v>
      </c>
      <c r="EC263" s="285">
        <v>337</v>
      </c>
      <c r="ED263" s="285">
        <v>11108</v>
      </c>
      <c r="EE263" s="285">
        <v>2898</v>
      </c>
      <c r="EF263" s="288">
        <v>26.089305005401513</v>
      </c>
      <c r="EG263" s="285">
        <v>445</v>
      </c>
      <c r="EH263" s="285">
        <v>292</v>
      </c>
      <c r="EI263" s="285">
        <v>156</v>
      </c>
      <c r="EJ263" s="285">
        <v>68</v>
      </c>
      <c r="EK263" s="285">
        <v>818</v>
      </c>
      <c r="EL263" s="285">
        <v>31</v>
      </c>
      <c r="EM263" s="285">
        <v>60</v>
      </c>
      <c r="EN263" s="285">
        <v>26</v>
      </c>
      <c r="EO263" s="285">
        <v>68</v>
      </c>
      <c r="EP263" s="285">
        <v>13</v>
      </c>
      <c r="EQ263" s="285">
        <v>70</v>
      </c>
      <c r="ER263" s="285">
        <v>0</v>
      </c>
      <c r="ES263" s="285">
        <v>0</v>
      </c>
      <c r="ET263" s="285">
        <v>0</v>
      </c>
      <c r="EU263" s="285">
        <v>1</v>
      </c>
      <c r="EV263" s="285">
        <v>8501</v>
      </c>
      <c r="EW263" s="285">
        <v>259</v>
      </c>
      <c r="EX263" s="285">
        <v>59</v>
      </c>
      <c r="EY263" s="285">
        <v>1409</v>
      </c>
      <c r="EZ263" s="285">
        <v>67</v>
      </c>
      <c r="FA263" s="285">
        <v>74</v>
      </c>
      <c r="FB263" s="285">
        <v>5</v>
      </c>
      <c r="FC263" s="285">
        <v>3</v>
      </c>
      <c r="FD263" s="285">
        <v>24</v>
      </c>
      <c r="FE263" s="285">
        <v>13</v>
      </c>
      <c r="FF263" s="285">
        <v>106</v>
      </c>
      <c r="FG263" s="285">
        <v>1371</v>
      </c>
      <c r="FH263" s="285">
        <v>2210</v>
      </c>
      <c r="FI263" s="285">
        <v>686</v>
      </c>
      <c r="FJ263" s="285">
        <v>5067</v>
      </c>
      <c r="FK263" s="289">
        <v>49</v>
      </c>
      <c r="FL263" s="288">
        <v>9.6260382369812749</v>
      </c>
      <c r="FM263" s="289">
        <v>11</v>
      </c>
      <c r="FN263" s="288">
        <v>2.1609473593223267</v>
      </c>
      <c r="FO263" s="295">
        <v>11</v>
      </c>
      <c r="FP263" s="291">
        <v>2.1609473593223267</v>
      </c>
      <c r="FQ263" s="281">
        <v>4</v>
      </c>
      <c r="FR263" s="292">
        <v>0.75876132214160386</v>
      </c>
      <c r="FS263" s="281">
        <v>1</v>
      </c>
      <c r="FT263" s="292">
        <v>0.18969033053540096</v>
      </c>
      <c r="FU263" s="289">
        <v>44</v>
      </c>
      <c r="FV263" s="288">
        <v>8.3463745435576424</v>
      </c>
      <c r="FW263" s="293">
        <v>0</v>
      </c>
      <c r="FX263" s="293">
        <v>0</v>
      </c>
      <c r="FY263" s="293">
        <v>0</v>
      </c>
      <c r="FZ263" s="293">
        <v>0</v>
      </c>
      <c r="GA263" s="293">
        <v>0</v>
      </c>
      <c r="GB263" s="285">
        <v>20544</v>
      </c>
      <c r="GC263" s="285">
        <v>3103</v>
      </c>
      <c r="GD263" s="285">
        <v>4921</v>
      </c>
      <c r="GE263" s="285">
        <v>87</v>
      </c>
      <c r="GF263" s="285">
        <v>27</v>
      </c>
      <c r="GG263" s="288">
        <v>537.4</v>
      </c>
      <c r="GH263" s="288">
        <v>1460.7</v>
      </c>
      <c r="GI263" s="288">
        <v>75.900000000000006</v>
      </c>
      <c r="GJ263" s="288">
        <v>20</v>
      </c>
      <c r="GK263" s="288">
        <v>7</v>
      </c>
      <c r="GL263" s="288">
        <v>7</v>
      </c>
      <c r="GM263" s="288">
        <v>27.5</v>
      </c>
      <c r="GN263" s="288">
        <v>17</v>
      </c>
      <c r="GO263" s="288">
        <v>6</v>
      </c>
      <c r="GP263" s="288">
        <v>28</v>
      </c>
      <c r="GQ263" s="288">
        <v>5</v>
      </c>
      <c r="GR263" s="288">
        <v>10</v>
      </c>
      <c r="GS263" s="288">
        <v>0</v>
      </c>
      <c r="GT263" s="288">
        <v>102.6</v>
      </c>
      <c r="GU263" s="288">
        <v>4</v>
      </c>
      <c r="GV263" s="288">
        <v>4</v>
      </c>
      <c r="GW263" s="288">
        <v>0</v>
      </c>
      <c r="GX263" s="288">
        <v>1</v>
      </c>
      <c r="GY263" s="288">
        <v>6</v>
      </c>
      <c r="GZ263" s="288">
        <v>4</v>
      </c>
      <c r="HA263" s="288">
        <v>1</v>
      </c>
      <c r="HB263" s="288">
        <v>4</v>
      </c>
      <c r="HC263" s="288">
        <v>2</v>
      </c>
      <c r="HD263" s="288">
        <v>4</v>
      </c>
      <c r="HE263" s="288">
        <v>3</v>
      </c>
      <c r="HF263" s="288">
        <v>1</v>
      </c>
      <c r="HG263" s="288">
        <v>4</v>
      </c>
      <c r="HH263" s="288">
        <v>29</v>
      </c>
      <c r="HI263" s="288">
        <v>7.6</v>
      </c>
      <c r="HJ263" s="134">
        <v>5.6970430382134074</v>
      </c>
      <c r="HK263" s="134">
        <v>21.413023833284875</v>
      </c>
      <c r="HL263" s="132">
        <v>59.296395539804642</v>
      </c>
      <c r="HM263" s="144">
        <v>98.090608504378594</v>
      </c>
      <c r="HN263" s="144">
        <v>92.826428373864701</v>
      </c>
      <c r="HO263" s="365">
        <v>0.118032786885246</v>
      </c>
      <c r="HP263" s="365">
        <v>3.6650174088326902E-2</v>
      </c>
      <c r="HQ263" s="365">
        <v>4.2253521126760596</v>
      </c>
      <c r="HR263" s="365">
        <v>1.34228187919463</v>
      </c>
      <c r="HS263" s="132">
        <v>85.446009389671403</v>
      </c>
      <c r="HT263" s="132">
        <v>65.100671140939596</v>
      </c>
      <c r="HU263" s="132">
        <v>2.79344262295082</v>
      </c>
      <c r="HV263" s="132">
        <v>2.7304379695803598</v>
      </c>
      <c r="HW263" s="132">
        <v>2.6883277346615699</v>
      </c>
      <c r="HX263" s="132">
        <v>4.3488619286735304</v>
      </c>
      <c r="HY263" s="144">
        <v>93.869143652701538</v>
      </c>
      <c r="HZ263" s="144">
        <v>93.380590354789504</v>
      </c>
      <c r="IA263" s="383">
        <v>23</v>
      </c>
      <c r="IB263" s="383">
        <v>22</v>
      </c>
      <c r="IC263" s="366">
        <v>0.28388052332757302</v>
      </c>
      <c r="ID263" s="366">
        <v>0.18808241429426301</v>
      </c>
      <c r="IE263" s="366">
        <v>2.68691588785047</v>
      </c>
      <c r="IF263" s="366">
        <v>2.5</v>
      </c>
      <c r="IG263" s="144">
        <v>73.948598130841106</v>
      </c>
      <c r="IH263" s="144">
        <v>79.318181818181799</v>
      </c>
      <c r="II263" s="144">
        <v>10.565292520365301</v>
      </c>
      <c r="IJ263" s="144">
        <v>7.5232965717705396</v>
      </c>
      <c r="IK263" s="144">
        <v>3.0580331286922302</v>
      </c>
      <c r="IL263" s="144">
        <v>5.4640252171682002</v>
      </c>
      <c r="IM263" s="146">
        <v>94.095945213843365</v>
      </c>
      <c r="IN263" s="135">
        <v>90.32627510007967</v>
      </c>
      <c r="IO263" s="366">
        <v>0.183973834832379</v>
      </c>
      <c r="IP263" s="366">
        <v>6.3653723742838994E-2</v>
      </c>
      <c r="IQ263" s="366">
        <v>1.66051660516605</v>
      </c>
      <c r="IR263" s="366">
        <v>0.934579439252336</v>
      </c>
      <c r="IS263" s="144">
        <v>85.977859778597804</v>
      </c>
      <c r="IT263" s="144">
        <v>91.822429906542098</v>
      </c>
      <c r="IU263" s="144">
        <v>11.079313164349999</v>
      </c>
      <c r="IV263" s="144">
        <v>6.8109484404837701</v>
      </c>
      <c r="IW263" s="144">
        <v>3.9988714659063902</v>
      </c>
      <c r="IX263" s="144">
        <v>5.7634730538922199</v>
      </c>
      <c r="IY263" s="338">
        <v>37</v>
      </c>
      <c r="IZ263" s="366">
        <v>0.36582954320743499</v>
      </c>
      <c r="JA263" s="366">
        <v>4.9202127659574497</v>
      </c>
      <c r="JB263" s="366">
        <v>91.888297872340402</v>
      </c>
      <c r="JC263" s="366">
        <v>7.4352382835673296</v>
      </c>
      <c r="JD263" s="144">
        <v>6.5397866803504003</v>
      </c>
    </row>
    <row r="264" spans="1:264" ht="18" customHeight="1">
      <c r="A264" s="278"/>
      <c r="B264" s="279" t="s">
        <v>87</v>
      </c>
      <c r="C264" s="279" t="s">
        <v>87</v>
      </c>
      <c r="D264" s="280" t="s">
        <v>1980</v>
      </c>
      <c r="E264" s="281" t="s">
        <v>1307</v>
      </c>
      <c r="F264" s="280" t="s">
        <v>134</v>
      </c>
      <c r="G264" s="281" t="s">
        <v>33</v>
      </c>
      <c r="H264" s="282" t="s">
        <v>87</v>
      </c>
      <c r="I264" s="282" t="s">
        <v>87</v>
      </c>
      <c r="J264" s="282" t="s">
        <v>87</v>
      </c>
      <c r="K264" s="282" t="s">
        <v>87</v>
      </c>
      <c r="L264" s="282" t="s">
        <v>87</v>
      </c>
      <c r="M264" s="283">
        <v>137526</v>
      </c>
      <c r="N264" s="282" t="s">
        <v>87</v>
      </c>
      <c r="O264" s="282" t="s">
        <v>87</v>
      </c>
      <c r="P264" s="282" t="s">
        <v>87</v>
      </c>
      <c r="Q264" s="282" t="s">
        <v>87</v>
      </c>
      <c r="R264" s="132">
        <v>97.696281045632801</v>
      </c>
      <c r="S264" s="132">
        <v>90.772180353660545</v>
      </c>
      <c r="T264" s="339" t="s">
        <v>88</v>
      </c>
      <c r="U264" s="339" t="s">
        <v>88</v>
      </c>
      <c r="V264" s="132">
        <v>8.4553613604156794</v>
      </c>
      <c r="W264" s="132">
        <v>6.5658951346244701</v>
      </c>
      <c r="X264" s="132">
        <v>15.0212564950402</v>
      </c>
      <c r="Y264" s="282" t="s">
        <v>87</v>
      </c>
      <c r="Z264" s="282" t="s">
        <v>87</v>
      </c>
      <c r="AA264" s="282" t="s">
        <v>87</v>
      </c>
      <c r="AB264" s="282" t="s">
        <v>87</v>
      </c>
      <c r="AC264" s="282" t="s">
        <v>87</v>
      </c>
      <c r="AD264" s="282" t="s">
        <v>87</v>
      </c>
      <c r="AE264" s="282" t="s">
        <v>87</v>
      </c>
      <c r="AF264" s="282" t="s">
        <v>87</v>
      </c>
      <c r="AG264" s="282" t="s">
        <v>87</v>
      </c>
      <c r="AH264" s="282" t="s">
        <v>87</v>
      </c>
      <c r="AI264" s="282" t="s">
        <v>87</v>
      </c>
      <c r="AJ264" s="282" t="s">
        <v>87</v>
      </c>
      <c r="AK264" s="282" t="s">
        <v>87</v>
      </c>
      <c r="AL264" s="282" t="s">
        <v>87</v>
      </c>
      <c r="AM264" s="282" t="s">
        <v>87</v>
      </c>
      <c r="AN264" s="282" t="s">
        <v>87</v>
      </c>
      <c r="AO264" s="282" t="s">
        <v>87</v>
      </c>
      <c r="AP264" s="282" t="s">
        <v>87</v>
      </c>
      <c r="AQ264" s="282" t="s">
        <v>87</v>
      </c>
      <c r="AR264" s="282" t="s">
        <v>87</v>
      </c>
      <c r="AS264" s="282" t="s">
        <v>87</v>
      </c>
      <c r="AT264" s="282" t="s">
        <v>87</v>
      </c>
      <c r="AU264" s="282" t="s">
        <v>87</v>
      </c>
      <c r="AV264" s="282" t="s">
        <v>87</v>
      </c>
      <c r="AW264" s="286" t="s">
        <v>87</v>
      </c>
      <c r="AX264" s="286" t="s">
        <v>87</v>
      </c>
      <c r="AY264" s="286" t="s">
        <v>87</v>
      </c>
      <c r="AZ264" s="286" t="s">
        <v>87</v>
      </c>
      <c r="BA264" s="286" t="s">
        <v>87</v>
      </c>
      <c r="BB264" s="285">
        <v>8</v>
      </c>
      <c r="BC264" s="285">
        <v>31</v>
      </c>
      <c r="BD264" s="287" t="s">
        <v>88</v>
      </c>
      <c r="BE264" s="287" t="s">
        <v>88</v>
      </c>
      <c r="BF264" s="287" t="s">
        <v>88</v>
      </c>
      <c r="BG264" s="285">
        <v>35</v>
      </c>
      <c r="BH264" s="284">
        <v>23.703743837026604</v>
      </c>
      <c r="BI264" s="285">
        <v>210</v>
      </c>
      <c r="BJ264" s="284">
        <v>142.22246302215962</v>
      </c>
      <c r="BK264" s="285">
        <v>16</v>
      </c>
      <c r="BL264" s="284">
        <v>10.835997182640732</v>
      </c>
      <c r="BM264" s="285">
        <v>0</v>
      </c>
      <c r="BN264" s="288">
        <v>0</v>
      </c>
      <c r="BO264" s="289">
        <v>55</v>
      </c>
      <c r="BP264" s="288">
        <v>37.248740315327517</v>
      </c>
      <c r="BQ264" s="285">
        <v>0</v>
      </c>
      <c r="BR264" s="288">
        <v>0</v>
      </c>
      <c r="BS264" s="285">
        <v>0</v>
      </c>
      <c r="BT264" s="288">
        <v>0</v>
      </c>
      <c r="BU264" s="285">
        <v>0</v>
      </c>
      <c r="BV264" s="288">
        <v>0</v>
      </c>
      <c r="BW264" s="285">
        <v>12</v>
      </c>
      <c r="BX264" s="288">
        <v>8.1269978869805488</v>
      </c>
      <c r="BY264" s="290">
        <v>0</v>
      </c>
      <c r="BZ264" s="291">
        <v>0</v>
      </c>
      <c r="CA264" s="285">
        <v>339</v>
      </c>
      <c r="CB264" s="288">
        <v>229.58769030720052</v>
      </c>
      <c r="CC264" s="285">
        <v>0</v>
      </c>
      <c r="CD264" s="288">
        <v>0</v>
      </c>
      <c r="CE264" s="285">
        <v>37</v>
      </c>
      <c r="CF264" s="288">
        <v>25.058243484856693</v>
      </c>
      <c r="CG264" s="285">
        <v>184</v>
      </c>
      <c r="CH264" s="288">
        <v>124.61396760036843</v>
      </c>
      <c r="CI264" s="285">
        <v>399</v>
      </c>
      <c r="CJ264" s="288">
        <v>270.22267974210325</v>
      </c>
      <c r="CK264" s="285">
        <v>68</v>
      </c>
      <c r="CL264" s="288">
        <v>46.052988026223119</v>
      </c>
      <c r="CM264" s="285">
        <v>0</v>
      </c>
      <c r="CN264" s="292">
        <v>0</v>
      </c>
      <c r="CO264" s="285">
        <v>78</v>
      </c>
      <c r="CP264" s="288">
        <v>52.82548626537357</v>
      </c>
      <c r="CQ264" s="285">
        <v>0</v>
      </c>
      <c r="CR264" s="288">
        <v>0</v>
      </c>
      <c r="CS264" s="285">
        <v>0</v>
      </c>
      <c r="CT264" s="288">
        <v>0</v>
      </c>
      <c r="CU264" s="285">
        <v>17</v>
      </c>
      <c r="CV264" s="288">
        <v>11.51324700655578</v>
      </c>
      <c r="CW264" s="285">
        <v>26</v>
      </c>
      <c r="CX264" s="288">
        <v>17.60849542179119</v>
      </c>
      <c r="CY264" s="285">
        <v>26</v>
      </c>
      <c r="CZ264" s="288">
        <v>17.60849542179119</v>
      </c>
      <c r="DA264" s="290">
        <v>0</v>
      </c>
      <c r="DB264" s="291">
        <v>0</v>
      </c>
      <c r="DC264" s="285">
        <v>0</v>
      </c>
      <c r="DD264" s="285">
        <v>0</v>
      </c>
      <c r="DE264" s="285">
        <v>335</v>
      </c>
      <c r="DF264" s="285">
        <v>12240</v>
      </c>
      <c r="DG264" s="285">
        <v>0</v>
      </c>
      <c r="DH264" s="285">
        <v>0</v>
      </c>
      <c r="DI264" s="285">
        <v>0</v>
      </c>
      <c r="DJ264" s="285">
        <v>17</v>
      </c>
      <c r="DK264" s="285">
        <v>14</v>
      </c>
      <c r="DL264" s="285">
        <v>387</v>
      </c>
      <c r="DM264" s="285">
        <v>0</v>
      </c>
      <c r="DN264" s="285">
        <v>964</v>
      </c>
      <c r="DO264" s="285">
        <v>0</v>
      </c>
      <c r="DP264" s="285">
        <v>4</v>
      </c>
      <c r="DQ264" s="285">
        <v>1</v>
      </c>
      <c r="DR264" s="285">
        <v>0</v>
      </c>
      <c r="DS264" s="285">
        <v>43</v>
      </c>
      <c r="DT264" s="285">
        <v>154</v>
      </c>
      <c r="DU264" s="285">
        <v>26123</v>
      </c>
      <c r="DV264" s="285">
        <v>2934</v>
      </c>
      <c r="DW264" s="285">
        <v>3073</v>
      </c>
      <c r="DX264" s="285">
        <v>422</v>
      </c>
      <c r="DY264" s="285">
        <v>398</v>
      </c>
      <c r="DZ264" s="285">
        <v>3787</v>
      </c>
      <c r="EA264" s="285">
        <v>15037</v>
      </c>
      <c r="EB264" s="288">
        <v>13.4468311498304</v>
      </c>
      <c r="EC264" s="285">
        <v>109</v>
      </c>
      <c r="ED264" s="285">
        <v>5065</v>
      </c>
      <c r="EE264" s="285">
        <v>718</v>
      </c>
      <c r="EF264" s="288">
        <v>14.175715695952615</v>
      </c>
      <c r="EG264" s="285">
        <v>48</v>
      </c>
      <c r="EH264" s="285">
        <v>152</v>
      </c>
      <c r="EI264" s="285">
        <v>19</v>
      </c>
      <c r="EJ264" s="285">
        <v>4</v>
      </c>
      <c r="EK264" s="285">
        <v>277</v>
      </c>
      <c r="EL264" s="285">
        <v>0</v>
      </c>
      <c r="EM264" s="285">
        <v>14</v>
      </c>
      <c r="EN264" s="285">
        <v>13</v>
      </c>
      <c r="EO264" s="285">
        <v>46</v>
      </c>
      <c r="EP264" s="285">
        <v>21</v>
      </c>
      <c r="EQ264" s="285">
        <v>13</v>
      </c>
      <c r="ER264" s="285">
        <v>0</v>
      </c>
      <c r="ES264" s="285">
        <v>0</v>
      </c>
      <c r="ET264" s="285">
        <v>1</v>
      </c>
      <c r="EU264" s="285">
        <v>2</v>
      </c>
      <c r="EV264" s="285">
        <v>1253</v>
      </c>
      <c r="EW264" s="285">
        <v>2</v>
      </c>
      <c r="EX264" s="285">
        <v>0</v>
      </c>
      <c r="EY264" s="285">
        <v>0</v>
      </c>
      <c r="EZ264" s="285">
        <v>0</v>
      </c>
      <c r="FA264" s="285">
        <v>4</v>
      </c>
      <c r="FB264" s="285">
        <v>1</v>
      </c>
      <c r="FC264" s="285">
        <v>4</v>
      </c>
      <c r="FD264" s="285">
        <v>39</v>
      </c>
      <c r="FE264" s="285">
        <v>1</v>
      </c>
      <c r="FF264" s="285">
        <v>81</v>
      </c>
      <c r="FG264" s="285">
        <v>60</v>
      </c>
      <c r="FH264" s="285">
        <v>218</v>
      </c>
      <c r="FI264" s="285">
        <v>24</v>
      </c>
      <c r="FJ264" s="285">
        <v>2739</v>
      </c>
      <c r="FK264" s="289">
        <v>10</v>
      </c>
      <c r="FL264" s="288">
        <v>7.2713523261056086</v>
      </c>
      <c r="FM264" s="289">
        <v>2</v>
      </c>
      <c r="FN264" s="288">
        <v>1.4542704652211218</v>
      </c>
      <c r="FO264" s="295">
        <v>3</v>
      </c>
      <c r="FP264" s="291">
        <v>2.1814056978316829</v>
      </c>
      <c r="FQ264" s="281">
        <v>1</v>
      </c>
      <c r="FR264" s="292">
        <v>0.67724982391504573</v>
      </c>
      <c r="FS264" s="281">
        <v>0</v>
      </c>
      <c r="FT264" s="292">
        <v>0</v>
      </c>
      <c r="FU264" s="289">
        <v>0</v>
      </c>
      <c r="FV264" s="288">
        <v>0</v>
      </c>
      <c r="FW264" s="293">
        <v>1</v>
      </c>
      <c r="FX264" s="293">
        <v>0</v>
      </c>
      <c r="FY264" s="293">
        <v>1</v>
      </c>
      <c r="FZ264" s="293">
        <v>0</v>
      </c>
      <c r="GA264" s="293">
        <v>0</v>
      </c>
      <c r="GB264" s="285">
        <v>5829</v>
      </c>
      <c r="GC264" s="285">
        <v>0</v>
      </c>
      <c r="GD264" s="285">
        <v>199</v>
      </c>
      <c r="GE264" s="285">
        <v>0</v>
      </c>
      <c r="GF264" s="285">
        <v>33</v>
      </c>
      <c r="GG264" s="288">
        <v>159.1</v>
      </c>
      <c r="GH264" s="288">
        <v>535.70000000000005</v>
      </c>
      <c r="GI264" s="288">
        <v>26.9</v>
      </c>
      <c r="GJ264" s="288">
        <v>7</v>
      </c>
      <c r="GK264" s="288">
        <v>1</v>
      </c>
      <c r="GL264" s="288">
        <v>2</v>
      </c>
      <c r="GM264" s="288">
        <v>2</v>
      </c>
      <c r="GN264" s="288">
        <v>2</v>
      </c>
      <c r="GO264" s="288">
        <v>1</v>
      </c>
      <c r="GP264" s="288">
        <v>6</v>
      </c>
      <c r="GQ264" s="288">
        <v>1</v>
      </c>
      <c r="GR264" s="288">
        <v>1</v>
      </c>
      <c r="GS264" s="288">
        <v>0</v>
      </c>
      <c r="GT264" s="288">
        <v>6</v>
      </c>
      <c r="GU264" s="288">
        <v>1</v>
      </c>
      <c r="GV264" s="288">
        <v>2</v>
      </c>
      <c r="GW264" s="288">
        <v>1</v>
      </c>
      <c r="GX264" s="288">
        <v>0</v>
      </c>
      <c r="GY264" s="288">
        <v>0</v>
      </c>
      <c r="GZ264" s="288">
        <v>3</v>
      </c>
      <c r="HA264" s="288">
        <v>1</v>
      </c>
      <c r="HB264" s="288">
        <v>2</v>
      </c>
      <c r="HC264" s="288">
        <v>0</v>
      </c>
      <c r="HD264" s="288">
        <v>1</v>
      </c>
      <c r="HE264" s="288">
        <v>0</v>
      </c>
      <c r="HF264" s="288">
        <v>0</v>
      </c>
      <c r="HG264" s="288">
        <v>0</v>
      </c>
      <c r="HH264" s="288">
        <v>16.899999999999999</v>
      </c>
      <c r="HI264" s="288">
        <v>3</v>
      </c>
      <c r="HJ264" s="134">
        <v>5.8170818608844872</v>
      </c>
      <c r="HK264" s="134">
        <v>19.632651280485145</v>
      </c>
      <c r="HL264" s="132">
        <v>32.866512513997357</v>
      </c>
      <c r="HM264" s="144">
        <v>96.431393257949495</v>
      </c>
      <c r="HN264" s="144">
        <v>88.003122582419607</v>
      </c>
      <c r="HO264" s="365">
        <v>0</v>
      </c>
      <c r="HP264" s="365">
        <v>6.9013112491373402E-2</v>
      </c>
      <c r="HQ264" s="365">
        <v>0</v>
      </c>
      <c r="HR264" s="365">
        <v>2.8169014084507</v>
      </c>
      <c r="HS264" s="132">
        <v>84.210526315789494</v>
      </c>
      <c r="HT264" s="132">
        <v>91.549295774647902</v>
      </c>
      <c r="HU264" s="132">
        <v>2.4978089395267302</v>
      </c>
      <c r="HV264" s="132">
        <v>2.44996549344375</v>
      </c>
      <c r="HW264" s="132">
        <v>3.5973989651796998</v>
      </c>
      <c r="HX264" s="132">
        <v>5.06831355230472</v>
      </c>
      <c r="HY264" s="144">
        <v>97.023053744675778</v>
      </c>
      <c r="HZ264" s="144">
        <v>85.078093648697404</v>
      </c>
      <c r="IA264" s="383">
        <v>5</v>
      </c>
      <c r="IB264" s="383">
        <v>5</v>
      </c>
      <c r="IC264" s="366">
        <v>0.19098548510313201</v>
      </c>
      <c r="ID264" s="366">
        <v>0.12528188423953901</v>
      </c>
      <c r="IE264" s="366">
        <v>1.7730496453900699</v>
      </c>
      <c r="IF264" s="366">
        <v>1.63398692810458</v>
      </c>
      <c r="IG264" s="144">
        <v>75.531914893617</v>
      </c>
      <c r="IH264" s="144">
        <v>83.986928104575199</v>
      </c>
      <c r="II264" s="144">
        <v>10.7715813598167</v>
      </c>
      <c r="IJ264" s="144">
        <v>7.6672513154597803</v>
      </c>
      <c r="IK264" s="144">
        <v>3.8106558523283498</v>
      </c>
      <c r="IL264" s="144">
        <v>6.5553408777256399</v>
      </c>
      <c r="IM264" s="146">
        <v>105.30783235384709</v>
      </c>
      <c r="IN264" s="135">
        <v>88.460599734993394</v>
      </c>
      <c r="IO264" s="366">
        <v>0.54978619425778896</v>
      </c>
      <c r="IP264" s="366">
        <v>0.156576200417537</v>
      </c>
      <c r="IQ264" s="366">
        <v>3.79746835443038</v>
      </c>
      <c r="IR264" s="366">
        <v>1.55440414507772</v>
      </c>
      <c r="IS264" s="144">
        <v>86.075949367088597</v>
      </c>
      <c r="IT264" s="144">
        <v>91.709844559585505</v>
      </c>
      <c r="IU264" s="144">
        <v>14.4777031154551</v>
      </c>
      <c r="IV264" s="144">
        <v>10.0730688935282</v>
      </c>
      <c r="IW264" s="144">
        <v>5.40457388985745</v>
      </c>
      <c r="IX264" s="144">
        <v>7.0179807740200202</v>
      </c>
      <c r="IY264" s="338">
        <v>14</v>
      </c>
      <c r="IZ264" s="366">
        <v>0.47700170357751298</v>
      </c>
      <c r="JA264" s="366">
        <v>5.10948905109489</v>
      </c>
      <c r="JB264" s="366">
        <v>97.080291970802904</v>
      </c>
      <c r="JC264" s="366">
        <v>9.3356047700170404</v>
      </c>
      <c r="JD264" s="144">
        <v>7.4040850124206496</v>
      </c>
    </row>
    <row r="265" spans="1:264" ht="18" customHeight="1">
      <c r="A265" s="278"/>
      <c r="B265" s="279" t="s">
        <v>87</v>
      </c>
      <c r="C265" s="279" t="s">
        <v>87</v>
      </c>
      <c r="D265" s="280" t="s">
        <v>1981</v>
      </c>
      <c r="E265" s="281" t="s">
        <v>1313</v>
      </c>
      <c r="F265" s="280" t="s">
        <v>134</v>
      </c>
      <c r="G265" s="281" t="s">
        <v>33</v>
      </c>
      <c r="H265" s="282" t="s">
        <v>87</v>
      </c>
      <c r="I265" s="282" t="s">
        <v>87</v>
      </c>
      <c r="J265" s="282" t="s">
        <v>87</v>
      </c>
      <c r="K265" s="282" t="s">
        <v>87</v>
      </c>
      <c r="L265" s="282" t="s">
        <v>87</v>
      </c>
      <c r="M265" s="283">
        <v>72997</v>
      </c>
      <c r="N265" s="282" t="s">
        <v>87</v>
      </c>
      <c r="O265" s="282" t="s">
        <v>87</v>
      </c>
      <c r="P265" s="282" t="s">
        <v>87</v>
      </c>
      <c r="Q265" s="282" t="s">
        <v>87</v>
      </c>
      <c r="R265" s="132">
        <v>100.08745844869804</v>
      </c>
      <c r="S265" s="132">
        <v>91.467553123045931</v>
      </c>
      <c r="T265" s="395">
        <v>0.90527778660316471</v>
      </c>
      <c r="U265" s="339" t="s">
        <v>88</v>
      </c>
      <c r="V265" s="132">
        <v>8.0134680134680103</v>
      </c>
      <c r="W265" s="132">
        <v>9.5622895622895605</v>
      </c>
      <c r="X265" s="132">
        <v>17.575757575757599</v>
      </c>
      <c r="Y265" s="282" t="s">
        <v>87</v>
      </c>
      <c r="Z265" s="282" t="s">
        <v>87</v>
      </c>
      <c r="AA265" s="282" t="s">
        <v>87</v>
      </c>
      <c r="AB265" s="282" t="s">
        <v>87</v>
      </c>
      <c r="AC265" s="282" t="s">
        <v>87</v>
      </c>
      <c r="AD265" s="282" t="s">
        <v>87</v>
      </c>
      <c r="AE265" s="282" t="s">
        <v>87</v>
      </c>
      <c r="AF265" s="282" t="s">
        <v>87</v>
      </c>
      <c r="AG265" s="282" t="s">
        <v>87</v>
      </c>
      <c r="AH265" s="282" t="s">
        <v>87</v>
      </c>
      <c r="AI265" s="282" t="s">
        <v>87</v>
      </c>
      <c r="AJ265" s="282" t="s">
        <v>87</v>
      </c>
      <c r="AK265" s="282" t="s">
        <v>87</v>
      </c>
      <c r="AL265" s="282" t="s">
        <v>87</v>
      </c>
      <c r="AM265" s="282" t="s">
        <v>87</v>
      </c>
      <c r="AN265" s="282" t="s">
        <v>87</v>
      </c>
      <c r="AO265" s="282" t="s">
        <v>87</v>
      </c>
      <c r="AP265" s="282" t="s">
        <v>87</v>
      </c>
      <c r="AQ265" s="282" t="s">
        <v>87</v>
      </c>
      <c r="AR265" s="282" t="s">
        <v>87</v>
      </c>
      <c r="AS265" s="282" t="s">
        <v>87</v>
      </c>
      <c r="AT265" s="282" t="s">
        <v>87</v>
      </c>
      <c r="AU265" s="282" t="s">
        <v>87</v>
      </c>
      <c r="AV265" s="282" t="s">
        <v>87</v>
      </c>
      <c r="AW265" s="286" t="s">
        <v>87</v>
      </c>
      <c r="AX265" s="286" t="s">
        <v>87</v>
      </c>
      <c r="AY265" s="286" t="s">
        <v>87</v>
      </c>
      <c r="AZ265" s="286" t="s">
        <v>87</v>
      </c>
      <c r="BA265" s="286" t="s">
        <v>87</v>
      </c>
      <c r="BB265" s="285">
        <v>8</v>
      </c>
      <c r="BC265" s="285">
        <v>12</v>
      </c>
      <c r="BD265" s="287" t="s">
        <v>88</v>
      </c>
      <c r="BE265" s="287" t="s">
        <v>88</v>
      </c>
      <c r="BF265" s="287" t="s">
        <v>88</v>
      </c>
      <c r="BG265" s="285">
        <v>0</v>
      </c>
      <c r="BH265" s="284">
        <v>0</v>
      </c>
      <c r="BI265" s="285">
        <v>40</v>
      </c>
      <c r="BJ265" s="284">
        <v>49.442535413215985</v>
      </c>
      <c r="BK265" s="285">
        <v>0</v>
      </c>
      <c r="BL265" s="284">
        <v>0</v>
      </c>
      <c r="BM265" s="285">
        <v>0</v>
      </c>
      <c r="BN265" s="288">
        <v>0</v>
      </c>
      <c r="BO265" s="289">
        <v>0</v>
      </c>
      <c r="BP265" s="288">
        <v>0</v>
      </c>
      <c r="BQ265" s="285">
        <v>0</v>
      </c>
      <c r="BR265" s="288">
        <v>0</v>
      </c>
      <c r="BS265" s="285">
        <v>0</v>
      </c>
      <c r="BT265" s="288">
        <v>0</v>
      </c>
      <c r="BU265" s="285">
        <v>0</v>
      </c>
      <c r="BV265" s="288">
        <v>0</v>
      </c>
      <c r="BW265" s="285">
        <v>0</v>
      </c>
      <c r="BX265" s="288">
        <v>0</v>
      </c>
      <c r="BY265" s="285">
        <v>0</v>
      </c>
      <c r="BZ265" s="288">
        <v>0</v>
      </c>
      <c r="CA265" s="285">
        <v>76</v>
      </c>
      <c r="CB265" s="288">
        <v>93.940817285110384</v>
      </c>
      <c r="CC265" s="285">
        <v>287</v>
      </c>
      <c r="CD265" s="288">
        <v>354.75019158982474</v>
      </c>
      <c r="CE265" s="285">
        <v>15</v>
      </c>
      <c r="CF265" s="288">
        <v>18.540950779955995</v>
      </c>
      <c r="CG265" s="285">
        <v>106</v>
      </c>
      <c r="CH265" s="288">
        <v>131.02271884502238</v>
      </c>
      <c r="CI265" s="285">
        <v>68</v>
      </c>
      <c r="CJ265" s="288">
        <v>84.052310202467183</v>
      </c>
      <c r="CK265" s="285">
        <v>11</v>
      </c>
      <c r="CL265" s="288">
        <v>13.596697238634398</v>
      </c>
      <c r="CM265" s="285">
        <v>0</v>
      </c>
      <c r="CN265" s="292">
        <v>0</v>
      </c>
      <c r="CO265" s="285">
        <v>9</v>
      </c>
      <c r="CP265" s="288">
        <v>11.124570467973598</v>
      </c>
      <c r="CQ265" s="285">
        <v>0</v>
      </c>
      <c r="CR265" s="288">
        <v>0</v>
      </c>
      <c r="CS265" s="285">
        <v>0</v>
      </c>
      <c r="CT265" s="288">
        <v>0</v>
      </c>
      <c r="CU265" s="285">
        <v>8</v>
      </c>
      <c r="CV265" s="288">
        <v>9.8885070826431978</v>
      </c>
      <c r="CW265" s="285">
        <v>121</v>
      </c>
      <c r="CX265" s="288">
        <v>149.56366962497839</v>
      </c>
      <c r="CY265" s="285">
        <v>121</v>
      </c>
      <c r="CZ265" s="288">
        <v>149.56366962497839</v>
      </c>
      <c r="DA265" s="285">
        <v>0</v>
      </c>
      <c r="DB265" s="288">
        <v>0</v>
      </c>
      <c r="DC265" s="285">
        <v>20</v>
      </c>
      <c r="DD265" s="285">
        <v>0</v>
      </c>
      <c r="DE265" s="285">
        <v>0</v>
      </c>
      <c r="DF265" s="285">
        <v>2175</v>
      </c>
      <c r="DG265" s="285">
        <v>3078</v>
      </c>
      <c r="DH265" s="285">
        <v>0</v>
      </c>
      <c r="DI265" s="285">
        <v>4</v>
      </c>
      <c r="DJ265" s="285">
        <v>16</v>
      </c>
      <c r="DK265" s="285">
        <v>9</v>
      </c>
      <c r="DL265" s="285">
        <v>0</v>
      </c>
      <c r="DM265" s="285">
        <v>0</v>
      </c>
      <c r="DN265" s="285">
        <v>0</v>
      </c>
      <c r="DO265" s="285">
        <v>0</v>
      </c>
      <c r="DP265" s="285">
        <v>0</v>
      </c>
      <c r="DQ265" s="285">
        <v>0</v>
      </c>
      <c r="DR265" s="285">
        <v>0</v>
      </c>
      <c r="DS265" s="285">
        <v>0</v>
      </c>
      <c r="DT265" s="285">
        <v>0</v>
      </c>
      <c r="DU265" s="285">
        <v>0</v>
      </c>
      <c r="DV265" s="285">
        <v>0</v>
      </c>
      <c r="DW265" s="285">
        <v>0</v>
      </c>
      <c r="DX265" s="285">
        <v>61</v>
      </c>
      <c r="DY265" s="285">
        <v>0</v>
      </c>
      <c r="DZ265" s="285">
        <v>0</v>
      </c>
      <c r="EA265" s="285">
        <v>3280</v>
      </c>
      <c r="EB265" s="288">
        <v>14.847560975609801</v>
      </c>
      <c r="EC265" s="285">
        <v>126</v>
      </c>
      <c r="ED265" s="285">
        <v>1142</v>
      </c>
      <c r="EE265" s="285">
        <v>161</v>
      </c>
      <c r="EF265" s="288">
        <v>14.098073555166375</v>
      </c>
      <c r="EG265" s="285">
        <v>36</v>
      </c>
      <c r="EH265" s="285">
        <v>24</v>
      </c>
      <c r="EI265" s="285">
        <v>4</v>
      </c>
      <c r="EJ265" s="285">
        <v>0</v>
      </c>
      <c r="EK265" s="285">
        <v>32</v>
      </c>
      <c r="EL265" s="285">
        <v>0</v>
      </c>
      <c r="EM265" s="285">
        <v>3</v>
      </c>
      <c r="EN265" s="285">
        <v>3</v>
      </c>
      <c r="EO265" s="285">
        <v>5</v>
      </c>
      <c r="EP265" s="285">
        <v>3</v>
      </c>
      <c r="EQ265" s="285">
        <v>1</v>
      </c>
      <c r="ER265" s="285">
        <v>0</v>
      </c>
      <c r="ES265" s="285">
        <v>0</v>
      </c>
      <c r="ET265" s="285">
        <v>0</v>
      </c>
      <c r="EU265" s="285">
        <v>0</v>
      </c>
      <c r="EV265" s="285">
        <v>392</v>
      </c>
      <c r="EW265" s="285">
        <v>0</v>
      </c>
      <c r="EX265" s="285">
        <v>0</v>
      </c>
      <c r="EY265" s="285">
        <v>0</v>
      </c>
      <c r="EZ265" s="285">
        <v>0</v>
      </c>
      <c r="FA265" s="285">
        <v>1</v>
      </c>
      <c r="FB265" s="285">
        <v>0</v>
      </c>
      <c r="FC265" s="285">
        <v>0</v>
      </c>
      <c r="FD265" s="285">
        <v>1</v>
      </c>
      <c r="FE265" s="285">
        <v>0</v>
      </c>
      <c r="FF265" s="285">
        <v>3</v>
      </c>
      <c r="FG265" s="285">
        <v>30</v>
      </c>
      <c r="FH265" s="285">
        <v>31</v>
      </c>
      <c r="FI265" s="285">
        <v>118</v>
      </c>
      <c r="FJ265" s="285">
        <v>544</v>
      </c>
      <c r="FK265" s="289">
        <v>2</v>
      </c>
      <c r="FL265" s="288">
        <v>2.7398386235050753</v>
      </c>
      <c r="FM265" s="289">
        <v>0</v>
      </c>
      <c r="FN265" s="288">
        <v>0</v>
      </c>
      <c r="FO265" s="289">
        <v>0</v>
      </c>
      <c r="FP265" s="288">
        <v>0</v>
      </c>
      <c r="FQ265" s="281">
        <v>0</v>
      </c>
      <c r="FR265" s="292">
        <v>0</v>
      </c>
      <c r="FS265" s="281">
        <v>0</v>
      </c>
      <c r="FT265" s="292">
        <v>0</v>
      </c>
      <c r="FU265" s="289">
        <v>20</v>
      </c>
      <c r="FV265" s="288">
        <v>24.721267706607993</v>
      </c>
      <c r="FW265" s="293">
        <v>1</v>
      </c>
      <c r="FX265" s="293">
        <v>0</v>
      </c>
      <c r="FY265" s="293">
        <v>1</v>
      </c>
      <c r="FZ265" s="293">
        <v>0</v>
      </c>
      <c r="GA265" s="293">
        <v>0</v>
      </c>
      <c r="GB265" s="285">
        <v>833</v>
      </c>
      <c r="GC265" s="285">
        <v>0</v>
      </c>
      <c r="GD265" s="285">
        <v>0</v>
      </c>
      <c r="GE265" s="285">
        <v>0</v>
      </c>
      <c r="GF265" s="285">
        <v>0</v>
      </c>
      <c r="GG265" s="288">
        <v>34.1</v>
      </c>
      <c r="GH265" s="288">
        <v>197.3</v>
      </c>
      <c r="GI265" s="288">
        <v>9</v>
      </c>
      <c r="GJ265" s="288">
        <v>1.3</v>
      </c>
      <c r="GK265" s="288">
        <v>0.1</v>
      </c>
      <c r="GL265" s="288">
        <v>0.1</v>
      </c>
      <c r="GM265" s="288">
        <v>2.2000000000000002</v>
      </c>
      <c r="GN265" s="288">
        <v>1</v>
      </c>
      <c r="GO265" s="288">
        <v>1.6</v>
      </c>
      <c r="GP265" s="288">
        <v>2</v>
      </c>
      <c r="GQ265" s="288">
        <v>0</v>
      </c>
      <c r="GR265" s="288">
        <v>0</v>
      </c>
      <c r="GS265" s="288">
        <v>0</v>
      </c>
      <c r="GT265" s="288">
        <v>4.3</v>
      </c>
      <c r="GU265" s="288">
        <v>0</v>
      </c>
      <c r="GV265" s="288">
        <v>1</v>
      </c>
      <c r="GW265" s="288">
        <v>1</v>
      </c>
      <c r="GX265" s="288">
        <v>0</v>
      </c>
      <c r="GY265" s="288">
        <v>1</v>
      </c>
      <c r="GZ265" s="288">
        <v>1</v>
      </c>
      <c r="HA265" s="288">
        <v>1</v>
      </c>
      <c r="HB265" s="288">
        <v>0</v>
      </c>
      <c r="HC265" s="288">
        <v>0</v>
      </c>
      <c r="HD265" s="288">
        <v>0</v>
      </c>
      <c r="HE265" s="288">
        <v>1</v>
      </c>
      <c r="HF265" s="288">
        <v>1</v>
      </c>
      <c r="HG265" s="288">
        <v>1</v>
      </c>
      <c r="HH265" s="288">
        <v>4</v>
      </c>
      <c r="HI265" s="288">
        <v>0</v>
      </c>
      <c r="HJ265" s="134">
        <v>6.8495965587626895</v>
      </c>
      <c r="HK265" s="134">
        <v>16.439031741030455</v>
      </c>
      <c r="HL265" s="132">
        <v>28.631313615628038</v>
      </c>
      <c r="HM265" s="144">
        <v>117.307291328785</v>
      </c>
      <c r="HN265" s="144">
        <v>89.095926464048304</v>
      </c>
      <c r="HO265" s="365">
        <v>5.0838840874428103E-2</v>
      </c>
      <c r="HP265" s="365">
        <v>0</v>
      </c>
      <c r="HQ265" s="365">
        <v>1.72413793103448</v>
      </c>
      <c r="HR265" s="365">
        <v>0</v>
      </c>
      <c r="HS265" s="132">
        <v>82.758620689655203</v>
      </c>
      <c r="HT265" s="132">
        <v>75</v>
      </c>
      <c r="HU265" s="132">
        <v>2.94865277071683</v>
      </c>
      <c r="HV265" s="132">
        <v>3.5316698656429901</v>
      </c>
      <c r="HW265" s="132">
        <v>5.6478611283323001</v>
      </c>
      <c r="HX265" s="132">
        <v>7.8210189885316801</v>
      </c>
      <c r="HY265" s="144">
        <v>95.796653290877885</v>
      </c>
      <c r="HZ265" s="144">
        <v>82.235523249144507</v>
      </c>
      <c r="IA265" s="383">
        <v>3</v>
      </c>
      <c r="IB265" s="383">
        <v>4</v>
      </c>
      <c r="IC265" s="366">
        <v>0.156739811912226</v>
      </c>
      <c r="ID265" s="366">
        <v>0.16280016280016299</v>
      </c>
      <c r="IE265" s="366">
        <v>1.5228426395939101</v>
      </c>
      <c r="IF265" s="366">
        <v>2.0100502512562799</v>
      </c>
      <c r="IG265" s="144">
        <v>83.756345177664997</v>
      </c>
      <c r="IH265" s="144">
        <v>84.422110552763797</v>
      </c>
      <c r="II265" s="144">
        <v>10.292580982236201</v>
      </c>
      <c r="IJ265" s="144">
        <v>8.0993080993081001</v>
      </c>
      <c r="IK265" s="144">
        <v>5.8028518288902697</v>
      </c>
      <c r="IL265" s="144">
        <v>8.3160995174531607</v>
      </c>
      <c r="IM265" s="146">
        <v>92.309428939958465</v>
      </c>
      <c r="IN265" s="135">
        <v>88.355840838497173</v>
      </c>
      <c r="IO265" s="366">
        <v>7.7041602465331302E-2</v>
      </c>
      <c r="IP265" s="385">
        <v>6.5274151436031297E-2</v>
      </c>
      <c r="IQ265" s="366">
        <v>0.70921985815602795</v>
      </c>
      <c r="IR265" s="385">
        <v>0.8</v>
      </c>
      <c r="IS265" s="144">
        <v>82.269503546099301</v>
      </c>
      <c r="IT265" s="144">
        <v>93.6</v>
      </c>
      <c r="IU265" s="144">
        <v>10.8628659476117</v>
      </c>
      <c r="IV265" s="144">
        <v>8.15926892950392</v>
      </c>
      <c r="IW265" s="144">
        <v>7.1001934886851199</v>
      </c>
      <c r="IX265" s="144">
        <v>8.9742500212458598</v>
      </c>
      <c r="IY265" s="338">
        <v>2</v>
      </c>
      <c r="IZ265" s="366">
        <v>0.123839009287926</v>
      </c>
      <c r="JA265" s="366">
        <v>2.1739130434782599</v>
      </c>
      <c r="JB265" s="366">
        <v>94.565217391304301</v>
      </c>
      <c r="JC265" s="366">
        <v>5.6965944272445803</v>
      </c>
      <c r="JD265" s="144">
        <v>6.3107100332142601</v>
      </c>
    </row>
    <row r="266" spans="1:264" ht="18" customHeight="1">
      <c r="A266" s="278"/>
      <c r="B266" s="279" t="s">
        <v>87</v>
      </c>
      <c r="C266" s="279" t="s">
        <v>87</v>
      </c>
      <c r="D266" s="280" t="s">
        <v>1982</v>
      </c>
      <c r="E266" s="281" t="s">
        <v>1474</v>
      </c>
      <c r="F266" s="280" t="s">
        <v>135</v>
      </c>
      <c r="G266" s="281" t="s">
        <v>34</v>
      </c>
      <c r="H266" s="282" t="s">
        <v>87</v>
      </c>
      <c r="I266" s="282" t="s">
        <v>87</v>
      </c>
      <c r="J266" s="282" t="s">
        <v>87</v>
      </c>
      <c r="K266" s="282" t="s">
        <v>87</v>
      </c>
      <c r="L266" s="282" t="s">
        <v>87</v>
      </c>
      <c r="M266" s="283">
        <v>26716</v>
      </c>
      <c r="N266" s="282" t="s">
        <v>87</v>
      </c>
      <c r="O266" s="282" t="s">
        <v>87</v>
      </c>
      <c r="P266" s="282" t="s">
        <v>87</v>
      </c>
      <c r="Q266" s="282" t="s">
        <v>87</v>
      </c>
      <c r="R266" s="132">
        <v>92.669919712451389</v>
      </c>
      <c r="S266" s="132">
        <v>90.865334875265049</v>
      </c>
      <c r="T266" s="339" t="s">
        <v>88</v>
      </c>
      <c r="U266" s="339" t="s">
        <v>88</v>
      </c>
      <c r="V266" s="132">
        <v>9.59821428571429</v>
      </c>
      <c r="W266" s="132">
        <v>11.6071428571429</v>
      </c>
      <c r="X266" s="132">
        <v>21.2053571428571</v>
      </c>
      <c r="Y266" s="282" t="s">
        <v>87</v>
      </c>
      <c r="Z266" s="282" t="s">
        <v>87</v>
      </c>
      <c r="AA266" s="282" t="s">
        <v>87</v>
      </c>
      <c r="AB266" s="282" t="s">
        <v>87</v>
      </c>
      <c r="AC266" s="282" t="s">
        <v>87</v>
      </c>
      <c r="AD266" s="282" t="s">
        <v>87</v>
      </c>
      <c r="AE266" s="282" t="s">
        <v>87</v>
      </c>
      <c r="AF266" s="282" t="s">
        <v>87</v>
      </c>
      <c r="AG266" s="282" t="s">
        <v>87</v>
      </c>
      <c r="AH266" s="282" t="s">
        <v>87</v>
      </c>
      <c r="AI266" s="282" t="s">
        <v>87</v>
      </c>
      <c r="AJ266" s="282" t="s">
        <v>87</v>
      </c>
      <c r="AK266" s="282" t="s">
        <v>87</v>
      </c>
      <c r="AL266" s="282" t="s">
        <v>87</v>
      </c>
      <c r="AM266" s="282" t="s">
        <v>87</v>
      </c>
      <c r="AN266" s="282" t="s">
        <v>87</v>
      </c>
      <c r="AO266" s="282" t="s">
        <v>87</v>
      </c>
      <c r="AP266" s="282" t="s">
        <v>87</v>
      </c>
      <c r="AQ266" s="282" t="s">
        <v>87</v>
      </c>
      <c r="AR266" s="282" t="s">
        <v>87</v>
      </c>
      <c r="AS266" s="282" t="s">
        <v>87</v>
      </c>
      <c r="AT266" s="282" t="s">
        <v>87</v>
      </c>
      <c r="AU266" s="282" t="s">
        <v>87</v>
      </c>
      <c r="AV266" s="282" t="s">
        <v>87</v>
      </c>
      <c r="AW266" s="286" t="s">
        <v>87</v>
      </c>
      <c r="AX266" s="286" t="s">
        <v>87</v>
      </c>
      <c r="AY266" s="286" t="s">
        <v>87</v>
      </c>
      <c r="AZ266" s="286" t="s">
        <v>87</v>
      </c>
      <c r="BA266" s="286" t="s">
        <v>87</v>
      </c>
      <c r="BB266" s="285">
        <v>1</v>
      </c>
      <c r="BC266" s="285">
        <v>6</v>
      </c>
      <c r="BD266" s="287" t="s">
        <v>88</v>
      </c>
      <c r="BE266" s="287" t="s">
        <v>88</v>
      </c>
      <c r="BF266" s="287" t="s">
        <v>88</v>
      </c>
      <c r="BG266" s="285">
        <v>0</v>
      </c>
      <c r="BH266" s="284">
        <v>0</v>
      </c>
      <c r="BI266" s="285">
        <v>14</v>
      </c>
      <c r="BJ266" s="284">
        <v>48.503325942350337</v>
      </c>
      <c r="BK266" s="285">
        <v>0</v>
      </c>
      <c r="BL266" s="284">
        <v>0</v>
      </c>
      <c r="BM266" s="285">
        <v>0</v>
      </c>
      <c r="BN266" s="288">
        <v>0</v>
      </c>
      <c r="BO266" s="289">
        <v>0</v>
      </c>
      <c r="BP266" s="288">
        <v>0</v>
      </c>
      <c r="BQ266" s="285">
        <v>0</v>
      </c>
      <c r="BR266" s="288">
        <v>0</v>
      </c>
      <c r="BS266" s="285">
        <v>0</v>
      </c>
      <c r="BT266" s="288">
        <v>0</v>
      </c>
      <c r="BU266" s="285">
        <v>0</v>
      </c>
      <c r="BV266" s="288">
        <v>0</v>
      </c>
      <c r="BW266" s="285">
        <v>0</v>
      </c>
      <c r="BX266" s="288">
        <v>0</v>
      </c>
      <c r="BY266" s="290">
        <v>0</v>
      </c>
      <c r="BZ266" s="291">
        <v>0</v>
      </c>
      <c r="CA266" s="285">
        <v>19</v>
      </c>
      <c r="CB266" s="288">
        <v>65.825942350332596</v>
      </c>
      <c r="CC266" s="285">
        <v>0</v>
      </c>
      <c r="CD266" s="288">
        <v>0</v>
      </c>
      <c r="CE266" s="285">
        <v>0</v>
      </c>
      <c r="CF266" s="288">
        <v>0</v>
      </c>
      <c r="CG266" s="285">
        <v>31</v>
      </c>
      <c r="CH266" s="288">
        <v>107.40022172949003</v>
      </c>
      <c r="CI266" s="285">
        <v>32</v>
      </c>
      <c r="CJ266" s="288">
        <v>110.86474501108647</v>
      </c>
      <c r="CK266" s="285">
        <v>0</v>
      </c>
      <c r="CL266" s="288">
        <v>0</v>
      </c>
      <c r="CM266" s="285">
        <v>0</v>
      </c>
      <c r="CN266" s="292">
        <v>0</v>
      </c>
      <c r="CO266" s="285">
        <v>2</v>
      </c>
      <c r="CP266" s="288">
        <v>6.9290465631929044</v>
      </c>
      <c r="CQ266" s="285">
        <v>1</v>
      </c>
      <c r="CR266" s="288">
        <v>3.4645232815964522</v>
      </c>
      <c r="CS266" s="285">
        <v>2</v>
      </c>
      <c r="CT266" s="288">
        <v>6.9290465631929044</v>
      </c>
      <c r="CU266" s="285">
        <v>0</v>
      </c>
      <c r="CV266" s="288">
        <v>0</v>
      </c>
      <c r="CW266" s="285">
        <v>0</v>
      </c>
      <c r="CX266" s="288">
        <v>0</v>
      </c>
      <c r="CY266" s="285">
        <v>0</v>
      </c>
      <c r="CZ266" s="288">
        <v>0</v>
      </c>
      <c r="DA266" s="290">
        <v>0</v>
      </c>
      <c r="DB266" s="291">
        <v>0</v>
      </c>
      <c r="DC266" s="285">
        <v>0</v>
      </c>
      <c r="DD266" s="285">
        <v>0</v>
      </c>
      <c r="DE266" s="285">
        <v>0</v>
      </c>
      <c r="DF266" s="285">
        <v>0</v>
      </c>
      <c r="DG266" s="285">
        <v>0</v>
      </c>
      <c r="DH266" s="285">
        <v>0</v>
      </c>
      <c r="DI266" s="285">
        <v>0</v>
      </c>
      <c r="DJ266" s="285">
        <v>0</v>
      </c>
      <c r="DK266" s="285">
        <v>0</v>
      </c>
      <c r="DL266" s="285">
        <v>0</v>
      </c>
      <c r="DM266" s="285">
        <v>0</v>
      </c>
      <c r="DN266" s="285">
        <v>0</v>
      </c>
      <c r="DO266" s="285">
        <v>0</v>
      </c>
      <c r="DP266" s="285">
        <v>0</v>
      </c>
      <c r="DQ266" s="285">
        <v>0</v>
      </c>
      <c r="DR266" s="285">
        <v>0</v>
      </c>
      <c r="DS266" s="285">
        <v>0</v>
      </c>
      <c r="DT266" s="285">
        <v>0</v>
      </c>
      <c r="DU266" s="285">
        <v>0</v>
      </c>
      <c r="DV266" s="285">
        <v>0</v>
      </c>
      <c r="DW266" s="285">
        <v>0</v>
      </c>
      <c r="DX266" s="285">
        <v>0</v>
      </c>
      <c r="DY266" s="285">
        <v>0</v>
      </c>
      <c r="DZ266" s="285">
        <v>0</v>
      </c>
      <c r="EA266" s="285">
        <v>0</v>
      </c>
      <c r="EB266" s="288">
        <v>0</v>
      </c>
      <c r="EC266" s="285">
        <v>0</v>
      </c>
      <c r="ED266" s="285">
        <v>0</v>
      </c>
      <c r="EE266" s="285">
        <v>0</v>
      </c>
      <c r="EF266" s="288">
        <v>0</v>
      </c>
      <c r="EG266" s="285">
        <v>0</v>
      </c>
      <c r="EH266" s="285">
        <v>0</v>
      </c>
      <c r="EI266" s="285">
        <v>0</v>
      </c>
      <c r="EJ266" s="285">
        <v>0</v>
      </c>
      <c r="EK266" s="285">
        <v>0</v>
      </c>
      <c r="EL266" s="285">
        <v>0</v>
      </c>
      <c r="EM266" s="285">
        <v>0</v>
      </c>
      <c r="EN266" s="285">
        <v>0</v>
      </c>
      <c r="EO266" s="285">
        <v>0</v>
      </c>
      <c r="EP266" s="285">
        <v>0</v>
      </c>
      <c r="EQ266" s="285">
        <v>0</v>
      </c>
      <c r="ER266" s="285">
        <v>0</v>
      </c>
      <c r="ES266" s="285">
        <v>0</v>
      </c>
      <c r="ET266" s="285">
        <v>0</v>
      </c>
      <c r="EU266" s="285">
        <v>0</v>
      </c>
      <c r="EV266" s="285">
        <v>0</v>
      </c>
      <c r="EW266" s="285">
        <v>0</v>
      </c>
      <c r="EX266" s="285">
        <v>0</v>
      </c>
      <c r="EY266" s="285">
        <v>0</v>
      </c>
      <c r="EZ266" s="285">
        <v>0</v>
      </c>
      <c r="FA266" s="285">
        <v>0</v>
      </c>
      <c r="FB266" s="285">
        <v>0</v>
      </c>
      <c r="FC266" s="285">
        <v>0</v>
      </c>
      <c r="FD266" s="285">
        <v>0</v>
      </c>
      <c r="FE266" s="285">
        <v>0</v>
      </c>
      <c r="FF266" s="285">
        <v>0</v>
      </c>
      <c r="FG266" s="285">
        <v>0</v>
      </c>
      <c r="FH266" s="285">
        <v>0</v>
      </c>
      <c r="FI266" s="285">
        <v>0</v>
      </c>
      <c r="FJ266" s="285">
        <v>0</v>
      </c>
      <c r="FK266" s="289">
        <v>1</v>
      </c>
      <c r="FL266" s="288">
        <v>3.743075310675251</v>
      </c>
      <c r="FM266" s="289">
        <v>0</v>
      </c>
      <c r="FN266" s="288">
        <v>0</v>
      </c>
      <c r="FO266" s="289">
        <v>0</v>
      </c>
      <c r="FP266" s="288">
        <v>0</v>
      </c>
      <c r="FQ266" s="281">
        <v>0</v>
      </c>
      <c r="FR266" s="292">
        <v>0</v>
      </c>
      <c r="FS266" s="281">
        <v>0</v>
      </c>
      <c r="FT266" s="292">
        <v>0</v>
      </c>
      <c r="FU266" s="289">
        <v>0</v>
      </c>
      <c r="FV266" s="288">
        <v>0</v>
      </c>
      <c r="FW266" s="293">
        <v>0</v>
      </c>
      <c r="FX266" s="293">
        <v>0</v>
      </c>
      <c r="FY266" s="293">
        <v>0</v>
      </c>
      <c r="FZ266" s="293">
        <v>0</v>
      </c>
      <c r="GA266" s="293">
        <v>0</v>
      </c>
      <c r="GB266" s="285">
        <v>0</v>
      </c>
      <c r="GC266" s="285">
        <v>0</v>
      </c>
      <c r="GD266" s="285">
        <v>0</v>
      </c>
      <c r="GE266" s="285">
        <v>0</v>
      </c>
      <c r="GF266" s="285">
        <v>0</v>
      </c>
      <c r="GG266" s="288">
        <v>0</v>
      </c>
      <c r="GH266" s="288">
        <v>0</v>
      </c>
      <c r="GI266" s="288">
        <v>0</v>
      </c>
      <c r="GJ266" s="288">
        <v>0</v>
      </c>
      <c r="GK266" s="288">
        <v>0</v>
      </c>
      <c r="GL266" s="288">
        <v>0</v>
      </c>
      <c r="GM266" s="288">
        <v>0</v>
      </c>
      <c r="GN266" s="288">
        <v>0</v>
      </c>
      <c r="GO266" s="288">
        <v>0</v>
      </c>
      <c r="GP266" s="288">
        <v>0</v>
      </c>
      <c r="GQ266" s="288">
        <v>0</v>
      </c>
      <c r="GR266" s="288">
        <v>0</v>
      </c>
      <c r="GS266" s="288">
        <v>0</v>
      </c>
      <c r="GT266" s="288">
        <v>0</v>
      </c>
      <c r="GU266" s="288">
        <v>0</v>
      </c>
      <c r="GV266" s="288">
        <v>0</v>
      </c>
      <c r="GW266" s="288">
        <v>0</v>
      </c>
      <c r="GX266" s="288">
        <v>0</v>
      </c>
      <c r="GY266" s="288">
        <v>0</v>
      </c>
      <c r="GZ266" s="288">
        <v>0</v>
      </c>
      <c r="HA266" s="288">
        <v>0</v>
      </c>
      <c r="HB266" s="288">
        <v>0</v>
      </c>
      <c r="HC266" s="288">
        <v>0</v>
      </c>
      <c r="HD266" s="288">
        <v>0</v>
      </c>
      <c r="HE266" s="288">
        <v>0</v>
      </c>
      <c r="HF266" s="288">
        <v>0</v>
      </c>
      <c r="HG266" s="288">
        <v>0</v>
      </c>
      <c r="HH266" s="288">
        <v>0</v>
      </c>
      <c r="HI266" s="288">
        <v>0</v>
      </c>
      <c r="HJ266" s="134">
        <v>3.743075310675251</v>
      </c>
      <c r="HK266" s="134">
        <v>7.486150621350502</v>
      </c>
      <c r="HL266" s="132">
        <v>18.34106902230873</v>
      </c>
      <c r="HM266" s="144">
        <v>108.15877277787</v>
      </c>
      <c r="HN266" s="144">
        <v>89.176498710432199</v>
      </c>
      <c r="HO266" s="365">
        <v>0.16750418760468999</v>
      </c>
      <c r="HP266" s="365">
        <v>0.104058272632674</v>
      </c>
      <c r="HQ266" s="365">
        <v>11.1111111111111</v>
      </c>
      <c r="HR266" s="365">
        <v>10</v>
      </c>
      <c r="HS266" s="132">
        <v>88.8888888888889</v>
      </c>
      <c r="HT266" s="132">
        <v>100</v>
      </c>
      <c r="HU266" s="132">
        <v>1.50753768844221</v>
      </c>
      <c r="HV266" s="132">
        <v>1.04058272632674</v>
      </c>
      <c r="HW266" s="132">
        <v>5.2105638829407601</v>
      </c>
      <c r="HX266" s="132">
        <v>8.7399087399087403</v>
      </c>
      <c r="HY266" s="144">
        <v>83.491290131070656</v>
      </c>
      <c r="HZ266" s="144">
        <v>85.343846257882703</v>
      </c>
      <c r="IA266" s="383">
        <v>0</v>
      </c>
      <c r="IB266" s="383">
        <v>0</v>
      </c>
      <c r="IC266" s="366">
        <v>0</v>
      </c>
      <c r="ID266" s="366">
        <v>0</v>
      </c>
      <c r="IE266" s="366">
        <v>0</v>
      </c>
      <c r="IF266" s="366">
        <v>0</v>
      </c>
      <c r="IG266" s="144">
        <v>76.744186046511601</v>
      </c>
      <c r="IH266" s="144">
        <v>92.592592592592595</v>
      </c>
      <c r="II266" s="144">
        <v>6.9918699186991899</v>
      </c>
      <c r="IJ266" s="144">
        <v>5.05144995322732</v>
      </c>
      <c r="IK266" s="144">
        <v>7.2091363311920098</v>
      </c>
      <c r="IL266" s="144">
        <v>12.600912600912601</v>
      </c>
      <c r="IM266" s="146">
        <v>100.24583005209794</v>
      </c>
      <c r="IN266" s="135">
        <v>100.28008427110078</v>
      </c>
      <c r="IO266" s="366">
        <v>0.36101083032490999</v>
      </c>
      <c r="IP266" s="385">
        <v>0</v>
      </c>
      <c r="IQ266" s="366">
        <v>3.4482758620689702</v>
      </c>
      <c r="IR266" s="385">
        <v>0</v>
      </c>
      <c r="IS266" s="144">
        <v>93.103448275862107</v>
      </c>
      <c r="IT266" s="144">
        <v>90.909090909090907</v>
      </c>
      <c r="IU266" s="144">
        <v>10.4693140794224</v>
      </c>
      <c r="IV266" s="144">
        <v>5.2631578947368398</v>
      </c>
      <c r="IW266" s="144">
        <v>6.0750000000000002</v>
      </c>
      <c r="IX266" s="144">
        <v>7.9081015719468004</v>
      </c>
      <c r="IY266" s="338">
        <v>1</v>
      </c>
      <c r="IZ266" s="366">
        <v>0.133333333333333</v>
      </c>
      <c r="JA266" s="366">
        <v>2.5641025641025599</v>
      </c>
      <c r="JB266" s="366">
        <v>97.435897435897402</v>
      </c>
      <c r="JC266" s="366">
        <v>5.2</v>
      </c>
      <c r="JD266" s="144">
        <v>12.530712530712499</v>
      </c>
    </row>
    <row r="267" spans="1:264" ht="18" customHeight="1">
      <c r="A267" s="278"/>
      <c r="B267" s="279" t="s">
        <v>87</v>
      </c>
      <c r="C267" s="279" t="s">
        <v>87</v>
      </c>
      <c r="D267" s="280" t="s">
        <v>1983</v>
      </c>
      <c r="E267" s="281" t="s">
        <v>1309</v>
      </c>
      <c r="F267" s="280" t="s">
        <v>135</v>
      </c>
      <c r="G267" s="281" t="s">
        <v>34</v>
      </c>
      <c r="H267" s="282" t="s">
        <v>87</v>
      </c>
      <c r="I267" s="282" t="s">
        <v>87</v>
      </c>
      <c r="J267" s="282" t="s">
        <v>87</v>
      </c>
      <c r="K267" s="282" t="s">
        <v>87</v>
      </c>
      <c r="L267" s="282" t="s">
        <v>87</v>
      </c>
      <c r="M267" s="283">
        <v>522759</v>
      </c>
      <c r="N267" s="282" t="s">
        <v>87</v>
      </c>
      <c r="O267" s="282" t="s">
        <v>87</v>
      </c>
      <c r="P267" s="282" t="s">
        <v>87</v>
      </c>
      <c r="Q267" s="282" t="s">
        <v>87</v>
      </c>
      <c r="R267" s="132">
        <v>93.379946529039898</v>
      </c>
      <c r="S267" s="132">
        <v>94.388039852228928</v>
      </c>
      <c r="T267" s="339" t="s">
        <v>88</v>
      </c>
      <c r="U267" s="339" t="s">
        <v>88</v>
      </c>
      <c r="V267" s="132">
        <v>16.544177690674498</v>
      </c>
      <c r="W267" s="132">
        <v>14.192389351625</v>
      </c>
      <c r="X267" s="132">
        <v>30.736567042299502</v>
      </c>
      <c r="Y267" s="282" t="s">
        <v>87</v>
      </c>
      <c r="Z267" s="282" t="s">
        <v>87</v>
      </c>
      <c r="AA267" s="282" t="s">
        <v>87</v>
      </c>
      <c r="AB267" s="282" t="s">
        <v>87</v>
      </c>
      <c r="AC267" s="282" t="s">
        <v>87</v>
      </c>
      <c r="AD267" s="282" t="s">
        <v>87</v>
      </c>
      <c r="AE267" s="282" t="s">
        <v>87</v>
      </c>
      <c r="AF267" s="282" t="s">
        <v>87</v>
      </c>
      <c r="AG267" s="282" t="s">
        <v>87</v>
      </c>
      <c r="AH267" s="282" t="s">
        <v>87</v>
      </c>
      <c r="AI267" s="282" t="s">
        <v>87</v>
      </c>
      <c r="AJ267" s="282" t="s">
        <v>87</v>
      </c>
      <c r="AK267" s="282" t="s">
        <v>87</v>
      </c>
      <c r="AL267" s="282" t="s">
        <v>87</v>
      </c>
      <c r="AM267" s="282" t="s">
        <v>87</v>
      </c>
      <c r="AN267" s="282" t="s">
        <v>87</v>
      </c>
      <c r="AO267" s="282" t="s">
        <v>87</v>
      </c>
      <c r="AP267" s="282" t="s">
        <v>87</v>
      </c>
      <c r="AQ267" s="282" t="s">
        <v>87</v>
      </c>
      <c r="AR267" s="282" t="s">
        <v>87</v>
      </c>
      <c r="AS267" s="282" t="s">
        <v>87</v>
      </c>
      <c r="AT267" s="282" t="s">
        <v>87</v>
      </c>
      <c r="AU267" s="282" t="s">
        <v>87</v>
      </c>
      <c r="AV267" s="282" t="s">
        <v>87</v>
      </c>
      <c r="AW267" s="286" t="s">
        <v>87</v>
      </c>
      <c r="AX267" s="286" t="s">
        <v>87</v>
      </c>
      <c r="AY267" s="286" t="s">
        <v>87</v>
      </c>
      <c r="AZ267" s="286" t="s">
        <v>87</v>
      </c>
      <c r="BA267" s="286" t="s">
        <v>87</v>
      </c>
      <c r="BB267" s="285">
        <v>92</v>
      </c>
      <c r="BC267" s="285">
        <v>153</v>
      </c>
      <c r="BD267" s="287" t="s">
        <v>88</v>
      </c>
      <c r="BE267" s="287" t="s">
        <v>88</v>
      </c>
      <c r="BF267" s="287" t="s">
        <v>88</v>
      </c>
      <c r="BG267" s="285">
        <v>135</v>
      </c>
      <c r="BH267" s="284">
        <v>25.334319182395834</v>
      </c>
      <c r="BI267" s="285">
        <v>749</v>
      </c>
      <c r="BJ267" s="284">
        <v>140.55855605640357</v>
      </c>
      <c r="BK267" s="285">
        <v>12</v>
      </c>
      <c r="BL267" s="284">
        <v>2.2519394828796302</v>
      </c>
      <c r="BM267" s="285">
        <v>21</v>
      </c>
      <c r="BN267" s="288">
        <v>3.940894095039353</v>
      </c>
      <c r="BO267" s="289">
        <v>349</v>
      </c>
      <c r="BP267" s="288">
        <v>65.49390662708258</v>
      </c>
      <c r="BQ267" s="285">
        <v>0</v>
      </c>
      <c r="BR267" s="288">
        <v>0</v>
      </c>
      <c r="BS267" s="285">
        <v>10</v>
      </c>
      <c r="BT267" s="288">
        <v>1.8766162357330249</v>
      </c>
      <c r="BU267" s="285">
        <v>0</v>
      </c>
      <c r="BV267" s="288">
        <v>0</v>
      </c>
      <c r="BW267" s="285">
        <v>80</v>
      </c>
      <c r="BX267" s="288">
        <v>15.0129298858642</v>
      </c>
      <c r="BY267" s="290">
        <v>0</v>
      </c>
      <c r="BZ267" s="291">
        <v>0</v>
      </c>
      <c r="CA267" s="285">
        <v>1006</v>
      </c>
      <c r="CB267" s="288">
        <v>188.78759331474234</v>
      </c>
      <c r="CC267" s="290">
        <v>609</v>
      </c>
      <c r="CD267" s="291">
        <v>114.28592875614123</v>
      </c>
      <c r="CE267" s="285">
        <v>47</v>
      </c>
      <c r="CF267" s="288">
        <v>8.820096307945219</v>
      </c>
      <c r="CG267" s="285">
        <v>1384</v>
      </c>
      <c r="CH267" s="288">
        <v>259.72368702545066</v>
      </c>
      <c r="CI267" s="285">
        <v>1683</v>
      </c>
      <c r="CJ267" s="288">
        <v>315.83451247386813</v>
      </c>
      <c r="CK267" s="285">
        <v>257</v>
      </c>
      <c r="CL267" s="288">
        <v>48.229037258338742</v>
      </c>
      <c r="CM267" s="290">
        <v>2833</v>
      </c>
      <c r="CN267" s="294">
        <v>531.645379583166</v>
      </c>
      <c r="CO267" s="285">
        <v>261</v>
      </c>
      <c r="CP267" s="288">
        <v>48.979683752631956</v>
      </c>
      <c r="CQ267" s="290">
        <v>25</v>
      </c>
      <c r="CR267" s="291">
        <v>4.6915405893325621</v>
      </c>
      <c r="CS267" s="290">
        <v>77</v>
      </c>
      <c r="CT267" s="291">
        <v>14.449945015144293</v>
      </c>
      <c r="CU267" s="285">
        <v>104</v>
      </c>
      <c r="CV267" s="288">
        <v>19.516808851623463</v>
      </c>
      <c r="CW267" s="285">
        <v>698</v>
      </c>
      <c r="CX267" s="288">
        <v>130.98781325416516</v>
      </c>
      <c r="CY267" s="285">
        <v>676</v>
      </c>
      <c r="CZ267" s="288">
        <v>126.8592575355525</v>
      </c>
      <c r="DA267" s="290">
        <v>0</v>
      </c>
      <c r="DB267" s="291">
        <v>0</v>
      </c>
      <c r="DC267" s="285">
        <v>0</v>
      </c>
      <c r="DD267" s="285">
        <v>261</v>
      </c>
      <c r="DE267" s="285">
        <v>1889</v>
      </c>
      <c r="DF267" s="285">
        <v>30320</v>
      </c>
      <c r="DG267" s="285">
        <v>0</v>
      </c>
      <c r="DH267" s="285">
        <v>467</v>
      </c>
      <c r="DI267" s="285">
        <v>4</v>
      </c>
      <c r="DJ267" s="285">
        <v>344</v>
      </c>
      <c r="DK267" s="285">
        <v>521</v>
      </c>
      <c r="DL267" s="285">
        <v>726</v>
      </c>
      <c r="DM267" s="285">
        <v>0</v>
      </c>
      <c r="DN267" s="285">
        <v>2703</v>
      </c>
      <c r="DO267" s="285">
        <v>156</v>
      </c>
      <c r="DP267" s="285">
        <v>189</v>
      </c>
      <c r="DQ267" s="285">
        <v>0</v>
      </c>
      <c r="DR267" s="285">
        <v>0</v>
      </c>
      <c r="DS267" s="285">
        <v>62</v>
      </c>
      <c r="DT267" s="285">
        <v>5634</v>
      </c>
      <c r="DU267" s="285">
        <v>71661</v>
      </c>
      <c r="DV267" s="285">
        <v>14311</v>
      </c>
      <c r="DW267" s="285">
        <v>15938</v>
      </c>
      <c r="DX267" s="285">
        <v>1274</v>
      </c>
      <c r="DY267" s="285">
        <v>1208</v>
      </c>
      <c r="DZ267" s="285">
        <v>12292</v>
      </c>
      <c r="EA267" s="285">
        <v>0</v>
      </c>
      <c r="EB267" s="288">
        <v>0</v>
      </c>
      <c r="EC267" s="285">
        <v>418</v>
      </c>
      <c r="ED267" s="285">
        <v>12131</v>
      </c>
      <c r="EE267" s="285">
        <v>2831</v>
      </c>
      <c r="EF267" s="288">
        <v>23.336905448850054</v>
      </c>
      <c r="EG267" s="285">
        <v>488</v>
      </c>
      <c r="EH267" s="285">
        <v>197</v>
      </c>
      <c r="EI267" s="285">
        <v>122</v>
      </c>
      <c r="EJ267" s="285">
        <v>96</v>
      </c>
      <c r="EK267" s="285">
        <v>1040</v>
      </c>
      <c r="EL267" s="285">
        <v>7</v>
      </c>
      <c r="EM267" s="285">
        <v>97</v>
      </c>
      <c r="EN267" s="285">
        <v>22</v>
      </c>
      <c r="EO267" s="285">
        <v>97</v>
      </c>
      <c r="EP267" s="285">
        <v>195</v>
      </c>
      <c r="EQ267" s="285">
        <v>64</v>
      </c>
      <c r="ER267" s="285">
        <v>0</v>
      </c>
      <c r="ES267" s="285">
        <v>8</v>
      </c>
      <c r="ET267" s="285">
        <v>6</v>
      </c>
      <c r="EU267" s="285">
        <v>2</v>
      </c>
      <c r="EV267" s="285">
        <v>7102</v>
      </c>
      <c r="EW267" s="285">
        <v>108</v>
      </c>
      <c r="EX267" s="285">
        <v>21</v>
      </c>
      <c r="EY267" s="285">
        <v>1858</v>
      </c>
      <c r="EZ267" s="285">
        <v>49</v>
      </c>
      <c r="FA267" s="285">
        <v>50</v>
      </c>
      <c r="FB267" s="285">
        <v>4</v>
      </c>
      <c r="FC267" s="285">
        <v>2</v>
      </c>
      <c r="FD267" s="285">
        <v>38</v>
      </c>
      <c r="FE267" s="285">
        <v>3</v>
      </c>
      <c r="FF267" s="285">
        <v>68</v>
      </c>
      <c r="FG267" s="285">
        <v>1189</v>
      </c>
      <c r="FH267" s="285">
        <v>1455</v>
      </c>
      <c r="FI267" s="285">
        <v>570</v>
      </c>
      <c r="FJ267" s="285">
        <v>9495</v>
      </c>
      <c r="FK267" s="289">
        <v>43</v>
      </c>
      <c r="FL267" s="288">
        <v>8.2255876991118289</v>
      </c>
      <c r="FM267" s="295">
        <v>15</v>
      </c>
      <c r="FN267" s="291">
        <v>2.8693910578297075</v>
      </c>
      <c r="FO267" s="289">
        <v>10</v>
      </c>
      <c r="FP267" s="288">
        <v>1.9129273718864714</v>
      </c>
      <c r="FQ267" s="281">
        <v>3</v>
      </c>
      <c r="FR267" s="292">
        <v>0.56298487071990755</v>
      </c>
      <c r="FS267" s="281">
        <v>2</v>
      </c>
      <c r="FT267" s="292">
        <v>0.37532324714660503</v>
      </c>
      <c r="FU267" s="295">
        <v>34</v>
      </c>
      <c r="FV267" s="291">
        <v>6.3804952014922858</v>
      </c>
      <c r="FW267" s="293">
        <v>5</v>
      </c>
      <c r="FX267" s="293">
        <v>1</v>
      </c>
      <c r="FY267" s="293">
        <v>4</v>
      </c>
      <c r="FZ267" s="293">
        <v>0</v>
      </c>
      <c r="GA267" s="293">
        <v>0</v>
      </c>
      <c r="GB267" s="285">
        <v>17429</v>
      </c>
      <c r="GC267" s="285">
        <v>4969</v>
      </c>
      <c r="GD267" s="285">
        <v>7348</v>
      </c>
      <c r="GE267" s="285">
        <v>74</v>
      </c>
      <c r="GF267" s="285">
        <v>44</v>
      </c>
      <c r="GG267" s="288">
        <v>693.1</v>
      </c>
      <c r="GH267" s="288">
        <v>1748.8</v>
      </c>
      <c r="GI267" s="288">
        <v>93.8</v>
      </c>
      <c r="GJ267" s="288">
        <v>34</v>
      </c>
      <c r="GK267" s="288">
        <v>5</v>
      </c>
      <c r="GL267" s="288">
        <v>6</v>
      </c>
      <c r="GM267" s="288">
        <v>13</v>
      </c>
      <c r="GN267" s="288">
        <v>6</v>
      </c>
      <c r="GO267" s="288">
        <v>10</v>
      </c>
      <c r="GP267" s="288">
        <v>32</v>
      </c>
      <c r="GQ267" s="288">
        <v>6</v>
      </c>
      <c r="GR267" s="288">
        <v>7</v>
      </c>
      <c r="GS267" s="288">
        <v>1</v>
      </c>
      <c r="GT267" s="288">
        <v>70</v>
      </c>
      <c r="GU267" s="288">
        <v>4</v>
      </c>
      <c r="GV267" s="288">
        <v>6</v>
      </c>
      <c r="GW267" s="288">
        <v>2</v>
      </c>
      <c r="GX267" s="288">
        <v>2</v>
      </c>
      <c r="GY267" s="288">
        <v>4</v>
      </c>
      <c r="GZ267" s="288">
        <v>7</v>
      </c>
      <c r="HA267" s="288">
        <v>3</v>
      </c>
      <c r="HB267" s="288">
        <v>4</v>
      </c>
      <c r="HC267" s="288">
        <v>1</v>
      </c>
      <c r="HD267" s="288">
        <v>1</v>
      </c>
      <c r="HE267" s="288">
        <v>6</v>
      </c>
      <c r="HF267" s="288">
        <v>4</v>
      </c>
      <c r="HG267" s="288">
        <v>4</v>
      </c>
      <c r="HH267" s="288">
        <v>24</v>
      </c>
      <c r="HI267" s="288">
        <v>7.9</v>
      </c>
      <c r="HJ267" s="134">
        <v>1.5303418975091772</v>
      </c>
      <c r="HK267" s="134">
        <v>13.964369814771242</v>
      </c>
      <c r="HL267" s="132">
        <v>41.483742986730029</v>
      </c>
      <c r="HM267" s="144">
        <v>98.940438397882801</v>
      </c>
      <c r="HN267" s="144">
        <v>100.71292518083099</v>
      </c>
      <c r="HO267" s="366">
        <v>0.12156576707999001</v>
      </c>
      <c r="HP267" s="365">
        <v>7.1622243822581505E-2</v>
      </c>
      <c r="HQ267" s="366">
        <v>11.71875</v>
      </c>
      <c r="HR267" s="365">
        <v>7.6923076923076898</v>
      </c>
      <c r="HS267" s="132">
        <v>91.40625</v>
      </c>
      <c r="HT267" s="132">
        <v>92.857142857142904</v>
      </c>
      <c r="HU267" s="132">
        <v>1.0373612124159199</v>
      </c>
      <c r="HV267" s="132">
        <v>0.93108916969355904</v>
      </c>
      <c r="HW267" s="132">
        <v>4.2561429353882199</v>
      </c>
      <c r="HX267" s="132">
        <v>8.2840074034708309</v>
      </c>
      <c r="HY267" s="144">
        <v>79.501367456457047</v>
      </c>
      <c r="HZ267" s="144">
        <v>82.778275919655201</v>
      </c>
      <c r="IA267" s="383">
        <v>57</v>
      </c>
      <c r="IB267" s="383">
        <v>51</v>
      </c>
      <c r="IC267" s="366">
        <v>0.319435104236718</v>
      </c>
      <c r="ID267" s="366">
        <v>0.18980981800588001</v>
      </c>
      <c r="IE267" s="366">
        <v>3.1843575418994399</v>
      </c>
      <c r="IF267" s="366">
        <v>2.46495891735138</v>
      </c>
      <c r="IG267" s="144">
        <v>73.743016759776495</v>
      </c>
      <c r="IH267" s="144">
        <v>72.450459159014002</v>
      </c>
      <c r="II267" s="144">
        <v>10.0313830979601</v>
      </c>
      <c r="IJ267" s="144">
        <v>7.7003237932189501</v>
      </c>
      <c r="IK267" s="144">
        <v>6.4507904130545599</v>
      </c>
      <c r="IL267" s="144">
        <v>11.672378090124401</v>
      </c>
      <c r="IM267" s="146">
        <v>101.41088316921957</v>
      </c>
      <c r="IN267" s="135">
        <v>99.346852433020146</v>
      </c>
      <c r="IO267" s="366">
        <v>0.405268490374873</v>
      </c>
      <c r="IP267" s="366">
        <v>6.2305295950155798E-2</v>
      </c>
      <c r="IQ267" s="366">
        <v>4.9689440993788798</v>
      </c>
      <c r="IR267" s="366">
        <v>1.1709601873536299</v>
      </c>
      <c r="IS267" s="144">
        <v>92.753623188405797</v>
      </c>
      <c r="IT267" s="144">
        <v>96.018735362997703</v>
      </c>
      <c r="IU267" s="144">
        <v>8.1560283687943294</v>
      </c>
      <c r="IV267" s="144">
        <v>5.3208722741432997</v>
      </c>
      <c r="IW267" s="144">
        <v>5.6051361442491601</v>
      </c>
      <c r="IX267" s="144">
        <v>8.7121321304009491</v>
      </c>
      <c r="IY267" s="338">
        <v>86</v>
      </c>
      <c r="IZ267" s="366">
        <v>0.53462638319035205</v>
      </c>
      <c r="JA267" s="366">
        <v>14.3572621035058</v>
      </c>
      <c r="JB267" s="366">
        <v>98.497495826377303</v>
      </c>
      <c r="JC267" s="366">
        <v>3.7237349247793099</v>
      </c>
      <c r="JD267" s="144">
        <v>11.155601165496901</v>
      </c>
    </row>
    <row r="268" spans="1:264" ht="18" customHeight="1">
      <c r="A268" s="278"/>
      <c r="B268" s="279" t="s">
        <v>87</v>
      </c>
      <c r="C268" s="279" t="s">
        <v>87</v>
      </c>
      <c r="D268" s="280" t="s">
        <v>1984</v>
      </c>
      <c r="E268" s="281" t="s">
        <v>1313</v>
      </c>
      <c r="F268" s="280" t="s">
        <v>135</v>
      </c>
      <c r="G268" s="281" t="s">
        <v>34</v>
      </c>
      <c r="H268" s="282" t="s">
        <v>87</v>
      </c>
      <c r="I268" s="282" t="s">
        <v>87</v>
      </c>
      <c r="J268" s="282" t="s">
        <v>87</v>
      </c>
      <c r="K268" s="282" t="s">
        <v>87</v>
      </c>
      <c r="L268" s="282" t="s">
        <v>87</v>
      </c>
      <c r="M268" s="283">
        <v>400769</v>
      </c>
      <c r="N268" s="282" t="s">
        <v>87</v>
      </c>
      <c r="O268" s="282" t="s">
        <v>87</v>
      </c>
      <c r="P268" s="282" t="s">
        <v>87</v>
      </c>
      <c r="Q268" s="282" t="s">
        <v>87</v>
      </c>
      <c r="R268" s="132">
        <v>94.437244936558145</v>
      </c>
      <c r="S268" s="132">
        <v>90.177214689321318</v>
      </c>
      <c r="T268" s="339" t="s">
        <v>88</v>
      </c>
      <c r="U268" s="339" t="s">
        <v>88</v>
      </c>
      <c r="V268" s="132">
        <v>11.3322574861036</v>
      </c>
      <c r="W268" s="132">
        <v>8.8757396449704107</v>
      </c>
      <c r="X268" s="132">
        <v>20.207997131074102</v>
      </c>
      <c r="Y268" s="282" t="s">
        <v>87</v>
      </c>
      <c r="Z268" s="282" t="s">
        <v>87</v>
      </c>
      <c r="AA268" s="282" t="s">
        <v>87</v>
      </c>
      <c r="AB268" s="282" t="s">
        <v>87</v>
      </c>
      <c r="AC268" s="282" t="s">
        <v>87</v>
      </c>
      <c r="AD268" s="282" t="s">
        <v>87</v>
      </c>
      <c r="AE268" s="282" t="s">
        <v>87</v>
      </c>
      <c r="AF268" s="282" t="s">
        <v>87</v>
      </c>
      <c r="AG268" s="282" t="s">
        <v>87</v>
      </c>
      <c r="AH268" s="282" t="s">
        <v>87</v>
      </c>
      <c r="AI268" s="282" t="s">
        <v>87</v>
      </c>
      <c r="AJ268" s="282" t="s">
        <v>87</v>
      </c>
      <c r="AK268" s="282" t="s">
        <v>87</v>
      </c>
      <c r="AL268" s="282" t="s">
        <v>87</v>
      </c>
      <c r="AM268" s="282" t="s">
        <v>87</v>
      </c>
      <c r="AN268" s="282" t="s">
        <v>87</v>
      </c>
      <c r="AO268" s="282" t="s">
        <v>87</v>
      </c>
      <c r="AP268" s="282" t="s">
        <v>87</v>
      </c>
      <c r="AQ268" s="282" t="s">
        <v>87</v>
      </c>
      <c r="AR268" s="282" t="s">
        <v>87</v>
      </c>
      <c r="AS268" s="282" t="s">
        <v>87</v>
      </c>
      <c r="AT268" s="282" t="s">
        <v>87</v>
      </c>
      <c r="AU268" s="282" t="s">
        <v>87</v>
      </c>
      <c r="AV268" s="282" t="s">
        <v>87</v>
      </c>
      <c r="AW268" s="286" t="s">
        <v>87</v>
      </c>
      <c r="AX268" s="286" t="s">
        <v>87</v>
      </c>
      <c r="AY268" s="286" t="s">
        <v>87</v>
      </c>
      <c r="AZ268" s="286" t="s">
        <v>87</v>
      </c>
      <c r="BA268" s="286" t="s">
        <v>87</v>
      </c>
      <c r="BB268" s="285">
        <v>100</v>
      </c>
      <c r="BC268" s="285">
        <v>115</v>
      </c>
      <c r="BD268" s="287" t="s">
        <v>88</v>
      </c>
      <c r="BE268" s="287" t="s">
        <v>88</v>
      </c>
      <c r="BF268" s="287" t="s">
        <v>88</v>
      </c>
      <c r="BG268" s="285">
        <v>53</v>
      </c>
      <c r="BH268" s="284">
        <v>12.785718593570955</v>
      </c>
      <c r="BI268" s="285">
        <v>413</v>
      </c>
      <c r="BJ268" s="284">
        <v>99.632109040468009</v>
      </c>
      <c r="BK268" s="285">
        <v>33</v>
      </c>
      <c r="BL268" s="284">
        <v>7.9609191242988961</v>
      </c>
      <c r="BM268" s="285">
        <v>0</v>
      </c>
      <c r="BN268" s="288">
        <v>0</v>
      </c>
      <c r="BO268" s="289">
        <v>188</v>
      </c>
      <c r="BP268" s="288">
        <v>45.35311501115735</v>
      </c>
      <c r="BQ268" s="285">
        <v>51</v>
      </c>
      <c r="BR268" s="288">
        <v>12.303238646643749</v>
      </c>
      <c r="BS268" s="285">
        <v>0</v>
      </c>
      <c r="BT268" s="288">
        <v>0</v>
      </c>
      <c r="BU268" s="285">
        <v>0</v>
      </c>
      <c r="BV268" s="288">
        <v>0</v>
      </c>
      <c r="BW268" s="285">
        <v>27</v>
      </c>
      <c r="BX268" s="288">
        <v>6.5134792835172792</v>
      </c>
      <c r="BY268" s="290">
        <v>0</v>
      </c>
      <c r="BZ268" s="291">
        <v>0</v>
      </c>
      <c r="CA268" s="285">
        <v>835</v>
      </c>
      <c r="CB268" s="288">
        <v>201.43537784210844</v>
      </c>
      <c r="CC268" s="290">
        <v>726</v>
      </c>
      <c r="CD268" s="291">
        <v>175.14022073457571</v>
      </c>
      <c r="CE268" s="285">
        <v>73</v>
      </c>
      <c r="CF268" s="288">
        <v>17.610518062843013</v>
      </c>
      <c r="CG268" s="285">
        <v>1702</v>
      </c>
      <c r="CH268" s="288">
        <v>410.59043483505218</v>
      </c>
      <c r="CI268" s="285">
        <v>1287</v>
      </c>
      <c r="CJ268" s="288">
        <v>310.47584584765696</v>
      </c>
      <c r="CK268" s="285">
        <v>304</v>
      </c>
      <c r="CL268" s="288">
        <v>73.336951932935278</v>
      </c>
      <c r="CM268" s="290">
        <v>64</v>
      </c>
      <c r="CN268" s="294">
        <v>15.439358301670586</v>
      </c>
      <c r="CO268" s="285">
        <v>258</v>
      </c>
      <c r="CP268" s="288">
        <v>62.239913153609557</v>
      </c>
      <c r="CQ268" s="290">
        <v>0</v>
      </c>
      <c r="CR268" s="291">
        <v>0</v>
      </c>
      <c r="CS268" s="290">
        <v>9</v>
      </c>
      <c r="CT268" s="291">
        <v>2.1711597611724263</v>
      </c>
      <c r="CU268" s="290">
        <v>50</v>
      </c>
      <c r="CV268" s="291">
        <v>12.061998673180145</v>
      </c>
      <c r="CW268" s="290">
        <v>550</v>
      </c>
      <c r="CX268" s="291">
        <v>132.68198540498159</v>
      </c>
      <c r="CY268" s="290">
        <v>550</v>
      </c>
      <c r="CZ268" s="291">
        <v>132.68198540498159</v>
      </c>
      <c r="DA268" s="290">
        <v>0</v>
      </c>
      <c r="DB268" s="291">
        <v>0</v>
      </c>
      <c r="DC268" s="285">
        <v>0</v>
      </c>
      <c r="DD268" s="285">
        <v>0</v>
      </c>
      <c r="DE268" s="285">
        <v>495</v>
      </c>
      <c r="DF268" s="285">
        <v>7986</v>
      </c>
      <c r="DG268" s="285">
        <v>0</v>
      </c>
      <c r="DH268" s="285">
        <v>254</v>
      </c>
      <c r="DI268" s="285">
        <v>0</v>
      </c>
      <c r="DJ268" s="285">
        <v>494</v>
      </c>
      <c r="DK268" s="285">
        <v>512</v>
      </c>
      <c r="DL268" s="285">
        <v>733</v>
      </c>
      <c r="DM268" s="285">
        <v>0</v>
      </c>
      <c r="DN268" s="285">
        <v>846</v>
      </c>
      <c r="DO268" s="285">
        <v>42</v>
      </c>
      <c r="DP268" s="285">
        <v>122</v>
      </c>
      <c r="DQ268" s="285">
        <v>72</v>
      </c>
      <c r="DR268" s="285">
        <v>0</v>
      </c>
      <c r="DS268" s="285">
        <v>0</v>
      </c>
      <c r="DT268" s="285">
        <v>94</v>
      </c>
      <c r="DU268" s="285">
        <v>9</v>
      </c>
      <c r="DV268" s="285">
        <v>4203</v>
      </c>
      <c r="DW268" s="285">
        <v>0</v>
      </c>
      <c r="DX268" s="285">
        <v>416</v>
      </c>
      <c r="DY268" s="285">
        <v>416</v>
      </c>
      <c r="DZ268" s="285">
        <v>3981</v>
      </c>
      <c r="EA268" s="285">
        <v>0</v>
      </c>
      <c r="EB268" s="288">
        <v>0</v>
      </c>
      <c r="EC268" s="285">
        <v>159</v>
      </c>
      <c r="ED268" s="285">
        <v>3288</v>
      </c>
      <c r="EE268" s="285">
        <v>786</v>
      </c>
      <c r="EF268" s="288">
        <v>23.905109489051096</v>
      </c>
      <c r="EG268" s="285">
        <v>117</v>
      </c>
      <c r="EH268" s="285">
        <v>110</v>
      </c>
      <c r="EI268" s="285">
        <v>41</v>
      </c>
      <c r="EJ268" s="285">
        <v>5</v>
      </c>
      <c r="EK268" s="285">
        <v>228</v>
      </c>
      <c r="EL268" s="285">
        <v>0</v>
      </c>
      <c r="EM268" s="285">
        <v>9</v>
      </c>
      <c r="EN268" s="285">
        <v>18</v>
      </c>
      <c r="EO268" s="285">
        <v>20</v>
      </c>
      <c r="EP268" s="285">
        <v>8</v>
      </c>
      <c r="EQ268" s="285">
        <v>22</v>
      </c>
      <c r="ER268" s="285">
        <v>0</v>
      </c>
      <c r="ES268" s="285">
        <v>5</v>
      </c>
      <c r="ET268" s="285">
        <v>0</v>
      </c>
      <c r="EU268" s="285">
        <v>0</v>
      </c>
      <c r="EV268" s="285">
        <v>2342</v>
      </c>
      <c r="EW268" s="285">
        <v>94</v>
      </c>
      <c r="EX268" s="285">
        <v>243</v>
      </c>
      <c r="EY268" s="285">
        <v>0</v>
      </c>
      <c r="EZ268" s="285">
        <v>9</v>
      </c>
      <c r="FA268" s="285">
        <v>13</v>
      </c>
      <c r="FB268" s="285">
        <v>2</v>
      </c>
      <c r="FC268" s="285">
        <v>3</v>
      </c>
      <c r="FD268" s="285">
        <v>9</v>
      </c>
      <c r="FE268" s="285">
        <v>9</v>
      </c>
      <c r="FF268" s="285">
        <v>23</v>
      </c>
      <c r="FG268" s="285">
        <v>869</v>
      </c>
      <c r="FH268" s="285">
        <v>2140</v>
      </c>
      <c r="FI268" s="285">
        <v>119</v>
      </c>
      <c r="FJ268" s="285">
        <v>1543</v>
      </c>
      <c r="FK268" s="289">
        <v>23</v>
      </c>
      <c r="FL268" s="288">
        <v>5.738966836257295</v>
      </c>
      <c r="FM268" s="295">
        <v>6</v>
      </c>
      <c r="FN268" s="291">
        <v>1.4971217833714683</v>
      </c>
      <c r="FO268" s="295">
        <v>2</v>
      </c>
      <c r="FP268" s="291">
        <v>0.49904059445715609</v>
      </c>
      <c r="FQ268" s="281">
        <v>2</v>
      </c>
      <c r="FR268" s="292">
        <v>0.48247994692720581</v>
      </c>
      <c r="FS268" s="281">
        <v>0</v>
      </c>
      <c r="FT268" s="292">
        <v>0</v>
      </c>
      <c r="FU268" s="295">
        <v>32</v>
      </c>
      <c r="FV268" s="291">
        <v>7.7196791508352929</v>
      </c>
      <c r="FW268" s="293">
        <v>3</v>
      </c>
      <c r="FX268" s="293">
        <v>1</v>
      </c>
      <c r="FY268" s="293">
        <v>1</v>
      </c>
      <c r="FZ268" s="293">
        <v>0</v>
      </c>
      <c r="GA268" s="293">
        <v>1</v>
      </c>
      <c r="GB268" s="285">
        <v>5690</v>
      </c>
      <c r="GC268" s="285">
        <v>0</v>
      </c>
      <c r="GD268" s="285">
        <v>583</v>
      </c>
      <c r="GE268" s="285">
        <v>0</v>
      </c>
      <c r="GF268" s="285">
        <v>3</v>
      </c>
      <c r="GG268" s="288">
        <v>84.2</v>
      </c>
      <c r="GH268" s="288">
        <v>428.6</v>
      </c>
      <c r="GI268" s="288">
        <v>21.9</v>
      </c>
      <c r="GJ268" s="288">
        <v>4</v>
      </c>
      <c r="GK268" s="288">
        <v>1</v>
      </c>
      <c r="GL268" s="288">
        <v>1</v>
      </c>
      <c r="GM268" s="288">
        <v>4</v>
      </c>
      <c r="GN268" s="288">
        <v>4</v>
      </c>
      <c r="GO268" s="288">
        <v>1</v>
      </c>
      <c r="GP268" s="288">
        <v>7</v>
      </c>
      <c r="GQ268" s="288">
        <v>1</v>
      </c>
      <c r="GR268" s="288">
        <v>1</v>
      </c>
      <c r="GS268" s="288">
        <v>0</v>
      </c>
      <c r="GT268" s="288">
        <v>13</v>
      </c>
      <c r="GU268" s="288">
        <v>1</v>
      </c>
      <c r="GV268" s="288">
        <v>2</v>
      </c>
      <c r="GW268" s="288">
        <v>1</v>
      </c>
      <c r="GX268" s="288">
        <v>1</v>
      </c>
      <c r="GY268" s="288">
        <v>1</v>
      </c>
      <c r="GZ268" s="288">
        <v>2</v>
      </c>
      <c r="HA268" s="288">
        <v>0</v>
      </c>
      <c r="HB268" s="288">
        <v>0</v>
      </c>
      <c r="HC268" s="288">
        <v>1</v>
      </c>
      <c r="HD268" s="288">
        <v>0</v>
      </c>
      <c r="HE268" s="288">
        <v>0</v>
      </c>
      <c r="HF268" s="288">
        <v>0</v>
      </c>
      <c r="HG268" s="288">
        <v>2</v>
      </c>
      <c r="HH268" s="288">
        <v>5.9</v>
      </c>
      <c r="HI268" s="288">
        <v>1</v>
      </c>
      <c r="HJ268" s="134">
        <v>1.2476014861428903</v>
      </c>
      <c r="HK268" s="134">
        <v>14.22265694202895</v>
      </c>
      <c r="HL268" s="132">
        <v>32.312878491100861</v>
      </c>
      <c r="HM268" s="144">
        <v>101.192022689949</v>
      </c>
      <c r="HN268" s="144">
        <v>94.557859884183998</v>
      </c>
      <c r="HO268" s="366">
        <v>0.115566274746257</v>
      </c>
      <c r="HP268" s="365">
        <v>4.60208408665067E-2</v>
      </c>
      <c r="HQ268" s="366">
        <v>8.3941605839416091</v>
      </c>
      <c r="HR268" s="365">
        <v>3.8251366120218599</v>
      </c>
      <c r="HS268" s="132">
        <v>91.240875912408796</v>
      </c>
      <c r="HT268" s="132">
        <v>93.715846994535497</v>
      </c>
      <c r="HU268" s="132">
        <v>1.3767460556728</v>
      </c>
      <c r="HV268" s="132">
        <v>1.2031162683672501</v>
      </c>
      <c r="HW268" s="132">
        <v>7.3173463419490501</v>
      </c>
      <c r="HX268" s="132">
        <v>14.4044833107526</v>
      </c>
      <c r="HY268" s="144">
        <v>83.28359181649121</v>
      </c>
      <c r="HZ268" s="144">
        <v>84.3020536490057</v>
      </c>
      <c r="IA268" s="383">
        <v>46</v>
      </c>
      <c r="IB268" s="383">
        <v>49</v>
      </c>
      <c r="IC268" s="366">
        <v>0.269794721407625</v>
      </c>
      <c r="ID268" s="366">
        <v>0.19610197302597401</v>
      </c>
      <c r="IE268" s="366">
        <v>3.0183727034120702</v>
      </c>
      <c r="IF268" s="366">
        <v>3.1901041666666701</v>
      </c>
      <c r="IG268" s="144">
        <v>76.902887139107605</v>
      </c>
      <c r="IH268" s="144">
        <v>78.90625</v>
      </c>
      <c r="II268" s="144">
        <v>8.9384164222873892</v>
      </c>
      <c r="IJ268" s="144">
        <v>6.1471965422019403</v>
      </c>
      <c r="IK268" s="144">
        <v>7.5002800004977797</v>
      </c>
      <c r="IL268" s="144">
        <v>14.4044833107526</v>
      </c>
      <c r="IM268" s="146">
        <v>101.04159037609284</v>
      </c>
      <c r="IN268" s="135">
        <v>100.83981026142756</v>
      </c>
      <c r="IO268" s="366">
        <v>0.25767158585148697</v>
      </c>
      <c r="IP268" s="385">
        <v>0.10754615522495101</v>
      </c>
      <c r="IQ268" s="366">
        <v>2.7363184079602001</v>
      </c>
      <c r="IR268" s="385">
        <v>1.8348623853210999</v>
      </c>
      <c r="IS268" s="144">
        <v>86.442786069651703</v>
      </c>
      <c r="IT268" s="144">
        <v>92.354740061162104</v>
      </c>
      <c r="IU268" s="144">
        <v>9.4167252283907192</v>
      </c>
      <c r="IV268" s="144">
        <v>5.8612654597598102</v>
      </c>
      <c r="IW268" s="144">
        <v>8.3642469444335994</v>
      </c>
      <c r="IX268" s="144">
        <v>13.233521657250501</v>
      </c>
      <c r="IY268" s="338">
        <v>54</v>
      </c>
      <c r="IZ268" s="366">
        <v>0.36585365853658502</v>
      </c>
      <c r="JA268" s="366">
        <v>6.08793686583991</v>
      </c>
      <c r="JB268" s="366">
        <v>92.897406989853394</v>
      </c>
      <c r="JC268" s="366">
        <v>6.0094850948509499</v>
      </c>
      <c r="JD268" s="144">
        <v>12.537258283039799</v>
      </c>
    </row>
    <row r="269" spans="1:264" ht="18" customHeight="1">
      <c r="A269" s="278"/>
      <c r="B269" s="279" t="s">
        <v>87</v>
      </c>
      <c r="C269" s="279" t="s">
        <v>87</v>
      </c>
      <c r="D269" s="280" t="s">
        <v>1985</v>
      </c>
      <c r="E269" s="281" t="s">
        <v>1475</v>
      </c>
      <c r="F269" s="280" t="s">
        <v>136</v>
      </c>
      <c r="G269" s="281" t="s">
        <v>35</v>
      </c>
      <c r="H269" s="282" t="s">
        <v>87</v>
      </c>
      <c r="I269" s="282" t="s">
        <v>87</v>
      </c>
      <c r="J269" s="282" t="s">
        <v>87</v>
      </c>
      <c r="K269" s="282" t="s">
        <v>87</v>
      </c>
      <c r="L269" s="282" t="s">
        <v>87</v>
      </c>
      <c r="M269" s="283">
        <v>82754</v>
      </c>
      <c r="N269" s="282" t="s">
        <v>87</v>
      </c>
      <c r="O269" s="282" t="s">
        <v>87</v>
      </c>
      <c r="P269" s="282" t="s">
        <v>87</v>
      </c>
      <c r="Q269" s="282" t="s">
        <v>87</v>
      </c>
      <c r="R269" s="132">
        <v>104.246</v>
      </c>
      <c r="S269" s="132">
        <v>96.472000000000008</v>
      </c>
      <c r="T269" s="338">
        <v>37.390672064155865</v>
      </c>
      <c r="U269" s="339" t="s">
        <v>88</v>
      </c>
      <c r="V269" s="132">
        <v>9.23344947735192</v>
      </c>
      <c r="W269" s="132">
        <v>7.0557491289198602</v>
      </c>
      <c r="X269" s="132">
        <v>16.2891986062718</v>
      </c>
      <c r="Y269" s="282" t="s">
        <v>87</v>
      </c>
      <c r="Z269" s="282" t="s">
        <v>87</v>
      </c>
      <c r="AA269" s="282" t="s">
        <v>87</v>
      </c>
      <c r="AB269" s="282" t="s">
        <v>87</v>
      </c>
      <c r="AC269" s="282" t="s">
        <v>87</v>
      </c>
      <c r="AD269" s="282" t="s">
        <v>87</v>
      </c>
      <c r="AE269" s="282" t="s">
        <v>87</v>
      </c>
      <c r="AF269" s="282" t="s">
        <v>87</v>
      </c>
      <c r="AG269" s="282" t="s">
        <v>87</v>
      </c>
      <c r="AH269" s="282" t="s">
        <v>87</v>
      </c>
      <c r="AI269" s="282" t="s">
        <v>87</v>
      </c>
      <c r="AJ269" s="282" t="s">
        <v>87</v>
      </c>
      <c r="AK269" s="282" t="s">
        <v>87</v>
      </c>
      <c r="AL269" s="282" t="s">
        <v>87</v>
      </c>
      <c r="AM269" s="282" t="s">
        <v>87</v>
      </c>
      <c r="AN269" s="282" t="s">
        <v>87</v>
      </c>
      <c r="AO269" s="282" t="s">
        <v>87</v>
      </c>
      <c r="AP269" s="282" t="s">
        <v>87</v>
      </c>
      <c r="AQ269" s="282" t="s">
        <v>87</v>
      </c>
      <c r="AR269" s="282" t="s">
        <v>87</v>
      </c>
      <c r="AS269" s="282" t="s">
        <v>87</v>
      </c>
      <c r="AT269" s="282" t="s">
        <v>87</v>
      </c>
      <c r="AU269" s="282" t="s">
        <v>87</v>
      </c>
      <c r="AV269" s="282" t="s">
        <v>87</v>
      </c>
      <c r="AW269" s="286" t="s">
        <v>87</v>
      </c>
      <c r="AX269" s="286" t="s">
        <v>87</v>
      </c>
      <c r="AY269" s="286" t="s">
        <v>87</v>
      </c>
      <c r="AZ269" s="286" t="s">
        <v>87</v>
      </c>
      <c r="BA269" s="286" t="s">
        <v>87</v>
      </c>
      <c r="BB269" s="285">
        <v>7</v>
      </c>
      <c r="BC269" s="285">
        <v>6</v>
      </c>
      <c r="BD269" s="287" t="s">
        <v>88</v>
      </c>
      <c r="BE269" s="287" t="s">
        <v>88</v>
      </c>
      <c r="BF269" s="287" t="s">
        <v>88</v>
      </c>
      <c r="BG269" s="285">
        <v>0</v>
      </c>
      <c r="BH269" s="284">
        <v>0</v>
      </c>
      <c r="BI269" s="285">
        <v>66</v>
      </c>
      <c r="BJ269" s="284">
        <v>75.503643622802102</v>
      </c>
      <c r="BK269" s="285">
        <v>0</v>
      </c>
      <c r="BL269" s="284">
        <v>0</v>
      </c>
      <c r="BM269" s="285">
        <v>0</v>
      </c>
      <c r="BN269" s="288">
        <v>0</v>
      </c>
      <c r="BO269" s="289">
        <v>14</v>
      </c>
      <c r="BP269" s="288">
        <v>16.015924404836809</v>
      </c>
      <c r="BQ269" s="285">
        <v>0</v>
      </c>
      <c r="BR269" s="288">
        <v>0</v>
      </c>
      <c r="BS269" s="285">
        <v>0</v>
      </c>
      <c r="BT269" s="288">
        <v>0</v>
      </c>
      <c r="BU269" s="285">
        <v>0</v>
      </c>
      <c r="BV269" s="288">
        <v>0</v>
      </c>
      <c r="BW269" s="285">
        <v>0</v>
      </c>
      <c r="BX269" s="288">
        <v>0</v>
      </c>
      <c r="BY269" s="285">
        <v>0</v>
      </c>
      <c r="BZ269" s="288">
        <v>0</v>
      </c>
      <c r="CA269" s="285">
        <v>105</v>
      </c>
      <c r="CB269" s="288">
        <v>120.11943303627606</v>
      </c>
      <c r="CC269" s="285">
        <v>19</v>
      </c>
      <c r="CD269" s="288">
        <v>21.735897406564241</v>
      </c>
      <c r="CE269" s="285">
        <v>0</v>
      </c>
      <c r="CF269" s="288">
        <v>0</v>
      </c>
      <c r="CG269" s="285">
        <v>108</v>
      </c>
      <c r="CH269" s="288">
        <v>123.55141683731252</v>
      </c>
      <c r="CI269" s="285">
        <v>127</v>
      </c>
      <c r="CJ269" s="288">
        <v>145.28731424387678</v>
      </c>
      <c r="CK269" s="285">
        <v>25</v>
      </c>
      <c r="CL269" s="288">
        <v>28.59986500863716</v>
      </c>
      <c r="CM269" s="285">
        <v>61</v>
      </c>
      <c r="CN269" s="292">
        <v>69.783670621074663</v>
      </c>
      <c r="CO269" s="285">
        <v>5</v>
      </c>
      <c r="CP269" s="288">
        <v>5.7199730017274319</v>
      </c>
      <c r="CQ269" s="285">
        <v>0</v>
      </c>
      <c r="CR269" s="288">
        <v>0</v>
      </c>
      <c r="CS269" s="285">
        <v>0</v>
      </c>
      <c r="CT269" s="288">
        <v>0</v>
      </c>
      <c r="CU269" s="285">
        <v>7</v>
      </c>
      <c r="CV269" s="288">
        <v>8.0079622024184047</v>
      </c>
      <c r="CW269" s="285">
        <v>8</v>
      </c>
      <c r="CX269" s="288">
        <v>9.1519568027638911</v>
      </c>
      <c r="CY269" s="285">
        <v>8</v>
      </c>
      <c r="CZ269" s="288">
        <v>9.1519568027638911</v>
      </c>
      <c r="DA269" s="290">
        <v>0</v>
      </c>
      <c r="DB269" s="291">
        <v>0</v>
      </c>
      <c r="DC269" s="285">
        <v>0</v>
      </c>
      <c r="DD269" s="285">
        <v>0</v>
      </c>
      <c r="DE269" s="285">
        <v>0</v>
      </c>
      <c r="DF269" s="285">
        <v>0</v>
      </c>
      <c r="DG269" s="285">
        <v>0</v>
      </c>
      <c r="DH269" s="285">
        <v>0</v>
      </c>
      <c r="DI269" s="285">
        <v>0</v>
      </c>
      <c r="DJ269" s="285">
        <v>0</v>
      </c>
      <c r="DK269" s="285">
        <v>0</v>
      </c>
      <c r="DL269" s="285">
        <v>0</v>
      </c>
      <c r="DM269" s="285">
        <v>0</v>
      </c>
      <c r="DN269" s="285">
        <v>0</v>
      </c>
      <c r="DO269" s="285">
        <v>0</v>
      </c>
      <c r="DP269" s="285">
        <v>0</v>
      </c>
      <c r="DQ269" s="285">
        <v>0</v>
      </c>
      <c r="DR269" s="285">
        <v>0</v>
      </c>
      <c r="DS269" s="285">
        <v>0</v>
      </c>
      <c r="DT269" s="285">
        <v>0</v>
      </c>
      <c r="DU269" s="285">
        <v>0</v>
      </c>
      <c r="DV269" s="285">
        <v>0</v>
      </c>
      <c r="DW269" s="285">
        <v>0</v>
      </c>
      <c r="DX269" s="285">
        <v>0</v>
      </c>
      <c r="DY269" s="285">
        <v>0</v>
      </c>
      <c r="DZ269" s="285">
        <v>0</v>
      </c>
      <c r="EA269" s="285">
        <v>0</v>
      </c>
      <c r="EB269" s="288">
        <v>0</v>
      </c>
      <c r="EC269" s="285">
        <v>0</v>
      </c>
      <c r="ED269" s="285">
        <v>0</v>
      </c>
      <c r="EE269" s="285">
        <v>0</v>
      </c>
      <c r="EF269" s="288">
        <v>0</v>
      </c>
      <c r="EG269" s="285">
        <v>0</v>
      </c>
      <c r="EH269" s="285">
        <v>0</v>
      </c>
      <c r="EI269" s="285">
        <v>0</v>
      </c>
      <c r="EJ269" s="285">
        <v>0</v>
      </c>
      <c r="EK269" s="285">
        <v>0</v>
      </c>
      <c r="EL269" s="285">
        <v>0</v>
      </c>
      <c r="EM269" s="285">
        <v>0</v>
      </c>
      <c r="EN269" s="285">
        <v>0</v>
      </c>
      <c r="EO269" s="285">
        <v>0</v>
      </c>
      <c r="EP269" s="285">
        <v>0</v>
      </c>
      <c r="EQ269" s="285">
        <v>0</v>
      </c>
      <c r="ER269" s="285">
        <v>0</v>
      </c>
      <c r="ES269" s="285">
        <v>0</v>
      </c>
      <c r="ET269" s="285">
        <v>0</v>
      </c>
      <c r="EU269" s="285">
        <v>0</v>
      </c>
      <c r="EV269" s="285">
        <v>0</v>
      </c>
      <c r="EW269" s="285">
        <v>0</v>
      </c>
      <c r="EX269" s="285">
        <v>0</v>
      </c>
      <c r="EY269" s="285">
        <v>0</v>
      </c>
      <c r="EZ269" s="285">
        <v>0</v>
      </c>
      <c r="FA269" s="285">
        <v>0</v>
      </c>
      <c r="FB269" s="285">
        <v>0</v>
      </c>
      <c r="FC269" s="285">
        <v>0</v>
      </c>
      <c r="FD269" s="285">
        <v>0</v>
      </c>
      <c r="FE269" s="285">
        <v>0</v>
      </c>
      <c r="FF269" s="285">
        <v>0</v>
      </c>
      <c r="FG269" s="285">
        <v>0</v>
      </c>
      <c r="FH269" s="285">
        <v>0</v>
      </c>
      <c r="FI269" s="285">
        <v>0</v>
      </c>
      <c r="FJ269" s="285">
        <v>0</v>
      </c>
      <c r="FK269" s="289">
        <v>4</v>
      </c>
      <c r="FL269" s="288">
        <v>4.833603209512531</v>
      </c>
      <c r="FM269" s="289">
        <v>1</v>
      </c>
      <c r="FN269" s="288">
        <v>1.2084008023781327</v>
      </c>
      <c r="FO269" s="289">
        <v>2</v>
      </c>
      <c r="FP269" s="288">
        <v>2.4168016047562655</v>
      </c>
      <c r="FQ269" s="281">
        <v>0</v>
      </c>
      <c r="FR269" s="292">
        <v>0</v>
      </c>
      <c r="FS269" s="281">
        <v>0</v>
      </c>
      <c r="FT269" s="292">
        <v>0</v>
      </c>
      <c r="FU269" s="289">
        <v>13</v>
      </c>
      <c r="FV269" s="288">
        <v>14.871929804491323</v>
      </c>
      <c r="FW269" s="293">
        <v>0</v>
      </c>
      <c r="FX269" s="293">
        <v>0</v>
      </c>
      <c r="FY269" s="293">
        <v>0</v>
      </c>
      <c r="FZ269" s="293">
        <v>0</v>
      </c>
      <c r="GA269" s="293">
        <v>0</v>
      </c>
      <c r="GB269" s="285">
        <v>0</v>
      </c>
      <c r="GC269" s="285">
        <v>0</v>
      </c>
      <c r="GD269" s="285">
        <v>0</v>
      </c>
      <c r="GE269" s="285">
        <v>0</v>
      </c>
      <c r="GF269" s="285">
        <v>0</v>
      </c>
      <c r="GG269" s="288">
        <v>0</v>
      </c>
      <c r="GH269" s="288">
        <v>0</v>
      </c>
      <c r="GI269" s="288">
        <v>0</v>
      </c>
      <c r="GJ269" s="288">
        <v>0</v>
      </c>
      <c r="GK269" s="288">
        <v>0</v>
      </c>
      <c r="GL269" s="288">
        <v>0</v>
      </c>
      <c r="GM269" s="288">
        <v>0</v>
      </c>
      <c r="GN269" s="288">
        <v>0</v>
      </c>
      <c r="GO269" s="288">
        <v>0</v>
      </c>
      <c r="GP269" s="288">
        <v>0</v>
      </c>
      <c r="GQ269" s="288">
        <v>0</v>
      </c>
      <c r="GR269" s="288">
        <v>0</v>
      </c>
      <c r="GS269" s="288">
        <v>0</v>
      </c>
      <c r="GT269" s="288">
        <v>0</v>
      </c>
      <c r="GU269" s="288">
        <v>0</v>
      </c>
      <c r="GV269" s="288">
        <v>0</v>
      </c>
      <c r="GW269" s="288">
        <v>0</v>
      </c>
      <c r="GX269" s="288">
        <v>0</v>
      </c>
      <c r="GY269" s="288">
        <v>0</v>
      </c>
      <c r="GZ269" s="288">
        <v>0</v>
      </c>
      <c r="HA269" s="288">
        <v>0</v>
      </c>
      <c r="HB269" s="288">
        <v>0</v>
      </c>
      <c r="HC269" s="288">
        <v>0</v>
      </c>
      <c r="HD269" s="288">
        <v>0</v>
      </c>
      <c r="HE269" s="288">
        <v>0</v>
      </c>
      <c r="HF269" s="288">
        <v>0</v>
      </c>
      <c r="HG269" s="288">
        <v>0</v>
      </c>
      <c r="HH269" s="288">
        <v>0</v>
      </c>
      <c r="HI269" s="288">
        <v>0</v>
      </c>
      <c r="HJ269" s="134">
        <v>0</v>
      </c>
      <c r="HK269" s="134">
        <v>6.0420040118906639</v>
      </c>
      <c r="HL269" s="132">
        <v>46.523430891558114</v>
      </c>
      <c r="HM269" s="144">
        <v>109.85599999999999</v>
      </c>
      <c r="HN269" s="144">
        <v>107.94499999999999</v>
      </c>
      <c r="HO269" s="365">
        <v>0.118623962040332</v>
      </c>
      <c r="HP269" s="365">
        <v>0.33112582781457001</v>
      </c>
      <c r="HQ269" s="365">
        <v>11.1111111111111</v>
      </c>
      <c r="HR269" s="365">
        <v>17.3913043478261</v>
      </c>
      <c r="HS269" s="132">
        <v>88.8888888888889</v>
      </c>
      <c r="HT269" s="132">
        <v>100</v>
      </c>
      <c r="HU269" s="132">
        <v>1.0676156583629901</v>
      </c>
      <c r="HV269" s="132">
        <v>1.90397350993377</v>
      </c>
      <c r="HW269" s="132">
        <v>2.0841547907395901</v>
      </c>
      <c r="HX269" s="132">
        <v>3.8854922575852799</v>
      </c>
      <c r="HY269" s="144">
        <v>87.872</v>
      </c>
      <c r="HZ269" s="144">
        <v>85.07</v>
      </c>
      <c r="IA269" s="383">
        <v>0</v>
      </c>
      <c r="IB269" s="383">
        <v>2</v>
      </c>
      <c r="IC269" s="366">
        <v>0</v>
      </c>
      <c r="ID269" s="366">
        <v>0.11757789535567301</v>
      </c>
      <c r="IE269" s="366">
        <v>0</v>
      </c>
      <c r="IF269" s="366">
        <v>2.4096385542168699</v>
      </c>
      <c r="IG269" s="144">
        <v>78.205128205128204</v>
      </c>
      <c r="IH269" s="144">
        <v>85.5421686746988</v>
      </c>
      <c r="II269" s="144">
        <v>7.3793755912961201</v>
      </c>
      <c r="IJ269" s="144">
        <v>4.8794826572604304</v>
      </c>
      <c r="IK269" s="144">
        <v>2.9347152593927799</v>
      </c>
      <c r="IL269" s="144">
        <v>5.7825267127592701</v>
      </c>
      <c r="IM269" s="146">
        <v>90.065000000000012</v>
      </c>
      <c r="IN269" s="135">
        <v>98.847000000000008</v>
      </c>
      <c r="IO269" s="366">
        <v>0.30627871362940301</v>
      </c>
      <c r="IP269" s="366">
        <v>0.23148148148148101</v>
      </c>
      <c r="IQ269" s="366">
        <v>3.2258064516128999</v>
      </c>
      <c r="IR269" s="366">
        <v>5</v>
      </c>
      <c r="IS269" s="144">
        <v>90.322580645161295</v>
      </c>
      <c r="IT269" s="144">
        <v>97.5</v>
      </c>
      <c r="IU269" s="144">
        <v>9.4946401225114894</v>
      </c>
      <c r="IV269" s="144">
        <v>4.6296296296296298</v>
      </c>
      <c r="IW269" s="144">
        <v>3.4004282655246301</v>
      </c>
      <c r="IX269" s="144">
        <v>5.1139240506329102</v>
      </c>
      <c r="IY269" s="338">
        <v>6</v>
      </c>
      <c r="IZ269" s="366">
        <v>0.481154771451484</v>
      </c>
      <c r="JA269" s="366">
        <v>13.0434782608696</v>
      </c>
      <c r="JB269" s="366">
        <v>93.478260869565204</v>
      </c>
      <c r="JC269" s="366">
        <v>3.68885324779471</v>
      </c>
      <c r="JD269" s="144">
        <v>4.9025769956002501</v>
      </c>
    </row>
    <row r="270" spans="1:264" ht="18" customHeight="1">
      <c r="A270" s="278"/>
      <c r="B270" s="279" t="s">
        <v>87</v>
      </c>
      <c r="C270" s="279" t="s">
        <v>87</v>
      </c>
      <c r="D270" s="280" t="s">
        <v>1986</v>
      </c>
      <c r="E270" s="281" t="s">
        <v>1476</v>
      </c>
      <c r="F270" s="280" t="s">
        <v>136</v>
      </c>
      <c r="G270" s="281" t="s">
        <v>35</v>
      </c>
      <c r="H270" s="282" t="s">
        <v>87</v>
      </c>
      <c r="I270" s="282" t="s">
        <v>87</v>
      </c>
      <c r="J270" s="282" t="s">
        <v>87</v>
      </c>
      <c r="K270" s="282" t="s">
        <v>87</v>
      </c>
      <c r="L270" s="282" t="s">
        <v>87</v>
      </c>
      <c r="M270" s="283">
        <v>220729</v>
      </c>
      <c r="N270" s="282" t="s">
        <v>87</v>
      </c>
      <c r="O270" s="282" t="s">
        <v>87</v>
      </c>
      <c r="P270" s="282" t="s">
        <v>87</v>
      </c>
      <c r="Q270" s="282" t="s">
        <v>87</v>
      </c>
      <c r="R270" s="132">
        <v>97.864534687848575</v>
      </c>
      <c r="S270" s="132">
        <v>92.681170874240166</v>
      </c>
      <c r="T270" s="339" t="s">
        <v>88</v>
      </c>
      <c r="U270" s="339" t="s">
        <v>88</v>
      </c>
      <c r="V270" s="132">
        <v>11.7322291235335</v>
      </c>
      <c r="W270" s="132">
        <v>5.3485162180814401</v>
      </c>
      <c r="X270" s="132">
        <v>17.0807453416149</v>
      </c>
      <c r="Y270" s="282" t="s">
        <v>87</v>
      </c>
      <c r="Z270" s="282" t="s">
        <v>87</v>
      </c>
      <c r="AA270" s="282" t="s">
        <v>87</v>
      </c>
      <c r="AB270" s="282" t="s">
        <v>87</v>
      </c>
      <c r="AC270" s="282" t="s">
        <v>87</v>
      </c>
      <c r="AD270" s="282" t="s">
        <v>87</v>
      </c>
      <c r="AE270" s="282" t="s">
        <v>87</v>
      </c>
      <c r="AF270" s="282" t="s">
        <v>87</v>
      </c>
      <c r="AG270" s="282" t="s">
        <v>87</v>
      </c>
      <c r="AH270" s="282" t="s">
        <v>87</v>
      </c>
      <c r="AI270" s="282" t="s">
        <v>87</v>
      </c>
      <c r="AJ270" s="282" t="s">
        <v>87</v>
      </c>
      <c r="AK270" s="282" t="s">
        <v>87</v>
      </c>
      <c r="AL270" s="282" t="s">
        <v>87</v>
      </c>
      <c r="AM270" s="282" t="s">
        <v>87</v>
      </c>
      <c r="AN270" s="282" t="s">
        <v>87</v>
      </c>
      <c r="AO270" s="282" t="s">
        <v>87</v>
      </c>
      <c r="AP270" s="282" t="s">
        <v>87</v>
      </c>
      <c r="AQ270" s="282" t="s">
        <v>87</v>
      </c>
      <c r="AR270" s="282" t="s">
        <v>87</v>
      </c>
      <c r="AS270" s="282" t="s">
        <v>87</v>
      </c>
      <c r="AT270" s="282" t="s">
        <v>87</v>
      </c>
      <c r="AU270" s="282" t="s">
        <v>87</v>
      </c>
      <c r="AV270" s="282" t="s">
        <v>87</v>
      </c>
      <c r="AW270" s="286" t="s">
        <v>87</v>
      </c>
      <c r="AX270" s="286" t="s">
        <v>87</v>
      </c>
      <c r="AY270" s="286" t="s">
        <v>87</v>
      </c>
      <c r="AZ270" s="286" t="s">
        <v>87</v>
      </c>
      <c r="BA270" s="286" t="s">
        <v>87</v>
      </c>
      <c r="BB270" s="285">
        <v>15</v>
      </c>
      <c r="BC270" s="285">
        <v>35</v>
      </c>
      <c r="BD270" s="287" t="s">
        <v>88</v>
      </c>
      <c r="BE270" s="287" t="s">
        <v>88</v>
      </c>
      <c r="BF270" s="287" t="s">
        <v>88</v>
      </c>
      <c r="BG270" s="285">
        <v>10</v>
      </c>
      <c r="BH270" s="284">
        <v>4.3844841873577787</v>
      </c>
      <c r="BI270" s="285">
        <v>237</v>
      </c>
      <c r="BJ270" s="284">
        <v>103.91227524037936</v>
      </c>
      <c r="BK270" s="285">
        <v>0</v>
      </c>
      <c r="BL270" s="284">
        <v>0</v>
      </c>
      <c r="BM270" s="285">
        <v>0</v>
      </c>
      <c r="BN270" s="288">
        <v>0</v>
      </c>
      <c r="BO270" s="289">
        <v>41</v>
      </c>
      <c r="BP270" s="288">
        <v>17.976385168166892</v>
      </c>
      <c r="BQ270" s="285">
        <v>0</v>
      </c>
      <c r="BR270" s="288">
        <v>0</v>
      </c>
      <c r="BS270" s="285">
        <v>10</v>
      </c>
      <c r="BT270" s="288">
        <v>4.3844841873577787</v>
      </c>
      <c r="BU270" s="285">
        <v>0</v>
      </c>
      <c r="BV270" s="288">
        <v>0</v>
      </c>
      <c r="BW270" s="285">
        <v>28</v>
      </c>
      <c r="BX270" s="288">
        <v>12.27655572460178</v>
      </c>
      <c r="BY270" s="290">
        <v>0</v>
      </c>
      <c r="BZ270" s="291">
        <v>0</v>
      </c>
      <c r="CA270" s="285">
        <v>266</v>
      </c>
      <c r="CB270" s="288">
        <v>116.62727938371691</v>
      </c>
      <c r="CC270" s="290">
        <v>187</v>
      </c>
      <c r="CD270" s="291">
        <v>81.989854303590448</v>
      </c>
      <c r="CE270" s="285">
        <v>48</v>
      </c>
      <c r="CF270" s="288">
        <v>21.045524099317333</v>
      </c>
      <c r="CG270" s="285">
        <v>496</v>
      </c>
      <c r="CH270" s="288">
        <v>217.47041569294581</v>
      </c>
      <c r="CI270" s="285">
        <v>378</v>
      </c>
      <c r="CJ270" s="288">
        <v>165.73350228212402</v>
      </c>
      <c r="CK270" s="285">
        <v>88</v>
      </c>
      <c r="CL270" s="288">
        <v>38.583460848748452</v>
      </c>
      <c r="CM270" s="290">
        <v>0</v>
      </c>
      <c r="CN270" s="294">
        <v>0</v>
      </c>
      <c r="CO270" s="285">
        <v>59</v>
      </c>
      <c r="CP270" s="288">
        <v>25.868456705410892</v>
      </c>
      <c r="CQ270" s="290">
        <v>1</v>
      </c>
      <c r="CR270" s="291">
        <v>0.43844841873577789</v>
      </c>
      <c r="CS270" s="290">
        <v>0</v>
      </c>
      <c r="CT270" s="291">
        <v>0</v>
      </c>
      <c r="CU270" s="285">
        <v>23</v>
      </c>
      <c r="CV270" s="288">
        <v>10.084313630922891</v>
      </c>
      <c r="CW270" s="285">
        <v>209</v>
      </c>
      <c r="CX270" s="288">
        <v>91.635719515777566</v>
      </c>
      <c r="CY270" s="285">
        <v>209</v>
      </c>
      <c r="CZ270" s="288">
        <v>91.635719515777566</v>
      </c>
      <c r="DA270" s="290">
        <v>0</v>
      </c>
      <c r="DB270" s="291">
        <v>0</v>
      </c>
      <c r="DC270" s="285">
        <v>0</v>
      </c>
      <c r="DD270" s="285">
        <v>0</v>
      </c>
      <c r="DE270" s="285">
        <v>161</v>
      </c>
      <c r="DF270" s="285">
        <v>5241</v>
      </c>
      <c r="DG270" s="285">
        <v>0</v>
      </c>
      <c r="DH270" s="285">
        <v>6</v>
      </c>
      <c r="DI270" s="285">
        <v>0</v>
      </c>
      <c r="DJ270" s="285">
        <v>12</v>
      </c>
      <c r="DK270" s="285">
        <v>80</v>
      </c>
      <c r="DL270" s="285">
        <v>37</v>
      </c>
      <c r="DM270" s="285">
        <v>0</v>
      </c>
      <c r="DN270" s="285">
        <v>321</v>
      </c>
      <c r="DO270" s="285">
        <v>0</v>
      </c>
      <c r="DP270" s="285">
        <v>8</v>
      </c>
      <c r="DQ270" s="285">
        <v>0</v>
      </c>
      <c r="DR270" s="285">
        <v>0</v>
      </c>
      <c r="DS270" s="285">
        <v>13</v>
      </c>
      <c r="DT270" s="285">
        <v>1767</v>
      </c>
      <c r="DU270" s="285">
        <v>12639</v>
      </c>
      <c r="DV270" s="285">
        <v>1311</v>
      </c>
      <c r="DW270" s="285">
        <v>4355</v>
      </c>
      <c r="DX270" s="285">
        <v>123</v>
      </c>
      <c r="DY270" s="285">
        <v>58</v>
      </c>
      <c r="DZ270" s="285">
        <v>1413</v>
      </c>
      <c r="EA270" s="285">
        <v>6628</v>
      </c>
      <c r="EB270" s="288">
        <v>16.158720579360299</v>
      </c>
      <c r="EC270" s="285">
        <v>30</v>
      </c>
      <c r="ED270" s="285">
        <v>2393</v>
      </c>
      <c r="EE270" s="285">
        <v>414</v>
      </c>
      <c r="EF270" s="288">
        <v>17.300459674049311</v>
      </c>
      <c r="EG270" s="285">
        <v>11</v>
      </c>
      <c r="EH270" s="285">
        <v>50</v>
      </c>
      <c r="EI270" s="285">
        <v>48</v>
      </c>
      <c r="EJ270" s="285">
        <v>0</v>
      </c>
      <c r="EK270" s="285">
        <v>132</v>
      </c>
      <c r="EL270" s="285">
        <v>0</v>
      </c>
      <c r="EM270" s="285">
        <v>3</v>
      </c>
      <c r="EN270" s="285">
        <v>7</v>
      </c>
      <c r="EO270" s="285">
        <v>22</v>
      </c>
      <c r="EP270" s="285">
        <v>5</v>
      </c>
      <c r="EQ270" s="285">
        <v>18</v>
      </c>
      <c r="ER270" s="285">
        <v>0</v>
      </c>
      <c r="ES270" s="285">
        <v>0</v>
      </c>
      <c r="ET270" s="285">
        <v>0</v>
      </c>
      <c r="EU270" s="285">
        <v>0</v>
      </c>
      <c r="EV270" s="285">
        <v>964</v>
      </c>
      <c r="EW270" s="285">
        <v>0</v>
      </c>
      <c r="EX270" s="285">
        <v>0</v>
      </c>
      <c r="EY270" s="285">
        <v>0</v>
      </c>
      <c r="EZ270" s="285">
        <v>0</v>
      </c>
      <c r="FA270" s="285">
        <v>1</v>
      </c>
      <c r="FB270" s="285">
        <v>2</v>
      </c>
      <c r="FC270" s="285">
        <v>1</v>
      </c>
      <c r="FD270" s="285">
        <v>0</v>
      </c>
      <c r="FE270" s="285">
        <v>4</v>
      </c>
      <c r="FF270" s="285">
        <v>2</v>
      </c>
      <c r="FG270" s="285">
        <v>70</v>
      </c>
      <c r="FH270" s="285">
        <v>88</v>
      </c>
      <c r="FI270" s="285">
        <v>1</v>
      </c>
      <c r="FJ270" s="285">
        <v>1318</v>
      </c>
      <c r="FK270" s="289">
        <v>15</v>
      </c>
      <c r="FL270" s="288">
        <v>6.7956634606236603</v>
      </c>
      <c r="FM270" s="289">
        <v>5</v>
      </c>
      <c r="FN270" s="288">
        <v>2.2652211535412201</v>
      </c>
      <c r="FO270" s="289">
        <v>1</v>
      </c>
      <c r="FP270" s="288">
        <v>0.45304423070824401</v>
      </c>
      <c r="FQ270" s="281">
        <v>2</v>
      </c>
      <c r="FR270" s="292">
        <v>0.87689683747155578</v>
      </c>
      <c r="FS270" s="281">
        <v>0</v>
      </c>
      <c r="FT270" s="292">
        <v>0</v>
      </c>
      <c r="FU270" s="295">
        <v>30</v>
      </c>
      <c r="FV270" s="291">
        <v>13.153452562073335</v>
      </c>
      <c r="FW270" s="293">
        <v>1</v>
      </c>
      <c r="FX270" s="293">
        <v>0</v>
      </c>
      <c r="FY270" s="293">
        <v>1</v>
      </c>
      <c r="FZ270" s="293">
        <v>0</v>
      </c>
      <c r="GA270" s="293">
        <v>0</v>
      </c>
      <c r="GB270" s="285">
        <v>2001</v>
      </c>
      <c r="GC270" s="285">
        <v>0</v>
      </c>
      <c r="GD270" s="285">
        <v>0</v>
      </c>
      <c r="GE270" s="285">
        <v>0</v>
      </c>
      <c r="GF270" s="285">
        <v>0</v>
      </c>
      <c r="GG270" s="288">
        <v>53</v>
      </c>
      <c r="GH270" s="288">
        <v>284</v>
      </c>
      <c r="GI270" s="288">
        <v>17</v>
      </c>
      <c r="GJ270" s="288">
        <v>1</v>
      </c>
      <c r="GK270" s="288">
        <v>0.25</v>
      </c>
      <c r="GL270" s="288">
        <v>1</v>
      </c>
      <c r="GM270" s="288">
        <v>2</v>
      </c>
      <c r="GN270" s="288">
        <v>2</v>
      </c>
      <c r="GO270" s="288">
        <v>1</v>
      </c>
      <c r="GP270" s="288">
        <v>6</v>
      </c>
      <c r="GQ270" s="288">
        <v>0</v>
      </c>
      <c r="GR270" s="288">
        <v>1</v>
      </c>
      <c r="GS270" s="288">
        <v>0</v>
      </c>
      <c r="GT270" s="288">
        <v>4.25</v>
      </c>
      <c r="GU270" s="288">
        <v>0</v>
      </c>
      <c r="GV270" s="288">
        <v>2</v>
      </c>
      <c r="GW270" s="288">
        <v>1</v>
      </c>
      <c r="GX270" s="288">
        <v>1</v>
      </c>
      <c r="GY270" s="288">
        <v>1</v>
      </c>
      <c r="GZ270" s="288">
        <v>0</v>
      </c>
      <c r="HA270" s="288">
        <v>0</v>
      </c>
      <c r="HB270" s="288">
        <v>0</v>
      </c>
      <c r="HC270" s="288">
        <v>0</v>
      </c>
      <c r="HD270" s="288">
        <v>3</v>
      </c>
      <c r="HE270" s="288">
        <v>3</v>
      </c>
      <c r="HF270" s="288">
        <v>0</v>
      </c>
      <c r="HG270" s="288">
        <v>2</v>
      </c>
      <c r="HH270" s="288">
        <v>8</v>
      </c>
      <c r="HI270" s="288">
        <v>0</v>
      </c>
      <c r="HJ270" s="134">
        <v>0.90608846141648802</v>
      </c>
      <c r="HK270" s="134">
        <v>9.9669730755813681</v>
      </c>
      <c r="HL270" s="132">
        <v>30.85231211123142</v>
      </c>
      <c r="HM270" s="144">
        <v>102.062235653603</v>
      </c>
      <c r="HN270" s="144">
        <v>91.570973200975502</v>
      </c>
      <c r="HO270" s="365">
        <v>0</v>
      </c>
      <c r="HP270" s="366">
        <v>0</v>
      </c>
      <c r="HQ270" s="365">
        <v>0</v>
      </c>
      <c r="HR270" s="366">
        <v>0</v>
      </c>
      <c r="HS270" s="132">
        <v>80.487804878048806</v>
      </c>
      <c r="HT270" s="132">
        <v>86.577181208053702</v>
      </c>
      <c r="HU270" s="132">
        <v>2.7092511013215899</v>
      </c>
      <c r="HV270" s="132">
        <v>2.0192437999728998</v>
      </c>
      <c r="HW270" s="132">
        <v>5.1014068255447604</v>
      </c>
      <c r="HX270" s="132">
        <v>10.166482648134901</v>
      </c>
      <c r="HY270" s="144">
        <v>88.803031345824721</v>
      </c>
      <c r="HZ270" s="144">
        <v>88.293036420433296</v>
      </c>
      <c r="IA270" s="383">
        <v>4</v>
      </c>
      <c r="IB270" s="383">
        <v>5</v>
      </c>
      <c r="IC270" s="366">
        <v>8.1849805606711706E-2</v>
      </c>
      <c r="ID270" s="366">
        <v>5.9262771127177899E-2</v>
      </c>
      <c r="IE270" s="366">
        <v>1.1764705882352899</v>
      </c>
      <c r="IF270" s="366">
        <v>1.35135135135135</v>
      </c>
      <c r="IG270" s="144">
        <v>71.764705882352899</v>
      </c>
      <c r="IH270" s="144">
        <v>75.675675675675706</v>
      </c>
      <c r="II270" s="144">
        <v>6.9572334765704902</v>
      </c>
      <c r="IJ270" s="144">
        <v>4.3854450634111704</v>
      </c>
      <c r="IK270" s="144">
        <v>5.7959437269782104</v>
      </c>
      <c r="IL270" s="144">
        <v>12.071615682708799</v>
      </c>
      <c r="IM270" s="146">
        <v>109.26122915755674</v>
      </c>
      <c r="IN270" s="135">
        <v>93.897534680144645</v>
      </c>
      <c r="IO270" s="366">
        <v>0.17867778439547299</v>
      </c>
      <c r="IP270" s="366">
        <v>5.824111822947E-2</v>
      </c>
      <c r="IQ270" s="366">
        <v>1.99335548172757</v>
      </c>
      <c r="IR270" s="366">
        <v>1.0452961672473899</v>
      </c>
      <c r="IS270" s="144">
        <v>78.737541528239205</v>
      </c>
      <c r="IT270" s="144">
        <v>88.501742160278695</v>
      </c>
      <c r="IU270" s="144">
        <v>8.9636688505062505</v>
      </c>
      <c r="IV270" s="144">
        <v>5.5717336439526299</v>
      </c>
      <c r="IW270" s="144">
        <v>6.5966712805104502</v>
      </c>
      <c r="IX270" s="144">
        <v>11.1417133706966</v>
      </c>
      <c r="IY270" s="338">
        <v>18</v>
      </c>
      <c r="IZ270" s="366">
        <v>0.305550840264811</v>
      </c>
      <c r="JA270" s="366">
        <v>7.4380165289256199</v>
      </c>
      <c r="JB270" s="366">
        <v>89.2561983471074</v>
      </c>
      <c r="JC270" s="366">
        <v>4.1079612968935697</v>
      </c>
      <c r="JD270" s="144">
        <v>9.5364897923838008</v>
      </c>
    </row>
    <row r="271" spans="1:264" ht="18" customHeight="1">
      <c r="A271" s="278"/>
      <c r="B271" s="279" t="s">
        <v>87</v>
      </c>
      <c r="C271" s="279" t="s">
        <v>87</v>
      </c>
      <c r="D271" s="280" t="s">
        <v>1987</v>
      </c>
      <c r="E271" s="281" t="s">
        <v>1477</v>
      </c>
      <c r="F271" s="280" t="s">
        <v>136</v>
      </c>
      <c r="G271" s="281" t="s">
        <v>35</v>
      </c>
      <c r="H271" s="282" t="s">
        <v>87</v>
      </c>
      <c r="I271" s="282" t="s">
        <v>87</v>
      </c>
      <c r="J271" s="282" t="s">
        <v>87</v>
      </c>
      <c r="K271" s="282" t="s">
        <v>87</v>
      </c>
      <c r="L271" s="282" t="s">
        <v>87</v>
      </c>
      <c r="M271" s="283">
        <v>158181</v>
      </c>
      <c r="N271" s="282" t="s">
        <v>87</v>
      </c>
      <c r="O271" s="282" t="s">
        <v>87</v>
      </c>
      <c r="P271" s="282" t="s">
        <v>87</v>
      </c>
      <c r="Q271" s="282" t="s">
        <v>87</v>
      </c>
      <c r="R271" s="132">
        <v>102.45587364895891</v>
      </c>
      <c r="S271" s="132">
        <v>98.399687360582291</v>
      </c>
      <c r="T271" s="395">
        <v>43.433752438250622</v>
      </c>
      <c r="U271" s="339" t="s">
        <v>88</v>
      </c>
      <c r="V271" s="132">
        <v>9.9208003334722807</v>
      </c>
      <c r="W271" s="132">
        <v>4.1267194664443503</v>
      </c>
      <c r="X271" s="132">
        <v>14.0475197999166</v>
      </c>
      <c r="Y271" s="282" t="s">
        <v>87</v>
      </c>
      <c r="Z271" s="282" t="s">
        <v>87</v>
      </c>
      <c r="AA271" s="282" t="s">
        <v>87</v>
      </c>
      <c r="AB271" s="282" t="s">
        <v>87</v>
      </c>
      <c r="AC271" s="282" t="s">
        <v>87</v>
      </c>
      <c r="AD271" s="282" t="s">
        <v>87</v>
      </c>
      <c r="AE271" s="282" t="s">
        <v>87</v>
      </c>
      <c r="AF271" s="282" t="s">
        <v>87</v>
      </c>
      <c r="AG271" s="282" t="s">
        <v>87</v>
      </c>
      <c r="AH271" s="282" t="s">
        <v>87</v>
      </c>
      <c r="AI271" s="282" t="s">
        <v>87</v>
      </c>
      <c r="AJ271" s="282" t="s">
        <v>87</v>
      </c>
      <c r="AK271" s="282" t="s">
        <v>87</v>
      </c>
      <c r="AL271" s="282" t="s">
        <v>87</v>
      </c>
      <c r="AM271" s="282" t="s">
        <v>87</v>
      </c>
      <c r="AN271" s="282" t="s">
        <v>87</v>
      </c>
      <c r="AO271" s="282" t="s">
        <v>87</v>
      </c>
      <c r="AP271" s="282" t="s">
        <v>87</v>
      </c>
      <c r="AQ271" s="282" t="s">
        <v>87</v>
      </c>
      <c r="AR271" s="282" t="s">
        <v>87</v>
      </c>
      <c r="AS271" s="282" t="s">
        <v>87</v>
      </c>
      <c r="AT271" s="282" t="s">
        <v>87</v>
      </c>
      <c r="AU271" s="282" t="s">
        <v>87</v>
      </c>
      <c r="AV271" s="282" t="s">
        <v>87</v>
      </c>
      <c r="AW271" s="286" t="s">
        <v>87</v>
      </c>
      <c r="AX271" s="286" t="s">
        <v>87</v>
      </c>
      <c r="AY271" s="286" t="s">
        <v>87</v>
      </c>
      <c r="AZ271" s="286" t="s">
        <v>87</v>
      </c>
      <c r="BA271" s="286" t="s">
        <v>87</v>
      </c>
      <c r="BB271" s="285">
        <v>14</v>
      </c>
      <c r="BC271" s="285">
        <v>13</v>
      </c>
      <c r="BD271" s="287" t="s">
        <v>88</v>
      </c>
      <c r="BE271" s="287" t="s">
        <v>88</v>
      </c>
      <c r="BF271" s="287" t="s">
        <v>88</v>
      </c>
      <c r="BG271" s="285">
        <v>20</v>
      </c>
      <c r="BH271" s="284">
        <v>12.102947672905737</v>
      </c>
      <c r="BI271" s="285">
        <v>92</v>
      </c>
      <c r="BJ271" s="284">
        <v>55.673559295366388</v>
      </c>
      <c r="BK271" s="285">
        <v>11</v>
      </c>
      <c r="BL271" s="284">
        <v>6.6566212200981543</v>
      </c>
      <c r="BM271" s="285">
        <v>16</v>
      </c>
      <c r="BN271" s="288">
        <v>9.682358138324588</v>
      </c>
      <c r="BO271" s="289">
        <v>0</v>
      </c>
      <c r="BP271" s="288">
        <v>0</v>
      </c>
      <c r="BQ271" s="285">
        <v>0</v>
      </c>
      <c r="BR271" s="288">
        <v>0</v>
      </c>
      <c r="BS271" s="285">
        <v>0</v>
      </c>
      <c r="BT271" s="288">
        <v>0</v>
      </c>
      <c r="BU271" s="285">
        <v>0</v>
      </c>
      <c r="BV271" s="288">
        <v>0</v>
      </c>
      <c r="BW271" s="285">
        <v>15</v>
      </c>
      <c r="BX271" s="288">
        <v>9.0772107546793031</v>
      </c>
      <c r="BY271" s="290">
        <v>0</v>
      </c>
      <c r="BZ271" s="291">
        <v>0</v>
      </c>
      <c r="CA271" s="285">
        <v>242</v>
      </c>
      <c r="CB271" s="288">
        <v>146.44566684215943</v>
      </c>
      <c r="CC271" s="285">
        <v>445</v>
      </c>
      <c r="CD271" s="288">
        <v>269.29058572215263</v>
      </c>
      <c r="CE271" s="285">
        <v>30</v>
      </c>
      <c r="CF271" s="288">
        <v>18.154421509358606</v>
      </c>
      <c r="CG271" s="285">
        <v>142</v>
      </c>
      <c r="CH271" s="288">
        <v>85.930928477630729</v>
      </c>
      <c r="CI271" s="285">
        <v>497</v>
      </c>
      <c r="CJ271" s="288">
        <v>300.75824967170752</v>
      </c>
      <c r="CK271" s="285">
        <v>323</v>
      </c>
      <c r="CL271" s="288">
        <v>195.46260491742763</v>
      </c>
      <c r="CM271" s="285">
        <v>213</v>
      </c>
      <c r="CN271" s="292">
        <v>128.89639271644609</v>
      </c>
      <c r="CO271" s="285">
        <v>60</v>
      </c>
      <c r="CP271" s="288">
        <v>36.308843018717212</v>
      </c>
      <c r="CQ271" s="290">
        <v>2</v>
      </c>
      <c r="CR271" s="291">
        <v>1.2102947672905735</v>
      </c>
      <c r="CS271" s="285">
        <v>0</v>
      </c>
      <c r="CT271" s="288">
        <v>0</v>
      </c>
      <c r="CU271" s="290">
        <v>25</v>
      </c>
      <c r="CV271" s="291">
        <v>15.128684591132169</v>
      </c>
      <c r="CW271" s="290">
        <v>25</v>
      </c>
      <c r="CX271" s="291">
        <v>15.128684591132169</v>
      </c>
      <c r="CY271" s="290">
        <v>15</v>
      </c>
      <c r="CZ271" s="291">
        <v>9.0772107546793031</v>
      </c>
      <c r="DA271" s="290">
        <v>10</v>
      </c>
      <c r="DB271" s="291">
        <v>6.0514738364528684</v>
      </c>
      <c r="DC271" s="285">
        <v>20</v>
      </c>
      <c r="DD271" s="285">
        <v>0</v>
      </c>
      <c r="DE271" s="285">
        <v>254</v>
      </c>
      <c r="DF271" s="285">
        <v>3548</v>
      </c>
      <c r="DG271" s="285">
        <v>4117</v>
      </c>
      <c r="DH271" s="285">
        <v>180</v>
      </c>
      <c r="DI271" s="285">
        <v>2</v>
      </c>
      <c r="DJ271" s="285">
        <v>2</v>
      </c>
      <c r="DK271" s="285">
        <v>8</v>
      </c>
      <c r="DL271" s="285">
        <v>0</v>
      </c>
      <c r="DM271" s="285">
        <v>0</v>
      </c>
      <c r="DN271" s="285">
        <v>93</v>
      </c>
      <c r="DO271" s="285">
        <v>78</v>
      </c>
      <c r="DP271" s="285">
        <v>11</v>
      </c>
      <c r="DQ271" s="285">
        <v>0</v>
      </c>
      <c r="DR271" s="285">
        <v>0</v>
      </c>
      <c r="DS271" s="285">
        <v>34</v>
      </c>
      <c r="DT271" s="285">
        <v>6461</v>
      </c>
      <c r="DU271" s="285">
        <v>15836</v>
      </c>
      <c r="DV271" s="285">
        <v>1563</v>
      </c>
      <c r="DW271" s="285">
        <v>1701</v>
      </c>
      <c r="DX271" s="285">
        <v>157</v>
      </c>
      <c r="DY271" s="285">
        <v>153</v>
      </c>
      <c r="DZ271" s="285">
        <v>2230</v>
      </c>
      <c r="EA271" s="285">
        <v>4204</v>
      </c>
      <c r="EB271" s="288">
        <v>28.5204567078972</v>
      </c>
      <c r="EC271" s="285">
        <v>231</v>
      </c>
      <c r="ED271" s="285">
        <v>1438</v>
      </c>
      <c r="EE271" s="285">
        <v>401</v>
      </c>
      <c r="EF271" s="288">
        <v>27.885952712100138</v>
      </c>
      <c r="EG271" s="285">
        <v>49</v>
      </c>
      <c r="EH271" s="285">
        <v>70</v>
      </c>
      <c r="EI271" s="285">
        <v>15</v>
      </c>
      <c r="EJ271" s="285">
        <v>0</v>
      </c>
      <c r="EK271" s="285">
        <v>165</v>
      </c>
      <c r="EL271" s="285">
        <v>0</v>
      </c>
      <c r="EM271" s="285">
        <v>10</v>
      </c>
      <c r="EN271" s="285">
        <v>27</v>
      </c>
      <c r="EO271" s="285">
        <v>3</v>
      </c>
      <c r="EP271" s="285">
        <v>6</v>
      </c>
      <c r="EQ271" s="285">
        <v>9</v>
      </c>
      <c r="ER271" s="285">
        <v>0</v>
      </c>
      <c r="ES271" s="285">
        <v>0</v>
      </c>
      <c r="ET271" s="285">
        <v>0</v>
      </c>
      <c r="EU271" s="285">
        <v>0</v>
      </c>
      <c r="EV271" s="285">
        <v>964</v>
      </c>
      <c r="EW271" s="285">
        <v>303</v>
      </c>
      <c r="EX271" s="285">
        <v>8</v>
      </c>
      <c r="EY271" s="285">
        <v>0</v>
      </c>
      <c r="EZ271" s="285">
        <v>0</v>
      </c>
      <c r="FA271" s="285">
        <v>36</v>
      </c>
      <c r="FB271" s="285">
        <v>2</v>
      </c>
      <c r="FC271" s="285">
        <v>4</v>
      </c>
      <c r="FD271" s="285">
        <v>2</v>
      </c>
      <c r="FE271" s="285">
        <v>1</v>
      </c>
      <c r="FF271" s="285">
        <v>11</v>
      </c>
      <c r="FG271" s="285">
        <v>55</v>
      </c>
      <c r="FH271" s="285">
        <v>124</v>
      </c>
      <c r="FI271" s="285">
        <v>42</v>
      </c>
      <c r="FJ271" s="285">
        <v>1409</v>
      </c>
      <c r="FK271" s="289">
        <v>15</v>
      </c>
      <c r="FL271" s="288">
        <v>9.4828076696948429</v>
      </c>
      <c r="FM271" s="295">
        <v>1</v>
      </c>
      <c r="FN271" s="291">
        <v>0.63218717797965618</v>
      </c>
      <c r="FO271" s="295">
        <v>0</v>
      </c>
      <c r="FP271" s="291">
        <v>0</v>
      </c>
      <c r="FQ271" s="281">
        <v>2</v>
      </c>
      <c r="FR271" s="292">
        <v>1.2102947672905735</v>
      </c>
      <c r="FS271" s="281">
        <v>0</v>
      </c>
      <c r="FT271" s="292">
        <v>0</v>
      </c>
      <c r="FU271" s="289">
        <v>20</v>
      </c>
      <c r="FV271" s="288">
        <v>12.102947672905737</v>
      </c>
      <c r="FW271" s="293">
        <v>5</v>
      </c>
      <c r="FX271" s="293">
        <v>2</v>
      </c>
      <c r="FY271" s="293">
        <v>3</v>
      </c>
      <c r="FZ271" s="293">
        <v>0</v>
      </c>
      <c r="GA271" s="293">
        <v>0</v>
      </c>
      <c r="GB271" s="285">
        <v>0</v>
      </c>
      <c r="GC271" s="285">
        <v>0</v>
      </c>
      <c r="GD271" s="285">
        <v>758</v>
      </c>
      <c r="GE271" s="285">
        <v>0</v>
      </c>
      <c r="GF271" s="285">
        <v>529</v>
      </c>
      <c r="GG271" s="288">
        <v>48.66</v>
      </c>
      <c r="GH271" s="288">
        <v>231.42</v>
      </c>
      <c r="GI271" s="288">
        <v>19</v>
      </c>
      <c r="GJ271" s="288">
        <v>1.71</v>
      </c>
      <c r="GK271" s="288">
        <v>0.3</v>
      </c>
      <c r="GL271" s="288">
        <v>1.02</v>
      </c>
      <c r="GM271" s="288">
        <v>3</v>
      </c>
      <c r="GN271" s="288">
        <v>1</v>
      </c>
      <c r="GO271" s="288">
        <v>2</v>
      </c>
      <c r="GP271" s="288">
        <v>7.56</v>
      </c>
      <c r="GQ271" s="288">
        <v>0</v>
      </c>
      <c r="GR271" s="288">
        <v>1</v>
      </c>
      <c r="GS271" s="288">
        <v>0</v>
      </c>
      <c r="GT271" s="288">
        <v>5.29</v>
      </c>
      <c r="GU271" s="288">
        <v>0</v>
      </c>
      <c r="GV271" s="288">
        <v>1</v>
      </c>
      <c r="GW271" s="288">
        <v>0</v>
      </c>
      <c r="GX271" s="288">
        <v>0</v>
      </c>
      <c r="GY271" s="288">
        <v>1</v>
      </c>
      <c r="GZ271" s="288">
        <v>1</v>
      </c>
      <c r="HA271" s="288">
        <v>0</v>
      </c>
      <c r="HB271" s="288">
        <v>0</v>
      </c>
      <c r="HC271" s="288">
        <v>0</v>
      </c>
      <c r="HD271" s="288">
        <v>0</v>
      </c>
      <c r="HE271" s="288">
        <v>1</v>
      </c>
      <c r="HF271" s="288">
        <v>1</v>
      </c>
      <c r="HG271" s="288">
        <v>3</v>
      </c>
      <c r="HH271" s="288">
        <v>11.9</v>
      </c>
      <c r="HI271" s="288">
        <v>0</v>
      </c>
      <c r="HJ271" s="134">
        <v>2.5287487119186247</v>
      </c>
      <c r="HK271" s="134">
        <v>10.114994847674499</v>
      </c>
      <c r="HL271" s="132">
        <v>26.709908269640476</v>
      </c>
      <c r="HM271" s="144">
        <v>100.46078441998399</v>
      </c>
      <c r="HN271" s="144">
        <v>98.380629302744495</v>
      </c>
      <c r="HO271" s="366">
        <v>0</v>
      </c>
      <c r="HP271" s="365">
        <v>5.0890585241730298E-2</v>
      </c>
      <c r="HQ271" s="366">
        <v>0</v>
      </c>
      <c r="HR271" s="365">
        <v>3.0303030303030298</v>
      </c>
      <c r="HS271" s="132">
        <v>85.365853658536594</v>
      </c>
      <c r="HT271" s="132">
        <v>93.939393939393895</v>
      </c>
      <c r="HU271" s="132">
        <v>2.6434558349452</v>
      </c>
      <c r="HV271" s="132">
        <v>1.6793893129771</v>
      </c>
      <c r="HW271" s="132">
        <v>1.85667241649679</v>
      </c>
      <c r="HX271" s="132">
        <v>2.6102930283547199</v>
      </c>
      <c r="HY271" s="144">
        <v>100.33996045839228</v>
      </c>
      <c r="HZ271" s="144">
        <v>88.672222170195596</v>
      </c>
      <c r="IA271" s="383">
        <v>10</v>
      </c>
      <c r="IB271" s="383">
        <v>9</v>
      </c>
      <c r="IC271" s="366">
        <v>0.32562683165092798</v>
      </c>
      <c r="ID271" s="366">
        <v>0.22326966013396199</v>
      </c>
      <c r="IE271" s="366">
        <v>4.0485829959514197</v>
      </c>
      <c r="IF271" s="366">
        <v>4.4776119402985097</v>
      </c>
      <c r="IG271" s="144">
        <v>77.327935222672096</v>
      </c>
      <c r="IH271" s="144">
        <v>79.601990049751294</v>
      </c>
      <c r="II271" s="144">
        <v>8.0429827417779194</v>
      </c>
      <c r="IJ271" s="144">
        <v>4.9863557429918099</v>
      </c>
      <c r="IK271" s="144">
        <v>3.8325231299984299</v>
      </c>
      <c r="IL271" s="144">
        <v>6.0383396047524496</v>
      </c>
      <c r="IM271" s="146">
        <v>100.71542321012825</v>
      </c>
      <c r="IN271" s="135">
        <v>101.97499999999997</v>
      </c>
      <c r="IO271" s="366">
        <v>0.30410542321338102</v>
      </c>
      <c r="IP271" s="385">
        <v>4.9309664694280102E-2</v>
      </c>
      <c r="IQ271" s="366">
        <v>3.5714285714285698</v>
      </c>
      <c r="IR271" s="385">
        <v>0.68965517241379304</v>
      </c>
      <c r="IS271" s="144">
        <v>88.690476190476204</v>
      </c>
      <c r="IT271" s="144">
        <v>98.620689655172399</v>
      </c>
      <c r="IU271" s="144">
        <v>8.5149518499746595</v>
      </c>
      <c r="IV271" s="144">
        <v>7.1499013806706104</v>
      </c>
      <c r="IW271" s="144">
        <v>4.9080935424886896</v>
      </c>
      <c r="IX271" s="144">
        <v>5.6373413258109997</v>
      </c>
      <c r="IY271" s="338">
        <v>9</v>
      </c>
      <c r="IZ271" s="366">
        <v>0.29940119760479</v>
      </c>
      <c r="JA271" s="366">
        <v>9.0909090909090899</v>
      </c>
      <c r="JB271" s="366">
        <v>82.828282828282795</v>
      </c>
      <c r="JC271" s="366">
        <v>3.2934131736526999</v>
      </c>
      <c r="JD271" s="144">
        <v>5.5672424520754902</v>
      </c>
    </row>
    <row r="272" spans="1:264" ht="18" customHeight="1">
      <c r="A272" s="278"/>
      <c r="B272" s="279" t="s">
        <v>87</v>
      </c>
      <c r="C272" s="279" t="s">
        <v>87</v>
      </c>
      <c r="D272" s="280" t="s">
        <v>1988</v>
      </c>
      <c r="E272" s="281" t="s">
        <v>1478</v>
      </c>
      <c r="F272" s="280" t="s">
        <v>136</v>
      </c>
      <c r="G272" s="281" t="s">
        <v>35</v>
      </c>
      <c r="H272" s="282" t="s">
        <v>87</v>
      </c>
      <c r="I272" s="282" t="s">
        <v>87</v>
      </c>
      <c r="J272" s="282" t="s">
        <v>87</v>
      </c>
      <c r="K272" s="282" t="s">
        <v>87</v>
      </c>
      <c r="L272" s="282" t="s">
        <v>87</v>
      </c>
      <c r="M272" s="283">
        <v>637742</v>
      </c>
      <c r="N272" s="282" t="s">
        <v>87</v>
      </c>
      <c r="O272" s="282" t="s">
        <v>87</v>
      </c>
      <c r="P272" s="282" t="s">
        <v>87</v>
      </c>
      <c r="Q272" s="282" t="s">
        <v>87</v>
      </c>
      <c r="R272" s="132">
        <v>98.106554643386431</v>
      </c>
      <c r="S272" s="132">
        <v>95.031284714486162</v>
      </c>
      <c r="T272" s="339" t="s">
        <v>88</v>
      </c>
      <c r="U272" s="339" t="s">
        <v>88</v>
      </c>
      <c r="V272" s="132">
        <v>15.2993051843934</v>
      </c>
      <c r="W272" s="132">
        <v>9.6739711384286498</v>
      </c>
      <c r="X272" s="132">
        <v>24.973276322821999</v>
      </c>
      <c r="Y272" s="282" t="s">
        <v>87</v>
      </c>
      <c r="Z272" s="282" t="s">
        <v>87</v>
      </c>
      <c r="AA272" s="282" t="s">
        <v>87</v>
      </c>
      <c r="AB272" s="282" t="s">
        <v>87</v>
      </c>
      <c r="AC272" s="282" t="s">
        <v>87</v>
      </c>
      <c r="AD272" s="282" t="s">
        <v>87</v>
      </c>
      <c r="AE272" s="282" t="s">
        <v>87</v>
      </c>
      <c r="AF272" s="282" t="s">
        <v>87</v>
      </c>
      <c r="AG272" s="282" t="s">
        <v>87</v>
      </c>
      <c r="AH272" s="282" t="s">
        <v>87</v>
      </c>
      <c r="AI272" s="282" t="s">
        <v>87</v>
      </c>
      <c r="AJ272" s="282" t="s">
        <v>87</v>
      </c>
      <c r="AK272" s="282" t="s">
        <v>87</v>
      </c>
      <c r="AL272" s="282" t="s">
        <v>87</v>
      </c>
      <c r="AM272" s="282" t="s">
        <v>87</v>
      </c>
      <c r="AN272" s="282" t="s">
        <v>87</v>
      </c>
      <c r="AO272" s="282" t="s">
        <v>87</v>
      </c>
      <c r="AP272" s="282" t="s">
        <v>87</v>
      </c>
      <c r="AQ272" s="282" t="s">
        <v>87</v>
      </c>
      <c r="AR272" s="282" t="s">
        <v>87</v>
      </c>
      <c r="AS272" s="282" t="s">
        <v>87</v>
      </c>
      <c r="AT272" s="282" t="s">
        <v>87</v>
      </c>
      <c r="AU272" s="282" t="s">
        <v>87</v>
      </c>
      <c r="AV272" s="282" t="s">
        <v>87</v>
      </c>
      <c r="AW272" s="286" t="s">
        <v>87</v>
      </c>
      <c r="AX272" s="286" t="s">
        <v>87</v>
      </c>
      <c r="AY272" s="286" t="s">
        <v>87</v>
      </c>
      <c r="AZ272" s="286" t="s">
        <v>87</v>
      </c>
      <c r="BA272" s="286" t="s">
        <v>87</v>
      </c>
      <c r="BB272" s="285">
        <v>60</v>
      </c>
      <c r="BC272" s="285">
        <v>76</v>
      </c>
      <c r="BD272" s="287" t="s">
        <v>88</v>
      </c>
      <c r="BE272" s="287" t="s">
        <v>88</v>
      </c>
      <c r="BF272" s="287" t="s">
        <v>88</v>
      </c>
      <c r="BG272" s="285">
        <v>307</v>
      </c>
      <c r="BH272" s="284">
        <v>47.519174064127668</v>
      </c>
      <c r="BI272" s="285">
        <v>964</v>
      </c>
      <c r="BJ272" s="284">
        <v>149.21330227302627</v>
      </c>
      <c r="BK272" s="285">
        <v>68</v>
      </c>
      <c r="BL272" s="284">
        <v>10.525419662412641</v>
      </c>
      <c r="BM272" s="285">
        <v>133</v>
      </c>
      <c r="BN272" s="288">
        <v>20.586482575012965</v>
      </c>
      <c r="BO272" s="289">
        <v>711</v>
      </c>
      <c r="BP272" s="288">
        <v>110.05254970552043</v>
      </c>
      <c r="BQ272" s="285">
        <v>11</v>
      </c>
      <c r="BR272" s="288">
        <v>1.7026414159785157</v>
      </c>
      <c r="BS272" s="285">
        <v>35</v>
      </c>
      <c r="BT272" s="288">
        <v>5.4174954144770959</v>
      </c>
      <c r="BU272" s="285">
        <v>0</v>
      </c>
      <c r="BV272" s="288">
        <v>0</v>
      </c>
      <c r="BW272" s="285">
        <v>103</v>
      </c>
      <c r="BX272" s="288">
        <v>15.942915076889738</v>
      </c>
      <c r="BY272" s="290">
        <v>31</v>
      </c>
      <c r="BZ272" s="291">
        <v>4.7983530813939987</v>
      </c>
      <c r="CA272" s="285">
        <v>1604</v>
      </c>
      <c r="CB272" s="288">
        <v>248.27607556632174</v>
      </c>
      <c r="CC272" s="290">
        <v>408</v>
      </c>
      <c r="CD272" s="291">
        <v>63.152517974475856</v>
      </c>
      <c r="CE272" s="290">
        <v>106</v>
      </c>
      <c r="CF272" s="291">
        <v>16.407271826702061</v>
      </c>
      <c r="CG272" s="285">
        <v>2023</v>
      </c>
      <c r="CH272" s="288">
        <v>313.13123495677615</v>
      </c>
      <c r="CI272" s="285">
        <v>2661</v>
      </c>
      <c r="CJ272" s="288">
        <v>411.88443708353009</v>
      </c>
      <c r="CK272" s="285">
        <v>952</v>
      </c>
      <c r="CL272" s="288">
        <v>147.355875273777</v>
      </c>
      <c r="CM272" s="290">
        <v>1554</v>
      </c>
      <c r="CN272" s="294">
        <v>240.53679640278304</v>
      </c>
      <c r="CO272" s="285">
        <v>495</v>
      </c>
      <c r="CP272" s="288">
        <v>76.618863719033214</v>
      </c>
      <c r="CQ272" s="290">
        <v>5</v>
      </c>
      <c r="CR272" s="291">
        <v>0.7739279163538707</v>
      </c>
      <c r="CS272" s="290">
        <v>117</v>
      </c>
      <c r="CT272" s="291">
        <v>18.109913242680577</v>
      </c>
      <c r="CU272" s="290">
        <v>162</v>
      </c>
      <c r="CV272" s="291">
        <v>25.075264489865415</v>
      </c>
      <c r="CW272" s="290">
        <v>667</v>
      </c>
      <c r="CX272" s="291">
        <v>103.24198404160637</v>
      </c>
      <c r="CY272" s="290">
        <v>657</v>
      </c>
      <c r="CZ272" s="291">
        <v>101.69412820889862</v>
      </c>
      <c r="DA272" s="290">
        <v>10</v>
      </c>
      <c r="DB272" s="291">
        <v>1.5478558327077414</v>
      </c>
      <c r="DC272" s="290">
        <v>25</v>
      </c>
      <c r="DD272" s="290">
        <v>3472</v>
      </c>
      <c r="DE272" s="290">
        <v>4240</v>
      </c>
      <c r="DF272" s="290">
        <v>37836</v>
      </c>
      <c r="DG272" s="290">
        <v>7094</v>
      </c>
      <c r="DH272" s="290">
        <v>1829</v>
      </c>
      <c r="DI272" s="290">
        <v>1770</v>
      </c>
      <c r="DJ272" s="290">
        <v>1223</v>
      </c>
      <c r="DK272" s="290">
        <v>183</v>
      </c>
      <c r="DL272" s="290">
        <v>2085</v>
      </c>
      <c r="DM272" s="290">
        <v>226</v>
      </c>
      <c r="DN272" s="290">
        <v>2089</v>
      </c>
      <c r="DO272" s="290">
        <v>366</v>
      </c>
      <c r="DP272" s="290">
        <v>453</v>
      </c>
      <c r="DQ272" s="290">
        <v>206</v>
      </c>
      <c r="DR272" s="290">
        <v>0</v>
      </c>
      <c r="DS272" s="290">
        <v>52</v>
      </c>
      <c r="DT272" s="290">
        <v>21325</v>
      </c>
      <c r="DU272" s="290">
        <v>125395</v>
      </c>
      <c r="DV272" s="290">
        <v>23051</v>
      </c>
      <c r="DW272" s="290">
        <v>16130</v>
      </c>
      <c r="DX272" s="290">
        <v>1981</v>
      </c>
      <c r="DY272" s="290">
        <v>2091</v>
      </c>
      <c r="DZ272" s="290">
        <v>14774</v>
      </c>
      <c r="EA272" s="290">
        <v>56871</v>
      </c>
      <c r="EB272" s="291">
        <v>34.061296618663299</v>
      </c>
      <c r="EC272" s="290">
        <v>655</v>
      </c>
      <c r="ED272" s="290">
        <v>18703</v>
      </c>
      <c r="EE272" s="290">
        <v>6227</v>
      </c>
      <c r="EF272" s="291">
        <v>33.294123937336259</v>
      </c>
      <c r="EG272" s="290">
        <v>868</v>
      </c>
      <c r="EH272" s="290">
        <v>588</v>
      </c>
      <c r="EI272" s="290">
        <v>649</v>
      </c>
      <c r="EJ272" s="290">
        <v>485</v>
      </c>
      <c r="EK272" s="290">
        <v>1855</v>
      </c>
      <c r="EL272" s="290">
        <v>17</v>
      </c>
      <c r="EM272" s="290">
        <v>167</v>
      </c>
      <c r="EN272" s="290">
        <v>32</v>
      </c>
      <c r="EO272" s="290">
        <v>168</v>
      </c>
      <c r="EP272" s="290">
        <v>427</v>
      </c>
      <c r="EQ272" s="290">
        <v>246</v>
      </c>
      <c r="ER272" s="290">
        <v>0</v>
      </c>
      <c r="ES272" s="290">
        <v>22</v>
      </c>
      <c r="ET272" s="290">
        <v>80</v>
      </c>
      <c r="EU272" s="290">
        <v>0</v>
      </c>
      <c r="EV272" s="290">
        <v>31698</v>
      </c>
      <c r="EW272" s="290">
        <v>116</v>
      </c>
      <c r="EX272" s="290">
        <v>141</v>
      </c>
      <c r="EY272" s="290">
        <v>9632</v>
      </c>
      <c r="EZ272" s="290">
        <v>89</v>
      </c>
      <c r="FA272" s="290">
        <v>394</v>
      </c>
      <c r="FB272" s="290">
        <v>30</v>
      </c>
      <c r="FC272" s="290">
        <v>148</v>
      </c>
      <c r="FD272" s="290">
        <v>62</v>
      </c>
      <c r="FE272" s="290">
        <v>4</v>
      </c>
      <c r="FF272" s="290">
        <v>266</v>
      </c>
      <c r="FG272" s="290">
        <v>1522</v>
      </c>
      <c r="FH272" s="290">
        <v>1806</v>
      </c>
      <c r="FI272" s="290">
        <v>1161</v>
      </c>
      <c r="FJ272" s="290">
        <v>9117</v>
      </c>
      <c r="FK272" s="289">
        <v>71</v>
      </c>
      <c r="FL272" s="288">
        <v>11.133028716941961</v>
      </c>
      <c r="FM272" s="295">
        <v>14</v>
      </c>
      <c r="FN272" s="291">
        <v>2.1952450991153158</v>
      </c>
      <c r="FO272" s="295">
        <v>17</v>
      </c>
      <c r="FP272" s="291">
        <v>2.6656547632114558</v>
      </c>
      <c r="FQ272" s="281">
        <v>6</v>
      </c>
      <c r="FR272" s="292">
        <v>0.928713499624645</v>
      </c>
      <c r="FS272" s="281">
        <v>2</v>
      </c>
      <c r="FT272" s="292">
        <v>0.30957116654154831</v>
      </c>
      <c r="FU272" s="295">
        <v>63</v>
      </c>
      <c r="FV272" s="291">
        <v>9.7514917460587718</v>
      </c>
      <c r="FW272" s="293">
        <v>1</v>
      </c>
      <c r="FX272" s="293">
        <v>0</v>
      </c>
      <c r="FY272" s="293">
        <v>1</v>
      </c>
      <c r="FZ272" s="293">
        <v>0</v>
      </c>
      <c r="GA272" s="293">
        <v>0</v>
      </c>
      <c r="GB272" s="290">
        <v>35346</v>
      </c>
      <c r="GC272" s="290">
        <v>5777</v>
      </c>
      <c r="GD272" s="290">
        <v>7759</v>
      </c>
      <c r="GE272" s="290">
        <v>35</v>
      </c>
      <c r="GF272" s="290">
        <v>112</v>
      </c>
      <c r="GG272" s="291">
        <v>912.85</v>
      </c>
      <c r="GH272" s="291">
        <v>2595.1999999999998</v>
      </c>
      <c r="GI272" s="291">
        <v>119.8</v>
      </c>
      <c r="GJ272" s="291">
        <v>35</v>
      </c>
      <c r="GK272" s="291">
        <v>7</v>
      </c>
      <c r="GL272" s="291">
        <v>13.3</v>
      </c>
      <c r="GM272" s="291">
        <v>34.9</v>
      </c>
      <c r="GN272" s="291">
        <v>28</v>
      </c>
      <c r="GO272" s="291">
        <v>6</v>
      </c>
      <c r="GP272" s="291">
        <v>44.4</v>
      </c>
      <c r="GQ272" s="291">
        <v>12.4</v>
      </c>
      <c r="GR272" s="291">
        <v>18</v>
      </c>
      <c r="GS272" s="291">
        <v>1</v>
      </c>
      <c r="GT272" s="291">
        <v>114.4</v>
      </c>
      <c r="GU272" s="291">
        <v>5</v>
      </c>
      <c r="GV272" s="291">
        <v>9</v>
      </c>
      <c r="GW272" s="291">
        <v>3</v>
      </c>
      <c r="GX272" s="291">
        <v>4</v>
      </c>
      <c r="GY272" s="291">
        <v>8</v>
      </c>
      <c r="GZ272" s="291">
        <v>6</v>
      </c>
      <c r="HA272" s="291">
        <v>1</v>
      </c>
      <c r="HB272" s="291">
        <v>3</v>
      </c>
      <c r="HC272" s="291">
        <v>3</v>
      </c>
      <c r="HD272" s="291">
        <v>6</v>
      </c>
      <c r="HE272" s="291">
        <v>8</v>
      </c>
      <c r="HF272" s="291">
        <v>5</v>
      </c>
      <c r="HG272" s="291">
        <v>11</v>
      </c>
      <c r="HH272" s="291">
        <v>63.22</v>
      </c>
      <c r="HI272" s="291">
        <v>12.6</v>
      </c>
      <c r="HJ272" s="134">
        <v>2.6656547632114558</v>
      </c>
      <c r="HK272" s="134">
        <v>17.561960792922527</v>
      </c>
      <c r="HL272" s="132">
        <v>67.958516139755574</v>
      </c>
      <c r="HM272" s="144">
        <v>97.045257418899297</v>
      </c>
      <c r="HN272" s="144">
        <v>92.917889249027098</v>
      </c>
      <c r="HO272" s="365">
        <v>0.15907735136209999</v>
      </c>
      <c r="HP272" s="365">
        <v>6.2829856747926599E-2</v>
      </c>
      <c r="HQ272" s="365">
        <v>8.4656084656084705</v>
      </c>
      <c r="HR272" s="365">
        <v>3.4843205574912899</v>
      </c>
      <c r="HS272" s="132">
        <v>84.656084656084701</v>
      </c>
      <c r="HT272" s="132">
        <v>91.289198606271796</v>
      </c>
      <c r="HU272" s="132">
        <v>1.8791012129647999</v>
      </c>
      <c r="HV272" s="132">
        <v>1.80321688866549</v>
      </c>
      <c r="HW272" s="132">
        <v>3.2636319768376998</v>
      </c>
      <c r="HX272" s="132">
        <v>5.9945967950853003</v>
      </c>
      <c r="HY272" s="144">
        <v>85.259905831453523</v>
      </c>
      <c r="HZ272" s="144">
        <v>86.668891200700202</v>
      </c>
      <c r="IA272" s="383">
        <v>25</v>
      </c>
      <c r="IB272" s="383">
        <v>23</v>
      </c>
      <c r="IC272" s="366">
        <v>0.23173896922506501</v>
      </c>
      <c r="ID272" s="366">
        <v>0.13337199188170501</v>
      </c>
      <c r="IE272" s="366">
        <v>3.37381916329285</v>
      </c>
      <c r="IF272" s="366">
        <v>2.64976958525346</v>
      </c>
      <c r="IG272" s="144">
        <v>79.757085020242897</v>
      </c>
      <c r="IH272" s="144">
        <v>85.714285714285694</v>
      </c>
      <c r="II272" s="144">
        <v>6.8687430478309199</v>
      </c>
      <c r="IJ272" s="144">
        <v>5.0333429979704301</v>
      </c>
      <c r="IK272" s="144">
        <v>3.7445713366575499</v>
      </c>
      <c r="IL272" s="144">
        <v>7.0308278746160404</v>
      </c>
      <c r="IM272" s="146">
        <v>95.212498101537363</v>
      </c>
      <c r="IN272" s="135">
        <v>107.19208862816174</v>
      </c>
      <c r="IO272" s="366">
        <v>0.246609124537608</v>
      </c>
      <c r="IP272" s="366">
        <v>7.1684587813620096E-2</v>
      </c>
      <c r="IQ272" s="366">
        <v>2.9520295202951998</v>
      </c>
      <c r="IR272" s="366">
        <v>1.1811023622047201</v>
      </c>
      <c r="IS272" s="144">
        <v>90.774907749077499</v>
      </c>
      <c r="IT272" s="144">
        <v>95.866141732283495</v>
      </c>
      <c r="IU272" s="144">
        <v>8.3538840937114696</v>
      </c>
      <c r="IV272" s="144">
        <v>6.0692951015531698</v>
      </c>
      <c r="IW272" s="144">
        <v>5.0122172002987799</v>
      </c>
      <c r="IX272" s="144">
        <v>7.4254668621634199</v>
      </c>
      <c r="IY272" s="338">
        <v>38</v>
      </c>
      <c r="IZ272" s="366">
        <v>0.29116542793655698</v>
      </c>
      <c r="JA272" s="366">
        <v>6.9469835466179202</v>
      </c>
      <c r="JB272" s="366">
        <v>95.246800731261402</v>
      </c>
      <c r="JC272" s="366">
        <v>4.1912497126656998</v>
      </c>
      <c r="JD272" s="144">
        <v>6.4986491987713304</v>
      </c>
    </row>
    <row r="273" spans="1:264" ht="18" customHeight="1">
      <c r="A273" s="278"/>
      <c r="B273" s="279" t="s">
        <v>87</v>
      </c>
      <c r="C273" s="279" t="s">
        <v>87</v>
      </c>
      <c r="D273" s="280" t="s">
        <v>1989</v>
      </c>
      <c r="E273" s="281" t="s">
        <v>1479</v>
      </c>
      <c r="F273" s="280" t="s">
        <v>136</v>
      </c>
      <c r="G273" s="281" t="s">
        <v>35</v>
      </c>
      <c r="H273" s="282" t="s">
        <v>87</v>
      </c>
      <c r="I273" s="282" t="s">
        <v>87</v>
      </c>
      <c r="J273" s="282" t="s">
        <v>87</v>
      </c>
      <c r="K273" s="282" t="s">
        <v>87</v>
      </c>
      <c r="L273" s="282" t="s">
        <v>87</v>
      </c>
      <c r="M273" s="283">
        <v>131669</v>
      </c>
      <c r="N273" s="282" t="s">
        <v>87</v>
      </c>
      <c r="O273" s="282" t="s">
        <v>87</v>
      </c>
      <c r="P273" s="282" t="s">
        <v>87</v>
      </c>
      <c r="Q273" s="282" t="s">
        <v>87</v>
      </c>
      <c r="R273" s="132">
        <v>95.617879742833892</v>
      </c>
      <c r="S273" s="132">
        <v>90.306249049888606</v>
      </c>
      <c r="T273" s="339" t="s">
        <v>88</v>
      </c>
      <c r="U273" s="339" t="s">
        <v>88</v>
      </c>
      <c r="V273" s="132">
        <v>12.2399020807834</v>
      </c>
      <c r="W273" s="132">
        <v>8.0783353733170102</v>
      </c>
      <c r="X273" s="132">
        <v>20.318237454100402</v>
      </c>
      <c r="Y273" s="282" t="s">
        <v>87</v>
      </c>
      <c r="Z273" s="282" t="s">
        <v>87</v>
      </c>
      <c r="AA273" s="282" t="s">
        <v>87</v>
      </c>
      <c r="AB273" s="282" t="s">
        <v>87</v>
      </c>
      <c r="AC273" s="282" t="s">
        <v>87</v>
      </c>
      <c r="AD273" s="282" t="s">
        <v>87</v>
      </c>
      <c r="AE273" s="282" t="s">
        <v>87</v>
      </c>
      <c r="AF273" s="282" t="s">
        <v>87</v>
      </c>
      <c r="AG273" s="282" t="s">
        <v>87</v>
      </c>
      <c r="AH273" s="282" t="s">
        <v>87</v>
      </c>
      <c r="AI273" s="282" t="s">
        <v>87</v>
      </c>
      <c r="AJ273" s="282" t="s">
        <v>87</v>
      </c>
      <c r="AK273" s="282" t="s">
        <v>87</v>
      </c>
      <c r="AL273" s="282" t="s">
        <v>87</v>
      </c>
      <c r="AM273" s="282" t="s">
        <v>87</v>
      </c>
      <c r="AN273" s="282" t="s">
        <v>87</v>
      </c>
      <c r="AO273" s="282" t="s">
        <v>87</v>
      </c>
      <c r="AP273" s="282" t="s">
        <v>87</v>
      </c>
      <c r="AQ273" s="282" t="s">
        <v>87</v>
      </c>
      <c r="AR273" s="282" t="s">
        <v>87</v>
      </c>
      <c r="AS273" s="282" t="s">
        <v>87</v>
      </c>
      <c r="AT273" s="282" t="s">
        <v>87</v>
      </c>
      <c r="AU273" s="282" t="s">
        <v>87</v>
      </c>
      <c r="AV273" s="282" t="s">
        <v>87</v>
      </c>
      <c r="AW273" s="286" t="s">
        <v>87</v>
      </c>
      <c r="AX273" s="286" t="s">
        <v>87</v>
      </c>
      <c r="AY273" s="286" t="s">
        <v>87</v>
      </c>
      <c r="AZ273" s="286" t="s">
        <v>87</v>
      </c>
      <c r="BA273" s="286" t="s">
        <v>87</v>
      </c>
      <c r="BB273" s="285">
        <v>25</v>
      </c>
      <c r="BC273" s="285">
        <v>20</v>
      </c>
      <c r="BD273" s="287" t="s">
        <v>88</v>
      </c>
      <c r="BE273" s="287" t="s">
        <v>88</v>
      </c>
      <c r="BF273" s="287" t="s">
        <v>88</v>
      </c>
      <c r="BG273" s="285">
        <v>0</v>
      </c>
      <c r="BH273" s="284">
        <v>0</v>
      </c>
      <c r="BI273" s="285">
        <v>36</v>
      </c>
      <c r="BJ273" s="284">
        <v>24.943876278373661</v>
      </c>
      <c r="BK273" s="285">
        <v>0</v>
      </c>
      <c r="BL273" s="284">
        <v>0</v>
      </c>
      <c r="BM273" s="285">
        <v>0</v>
      </c>
      <c r="BN273" s="288">
        <v>0</v>
      </c>
      <c r="BO273" s="289">
        <v>0</v>
      </c>
      <c r="BP273" s="288">
        <v>0</v>
      </c>
      <c r="BQ273" s="285">
        <v>0</v>
      </c>
      <c r="BR273" s="288">
        <v>0</v>
      </c>
      <c r="BS273" s="285">
        <v>0</v>
      </c>
      <c r="BT273" s="288">
        <v>0</v>
      </c>
      <c r="BU273" s="285">
        <v>0</v>
      </c>
      <c r="BV273" s="288">
        <v>0</v>
      </c>
      <c r="BW273" s="285">
        <v>0</v>
      </c>
      <c r="BX273" s="288">
        <v>0</v>
      </c>
      <c r="BY273" s="290">
        <v>0</v>
      </c>
      <c r="BZ273" s="291">
        <v>0</v>
      </c>
      <c r="CA273" s="285">
        <v>34</v>
      </c>
      <c r="CB273" s="288">
        <v>23.558105374019569</v>
      </c>
      <c r="CC273" s="290">
        <v>0</v>
      </c>
      <c r="CD273" s="291">
        <v>0</v>
      </c>
      <c r="CE273" s="290">
        <v>32</v>
      </c>
      <c r="CF273" s="291">
        <v>22.172334469665476</v>
      </c>
      <c r="CG273" s="290">
        <v>180</v>
      </c>
      <c r="CH273" s="291">
        <v>124.71938139186831</v>
      </c>
      <c r="CI273" s="285">
        <v>548</v>
      </c>
      <c r="CJ273" s="288">
        <v>379.70122779302125</v>
      </c>
      <c r="CK273" s="290">
        <v>95</v>
      </c>
      <c r="CL273" s="291">
        <v>65.824117956819379</v>
      </c>
      <c r="CM273" s="290">
        <v>0</v>
      </c>
      <c r="CN273" s="294">
        <v>0</v>
      </c>
      <c r="CO273" s="290">
        <v>8</v>
      </c>
      <c r="CP273" s="291">
        <v>5.5430836174163689</v>
      </c>
      <c r="CQ273" s="290">
        <v>1</v>
      </c>
      <c r="CR273" s="291">
        <v>0.69288545217704611</v>
      </c>
      <c r="CS273" s="285">
        <v>0</v>
      </c>
      <c r="CT273" s="288">
        <v>0</v>
      </c>
      <c r="CU273" s="290">
        <v>0</v>
      </c>
      <c r="CV273" s="291">
        <v>0</v>
      </c>
      <c r="CW273" s="290">
        <v>0</v>
      </c>
      <c r="CX273" s="291">
        <v>0</v>
      </c>
      <c r="CY273" s="290">
        <v>0</v>
      </c>
      <c r="CZ273" s="291">
        <v>0</v>
      </c>
      <c r="DA273" s="290">
        <v>0</v>
      </c>
      <c r="DB273" s="291">
        <v>0</v>
      </c>
      <c r="DC273" s="290">
        <v>0</v>
      </c>
      <c r="DD273" s="290">
        <v>0</v>
      </c>
      <c r="DE273" s="290">
        <v>0</v>
      </c>
      <c r="DF273" s="290">
        <v>0</v>
      </c>
      <c r="DG273" s="290">
        <v>0</v>
      </c>
      <c r="DH273" s="290">
        <v>0</v>
      </c>
      <c r="DI273" s="290">
        <v>0</v>
      </c>
      <c r="DJ273" s="290">
        <v>0</v>
      </c>
      <c r="DK273" s="290">
        <v>0</v>
      </c>
      <c r="DL273" s="290">
        <v>0</v>
      </c>
      <c r="DM273" s="290">
        <v>0</v>
      </c>
      <c r="DN273" s="290">
        <v>0</v>
      </c>
      <c r="DO273" s="290">
        <v>0</v>
      </c>
      <c r="DP273" s="290">
        <v>0</v>
      </c>
      <c r="DQ273" s="290">
        <v>0</v>
      </c>
      <c r="DR273" s="290">
        <v>0</v>
      </c>
      <c r="DS273" s="290">
        <v>0</v>
      </c>
      <c r="DT273" s="290">
        <v>0</v>
      </c>
      <c r="DU273" s="290">
        <v>0</v>
      </c>
      <c r="DV273" s="290">
        <v>0</v>
      </c>
      <c r="DW273" s="290">
        <v>0</v>
      </c>
      <c r="DX273" s="290">
        <v>0</v>
      </c>
      <c r="DY273" s="290">
        <v>0</v>
      </c>
      <c r="DZ273" s="290">
        <v>0</v>
      </c>
      <c r="EA273" s="290">
        <v>0</v>
      </c>
      <c r="EB273" s="291">
        <v>0</v>
      </c>
      <c r="EC273" s="290">
        <v>0</v>
      </c>
      <c r="ED273" s="290">
        <v>0</v>
      </c>
      <c r="EE273" s="290">
        <v>0</v>
      </c>
      <c r="EF273" s="291">
        <v>0</v>
      </c>
      <c r="EG273" s="290">
        <v>0</v>
      </c>
      <c r="EH273" s="290">
        <v>0</v>
      </c>
      <c r="EI273" s="290">
        <v>0</v>
      </c>
      <c r="EJ273" s="290">
        <v>0</v>
      </c>
      <c r="EK273" s="290">
        <v>0</v>
      </c>
      <c r="EL273" s="290">
        <v>0</v>
      </c>
      <c r="EM273" s="290">
        <v>0</v>
      </c>
      <c r="EN273" s="290">
        <v>0</v>
      </c>
      <c r="EO273" s="290">
        <v>0</v>
      </c>
      <c r="EP273" s="290">
        <v>0</v>
      </c>
      <c r="EQ273" s="290">
        <v>0</v>
      </c>
      <c r="ER273" s="290">
        <v>0</v>
      </c>
      <c r="ES273" s="290">
        <v>0</v>
      </c>
      <c r="ET273" s="290">
        <v>0</v>
      </c>
      <c r="EU273" s="290">
        <v>0</v>
      </c>
      <c r="EV273" s="290">
        <v>0</v>
      </c>
      <c r="EW273" s="290">
        <v>0</v>
      </c>
      <c r="EX273" s="290">
        <v>0</v>
      </c>
      <c r="EY273" s="290">
        <v>0</v>
      </c>
      <c r="EZ273" s="290">
        <v>0</v>
      </c>
      <c r="FA273" s="290">
        <v>0</v>
      </c>
      <c r="FB273" s="290">
        <v>0</v>
      </c>
      <c r="FC273" s="290">
        <v>0</v>
      </c>
      <c r="FD273" s="290">
        <v>0</v>
      </c>
      <c r="FE273" s="290">
        <v>0</v>
      </c>
      <c r="FF273" s="290">
        <v>0</v>
      </c>
      <c r="FG273" s="290">
        <v>0</v>
      </c>
      <c r="FH273" s="290">
        <v>0</v>
      </c>
      <c r="FI273" s="290">
        <v>0</v>
      </c>
      <c r="FJ273" s="290">
        <v>0</v>
      </c>
      <c r="FK273" s="295">
        <v>2</v>
      </c>
      <c r="FL273" s="291">
        <v>1.518960423486166</v>
      </c>
      <c r="FM273" s="295">
        <v>0</v>
      </c>
      <c r="FN273" s="291">
        <v>0</v>
      </c>
      <c r="FO273" s="295">
        <v>0</v>
      </c>
      <c r="FP273" s="291">
        <v>0</v>
      </c>
      <c r="FQ273" s="281">
        <v>0</v>
      </c>
      <c r="FR273" s="292">
        <v>0</v>
      </c>
      <c r="FS273" s="281">
        <v>0</v>
      </c>
      <c r="FT273" s="292">
        <v>0</v>
      </c>
      <c r="FU273" s="295">
        <v>0</v>
      </c>
      <c r="FV273" s="291">
        <v>0</v>
      </c>
      <c r="FW273" s="293">
        <v>0</v>
      </c>
      <c r="FX273" s="293">
        <v>0</v>
      </c>
      <c r="FY273" s="293">
        <v>0</v>
      </c>
      <c r="FZ273" s="293">
        <v>0</v>
      </c>
      <c r="GA273" s="293">
        <v>0</v>
      </c>
      <c r="GB273" s="290">
        <v>0</v>
      </c>
      <c r="GC273" s="290">
        <v>0</v>
      </c>
      <c r="GD273" s="290">
        <v>0</v>
      </c>
      <c r="GE273" s="290">
        <v>0</v>
      </c>
      <c r="GF273" s="290">
        <v>0</v>
      </c>
      <c r="GG273" s="291">
        <v>0</v>
      </c>
      <c r="GH273" s="291">
        <v>0</v>
      </c>
      <c r="GI273" s="291">
        <v>0</v>
      </c>
      <c r="GJ273" s="291">
        <v>0</v>
      </c>
      <c r="GK273" s="291">
        <v>0</v>
      </c>
      <c r="GL273" s="291">
        <v>0</v>
      </c>
      <c r="GM273" s="291">
        <v>0</v>
      </c>
      <c r="GN273" s="291">
        <v>0</v>
      </c>
      <c r="GO273" s="291">
        <v>0</v>
      </c>
      <c r="GP273" s="291">
        <v>0</v>
      </c>
      <c r="GQ273" s="291">
        <v>0</v>
      </c>
      <c r="GR273" s="291">
        <v>0</v>
      </c>
      <c r="GS273" s="291">
        <v>0</v>
      </c>
      <c r="GT273" s="291">
        <v>0</v>
      </c>
      <c r="GU273" s="291">
        <v>0</v>
      </c>
      <c r="GV273" s="291">
        <v>0</v>
      </c>
      <c r="GW273" s="291">
        <v>0</v>
      </c>
      <c r="GX273" s="291">
        <v>0</v>
      </c>
      <c r="GY273" s="291">
        <v>0</v>
      </c>
      <c r="GZ273" s="291">
        <v>0</v>
      </c>
      <c r="HA273" s="291">
        <v>0</v>
      </c>
      <c r="HB273" s="291">
        <v>0</v>
      </c>
      <c r="HC273" s="291">
        <v>0</v>
      </c>
      <c r="HD273" s="291">
        <v>0</v>
      </c>
      <c r="HE273" s="291">
        <v>0</v>
      </c>
      <c r="HF273" s="291">
        <v>0</v>
      </c>
      <c r="HG273" s="291">
        <v>0</v>
      </c>
      <c r="HH273" s="291">
        <v>0</v>
      </c>
      <c r="HI273" s="291">
        <v>0</v>
      </c>
      <c r="HJ273" s="134">
        <v>1.518960423486166</v>
      </c>
      <c r="HK273" s="134">
        <v>25.062846987521738</v>
      </c>
      <c r="HL273" s="132">
        <v>30.531104512071938</v>
      </c>
      <c r="HM273" s="144">
        <v>98.597416391342406</v>
      </c>
      <c r="HN273" s="144">
        <v>89.384798749672001</v>
      </c>
      <c r="HO273" s="366">
        <v>8.2827167310877997E-2</v>
      </c>
      <c r="HP273" s="366">
        <v>0</v>
      </c>
      <c r="HQ273" s="366">
        <v>4.6153846153846203</v>
      </c>
      <c r="HR273" s="366">
        <v>0</v>
      </c>
      <c r="HS273" s="132">
        <v>86.153846153846203</v>
      </c>
      <c r="HT273" s="132">
        <v>94.6666666666667</v>
      </c>
      <c r="HU273" s="132">
        <v>1.7945886250690199</v>
      </c>
      <c r="HV273" s="132">
        <v>1.61812297734628</v>
      </c>
      <c r="HW273" s="132">
        <v>5.5644444444444403</v>
      </c>
      <c r="HX273" s="132">
        <v>7.4098007539041504</v>
      </c>
      <c r="HY273" s="144">
        <v>90.089719303569197</v>
      </c>
      <c r="HZ273" s="144">
        <v>78.469720797050996</v>
      </c>
      <c r="IA273" s="383">
        <v>12</v>
      </c>
      <c r="IB273" s="383">
        <v>6</v>
      </c>
      <c r="IC273" s="366">
        <v>0.25823111684958</v>
      </c>
      <c r="ID273" s="366">
        <v>9.6852300242130707E-2</v>
      </c>
      <c r="IE273" s="366">
        <v>3.7617554858934201</v>
      </c>
      <c r="IF273" s="366">
        <v>2.0689655172413799</v>
      </c>
      <c r="IG273" s="144">
        <v>78.683385579937294</v>
      </c>
      <c r="IH273" s="144">
        <v>82.758620689655203</v>
      </c>
      <c r="II273" s="144">
        <v>6.8646438562513401</v>
      </c>
      <c r="IJ273" s="144">
        <v>4.6811945117029898</v>
      </c>
      <c r="IK273" s="144">
        <v>7.9857777777777796</v>
      </c>
      <c r="IL273" s="144">
        <v>11.348052414288301</v>
      </c>
      <c r="IM273" s="146">
        <v>105.35664409461027</v>
      </c>
      <c r="IN273" s="135">
        <v>106.79256706306481</v>
      </c>
      <c r="IO273" s="385">
        <v>0.21291696238467001</v>
      </c>
      <c r="IP273" s="385">
        <v>0</v>
      </c>
      <c r="IQ273" s="385">
        <v>2.9702970297029698</v>
      </c>
      <c r="IR273" s="385">
        <v>0</v>
      </c>
      <c r="IS273" s="144">
        <v>84.653465346534603</v>
      </c>
      <c r="IT273" s="144">
        <v>93.835616438356197</v>
      </c>
      <c r="IU273" s="144">
        <v>7.1682044002838898</v>
      </c>
      <c r="IV273" s="144">
        <v>5.1994301994301999</v>
      </c>
      <c r="IW273" s="144">
        <v>8.6007509386733396</v>
      </c>
      <c r="IX273" s="144">
        <v>9.1186169681223106</v>
      </c>
      <c r="IY273" s="338">
        <v>13</v>
      </c>
      <c r="IZ273" s="366">
        <v>0.19691002726446499</v>
      </c>
      <c r="JA273" s="366">
        <v>7.4712643678160902</v>
      </c>
      <c r="JB273" s="366">
        <v>97.701149425287397</v>
      </c>
      <c r="JC273" s="366">
        <v>2.6355649803090002</v>
      </c>
      <c r="JD273" s="144">
        <v>15.329384311613699</v>
      </c>
    </row>
    <row r="274" spans="1:264" ht="18" customHeight="1">
      <c r="A274" s="278"/>
      <c r="B274" s="279" t="s">
        <v>87</v>
      </c>
      <c r="C274" s="279" t="s">
        <v>87</v>
      </c>
      <c r="D274" s="280" t="s">
        <v>1990</v>
      </c>
      <c r="E274" s="281" t="s">
        <v>1480</v>
      </c>
      <c r="F274" s="280" t="s">
        <v>136</v>
      </c>
      <c r="G274" s="281" t="s">
        <v>35</v>
      </c>
      <c r="H274" s="282" t="s">
        <v>87</v>
      </c>
      <c r="I274" s="282" t="s">
        <v>87</v>
      </c>
      <c r="J274" s="282" t="s">
        <v>87</v>
      </c>
      <c r="K274" s="282" t="s">
        <v>87</v>
      </c>
      <c r="L274" s="282" t="s">
        <v>87</v>
      </c>
      <c r="M274" s="283">
        <v>103766</v>
      </c>
      <c r="N274" s="282" t="s">
        <v>87</v>
      </c>
      <c r="O274" s="282" t="s">
        <v>87</v>
      </c>
      <c r="P274" s="282" t="s">
        <v>87</v>
      </c>
      <c r="Q274" s="282" t="s">
        <v>87</v>
      </c>
      <c r="R274" s="132">
        <v>99.557726845384892</v>
      </c>
      <c r="S274" s="132">
        <v>91.665978838203472</v>
      </c>
      <c r="T274" s="339" t="s">
        <v>88</v>
      </c>
      <c r="U274" s="339" t="s">
        <v>88</v>
      </c>
      <c r="V274" s="132">
        <v>13.9926354550237</v>
      </c>
      <c r="W274" s="132">
        <v>6.5228826933193096</v>
      </c>
      <c r="X274" s="132">
        <v>20.515518148342998</v>
      </c>
      <c r="Y274" s="282" t="s">
        <v>87</v>
      </c>
      <c r="Z274" s="282" t="s">
        <v>87</v>
      </c>
      <c r="AA274" s="282" t="s">
        <v>87</v>
      </c>
      <c r="AB274" s="282" t="s">
        <v>87</v>
      </c>
      <c r="AC274" s="282" t="s">
        <v>87</v>
      </c>
      <c r="AD274" s="282" t="s">
        <v>87</v>
      </c>
      <c r="AE274" s="282" t="s">
        <v>87</v>
      </c>
      <c r="AF274" s="282" t="s">
        <v>87</v>
      </c>
      <c r="AG274" s="282" t="s">
        <v>87</v>
      </c>
      <c r="AH274" s="282" t="s">
        <v>87</v>
      </c>
      <c r="AI274" s="282" t="s">
        <v>87</v>
      </c>
      <c r="AJ274" s="282" t="s">
        <v>87</v>
      </c>
      <c r="AK274" s="282" t="s">
        <v>87</v>
      </c>
      <c r="AL274" s="282" t="s">
        <v>87</v>
      </c>
      <c r="AM274" s="282" t="s">
        <v>87</v>
      </c>
      <c r="AN274" s="282" t="s">
        <v>87</v>
      </c>
      <c r="AO274" s="282" t="s">
        <v>87</v>
      </c>
      <c r="AP274" s="282" t="s">
        <v>87</v>
      </c>
      <c r="AQ274" s="282" t="s">
        <v>87</v>
      </c>
      <c r="AR274" s="282" t="s">
        <v>87</v>
      </c>
      <c r="AS274" s="282" t="s">
        <v>87</v>
      </c>
      <c r="AT274" s="282" t="s">
        <v>87</v>
      </c>
      <c r="AU274" s="282" t="s">
        <v>87</v>
      </c>
      <c r="AV274" s="282" t="s">
        <v>87</v>
      </c>
      <c r="AW274" s="286" t="s">
        <v>87</v>
      </c>
      <c r="AX274" s="286" t="s">
        <v>87</v>
      </c>
      <c r="AY274" s="286" t="s">
        <v>87</v>
      </c>
      <c r="AZ274" s="286" t="s">
        <v>87</v>
      </c>
      <c r="BA274" s="286" t="s">
        <v>87</v>
      </c>
      <c r="BB274" s="285">
        <v>14</v>
      </c>
      <c r="BC274" s="285">
        <v>18</v>
      </c>
      <c r="BD274" s="287" t="s">
        <v>88</v>
      </c>
      <c r="BE274" s="287" t="s">
        <v>88</v>
      </c>
      <c r="BF274" s="287" t="s">
        <v>88</v>
      </c>
      <c r="BG274" s="285">
        <v>20</v>
      </c>
      <c r="BH274" s="284">
        <v>17.521726941407348</v>
      </c>
      <c r="BI274" s="285">
        <v>158</v>
      </c>
      <c r="BJ274" s="284">
        <v>138.42164283711804</v>
      </c>
      <c r="BK274" s="285">
        <v>0</v>
      </c>
      <c r="BL274" s="284">
        <v>0</v>
      </c>
      <c r="BM274" s="285">
        <v>0</v>
      </c>
      <c r="BN274" s="288">
        <v>0</v>
      </c>
      <c r="BO274" s="289">
        <v>53</v>
      </c>
      <c r="BP274" s="288">
        <v>46.432576394729466</v>
      </c>
      <c r="BQ274" s="285">
        <v>0</v>
      </c>
      <c r="BR274" s="288">
        <v>0</v>
      </c>
      <c r="BS274" s="285">
        <v>0</v>
      </c>
      <c r="BT274" s="288">
        <v>0</v>
      </c>
      <c r="BU274" s="285">
        <v>0</v>
      </c>
      <c r="BV274" s="288">
        <v>0</v>
      </c>
      <c r="BW274" s="285">
        <v>15</v>
      </c>
      <c r="BX274" s="288">
        <v>13.141295206055508</v>
      </c>
      <c r="BY274" s="290">
        <v>0</v>
      </c>
      <c r="BZ274" s="291">
        <v>0</v>
      </c>
      <c r="CA274" s="285">
        <v>240</v>
      </c>
      <c r="CB274" s="288">
        <v>210.26072329688813</v>
      </c>
      <c r="CC274" s="285">
        <v>0</v>
      </c>
      <c r="CD274" s="288">
        <v>0</v>
      </c>
      <c r="CE274" s="285">
        <v>10</v>
      </c>
      <c r="CF274" s="288">
        <v>8.7608634707036739</v>
      </c>
      <c r="CG274" s="285">
        <v>188</v>
      </c>
      <c r="CH274" s="288">
        <v>164.70423324922905</v>
      </c>
      <c r="CI274" s="285">
        <v>297</v>
      </c>
      <c r="CJ274" s="288">
        <v>260.19764507989908</v>
      </c>
      <c r="CK274" s="285">
        <v>68</v>
      </c>
      <c r="CL274" s="288">
        <v>59.573871600784976</v>
      </c>
      <c r="CM274" s="285">
        <v>16</v>
      </c>
      <c r="CN274" s="292">
        <v>14.017381553125876</v>
      </c>
      <c r="CO274" s="285">
        <v>57</v>
      </c>
      <c r="CP274" s="288">
        <v>49.936921783010938</v>
      </c>
      <c r="CQ274" s="285">
        <v>0</v>
      </c>
      <c r="CR274" s="288">
        <v>0</v>
      </c>
      <c r="CS274" s="285">
        <v>16</v>
      </c>
      <c r="CT274" s="288">
        <v>14.017381553125876</v>
      </c>
      <c r="CU274" s="285">
        <v>26</v>
      </c>
      <c r="CV274" s="288">
        <v>22.778245023829548</v>
      </c>
      <c r="CW274" s="285">
        <v>234</v>
      </c>
      <c r="CX274" s="288">
        <v>205.00420521446594</v>
      </c>
      <c r="CY274" s="285">
        <v>234</v>
      </c>
      <c r="CZ274" s="288">
        <v>205.00420521446594</v>
      </c>
      <c r="DA274" s="290">
        <v>0</v>
      </c>
      <c r="DB274" s="291">
        <v>0</v>
      </c>
      <c r="DC274" s="285">
        <v>0</v>
      </c>
      <c r="DD274" s="285">
        <v>0</v>
      </c>
      <c r="DE274" s="285">
        <v>312</v>
      </c>
      <c r="DF274" s="285">
        <v>9540</v>
      </c>
      <c r="DG274" s="285">
        <v>0</v>
      </c>
      <c r="DH274" s="285">
        <v>357</v>
      </c>
      <c r="DI274" s="285">
        <v>113</v>
      </c>
      <c r="DJ274" s="285">
        <v>63</v>
      </c>
      <c r="DK274" s="285">
        <v>0</v>
      </c>
      <c r="DL274" s="285">
        <v>0</v>
      </c>
      <c r="DM274" s="285">
        <v>0</v>
      </c>
      <c r="DN274" s="285">
        <v>495</v>
      </c>
      <c r="DO274" s="285">
        <v>82</v>
      </c>
      <c r="DP274" s="285">
        <v>24</v>
      </c>
      <c r="DQ274" s="285">
        <v>4</v>
      </c>
      <c r="DR274" s="285">
        <v>0</v>
      </c>
      <c r="DS274" s="285">
        <v>19</v>
      </c>
      <c r="DT274" s="285">
        <v>15826</v>
      </c>
      <c r="DU274" s="285">
        <v>23220</v>
      </c>
      <c r="DV274" s="285">
        <v>0</v>
      </c>
      <c r="DW274" s="285">
        <v>2395</v>
      </c>
      <c r="DX274" s="285">
        <v>256</v>
      </c>
      <c r="DY274" s="285">
        <v>260</v>
      </c>
      <c r="DZ274" s="285">
        <v>2698</v>
      </c>
      <c r="EA274" s="285">
        <v>9991</v>
      </c>
      <c r="EB274" s="288">
        <v>19.337403663297</v>
      </c>
      <c r="EC274" s="285">
        <v>128</v>
      </c>
      <c r="ED274" s="285">
        <v>3318</v>
      </c>
      <c r="EE274" s="285">
        <v>617</v>
      </c>
      <c r="EF274" s="288">
        <v>18.595539481615432</v>
      </c>
      <c r="EG274" s="285">
        <v>41</v>
      </c>
      <c r="EH274" s="285">
        <v>121</v>
      </c>
      <c r="EI274" s="285">
        <v>37</v>
      </c>
      <c r="EJ274" s="285">
        <v>62</v>
      </c>
      <c r="EK274" s="285">
        <v>265</v>
      </c>
      <c r="EL274" s="285">
        <v>0</v>
      </c>
      <c r="EM274" s="285">
        <v>9</v>
      </c>
      <c r="EN274" s="285">
        <v>14</v>
      </c>
      <c r="EO274" s="285">
        <v>32</v>
      </c>
      <c r="EP274" s="285">
        <v>11</v>
      </c>
      <c r="EQ274" s="285">
        <v>22</v>
      </c>
      <c r="ER274" s="285">
        <v>0</v>
      </c>
      <c r="ES274" s="285">
        <v>0</v>
      </c>
      <c r="ET274" s="285">
        <v>4</v>
      </c>
      <c r="EU274" s="285">
        <v>0</v>
      </c>
      <c r="EV274" s="285">
        <v>1103</v>
      </c>
      <c r="EW274" s="285">
        <v>15</v>
      </c>
      <c r="EX274" s="285">
        <v>26</v>
      </c>
      <c r="EY274" s="285">
        <v>1062</v>
      </c>
      <c r="EZ274" s="285">
        <v>0</v>
      </c>
      <c r="FA274" s="285">
        <v>4</v>
      </c>
      <c r="FB274" s="285">
        <v>4</v>
      </c>
      <c r="FC274" s="285">
        <v>7</v>
      </c>
      <c r="FD274" s="285">
        <v>6</v>
      </c>
      <c r="FE274" s="285">
        <v>2</v>
      </c>
      <c r="FF274" s="285">
        <v>11</v>
      </c>
      <c r="FG274" s="285">
        <v>160</v>
      </c>
      <c r="FH274" s="285">
        <v>282</v>
      </c>
      <c r="FI274" s="285">
        <v>20</v>
      </c>
      <c r="FJ274" s="285">
        <v>1952</v>
      </c>
      <c r="FK274" s="289">
        <v>6</v>
      </c>
      <c r="FL274" s="288">
        <v>5.7822408110556447</v>
      </c>
      <c r="FM274" s="289">
        <v>2</v>
      </c>
      <c r="FN274" s="288">
        <v>1.9274136036852147</v>
      </c>
      <c r="FO274" s="289">
        <v>1</v>
      </c>
      <c r="FP274" s="288">
        <v>0.96370680184260737</v>
      </c>
      <c r="FQ274" s="281">
        <v>1</v>
      </c>
      <c r="FR274" s="292">
        <v>0.87608634707036726</v>
      </c>
      <c r="FS274" s="281">
        <v>0</v>
      </c>
      <c r="FT274" s="292">
        <v>0</v>
      </c>
      <c r="FU274" s="289">
        <v>0</v>
      </c>
      <c r="FV274" s="288">
        <v>0</v>
      </c>
      <c r="FW274" s="293">
        <v>1</v>
      </c>
      <c r="FX274" s="293">
        <v>0</v>
      </c>
      <c r="FY274" s="293">
        <v>0</v>
      </c>
      <c r="FZ274" s="293">
        <v>0</v>
      </c>
      <c r="GA274" s="293">
        <v>1</v>
      </c>
      <c r="GB274" s="285">
        <v>4419</v>
      </c>
      <c r="GC274" s="285">
        <v>0</v>
      </c>
      <c r="GD274" s="285">
        <v>0</v>
      </c>
      <c r="GE274" s="285">
        <v>0</v>
      </c>
      <c r="GF274" s="285">
        <v>8</v>
      </c>
      <c r="GG274" s="288">
        <v>100.9</v>
      </c>
      <c r="GH274" s="288">
        <v>365</v>
      </c>
      <c r="GI274" s="288">
        <v>19.8</v>
      </c>
      <c r="GJ274" s="288">
        <v>3</v>
      </c>
      <c r="GK274" s="288">
        <v>2</v>
      </c>
      <c r="GL274" s="288">
        <v>2</v>
      </c>
      <c r="GM274" s="288">
        <v>1</v>
      </c>
      <c r="GN274" s="288">
        <v>1</v>
      </c>
      <c r="GO274" s="288">
        <v>0</v>
      </c>
      <c r="GP274" s="288">
        <v>3.38</v>
      </c>
      <c r="GQ274" s="288">
        <v>1</v>
      </c>
      <c r="GR274" s="288">
        <v>1</v>
      </c>
      <c r="GS274" s="288">
        <v>0</v>
      </c>
      <c r="GT274" s="288">
        <v>2.09</v>
      </c>
      <c r="GU274" s="288">
        <v>0</v>
      </c>
      <c r="GV274" s="288">
        <v>1</v>
      </c>
      <c r="GW274" s="288">
        <v>0</v>
      </c>
      <c r="GX274" s="288">
        <v>0</v>
      </c>
      <c r="GY274" s="288">
        <v>1</v>
      </c>
      <c r="GZ274" s="288">
        <v>2</v>
      </c>
      <c r="HA274" s="288">
        <v>0</v>
      </c>
      <c r="HB274" s="288">
        <v>0</v>
      </c>
      <c r="HC274" s="288">
        <v>0</v>
      </c>
      <c r="HD274" s="288">
        <v>0</v>
      </c>
      <c r="HE274" s="288">
        <v>1</v>
      </c>
      <c r="HF274" s="288">
        <v>0</v>
      </c>
      <c r="HG274" s="288">
        <v>0</v>
      </c>
      <c r="HH274" s="288">
        <v>4</v>
      </c>
      <c r="HI274" s="288">
        <v>2</v>
      </c>
      <c r="HJ274" s="134">
        <v>1.9274136036852147</v>
      </c>
      <c r="HK274" s="134">
        <v>17.346722433166931</v>
      </c>
      <c r="HL274" s="132">
        <v>57.870593450648578</v>
      </c>
      <c r="HM274" s="144">
        <v>88.488993269738202</v>
      </c>
      <c r="HN274" s="144">
        <v>86.893112593009107</v>
      </c>
      <c r="HO274" s="365">
        <v>5.0530570995452301E-2</v>
      </c>
      <c r="HP274" s="365">
        <v>1.9131432944327498E-2</v>
      </c>
      <c r="HQ274" s="365">
        <v>4.2553191489361701</v>
      </c>
      <c r="HR274" s="365">
        <v>2</v>
      </c>
      <c r="HS274" s="132">
        <v>70.212765957446805</v>
      </c>
      <c r="HT274" s="132">
        <v>88</v>
      </c>
      <c r="HU274" s="132">
        <v>1.1874684183931301</v>
      </c>
      <c r="HV274" s="132">
        <v>0.956571647216376</v>
      </c>
      <c r="HW274" s="132">
        <v>8.1370257147995009</v>
      </c>
      <c r="HX274" s="132">
        <v>10.236460053899</v>
      </c>
      <c r="HY274" s="144">
        <v>97.295043512166288</v>
      </c>
      <c r="HZ274" s="144">
        <v>86.136750526765894</v>
      </c>
      <c r="IA274" s="383">
        <v>5</v>
      </c>
      <c r="IB274" s="383">
        <v>4</v>
      </c>
      <c r="IC274" s="366">
        <v>0.120540019286403</v>
      </c>
      <c r="ID274" s="366">
        <v>7.1877807726864307E-2</v>
      </c>
      <c r="IE274" s="366">
        <v>1.40449438202247</v>
      </c>
      <c r="IF274" s="366">
        <v>1.3745704467354001</v>
      </c>
      <c r="IG274" s="144">
        <v>70.505617977528104</v>
      </c>
      <c r="IH274" s="144">
        <v>77.663230240549794</v>
      </c>
      <c r="II274" s="144">
        <v>8.5824493731918992</v>
      </c>
      <c r="IJ274" s="144">
        <v>5.2291105121293802</v>
      </c>
      <c r="IK274" s="144">
        <v>8.8158604567523806</v>
      </c>
      <c r="IL274" s="144">
        <v>12.3185256020169</v>
      </c>
      <c r="IM274" s="146">
        <v>112.59300617254861</v>
      </c>
      <c r="IN274" s="135">
        <v>97.293909243496145</v>
      </c>
      <c r="IO274" s="366">
        <v>0.12947777298230501</v>
      </c>
      <c r="IP274" s="366">
        <v>0</v>
      </c>
      <c r="IQ274" s="366">
        <v>2.0270270270270299</v>
      </c>
      <c r="IR274" s="366">
        <v>0</v>
      </c>
      <c r="IS274" s="144">
        <v>74.324324324324294</v>
      </c>
      <c r="IT274" s="144">
        <v>83.838383838383805</v>
      </c>
      <c r="IU274" s="144">
        <v>6.3875701337936999</v>
      </c>
      <c r="IV274" s="144">
        <v>3.9790996784565902</v>
      </c>
      <c r="IW274" s="144">
        <v>8.6914750528405804</v>
      </c>
      <c r="IX274" s="144">
        <v>9.5260947810437901</v>
      </c>
      <c r="IY274" s="338">
        <v>7</v>
      </c>
      <c r="IZ274" s="366">
        <v>0.12239902080783401</v>
      </c>
      <c r="JA274" s="366">
        <v>6.7961165048543704</v>
      </c>
      <c r="JB274" s="366">
        <v>94.174757281553397</v>
      </c>
      <c r="JC274" s="366">
        <v>1.8010141633152601</v>
      </c>
      <c r="JD274" s="144">
        <v>15.791532643658201</v>
      </c>
    </row>
    <row r="275" spans="1:264" ht="18" customHeight="1">
      <c r="A275" s="278"/>
      <c r="B275" s="279" t="s">
        <v>87</v>
      </c>
      <c r="C275" s="279" t="s">
        <v>87</v>
      </c>
      <c r="D275" s="280" t="s">
        <v>1991</v>
      </c>
      <c r="E275" s="281" t="s">
        <v>1481</v>
      </c>
      <c r="F275" s="280" t="s">
        <v>137</v>
      </c>
      <c r="G275" s="281" t="s">
        <v>36</v>
      </c>
      <c r="H275" s="282" t="s">
        <v>87</v>
      </c>
      <c r="I275" s="282" t="s">
        <v>87</v>
      </c>
      <c r="J275" s="282" t="s">
        <v>87</v>
      </c>
      <c r="K275" s="282" t="s">
        <v>87</v>
      </c>
      <c r="L275" s="282" t="s">
        <v>87</v>
      </c>
      <c r="M275" s="283">
        <v>43666</v>
      </c>
      <c r="N275" s="282" t="s">
        <v>87</v>
      </c>
      <c r="O275" s="282" t="s">
        <v>87</v>
      </c>
      <c r="P275" s="282" t="s">
        <v>87</v>
      </c>
      <c r="Q275" s="282" t="s">
        <v>87</v>
      </c>
      <c r="R275" s="132">
        <v>102.22785642355436</v>
      </c>
      <c r="S275" s="132">
        <v>103.63002286898933</v>
      </c>
      <c r="T275" s="338">
        <v>14.797478539761983</v>
      </c>
      <c r="U275" s="338">
        <v>17.47931112507473</v>
      </c>
      <c r="V275" s="132">
        <v>9.9547511312217196</v>
      </c>
      <c r="W275" s="132">
        <v>5.7692307692307701</v>
      </c>
      <c r="X275" s="132">
        <v>15.7239819004525</v>
      </c>
      <c r="Y275" s="282" t="s">
        <v>87</v>
      </c>
      <c r="Z275" s="282" t="s">
        <v>87</v>
      </c>
      <c r="AA275" s="282" t="s">
        <v>87</v>
      </c>
      <c r="AB275" s="282" t="s">
        <v>87</v>
      </c>
      <c r="AC275" s="282" t="s">
        <v>87</v>
      </c>
      <c r="AD275" s="282" t="s">
        <v>87</v>
      </c>
      <c r="AE275" s="282" t="s">
        <v>87</v>
      </c>
      <c r="AF275" s="282" t="s">
        <v>87</v>
      </c>
      <c r="AG275" s="282" t="s">
        <v>87</v>
      </c>
      <c r="AH275" s="282" t="s">
        <v>87</v>
      </c>
      <c r="AI275" s="282" t="s">
        <v>87</v>
      </c>
      <c r="AJ275" s="282" t="s">
        <v>87</v>
      </c>
      <c r="AK275" s="282" t="s">
        <v>87</v>
      </c>
      <c r="AL275" s="282" t="s">
        <v>87</v>
      </c>
      <c r="AM275" s="282" t="s">
        <v>87</v>
      </c>
      <c r="AN275" s="282" t="s">
        <v>87</v>
      </c>
      <c r="AO275" s="282" t="s">
        <v>87</v>
      </c>
      <c r="AP275" s="282" t="s">
        <v>87</v>
      </c>
      <c r="AQ275" s="282" t="s">
        <v>87</v>
      </c>
      <c r="AR275" s="282" t="s">
        <v>87</v>
      </c>
      <c r="AS275" s="282" t="s">
        <v>87</v>
      </c>
      <c r="AT275" s="282" t="s">
        <v>87</v>
      </c>
      <c r="AU275" s="282" t="s">
        <v>87</v>
      </c>
      <c r="AV275" s="282" t="s">
        <v>87</v>
      </c>
      <c r="AW275" s="286" t="s">
        <v>87</v>
      </c>
      <c r="AX275" s="286" t="s">
        <v>87</v>
      </c>
      <c r="AY275" s="286" t="s">
        <v>87</v>
      </c>
      <c r="AZ275" s="286" t="s">
        <v>87</v>
      </c>
      <c r="BA275" s="286" t="s">
        <v>87</v>
      </c>
      <c r="BB275" s="285">
        <v>5</v>
      </c>
      <c r="BC275" s="285">
        <v>6</v>
      </c>
      <c r="BD275" s="287" t="s">
        <v>88</v>
      </c>
      <c r="BE275" s="287" t="s">
        <v>88</v>
      </c>
      <c r="BF275" s="287" t="s">
        <v>88</v>
      </c>
      <c r="BG275" s="285">
        <v>0</v>
      </c>
      <c r="BH275" s="284">
        <v>0</v>
      </c>
      <c r="BI275" s="285">
        <v>11</v>
      </c>
      <c r="BJ275" s="284">
        <v>22.750775594622542</v>
      </c>
      <c r="BK275" s="285">
        <v>0</v>
      </c>
      <c r="BL275" s="284">
        <v>0</v>
      </c>
      <c r="BM275" s="285">
        <v>0</v>
      </c>
      <c r="BN275" s="288">
        <v>0</v>
      </c>
      <c r="BO275" s="289">
        <v>0</v>
      </c>
      <c r="BP275" s="288">
        <v>0</v>
      </c>
      <c r="BQ275" s="285">
        <v>0</v>
      </c>
      <c r="BR275" s="288">
        <v>0</v>
      </c>
      <c r="BS275" s="285">
        <v>0</v>
      </c>
      <c r="BT275" s="288">
        <v>0</v>
      </c>
      <c r="BU275" s="285">
        <v>0</v>
      </c>
      <c r="BV275" s="288">
        <v>0</v>
      </c>
      <c r="BW275" s="285">
        <v>0</v>
      </c>
      <c r="BX275" s="288">
        <v>0</v>
      </c>
      <c r="BY275" s="290">
        <v>0</v>
      </c>
      <c r="BZ275" s="291">
        <v>0</v>
      </c>
      <c r="CA275" s="285">
        <v>44</v>
      </c>
      <c r="CB275" s="288">
        <v>91.003102378490169</v>
      </c>
      <c r="CC275" s="290">
        <v>0</v>
      </c>
      <c r="CD275" s="291">
        <v>0</v>
      </c>
      <c r="CE275" s="285">
        <v>17</v>
      </c>
      <c r="CF275" s="288">
        <v>35.160289555325747</v>
      </c>
      <c r="CG275" s="285">
        <v>15</v>
      </c>
      <c r="CH275" s="288">
        <v>31.023784901758013</v>
      </c>
      <c r="CI275" s="285">
        <v>125</v>
      </c>
      <c r="CJ275" s="288">
        <v>258.53154084798348</v>
      </c>
      <c r="CK275" s="285">
        <v>34</v>
      </c>
      <c r="CL275" s="288">
        <v>70.320579110651494</v>
      </c>
      <c r="CM275" s="290">
        <v>0</v>
      </c>
      <c r="CN275" s="294">
        <v>0</v>
      </c>
      <c r="CO275" s="285">
        <v>6</v>
      </c>
      <c r="CP275" s="288">
        <v>12.409513960703205</v>
      </c>
      <c r="CQ275" s="285">
        <v>0</v>
      </c>
      <c r="CR275" s="288">
        <v>0</v>
      </c>
      <c r="CS275" s="285">
        <v>0</v>
      </c>
      <c r="CT275" s="288">
        <v>0</v>
      </c>
      <c r="CU275" s="285">
        <v>0</v>
      </c>
      <c r="CV275" s="288">
        <v>0</v>
      </c>
      <c r="CW275" s="285">
        <v>0</v>
      </c>
      <c r="CX275" s="288">
        <v>0</v>
      </c>
      <c r="CY275" s="285">
        <v>0</v>
      </c>
      <c r="CZ275" s="288">
        <v>0</v>
      </c>
      <c r="DA275" s="290">
        <v>0</v>
      </c>
      <c r="DB275" s="291">
        <v>0</v>
      </c>
      <c r="DC275" s="285">
        <v>0</v>
      </c>
      <c r="DD275" s="285">
        <v>0</v>
      </c>
      <c r="DE275" s="285">
        <v>0</v>
      </c>
      <c r="DF275" s="285">
        <v>2754</v>
      </c>
      <c r="DG275" s="285">
        <v>0</v>
      </c>
      <c r="DH275" s="285">
        <v>16</v>
      </c>
      <c r="DI275" s="285">
        <v>27</v>
      </c>
      <c r="DJ275" s="285">
        <v>0</v>
      </c>
      <c r="DK275" s="285">
        <v>0</v>
      </c>
      <c r="DL275" s="285">
        <v>451</v>
      </c>
      <c r="DM275" s="285">
        <v>0</v>
      </c>
      <c r="DN275" s="285">
        <v>0</v>
      </c>
      <c r="DO275" s="285">
        <v>42</v>
      </c>
      <c r="DP275" s="285">
        <v>0</v>
      </c>
      <c r="DQ275" s="285">
        <v>0</v>
      </c>
      <c r="DR275" s="285">
        <v>0</v>
      </c>
      <c r="DS275" s="285">
        <v>0</v>
      </c>
      <c r="DT275" s="285">
        <v>0</v>
      </c>
      <c r="DU275" s="285">
        <v>0</v>
      </c>
      <c r="DV275" s="285">
        <v>406</v>
      </c>
      <c r="DW275" s="285">
        <v>0</v>
      </c>
      <c r="DX275" s="285">
        <v>0</v>
      </c>
      <c r="DY275" s="285">
        <v>0</v>
      </c>
      <c r="DZ275" s="285">
        <v>0</v>
      </c>
      <c r="EA275" s="285">
        <v>3206</v>
      </c>
      <c r="EB275" s="288">
        <v>8.3905177791640693</v>
      </c>
      <c r="EC275" s="285">
        <v>70</v>
      </c>
      <c r="ED275" s="285">
        <v>1076</v>
      </c>
      <c r="EE275" s="285">
        <v>69</v>
      </c>
      <c r="EF275" s="288">
        <v>6.4126394052044606</v>
      </c>
      <c r="EG275" s="285">
        <v>17</v>
      </c>
      <c r="EH275" s="285">
        <v>11</v>
      </c>
      <c r="EI275" s="285">
        <v>10</v>
      </c>
      <c r="EJ275" s="285">
        <v>0</v>
      </c>
      <c r="EK275" s="285">
        <v>23</v>
      </c>
      <c r="EL275" s="285">
        <v>0</v>
      </c>
      <c r="EM275" s="285">
        <v>1</v>
      </c>
      <c r="EN275" s="285">
        <v>5</v>
      </c>
      <c r="EO275" s="285">
        <v>0</v>
      </c>
      <c r="EP275" s="285">
        <v>0</v>
      </c>
      <c r="EQ275" s="285">
        <v>7</v>
      </c>
      <c r="ER275" s="285">
        <v>0</v>
      </c>
      <c r="ES275" s="285">
        <v>1</v>
      </c>
      <c r="ET275" s="285">
        <v>0</v>
      </c>
      <c r="EU275" s="285">
        <v>0</v>
      </c>
      <c r="EV275" s="285">
        <v>0</v>
      </c>
      <c r="EW275" s="285">
        <v>0</v>
      </c>
      <c r="EX275" s="285">
        <v>0</v>
      </c>
      <c r="EY275" s="285">
        <v>0</v>
      </c>
      <c r="EZ275" s="285">
        <v>0</v>
      </c>
      <c r="FA275" s="285">
        <v>0</v>
      </c>
      <c r="FB275" s="285">
        <v>0</v>
      </c>
      <c r="FC275" s="285">
        <v>0</v>
      </c>
      <c r="FD275" s="285">
        <v>0</v>
      </c>
      <c r="FE275" s="285">
        <v>0</v>
      </c>
      <c r="FF275" s="285">
        <v>0</v>
      </c>
      <c r="FG275" s="285">
        <v>21</v>
      </c>
      <c r="FH275" s="285">
        <v>37</v>
      </c>
      <c r="FI275" s="285">
        <v>18</v>
      </c>
      <c r="FJ275" s="285">
        <v>409</v>
      </c>
      <c r="FK275" s="289">
        <v>1</v>
      </c>
      <c r="FL275" s="288">
        <v>2.2901112994091513</v>
      </c>
      <c r="FM275" s="289">
        <v>0</v>
      </c>
      <c r="FN275" s="288">
        <v>0</v>
      </c>
      <c r="FO275" s="289">
        <v>0</v>
      </c>
      <c r="FP275" s="288">
        <v>0</v>
      </c>
      <c r="FQ275" s="281">
        <v>0</v>
      </c>
      <c r="FR275" s="292">
        <v>0</v>
      </c>
      <c r="FS275" s="281">
        <v>0</v>
      </c>
      <c r="FT275" s="292">
        <v>0</v>
      </c>
      <c r="FU275" s="295">
        <v>0</v>
      </c>
      <c r="FV275" s="291">
        <v>0</v>
      </c>
      <c r="FW275" s="293">
        <v>1</v>
      </c>
      <c r="FX275" s="293">
        <v>0</v>
      </c>
      <c r="FY275" s="293">
        <v>0</v>
      </c>
      <c r="FZ275" s="293">
        <v>0</v>
      </c>
      <c r="GA275" s="293">
        <v>1</v>
      </c>
      <c r="GB275" s="285">
        <v>0</v>
      </c>
      <c r="GC275" s="285">
        <v>0</v>
      </c>
      <c r="GD275" s="285">
        <v>0</v>
      </c>
      <c r="GE275" s="285">
        <v>0</v>
      </c>
      <c r="GF275" s="285">
        <v>0</v>
      </c>
      <c r="GG275" s="288">
        <v>38.1</v>
      </c>
      <c r="GH275" s="288">
        <v>220.4</v>
      </c>
      <c r="GI275" s="288">
        <v>8</v>
      </c>
      <c r="GJ275" s="288">
        <v>1</v>
      </c>
      <c r="GK275" s="288">
        <v>0</v>
      </c>
      <c r="GL275" s="288">
        <v>0</v>
      </c>
      <c r="GM275" s="288">
        <v>0</v>
      </c>
      <c r="GN275" s="288">
        <v>0</v>
      </c>
      <c r="GO275" s="288">
        <v>0</v>
      </c>
      <c r="GP275" s="288">
        <v>0</v>
      </c>
      <c r="GQ275" s="288">
        <v>0</v>
      </c>
      <c r="GR275" s="288">
        <v>0</v>
      </c>
      <c r="GS275" s="288">
        <v>0</v>
      </c>
      <c r="GT275" s="288">
        <v>0</v>
      </c>
      <c r="GU275" s="288">
        <v>0</v>
      </c>
      <c r="GV275" s="288">
        <v>1</v>
      </c>
      <c r="GW275" s="288">
        <v>0</v>
      </c>
      <c r="GX275" s="288">
        <v>0</v>
      </c>
      <c r="GY275" s="288">
        <v>0</v>
      </c>
      <c r="GZ275" s="288">
        <v>1</v>
      </c>
      <c r="HA275" s="288">
        <v>0</v>
      </c>
      <c r="HB275" s="288">
        <v>0</v>
      </c>
      <c r="HC275" s="288">
        <v>0</v>
      </c>
      <c r="HD275" s="288">
        <v>0</v>
      </c>
      <c r="HE275" s="288">
        <v>0</v>
      </c>
      <c r="HF275" s="288">
        <v>0</v>
      </c>
      <c r="HG275" s="288">
        <v>0</v>
      </c>
      <c r="HH275" s="288">
        <v>2</v>
      </c>
      <c r="HI275" s="288">
        <v>1</v>
      </c>
      <c r="HJ275" s="134">
        <v>2.2901112994091513</v>
      </c>
      <c r="HK275" s="134">
        <v>9.160445197636605</v>
      </c>
      <c r="HL275" s="132">
        <v>41.451014519305637</v>
      </c>
      <c r="HM275" s="144">
        <v>99.782728060487898</v>
      </c>
      <c r="HN275" s="144">
        <v>106.201198608849</v>
      </c>
      <c r="HO275" s="365">
        <v>0</v>
      </c>
      <c r="HP275" s="365">
        <v>0</v>
      </c>
      <c r="HQ275" s="365">
        <v>0</v>
      </c>
      <c r="HR275" s="365">
        <v>0</v>
      </c>
      <c r="HS275" s="132">
        <v>87.5</v>
      </c>
      <c r="HT275" s="132">
        <v>100</v>
      </c>
      <c r="HU275" s="132">
        <v>0.30337504740235099</v>
      </c>
      <c r="HV275" s="132">
        <v>8.1103000811030002E-2</v>
      </c>
      <c r="HW275" s="132">
        <v>12.337052873083699</v>
      </c>
      <c r="HX275" s="132">
        <v>16.084363016617001</v>
      </c>
      <c r="HY275" s="144">
        <v>115.9752908318134</v>
      </c>
      <c r="HZ275" s="144">
        <v>88.934027218323195</v>
      </c>
      <c r="IA275" s="383">
        <v>2</v>
      </c>
      <c r="IB275" s="383">
        <v>7</v>
      </c>
      <c r="IC275" s="366">
        <v>0.132100396301189</v>
      </c>
      <c r="ID275" s="366">
        <v>0.29045643153527001</v>
      </c>
      <c r="IE275" s="366">
        <v>1.88679245283019</v>
      </c>
      <c r="IF275" s="366">
        <v>5.7851239669421499</v>
      </c>
      <c r="IG275" s="144">
        <v>78.301886792452805</v>
      </c>
      <c r="IH275" s="144">
        <v>80.991735537190095</v>
      </c>
      <c r="II275" s="144">
        <v>7.0013210039630103</v>
      </c>
      <c r="IJ275" s="144">
        <v>5.0207468879667996</v>
      </c>
      <c r="IK275" s="144">
        <v>6.2154552090937498</v>
      </c>
      <c r="IL275" s="144">
        <v>10.1725607158074</v>
      </c>
      <c r="IM275" s="146">
        <v>97.24691416561609</v>
      </c>
      <c r="IN275" s="135">
        <v>104.99039811802334</v>
      </c>
      <c r="IO275" s="366">
        <v>0.112485939257593</v>
      </c>
      <c r="IP275" s="366">
        <v>0.16142050040355099</v>
      </c>
      <c r="IQ275" s="366">
        <v>1.2195121951219501</v>
      </c>
      <c r="IR275" s="366">
        <v>3.5714285714285698</v>
      </c>
      <c r="IS275" s="144">
        <v>80.487804878048806</v>
      </c>
      <c r="IT275" s="144">
        <v>92.857142857142904</v>
      </c>
      <c r="IU275" s="144">
        <v>9.2238470191226103</v>
      </c>
      <c r="IV275" s="144">
        <v>4.5197740112994396</v>
      </c>
      <c r="IW275" s="144">
        <v>8.1543818920487503</v>
      </c>
      <c r="IX275" s="144">
        <v>11.4720812182741</v>
      </c>
      <c r="IY275" s="338">
        <v>1</v>
      </c>
      <c r="IZ275" s="366">
        <v>6.4143681847337999E-2</v>
      </c>
      <c r="JA275" s="366">
        <v>2.7027027027027</v>
      </c>
      <c r="JB275" s="366">
        <v>97.297297297297305</v>
      </c>
      <c r="JC275" s="366">
        <v>2.3733162283515101</v>
      </c>
      <c r="JD275" s="144">
        <v>7.3285044737963396</v>
      </c>
    </row>
    <row r="276" spans="1:264" ht="18" customHeight="1">
      <c r="A276" s="278"/>
      <c r="B276" s="279" t="s">
        <v>87</v>
      </c>
      <c r="C276" s="279" t="s">
        <v>87</v>
      </c>
      <c r="D276" s="280" t="s">
        <v>1992</v>
      </c>
      <c r="E276" s="281" t="s">
        <v>1482</v>
      </c>
      <c r="F276" s="280" t="s">
        <v>137</v>
      </c>
      <c r="G276" s="281" t="s">
        <v>36</v>
      </c>
      <c r="H276" s="282" t="s">
        <v>87</v>
      </c>
      <c r="I276" s="282" t="s">
        <v>87</v>
      </c>
      <c r="J276" s="282" t="s">
        <v>87</v>
      </c>
      <c r="K276" s="282" t="s">
        <v>87</v>
      </c>
      <c r="L276" s="282" t="s">
        <v>87</v>
      </c>
      <c r="M276" s="283">
        <v>516816</v>
      </c>
      <c r="N276" s="282" t="s">
        <v>87</v>
      </c>
      <c r="O276" s="282" t="s">
        <v>87</v>
      </c>
      <c r="P276" s="282" t="s">
        <v>87</v>
      </c>
      <c r="Q276" s="282" t="s">
        <v>87</v>
      </c>
      <c r="R276" s="132">
        <v>96.532352053551392</v>
      </c>
      <c r="S276" s="132">
        <v>95.298315896406791</v>
      </c>
      <c r="T276" s="339" t="s">
        <v>88</v>
      </c>
      <c r="U276" s="339" t="s">
        <v>88</v>
      </c>
      <c r="V276" s="132">
        <v>11.877940966776</v>
      </c>
      <c r="W276" s="132">
        <v>3.0372165977470398</v>
      </c>
      <c r="X276" s="132">
        <v>14.915157564523</v>
      </c>
      <c r="Y276" s="282" t="s">
        <v>87</v>
      </c>
      <c r="Z276" s="282" t="s">
        <v>87</v>
      </c>
      <c r="AA276" s="282" t="s">
        <v>87</v>
      </c>
      <c r="AB276" s="282" t="s">
        <v>87</v>
      </c>
      <c r="AC276" s="282" t="s">
        <v>87</v>
      </c>
      <c r="AD276" s="282" t="s">
        <v>87</v>
      </c>
      <c r="AE276" s="282" t="s">
        <v>87</v>
      </c>
      <c r="AF276" s="282" t="s">
        <v>87</v>
      </c>
      <c r="AG276" s="282" t="s">
        <v>87</v>
      </c>
      <c r="AH276" s="282" t="s">
        <v>87</v>
      </c>
      <c r="AI276" s="282" t="s">
        <v>87</v>
      </c>
      <c r="AJ276" s="282" t="s">
        <v>87</v>
      </c>
      <c r="AK276" s="282" t="s">
        <v>87</v>
      </c>
      <c r="AL276" s="282" t="s">
        <v>87</v>
      </c>
      <c r="AM276" s="282" t="s">
        <v>87</v>
      </c>
      <c r="AN276" s="282" t="s">
        <v>87</v>
      </c>
      <c r="AO276" s="282" t="s">
        <v>87</v>
      </c>
      <c r="AP276" s="282" t="s">
        <v>87</v>
      </c>
      <c r="AQ276" s="282" t="s">
        <v>87</v>
      </c>
      <c r="AR276" s="282" t="s">
        <v>87</v>
      </c>
      <c r="AS276" s="282" t="s">
        <v>87</v>
      </c>
      <c r="AT276" s="282" t="s">
        <v>87</v>
      </c>
      <c r="AU276" s="282" t="s">
        <v>87</v>
      </c>
      <c r="AV276" s="282" t="s">
        <v>87</v>
      </c>
      <c r="AW276" s="286" t="s">
        <v>87</v>
      </c>
      <c r="AX276" s="286" t="s">
        <v>87</v>
      </c>
      <c r="AY276" s="286" t="s">
        <v>87</v>
      </c>
      <c r="AZ276" s="286" t="s">
        <v>87</v>
      </c>
      <c r="BA276" s="286" t="s">
        <v>87</v>
      </c>
      <c r="BB276" s="285">
        <v>69</v>
      </c>
      <c r="BC276" s="285">
        <v>79</v>
      </c>
      <c r="BD276" s="287" t="s">
        <v>88</v>
      </c>
      <c r="BE276" s="287" t="s">
        <v>88</v>
      </c>
      <c r="BF276" s="287" t="s">
        <v>88</v>
      </c>
      <c r="BG276" s="285">
        <v>150</v>
      </c>
      <c r="BH276" s="284">
        <v>27.93977674255731</v>
      </c>
      <c r="BI276" s="285">
        <v>671</v>
      </c>
      <c r="BJ276" s="284">
        <v>124.98393462837302</v>
      </c>
      <c r="BK276" s="285">
        <v>14</v>
      </c>
      <c r="BL276" s="284">
        <v>2.6077124959720153</v>
      </c>
      <c r="BM276" s="285">
        <v>42</v>
      </c>
      <c r="BN276" s="288">
        <v>7.8231374879160462</v>
      </c>
      <c r="BO276" s="289">
        <v>397</v>
      </c>
      <c r="BP276" s="288">
        <v>73.947275778635003</v>
      </c>
      <c r="BQ276" s="285">
        <v>0</v>
      </c>
      <c r="BR276" s="288">
        <v>0</v>
      </c>
      <c r="BS276" s="285">
        <v>72</v>
      </c>
      <c r="BT276" s="288">
        <v>13.411092836427509</v>
      </c>
      <c r="BU276" s="285">
        <v>0</v>
      </c>
      <c r="BV276" s="288">
        <v>0</v>
      </c>
      <c r="BW276" s="285">
        <v>11</v>
      </c>
      <c r="BX276" s="288">
        <v>2.0489169611208693</v>
      </c>
      <c r="BY276" s="290">
        <v>0</v>
      </c>
      <c r="BZ276" s="291">
        <v>0</v>
      </c>
      <c r="CA276" s="285">
        <v>1143</v>
      </c>
      <c r="CB276" s="288">
        <v>212.90109877828669</v>
      </c>
      <c r="CC276" s="285">
        <v>958</v>
      </c>
      <c r="CD276" s="288">
        <v>178.44204079579936</v>
      </c>
      <c r="CE276" s="285">
        <v>77</v>
      </c>
      <c r="CF276" s="288">
        <v>14.342418727846084</v>
      </c>
      <c r="CG276" s="285">
        <v>550</v>
      </c>
      <c r="CH276" s="288">
        <v>102.44584805604347</v>
      </c>
      <c r="CI276" s="285">
        <v>1143</v>
      </c>
      <c r="CJ276" s="288">
        <v>212.90109877828669</v>
      </c>
      <c r="CK276" s="285">
        <v>388</v>
      </c>
      <c r="CL276" s="288">
        <v>72.270889174081574</v>
      </c>
      <c r="CM276" s="285">
        <v>1736</v>
      </c>
      <c r="CN276" s="292">
        <v>323.35634950052992</v>
      </c>
      <c r="CO276" s="285">
        <v>352</v>
      </c>
      <c r="CP276" s="288">
        <v>65.565342755867817</v>
      </c>
      <c r="CQ276" s="290">
        <v>3</v>
      </c>
      <c r="CR276" s="291">
        <v>0.55879553485114619</v>
      </c>
      <c r="CS276" s="285">
        <v>80</v>
      </c>
      <c r="CT276" s="288">
        <v>14.901214262697231</v>
      </c>
      <c r="CU276" s="285">
        <v>90</v>
      </c>
      <c r="CV276" s="288">
        <v>16.763866045534385</v>
      </c>
      <c r="CW276" s="285">
        <v>896</v>
      </c>
      <c r="CX276" s="288">
        <v>166.89359974220898</v>
      </c>
      <c r="CY276" s="285">
        <v>887</v>
      </c>
      <c r="CZ276" s="288">
        <v>165.21721313765556</v>
      </c>
      <c r="DA276" s="290">
        <v>9</v>
      </c>
      <c r="DB276" s="291">
        <v>1.6763866045534386</v>
      </c>
      <c r="DC276" s="285">
        <v>0</v>
      </c>
      <c r="DD276" s="285">
        <v>1151</v>
      </c>
      <c r="DE276" s="285">
        <v>1317</v>
      </c>
      <c r="DF276" s="285">
        <v>9901</v>
      </c>
      <c r="DG276" s="285">
        <v>0</v>
      </c>
      <c r="DH276" s="285">
        <v>826</v>
      </c>
      <c r="DI276" s="285">
        <v>6</v>
      </c>
      <c r="DJ276" s="285">
        <v>110</v>
      </c>
      <c r="DK276" s="285">
        <v>175</v>
      </c>
      <c r="DL276" s="285">
        <v>371</v>
      </c>
      <c r="DM276" s="285">
        <v>0</v>
      </c>
      <c r="DN276" s="285">
        <v>1063</v>
      </c>
      <c r="DO276" s="285">
        <v>115</v>
      </c>
      <c r="DP276" s="285">
        <v>139</v>
      </c>
      <c r="DQ276" s="285">
        <v>8</v>
      </c>
      <c r="DR276" s="285">
        <v>0</v>
      </c>
      <c r="DS276" s="285">
        <v>30</v>
      </c>
      <c r="DT276" s="285">
        <v>19280</v>
      </c>
      <c r="DU276" s="285">
        <v>21872</v>
      </c>
      <c r="DV276" s="285">
        <v>8621</v>
      </c>
      <c r="DW276" s="285">
        <v>4182</v>
      </c>
      <c r="DX276" s="285">
        <v>932</v>
      </c>
      <c r="DY276" s="285">
        <v>847</v>
      </c>
      <c r="DZ276" s="285">
        <v>5022</v>
      </c>
      <c r="EA276" s="285">
        <v>24596</v>
      </c>
      <c r="EB276" s="288">
        <v>33.546105057733001</v>
      </c>
      <c r="EC276" s="285">
        <v>261</v>
      </c>
      <c r="ED276" s="285">
        <v>8385</v>
      </c>
      <c r="EE276" s="285">
        <v>2925</v>
      </c>
      <c r="EF276" s="288">
        <v>34.883720930232556</v>
      </c>
      <c r="EG276" s="285">
        <v>411</v>
      </c>
      <c r="EH276" s="285">
        <v>277</v>
      </c>
      <c r="EI276" s="285">
        <v>140</v>
      </c>
      <c r="EJ276" s="285">
        <v>76</v>
      </c>
      <c r="EK276" s="285">
        <v>791</v>
      </c>
      <c r="EL276" s="285">
        <v>10</v>
      </c>
      <c r="EM276" s="285">
        <v>43</v>
      </c>
      <c r="EN276" s="285">
        <v>43</v>
      </c>
      <c r="EO276" s="285">
        <v>45</v>
      </c>
      <c r="EP276" s="285">
        <v>28</v>
      </c>
      <c r="EQ276" s="285">
        <v>54</v>
      </c>
      <c r="ER276" s="285">
        <v>0</v>
      </c>
      <c r="ES276" s="285">
        <v>1</v>
      </c>
      <c r="ET276" s="285">
        <v>1</v>
      </c>
      <c r="EU276" s="285">
        <v>0</v>
      </c>
      <c r="EV276" s="285">
        <v>4081</v>
      </c>
      <c r="EW276" s="285">
        <v>0</v>
      </c>
      <c r="EX276" s="285">
        <v>0</v>
      </c>
      <c r="EY276" s="285">
        <v>1161</v>
      </c>
      <c r="EZ276" s="285">
        <v>47</v>
      </c>
      <c r="FA276" s="285">
        <v>40</v>
      </c>
      <c r="FB276" s="285">
        <v>3</v>
      </c>
      <c r="FC276" s="285">
        <v>7</v>
      </c>
      <c r="FD276" s="285">
        <v>17</v>
      </c>
      <c r="FE276" s="285">
        <v>3</v>
      </c>
      <c r="FF276" s="285">
        <v>35</v>
      </c>
      <c r="FG276" s="285">
        <v>816</v>
      </c>
      <c r="FH276" s="285">
        <v>777</v>
      </c>
      <c r="FI276" s="285">
        <v>308</v>
      </c>
      <c r="FJ276" s="285">
        <v>1453</v>
      </c>
      <c r="FK276" s="289">
        <v>41</v>
      </c>
      <c r="FL276" s="288">
        <v>7.9331909228816437</v>
      </c>
      <c r="FM276" s="289">
        <v>8</v>
      </c>
      <c r="FN276" s="288">
        <v>1.5479396922695892</v>
      </c>
      <c r="FO276" s="295">
        <v>8</v>
      </c>
      <c r="FP276" s="291">
        <v>1.5479396922695892</v>
      </c>
      <c r="FQ276" s="281">
        <v>4</v>
      </c>
      <c r="FR276" s="292">
        <v>0.74506071313486155</v>
      </c>
      <c r="FS276" s="281">
        <v>2</v>
      </c>
      <c r="FT276" s="292">
        <v>0.37253035656743078</v>
      </c>
      <c r="FU276" s="289">
        <v>78</v>
      </c>
      <c r="FV276" s="288">
        <v>14.528683906129801</v>
      </c>
      <c r="FW276" s="293">
        <v>2</v>
      </c>
      <c r="FX276" s="293">
        <v>0</v>
      </c>
      <c r="FY276" s="293">
        <v>2</v>
      </c>
      <c r="FZ276" s="293">
        <v>0</v>
      </c>
      <c r="GA276" s="293">
        <v>0</v>
      </c>
      <c r="GB276" s="285">
        <v>11429</v>
      </c>
      <c r="GC276" s="285">
        <v>120</v>
      </c>
      <c r="GD276" s="285">
        <v>3240</v>
      </c>
      <c r="GE276" s="285">
        <v>0</v>
      </c>
      <c r="GF276" s="285">
        <v>0</v>
      </c>
      <c r="GG276" s="288">
        <v>508.4</v>
      </c>
      <c r="GH276" s="288">
        <v>1310.3</v>
      </c>
      <c r="GI276" s="288">
        <v>60</v>
      </c>
      <c r="GJ276" s="288">
        <v>15.6</v>
      </c>
      <c r="GK276" s="288">
        <v>4</v>
      </c>
      <c r="GL276" s="288">
        <v>9</v>
      </c>
      <c r="GM276" s="288">
        <v>20</v>
      </c>
      <c r="GN276" s="288">
        <v>12</v>
      </c>
      <c r="GO276" s="288">
        <v>4</v>
      </c>
      <c r="GP276" s="288">
        <v>20</v>
      </c>
      <c r="GQ276" s="288">
        <v>2</v>
      </c>
      <c r="GR276" s="288">
        <v>3</v>
      </c>
      <c r="GS276" s="288">
        <v>1</v>
      </c>
      <c r="GT276" s="288">
        <v>48</v>
      </c>
      <c r="GU276" s="288">
        <v>6</v>
      </c>
      <c r="GV276" s="288">
        <v>2</v>
      </c>
      <c r="GW276" s="288">
        <v>1</v>
      </c>
      <c r="GX276" s="288">
        <v>2</v>
      </c>
      <c r="GY276" s="288">
        <v>1</v>
      </c>
      <c r="GZ276" s="288">
        <v>5</v>
      </c>
      <c r="HA276" s="288">
        <v>1</v>
      </c>
      <c r="HB276" s="288">
        <v>2</v>
      </c>
      <c r="HC276" s="288">
        <v>1</v>
      </c>
      <c r="HD276" s="288">
        <v>1</v>
      </c>
      <c r="HE276" s="288">
        <v>3</v>
      </c>
      <c r="HF276" s="288">
        <v>2</v>
      </c>
      <c r="HG276" s="288">
        <v>3</v>
      </c>
      <c r="HH276" s="288">
        <v>18</v>
      </c>
      <c r="HI276" s="288">
        <v>3.7</v>
      </c>
      <c r="HJ276" s="134">
        <v>2.5154019999380823</v>
      </c>
      <c r="HK276" s="134">
        <v>5.9982663075446583</v>
      </c>
      <c r="HL276" s="132">
        <v>41.045555865143498</v>
      </c>
      <c r="HM276" s="144">
        <v>95.430009340409796</v>
      </c>
      <c r="HN276" s="144">
        <v>100.50880646402599</v>
      </c>
      <c r="HO276" s="365">
        <v>5.7961414258507898E-2</v>
      </c>
      <c r="HP276" s="365">
        <v>2.18782475523711E-2</v>
      </c>
      <c r="HQ276" s="365">
        <v>29.1666666666667</v>
      </c>
      <c r="HR276" s="365">
        <v>12.9032258064516</v>
      </c>
      <c r="HS276" s="132">
        <v>91.6666666666667</v>
      </c>
      <c r="HT276" s="132">
        <v>93.548387096774206</v>
      </c>
      <c r="HU276" s="132">
        <v>0.198724848886313</v>
      </c>
      <c r="HV276" s="132">
        <v>0.169556418530876</v>
      </c>
      <c r="HW276" s="132">
        <v>4.9740658306287902</v>
      </c>
      <c r="HX276" s="132">
        <v>7.55499860763019</v>
      </c>
      <c r="HY276" s="144">
        <v>91.939881361350103</v>
      </c>
      <c r="HZ276" s="144">
        <v>83.498900145411795</v>
      </c>
      <c r="IA276" s="383">
        <v>32</v>
      </c>
      <c r="IB276" s="383">
        <v>28</v>
      </c>
      <c r="IC276" s="366">
        <v>0.28318584070796499</v>
      </c>
      <c r="ID276" s="366">
        <v>0.14907890533489501</v>
      </c>
      <c r="IE276" s="366">
        <v>4.4943820224719104</v>
      </c>
      <c r="IF276" s="366">
        <v>3.6842105263157898</v>
      </c>
      <c r="IG276" s="144">
        <v>80.758426966292106</v>
      </c>
      <c r="IH276" s="144">
        <v>86.578947368421098</v>
      </c>
      <c r="II276" s="144">
        <v>6.3008849557522097</v>
      </c>
      <c r="IJ276" s="144">
        <v>4.0464274305185803</v>
      </c>
      <c r="IK276" s="144">
        <v>5.4700134275549104</v>
      </c>
      <c r="IL276" s="144">
        <v>9.3288777499303794</v>
      </c>
      <c r="IM276" s="146">
        <v>99.992703139468347</v>
      </c>
      <c r="IN276" s="135">
        <v>100.37640105602365</v>
      </c>
      <c r="IO276" s="366">
        <v>0.299580587177951</v>
      </c>
      <c r="IP276" s="366">
        <v>6.3164543636172202E-2</v>
      </c>
      <c r="IQ276" s="366">
        <v>3.4722222222222201</v>
      </c>
      <c r="IR276" s="366">
        <v>1.4285714285714299</v>
      </c>
      <c r="IS276" s="144">
        <v>90.625</v>
      </c>
      <c r="IT276" s="144">
        <v>95.952380952380906</v>
      </c>
      <c r="IU276" s="144">
        <v>8.6279209107249795</v>
      </c>
      <c r="IV276" s="144">
        <v>4.4215180545320596</v>
      </c>
      <c r="IW276" s="144">
        <v>5.9371076885391503</v>
      </c>
      <c r="IX276" s="144">
        <v>8.8803852073596108</v>
      </c>
      <c r="IY276" s="338">
        <v>39</v>
      </c>
      <c r="IZ276" s="366">
        <v>0.347345920912006</v>
      </c>
      <c r="JA276" s="366">
        <v>7.2490706319702598</v>
      </c>
      <c r="JB276" s="366">
        <v>96.840148698884704</v>
      </c>
      <c r="JC276" s="366">
        <v>4.7915924474527998</v>
      </c>
      <c r="JD276" s="144">
        <v>7.7879884897428804</v>
      </c>
    </row>
    <row r="277" spans="1:264" ht="18" customHeight="1">
      <c r="A277" s="278"/>
      <c r="B277" s="279" t="s">
        <v>87</v>
      </c>
      <c r="C277" s="279" t="s">
        <v>87</v>
      </c>
      <c r="D277" s="280" t="s">
        <v>1993</v>
      </c>
      <c r="E277" s="281" t="s">
        <v>1483</v>
      </c>
      <c r="F277" s="280" t="s">
        <v>137</v>
      </c>
      <c r="G277" s="281" t="s">
        <v>36</v>
      </c>
      <c r="H277" s="282" t="s">
        <v>87</v>
      </c>
      <c r="I277" s="282" t="s">
        <v>87</v>
      </c>
      <c r="J277" s="282" t="s">
        <v>87</v>
      </c>
      <c r="K277" s="282" t="s">
        <v>87</v>
      </c>
      <c r="L277" s="282" t="s">
        <v>87</v>
      </c>
      <c r="M277" s="283">
        <v>50797</v>
      </c>
      <c r="N277" s="282" t="s">
        <v>87</v>
      </c>
      <c r="O277" s="282" t="s">
        <v>87</v>
      </c>
      <c r="P277" s="282" t="s">
        <v>87</v>
      </c>
      <c r="Q277" s="282" t="s">
        <v>87</v>
      </c>
      <c r="R277" s="132">
        <v>95.511079716759966</v>
      </c>
      <c r="S277" s="132">
        <v>87.550847824081103</v>
      </c>
      <c r="T277" s="339" t="s">
        <v>88</v>
      </c>
      <c r="U277" s="339" t="s">
        <v>88</v>
      </c>
      <c r="V277" s="132">
        <v>8.3414161008729408</v>
      </c>
      <c r="W277" s="132">
        <v>6.8865179437439403</v>
      </c>
      <c r="X277" s="132">
        <v>15.2279340446169</v>
      </c>
      <c r="Y277" s="282" t="s">
        <v>87</v>
      </c>
      <c r="Z277" s="282" t="s">
        <v>87</v>
      </c>
      <c r="AA277" s="282" t="s">
        <v>87</v>
      </c>
      <c r="AB277" s="282" t="s">
        <v>87</v>
      </c>
      <c r="AC277" s="282" t="s">
        <v>87</v>
      </c>
      <c r="AD277" s="282" t="s">
        <v>87</v>
      </c>
      <c r="AE277" s="282" t="s">
        <v>87</v>
      </c>
      <c r="AF277" s="282" t="s">
        <v>87</v>
      </c>
      <c r="AG277" s="282" t="s">
        <v>87</v>
      </c>
      <c r="AH277" s="282" t="s">
        <v>87</v>
      </c>
      <c r="AI277" s="282" t="s">
        <v>87</v>
      </c>
      <c r="AJ277" s="282" t="s">
        <v>87</v>
      </c>
      <c r="AK277" s="282" t="s">
        <v>87</v>
      </c>
      <c r="AL277" s="282" t="s">
        <v>87</v>
      </c>
      <c r="AM277" s="282" t="s">
        <v>87</v>
      </c>
      <c r="AN277" s="282" t="s">
        <v>87</v>
      </c>
      <c r="AO277" s="282" t="s">
        <v>87</v>
      </c>
      <c r="AP277" s="282" t="s">
        <v>87</v>
      </c>
      <c r="AQ277" s="282" t="s">
        <v>87</v>
      </c>
      <c r="AR277" s="282" t="s">
        <v>87</v>
      </c>
      <c r="AS277" s="282" t="s">
        <v>87</v>
      </c>
      <c r="AT277" s="282" t="s">
        <v>87</v>
      </c>
      <c r="AU277" s="282" t="s">
        <v>87</v>
      </c>
      <c r="AV277" s="282" t="s">
        <v>87</v>
      </c>
      <c r="AW277" s="286" t="s">
        <v>87</v>
      </c>
      <c r="AX277" s="286" t="s">
        <v>87</v>
      </c>
      <c r="AY277" s="286" t="s">
        <v>87</v>
      </c>
      <c r="AZ277" s="286" t="s">
        <v>87</v>
      </c>
      <c r="BA277" s="286" t="s">
        <v>87</v>
      </c>
      <c r="BB277" s="285">
        <v>12</v>
      </c>
      <c r="BC277" s="285">
        <v>8</v>
      </c>
      <c r="BD277" s="287" t="s">
        <v>88</v>
      </c>
      <c r="BE277" s="287" t="s">
        <v>88</v>
      </c>
      <c r="BF277" s="287" t="s">
        <v>88</v>
      </c>
      <c r="BG277" s="285">
        <v>0</v>
      </c>
      <c r="BH277" s="284">
        <v>0</v>
      </c>
      <c r="BI277" s="285">
        <v>0</v>
      </c>
      <c r="BJ277" s="284">
        <v>0</v>
      </c>
      <c r="BK277" s="285">
        <v>0</v>
      </c>
      <c r="BL277" s="284">
        <v>0</v>
      </c>
      <c r="BM277" s="285">
        <v>0</v>
      </c>
      <c r="BN277" s="288">
        <v>0</v>
      </c>
      <c r="BO277" s="289">
        <v>0</v>
      </c>
      <c r="BP277" s="288">
        <v>0</v>
      </c>
      <c r="BQ277" s="285">
        <v>0</v>
      </c>
      <c r="BR277" s="288">
        <v>0</v>
      </c>
      <c r="BS277" s="285">
        <v>0</v>
      </c>
      <c r="BT277" s="288">
        <v>0</v>
      </c>
      <c r="BU277" s="285">
        <v>0</v>
      </c>
      <c r="BV277" s="288">
        <v>0</v>
      </c>
      <c r="BW277" s="285">
        <v>0</v>
      </c>
      <c r="BX277" s="288">
        <v>0</v>
      </c>
      <c r="BY277" s="290">
        <v>0</v>
      </c>
      <c r="BZ277" s="291">
        <v>0</v>
      </c>
      <c r="CA277" s="285">
        <v>33</v>
      </c>
      <c r="CB277" s="288">
        <v>58.747084898438757</v>
      </c>
      <c r="CC277" s="285">
        <v>4</v>
      </c>
      <c r="CD277" s="288">
        <v>7.1208587755683332</v>
      </c>
      <c r="CE277" s="285">
        <v>0</v>
      </c>
      <c r="CF277" s="288">
        <v>0</v>
      </c>
      <c r="CG277" s="285">
        <v>5</v>
      </c>
      <c r="CH277" s="288">
        <v>8.9010734694604174</v>
      </c>
      <c r="CI277" s="285">
        <v>172</v>
      </c>
      <c r="CJ277" s="288">
        <v>306.19692734943834</v>
      </c>
      <c r="CK277" s="285">
        <v>14</v>
      </c>
      <c r="CL277" s="288">
        <v>24.923005714489165</v>
      </c>
      <c r="CM277" s="285">
        <v>0</v>
      </c>
      <c r="CN277" s="292">
        <v>0</v>
      </c>
      <c r="CO277" s="285">
        <v>2</v>
      </c>
      <c r="CP277" s="288">
        <v>3.5604293877841666</v>
      </c>
      <c r="CQ277" s="290">
        <v>0</v>
      </c>
      <c r="CR277" s="291">
        <v>0</v>
      </c>
      <c r="CS277" s="285">
        <v>1</v>
      </c>
      <c r="CT277" s="288">
        <v>1.7802146938920833</v>
      </c>
      <c r="CU277" s="285">
        <v>0</v>
      </c>
      <c r="CV277" s="288">
        <v>0</v>
      </c>
      <c r="CW277" s="285">
        <v>0</v>
      </c>
      <c r="CX277" s="288">
        <v>0</v>
      </c>
      <c r="CY277" s="285">
        <v>0</v>
      </c>
      <c r="CZ277" s="288">
        <v>0</v>
      </c>
      <c r="DA277" s="290">
        <v>0</v>
      </c>
      <c r="DB277" s="291">
        <v>0</v>
      </c>
      <c r="DC277" s="290">
        <v>0</v>
      </c>
      <c r="DD277" s="290">
        <v>0</v>
      </c>
      <c r="DE277" s="290">
        <v>0</v>
      </c>
      <c r="DF277" s="290">
        <v>0</v>
      </c>
      <c r="DG277" s="290">
        <v>0</v>
      </c>
      <c r="DH277" s="290">
        <v>0</v>
      </c>
      <c r="DI277" s="290">
        <v>0</v>
      </c>
      <c r="DJ277" s="290">
        <v>0</v>
      </c>
      <c r="DK277" s="290">
        <v>0</v>
      </c>
      <c r="DL277" s="290">
        <v>0</v>
      </c>
      <c r="DM277" s="290">
        <v>0</v>
      </c>
      <c r="DN277" s="290">
        <v>0</v>
      </c>
      <c r="DO277" s="290">
        <v>0</v>
      </c>
      <c r="DP277" s="290">
        <v>0</v>
      </c>
      <c r="DQ277" s="290">
        <v>0</v>
      </c>
      <c r="DR277" s="290">
        <v>0</v>
      </c>
      <c r="DS277" s="290">
        <v>0</v>
      </c>
      <c r="DT277" s="290">
        <v>0</v>
      </c>
      <c r="DU277" s="290">
        <v>0</v>
      </c>
      <c r="DV277" s="290">
        <v>0</v>
      </c>
      <c r="DW277" s="290">
        <v>0</v>
      </c>
      <c r="DX277" s="290">
        <v>0</v>
      </c>
      <c r="DY277" s="290">
        <v>0</v>
      </c>
      <c r="DZ277" s="290">
        <v>0</v>
      </c>
      <c r="EA277" s="290">
        <v>0</v>
      </c>
      <c r="EB277" s="291">
        <v>0</v>
      </c>
      <c r="EC277" s="290">
        <v>0</v>
      </c>
      <c r="ED277" s="290">
        <v>0</v>
      </c>
      <c r="EE277" s="290">
        <v>0</v>
      </c>
      <c r="EF277" s="291">
        <v>0</v>
      </c>
      <c r="EG277" s="290">
        <v>0</v>
      </c>
      <c r="EH277" s="290">
        <v>0</v>
      </c>
      <c r="EI277" s="290">
        <v>0</v>
      </c>
      <c r="EJ277" s="290">
        <v>0</v>
      </c>
      <c r="EK277" s="290">
        <v>0</v>
      </c>
      <c r="EL277" s="290">
        <v>0</v>
      </c>
      <c r="EM277" s="290">
        <v>0</v>
      </c>
      <c r="EN277" s="290">
        <v>0</v>
      </c>
      <c r="EO277" s="290">
        <v>0</v>
      </c>
      <c r="EP277" s="290">
        <v>0</v>
      </c>
      <c r="EQ277" s="290">
        <v>0</v>
      </c>
      <c r="ER277" s="290">
        <v>0</v>
      </c>
      <c r="ES277" s="290">
        <v>0</v>
      </c>
      <c r="ET277" s="290">
        <v>0</v>
      </c>
      <c r="EU277" s="290">
        <v>0</v>
      </c>
      <c r="EV277" s="290">
        <v>0</v>
      </c>
      <c r="EW277" s="290">
        <v>0</v>
      </c>
      <c r="EX277" s="290">
        <v>0</v>
      </c>
      <c r="EY277" s="290">
        <v>0</v>
      </c>
      <c r="EZ277" s="290">
        <v>0</v>
      </c>
      <c r="FA277" s="290">
        <v>0</v>
      </c>
      <c r="FB277" s="290">
        <v>0</v>
      </c>
      <c r="FC277" s="290">
        <v>0</v>
      </c>
      <c r="FD277" s="290">
        <v>0</v>
      </c>
      <c r="FE277" s="290">
        <v>0</v>
      </c>
      <c r="FF277" s="290">
        <v>0</v>
      </c>
      <c r="FG277" s="290">
        <v>0</v>
      </c>
      <c r="FH277" s="290">
        <v>0</v>
      </c>
      <c r="FI277" s="290">
        <v>0</v>
      </c>
      <c r="FJ277" s="290">
        <v>0</v>
      </c>
      <c r="FK277" s="289">
        <v>1</v>
      </c>
      <c r="FL277" s="288">
        <v>1.9686201941059511</v>
      </c>
      <c r="FM277" s="295">
        <v>0</v>
      </c>
      <c r="FN277" s="291">
        <v>0</v>
      </c>
      <c r="FO277" s="295">
        <v>0</v>
      </c>
      <c r="FP277" s="291">
        <v>0</v>
      </c>
      <c r="FQ277" s="281">
        <v>0</v>
      </c>
      <c r="FR277" s="292">
        <v>0</v>
      </c>
      <c r="FS277" s="281">
        <v>0</v>
      </c>
      <c r="FT277" s="292">
        <v>0</v>
      </c>
      <c r="FU277" s="289">
        <v>10</v>
      </c>
      <c r="FV277" s="288">
        <v>17.802146938920835</v>
      </c>
      <c r="FW277" s="293">
        <v>1</v>
      </c>
      <c r="FX277" s="293">
        <v>0</v>
      </c>
      <c r="FY277" s="293">
        <v>1</v>
      </c>
      <c r="FZ277" s="293">
        <v>0</v>
      </c>
      <c r="GA277" s="293">
        <v>0</v>
      </c>
      <c r="GB277" s="290">
        <v>0</v>
      </c>
      <c r="GC277" s="290">
        <v>0</v>
      </c>
      <c r="GD277" s="290">
        <v>0</v>
      </c>
      <c r="GE277" s="290">
        <v>0</v>
      </c>
      <c r="GF277" s="290">
        <v>0</v>
      </c>
      <c r="GG277" s="291">
        <v>0</v>
      </c>
      <c r="GH277" s="291">
        <v>0</v>
      </c>
      <c r="GI277" s="291">
        <v>0</v>
      </c>
      <c r="GJ277" s="291">
        <v>0</v>
      </c>
      <c r="GK277" s="291">
        <v>0</v>
      </c>
      <c r="GL277" s="291">
        <v>0</v>
      </c>
      <c r="GM277" s="291">
        <v>0</v>
      </c>
      <c r="GN277" s="291">
        <v>0</v>
      </c>
      <c r="GO277" s="291">
        <v>0</v>
      </c>
      <c r="GP277" s="291">
        <v>0</v>
      </c>
      <c r="GQ277" s="291">
        <v>0</v>
      </c>
      <c r="GR277" s="291">
        <v>0</v>
      </c>
      <c r="GS277" s="291">
        <v>0</v>
      </c>
      <c r="GT277" s="291">
        <v>0</v>
      </c>
      <c r="GU277" s="291">
        <v>0</v>
      </c>
      <c r="GV277" s="291">
        <v>0</v>
      </c>
      <c r="GW277" s="291">
        <v>0</v>
      </c>
      <c r="GX277" s="291">
        <v>0</v>
      </c>
      <c r="GY277" s="291">
        <v>0</v>
      </c>
      <c r="GZ277" s="291">
        <v>0</v>
      </c>
      <c r="HA277" s="291">
        <v>0</v>
      </c>
      <c r="HB277" s="291">
        <v>0</v>
      </c>
      <c r="HC277" s="291">
        <v>0</v>
      </c>
      <c r="HD277" s="291">
        <v>0</v>
      </c>
      <c r="HE277" s="291">
        <v>0</v>
      </c>
      <c r="HF277" s="291">
        <v>0</v>
      </c>
      <c r="HG277" s="291">
        <v>0</v>
      </c>
      <c r="HH277" s="291">
        <v>0</v>
      </c>
      <c r="HI277" s="291">
        <v>0</v>
      </c>
      <c r="HJ277" s="134">
        <v>5.9058605823178532</v>
      </c>
      <c r="HK277" s="134">
        <v>1.9686201941059511</v>
      </c>
      <c r="HL277" s="132">
        <v>17.914443766364155</v>
      </c>
      <c r="HM277" s="144">
        <v>96.0013351697921</v>
      </c>
      <c r="HN277" s="144">
        <v>96.253645935435799</v>
      </c>
      <c r="HO277" s="366">
        <v>0.133297787256732</v>
      </c>
      <c r="HP277" s="366">
        <v>3.87146728610143E-2</v>
      </c>
      <c r="HQ277" s="366">
        <v>29.411764705882401</v>
      </c>
      <c r="HR277" s="366">
        <v>16.6666666666667</v>
      </c>
      <c r="HS277" s="132">
        <v>82.352941176470594</v>
      </c>
      <c r="HT277" s="132">
        <v>83.3333333333333</v>
      </c>
      <c r="HU277" s="132">
        <v>0.453212476672887</v>
      </c>
      <c r="HV277" s="132">
        <v>0.23228803716608601</v>
      </c>
      <c r="HW277" s="132">
        <v>14.1086749285033</v>
      </c>
      <c r="HX277" s="132">
        <v>18.8941925218775</v>
      </c>
      <c r="HY277" s="144">
        <v>88.525051281569858</v>
      </c>
      <c r="HZ277" s="144">
        <v>80.136685360350597</v>
      </c>
      <c r="IA277" s="383">
        <v>3</v>
      </c>
      <c r="IB277" s="383">
        <v>2</v>
      </c>
      <c r="IC277" s="366">
        <v>0.12668918918918901</v>
      </c>
      <c r="ID277" s="366">
        <v>5.9577003276735201E-2</v>
      </c>
      <c r="IE277" s="366">
        <v>2.4</v>
      </c>
      <c r="IF277" s="366">
        <v>1.35135135135135</v>
      </c>
      <c r="IG277" s="144">
        <v>78.400000000000006</v>
      </c>
      <c r="IH277" s="144">
        <v>85.135135135135101</v>
      </c>
      <c r="II277" s="144">
        <v>5.2787162162162202</v>
      </c>
      <c r="IJ277" s="144">
        <v>4.4086982424784003</v>
      </c>
      <c r="IK277" s="144">
        <v>9.5328884652049606</v>
      </c>
      <c r="IL277" s="144">
        <v>13.7330946698488</v>
      </c>
      <c r="IM277" s="146">
        <v>105.8687306668332</v>
      </c>
      <c r="IN277" s="135">
        <v>94.938262002139837</v>
      </c>
      <c r="IO277" s="366">
        <v>0.122774708410068</v>
      </c>
      <c r="IP277" s="366">
        <v>0</v>
      </c>
      <c r="IQ277" s="366">
        <v>1.3333333333333299</v>
      </c>
      <c r="IR277" s="366">
        <v>0</v>
      </c>
      <c r="IS277" s="144">
        <v>91.3333333333333</v>
      </c>
      <c r="IT277" s="144">
        <v>97.647058823529406</v>
      </c>
      <c r="IU277" s="144">
        <v>9.2081031307550596</v>
      </c>
      <c r="IV277" s="144">
        <v>4.46428571428571</v>
      </c>
      <c r="IW277" s="144">
        <v>13.509192645883299</v>
      </c>
      <c r="IX277" s="144">
        <v>16.4040016445114</v>
      </c>
      <c r="IY277" s="338">
        <v>8</v>
      </c>
      <c r="IZ277" s="366">
        <v>0.390625</v>
      </c>
      <c r="JA277" s="366">
        <v>12.698412698412699</v>
      </c>
      <c r="JB277" s="366">
        <v>87.301587301587304</v>
      </c>
      <c r="JC277" s="366">
        <v>3.076171875</v>
      </c>
      <c r="JD277" s="144">
        <v>9.1487669053301506</v>
      </c>
    </row>
    <row r="278" spans="1:264" ht="18" customHeight="1">
      <c r="A278" s="278"/>
      <c r="B278" s="279" t="s">
        <v>87</v>
      </c>
      <c r="C278" s="279" t="s">
        <v>87</v>
      </c>
      <c r="D278" s="280" t="s">
        <v>1994</v>
      </c>
      <c r="E278" s="281" t="s">
        <v>1484</v>
      </c>
      <c r="F278" s="280" t="s">
        <v>137</v>
      </c>
      <c r="G278" s="281" t="s">
        <v>36</v>
      </c>
      <c r="H278" s="282" t="s">
        <v>87</v>
      </c>
      <c r="I278" s="282" t="s">
        <v>87</v>
      </c>
      <c r="J278" s="282" t="s">
        <v>87</v>
      </c>
      <c r="K278" s="282" t="s">
        <v>87</v>
      </c>
      <c r="L278" s="282" t="s">
        <v>87</v>
      </c>
      <c r="M278" s="283">
        <v>80248</v>
      </c>
      <c r="N278" s="282" t="s">
        <v>87</v>
      </c>
      <c r="O278" s="282" t="s">
        <v>87</v>
      </c>
      <c r="P278" s="282" t="s">
        <v>87</v>
      </c>
      <c r="Q278" s="282" t="s">
        <v>87</v>
      </c>
      <c r="R278" s="132">
        <v>97.982798832246871</v>
      </c>
      <c r="S278" s="132">
        <v>96.43239721663565</v>
      </c>
      <c r="T278" s="339" t="s">
        <v>88</v>
      </c>
      <c r="U278" s="339" t="s">
        <v>88</v>
      </c>
      <c r="V278" s="132">
        <v>8.2793376529877598</v>
      </c>
      <c r="W278" s="132">
        <v>4.1756659467242603</v>
      </c>
      <c r="X278" s="132">
        <v>12.455003599712001</v>
      </c>
      <c r="Y278" s="282" t="s">
        <v>87</v>
      </c>
      <c r="Z278" s="282" t="s">
        <v>87</v>
      </c>
      <c r="AA278" s="282" t="s">
        <v>87</v>
      </c>
      <c r="AB278" s="282" t="s">
        <v>87</v>
      </c>
      <c r="AC278" s="282" t="s">
        <v>87</v>
      </c>
      <c r="AD278" s="282" t="s">
        <v>87</v>
      </c>
      <c r="AE278" s="282" t="s">
        <v>87</v>
      </c>
      <c r="AF278" s="282" t="s">
        <v>87</v>
      </c>
      <c r="AG278" s="282" t="s">
        <v>87</v>
      </c>
      <c r="AH278" s="282" t="s">
        <v>87</v>
      </c>
      <c r="AI278" s="282" t="s">
        <v>87</v>
      </c>
      <c r="AJ278" s="282" t="s">
        <v>87</v>
      </c>
      <c r="AK278" s="282" t="s">
        <v>87</v>
      </c>
      <c r="AL278" s="282" t="s">
        <v>87</v>
      </c>
      <c r="AM278" s="282" t="s">
        <v>87</v>
      </c>
      <c r="AN278" s="282" t="s">
        <v>87</v>
      </c>
      <c r="AO278" s="282" t="s">
        <v>87</v>
      </c>
      <c r="AP278" s="282" t="s">
        <v>87</v>
      </c>
      <c r="AQ278" s="282" t="s">
        <v>87</v>
      </c>
      <c r="AR278" s="282" t="s">
        <v>87</v>
      </c>
      <c r="AS278" s="282" t="s">
        <v>87</v>
      </c>
      <c r="AT278" s="282" t="s">
        <v>87</v>
      </c>
      <c r="AU278" s="282" t="s">
        <v>87</v>
      </c>
      <c r="AV278" s="282" t="s">
        <v>87</v>
      </c>
      <c r="AW278" s="286" t="s">
        <v>87</v>
      </c>
      <c r="AX278" s="286" t="s">
        <v>87</v>
      </c>
      <c r="AY278" s="286" t="s">
        <v>87</v>
      </c>
      <c r="AZ278" s="286" t="s">
        <v>87</v>
      </c>
      <c r="BA278" s="286" t="s">
        <v>87</v>
      </c>
      <c r="BB278" s="285">
        <v>8</v>
      </c>
      <c r="BC278" s="285">
        <v>16</v>
      </c>
      <c r="BD278" s="287" t="s">
        <v>88</v>
      </c>
      <c r="BE278" s="287" t="s">
        <v>88</v>
      </c>
      <c r="BF278" s="287" t="s">
        <v>88</v>
      </c>
      <c r="BG278" s="285">
        <v>0</v>
      </c>
      <c r="BH278" s="284">
        <v>0</v>
      </c>
      <c r="BI278" s="285">
        <v>55</v>
      </c>
      <c r="BJ278" s="284">
        <v>63.302794530638558</v>
      </c>
      <c r="BK278" s="285">
        <v>0</v>
      </c>
      <c r="BL278" s="284">
        <v>0</v>
      </c>
      <c r="BM278" s="285">
        <v>0</v>
      </c>
      <c r="BN278" s="288">
        <v>0</v>
      </c>
      <c r="BO278" s="289">
        <v>20</v>
      </c>
      <c r="BP278" s="288">
        <v>23.019198011141292</v>
      </c>
      <c r="BQ278" s="285">
        <v>0</v>
      </c>
      <c r="BR278" s="288">
        <v>0</v>
      </c>
      <c r="BS278" s="285">
        <v>0</v>
      </c>
      <c r="BT278" s="288">
        <v>0</v>
      </c>
      <c r="BU278" s="285">
        <v>0</v>
      </c>
      <c r="BV278" s="288">
        <v>0</v>
      </c>
      <c r="BW278" s="285">
        <v>11</v>
      </c>
      <c r="BX278" s="288">
        <v>12.660558906127712</v>
      </c>
      <c r="BY278" s="290">
        <v>0</v>
      </c>
      <c r="BZ278" s="291">
        <v>0</v>
      </c>
      <c r="CA278" s="285">
        <v>138</v>
      </c>
      <c r="CB278" s="288">
        <v>158.8324662768749</v>
      </c>
      <c r="CC278" s="285">
        <v>0</v>
      </c>
      <c r="CD278" s="288">
        <v>0</v>
      </c>
      <c r="CE278" s="285">
        <v>32</v>
      </c>
      <c r="CF278" s="288">
        <v>36.830716817826065</v>
      </c>
      <c r="CG278" s="285">
        <v>57</v>
      </c>
      <c r="CH278" s="288">
        <v>65.604714331752675</v>
      </c>
      <c r="CI278" s="285">
        <v>240</v>
      </c>
      <c r="CJ278" s="288">
        <v>276.23037613369553</v>
      </c>
      <c r="CK278" s="285">
        <v>32</v>
      </c>
      <c r="CL278" s="288">
        <v>36.830716817826065</v>
      </c>
      <c r="CM278" s="290">
        <v>0</v>
      </c>
      <c r="CN278" s="294">
        <v>0</v>
      </c>
      <c r="CO278" s="285">
        <v>29</v>
      </c>
      <c r="CP278" s="288">
        <v>33.377837116154872</v>
      </c>
      <c r="CQ278" s="290">
        <v>0</v>
      </c>
      <c r="CR278" s="291">
        <v>0</v>
      </c>
      <c r="CS278" s="290">
        <v>0</v>
      </c>
      <c r="CT278" s="291">
        <v>0</v>
      </c>
      <c r="CU278" s="285">
        <v>6</v>
      </c>
      <c r="CV278" s="288">
        <v>6.9057594033423877</v>
      </c>
      <c r="CW278" s="285">
        <v>94</v>
      </c>
      <c r="CX278" s="288">
        <v>108.19023065236406</v>
      </c>
      <c r="CY278" s="285">
        <v>94</v>
      </c>
      <c r="CZ278" s="288">
        <v>108.19023065236406</v>
      </c>
      <c r="DA278" s="290">
        <v>0</v>
      </c>
      <c r="DB278" s="291">
        <v>0</v>
      </c>
      <c r="DC278" s="285">
        <v>0</v>
      </c>
      <c r="DD278" s="285">
        <v>0</v>
      </c>
      <c r="DE278" s="285">
        <v>120</v>
      </c>
      <c r="DF278" s="285">
        <v>4042</v>
      </c>
      <c r="DG278" s="285">
        <v>0</v>
      </c>
      <c r="DH278" s="285">
        <v>211</v>
      </c>
      <c r="DI278" s="285">
        <v>134</v>
      </c>
      <c r="DJ278" s="285">
        <v>0</v>
      </c>
      <c r="DK278" s="285">
        <v>0</v>
      </c>
      <c r="DL278" s="285">
        <v>0</v>
      </c>
      <c r="DM278" s="285">
        <v>0</v>
      </c>
      <c r="DN278" s="285">
        <v>0</v>
      </c>
      <c r="DO278" s="285">
        <v>0</v>
      </c>
      <c r="DP278" s="285">
        <v>0</v>
      </c>
      <c r="DQ278" s="285">
        <v>3</v>
      </c>
      <c r="DR278" s="285">
        <v>0</v>
      </c>
      <c r="DS278" s="285">
        <v>18</v>
      </c>
      <c r="DT278" s="285">
        <v>12464</v>
      </c>
      <c r="DU278" s="285">
        <v>1057</v>
      </c>
      <c r="DV278" s="285">
        <v>1739</v>
      </c>
      <c r="DW278" s="285">
        <v>1494</v>
      </c>
      <c r="DX278" s="285">
        <v>113</v>
      </c>
      <c r="DY278" s="285">
        <v>0</v>
      </c>
      <c r="DZ278" s="285">
        <v>0</v>
      </c>
      <c r="EA278" s="285">
        <v>5723</v>
      </c>
      <c r="EB278" s="288">
        <v>16.092958238685998</v>
      </c>
      <c r="EC278" s="285">
        <v>83</v>
      </c>
      <c r="ED278" s="285">
        <v>1838</v>
      </c>
      <c r="EE278" s="285">
        <v>277</v>
      </c>
      <c r="EF278" s="288">
        <v>15.070729053318823</v>
      </c>
      <c r="EG278" s="285">
        <v>5</v>
      </c>
      <c r="EH278" s="285">
        <v>34</v>
      </c>
      <c r="EI278" s="285">
        <v>14</v>
      </c>
      <c r="EJ278" s="285">
        <v>0</v>
      </c>
      <c r="EK278" s="285">
        <v>82</v>
      </c>
      <c r="EL278" s="285">
        <v>0</v>
      </c>
      <c r="EM278" s="285">
        <v>0</v>
      </c>
      <c r="EN278" s="285">
        <v>6</v>
      </c>
      <c r="EO278" s="285">
        <v>7</v>
      </c>
      <c r="EP278" s="285">
        <v>0</v>
      </c>
      <c r="EQ278" s="285">
        <v>8</v>
      </c>
      <c r="ER278" s="285">
        <v>0</v>
      </c>
      <c r="ES278" s="285">
        <v>2</v>
      </c>
      <c r="ET278" s="285">
        <v>0</v>
      </c>
      <c r="EU278" s="285">
        <v>0</v>
      </c>
      <c r="EV278" s="285">
        <v>289</v>
      </c>
      <c r="EW278" s="285">
        <v>0</v>
      </c>
      <c r="EX278" s="285">
        <v>0</v>
      </c>
      <c r="EY278" s="285">
        <v>0</v>
      </c>
      <c r="EZ278" s="285">
        <v>0</v>
      </c>
      <c r="FA278" s="285">
        <v>2</v>
      </c>
      <c r="FB278" s="285">
        <v>1</v>
      </c>
      <c r="FC278" s="285">
        <v>0</v>
      </c>
      <c r="FD278" s="285">
        <v>0</v>
      </c>
      <c r="FE278" s="285">
        <v>0</v>
      </c>
      <c r="FF278" s="285">
        <v>7</v>
      </c>
      <c r="FG278" s="285">
        <v>45</v>
      </c>
      <c r="FH278" s="285">
        <v>144</v>
      </c>
      <c r="FI278" s="285">
        <v>9</v>
      </c>
      <c r="FJ278" s="285">
        <v>1320</v>
      </c>
      <c r="FK278" s="289">
        <v>2</v>
      </c>
      <c r="FL278" s="288">
        <v>2.4922739507526668</v>
      </c>
      <c r="FM278" s="289">
        <v>1</v>
      </c>
      <c r="FN278" s="288">
        <v>1.2461369753763334</v>
      </c>
      <c r="FO278" s="295">
        <v>0</v>
      </c>
      <c r="FP278" s="291">
        <v>0</v>
      </c>
      <c r="FQ278" s="281">
        <v>1</v>
      </c>
      <c r="FR278" s="292">
        <v>1.1509599005570645</v>
      </c>
      <c r="FS278" s="281">
        <v>0</v>
      </c>
      <c r="FT278" s="292">
        <v>0</v>
      </c>
      <c r="FU278" s="289">
        <v>0</v>
      </c>
      <c r="FV278" s="288">
        <v>0</v>
      </c>
      <c r="FW278" s="293">
        <v>1</v>
      </c>
      <c r="FX278" s="293">
        <v>0</v>
      </c>
      <c r="FY278" s="293">
        <v>1</v>
      </c>
      <c r="FZ278" s="293">
        <v>0</v>
      </c>
      <c r="GA278" s="293">
        <v>0</v>
      </c>
      <c r="GB278" s="285">
        <v>1842</v>
      </c>
      <c r="GC278" s="285">
        <v>0</v>
      </c>
      <c r="GD278" s="285">
        <v>0</v>
      </c>
      <c r="GE278" s="285">
        <v>0</v>
      </c>
      <c r="GF278" s="285">
        <v>0</v>
      </c>
      <c r="GG278" s="288">
        <v>59</v>
      </c>
      <c r="GH278" s="288">
        <v>317</v>
      </c>
      <c r="GI278" s="288">
        <v>13</v>
      </c>
      <c r="GJ278" s="288">
        <v>2</v>
      </c>
      <c r="GK278" s="288">
        <v>0</v>
      </c>
      <c r="GL278" s="288">
        <v>1</v>
      </c>
      <c r="GM278" s="288">
        <v>1</v>
      </c>
      <c r="GN278" s="288">
        <v>2</v>
      </c>
      <c r="GO278" s="288">
        <v>0</v>
      </c>
      <c r="GP278" s="288">
        <v>1</v>
      </c>
      <c r="GQ278" s="288">
        <v>0</v>
      </c>
      <c r="GR278" s="288">
        <v>0</v>
      </c>
      <c r="GS278" s="288">
        <v>0</v>
      </c>
      <c r="GT278" s="288">
        <v>2</v>
      </c>
      <c r="GU278" s="288">
        <v>0</v>
      </c>
      <c r="GV278" s="288">
        <v>2</v>
      </c>
      <c r="GW278" s="288">
        <v>0</v>
      </c>
      <c r="GX278" s="288">
        <v>0</v>
      </c>
      <c r="GY278" s="288">
        <v>2</v>
      </c>
      <c r="GZ278" s="288">
        <v>1</v>
      </c>
      <c r="HA278" s="288">
        <v>0</v>
      </c>
      <c r="HB278" s="288">
        <v>0</v>
      </c>
      <c r="HC278" s="288">
        <v>0</v>
      </c>
      <c r="HD278" s="288">
        <v>0</v>
      </c>
      <c r="HE278" s="288">
        <v>0</v>
      </c>
      <c r="HF278" s="288">
        <v>0</v>
      </c>
      <c r="HG278" s="288">
        <v>0</v>
      </c>
      <c r="HH278" s="288">
        <v>0</v>
      </c>
      <c r="HI278" s="288">
        <v>0</v>
      </c>
      <c r="HJ278" s="134">
        <v>2.4922739507526668</v>
      </c>
      <c r="HK278" s="134">
        <v>3.7384109261290006</v>
      </c>
      <c r="HL278" s="132">
        <v>30.904196989333066</v>
      </c>
      <c r="HM278" s="144">
        <v>95.916269265376599</v>
      </c>
      <c r="HN278" s="144">
        <v>118.321980834158</v>
      </c>
      <c r="HO278" s="366">
        <v>1.7021276595744698E-2</v>
      </c>
      <c r="HP278" s="365">
        <v>1.1657729074376301E-2</v>
      </c>
      <c r="HQ278" s="366">
        <v>5.5555555555555598</v>
      </c>
      <c r="HR278" s="365">
        <v>7.1428571428571397</v>
      </c>
      <c r="HS278" s="132">
        <v>94.4444444444444</v>
      </c>
      <c r="HT278" s="132">
        <v>85.714285714285694</v>
      </c>
      <c r="HU278" s="132">
        <v>0.30638297872340398</v>
      </c>
      <c r="HV278" s="132">
        <v>0.16320820704126801</v>
      </c>
      <c r="HW278" s="132">
        <v>10.3805827492325</v>
      </c>
      <c r="HX278" s="132">
        <v>14.635545105236</v>
      </c>
      <c r="HY278" s="144">
        <v>90.33127916779398</v>
      </c>
      <c r="HZ278" s="144">
        <v>74.872331004336402</v>
      </c>
      <c r="IA278" s="383">
        <v>7</v>
      </c>
      <c r="IB278" s="383">
        <v>7</v>
      </c>
      <c r="IC278" s="366">
        <v>0.28282828282828298</v>
      </c>
      <c r="ID278" s="366">
        <v>0.17495626093476599</v>
      </c>
      <c r="IE278" s="366">
        <v>4.4025157232704402</v>
      </c>
      <c r="IF278" s="366">
        <v>4.2944785276073603</v>
      </c>
      <c r="IG278" s="144">
        <v>82.389937106918197</v>
      </c>
      <c r="IH278" s="144">
        <v>77.300613496932499</v>
      </c>
      <c r="II278" s="144">
        <v>6.4242424242424203</v>
      </c>
      <c r="IJ278" s="144">
        <v>4.0739815046238403</v>
      </c>
      <c r="IK278" s="144">
        <v>5.5726119446214399</v>
      </c>
      <c r="IL278" s="144">
        <v>9.4511670585536507</v>
      </c>
      <c r="IM278" s="146">
        <v>95.931648282631471</v>
      </c>
      <c r="IN278" s="135">
        <v>92.836401530417248</v>
      </c>
      <c r="IO278" s="366">
        <v>0.31847133757961799</v>
      </c>
      <c r="IP278" s="366">
        <v>0</v>
      </c>
      <c r="IQ278" s="366">
        <v>4</v>
      </c>
      <c r="IR278" s="366">
        <v>0</v>
      </c>
      <c r="IS278" s="144">
        <v>95</v>
      </c>
      <c r="IT278" s="144">
        <v>90.109890109890102</v>
      </c>
      <c r="IU278" s="144">
        <v>7.9617834394904499</v>
      </c>
      <c r="IV278" s="144">
        <v>5.0639955481357797</v>
      </c>
      <c r="IW278" s="144">
        <v>5.88778767008231</v>
      </c>
      <c r="IX278" s="144">
        <v>8.1283596676983194</v>
      </c>
      <c r="IY278" s="338">
        <v>8</v>
      </c>
      <c r="IZ278" s="366">
        <v>0.26472534745201898</v>
      </c>
      <c r="JA278" s="366">
        <v>7.1428571428571397</v>
      </c>
      <c r="JB278" s="366">
        <v>93.75</v>
      </c>
      <c r="JC278" s="366">
        <v>3.7061548643282598</v>
      </c>
      <c r="JD278" s="144">
        <v>7.1514595400585002</v>
      </c>
    </row>
    <row r="279" spans="1:264" ht="18" customHeight="1">
      <c r="A279" s="278"/>
      <c r="B279" s="279" t="s">
        <v>87</v>
      </c>
      <c r="C279" s="279" t="s">
        <v>87</v>
      </c>
      <c r="D279" s="280" t="s">
        <v>1995</v>
      </c>
      <c r="E279" s="281" t="s">
        <v>1485</v>
      </c>
      <c r="F279" s="280" t="s">
        <v>138</v>
      </c>
      <c r="G279" s="281" t="s">
        <v>37</v>
      </c>
      <c r="H279" s="282" t="s">
        <v>87</v>
      </c>
      <c r="I279" s="282" t="s">
        <v>87</v>
      </c>
      <c r="J279" s="282" t="s">
        <v>87</v>
      </c>
      <c r="K279" s="282" t="s">
        <v>87</v>
      </c>
      <c r="L279" s="282" t="s">
        <v>87</v>
      </c>
      <c r="M279" s="283">
        <v>1711269</v>
      </c>
      <c r="N279" s="282" t="s">
        <v>87</v>
      </c>
      <c r="O279" s="282" t="s">
        <v>87</v>
      </c>
      <c r="P279" s="282" t="s">
        <v>87</v>
      </c>
      <c r="Q279" s="282" t="s">
        <v>87</v>
      </c>
      <c r="R279" s="132">
        <v>104.32715576953898</v>
      </c>
      <c r="S279" s="132">
        <v>107.51323733170662</v>
      </c>
      <c r="T279" s="395">
        <v>457.36458852679789</v>
      </c>
      <c r="U279" s="338">
        <v>606.01648464495611</v>
      </c>
      <c r="V279" s="132">
        <v>13.3973379882173</v>
      </c>
      <c r="W279" s="132">
        <v>6.39319223216234</v>
      </c>
      <c r="X279" s="132">
        <v>19.790530220379701</v>
      </c>
      <c r="Y279" s="282" t="s">
        <v>87</v>
      </c>
      <c r="Z279" s="282" t="s">
        <v>87</v>
      </c>
      <c r="AA279" s="282" t="s">
        <v>87</v>
      </c>
      <c r="AB279" s="282" t="s">
        <v>87</v>
      </c>
      <c r="AC279" s="282" t="s">
        <v>87</v>
      </c>
      <c r="AD279" s="282" t="s">
        <v>87</v>
      </c>
      <c r="AE279" s="282" t="s">
        <v>87</v>
      </c>
      <c r="AF279" s="282" t="s">
        <v>87</v>
      </c>
      <c r="AG279" s="282" t="s">
        <v>87</v>
      </c>
      <c r="AH279" s="282" t="s">
        <v>87</v>
      </c>
      <c r="AI279" s="282" t="s">
        <v>87</v>
      </c>
      <c r="AJ279" s="282" t="s">
        <v>87</v>
      </c>
      <c r="AK279" s="282" t="s">
        <v>87</v>
      </c>
      <c r="AL279" s="282" t="s">
        <v>87</v>
      </c>
      <c r="AM279" s="282" t="s">
        <v>87</v>
      </c>
      <c r="AN279" s="282" t="s">
        <v>87</v>
      </c>
      <c r="AO279" s="282" t="s">
        <v>87</v>
      </c>
      <c r="AP279" s="282" t="s">
        <v>87</v>
      </c>
      <c r="AQ279" s="282" t="s">
        <v>87</v>
      </c>
      <c r="AR279" s="282" t="s">
        <v>87</v>
      </c>
      <c r="AS279" s="282" t="s">
        <v>87</v>
      </c>
      <c r="AT279" s="282" t="s">
        <v>87</v>
      </c>
      <c r="AU279" s="282" t="s">
        <v>87</v>
      </c>
      <c r="AV279" s="282" t="s">
        <v>87</v>
      </c>
      <c r="AW279" s="286" t="s">
        <v>87</v>
      </c>
      <c r="AX279" s="286" t="s">
        <v>87</v>
      </c>
      <c r="AY279" s="286" t="s">
        <v>87</v>
      </c>
      <c r="AZ279" s="286" t="s">
        <v>87</v>
      </c>
      <c r="BA279" s="286" t="s">
        <v>87</v>
      </c>
      <c r="BB279" s="285">
        <v>135</v>
      </c>
      <c r="BC279" s="285">
        <v>256</v>
      </c>
      <c r="BD279" s="287" t="s">
        <v>88</v>
      </c>
      <c r="BE279" s="287" t="s">
        <v>88</v>
      </c>
      <c r="BF279" s="287" t="s">
        <v>88</v>
      </c>
      <c r="BG279" s="285">
        <v>592</v>
      </c>
      <c r="BH279" s="284">
        <v>36.204496696339682</v>
      </c>
      <c r="BI279" s="285">
        <v>2938</v>
      </c>
      <c r="BJ279" s="284">
        <v>179.67704610446955</v>
      </c>
      <c r="BK279" s="285">
        <v>148</v>
      </c>
      <c r="BL279" s="284">
        <v>9.0511241740849204</v>
      </c>
      <c r="BM279" s="285">
        <v>227</v>
      </c>
      <c r="BN279" s="288">
        <v>13.882467483224842</v>
      </c>
      <c r="BO279" s="289">
        <v>1781</v>
      </c>
      <c r="BP279" s="288">
        <v>108.91927131111649</v>
      </c>
      <c r="BQ279" s="285">
        <v>12</v>
      </c>
      <c r="BR279" s="288">
        <v>0.73387493303391238</v>
      </c>
      <c r="BS279" s="285">
        <v>79</v>
      </c>
      <c r="BT279" s="288">
        <v>4.8313433091399229</v>
      </c>
      <c r="BU279" s="285">
        <v>0</v>
      </c>
      <c r="BV279" s="288">
        <v>0</v>
      </c>
      <c r="BW279" s="285">
        <v>512</v>
      </c>
      <c r="BX279" s="288">
        <v>31.31199714278026</v>
      </c>
      <c r="BY279" s="290">
        <v>100</v>
      </c>
      <c r="BZ279" s="291">
        <v>6.1156244419492696</v>
      </c>
      <c r="CA279" s="285">
        <v>3986</v>
      </c>
      <c r="CB279" s="288">
        <v>243.7687902560979</v>
      </c>
      <c r="CC279" s="285">
        <v>5465</v>
      </c>
      <c r="CD279" s="288">
        <v>334.21887575252759</v>
      </c>
      <c r="CE279" s="285">
        <v>380</v>
      </c>
      <c r="CF279" s="288">
        <v>23.239372879407224</v>
      </c>
      <c r="CG279" s="285">
        <v>4438</v>
      </c>
      <c r="CH279" s="288">
        <v>271.41141273370857</v>
      </c>
      <c r="CI279" s="285">
        <v>13604</v>
      </c>
      <c r="CJ279" s="288">
        <v>831.96954908277871</v>
      </c>
      <c r="CK279" s="285">
        <v>4718</v>
      </c>
      <c r="CL279" s="288">
        <v>288.53516117116652</v>
      </c>
      <c r="CM279" s="285">
        <v>6620</v>
      </c>
      <c r="CN279" s="292">
        <v>404.85433805704162</v>
      </c>
      <c r="CO279" s="285">
        <v>922</v>
      </c>
      <c r="CP279" s="288">
        <v>56.386057354772269</v>
      </c>
      <c r="CQ279" s="285">
        <v>14</v>
      </c>
      <c r="CR279" s="288">
        <v>0.85618742187289787</v>
      </c>
      <c r="CS279" s="285">
        <v>75</v>
      </c>
      <c r="CT279" s="288">
        <v>4.5867183314619515</v>
      </c>
      <c r="CU279" s="285">
        <v>424</v>
      </c>
      <c r="CV279" s="288">
        <v>25.930247633864902</v>
      </c>
      <c r="CW279" s="285">
        <v>3373</v>
      </c>
      <c r="CX279" s="288">
        <v>206.28001242694887</v>
      </c>
      <c r="CY279" s="285">
        <v>3340</v>
      </c>
      <c r="CZ279" s="288">
        <v>204.26185636110563</v>
      </c>
      <c r="DA279" s="285">
        <v>33</v>
      </c>
      <c r="DB279" s="288">
        <v>2.0181560658432587</v>
      </c>
      <c r="DC279" s="285">
        <v>0</v>
      </c>
      <c r="DD279" s="285">
        <v>14999</v>
      </c>
      <c r="DE279" s="285">
        <v>5052</v>
      </c>
      <c r="DF279" s="285">
        <v>56470</v>
      </c>
      <c r="DG279" s="285">
        <v>0</v>
      </c>
      <c r="DH279" s="285">
        <v>1596</v>
      </c>
      <c r="DI279" s="285">
        <v>62</v>
      </c>
      <c r="DJ279" s="285">
        <v>1185</v>
      </c>
      <c r="DK279" s="285">
        <v>717</v>
      </c>
      <c r="DL279" s="285">
        <v>574</v>
      </c>
      <c r="DM279" s="285">
        <v>142</v>
      </c>
      <c r="DN279" s="285">
        <v>4408</v>
      </c>
      <c r="DO279" s="285">
        <v>172</v>
      </c>
      <c r="DP279" s="285">
        <v>692</v>
      </c>
      <c r="DQ279" s="285">
        <v>198</v>
      </c>
      <c r="DR279" s="285">
        <v>0</v>
      </c>
      <c r="DS279" s="285">
        <v>202</v>
      </c>
      <c r="DT279" s="285">
        <v>3432</v>
      </c>
      <c r="DU279" s="285">
        <v>162400</v>
      </c>
      <c r="DV279" s="285">
        <v>31817</v>
      </c>
      <c r="DW279" s="285">
        <v>35299</v>
      </c>
      <c r="DX279" s="285">
        <v>3775</v>
      </c>
      <c r="DY279" s="285">
        <v>3049</v>
      </c>
      <c r="DZ279" s="285">
        <v>23616</v>
      </c>
      <c r="EA279" s="285">
        <v>80077</v>
      </c>
      <c r="EB279" s="288">
        <v>38.694007018244903</v>
      </c>
      <c r="EC279" s="285">
        <v>684</v>
      </c>
      <c r="ED279" s="285">
        <v>27329</v>
      </c>
      <c r="EE279" s="285">
        <v>10470</v>
      </c>
      <c r="EF279" s="288">
        <v>38.310951736250871</v>
      </c>
      <c r="EG279" s="285">
        <v>1428</v>
      </c>
      <c r="EH279" s="285">
        <v>994</v>
      </c>
      <c r="EI279" s="285">
        <v>755</v>
      </c>
      <c r="EJ279" s="285">
        <v>763</v>
      </c>
      <c r="EK279" s="285">
        <v>2748</v>
      </c>
      <c r="EL279" s="285">
        <v>51</v>
      </c>
      <c r="EM279" s="285">
        <v>164</v>
      </c>
      <c r="EN279" s="285">
        <v>33</v>
      </c>
      <c r="EO279" s="285">
        <v>218</v>
      </c>
      <c r="EP279" s="285">
        <v>130</v>
      </c>
      <c r="EQ279" s="285">
        <v>300</v>
      </c>
      <c r="ER279" s="285">
        <v>0</v>
      </c>
      <c r="ES279" s="285">
        <v>8</v>
      </c>
      <c r="ET279" s="285">
        <v>15</v>
      </c>
      <c r="EU279" s="285">
        <v>9</v>
      </c>
      <c r="EV279" s="285">
        <v>29887</v>
      </c>
      <c r="EW279" s="285">
        <v>146</v>
      </c>
      <c r="EX279" s="285">
        <v>128</v>
      </c>
      <c r="EY279" s="285">
        <v>3963</v>
      </c>
      <c r="EZ279" s="285">
        <v>102</v>
      </c>
      <c r="FA279" s="285">
        <v>114</v>
      </c>
      <c r="FB279" s="285">
        <v>16</v>
      </c>
      <c r="FC279" s="285">
        <v>27</v>
      </c>
      <c r="FD279" s="285">
        <v>66</v>
      </c>
      <c r="FE279" s="285">
        <v>11</v>
      </c>
      <c r="FF279" s="285">
        <v>237</v>
      </c>
      <c r="FG279" s="285">
        <v>3139</v>
      </c>
      <c r="FH279" s="285">
        <v>4899</v>
      </c>
      <c r="FI279" s="285">
        <v>1842</v>
      </c>
      <c r="FJ279" s="285">
        <v>11334</v>
      </c>
      <c r="FK279" s="289">
        <v>143</v>
      </c>
      <c r="FL279" s="288">
        <v>8.3563717919275113</v>
      </c>
      <c r="FM279" s="289">
        <v>30</v>
      </c>
      <c r="FN279" s="288">
        <v>1.7530849913134638</v>
      </c>
      <c r="FO279" s="295">
        <v>38</v>
      </c>
      <c r="FP279" s="291">
        <v>2.2205743223303878</v>
      </c>
      <c r="FQ279" s="281">
        <v>16</v>
      </c>
      <c r="FR279" s="292">
        <v>0.97849991071188314</v>
      </c>
      <c r="FS279" s="281">
        <v>4</v>
      </c>
      <c r="FT279" s="292">
        <v>0.24462497767797078</v>
      </c>
      <c r="FU279" s="289">
        <v>266</v>
      </c>
      <c r="FV279" s="288">
        <v>16.267561015585059</v>
      </c>
      <c r="FW279" s="293">
        <v>1</v>
      </c>
      <c r="FX279" s="293">
        <v>0</v>
      </c>
      <c r="FY279" s="293">
        <v>1</v>
      </c>
      <c r="FZ279" s="293">
        <v>0</v>
      </c>
      <c r="GA279" s="293">
        <v>0</v>
      </c>
      <c r="GB279" s="285">
        <v>56949</v>
      </c>
      <c r="GC279" s="285">
        <v>11131</v>
      </c>
      <c r="GD279" s="285">
        <v>15585</v>
      </c>
      <c r="GE279" s="285">
        <v>15</v>
      </c>
      <c r="GF279" s="285">
        <v>189</v>
      </c>
      <c r="GG279" s="288">
        <v>1606.0039999999999</v>
      </c>
      <c r="GH279" s="288">
        <v>3616.3229999999999</v>
      </c>
      <c r="GI279" s="288">
        <v>195.9</v>
      </c>
      <c r="GJ279" s="288">
        <v>39</v>
      </c>
      <c r="GK279" s="288">
        <v>15</v>
      </c>
      <c r="GL279" s="288">
        <v>21</v>
      </c>
      <c r="GM279" s="288">
        <v>59</v>
      </c>
      <c r="GN279" s="288">
        <v>35</v>
      </c>
      <c r="GO279" s="288">
        <v>16</v>
      </c>
      <c r="GP279" s="288">
        <v>45</v>
      </c>
      <c r="GQ279" s="288">
        <v>10</v>
      </c>
      <c r="GR279" s="288">
        <v>25</v>
      </c>
      <c r="GS279" s="288">
        <v>0</v>
      </c>
      <c r="GT279" s="288">
        <v>128</v>
      </c>
      <c r="GU279" s="288">
        <v>5</v>
      </c>
      <c r="GV279" s="288">
        <v>10</v>
      </c>
      <c r="GW279" s="288">
        <v>6</v>
      </c>
      <c r="GX279" s="288">
        <v>5</v>
      </c>
      <c r="GY279" s="288">
        <v>9</v>
      </c>
      <c r="GZ279" s="288">
        <v>15</v>
      </c>
      <c r="HA279" s="288">
        <v>4</v>
      </c>
      <c r="HB279" s="288">
        <v>5</v>
      </c>
      <c r="HC279" s="288">
        <v>6</v>
      </c>
      <c r="HD279" s="288">
        <v>8</v>
      </c>
      <c r="HE279" s="288">
        <v>8</v>
      </c>
      <c r="HF279" s="288">
        <v>11</v>
      </c>
      <c r="HG279" s="288">
        <v>14</v>
      </c>
      <c r="HH279" s="288">
        <v>35.54</v>
      </c>
      <c r="HI279" s="288">
        <v>26.47</v>
      </c>
      <c r="HJ279" s="134">
        <v>1.6362126585592329</v>
      </c>
      <c r="HK279" s="134">
        <v>14.316860762393288</v>
      </c>
      <c r="HL279" s="132">
        <v>54.785659063537061</v>
      </c>
      <c r="HM279" s="144">
        <v>101.005720452079</v>
      </c>
      <c r="HN279" s="144">
        <v>114.281047316544</v>
      </c>
      <c r="HO279" s="366">
        <v>5.63380281690141E-2</v>
      </c>
      <c r="HP279" s="366">
        <v>4.6153846153846101E-2</v>
      </c>
      <c r="HQ279" s="366">
        <v>1.5564202334630399</v>
      </c>
      <c r="HR279" s="366">
        <v>1.60857908847185</v>
      </c>
      <c r="HS279" s="132">
        <v>73.929961089494199</v>
      </c>
      <c r="HT279" s="132">
        <v>86.863270777479897</v>
      </c>
      <c r="HU279" s="132">
        <v>3.6197183098591599</v>
      </c>
      <c r="HV279" s="132">
        <v>2.8692307692307701</v>
      </c>
      <c r="HW279" s="132">
        <v>1.23987150596922</v>
      </c>
      <c r="HX279" s="132">
        <v>2.4805612026455299</v>
      </c>
      <c r="HY279" s="144">
        <v>103.55285496695781</v>
      </c>
      <c r="HZ279" s="144">
        <v>107.645451759732</v>
      </c>
      <c r="IA279" s="383">
        <v>60</v>
      </c>
      <c r="IB279" s="383">
        <v>70</v>
      </c>
      <c r="IC279" s="366">
        <v>0.41577160279952902</v>
      </c>
      <c r="ID279" s="366">
        <v>0.28452971303146102</v>
      </c>
      <c r="IE279" s="366">
        <v>4.8231511254019299</v>
      </c>
      <c r="IF279" s="366">
        <v>4.8510048510048502</v>
      </c>
      <c r="IG279" s="144">
        <v>65.273311897106097</v>
      </c>
      <c r="IH279" s="144">
        <v>72.072072072072103</v>
      </c>
      <c r="II279" s="144">
        <v>8.6203312313769</v>
      </c>
      <c r="IJ279" s="144">
        <v>5.8653767986342604</v>
      </c>
      <c r="IK279" s="144">
        <v>2.2754950376372398</v>
      </c>
      <c r="IL279" s="144">
        <v>4.5087231322437002</v>
      </c>
      <c r="IM279" s="146">
        <v>93.764512217556245</v>
      </c>
      <c r="IN279" s="135">
        <v>96.44259119152369</v>
      </c>
      <c r="IO279" s="366">
        <v>0.43196544276457899</v>
      </c>
      <c r="IP279" s="366">
        <v>0.17610478234549601</v>
      </c>
      <c r="IQ279" s="366">
        <v>6.7796610169491496</v>
      </c>
      <c r="IR279" s="366">
        <v>4.9230769230769198</v>
      </c>
      <c r="IS279" s="144">
        <v>91.003911342894398</v>
      </c>
      <c r="IT279" s="144">
        <v>94</v>
      </c>
      <c r="IU279" s="144">
        <v>6.3714902807775404</v>
      </c>
      <c r="IV279" s="144">
        <v>3.57712839139288</v>
      </c>
      <c r="IW279" s="144">
        <v>4.6291660897074003</v>
      </c>
      <c r="IX279" s="144">
        <v>7.5359943929200703</v>
      </c>
      <c r="IY279" s="338">
        <v>99</v>
      </c>
      <c r="IZ279" s="366">
        <v>0.454024306351754</v>
      </c>
      <c r="JA279" s="366">
        <v>5.6281978396816399</v>
      </c>
      <c r="JB279" s="366">
        <v>93.803297328027298</v>
      </c>
      <c r="JC279" s="366">
        <v>8.0669571199266201</v>
      </c>
      <c r="JD279" s="144">
        <v>5.3889705596158004</v>
      </c>
    </row>
    <row r="280" spans="1:264" ht="18" customHeight="1">
      <c r="A280" s="278"/>
      <c r="B280" s="279" t="s">
        <v>87</v>
      </c>
      <c r="C280" s="279" t="s">
        <v>87</v>
      </c>
      <c r="D280" s="280" t="s">
        <v>1996</v>
      </c>
      <c r="E280" s="281" t="s">
        <v>1486</v>
      </c>
      <c r="F280" s="280" t="s">
        <v>138</v>
      </c>
      <c r="G280" s="281" t="s">
        <v>37</v>
      </c>
      <c r="H280" s="282" t="s">
        <v>87</v>
      </c>
      <c r="I280" s="282" t="s">
        <v>87</v>
      </c>
      <c r="J280" s="282" t="s">
        <v>87</v>
      </c>
      <c r="K280" s="282" t="s">
        <v>87</v>
      </c>
      <c r="L280" s="282" t="s">
        <v>87</v>
      </c>
      <c r="M280" s="283">
        <v>292856</v>
      </c>
      <c r="N280" s="282" t="s">
        <v>87</v>
      </c>
      <c r="O280" s="282" t="s">
        <v>87</v>
      </c>
      <c r="P280" s="282" t="s">
        <v>87</v>
      </c>
      <c r="Q280" s="282" t="s">
        <v>87</v>
      </c>
      <c r="R280" s="132">
        <v>106.8988383269341</v>
      </c>
      <c r="S280" s="132">
        <v>106.34451114344981</v>
      </c>
      <c r="T280" s="338">
        <v>135.71950105922656</v>
      </c>
      <c r="U280" s="338">
        <v>87.222887124014505</v>
      </c>
      <c r="V280" s="132">
        <v>10.05206247497</v>
      </c>
      <c r="W280" s="132">
        <v>4.4853824589507401</v>
      </c>
      <c r="X280" s="132">
        <v>14.5374449339207</v>
      </c>
      <c r="Y280" s="282" t="s">
        <v>87</v>
      </c>
      <c r="Z280" s="282" t="s">
        <v>87</v>
      </c>
      <c r="AA280" s="282" t="s">
        <v>87</v>
      </c>
      <c r="AB280" s="282" t="s">
        <v>87</v>
      </c>
      <c r="AC280" s="282" t="s">
        <v>87</v>
      </c>
      <c r="AD280" s="282" t="s">
        <v>87</v>
      </c>
      <c r="AE280" s="282" t="s">
        <v>87</v>
      </c>
      <c r="AF280" s="282" t="s">
        <v>87</v>
      </c>
      <c r="AG280" s="282" t="s">
        <v>87</v>
      </c>
      <c r="AH280" s="282" t="s">
        <v>87</v>
      </c>
      <c r="AI280" s="282" t="s">
        <v>87</v>
      </c>
      <c r="AJ280" s="282" t="s">
        <v>87</v>
      </c>
      <c r="AK280" s="282" t="s">
        <v>87</v>
      </c>
      <c r="AL280" s="282" t="s">
        <v>87</v>
      </c>
      <c r="AM280" s="282" t="s">
        <v>87</v>
      </c>
      <c r="AN280" s="282" t="s">
        <v>87</v>
      </c>
      <c r="AO280" s="282" t="s">
        <v>87</v>
      </c>
      <c r="AP280" s="282" t="s">
        <v>87</v>
      </c>
      <c r="AQ280" s="282" t="s">
        <v>87</v>
      </c>
      <c r="AR280" s="282" t="s">
        <v>87</v>
      </c>
      <c r="AS280" s="282" t="s">
        <v>87</v>
      </c>
      <c r="AT280" s="282" t="s">
        <v>87</v>
      </c>
      <c r="AU280" s="282" t="s">
        <v>87</v>
      </c>
      <c r="AV280" s="282" t="s">
        <v>87</v>
      </c>
      <c r="AW280" s="286" t="s">
        <v>87</v>
      </c>
      <c r="AX280" s="286" t="s">
        <v>87</v>
      </c>
      <c r="AY280" s="286" t="s">
        <v>87</v>
      </c>
      <c r="AZ280" s="286" t="s">
        <v>87</v>
      </c>
      <c r="BA280" s="286" t="s">
        <v>87</v>
      </c>
      <c r="BB280" s="285">
        <v>26</v>
      </c>
      <c r="BC280" s="285">
        <v>47</v>
      </c>
      <c r="BD280" s="287" t="s">
        <v>88</v>
      </c>
      <c r="BE280" s="287" t="s">
        <v>88</v>
      </c>
      <c r="BF280" s="287" t="s">
        <v>88</v>
      </c>
      <c r="BG280" s="285">
        <v>24</v>
      </c>
      <c r="BH280" s="284">
        <v>8.4642947831729813</v>
      </c>
      <c r="BI280" s="285">
        <v>228</v>
      </c>
      <c r="BJ280" s="284">
        <v>80.410800440143333</v>
      </c>
      <c r="BK280" s="285">
        <v>0</v>
      </c>
      <c r="BL280" s="284">
        <v>0</v>
      </c>
      <c r="BM280" s="285">
        <v>0</v>
      </c>
      <c r="BN280" s="288">
        <v>0</v>
      </c>
      <c r="BO280" s="289">
        <v>125</v>
      </c>
      <c r="BP280" s="288">
        <v>44.084868662359284</v>
      </c>
      <c r="BQ280" s="285">
        <v>0</v>
      </c>
      <c r="BR280" s="288">
        <v>0</v>
      </c>
      <c r="BS280" s="285">
        <v>0</v>
      </c>
      <c r="BT280" s="288">
        <v>0</v>
      </c>
      <c r="BU280" s="285">
        <v>0</v>
      </c>
      <c r="BV280" s="288">
        <v>0</v>
      </c>
      <c r="BW280" s="285">
        <v>53</v>
      </c>
      <c r="BX280" s="288">
        <v>18.691984312840336</v>
      </c>
      <c r="BY280" s="285">
        <v>0</v>
      </c>
      <c r="BZ280" s="288">
        <v>0</v>
      </c>
      <c r="CA280" s="285">
        <v>161</v>
      </c>
      <c r="CB280" s="288">
        <v>56.78131083711876</v>
      </c>
      <c r="CC280" s="285">
        <v>1974</v>
      </c>
      <c r="CD280" s="288">
        <v>696.18824591597775</v>
      </c>
      <c r="CE280" s="285">
        <v>23</v>
      </c>
      <c r="CF280" s="288">
        <v>8.111615833874108</v>
      </c>
      <c r="CG280" s="285">
        <v>318</v>
      </c>
      <c r="CH280" s="288">
        <v>112.151905877042</v>
      </c>
      <c r="CI280" s="285">
        <v>895</v>
      </c>
      <c r="CJ280" s="288">
        <v>315.64765962249243</v>
      </c>
      <c r="CK280" s="285">
        <v>290</v>
      </c>
      <c r="CL280" s="288">
        <v>102.27689529667353</v>
      </c>
      <c r="CM280" s="285">
        <v>112</v>
      </c>
      <c r="CN280" s="292">
        <v>39.500042321473913</v>
      </c>
      <c r="CO280" s="285">
        <v>85</v>
      </c>
      <c r="CP280" s="288">
        <v>29.977710690404312</v>
      </c>
      <c r="CQ280" s="285">
        <v>0</v>
      </c>
      <c r="CR280" s="288">
        <v>0</v>
      </c>
      <c r="CS280" s="285">
        <v>1</v>
      </c>
      <c r="CT280" s="288">
        <v>0.35267894929887428</v>
      </c>
      <c r="CU280" s="285">
        <v>22</v>
      </c>
      <c r="CV280" s="288">
        <v>7.7589368845752338</v>
      </c>
      <c r="CW280" s="285">
        <v>375</v>
      </c>
      <c r="CX280" s="288">
        <v>132.25460598707784</v>
      </c>
      <c r="CY280" s="285">
        <v>375</v>
      </c>
      <c r="CZ280" s="288">
        <v>132.25460598707784</v>
      </c>
      <c r="DA280" s="285">
        <v>0</v>
      </c>
      <c r="DB280" s="288">
        <v>0</v>
      </c>
      <c r="DC280" s="285">
        <v>0</v>
      </c>
      <c r="DD280" s="285">
        <v>0</v>
      </c>
      <c r="DE280" s="285">
        <v>151</v>
      </c>
      <c r="DF280" s="285">
        <v>7388</v>
      </c>
      <c r="DG280" s="285">
        <v>0</v>
      </c>
      <c r="DH280" s="285">
        <v>128</v>
      </c>
      <c r="DI280" s="285">
        <v>89</v>
      </c>
      <c r="DJ280" s="285">
        <v>80</v>
      </c>
      <c r="DK280" s="285">
        <v>68</v>
      </c>
      <c r="DL280" s="285">
        <v>0</v>
      </c>
      <c r="DM280" s="285">
        <v>0</v>
      </c>
      <c r="DN280" s="285">
        <v>643</v>
      </c>
      <c r="DO280" s="285">
        <v>0</v>
      </c>
      <c r="DP280" s="285">
        <v>0</v>
      </c>
      <c r="DQ280" s="285">
        <v>13</v>
      </c>
      <c r="DR280" s="285">
        <v>0</v>
      </c>
      <c r="DS280" s="285">
        <v>0</v>
      </c>
      <c r="DT280" s="285">
        <v>2375</v>
      </c>
      <c r="DU280" s="285">
        <v>16380</v>
      </c>
      <c r="DV280" s="285">
        <v>1331</v>
      </c>
      <c r="DW280" s="285">
        <v>7203</v>
      </c>
      <c r="DX280" s="285">
        <v>270</v>
      </c>
      <c r="DY280" s="285">
        <v>271</v>
      </c>
      <c r="DZ280" s="285">
        <v>3223</v>
      </c>
      <c r="EA280" s="285">
        <v>9514</v>
      </c>
      <c r="EB280" s="288">
        <v>21.5261719571158</v>
      </c>
      <c r="EC280" s="285">
        <v>95</v>
      </c>
      <c r="ED280" s="285">
        <v>3201</v>
      </c>
      <c r="EE280" s="285">
        <v>734</v>
      </c>
      <c r="EF280" s="288">
        <v>22.930334270540456</v>
      </c>
      <c r="EG280" s="285">
        <v>241</v>
      </c>
      <c r="EH280" s="285">
        <v>100</v>
      </c>
      <c r="EI280" s="285">
        <v>32</v>
      </c>
      <c r="EJ280" s="285">
        <v>2</v>
      </c>
      <c r="EK280" s="285">
        <v>193</v>
      </c>
      <c r="EL280" s="285">
        <v>5</v>
      </c>
      <c r="EM280" s="285">
        <v>34</v>
      </c>
      <c r="EN280" s="285">
        <v>20</v>
      </c>
      <c r="EO280" s="285">
        <v>0</v>
      </c>
      <c r="EP280" s="285">
        <v>4</v>
      </c>
      <c r="EQ280" s="285">
        <v>20</v>
      </c>
      <c r="ER280" s="285">
        <v>0</v>
      </c>
      <c r="ES280" s="285">
        <v>0</v>
      </c>
      <c r="ET280" s="285">
        <v>0</v>
      </c>
      <c r="EU280" s="285">
        <v>0</v>
      </c>
      <c r="EV280" s="285">
        <v>0</v>
      </c>
      <c r="EW280" s="285">
        <v>0</v>
      </c>
      <c r="EX280" s="285">
        <v>0</v>
      </c>
      <c r="EY280" s="285">
        <v>0</v>
      </c>
      <c r="EZ280" s="285">
        <v>0</v>
      </c>
      <c r="FA280" s="285">
        <v>26</v>
      </c>
      <c r="FB280" s="285">
        <v>3</v>
      </c>
      <c r="FC280" s="285">
        <v>0</v>
      </c>
      <c r="FD280" s="285">
        <v>2</v>
      </c>
      <c r="FE280" s="285">
        <v>2</v>
      </c>
      <c r="FF280" s="285">
        <v>23</v>
      </c>
      <c r="FG280" s="285">
        <v>201</v>
      </c>
      <c r="FH280" s="285">
        <v>128</v>
      </c>
      <c r="FI280" s="285">
        <v>161</v>
      </c>
      <c r="FJ280" s="285">
        <v>1394</v>
      </c>
      <c r="FK280" s="289">
        <v>5</v>
      </c>
      <c r="FL280" s="288">
        <v>1.707323735897506</v>
      </c>
      <c r="FM280" s="289">
        <v>4</v>
      </c>
      <c r="FN280" s="288">
        <v>1.3658589887180048</v>
      </c>
      <c r="FO280" s="289">
        <v>1</v>
      </c>
      <c r="FP280" s="288">
        <v>0.3414647471795012</v>
      </c>
      <c r="FQ280" s="281">
        <v>0</v>
      </c>
      <c r="FR280" s="292">
        <v>0</v>
      </c>
      <c r="FS280" s="281">
        <v>0</v>
      </c>
      <c r="FT280" s="292">
        <v>0</v>
      </c>
      <c r="FU280" s="289">
        <v>96</v>
      </c>
      <c r="FV280" s="288">
        <v>33.857179132691925</v>
      </c>
      <c r="FW280" s="293">
        <v>0</v>
      </c>
      <c r="FX280" s="293">
        <v>0</v>
      </c>
      <c r="FY280" s="293">
        <v>0</v>
      </c>
      <c r="FZ280" s="293">
        <v>0</v>
      </c>
      <c r="GA280" s="293">
        <v>0</v>
      </c>
      <c r="GB280" s="285">
        <v>5086</v>
      </c>
      <c r="GC280" s="285">
        <v>0</v>
      </c>
      <c r="GD280" s="285">
        <v>1039</v>
      </c>
      <c r="GE280" s="285">
        <v>31</v>
      </c>
      <c r="GF280" s="285">
        <v>15</v>
      </c>
      <c r="GG280" s="288">
        <v>100.23</v>
      </c>
      <c r="GH280" s="288">
        <v>515.53</v>
      </c>
      <c r="GI280" s="288">
        <v>19</v>
      </c>
      <c r="GJ280" s="288">
        <v>1.62</v>
      </c>
      <c r="GK280" s="288">
        <v>1</v>
      </c>
      <c r="GL280" s="288">
        <v>0.21</v>
      </c>
      <c r="GM280" s="288">
        <v>5.83</v>
      </c>
      <c r="GN280" s="288">
        <v>2</v>
      </c>
      <c r="GO280" s="288">
        <v>3</v>
      </c>
      <c r="GP280" s="288">
        <v>6.46</v>
      </c>
      <c r="GQ280" s="288">
        <v>1</v>
      </c>
      <c r="GR280" s="288">
        <v>0</v>
      </c>
      <c r="GS280" s="288">
        <v>0</v>
      </c>
      <c r="GT280" s="288">
        <v>7</v>
      </c>
      <c r="GU280" s="288">
        <v>1</v>
      </c>
      <c r="GV280" s="288">
        <v>3</v>
      </c>
      <c r="GW280" s="288">
        <v>0</v>
      </c>
      <c r="GX280" s="288">
        <v>0</v>
      </c>
      <c r="GY280" s="288">
        <v>2</v>
      </c>
      <c r="GZ280" s="288">
        <v>1</v>
      </c>
      <c r="HA280" s="288">
        <v>0</v>
      </c>
      <c r="HB280" s="288">
        <v>1</v>
      </c>
      <c r="HC280" s="288">
        <v>0</v>
      </c>
      <c r="HD280" s="288">
        <v>0</v>
      </c>
      <c r="HE280" s="288">
        <v>0</v>
      </c>
      <c r="HF280" s="288">
        <v>0</v>
      </c>
      <c r="HG280" s="288">
        <v>2</v>
      </c>
      <c r="HH280" s="288">
        <v>2</v>
      </c>
      <c r="HI280" s="288">
        <v>0</v>
      </c>
      <c r="HJ280" s="134">
        <v>2.3902532302565085</v>
      </c>
      <c r="HK280" s="134">
        <v>10.243942415385035</v>
      </c>
      <c r="HL280" s="132">
        <v>32.531346463791074</v>
      </c>
      <c r="HM280" s="144">
        <v>107.65832683205601</v>
      </c>
      <c r="HN280" s="144">
        <v>114.88124309587</v>
      </c>
      <c r="HO280" s="365">
        <v>6.6844919786096205E-2</v>
      </c>
      <c r="HP280" s="365">
        <v>3.2697547683923703E-2</v>
      </c>
      <c r="HQ280" s="365">
        <v>3.1496062992125999</v>
      </c>
      <c r="HR280" s="365">
        <v>3.06122448979592</v>
      </c>
      <c r="HS280" s="132">
        <v>82.677165354330697</v>
      </c>
      <c r="HT280" s="132">
        <v>95.918367346938794</v>
      </c>
      <c r="HU280" s="132">
        <v>2.1223262032085599</v>
      </c>
      <c r="HV280" s="132">
        <v>1.06811989100817</v>
      </c>
      <c r="HW280" s="132">
        <v>5.5339304168102004</v>
      </c>
      <c r="HX280" s="132">
        <v>10.260460484521699</v>
      </c>
      <c r="HY280" s="144">
        <v>103.19543108678926</v>
      </c>
      <c r="HZ280" s="144">
        <v>107.533672884057</v>
      </c>
      <c r="IA280" s="383">
        <v>11</v>
      </c>
      <c r="IB280" s="383">
        <v>10</v>
      </c>
      <c r="IC280" s="366">
        <v>0.19920318725099601</v>
      </c>
      <c r="ID280" s="366">
        <v>0.108766586904503</v>
      </c>
      <c r="IE280" s="366">
        <v>2.6763990267639901</v>
      </c>
      <c r="IF280" s="366">
        <v>2.1186440677966099</v>
      </c>
      <c r="IG280" s="144">
        <v>73.965936739659398</v>
      </c>
      <c r="IH280" s="144">
        <v>77.966101694915295</v>
      </c>
      <c r="II280" s="144">
        <v>7.4429554509235798</v>
      </c>
      <c r="IJ280" s="144">
        <v>5.1337829018925403</v>
      </c>
      <c r="IK280" s="144">
        <v>5.1584567688598</v>
      </c>
      <c r="IL280" s="144">
        <v>10.588396888896501</v>
      </c>
      <c r="IM280" s="146">
        <v>93.90733263602749</v>
      </c>
      <c r="IN280" s="135">
        <v>100.19074167302846</v>
      </c>
      <c r="IO280" s="366">
        <v>0.354520131678906</v>
      </c>
      <c r="IP280" s="366">
        <v>3.6913990402362498E-2</v>
      </c>
      <c r="IQ280" s="366">
        <v>4.3478260869565197</v>
      </c>
      <c r="IR280" s="366">
        <v>0.826446280991736</v>
      </c>
      <c r="IS280" s="144">
        <v>87.267080745341602</v>
      </c>
      <c r="IT280" s="144">
        <v>90.082644628099203</v>
      </c>
      <c r="IU280" s="144">
        <v>8.1539630286148395</v>
      </c>
      <c r="IV280" s="144">
        <v>4.4665928386858598</v>
      </c>
      <c r="IW280" s="144">
        <v>7.2185824895771296</v>
      </c>
      <c r="IX280" s="144">
        <v>10.935173519642699</v>
      </c>
      <c r="IY280" s="338">
        <v>16</v>
      </c>
      <c r="IZ280" s="366">
        <v>0.223776223776224</v>
      </c>
      <c r="JA280" s="366">
        <v>3.3755274261603399</v>
      </c>
      <c r="JB280" s="366">
        <v>88.185654008438803</v>
      </c>
      <c r="JC280" s="366">
        <v>6.62937062937063</v>
      </c>
      <c r="JD280" s="144">
        <v>9.0379959823498108</v>
      </c>
    </row>
    <row r="281" spans="1:264" ht="18" customHeight="1">
      <c r="A281" s="278"/>
      <c r="B281" s="279" t="s">
        <v>87</v>
      </c>
      <c r="C281" s="279" t="s">
        <v>87</v>
      </c>
      <c r="D281" s="280" t="s">
        <v>1997</v>
      </c>
      <c r="E281" s="281" t="s">
        <v>1487</v>
      </c>
      <c r="F281" s="280" t="s">
        <v>138</v>
      </c>
      <c r="G281" s="281" t="s">
        <v>37</v>
      </c>
      <c r="H281" s="282" t="s">
        <v>87</v>
      </c>
      <c r="I281" s="282" t="s">
        <v>87</v>
      </c>
      <c r="J281" s="282" t="s">
        <v>87</v>
      </c>
      <c r="K281" s="282" t="s">
        <v>87</v>
      </c>
      <c r="L281" s="282" t="s">
        <v>87</v>
      </c>
      <c r="M281" s="283">
        <v>164128</v>
      </c>
      <c r="N281" s="282" t="s">
        <v>87</v>
      </c>
      <c r="O281" s="282" t="s">
        <v>87</v>
      </c>
      <c r="P281" s="282" t="s">
        <v>87</v>
      </c>
      <c r="Q281" s="282" t="s">
        <v>87</v>
      </c>
      <c r="R281" s="132">
        <v>97.835878475595237</v>
      </c>
      <c r="S281" s="132">
        <v>99.958739621608359</v>
      </c>
      <c r="T281" s="339" t="s">
        <v>88</v>
      </c>
      <c r="U281" s="339" t="s">
        <v>88</v>
      </c>
      <c r="V281" s="132">
        <v>9.49968334388854</v>
      </c>
      <c r="W281" s="132">
        <v>4.1798606713109603</v>
      </c>
      <c r="X281" s="132">
        <v>13.6795440151995</v>
      </c>
      <c r="Y281" s="282" t="s">
        <v>87</v>
      </c>
      <c r="Z281" s="282" t="s">
        <v>87</v>
      </c>
      <c r="AA281" s="282" t="s">
        <v>87</v>
      </c>
      <c r="AB281" s="282" t="s">
        <v>87</v>
      </c>
      <c r="AC281" s="282" t="s">
        <v>87</v>
      </c>
      <c r="AD281" s="282" t="s">
        <v>87</v>
      </c>
      <c r="AE281" s="282" t="s">
        <v>87</v>
      </c>
      <c r="AF281" s="282" t="s">
        <v>87</v>
      </c>
      <c r="AG281" s="282" t="s">
        <v>87</v>
      </c>
      <c r="AH281" s="282" t="s">
        <v>87</v>
      </c>
      <c r="AI281" s="282" t="s">
        <v>87</v>
      </c>
      <c r="AJ281" s="282" t="s">
        <v>87</v>
      </c>
      <c r="AK281" s="282" t="s">
        <v>87</v>
      </c>
      <c r="AL281" s="282" t="s">
        <v>87</v>
      </c>
      <c r="AM281" s="282" t="s">
        <v>87</v>
      </c>
      <c r="AN281" s="282" t="s">
        <v>87</v>
      </c>
      <c r="AO281" s="282" t="s">
        <v>87</v>
      </c>
      <c r="AP281" s="282" t="s">
        <v>87</v>
      </c>
      <c r="AQ281" s="282" t="s">
        <v>87</v>
      </c>
      <c r="AR281" s="282" t="s">
        <v>87</v>
      </c>
      <c r="AS281" s="282" t="s">
        <v>87</v>
      </c>
      <c r="AT281" s="282" t="s">
        <v>87</v>
      </c>
      <c r="AU281" s="282" t="s">
        <v>87</v>
      </c>
      <c r="AV281" s="282" t="s">
        <v>87</v>
      </c>
      <c r="AW281" s="286" t="s">
        <v>87</v>
      </c>
      <c r="AX281" s="286" t="s">
        <v>87</v>
      </c>
      <c r="AY281" s="286" t="s">
        <v>87</v>
      </c>
      <c r="AZ281" s="286" t="s">
        <v>87</v>
      </c>
      <c r="BA281" s="286" t="s">
        <v>87</v>
      </c>
      <c r="BB281" s="285">
        <v>15</v>
      </c>
      <c r="BC281" s="285">
        <v>22</v>
      </c>
      <c r="BD281" s="287" t="s">
        <v>88</v>
      </c>
      <c r="BE281" s="287" t="s">
        <v>88</v>
      </c>
      <c r="BF281" s="287" t="s">
        <v>88</v>
      </c>
      <c r="BG281" s="285">
        <v>23</v>
      </c>
      <c r="BH281" s="284">
        <v>14.810331171883552</v>
      </c>
      <c r="BI281" s="285">
        <v>67</v>
      </c>
      <c r="BJ281" s="284">
        <v>43.143138631139045</v>
      </c>
      <c r="BK281" s="285">
        <v>0</v>
      </c>
      <c r="BL281" s="284">
        <v>0</v>
      </c>
      <c r="BM281" s="285">
        <v>0</v>
      </c>
      <c r="BN281" s="288">
        <v>0</v>
      </c>
      <c r="BO281" s="289">
        <v>12</v>
      </c>
      <c r="BP281" s="288">
        <v>7.7271293070696796</v>
      </c>
      <c r="BQ281" s="285">
        <v>0</v>
      </c>
      <c r="BR281" s="288">
        <v>0</v>
      </c>
      <c r="BS281" s="285">
        <v>0</v>
      </c>
      <c r="BT281" s="288">
        <v>0</v>
      </c>
      <c r="BU281" s="285">
        <v>0</v>
      </c>
      <c r="BV281" s="288">
        <v>0</v>
      </c>
      <c r="BW281" s="285">
        <v>13</v>
      </c>
      <c r="BX281" s="288">
        <v>8.3710567493254864</v>
      </c>
      <c r="BY281" s="290">
        <v>0</v>
      </c>
      <c r="BZ281" s="291">
        <v>0</v>
      </c>
      <c r="CA281" s="285">
        <v>85</v>
      </c>
      <c r="CB281" s="288">
        <v>54.733832591743557</v>
      </c>
      <c r="CC281" s="290">
        <v>322</v>
      </c>
      <c r="CD281" s="291">
        <v>207.34463640636972</v>
      </c>
      <c r="CE281" s="290">
        <v>0</v>
      </c>
      <c r="CF281" s="291">
        <v>0</v>
      </c>
      <c r="CG281" s="285">
        <v>90</v>
      </c>
      <c r="CH281" s="288">
        <v>57.9534698030226</v>
      </c>
      <c r="CI281" s="285">
        <v>399</v>
      </c>
      <c r="CJ281" s="288">
        <v>256.92704946006683</v>
      </c>
      <c r="CK281" s="285">
        <v>155</v>
      </c>
      <c r="CL281" s="288">
        <v>99.808753549650021</v>
      </c>
      <c r="CM281" s="290">
        <v>0</v>
      </c>
      <c r="CN281" s="294">
        <v>0</v>
      </c>
      <c r="CO281" s="285">
        <v>28</v>
      </c>
      <c r="CP281" s="288">
        <v>18.029968383162586</v>
      </c>
      <c r="CQ281" s="285">
        <v>0</v>
      </c>
      <c r="CR281" s="288">
        <v>0</v>
      </c>
      <c r="CS281" s="285">
        <v>9</v>
      </c>
      <c r="CT281" s="288">
        <v>5.7953469803022593</v>
      </c>
      <c r="CU281" s="290">
        <v>0</v>
      </c>
      <c r="CV281" s="291">
        <v>0</v>
      </c>
      <c r="CW281" s="290">
        <v>0</v>
      </c>
      <c r="CX281" s="291">
        <v>0</v>
      </c>
      <c r="CY281" s="290">
        <v>0</v>
      </c>
      <c r="CZ281" s="291">
        <v>0</v>
      </c>
      <c r="DA281" s="290">
        <v>0</v>
      </c>
      <c r="DB281" s="291">
        <v>0</v>
      </c>
      <c r="DC281" s="290">
        <v>0</v>
      </c>
      <c r="DD281" s="290">
        <v>0</v>
      </c>
      <c r="DE281" s="290">
        <v>0</v>
      </c>
      <c r="DF281" s="290">
        <v>0</v>
      </c>
      <c r="DG281" s="290">
        <v>0</v>
      </c>
      <c r="DH281" s="290">
        <v>0</v>
      </c>
      <c r="DI281" s="290">
        <v>0</v>
      </c>
      <c r="DJ281" s="290">
        <v>0</v>
      </c>
      <c r="DK281" s="290">
        <v>0</v>
      </c>
      <c r="DL281" s="290">
        <v>0</v>
      </c>
      <c r="DM281" s="290">
        <v>0</v>
      </c>
      <c r="DN281" s="290">
        <v>0</v>
      </c>
      <c r="DO281" s="290">
        <v>0</v>
      </c>
      <c r="DP281" s="290">
        <v>0</v>
      </c>
      <c r="DQ281" s="290">
        <v>0</v>
      </c>
      <c r="DR281" s="290">
        <v>0</v>
      </c>
      <c r="DS281" s="290">
        <v>0</v>
      </c>
      <c r="DT281" s="290">
        <v>0</v>
      </c>
      <c r="DU281" s="290">
        <v>0</v>
      </c>
      <c r="DV281" s="290">
        <v>0</v>
      </c>
      <c r="DW281" s="290">
        <v>0</v>
      </c>
      <c r="DX281" s="290">
        <v>0</v>
      </c>
      <c r="DY281" s="290">
        <v>0</v>
      </c>
      <c r="DZ281" s="290">
        <v>0</v>
      </c>
      <c r="EA281" s="290">
        <v>0</v>
      </c>
      <c r="EB281" s="291">
        <v>0</v>
      </c>
      <c r="EC281" s="290">
        <v>0</v>
      </c>
      <c r="ED281" s="290">
        <v>0</v>
      </c>
      <c r="EE281" s="290">
        <v>0</v>
      </c>
      <c r="EF281" s="291">
        <v>0</v>
      </c>
      <c r="EG281" s="290">
        <v>0</v>
      </c>
      <c r="EH281" s="290">
        <v>0</v>
      </c>
      <c r="EI281" s="290">
        <v>0</v>
      </c>
      <c r="EJ281" s="290">
        <v>0</v>
      </c>
      <c r="EK281" s="290">
        <v>0</v>
      </c>
      <c r="EL281" s="290">
        <v>0</v>
      </c>
      <c r="EM281" s="290">
        <v>0</v>
      </c>
      <c r="EN281" s="290">
        <v>0</v>
      </c>
      <c r="EO281" s="290">
        <v>0</v>
      </c>
      <c r="EP281" s="290">
        <v>0</v>
      </c>
      <c r="EQ281" s="290">
        <v>0</v>
      </c>
      <c r="ER281" s="290">
        <v>0</v>
      </c>
      <c r="ES281" s="290">
        <v>0</v>
      </c>
      <c r="ET281" s="290">
        <v>0</v>
      </c>
      <c r="EU281" s="290">
        <v>0</v>
      </c>
      <c r="EV281" s="290">
        <v>0</v>
      </c>
      <c r="EW281" s="290">
        <v>0</v>
      </c>
      <c r="EX281" s="290">
        <v>0</v>
      </c>
      <c r="EY281" s="290">
        <v>0</v>
      </c>
      <c r="EZ281" s="290">
        <v>0</v>
      </c>
      <c r="FA281" s="290">
        <v>0</v>
      </c>
      <c r="FB281" s="290">
        <v>0</v>
      </c>
      <c r="FC281" s="290">
        <v>0</v>
      </c>
      <c r="FD281" s="290">
        <v>0</v>
      </c>
      <c r="FE281" s="290">
        <v>0</v>
      </c>
      <c r="FF281" s="290">
        <v>0</v>
      </c>
      <c r="FG281" s="290">
        <v>0</v>
      </c>
      <c r="FH281" s="290">
        <v>0</v>
      </c>
      <c r="FI281" s="290">
        <v>0</v>
      </c>
      <c r="FJ281" s="290">
        <v>0</v>
      </c>
      <c r="FK281" s="289">
        <v>9</v>
      </c>
      <c r="FL281" s="288">
        <v>5.4835250536166891</v>
      </c>
      <c r="FM281" s="295">
        <v>0</v>
      </c>
      <c r="FN281" s="291">
        <v>0</v>
      </c>
      <c r="FO281" s="295">
        <v>2</v>
      </c>
      <c r="FP281" s="291">
        <v>1.218561123025931</v>
      </c>
      <c r="FQ281" s="281">
        <v>0</v>
      </c>
      <c r="FR281" s="292">
        <v>0</v>
      </c>
      <c r="FS281" s="281">
        <v>0</v>
      </c>
      <c r="FT281" s="292">
        <v>0</v>
      </c>
      <c r="FU281" s="295">
        <v>12</v>
      </c>
      <c r="FV281" s="291">
        <v>7.7271293070696796</v>
      </c>
      <c r="FW281" s="293">
        <v>1</v>
      </c>
      <c r="FX281" s="293">
        <v>0</v>
      </c>
      <c r="FY281" s="293">
        <v>1</v>
      </c>
      <c r="FZ281" s="293">
        <v>0</v>
      </c>
      <c r="GA281" s="293">
        <v>0</v>
      </c>
      <c r="GB281" s="290">
        <v>0</v>
      </c>
      <c r="GC281" s="290">
        <v>0</v>
      </c>
      <c r="GD281" s="290">
        <v>0</v>
      </c>
      <c r="GE281" s="290">
        <v>0</v>
      </c>
      <c r="GF281" s="290">
        <v>0</v>
      </c>
      <c r="GG281" s="291">
        <v>0</v>
      </c>
      <c r="GH281" s="291">
        <v>0</v>
      </c>
      <c r="GI281" s="291">
        <v>0</v>
      </c>
      <c r="GJ281" s="291">
        <v>0</v>
      </c>
      <c r="GK281" s="291">
        <v>0</v>
      </c>
      <c r="GL281" s="291">
        <v>0</v>
      </c>
      <c r="GM281" s="291">
        <v>0</v>
      </c>
      <c r="GN281" s="291">
        <v>0</v>
      </c>
      <c r="GO281" s="291">
        <v>0</v>
      </c>
      <c r="GP281" s="291">
        <v>0</v>
      </c>
      <c r="GQ281" s="291">
        <v>0</v>
      </c>
      <c r="GR281" s="291">
        <v>0</v>
      </c>
      <c r="GS281" s="291">
        <v>0</v>
      </c>
      <c r="GT281" s="291">
        <v>0</v>
      </c>
      <c r="GU281" s="291">
        <v>0</v>
      </c>
      <c r="GV281" s="291">
        <v>0</v>
      </c>
      <c r="GW281" s="291">
        <v>0</v>
      </c>
      <c r="GX281" s="291">
        <v>0</v>
      </c>
      <c r="GY281" s="291">
        <v>0</v>
      </c>
      <c r="GZ281" s="291">
        <v>0</v>
      </c>
      <c r="HA281" s="291">
        <v>0</v>
      </c>
      <c r="HB281" s="291">
        <v>0</v>
      </c>
      <c r="HC281" s="291">
        <v>0</v>
      </c>
      <c r="HD281" s="291">
        <v>0</v>
      </c>
      <c r="HE281" s="291">
        <v>0</v>
      </c>
      <c r="HF281" s="291">
        <v>0</v>
      </c>
      <c r="HG281" s="291">
        <v>0</v>
      </c>
      <c r="HH281" s="291">
        <v>0</v>
      </c>
      <c r="HI281" s="291">
        <v>0</v>
      </c>
      <c r="HJ281" s="134">
        <v>1.8278416845388967</v>
      </c>
      <c r="HK281" s="134">
        <v>12.18561123025931</v>
      </c>
      <c r="HL281" s="132">
        <v>35.795232988886724</v>
      </c>
      <c r="HM281" s="144">
        <v>94.539473598314302</v>
      </c>
      <c r="HN281" s="144">
        <v>100.16912888994599</v>
      </c>
      <c r="HO281" s="365">
        <v>0</v>
      </c>
      <c r="HP281" s="365">
        <v>1.9142419601837699E-2</v>
      </c>
      <c r="HQ281" s="365">
        <v>0</v>
      </c>
      <c r="HR281" s="365">
        <v>1.0638297872340401</v>
      </c>
      <c r="HS281" s="132">
        <v>84.415584415584405</v>
      </c>
      <c r="HT281" s="132">
        <v>97.872340425531902</v>
      </c>
      <c r="HU281" s="132">
        <v>2.2215810732833199</v>
      </c>
      <c r="HV281" s="132">
        <v>1.7993874425727401</v>
      </c>
      <c r="HW281" s="132">
        <v>4.9067151613120501</v>
      </c>
      <c r="HX281" s="132">
        <v>9.3410864765695507</v>
      </c>
      <c r="HY281" s="144">
        <v>96.272595341019553</v>
      </c>
      <c r="HZ281" s="144">
        <v>98.229466942661105</v>
      </c>
      <c r="IA281" s="383">
        <v>5</v>
      </c>
      <c r="IB281" s="383">
        <v>9</v>
      </c>
      <c r="IC281" s="366">
        <v>0.14671361502347399</v>
      </c>
      <c r="ID281" s="366">
        <v>0.15870216892964201</v>
      </c>
      <c r="IE281" s="366">
        <v>1.8248175182481701</v>
      </c>
      <c r="IF281" s="366">
        <v>2.8037383177570101</v>
      </c>
      <c r="IG281" s="144">
        <v>81.751824817518298</v>
      </c>
      <c r="IH281" s="144">
        <v>87.538940809968807</v>
      </c>
      <c r="II281" s="144">
        <v>8.0399061032863806</v>
      </c>
      <c r="IJ281" s="144">
        <v>5.6603773584905701</v>
      </c>
      <c r="IK281" s="144">
        <v>4.82252306863339</v>
      </c>
      <c r="IL281" s="144">
        <v>10.4698529183121</v>
      </c>
      <c r="IM281" s="146">
        <v>84.911266222549671</v>
      </c>
      <c r="IN281" s="135">
        <v>92.182155779413961</v>
      </c>
      <c r="IO281" s="366">
        <v>0.31608060055314102</v>
      </c>
      <c r="IP281" s="366">
        <v>8.7744954665106803E-2</v>
      </c>
      <c r="IQ281" s="366">
        <v>3.3333333333333299</v>
      </c>
      <c r="IR281" s="366">
        <v>1.5</v>
      </c>
      <c r="IS281" s="144">
        <v>93.75</v>
      </c>
      <c r="IT281" s="144">
        <v>96.5</v>
      </c>
      <c r="IU281" s="144">
        <v>9.4824180165942291</v>
      </c>
      <c r="IV281" s="144">
        <v>5.8496636443404499</v>
      </c>
      <c r="IW281" s="144">
        <v>6.8902183039462601</v>
      </c>
      <c r="IX281" s="144">
        <v>11.0729573357166</v>
      </c>
      <c r="IY281" s="338">
        <v>20</v>
      </c>
      <c r="IZ281" s="366">
        <v>0.49689440993788803</v>
      </c>
      <c r="JA281" s="366">
        <v>5.2631578947368398</v>
      </c>
      <c r="JB281" s="366">
        <v>93.421052631578902</v>
      </c>
      <c r="JC281" s="366">
        <v>9.4409937888198794</v>
      </c>
      <c r="JD281" s="144">
        <v>8.1718958922852103</v>
      </c>
    </row>
    <row r="282" spans="1:264" ht="18" customHeight="1">
      <c r="A282" s="278"/>
      <c r="B282" s="279" t="s">
        <v>87</v>
      </c>
      <c r="C282" s="279" t="s">
        <v>87</v>
      </c>
      <c r="D282" s="280" t="s">
        <v>1998</v>
      </c>
      <c r="E282" s="281" t="s">
        <v>1488</v>
      </c>
      <c r="F282" s="280" t="s">
        <v>138</v>
      </c>
      <c r="G282" s="281" t="s">
        <v>37</v>
      </c>
      <c r="H282" s="282" t="s">
        <v>87</v>
      </c>
      <c r="I282" s="282" t="s">
        <v>87</v>
      </c>
      <c r="J282" s="282" t="s">
        <v>87</v>
      </c>
      <c r="K282" s="282" t="s">
        <v>87</v>
      </c>
      <c r="L282" s="282" t="s">
        <v>87</v>
      </c>
      <c r="M282" s="283">
        <v>439695</v>
      </c>
      <c r="N282" s="282" t="s">
        <v>87</v>
      </c>
      <c r="O282" s="282" t="s">
        <v>87</v>
      </c>
      <c r="P282" s="282" t="s">
        <v>87</v>
      </c>
      <c r="Q282" s="282" t="s">
        <v>87</v>
      </c>
      <c r="R282" s="132">
        <v>101.9333713519438</v>
      </c>
      <c r="S282" s="132">
        <v>106.43023138398642</v>
      </c>
      <c r="T282" s="338">
        <v>57.60281169922655</v>
      </c>
      <c r="U282" s="338">
        <v>134.0660755456438</v>
      </c>
      <c r="V282" s="132">
        <v>10.3571428571429</v>
      </c>
      <c r="W282" s="132">
        <v>5.5494505494505502</v>
      </c>
      <c r="X282" s="132">
        <v>15.9065934065934</v>
      </c>
      <c r="Y282" s="282" t="s">
        <v>87</v>
      </c>
      <c r="Z282" s="282" t="s">
        <v>87</v>
      </c>
      <c r="AA282" s="282" t="s">
        <v>87</v>
      </c>
      <c r="AB282" s="282" t="s">
        <v>87</v>
      </c>
      <c r="AC282" s="282" t="s">
        <v>87</v>
      </c>
      <c r="AD282" s="282" t="s">
        <v>87</v>
      </c>
      <c r="AE282" s="282" t="s">
        <v>87</v>
      </c>
      <c r="AF282" s="282" t="s">
        <v>87</v>
      </c>
      <c r="AG282" s="282" t="s">
        <v>87</v>
      </c>
      <c r="AH282" s="282" t="s">
        <v>87</v>
      </c>
      <c r="AI282" s="282" t="s">
        <v>87</v>
      </c>
      <c r="AJ282" s="282" t="s">
        <v>87</v>
      </c>
      <c r="AK282" s="282" t="s">
        <v>87</v>
      </c>
      <c r="AL282" s="282" t="s">
        <v>87</v>
      </c>
      <c r="AM282" s="282" t="s">
        <v>87</v>
      </c>
      <c r="AN282" s="282" t="s">
        <v>87</v>
      </c>
      <c r="AO282" s="282" t="s">
        <v>87</v>
      </c>
      <c r="AP282" s="282" t="s">
        <v>87</v>
      </c>
      <c r="AQ282" s="282" t="s">
        <v>87</v>
      </c>
      <c r="AR282" s="282" t="s">
        <v>87</v>
      </c>
      <c r="AS282" s="282" t="s">
        <v>87</v>
      </c>
      <c r="AT282" s="282" t="s">
        <v>87</v>
      </c>
      <c r="AU282" s="282" t="s">
        <v>87</v>
      </c>
      <c r="AV282" s="282" t="s">
        <v>87</v>
      </c>
      <c r="AW282" s="286" t="s">
        <v>87</v>
      </c>
      <c r="AX282" s="286" t="s">
        <v>87</v>
      </c>
      <c r="AY282" s="286" t="s">
        <v>87</v>
      </c>
      <c r="AZ282" s="286" t="s">
        <v>87</v>
      </c>
      <c r="BA282" s="286" t="s">
        <v>87</v>
      </c>
      <c r="BB282" s="285">
        <v>44</v>
      </c>
      <c r="BC282" s="285">
        <v>46</v>
      </c>
      <c r="BD282" s="287" t="s">
        <v>88</v>
      </c>
      <c r="BE282" s="287" t="s">
        <v>88</v>
      </c>
      <c r="BF282" s="287" t="s">
        <v>88</v>
      </c>
      <c r="BG282" s="285">
        <v>34</v>
      </c>
      <c r="BH282" s="284">
        <v>7.8427573289413894</v>
      </c>
      <c r="BI282" s="285">
        <v>390</v>
      </c>
      <c r="BJ282" s="284">
        <v>89.961039949621806</v>
      </c>
      <c r="BK282" s="285">
        <v>0</v>
      </c>
      <c r="BL282" s="284">
        <v>0</v>
      </c>
      <c r="BM282" s="285">
        <v>0</v>
      </c>
      <c r="BN282" s="288">
        <v>0</v>
      </c>
      <c r="BO282" s="289">
        <v>28</v>
      </c>
      <c r="BP282" s="288">
        <v>6.458741329716438</v>
      </c>
      <c r="BQ282" s="285">
        <v>0</v>
      </c>
      <c r="BR282" s="288">
        <v>0</v>
      </c>
      <c r="BS282" s="285">
        <v>0</v>
      </c>
      <c r="BT282" s="288">
        <v>0</v>
      </c>
      <c r="BU282" s="285">
        <v>0</v>
      </c>
      <c r="BV282" s="288">
        <v>0</v>
      </c>
      <c r="BW282" s="285">
        <v>35</v>
      </c>
      <c r="BX282" s="288">
        <v>8.0734266621455486</v>
      </c>
      <c r="BY282" s="290">
        <v>0</v>
      </c>
      <c r="BZ282" s="291">
        <v>0</v>
      </c>
      <c r="CA282" s="285">
        <v>391</v>
      </c>
      <c r="CB282" s="288">
        <v>90.191709282825968</v>
      </c>
      <c r="CC282" s="290">
        <v>0</v>
      </c>
      <c r="CD282" s="291">
        <v>0</v>
      </c>
      <c r="CE282" s="285">
        <v>40</v>
      </c>
      <c r="CF282" s="288">
        <v>9.22677332816634</v>
      </c>
      <c r="CG282" s="285">
        <v>237</v>
      </c>
      <c r="CH282" s="288">
        <v>54.668631969385572</v>
      </c>
      <c r="CI282" s="285">
        <v>1436</v>
      </c>
      <c r="CJ282" s="288">
        <v>331.24116248117161</v>
      </c>
      <c r="CK282" s="285">
        <v>582</v>
      </c>
      <c r="CL282" s="288">
        <v>134.24955192482025</v>
      </c>
      <c r="CM282" s="285">
        <v>845</v>
      </c>
      <c r="CN282" s="292">
        <v>194.91558655751393</v>
      </c>
      <c r="CO282" s="285">
        <v>56</v>
      </c>
      <c r="CP282" s="288">
        <v>12.917482659432876</v>
      </c>
      <c r="CQ282" s="290">
        <v>2</v>
      </c>
      <c r="CR282" s="291">
        <v>0.461338666408317</v>
      </c>
      <c r="CS282" s="285">
        <v>0</v>
      </c>
      <c r="CT282" s="288">
        <v>0</v>
      </c>
      <c r="CU282" s="285">
        <v>17</v>
      </c>
      <c r="CV282" s="288">
        <v>3.9213786644706947</v>
      </c>
      <c r="CW282" s="285">
        <v>332</v>
      </c>
      <c r="CX282" s="288">
        <v>76.582218623780619</v>
      </c>
      <c r="CY282" s="285">
        <v>332</v>
      </c>
      <c r="CZ282" s="288">
        <v>76.582218623780619</v>
      </c>
      <c r="DA282" s="290">
        <v>0</v>
      </c>
      <c r="DB282" s="291">
        <v>0</v>
      </c>
      <c r="DC282" s="285">
        <v>0</v>
      </c>
      <c r="DD282" s="285">
        <v>304</v>
      </c>
      <c r="DE282" s="285">
        <v>231</v>
      </c>
      <c r="DF282" s="285">
        <v>7210</v>
      </c>
      <c r="DG282" s="285">
        <v>0</v>
      </c>
      <c r="DH282" s="285">
        <v>14</v>
      </c>
      <c r="DI282" s="285">
        <v>0</v>
      </c>
      <c r="DJ282" s="285">
        <v>0</v>
      </c>
      <c r="DK282" s="285">
        <v>0</v>
      </c>
      <c r="DL282" s="285">
        <v>21</v>
      </c>
      <c r="DM282" s="285">
        <v>0</v>
      </c>
      <c r="DN282" s="285">
        <v>0</v>
      </c>
      <c r="DO282" s="285">
        <v>45</v>
      </c>
      <c r="DP282" s="285">
        <v>0</v>
      </c>
      <c r="DQ282" s="285">
        <v>0</v>
      </c>
      <c r="DR282" s="285">
        <v>0</v>
      </c>
      <c r="DS282" s="285">
        <v>0</v>
      </c>
      <c r="DT282" s="285">
        <v>0</v>
      </c>
      <c r="DU282" s="285">
        <v>17512</v>
      </c>
      <c r="DV282" s="285">
        <v>3387</v>
      </c>
      <c r="DW282" s="285">
        <v>2250</v>
      </c>
      <c r="DX282" s="285">
        <v>0</v>
      </c>
      <c r="DY282" s="285">
        <v>0</v>
      </c>
      <c r="DZ282" s="285">
        <v>0</v>
      </c>
      <c r="EA282" s="285">
        <v>8707</v>
      </c>
      <c r="EB282" s="288">
        <v>13.713104398759601</v>
      </c>
      <c r="EC282" s="285">
        <v>26</v>
      </c>
      <c r="ED282" s="285">
        <v>2947</v>
      </c>
      <c r="EE282" s="285">
        <v>433</v>
      </c>
      <c r="EF282" s="288">
        <v>14.692908042076688</v>
      </c>
      <c r="EG282" s="285">
        <v>47</v>
      </c>
      <c r="EH282" s="285">
        <v>92</v>
      </c>
      <c r="EI282" s="285">
        <v>3</v>
      </c>
      <c r="EJ282" s="285">
        <v>5</v>
      </c>
      <c r="EK282" s="285">
        <v>189</v>
      </c>
      <c r="EL282" s="285">
        <v>2</v>
      </c>
      <c r="EM282" s="285">
        <v>8</v>
      </c>
      <c r="EN282" s="285">
        <v>21</v>
      </c>
      <c r="EO282" s="285">
        <v>10</v>
      </c>
      <c r="EP282" s="285">
        <v>13</v>
      </c>
      <c r="EQ282" s="285">
        <v>2</v>
      </c>
      <c r="ER282" s="285">
        <v>0</v>
      </c>
      <c r="ES282" s="285">
        <v>0</v>
      </c>
      <c r="ET282" s="285">
        <v>0</v>
      </c>
      <c r="EU282" s="285">
        <v>0</v>
      </c>
      <c r="EV282" s="285">
        <v>0</v>
      </c>
      <c r="EW282" s="285">
        <v>0</v>
      </c>
      <c r="EX282" s="285">
        <v>0</v>
      </c>
      <c r="EY282" s="285">
        <v>0</v>
      </c>
      <c r="EZ282" s="285">
        <v>0</v>
      </c>
      <c r="FA282" s="285">
        <v>0</v>
      </c>
      <c r="FB282" s="285">
        <v>0</v>
      </c>
      <c r="FC282" s="285">
        <v>0</v>
      </c>
      <c r="FD282" s="285">
        <v>0</v>
      </c>
      <c r="FE282" s="285">
        <v>0</v>
      </c>
      <c r="FF282" s="285">
        <v>0</v>
      </c>
      <c r="FG282" s="285">
        <v>50</v>
      </c>
      <c r="FH282" s="285">
        <v>105</v>
      </c>
      <c r="FI282" s="285">
        <v>180</v>
      </c>
      <c r="FJ282" s="285">
        <v>3547</v>
      </c>
      <c r="FK282" s="289">
        <v>15</v>
      </c>
      <c r="FL282" s="288">
        <v>3.411455668133593</v>
      </c>
      <c r="FM282" s="289">
        <v>4</v>
      </c>
      <c r="FN282" s="288">
        <v>0.9097215115022913</v>
      </c>
      <c r="FO282" s="295">
        <v>0</v>
      </c>
      <c r="FP282" s="291">
        <v>0</v>
      </c>
      <c r="FQ282" s="281">
        <v>1</v>
      </c>
      <c r="FR282" s="292">
        <v>0.2306693332041585</v>
      </c>
      <c r="FS282" s="281">
        <v>0</v>
      </c>
      <c r="FT282" s="292">
        <v>0</v>
      </c>
      <c r="FU282" s="295">
        <v>0</v>
      </c>
      <c r="FV282" s="291">
        <v>0</v>
      </c>
      <c r="FW282" s="293">
        <v>3</v>
      </c>
      <c r="FX282" s="293">
        <v>0</v>
      </c>
      <c r="FY282" s="293">
        <v>3</v>
      </c>
      <c r="FZ282" s="293">
        <v>0</v>
      </c>
      <c r="GA282" s="293">
        <v>0</v>
      </c>
      <c r="GB282" s="285">
        <v>0</v>
      </c>
      <c r="GC282" s="285">
        <v>0</v>
      </c>
      <c r="GD282" s="285">
        <v>0</v>
      </c>
      <c r="GE282" s="285">
        <v>0</v>
      </c>
      <c r="GF282" s="285">
        <v>0</v>
      </c>
      <c r="GG282" s="288">
        <v>157.19999999999999</v>
      </c>
      <c r="GH282" s="288">
        <v>370.1</v>
      </c>
      <c r="GI282" s="288">
        <v>20.3</v>
      </c>
      <c r="GJ282" s="288">
        <v>3</v>
      </c>
      <c r="GK282" s="288">
        <v>0</v>
      </c>
      <c r="GL282" s="288">
        <v>1</v>
      </c>
      <c r="GM282" s="288">
        <v>5</v>
      </c>
      <c r="GN282" s="288">
        <v>4</v>
      </c>
      <c r="GO282" s="288">
        <v>2</v>
      </c>
      <c r="GP282" s="288">
        <v>13.2</v>
      </c>
      <c r="GQ282" s="288">
        <v>1.2</v>
      </c>
      <c r="GR282" s="288">
        <v>0</v>
      </c>
      <c r="GS282" s="288">
        <v>0</v>
      </c>
      <c r="GT282" s="288">
        <v>8</v>
      </c>
      <c r="GU282" s="288">
        <v>0</v>
      </c>
      <c r="GV282" s="288">
        <v>1</v>
      </c>
      <c r="GW282" s="288">
        <v>0</v>
      </c>
      <c r="GX282" s="288">
        <v>0</v>
      </c>
      <c r="GY282" s="288">
        <v>1</v>
      </c>
      <c r="GZ282" s="288">
        <v>1</v>
      </c>
      <c r="HA282" s="288">
        <v>1</v>
      </c>
      <c r="HB282" s="288">
        <v>1</v>
      </c>
      <c r="HC282" s="288">
        <v>0</v>
      </c>
      <c r="HD282" s="288">
        <v>2</v>
      </c>
      <c r="HE282" s="288">
        <v>0</v>
      </c>
      <c r="HF282" s="288">
        <v>0</v>
      </c>
      <c r="HG282" s="288">
        <v>0</v>
      </c>
      <c r="HH282" s="288">
        <v>3</v>
      </c>
      <c r="HI282" s="288">
        <v>1.3</v>
      </c>
      <c r="HJ282" s="134">
        <v>1.8194430230045826</v>
      </c>
      <c r="HK282" s="134">
        <v>8.8697847371473415</v>
      </c>
      <c r="HL282" s="132">
        <v>43.750781791923949</v>
      </c>
      <c r="HM282" s="144">
        <v>99.813196088562194</v>
      </c>
      <c r="HN282" s="144">
        <v>112.854290292868</v>
      </c>
      <c r="HO282" s="365">
        <v>0.11137629276054101</v>
      </c>
      <c r="HP282" s="365">
        <v>4.8642864091837698E-2</v>
      </c>
      <c r="HQ282" s="365">
        <v>5.7377049180327901</v>
      </c>
      <c r="HR282" s="365">
        <v>3.3557046979865799</v>
      </c>
      <c r="HS282" s="132">
        <v>89.344262295082004</v>
      </c>
      <c r="HT282" s="132">
        <v>90.604026845637605</v>
      </c>
      <c r="HU282" s="132">
        <v>1.94112967382657</v>
      </c>
      <c r="HV282" s="132">
        <v>1.44955734993676</v>
      </c>
      <c r="HW282" s="132">
        <v>3.3336751318772699</v>
      </c>
      <c r="HX282" s="132">
        <v>6.9500776665516</v>
      </c>
      <c r="HY282" s="144">
        <v>101.0989951116126</v>
      </c>
      <c r="HZ282" s="144">
        <v>107.27119596127601</v>
      </c>
      <c r="IA282" s="383">
        <v>16</v>
      </c>
      <c r="IB282" s="383">
        <v>22</v>
      </c>
      <c r="IC282" s="366">
        <v>0.225415610030995</v>
      </c>
      <c r="ID282" s="366">
        <v>0.17424362426738499</v>
      </c>
      <c r="IE282" s="366">
        <v>2.5682182985553799</v>
      </c>
      <c r="IF282" s="366">
        <v>2.5700934579439201</v>
      </c>
      <c r="IG282" s="144">
        <v>67.415730337078699</v>
      </c>
      <c r="IH282" s="144">
        <v>75.934579439252303</v>
      </c>
      <c r="II282" s="144">
        <v>8.7771203155818505</v>
      </c>
      <c r="IJ282" s="144">
        <v>6.7796610169491496</v>
      </c>
      <c r="IK282" s="144">
        <v>3.8520695901835502</v>
      </c>
      <c r="IL282" s="144">
        <v>9.0071625819813601</v>
      </c>
      <c r="IM282" s="146">
        <v>90.982525419570763</v>
      </c>
      <c r="IN282" s="135">
        <v>95.91934904508301</v>
      </c>
      <c r="IO282" s="366">
        <v>0.48426150121065398</v>
      </c>
      <c r="IP282" s="366">
        <v>0.122639195486878</v>
      </c>
      <c r="IQ282" s="366">
        <v>5.0387596899224798</v>
      </c>
      <c r="IR282" s="366">
        <v>2.0283975659229201</v>
      </c>
      <c r="IS282" s="144">
        <v>89.341085271317795</v>
      </c>
      <c r="IT282" s="144">
        <v>91.277890466531403</v>
      </c>
      <c r="IU282" s="144">
        <v>9.6107282547960509</v>
      </c>
      <c r="IV282" s="144">
        <v>6.0461123375030699</v>
      </c>
      <c r="IW282" s="144">
        <v>6.7686940865357599</v>
      </c>
      <c r="IX282" s="144">
        <v>12.037878258438701</v>
      </c>
      <c r="IY282" s="338">
        <v>39</v>
      </c>
      <c r="IZ282" s="366">
        <v>0.38453953855255402</v>
      </c>
      <c r="JA282" s="366">
        <v>8.0745341614906803</v>
      </c>
      <c r="JB282" s="366">
        <v>93.788819875776397</v>
      </c>
      <c r="JC282" s="366">
        <v>4.7623742851508597</v>
      </c>
      <c r="JD282" s="144">
        <v>7.7332153952364502</v>
      </c>
    </row>
    <row r="283" spans="1:264" ht="18" customHeight="1">
      <c r="A283" s="278"/>
      <c r="B283" s="279" t="s">
        <v>87</v>
      </c>
      <c r="C283" s="279" t="s">
        <v>87</v>
      </c>
      <c r="D283" s="280" t="s">
        <v>1999</v>
      </c>
      <c r="E283" s="281" t="s">
        <v>1489</v>
      </c>
      <c r="F283" s="280" t="s">
        <v>138</v>
      </c>
      <c r="G283" s="281" t="s">
        <v>37</v>
      </c>
      <c r="H283" s="282" t="s">
        <v>87</v>
      </c>
      <c r="I283" s="282" t="s">
        <v>87</v>
      </c>
      <c r="J283" s="282" t="s">
        <v>87</v>
      </c>
      <c r="K283" s="282" t="s">
        <v>87</v>
      </c>
      <c r="L283" s="282" t="s">
        <v>87</v>
      </c>
      <c r="M283" s="283">
        <v>81763</v>
      </c>
      <c r="N283" s="282" t="s">
        <v>87</v>
      </c>
      <c r="O283" s="282" t="s">
        <v>87</v>
      </c>
      <c r="P283" s="282" t="s">
        <v>87</v>
      </c>
      <c r="Q283" s="282" t="s">
        <v>87</v>
      </c>
      <c r="R283" s="132">
        <v>107.83547472704367</v>
      </c>
      <c r="S283" s="132">
        <v>105.32008302169056</v>
      </c>
      <c r="T283" s="395">
        <v>63.651371482940021</v>
      </c>
      <c r="U283" s="395">
        <v>33.035810420592497</v>
      </c>
      <c r="V283" s="132">
        <v>7.4528301886792496</v>
      </c>
      <c r="W283" s="132">
        <v>4.7169811320754702</v>
      </c>
      <c r="X283" s="132">
        <v>12.1698113207547</v>
      </c>
      <c r="Y283" s="282" t="s">
        <v>87</v>
      </c>
      <c r="Z283" s="282" t="s">
        <v>87</v>
      </c>
      <c r="AA283" s="282" t="s">
        <v>87</v>
      </c>
      <c r="AB283" s="282" t="s">
        <v>87</v>
      </c>
      <c r="AC283" s="282" t="s">
        <v>87</v>
      </c>
      <c r="AD283" s="282" t="s">
        <v>87</v>
      </c>
      <c r="AE283" s="282" t="s">
        <v>87</v>
      </c>
      <c r="AF283" s="282" t="s">
        <v>87</v>
      </c>
      <c r="AG283" s="282" t="s">
        <v>87</v>
      </c>
      <c r="AH283" s="282" t="s">
        <v>87</v>
      </c>
      <c r="AI283" s="282" t="s">
        <v>87</v>
      </c>
      <c r="AJ283" s="282" t="s">
        <v>87</v>
      </c>
      <c r="AK283" s="282" t="s">
        <v>87</v>
      </c>
      <c r="AL283" s="282" t="s">
        <v>87</v>
      </c>
      <c r="AM283" s="282" t="s">
        <v>87</v>
      </c>
      <c r="AN283" s="282" t="s">
        <v>87</v>
      </c>
      <c r="AO283" s="282" t="s">
        <v>87</v>
      </c>
      <c r="AP283" s="282" t="s">
        <v>87</v>
      </c>
      <c r="AQ283" s="282" t="s">
        <v>87</v>
      </c>
      <c r="AR283" s="282" t="s">
        <v>87</v>
      </c>
      <c r="AS283" s="282" t="s">
        <v>87</v>
      </c>
      <c r="AT283" s="282" t="s">
        <v>87</v>
      </c>
      <c r="AU283" s="282" t="s">
        <v>87</v>
      </c>
      <c r="AV283" s="282" t="s">
        <v>87</v>
      </c>
      <c r="AW283" s="286" t="s">
        <v>87</v>
      </c>
      <c r="AX283" s="286" t="s">
        <v>87</v>
      </c>
      <c r="AY283" s="286" t="s">
        <v>87</v>
      </c>
      <c r="AZ283" s="286" t="s">
        <v>87</v>
      </c>
      <c r="BA283" s="286" t="s">
        <v>87</v>
      </c>
      <c r="BB283" s="285">
        <v>7</v>
      </c>
      <c r="BC283" s="285">
        <v>8</v>
      </c>
      <c r="BD283" s="287" t="s">
        <v>88</v>
      </c>
      <c r="BE283" s="287" t="s">
        <v>88</v>
      </c>
      <c r="BF283" s="287" t="s">
        <v>88</v>
      </c>
      <c r="BG283" s="285">
        <v>0</v>
      </c>
      <c r="BH283" s="284">
        <v>0</v>
      </c>
      <c r="BI283" s="285">
        <v>36</v>
      </c>
      <c r="BJ283" s="284">
        <v>42.895953481721556</v>
      </c>
      <c r="BK283" s="285">
        <v>0</v>
      </c>
      <c r="BL283" s="284">
        <v>0</v>
      </c>
      <c r="BM283" s="285">
        <v>0</v>
      </c>
      <c r="BN283" s="288">
        <v>0</v>
      </c>
      <c r="BO283" s="289">
        <v>10</v>
      </c>
      <c r="BP283" s="288">
        <v>11.915542633811544</v>
      </c>
      <c r="BQ283" s="285">
        <v>0</v>
      </c>
      <c r="BR283" s="288">
        <v>0</v>
      </c>
      <c r="BS283" s="285">
        <v>0</v>
      </c>
      <c r="BT283" s="288">
        <v>0</v>
      </c>
      <c r="BU283" s="285">
        <v>0</v>
      </c>
      <c r="BV283" s="288">
        <v>0</v>
      </c>
      <c r="BW283" s="285">
        <v>0</v>
      </c>
      <c r="BX283" s="288">
        <v>0</v>
      </c>
      <c r="BY283" s="290">
        <v>0</v>
      </c>
      <c r="BZ283" s="291">
        <v>0</v>
      </c>
      <c r="CA283" s="285">
        <v>62</v>
      </c>
      <c r="CB283" s="288">
        <v>73.876364329631571</v>
      </c>
      <c r="CC283" s="290">
        <v>476</v>
      </c>
      <c r="CD283" s="291">
        <v>567.17982936942951</v>
      </c>
      <c r="CE283" s="285">
        <v>12</v>
      </c>
      <c r="CF283" s="288">
        <v>14.298651160573852</v>
      </c>
      <c r="CG283" s="285">
        <v>30</v>
      </c>
      <c r="CH283" s="288">
        <v>35.746627901434628</v>
      </c>
      <c r="CI283" s="285">
        <v>248</v>
      </c>
      <c r="CJ283" s="288">
        <v>295.50545731852628</v>
      </c>
      <c r="CK283" s="285">
        <v>42</v>
      </c>
      <c r="CL283" s="288">
        <v>50.04527906200849</v>
      </c>
      <c r="CM283" s="290">
        <v>0</v>
      </c>
      <c r="CN283" s="294">
        <v>0</v>
      </c>
      <c r="CO283" s="285">
        <v>30</v>
      </c>
      <c r="CP283" s="288">
        <v>35.746627901434628</v>
      </c>
      <c r="CQ283" s="290">
        <v>0</v>
      </c>
      <c r="CR283" s="291">
        <v>0</v>
      </c>
      <c r="CS283" s="285">
        <v>0</v>
      </c>
      <c r="CT283" s="288">
        <v>0</v>
      </c>
      <c r="CU283" s="290">
        <v>0</v>
      </c>
      <c r="CV283" s="291">
        <v>0</v>
      </c>
      <c r="CW283" s="290">
        <v>0</v>
      </c>
      <c r="CX283" s="291">
        <v>0</v>
      </c>
      <c r="CY283" s="290">
        <v>0</v>
      </c>
      <c r="CZ283" s="291">
        <v>0</v>
      </c>
      <c r="DA283" s="290">
        <v>0</v>
      </c>
      <c r="DB283" s="291">
        <v>0</v>
      </c>
      <c r="DC283" s="290">
        <v>20</v>
      </c>
      <c r="DD283" s="290">
        <v>0</v>
      </c>
      <c r="DE283" s="290">
        <v>0</v>
      </c>
      <c r="DF283" s="290">
        <v>3858</v>
      </c>
      <c r="DG283" s="290">
        <v>5291</v>
      </c>
      <c r="DH283" s="290">
        <v>0</v>
      </c>
      <c r="DI283" s="290">
        <v>0</v>
      </c>
      <c r="DJ283" s="290">
        <v>33</v>
      </c>
      <c r="DK283" s="290">
        <v>31</v>
      </c>
      <c r="DL283" s="290">
        <v>46</v>
      </c>
      <c r="DM283" s="290">
        <v>0</v>
      </c>
      <c r="DN283" s="290">
        <v>0</v>
      </c>
      <c r="DO283" s="290">
        <v>20</v>
      </c>
      <c r="DP283" s="290">
        <v>8</v>
      </c>
      <c r="DQ283" s="290">
        <v>1</v>
      </c>
      <c r="DR283" s="290">
        <v>0</v>
      </c>
      <c r="DS283" s="290">
        <v>0</v>
      </c>
      <c r="DT283" s="290">
        <v>0</v>
      </c>
      <c r="DU283" s="290">
        <v>7265</v>
      </c>
      <c r="DV283" s="290">
        <v>616</v>
      </c>
      <c r="DW283" s="290">
        <v>2718</v>
      </c>
      <c r="DX283" s="290">
        <v>0</v>
      </c>
      <c r="DY283" s="290">
        <v>0</v>
      </c>
      <c r="DZ283" s="290">
        <v>0</v>
      </c>
      <c r="EA283" s="290">
        <v>90780</v>
      </c>
      <c r="EB283" s="291">
        <v>1.54659616655651</v>
      </c>
      <c r="EC283" s="290">
        <v>128</v>
      </c>
      <c r="ED283" s="290">
        <v>1720</v>
      </c>
      <c r="EE283" s="290">
        <v>509</v>
      </c>
      <c r="EF283" s="291">
        <v>29.593023255813954</v>
      </c>
      <c r="EG283" s="290">
        <v>49</v>
      </c>
      <c r="EH283" s="290">
        <v>57</v>
      </c>
      <c r="EI283" s="290">
        <v>7</v>
      </c>
      <c r="EJ283" s="290">
        <v>0</v>
      </c>
      <c r="EK283" s="290">
        <v>56</v>
      </c>
      <c r="EL283" s="290">
        <v>0</v>
      </c>
      <c r="EM283" s="290">
        <v>2</v>
      </c>
      <c r="EN283" s="290">
        <v>9</v>
      </c>
      <c r="EO283" s="290">
        <v>1</v>
      </c>
      <c r="EP283" s="290">
        <v>2</v>
      </c>
      <c r="EQ283" s="290">
        <v>7</v>
      </c>
      <c r="ER283" s="290">
        <v>0</v>
      </c>
      <c r="ES283" s="290">
        <v>0</v>
      </c>
      <c r="ET283" s="290">
        <v>0</v>
      </c>
      <c r="EU283" s="290">
        <v>0</v>
      </c>
      <c r="EV283" s="290">
        <v>0</v>
      </c>
      <c r="EW283" s="290">
        <v>0</v>
      </c>
      <c r="EX283" s="290">
        <v>0</v>
      </c>
      <c r="EY283" s="290">
        <v>0</v>
      </c>
      <c r="EZ283" s="290">
        <v>0</v>
      </c>
      <c r="FA283" s="290">
        <v>0</v>
      </c>
      <c r="FB283" s="290">
        <v>0</v>
      </c>
      <c r="FC283" s="290">
        <v>0</v>
      </c>
      <c r="FD283" s="290">
        <v>0</v>
      </c>
      <c r="FE283" s="290">
        <v>0</v>
      </c>
      <c r="FF283" s="290">
        <v>0</v>
      </c>
      <c r="FG283" s="290">
        <v>51</v>
      </c>
      <c r="FH283" s="290">
        <v>41</v>
      </c>
      <c r="FI283" s="290">
        <v>118</v>
      </c>
      <c r="FJ283" s="290">
        <v>1011</v>
      </c>
      <c r="FK283" s="289">
        <v>7</v>
      </c>
      <c r="FL283" s="288">
        <v>8.5613296968066237</v>
      </c>
      <c r="FM283" s="295">
        <v>0</v>
      </c>
      <c r="FN283" s="291">
        <v>0</v>
      </c>
      <c r="FO283" s="295">
        <v>0</v>
      </c>
      <c r="FP283" s="291">
        <v>0</v>
      </c>
      <c r="FQ283" s="281">
        <v>0</v>
      </c>
      <c r="FR283" s="292">
        <v>0</v>
      </c>
      <c r="FS283" s="281">
        <v>0</v>
      </c>
      <c r="FT283" s="292">
        <v>0</v>
      </c>
      <c r="FU283" s="295">
        <v>20</v>
      </c>
      <c r="FV283" s="291">
        <v>23.831085267623088</v>
      </c>
      <c r="FW283" s="293">
        <v>0</v>
      </c>
      <c r="FX283" s="293">
        <v>0</v>
      </c>
      <c r="FY283" s="293">
        <v>0</v>
      </c>
      <c r="FZ283" s="293">
        <v>0</v>
      </c>
      <c r="GA283" s="293">
        <v>0</v>
      </c>
      <c r="GB283" s="290">
        <v>0</v>
      </c>
      <c r="GC283" s="290">
        <v>0</v>
      </c>
      <c r="GD283" s="290">
        <v>0</v>
      </c>
      <c r="GE283" s="290">
        <v>0</v>
      </c>
      <c r="GF283" s="290">
        <v>0</v>
      </c>
      <c r="GG283" s="291">
        <v>32</v>
      </c>
      <c r="GH283" s="291">
        <v>264.10000000000002</v>
      </c>
      <c r="GI283" s="291">
        <v>12</v>
      </c>
      <c r="GJ283" s="291">
        <v>1</v>
      </c>
      <c r="GK283" s="291">
        <v>0</v>
      </c>
      <c r="GL283" s="291">
        <v>2</v>
      </c>
      <c r="GM283" s="291">
        <v>4</v>
      </c>
      <c r="GN283" s="291">
        <v>2</v>
      </c>
      <c r="GO283" s="291">
        <v>0.18</v>
      </c>
      <c r="GP283" s="291">
        <v>0.38</v>
      </c>
      <c r="GQ283" s="291">
        <v>2.0299999999999998</v>
      </c>
      <c r="GR283" s="291">
        <v>0.1</v>
      </c>
      <c r="GS283" s="291">
        <v>0</v>
      </c>
      <c r="GT283" s="291">
        <v>6.38</v>
      </c>
      <c r="GU283" s="291">
        <v>0</v>
      </c>
      <c r="GV283" s="291">
        <v>1</v>
      </c>
      <c r="GW283" s="291">
        <v>0</v>
      </c>
      <c r="GX283" s="291">
        <v>1</v>
      </c>
      <c r="GY283" s="291">
        <v>2</v>
      </c>
      <c r="GZ283" s="291">
        <v>0</v>
      </c>
      <c r="HA283" s="291">
        <v>0</v>
      </c>
      <c r="HB283" s="291">
        <v>0</v>
      </c>
      <c r="HC283" s="291">
        <v>0</v>
      </c>
      <c r="HD283" s="291">
        <v>0</v>
      </c>
      <c r="HE283" s="291">
        <v>0</v>
      </c>
      <c r="HF283" s="291">
        <v>0</v>
      </c>
      <c r="HG283" s="291">
        <v>0</v>
      </c>
      <c r="HH283" s="291">
        <v>6</v>
      </c>
      <c r="HI283" s="291">
        <v>1</v>
      </c>
      <c r="HJ283" s="134">
        <v>2.4460941990876068</v>
      </c>
      <c r="HK283" s="134">
        <v>36.691412986314106</v>
      </c>
      <c r="HL283" s="132">
        <v>36.373420740432714</v>
      </c>
      <c r="HM283" s="144">
        <v>105.68678951064901</v>
      </c>
      <c r="HN283" s="144">
        <v>103.646561071938</v>
      </c>
      <c r="HO283" s="365">
        <v>0</v>
      </c>
      <c r="HP283" s="365">
        <v>0</v>
      </c>
      <c r="HQ283" s="365">
        <v>0</v>
      </c>
      <c r="HR283" s="365">
        <v>0</v>
      </c>
      <c r="HS283" s="132">
        <v>70.588235294117695</v>
      </c>
      <c r="HT283" s="132">
        <v>90.909090909090907</v>
      </c>
      <c r="HU283" s="132">
        <v>0.96481271282633396</v>
      </c>
      <c r="HV283" s="132">
        <v>1.0481181515007101</v>
      </c>
      <c r="HW283" s="132">
        <v>5.2915120316054098</v>
      </c>
      <c r="HX283" s="132">
        <v>7.0941018610349502</v>
      </c>
      <c r="HY283" s="144">
        <v>106.0834939841012</v>
      </c>
      <c r="HZ283" s="144">
        <v>103.595187448746</v>
      </c>
      <c r="IA283" s="383">
        <v>3</v>
      </c>
      <c r="IB283" s="383">
        <v>1</v>
      </c>
      <c r="IC283" s="366">
        <v>0.132743362831858</v>
      </c>
      <c r="ID283" s="366">
        <v>3.1806615776081397E-2</v>
      </c>
      <c r="IE283" s="366">
        <v>1.3452914798206299</v>
      </c>
      <c r="IF283" s="366">
        <v>0.54644808743169404</v>
      </c>
      <c r="IG283" s="144">
        <v>57.399103139013498</v>
      </c>
      <c r="IH283" s="144">
        <v>71.584699453551906</v>
      </c>
      <c r="II283" s="144">
        <v>9.8672566371681398</v>
      </c>
      <c r="IJ283" s="144">
        <v>5.8206106870229002</v>
      </c>
      <c r="IK283" s="144">
        <v>6.8897402130970899</v>
      </c>
      <c r="IL283" s="144">
        <v>11.0261945044046</v>
      </c>
      <c r="IM283" s="146">
        <v>101.844867509907</v>
      </c>
      <c r="IN283" s="135">
        <v>87.482389739091076</v>
      </c>
      <c r="IO283" s="366">
        <v>0.17201834862385301</v>
      </c>
      <c r="IP283" s="385">
        <v>9.3240093240093205E-2</v>
      </c>
      <c r="IQ283" s="366">
        <v>2.0547945205479401</v>
      </c>
      <c r="IR283" s="385">
        <v>1.6</v>
      </c>
      <c r="IS283" s="144">
        <v>78.767123287671197</v>
      </c>
      <c r="IT283" s="144">
        <v>89.6</v>
      </c>
      <c r="IU283" s="144">
        <v>8.3715596330275197</v>
      </c>
      <c r="IV283" s="144">
        <v>5.8275058275058296</v>
      </c>
      <c r="IW283" s="144">
        <v>9.6329867590864708</v>
      </c>
      <c r="IX283" s="144">
        <v>12.8314870762001</v>
      </c>
      <c r="IY283" s="338">
        <v>9</v>
      </c>
      <c r="IZ283" s="366">
        <v>0.39682539682539703</v>
      </c>
      <c r="JA283" s="366">
        <v>8.9108910891089099</v>
      </c>
      <c r="JB283" s="366">
        <v>88.118811881188094</v>
      </c>
      <c r="JC283" s="366">
        <v>4.4532627865961203</v>
      </c>
      <c r="JD283" s="144">
        <v>8.3892421679015197</v>
      </c>
    </row>
    <row r="284" spans="1:264" ht="18" customHeight="1">
      <c r="A284" s="278"/>
      <c r="B284" s="279" t="s">
        <v>87</v>
      </c>
      <c r="C284" s="279" t="s">
        <v>87</v>
      </c>
      <c r="D284" s="280" t="s">
        <v>2000</v>
      </c>
      <c r="E284" s="281" t="s">
        <v>1490</v>
      </c>
      <c r="F284" s="280" t="s">
        <v>138</v>
      </c>
      <c r="G284" s="281" t="s">
        <v>37</v>
      </c>
      <c r="H284" s="282" t="s">
        <v>87</v>
      </c>
      <c r="I284" s="282" t="s">
        <v>87</v>
      </c>
      <c r="J284" s="282" t="s">
        <v>87</v>
      </c>
      <c r="K284" s="282" t="s">
        <v>87</v>
      </c>
      <c r="L284" s="282" t="s">
        <v>87</v>
      </c>
      <c r="M284" s="283">
        <v>452986</v>
      </c>
      <c r="N284" s="282" t="s">
        <v>87</v>
      </c>
      <c r="O284" s="282" t="s">
        <v>87</v>
      </c>
      <c r="P284" s="282" t="s">
        <v>87</v>
      </c>
      <c r="Q284" s="282" t="s">
        <v>87</v>
      </c>
      <c r="R284" s="132">
        <v>107.10087193821987</v>
      </c>
      <c r="S284" s="132">
        <v>108.56724447951113</v>
      </c>
      <c r="T284" s="338">
        <v>275.14825986301184</v>
      </c>
      <c r="U284" s="338">
        <v>243.6798601600608</v>
      </c>
      <c r="V284" s="132">
        <v>10.9683794466403</v>
      </c>
      <c r="W284" s="132">
        <v>8.02371541501976</v>
      </c>
      <c r="X284" s="132">
        <v>18.9920948616601</v>
      </c>
      <c r="Y284" s="282" t="s">
        <v>87</v>
      </c>
      <c r="Z284" s="282" t="s">
        <v>87</v>
      </c>
      <c r="AA284" s="282" t="s">
        <v>87</v>
      </c>
      <c r="AB284" s="282" t="s">
        <v>87</v>
      </c>
      <c r="AC284" s="282" t="s">
        <v>87</v>
      </c>
      <c r="AD284" s="282" t="s">
        <v>87</v>
      </c>
      <c r="AE284" s="282" t="s">
        <v>87</v>
      </c>
      <c r="AF284" s="282" t="s">
        <v>87</v>
      </c>
      <c r="AG284" s="282" t="s">
        <v>87</v>
      </c>
      <c r="AH284" s="282" t="s">
        <v>87</v>
      </c>
      <c r="AI284" s="282" t="s">
        <v>87</v>
      </c>
      <c r="AJ284" s="282" t="s">
        <v>87</v>
      </c>
      <c r="AK284" s="282" t="s">
        <v>87</v>
      </c>
      <c r="AL284" s="282" t="s">
        <v>87</v>
      </c>
      <c r="AM284" s="282" t="s">
        <v>87</v>
      </c>
      <c r="AN284" s="282" t="s">
        <v>87</v>
      </c>
      <c r="AO284" s="282" t="s">
        <v>87</v>
      </c>
      <c r="AP284" s="282" t="s">
        <v>87</v>
      </c>
      <c r="AQ284" s="282" t="s">
        <v>87</v>
      </c>
      <c r="AR284" s="282" t="s">
        <v>87</v>
      </c>
      <c r="AS284" s="282" t="s">
        <v>87</v>
      </c>
      <c r="AT284" s="282" t="s">
        <v>87</v>
      </c>
      <c r="AU284" s="282" t="s">
        <v>87</v>
      </c>
      <c r="AV284" s="282" t="s">
        <v>87</v>
      </c>
      <c r="AW284" s="286" t="s">
        <v>87</v>
      </c>
      <c r="AX284" s="286" t="s">
        <v>87</v>
      </c>
      <c r="AY284" s="286" t="s">
        <v>87</v>
      </c>
      <c r="AZ284" s="286" t="s">
        <v>87</v>
      </c>
      <c r="BA284" s="286" t="s">
        <v>87</v>
      </c>
      <c r="BB284" s="285">
        <v>58</v>
      </c>
      <c r="BC284" s="285">
        <v>68</v>
      </c>
      <c r="BD284" s="287" t="s">
        <v>88</v>
      </c>
      <c r="BE284" s="287" t="s">
        <v>88</v>
      </c>
      <c r="BF284" s="287" t="s">
        <v>88</v>
      </c>
      <c r="BG284" s="285">
        <v>204</v>
      </c>
      <c r="BH284" s="284">
        <v>44.717621373269381</v>
      </c>
      <c r="BI284" s="285">
        <v>841</v>
      </c>
      <c r="BJ284" s="284">
        <v>184.35058615156643</v>
      </c>
      <c r="BK284" s="285">
        <v>34</v>
      </c>
      <c r="BL284" s="284">
        <v>7.4529368955448971</v>
      </c>
      <c r="BM284" s="285">
        <v>79</v>
      </c>
      <c r="BN284" s="288">
        <v>17.317118080824908</v>
      </c>
      <c r="BO284" s="289">
        <v>577</v>
      </c>
      <c r="BP284" s="288">
        <v>126.48072319792369</v>
      </c>
      <c r="BQ284" s="285">
        <v>0</v>
      </c>
      <c r="BR284" s="288">
        <v>0</v>
      </c>
      <c r="BS284" s="285">
        <v>81</v>
      </c>
      <c r="BT284" s="288">
        <v>17.75552613350402</v>
      </c>
      <c r="BU284" s="285">
        <v>0</v>
      </c>
      <c r="BV284" s="288">
        <v>0</v>
      </c>
      <c r="BW284" s="285">
        <v>213</v>
      </c>
      <c r="BX284" s="288">
        <v>46.690457610325389</v>
      </c>
      <c r="BY284" s="285">
        <v>0</v>
      </c>
      <c r="BZ284" s="288">
        <v>0</v>
      </c>
      <c r="CA284" s="285">
        <v>1301</v>
      </c>
      <c r="CB284" s="288">
        <v>285.18443826776212</v>
      </c>
      <c r="CC284" s="285">
        <v>1131</v>
      </c>
      <c r="CD284" s="288">
        <v>247.91975379003759</v>
      </c>
      <c r="CE284" s="285">
        <v>105</v>
      </c>
      <c r="CF284" s="288">
        <v>23.01642276565336</v>
      </c>
      <c r="CG284" s="285">
        <v>962</v>
      </c>
      <c r="CH284" s="288">
        <v>210.87427333865267</v>
      </c>
      <c r="CI284" s="285">
        <v>2171</v>
      </c>
      <c r="CJ284" s="288">
        <v>475.89194118317567</v>
      </c>
      <c r="CK284" s="285">
        <v>453</v>
      </c>
      <c r="CL284" s="288">
        <v>99.299423931818779</v>
      </c>
      <c r="CM284" s="285">
        <v>5928</v>
      </c>
      <c r="CN284" s="292">
        <v>1299.4414681408869</v>
      </c>
      <c r="CO284" s="285">
        <v>334</v>
      </c>
      <c r="CP284" s="288">
        <v>73.214144797411635</v>
      </c>
      <c r="CQ284" s="285">
        <v>7</v>
      </c>
      <c r="CR284" s="288">
        <v>1.5344281843768905</v>
      </c>
      <c r="CS284" s="285">
        <v>17</v>
      </c>
      <c r="CT284" s="288">
        <v>3.7264684477724486</v>
      </c>
      <c r="CU284" s="285">
        <v>130</v>
      </c>
      <c r="CV284" s="288">
        <v>28.496523424142257</v>
      </c>
      <c r="CW284" s="285">
        <v>1372</v>
      </c>
      <c r="CX284" s="288">
        <v>300.74792413787054</v>
      </c>
      <c r="CY284" s="285">
        <v>1268</v>
      </c>
      <c r="CZ284" s="288">
        <v>277.95070539855681</v>
      </c>
      <c r="DA284" s="285">
        <v>12</v>
      </c>
      <c r="DB284" s="288">
        <v>2.6304483160746694</v>
      </c>
      <c r="DC284" s="285">
        <v>32</v>
      </c>
      <c r="DD284" s="285">
        <v>508</v>
      </c>
      <c r="DE284" s="285">
        <v>1444</v>
      </c>
      <c r="DF284" s="285">
        <v>0</v>
      </c>
      <c r="DG284" s="285">
        <v>9427</v>
      </c>
      <c r="DH284" s="285">
        <v>193</v>
      </c>
      <c r="DI284" s="285">
        <v>289</v>
      </c>
      <c r="DJ284" s="285">
        <v>13</v>
      </c>
      <c r="DK284" s="285">
        <v>1</v>
      </c>
      <c r="DL284" s="285">
        <v>13</v>
      </c>
      <c r="DM284" s="285">
        <v>0</v>
      </c>
      <c r="DN284" s="285">
        <v>417</v>
      </c>
      <c r="DO284" s="285">
        <v>0</v>
      </c>
      <c r="DP284" s="285">
        <v>159</v>
      </c>
      <c r="DQ284" s="285">
        <v>88</v>
      </c>
      <c r="DR284" s="285">
        <v>0</v>
      </c>
      <c r="DS284" s="285">
        <v>0</v>
      </c>
      <c r="DT284" s="285">
        <v>29576</v>
      </c>
      <c r="DU284" s="285">
        <v>34016</v>
      </c>
      <c r="DV284" s="285">
        <v>6662</v>
      </c>
      <c r="DW284" s="285">
        <v>17777</v>
      </c>
      <c r="DX284" s="285">
        <v>1428</v>
      </c>
      <c r="DY284" s="285">
        <v>1215</v>
      </c>
      <c r="DZ284" s="285">
        <v>4887</v>
      </c>
      <c r="EA284" s="285">
        <v>35245</v>
      </c>
      <c r="EB284" s="288">
        <v>21.407291814441798</v>
      </c>
      <c r="EC284" s="285">
        <v>309</v>
      </c>
      <c r="ED284" s="285">
        <v>12244</v>
      </c>
      <c r="EE284" s="285">
        <v>2566</v>
      </c>
      <c r="EF284" s="288">
        <v>20.957203528258738</v>
      </c>
      <c r="EG284" s="285">
        <v>315</v>
      </c>
      <c r="EH284" s="285">
        <v>264</v>
      </c>
      <c r="EI284" s="285">
        <v>144</v>
      </c>
      <c r="EJ284" s="285">
        <v>117</v>
      </c>
      <c r="EK284" s="285">
        <v>819</v>
      </c>
      <c r="EL284" s="285">
        <v>5</v>
      </c>
      <c r="EM284" s="285">
        <v>43</v>
      </c>
      <c r="EN284" s="285">
        <v>12</v>
      </c>
      <c r="EO284" s="285">
        <v>71</v>
      </c>
      <c r="EP284" s="285">
        <v>108</v>
      </c>
      <c r="EQ284" s="285">
        <v>40</v>
      </c>
      <c r="ER284" s="285">
        <v>0</v>
      </c>
      <c r="ES284" s="285">
        <v>4</v>
      </c>
      <c r="ET284" s="285">
        <v>1</v>
      </c>
      <c r="EU284" s="285">
        <v>0</v>
      </c>
      <c r="EV284" s="285">
        <v>6735</v>
      </c>
      <c r="EW284" s="285">
        <v>0</v>
      </c>
      <c r="EX284" s="285">
        <v>20</v>
      </c>
      <c r="EY284" s="285">
        <v>266</v>
      </c>
      <c r="EZ284" s="285">
        <v>85</v>
      </c>
      <c r="FA284" s="285">
        <v>55</v>
      </c>
      <c r="FB284" s="285">
        <v>8</v>
      </c>
      <c r="FC284" s="285">
        <v>9</v>
      </c>
      <c r="FD284" s="285">
        <v>25</v>
      </c>
      <c r="FE284" s="285">
        <v>5</v>
      </c>
      <c r="FF284" s="285">
        <v>26</v>
      </c>
      <c r="FG284" s="285">
        <v>1385</v>
      </c>
      <c r="FH284" s="285">
        <v>1029</v>
      </c>
      <c r="FI284" s="285">
        <v>762</v>
      </c>
      <c r="FJ284" s="285">
        <v>4763</v>
      </c>
      <c r="FK284" s="289">
        <v>63</v>
      </c>
      <c r="FL284" s="288">
        <v>13.907714587205785</v>
      </c>
      <c r="FM284" s="289">
        <v>13</v>
      </c>
      <c r="FN284" s="288">
        <v>2.8698458672011937</v>
      </c>
      <c r="FO284" s="289">
        <v>11</v>
      </c>
      <c r="FP284" s="288">
        <v>2.4283311184010103</v>
      </c>
      <c r="FQ284" s="281">
        <v>6</v>
      </c>
      <c r="FR284" s="292">
        <v>1.3152241580373347</v>
      </c>
      <c r="FS284" s="281">
        <v>2</v>
      </c>
      <c r="FT284" s="292">
        <v>0.43840805267911159</v>
      </c>
      <c r="FU284" s="289">
        <v>72</v>
      </c>
      <c r="FV284" s="288">
        <v>15.782689896448018</v>
      </c>
      <c r="FW284" s="293">
        <v>2</v>
      </c>
      <c r="FX284" s="293">
        <v>1</v>
      </c>
      <c r="FY284" s="293">
        <v>1</v>
      </c>
      <c r="FZ284" s="293">
        <v>0</v>
      </c>
      <c r="GA284" s="293">
        <v>0</v>
      </c>
      <c r="GB284" s="285">
        <v>19942</v>
      </c>
      <c r="GC284" s="285">
        <v>1597</v>
      </c>
      <c r="GD284" s="285">
        <v>1032</v>
      </c>
      <c r="GE284" s="285">
        <v>0</v>
      </c>
      <c r="GF284" s="285">
        <v>107</v>
      </c>
      <c r="GG284" s="288">
        <v>801.9</v>
      </c>
      <c r="GH284" s="288">
        <v>1740.2</v>
      </c>
      <c r="GI284" s="288">
        <v>102</v>
      </c>
      <c r="GJ284" s="288">
        <v>29</v>
      </c>
      <c r="GK284" s="288">
        <v>11.4</v>
      </c>
      <c r="GL284" s="288">
        <v>4</v>
      </c>
      <c r="GM284" s="288">
        <v>19</v>
      </c>
      <c r="GN284" s="288">
        <v>14</v>
      </c>
      <c r="GO284" s="288">
        <v>5</v>
      </c>
      <c r="GP284" s="288">
        <v>29</v>
      </c>
      <c r="GQ284" s="288">
        <v>3</v>
      </c>
      <c r="GR284" s="288">
        <v>6</v>
      </c>
      <c r="GS284" s="288">
        <v>1</v>
      </c>
      <c r="GT284" s="288">
        <v>45</v>
      </c>
      <c r="GU284" s="288">
        <v>6</v>
      </c>
      <c r="GV284" s="288">
        <v>6</v>
      </c>
      <c r="GW284" s="288">
        <v>0</v>
      </c>
      <c r="GX284" s="288">
        <v>1</v>
      </c>
      <c r="GY284" s="288">
        <v>5</v>
      </c>
      <c r="GZ284" s="288">
        <v>5</v>
      </c>
      <c r="HA284" s="288">
        <v>1</v>
      </c>
      <c r="HB284" s="288">
        <v>2</v>
      </c>
      <c r="HC284" s="288">
        <v>4</v>
      </c>
      <c r="HD284" s="288">
        <v>3</v>
      </c>
      <c r="HE284" s="288">
        <v>2</v>
      </c>
      <c r="HF284" s="288">
        <v>3</v>
      </c>
      <c r="HG284" s="288">
        <v>3</v>
      </c>
      <c r="HH284" s="288">
        <v>17</v>
      </c>
      <c r="HI284" s="288">
        <v>11.6</v>
      </c>
      <c r="HJ284" s="134">
        <v>2.8698458672011937</v>
      </c>
      <c r="HK284" s="134">
        <v>19.647406321608173</v>
      </c>
      <c r="HL284" s="132">
        <v>63.180760553306278</v>
      </c>
      <c r="HM284" s="144">
        <v>103.494869929554</v>
      </c>
      <c r="HN284" s="144">
        <v>108.747310741782</v>
      </c>
      <c r="HO284" s="365">
        <v>0.107337269033198</v>
      </c>
      <c r="HP284" s="365">
        <v>3.4817209649340999E-2</v>
      </c>
      <c r="HQ284" s="365">
        <v>5.9071729957805896</v>
      </c>
      <c r="HR284" s="365">
        <v>2.1943573667711598</v>
      </c>
      <c r="HS284" s="132">
        <v>87.341772151898695</v>
      </c>
      <c r="HT284" s="132">
        <v>88.087774294670893</v>
      </c>
      <c r="HU284" s="132">
        <v>1.81706662577628</v>
      </c>
      <c r="HV284" s="132">
        <v>1.5866699825913999</v>
      </c>
      <c r="HW284" s="132">
        <v>6.2718325083916504</v>
      </c>
      <c r="HX284" s="132">
        <v>9.8302489107458708</v>
      </c>
      <c r="HY284" s="144">
        <v>106.03052452229822</v>
      </c>
      <c r="HZ284" s="144">
        <v>102.705701235516</v>
      </c>
      <c r="IA284" s="383">
        <v>33</v>
      </c>
      <c r="IB284" s="383">
        <v>31</v>
      </c>
      <c r="IC284" s="366">
        <v>0.328980161499352</v>
      </c>
      <c r="ID284" s="366">
        <v>0.17907688752816101</v>
      </c>
      <c r="IE284" s="366">
        <v>4.2362002567394104</v>
      </c>
      <c r="IF284" s="366">
        <v>3.2943676939426099</v>
      </c>
      <c r="IG284" s="144">
        <v>73.042362002567401</v>
      </c>
      <c r="IH284" s="144">
        <v>79.596174282678007</v>
      </c>
      <c r="II284" s="144">
        <v>7.7659256305453104</v>
      </c>
      <c r="IJ284" s="144">
        <v>5.4358500375483798</v>
      </c>
      <c r="IK284" s="144">
        <v>5.1624281731808601</v>
      </c>
      <c r="IL284" s="144">
        <v>10.525861697079501</v>
      </c>
      <c r="IM284" s="146">
        <v>97.210067905754215</v>
      </c>
      <c r="IN284" s="135">
        <v>99.126698085102177</v>
      </c>
      <c r="IO284" s="366">
        <v>0.22779043280182201</v>
      </c>
      <c r="IP284" s="366">
        <v>6.6789113374519996E-2</v>
      </c>
      <c r="IQ284" s="366">
        <v>3.3088235294117601</v>
      </c>
      <c r="IR284" s="366">
        <v>1.2121212121212099</v>
      </c>
      <c r="IS284" s="144">
        <v>86.029411764705898</v>
      </c>
      <c r="IT284" s="144">
        <v>91.515151515151501</v>
      </c>
      <c r="IU284" s="144">
        <v>6.8843330802328504</v>
      </c>
      <c r="IV284" s="144">
        <v>5.5101018533978996</v>
      </c>
      <c r="IW284" s="144">
        <v>4.6195077226884802</v>
      </c>
      <c r="IX284" s="144">
        <v>7.6789174631326604</v>
      </c>
      <c r="IY284" s="338">
        <v>37</v>
      </c>
      <c r="IZ284" s="366">
        <v>0.32827610682281999</v>
      </c>
      <c r="JA284" s="366">
        <v>5.2781740370898698</v>
      </c>
      <c r="JB284" s="366">
        <v>92.582025677603397</v>
      </c>
      <c r="JC284" s="366">
        <v>6.2195013752107204</v>
      </c>
      <c r="JD284" s="144">
        <v>9.4020965445839302</v>
      </c>
    </row>
    <row r="285" spans="1:264" ht="18" customHeight="1">
      <c r="A285" s="278"/>
      <c r="B285" s="279" t="s">
        <v>87</v>
      </c>
      <c r="C285" s="279" t="s">
        <v>87</v>
      </c>
      <c r="D285" s="280" t="s">
        <v>2001</v>
      </c>
      <c r="E285" s="281" t="s">
        <v>1491</v>
      </c>
      <c r="F285" s="280" t="s">
        <v>138</v>
      </c>
      <c r="G285" s="281" t="s">
        <v>37</v>
      </c>
      <c r="H285" s="282" t="s">
        <v>87</v>
      </c>
      <c r="I285" s="282" t="s">
        <v>87</v>
      </c>
      <c r="J285" s="282" t="s">
        <v>87</v>
      </c>
      <c r="K285" s="282" t="s">
        <v>87</v>
      </c>
      <c r="L285" s="282" t="s">
        <v>87</v>
      </c>
      <c r="M285" s="283">
        <v>129404</v>
      </c>
      <c r="N285" s="282" t="s">
        <v>87</v>
      </c>
      <c r="O285" s="282" t="s">
        <v>87</v>
      </c>
      <c r="P285" s="282" t="s">
        <v>87</v>
      </c>
      <c r="Q285" s="282" t="s">
        <v>87</v>
      </c>
      <c r="R285" s="132">
        <v>106.32521418645975</v>
      </c>
      <c r="S285" s="132">
        <v>107.8131752417268</v>
      </c>
      <c r="T285" s="338">
        <v>81.262404640463274</v>
      </c>
      <c r="U285" s="338">
        <v>75.440830013600134</v>
      </c>
      <c r="V285" s="132">
        <v>9.8729792147805995</v>
      </c>
      <c r="W285" s="132">
        <v>8.7182448036951499</v>
      </c>
      <c r="X285" s="132">
        <v>18.5912240184757</v>
      </c>
      <c r="Y285" s="282" t="s">
        <v>87</v>
      </c>
      <c r="Z285" s="282" t="s">
        <v>87</v>
      </c>
      <c r="AA285" s="282" t="s">
        <v>87</v>
      </c>
      <c r="AB285" s="282" t="s">
        <v>87</v>
      </c>
      <c r="AC285" s="282" t="s">
        <v>87</v>
      </c>
      <c r="AD285" s="282" t="s">
        <v>87</v>
      </c>
      <c r="AE285" s="282" t="s">
        <v>87</v>
      </c>
      <c r="AF285" s="282" t="s">
        <v>87</v>
      </c>
      <c r="AG285" s="282" t="s">
        <v>87</v>
      </c>
      <c r="AH285" s="282" t="s">
        <v>87</v>
      </c>
      <c r="AI285" s="282" t="s">
        <v>87</v>
      </c>
      <c r="AJ285" s="282" t="s">
        <v>87</v>
      </c>
      <c r="AK285" s="282" t="s">
        <v>87</v>
      </c>
      <c r="AL285" s="282" t="s">
        <v>87</v>
      </c>
      <c r="AM285" s="282" t="s">
        <v>87</v>
      </c>
      <c r="AN285" s="282" t="s">
        <v>87</v>
      </c>
      <c r="AO285" s="282" t="s">
        <v>87</v>
      </c>
      <c r="AP285" s="282" t="s">
        <v>87</v>
      </c>
      <c r="AQ285" s="282" t="s">
        <v>87</v>
      </c>
      <c r="AR285" s="282" t="s">
        <v>87</v>
      </c>
      <c r="AS285" s="282" t="s">
        <v>87</v>
      </c>
      <c r="AT285" s="282" t="s">
        <v>87</v>
      </c>
      <c r="AU285" s="282" t="s">
        <v>87</v>
      </c>
      <c r="AV285" s="282" t="s">
        <v>87</v>
      </c>
      <c r="AW285" s="286" t="s">
        <v>87</v>
      </c>
      <c r="AX285" s="286" t="s">
        <v>87</v>
      </c>
      <c r="AY285" s="286" t="s">
        <v>87</v>
      </c>
      <c r="AZ285" s="286" t="s">
        <v>87</v>
      </c>
      <c r="BA285" s="286" t="s">
        <v>87</v>
      </c>
      <c r="BB285" s="285">
        <v>7</v>
      </c>
      <c r="BC285" s="285">
        <v>16</v>
      </c>
      <c r="BD285" s="287" t="s">
        <v>88</v>
      </c>
      <c r="BE285" s="287" t="s">
        <v>88</v>
      </c>
      <c r="BF285" s="287" t="s">
        <v>88</v>
      </c>
      <c r="BG285" s="285">
        <v>0</v>
      </c>
      <c r="BH285" s="284">
        <v>0</v>
      </c>
      <c r="BI285" s="285">
        <v>128</v>
      </c>
      <c r="BJ285" s="284">
        <v>96.291281125404339</v>
      </c>
      <c r="BK285" s="285">
        <v>0</v>
      </c>
      <c r="BL285" s="284">
        <v>0</v>
      </c>
      <c r="BM285" s="285">
        <v>0</v>
      </c>
      <c r="BN285" s="288">
        <v>0</v>
      </c>
      <c r="BO285" s="289">
        <v>0</v>
      </c>
      <c r="BP285" s="288">
        <v>0</v>
      </c>
      <c r="BQ285" s="285">
        <v>0</v>
      </c>
      <c r="BR285" s="288">
        <v>0</v>
      </c>
      <c r="BS285" s="285">
        <v>0</v>
      </c>
      <c r="BT285" s="288">
        <v>0</v>
      </c>
      <c r="BU285" s="285">
        <v>0</v>
      </c>
      <c r="BV285" s="288">
        <v>0</v>
      </c>
      <c r="BW285" s="285">
        <v>24</v>
      </c>
      <c r="BX285" s="288">
        <v>18.054615211013314</v>
      </c>
      <c r="BY285" s="290">
        <v>0</v>
      </c>
      <c r="BZ285" s="291">
        <v>0</v>
      </c>
      <c r="CA285" s="285">
        <v>207</v>
      </c>
      <c r="CB285" s="288">
        <v>155.72105619498984</v>
      </c>
      <c r="CC285" s="290">
        <v>791</v>
      </c>
      <c r="CD285" s="291">
        <v>595.05002632964715</v>
      </c>
      <c r="CE285" s="290">
        <v>52</v>
      </c>
      <c r="CF285" s="291">
        <v>39.118332957195513</v>
      </c>
      <c r="CG285" s="285">
        <v>228</v>
      </c>
      <c r="CH285" s="288">
        <v>171.51884450462649</v>
      </c>
      <c r="CI285" s="285">
        <v>720</v>
      </c>
      <c r="CJ285" s="288">
        <v>541.63845633039944</v>
      </c>
      <c r="CK285" s="285">
        <v>293</v>
      </c>
      <c r="CL285" s="288">
        <v>220.41676070112089</v>
      </c>
      <c r="CM285" s="290">
        <v>403</v>
      </c>
      <c r="CN285" s="294">
        <v>303.16708041826524</v>
      </c>
      <c r="CO285" s="290">
        <v>48</v>
      </c>
      <c r="CP285" s="291">
        <v>36.109230422026627</v>
      </c>
      <c r="CQ285" s="290">
        <v>1</v>
      </c>
      <c r="CR285" s="291">
        <v>0.7522756337922214</v>
      </c>
      <c r="CS285" s="285">
        <v>0</v>
      </c>
      <c r="CT285" s="288">
        <v>0</v>
      </c>
      <c r="CU285" s="290">
        <v>21</v>
      </c>
      <c r="CV285" s="291">
        <v>15.797788309636649</v>
      </c>
      <c r="CW285" s="290">
        <v>41</v>
      </c>
      <c r="CX285" s="291">
        <v>30.843300985481079</v>
      </c>
      <c r="CY285" s="290">
        <v>41</v>
      </c>
      <c r="CZ285" s="291">
        <v>30.843300985481079</v>
      </c>
      <c r="DA285" s="290">
        <v>0</v>
      </c>
      <c r="DB285" s="291">
        <v>0</v>
      </c>
      <c r="DC285" s="290">
        <v>0</v>
      </c>
      <c r="DD285" s="290">
        <v>0</v>
      </c>
      <c r="DE285" s="290">
        <v>309</v>
      </c>
      <c r="DF285" s="290">
        <v>5724</v>
      </c>
      <c r="DG285" s="290">
        <v>0</v>
      </c>
      <c r="DH285" s="290">
        <v>387</v>
      </c>
      <c r="DI285" s="290">
        <v>46</v>
      </c>
      <c r="DJ285" s="290">
        <v>205</v>
      </c>
      <c r="DK285" s="290">
        <v>146</v>
      </c>
      <c r="DL285" s="290">
        <v>365</v>
      </c>
      <c r="DM285" s="290">
        <v>0</v>
      </c>
      <c r="DN285" s="290">
        <v>199</v>
      </c>
      <c r="DO285" s="290">
        <v>0</v>
      </c>
      <c r="DP285" s="290">
        <v>19</v>
      </c>
      <c r="DQ285" s="290">
        <v>4</v>
      </c>
      <c r="DR285" s="290">
        <v>0</v>
      </c>
      <c r="DS285" s="290">
        <v>49</v>
      </c>
      <c r="DT285" s="290">
        <v>597</v>
      </c>
      <c r="DU285" s="290">
        <v>10813</v>
      </c>
      <c r="DV285" s="290">
        <v>1338</v>
      </c>
      <c r="DW285" s="290">
        <v>3046</v>
      </c>
      <c r="DX285" s="290">
        <v>263</v>
      </c>
      <c r="DY285" s="290">
        <v>56</v>
      </c>
      <c r="DZ285" s="290">
        <v>1084</v>
      </c>
      <c r="EA285" s="290">
        <v>6146</v>
      </c>
      <c r="EB285" s="291">
        <v>21.135698014969101</v>
      </c>
      <c r="EC285" s="290">
        <v>123</v>
      </c>
      <c r="ED285" s="290">
        <v>2200</v>
      </c>
      <c r="EE285" s="290">
        <v>376</v>
      </c>
      <c r="EF285" s="291">
        <v>17.09090909090909</v>
      </c>
      <c r="EG285" s="290">
        <v>94</v>
      </c>
      <c r="EH285" s="290">
        <v>56</v>
      </c>
      <c r="EI285" s="290">
        <v>8</v>
      </c>
      <c r="EJ285" s="290">
        <v>0</v>
      </c>
      <c r="EK285" s="290">
        <v>105</v>
      </c>
      <c r="EL285" s="290">
        <v>1</v>
      </c>
      <c r="EM285" s="290">
        <v>6</v>
      </c>
      <c r="EN285" s="290">
        <v>20</v>
      </c>
      <c r="EO285" s="290">
        <v>3</v>
      </c>
      <c r="EP285" s="290">
        <v>4</v>
      </c>
      <c r="EQ285" s="290">
        <v>1</v>
      </c>
      <c r="ER285" s="290">
        <v>0</v>
      </c>
      <c r="ES285" s="290">
        <v>1</v>
      </c>
      <c r="ET285" s="290">
        <v>0</v>
      </c>
      <c r="EU285" s="290">
        <v>0</v>
      </c>
      <c r="EV285" s="290">
        <v>1346</v>
      </c>
      <c r="EW285" s="290">
        <v>0</v>
      </c>
      <c r="EX285" s="290">
        <v>0</v>
      </c>
      <c r="EY285" s="290">
        <v>300</v>
      </c>
      <c r="EZ285" s="290">
        <v>0</v>
      </c>
      <c r="FA285" s="290">
        <v>9</v>
      </c>
      <c r="FB285" s="290">
        <v>3</v>
      </c>
      <c r="FC285" s="290">
        <v>5</v>
      </c>
      <c r="FD285" s="290">
        <v>2</v>
      </c>
      <c r="FE285" s="290">
        <v>4</v>
      </c>
      <c r="FF285" s="290">
        <v>6</v>
      </c>
      <c r="FG285" s="290">
        <v>44</v>
      </c>
      <c r="FH285" s="290">
        <v>90</v>
      </c>
      <c r="FI285" s="290">
        <v>23</v>
      </c>
      <c r="FJ285" s="290">
        <v>973</v>
      </c>
      <c r="FK285" s="289">
        <v>8</v>
      </c>
      <c r="FL285" s="288">
        <v>6.1821891131649718</v>
      </c>
      <c r="FM285" s="295">
        <v>1</v>
      </c>
      <c r="FN285" s="291">
        <v>0.77277363914562147</v>
      </c>
      <c r="FO285" s="295">
        <v>0</v>
      </c>
      <c r="FP285" s="291">
        <v>0</v>
      </c>
      <c r="FQ285" s="281">
        <v>1</v>
      </c>
      <c r="FR285" s="292">
        <v>0.7522756337922214</v>
      </c>
      <c r="FS285" s="281">
        <v>0</v>
      </c>
      <c r="FT285" s="292">
        <v>0</v>
      </c>
      <c r="FU285" s="289">
        <v>30</v>
      </c>
      <c r="FV285" s="288">
        <v>22.568269013766646</v>
      </c>
      <c r="FW285" s="293">
        <v>0</v>
      </c>
      <c r="FX285" s="293">
        <v>0</v>
      </c>
      <c r="FY285" s="293">
        <v>0</v>
      </c>
      <c r="FZ285" s="293">
        <v>0</v>
      </c>
      <c r="GA285" s="293">
        <v>0</v>
      </c>
      <c r="GB285" s="290">
        <v>5315</v>
      </c>
      <c r="GC285" s="290">
        <v>0</v>
      </c>
      <c r="GD285" s="290">
        <v>915</v>
      </c>
      <c r="GE285" s="290">
        <v>0</v>
      </c>
      <c r="GF285" s="290">
        <v>5</v>
      </c>
      <c r="GG285" s="291">
        <v>53.32</v>
      </c>
      <c r="GH285" s="291">
        <v>291.18</v>
      </c>
      <c r="GI285" s="291">
        <v>17</v>
      </c>
      <c r="GJ285" s="291">
        <v>1</v>
      </c>
      <c r="GK285" s="291">
        <v>0</v>
      </c>
      <c r="GL285" s="291">
        <v>1</v>
      </c>
      <c r="GM285" s="291">
        <v>3</v>
      </c>
      <c r="GN285" s="291">
        <v>3</v>
      </c>
      <c r="GO285" s="291">
        <v>1</v>
      </c>
      <c r="GP285" s="291">
        <v>1</v>
      </c>
      <c r="GQ285" s="291">
        <v>0</v>
      </c>
      <c r="GR285" s="291">
        <v>0</v>
      </c>
      <c r="GS285" s="291">
        <v>0</v>
      </c>
      <c r="GT285" s="291">
        <v>3</v>
      </c>
      <c r="GU285" s="291">
        <v>0</v>
      </c>
      <c r="GV285" s="291">
        <v>3</v>
      </c>
      <c r="GW285" s="291">
        <v>0</v>
      </c>
      <c r="GX285" s="291">
        <v>0</v>
      </c>
      <c r="GY285" s="291">
        <v>1</v>
      </c>
      <c r="GZ285" s="291">
        <v>2</v>
      </c>
      <c r="HA285" s="291">
        <v>0</v>
      </c>
      <c r="HB285" s="291">
        <v>0</v>
      </c>
      <c r="HC285" s="291">
        <v>0</v>
      </c>
      <c r="HD285" s="291">
        <v>0</v>
      </c>
      <c r="HE285" s="291">
        <v>1</v>
      </c>
      <c r="HF285" s="291">
        <v>0</v>
      </c>
      <c r="HG285" s="291">
        <v>3</v>
      </c>
      <c r="HH285" s="291">
        <v>8</v>
      </c>
      <c r="HI285" s="291">
        <v>1</v>
      </c>
      <c r="HJ285" s="134">
        <v>1.5455472782912429</v>
      </c>
      <c r="HK285" s="134">
        <v>26.274303730951129</v>
      </c>
      <c r="HL285" s="132">
        <v>51.033971129176848</v>
      </c>
      <c r="HM285" s="144">
        <v>103.24600157142</v>
      </c>
      <c r="HN285" s="144">
        <v>95.601714706846494</v>
      </c>
      <c r="HO285" s="365">
        <v>9.8879367172050106E-2</v>
      </c>
      <c r="HP285" s="366">
        <v>7.6258261311642095E-2</v>
      </c>
      <c r="HQ285" s="365">
        <v>2.6785714285714302</v>
      </c>
      <c r="HR285" s="366">
        <v>2.34375</v>
      </c>
      <c r="HS285" s="132">
        <v>82.142857142857096</v>
      </c>
      <c r="HT285" s="132">
        <v>89.0625</v>
      </c>
      <c r="HU285" s="132">
        <v>3.6914963744231999</v>
      </c>
      <c r="HV285" s="132">
        <v>3.2536858159633999</v>
      </c>
      <c r="HW285" s="132">
        <v>6.8354726698138997</v>
      </c>
      <c r="HX285" s="132">
        <v>9.4937431060058604</v>
      </c>
      <c r="HY285" s="144">
        <v>105.88666838867995</v>
      </c>
      <c r="HZ285" s="144">
        <v>108.921357079929</v>
      </c>
      <c r="IA285" s="383">
        <v>10</v>
      </c>
      <c r="IB285" s="383">
        <v>4</v>
      </c>
      <c r="IC285" s="366">
        <v>0.35075412136092599</v>
      </c>
      <c r="ID285" s="366">
        <v>9.4451003541912604E-2</v>
      </c>
      <c r="IE285" s="366">
        <v>4.3478260869565197</v>
      </c>
      <c r="IF285" s="366">
        <v>1.6260162601626</v>
      </c>
      <c r="IG285" s="144">
        <v>72.173913043478294</v>
      </c>
      <c r="IH285" s="144">
        <v>78.048780487804905</v>
      </c>
      <c r="II285" s="144">
        <v>8.0673447913013003</v>
      </c>
      <c r="IJ285" s="144">
        <v>5.8087367178276299</v>
      </c>
      <c r="IK285" s="144">
        <v>6.0200538410518503</v>
      </c>
      <c r="IL285" s="144">
        <v>9.2997603742725605</v>
      </c>
      <c r="IM285" s="146">
        <v>89.539746654448294</v>
      </c>
      <c r="IN285" s="135">
        <v>98.479087621049558</v>
      </c>
      <c r="IO285" s="366">
        <v>0.25933609958506199</v>
      </c>
      <c r="IP285" s="385">
        <v>8.9686098654708502E-2</v>
      </c>
      <c r="IQ285" s="366">
        <v>2.32558139534884</v>
      </c>
      <c r="IR285" s="385">
        <v>1.2121212121212099</v>
      </c>
      <c r="IS285" s="144">
        <v>87.906976744186096</v>
      </c>
      <c r="IT285" s="144">
        <v>95.757575757575793</v>
      </c>
      <c r="IU285" s="144">
        <v>11.151452282157701</v>
      </c>
      <c r="IV285" s="144">
        <v>7.3991031390134498</v>
      </c>
      <c r="IW285" s="144">
        <v>7.68431383869292</v>
      </c>
      <c r="IX285" s="144">
        <v>9.4198895027624303</v>
      </c>
      <c r="IY285" s="338">
        <v>15</v>
      </c>
      <c r="IZ285" s="366">
        <v>0.26819238333631301</v>
      </c>
      <c r="JA285" s="366">
        <v>4.8387096774193497</v>
      </c>
      <c r="JB285" s="366">
        <v>95.806451612903203</v>
      </c>
      <c r="JC285" s="366">
        <v>5.5426425889504696</v>
      </c>
      <c r="JD285" s="144">
        <v>15.708797687421599</v>
      </c>
    </row>
    <row r="286" spans="1:264" ht="18" customHeight="1">
      <c r="A286" s="278"/>
      <c r="B286" s="279" t="s">
        <v>87</v>
      </c>
      <c r="C286" s="279" t="s">
        <v>87</v>
      </c>
      <c r="D286" s="280" t="s">
        <v>2002</v>
      </c>
      <c r="E286" s="281" t="s">
        <v>1492</v>
      </c>
      <c r="F286" s="280" t="s">
        <v>138</v>
      </c>
      <c r="G286" s="281" t="s">
        <v>37</v>
      </c>
      <c r="H286" s="282" t="s">
        <v>87</v>
      </c>
      <c r="I286" s="282" t="s">
        <v>87</v>
      </c>
      <c r="J286" s="282" t="s">
        <v>87</v>
      </c>
      <c r="K286" s="282" t="s">
        <v>87</v>
      </c>
      <c r="L286" s="282" t="s">
        <v>87</v>
      </c>
      <c r="M286" s="283">
        <v>211617</v>
      </c>
      <c r="N286" s="282" t="s">
        <v>87</v>
      </c>
      <c r="O286" s="282" t="s">
        <v>87</v>
      </c>
      <c r="P286" s="282" t="s">
        <v>87</v>
      </c>
      <c r="Q286" s="282" t="s">
        <v>87</v>
      </c>
      <c r="R286" s="132">
        <v>111.86027191616641</v>
      </c>
      <c r="S286" s="132">
        <v>112.26471984221698</v>
      </c>
      <c r="T286" s="395">
        <v>282.45742517367307</v>
      </c>
      <c r="U286" s="338">
        <v>226.47154216078889</v>
      </c>
      <c r="V286" s="132">
        <v>8.9088798607080708</v>
      </c>
      <c r="W286" s="132">
        <v>6.4422518862449198</v>
      </c>
      <c r="X286" s="132">
        <v>15.351131746953</v>
      </c>
      <c r="Y286" s="282" t="s">
        <v>87</v>
      </c>
      <c r="Z286" s="282" t="s">
        <v>87</v>
      </c>
      <c r="AA286" s="282" t="s">
        <v>87</v>
      </c>
      <c r="AB286" s="282" t="s">
        <v>87</v>
      </c>
      <c r="AC286" s="282" t="s">
        <v>87</v>
      </c>
      <c r="AD286" s="282" t="s">
        <v>87</v>
      </c>
      <c r="AE286" s="282" t="s">
        <v>87</v>
      </c>
      <c r="AF286" s="282" t="s">
        <v>87</v>
      </c>
      <c r="AG286" s="282" t="s">
        <v>87</v>
      </c>
      <c r="AH286" s="282" t="s">
        <v>87</v>
      </c>
      <c r="AI286" s="282" t="s">
        <v>87</v>
      </c>
      <c r="AJ286" s="282" t="s">
        <v>87</v>
      </c>
      <c r="AK286" s="282" t="s">
        <v>87</v>
      </c>
      <c r="AL286" s="282" t="s">
        <v>87</v>
      </c>
      <c r="AM286" s="282" t="s">
        <v>87</v>
      </c>
      <c r="AN286" s="282" t="s">
        <v>87</v>
      </c>
      <c r="AO286" s="282" t="s">
        <v>87</v>
      </c>
      <c r="AP286" s="282" t="s">
        <v>87</v>
      </c>
      <c r="AQ286" s="282" t="s">
        <v>87</v>
      </c>
      <c r="AR286" s="282" t="s">
        <v>87</v>
      </c>
      <c r="AS286" s="282" t="s">
        <v>87</v>
      </c>
      <c r="AT286" s="282" t="s">
        <v>87</v>
      </c>
      <c r="AU286" s="282" t="s">
        <v>87</v>
      </c>
      <c r="AV286" s="282" t="s">
        <v>87</v>
      </c>
      <c r="AW286" s="286" t="s">
        <v>87</v>
      </c>
      <c r="AX286" s="286" t="s">
        <v>87</v>
      </c>
      <c r="AY286" s="286" t="s">
        <v>87</v>
      </c>
      <c r="AZ286" s="286" t="s">
        <v>87</v>
      </c>
      <c r="BA286" s="286" t="s">
        <v>87</v>
      </c>
      <c r="BB286" s="285">
        <v>20</v>
      </c>
      <c r="BC286" s="285">
        <v>41</v>
      </c>
      <c r="BD286" s="287" t="s">
        <v>88</v>
      </c>
      <c r="BE286" s="287" t="s">
        <v>88</v>
      </c>
      <c r="BF286" s="287" t="s">
        <v>88</v>
      </c>
      <c r="BG286" s="285">
        <v>23</v>
      </c>
      <c r="BH286" s="284">
        <v>10.301151937512318</v>
      </c>
      <c r="BI286" s="285">
        <v>181</v>
      </c>
      <c r="BJ286" s="284">
        <v>81.06558698650997</v>
      </c>
      <c r="BK286" s="285">
        <v>0</v>
      </c>
      <c r="BL286" s="284">
        <v>0</v>
      </c>
      <c r="BM286" s="285">
        <v>0</v>
      </c>
      <c r="BN286" s="288">
        <v>0</v>
      </c>
      <c r="BO286" s="289">
        <v>101</v>
      </c>
      <c r="BP286" s="288">
        <v>45.235493290814958</v>
      </c>
      <c r="BQ286" s="285">
        <v>0</v>
      </c>
      <c r="BR286" s="288">
        <v>0</v>
      </c>
      <c r="BS286" s="285">
        <v>0</v>
      </c>
      <c r="BT286" s="288">
        <v>0</v>
      </c>
      <c r="BU286" s="285">
        <v>0</v>
      </c>
      <c r="BV286" s="288">
        <v>0</v>
      </c>
      <c r="BW286" s="285">
        <v>44</v>
      </c>
      <c r="BX286" s="288">
        <v>19.706551532632258</v>
      </c>
      <c r="BY286" s="290">
        <v>0</v>
      </c>
      <c r="BZ286" s="291">
        <v>0</v>
      </c>
      <c r="CA286" s="290">
        <v>224</v>
      </c>
      <c r="CB286" s="291">
        <v>100.32426234794605</v>
      </c>
      <c r="CC286" s="290">
        <v>543</v>
      </c>
      <c r="CD286" s="291">
        <v>243.19676095952988</v>
      </c>
      <c r="CE286" s="285">
        <v>25</v>
      </c>
      <c r="CF286" s="288">
        <v>11.196904279904693</v>
      </c>
      <c r="CG286" s="285">
        <v>403</v>
      </c>
      <c r="CH286" s="288">
        <v>180.49409699206362</v>
      </c>
      <c r="CI286" s="285">
        <v>1036</v>
      </c>
      <c r="CJ286" s="288">
        <v>463.99971335925039</v>
      </c>
      <c r="CK286" s="285">
        <v>357</v>
      </c>
      <c r="CL286" s="288">
        <v>159.89179311703899</v>
      </c>
      <c r="CM286" s="285">
        <v>140</v>
      </c>
      <c r="CN286" s="292">
        <v>62.702663967466279</v>
      </c>
      <c r="CO286" s="285">
        <v>78</v>
      </c>
      <c r="CP286" s="288">
        <v>34.934341353302642</v>
      </c>
      <c r="CQ286" s="290">
        <v>6</v>
      </c>
      <c r="CR286" s="291">
        <v>2.6872570271771261</v>
      </c>
      <c r="CS286" s="285">
        <v>21</v>
      </c>
      <c r="CT286" s="288">
        <v>9.4053995951199418</v>
      </c>
      <c r="CU286" s="285">
        <v>15</v>
      </c>
      <c r="CV286" s="288">
        <v>6.7181425679428157</v>
      </c>
      <c r="CW286" s="285">
        <v>305</v>
      </c>
      <c r="CX286" s="288">
        <v>136.60223221483724</v>
      </c>
      <c r="CY286" s="290">
        <v>305</v>
      </c>
      <c r="CZ286" s="291">
        <v>136.60223221483724</v>
      </c>
      <c r="DA286" s="290">
        <v>0</v>
      </c>
      <c r="DB286" s="291">
        <v>0</v>
      </c>
      <c r="DC286" s="285">
        <v>0</v>
      </c>
      <c r="DD286" s="285">
        <v>0</v>
      </c>
      <c r="DE286" s="285">
        <v>154</v>
      </c>
      <c r="DF286" s="285">
        <v>6530</v>
      </c>
      <c r="DG286" s="285">
        <v>0</v>
      </c>
      <c r="DH286" s="285">
        <v>227</v>
      </c>
      <c r="DI286" s="285">
        <v>49</v>
      </c>
      <c r="DJ286" s="285">
        <v>183</v>
      </c>
      <c r="DK286" s="285">
        <v>400</v>
      </c>
      <c r="DL286" s="285">
        <v>43</v>
      </c>
      <c r="DM286" s="285">
        <v>0</v>
      </c>
      <c r="DN286" s="285">
        <v>310</v>
      </c>
      <c r="DO286" s="285">
        <v>28</v>
      </c>
      <c r="DP286" s="285">
        <v>47</v>
      </c>
      <c r="DQ286" s="285">
        <v>6</v>
      </c>
      <c r="DR286" s="285">
        <v>0</v>
      </c>
      <c r="DS286" s="285">
        <v>0</v>
      </c>
      <c r="DT286" s="285">
        <v>0</v>
      </c>
      <c r="DU286" s="285">
        <v>0</v>
      </c>
      <c r="DV286" s="285">
        <v>1167</v>
      </c>
      <c r="DW286" s="285">
        <v>1618</v>
      </c>
      <c r="DX286" s="285">
        <v>226</v>
      </c>
      <c r="DY286" s="285">
        <v>0</v>
      </c>
      <c r="DZ286" s="285">
        <v>0</v>
      </c>
      <c r="EA286" s="285">
        <v>7835</v>
      </c>
      <c r="EB286" s="288">
        <v>25.500957243139801</v>
      </c>
      <c r="EC286" s="285">
        <v>106</v>
      </c>
      <c r="ED286" s="285">
        <v>2581</v>
      </c>
      <c r="EE286" s="285">
        <v>696</v>
      </c>
      <c r="EF286" s="288">
        <v>26.966292134831459</v>
      </c>
      <c r="EG286" s="285">
        <v>4</v>
      </c>
      <c r="EH286" s="285">
        <v>270</v>
      </c>
      <c r="EI286" s="285">
        <v>16</v>
      </c>
      <c r="EJ286" s="285">
        <v>15</v>
      </c>
      <c r="EK286" s="285">
        <v>192</v>
      </c>
      <c r="EL286" s="285">
        <v>1</v>
      </c>
      <c r="EM286" s="285">
        <v>0</v>
      </c>
      <c r="EN286" s="285">
        <v>8</v>
      </c>
      <c r="EO286" s="285">
        <v>22</v>
      </c>
      <c r="EP286" s="285">
        <v>8</v>
      </c>
      <c r="EQ286" s="285">
        <v>10</v>
      </c>
      <c r="ER286" s="285">
        <v>0</v>
      </c>
      <c r="ES286" s="285">
        <v>0</v>
      </c>
      <c r="ET286" s="285">
        <v>0</v>
      </c>
      <c r="EU286" s="285">
        <v>0</v>
      </c>
      <c r="EV286" s="285">
        <v>1293</v>
      </c>
      <c r="EW286" s="285">
        <v>0</v>
      </c>
      <c r="EX286" s="285">
        <v>0</v>
      </c>
      <c r="EY286" s="285">
        <v>0</v>
      </c>
      <c r="EZ286" s="285">
        <v>0</v>
      </c>
      <c r="FA286" s="285">
        <v>0</v>
      </c>
      <c r="FB286" s="285">
        <v>0</v>
      </c>
      <c r="FC286" s="285">
        <v>0</v>
      </c>
      <c r="FD286" s="285">
        <v>10</v>
      </c>
      <c r="FE286" s="285">
        <v>0</v>
      </c>
      <c r="FF286" s="285">
        <v>11</v>
      </c>
      <c r="FG286" s="285">
        <v>126</v>
      </c>
      <c r="FH286" s="285">
        <v>140</v>
      </c>
      <c r="FI286" s="285">
        <v>16</v>
      </c>
      <c r="FJ286" s="285">
        <v>1201</v>
      </c>
      <c r="FK286" s="289">
        <v>16</v>
      </c>
      <c r="FL286" s="288">
        <v>7.5608292339462331</v>
      </c>
      <c r="FM286" s="289">
        <v>1</v>
      </c>
      <c r="FN286" s="288">
        <v>0.47255182712163957</v>
      </c>
      <c r="FO286" s="295">
        <v>1</v>
      </c>
      <c r="FP286" s="291">
        <v>0.47255182712163957</v>
      </c>
      <c r="FQ286" s="281">
        <v>0</v>
      </c>
      <c r="FR286" s="292">
        <v>0</v>
      </c>
      <c r="FS286" s="281">
        <v>0</v>
      </c>
      <c r="FT286" s="292">
        <v>0</v>
      </c>
      <c r="FU286" s="295">
        <v>40</v>
      </c>
      <c r="FV286" s="291">
        <v>17.915046847847506</v>
      </c>
      <c r="FW286" s="293">
        <v>1</v>
      </c>
      <c r="FX286" s="293">
        <v>0</v>
      </c>
      <c r="FY286" s="293">
        <v>1</v>
      </c>
      <c r="FZ286" s="293">
        <v>0</v>
      </c>
      <c r="GA286" s="293">
        <v>0</v>
      </c>
      <c r="GB286" s="285">
        <v>3540</v>
      </c>
      <c r="GC286" s="285">
        <v>0</v>
      </c>
      <c r="GD286" s="285">
        <v>0</v>
      </c>
      <c r="GE286" s="285">
        <v>0</v>
      </c>
      <c r="GF286" s="285">
        <v>0</v>
      </c>
      <c r="GG286" s="288">
        <v>65.400000000000006</v>
      </c>
      <c r="GH286" s="288">
        <v>302.5</v>
      </c>
      <c r="GI286" s="288">
        <v>14.8</v>
      </c>
      <c r="GJ286" s="288">
        <v>1</v>
      </c>
      <c r="GK286" s="288">
        <v>0.57999999999999996</v>
      </c>
      <c r="GL286" s="288">
        <v>1</v>
      </c>
      <c r="GM286" s="288">
        <v>4.1399999999999997</v>
      </c>
      <c r="GN286" s="288">
        <v>1</v>
      </c>
      <c r="GO286" s="288">
        <v>1</v>
      </c>
      <c r="GP286" s="288">
        <v>2.2000000000000002</v>
      </c>
      <c r="GQ286" s="288">
        <v>0</v>
      </c>
      <c r="GR286" s="288">
        <v>0</v>
      </c>
      <c r="GS286" s="288">
        <v>0</v>
      </c>
      <c r="GT286" s="288">
        <v>2.61</v>
      </c>
      <c r="GU286" s="288">
        <v>0</v>
      </c>
      <c r="GV286" s="288">
        <v>1</v>
      </c>
      <c r="GW286" s="288">
        <v>0</v>
      </c>
      <c r="GX286" s="288">
        <v>0</v>
      </c>
      <c r="GY286" s="288">
        <v>1</v>
      </c>
      <c r="GZ286" s="288">
        <v>0</v>
      </c>
      <c r="HA286" s="288">
        <v>0</v>
      </c>
      <c r="HB286" s="288">
        <v>0</v>
      </c>
      <c r="HC286" s="288">
        <v>1</v>
      </c>
      <c r="HD286" s="288">
        <v>0</v>
      </c>
      <c r="HE286" s="288">
        <v>2</v>
      </c>
      <c r="HF286" s="288">
        <v>0</v>
      </c>
      <c r="HG286" s="288">
        <v>1</v>
      </c>
      <c r="HH286" s="288">
        <v>6</v>
      </c>
      <c r="HI286" s="288">
        <v>0</v>
      </c>
      <c r="HJ286" s="134">
        <v>1.8902073084865583</v>
      </c>
      <c r="HK286" s="134">
        <v>19.374624911987222</v>
      </c>
      <c r="HL286" s="132">
        <v>45.010561533336173</v>
      </c>
      <c r="HM286" s="144">
        <v>105.696940897855</v>
      </c>
      <c r="HN286" s="144">
        <v>121.172369224242</v>
      </c>
      <c r="HO286" s="365">
        <v>0.12515644555694599</v>
      </c>
      <c r="HP286" s="365">
        <v>0</v>
      </c>
      <c r="HQ286" s="365">
        <v>3.8961038961039001</v>
      </c>
      <c r="HR286" s="365">
        <v>0</v>
      </c>
      <c r="HS286" s="132">
        <v>90.909090909090907</v>
      </c>
      <c r="HT286" s="132">
        <v>95.867768595041298</v>
      </c>
      <c r="HU286" s="132">
        <v>3.2123487692949499</v>
      </c>
      <c r="HV286" s="132">
        <v>3.1428571428571401</v>
      </c>
      <c r="HW286" s="132">
        <v>2.9605341316796201</v>
      </c>
      <c r="HX286" s="132">
        <v>5.65310103897282</v>
      </c>
      <c r="HY286" s="144">
        <v>108.02830520219192</v>
      </c>
      <c r="HZ286" s="144">
        <v>112.969978231078</v>
      </c>
      <c r="IA286" s="383">
        <v>12</v>
      </c>
      <c r="IB286" s="383">
        <v>4</v>
      </c>
      <c r="IC286" s="366">
        <v>0.41109969167523103</v>
      </c>
      <c r="ID286" s="366">
        <v>7.3610599926389395E-2</v>
      </c>
      <c r="IE286" s="366">
        <v>3.8338658146964901</v>
      </c>
      <c r="IF286" s="366">
        <v>0.89686098654708502</v>
      </c>
      <c r="IG286" s="144">
        <v>67.7316293929712</v>
      </c>
      <c r="IH286" s="144">
        <v>71.076233183856502</v>
      </c>
      <c r="II286" s="144">
        <v>10.7228502911956</v>
      </c>
      <c r="IJ286" s="144">
        <v>8.2075818917924206</v>
      </c>
      <c r="IK286" s="144">
        <v>3.3763394872525998</v>
      </c>
      <c r="IL286" s="144">
        <v>6.7510548523206699</v>
      </c>
      <c r="IM286" s="146">
        <v>102.52108901243635</v>
      </c>
      <c r="IN286" s="135">
        <v>104.19102481722145</v>
      </c>
      <c r="IO286" s="366">
        <v>0.36288232244686403</v>
      </c>
      <c r="IP286" s="366">
        <v>0.22692889561270799</v>
      </c>
      <c r="IQ286" s="366">
        <v>2.6315789473684199</v>
      </c>
      <c r="IR286" s="366">
        <v>3.7267080745341601</v>
      </c>
      <c r="IS286" s="144">
        <v>89.849624060150404</v>
      </c>
      <c r="IT286" s="144">
        <v>96.273291925465799</v>
      </c>
      <c r="IU286" s="144">
        <v>13.7895282529808</v>
      </c>
      <c r="IV286" s="144">
        <v>6.0892586989410002</v>
      </c>
      <c r="IW286" s="144">
        <v>4.9605759341789497</v>
      </c>
      <c r="IX286" s="144">
        <v>7.0763980554392996</v>
      </c>
      <c r="IY286" s="338">
        <v>22</v>
      </c>
      <c r="IZ286" s="366">
        <v>0.54862842892768104</v>
      </c>
      <c r="JA286" s="366">
        <v>8.8353413654618507</v>
      </c>
      <c r="JB286" s="366">
        <v>95.5823293172691</v>
      </c>
      <c r="JC286" s="366">
        <v>6.2094763092269298</v>
      </c>
      <c r="JD286" s="144">
        <v>5.9139784946236604</v>
      </c>
    </row>
    <row r="287" spans="1:264" ht="18" customHeight="1">
      <c r="A287" s="278"/>
      <c r="B287" s="279" t="s">
        <v>87</v>
      </c>
      <c r="C287" s="279" t="s">
        <v>87</v>
      </c>
      <c r="D287" s="280" t="s">
        <v>2003</v>
      </c>
      <c r="E287" s="281" t="s">
        <v>1493</v>
      </c>
      <c r="F287" s="280" t="s">
        <v>138</v>
      </c>
      <c r="G287" s="281" t="s">
        <v>37</v>
      </c>
      <c r="H287" s="282" t="s">
        <v>87</v>
      </c>
      <c r="I287" s="282" t="s">
        <v>87</v>
      </c>
      <c r="J287" s="282" t="s">
        <v>87</v>
      </c>
      <c r="K287" s="282" t="s">
        <v>87</v>
      </c>
      <c r="L287" s="282" t="s">
        <v>87</v>
      </c>
      <c r="M287" s="283">
        <v>174715</v>
      </c>
      <c r="N287" s="282" t="s">
        <v>87</v>
      </c>
      <c r="O287" s="282" t="s">
        <v>87</v>
      </c>
      <c r="P287" s="282" t="s">
        <v>87</v>
      </c>
      <c r="Q287" s="282" t="s">
        <v>87</v>
      </c>
      <c r="R287" s="132">
        <v>112.14852565553204</v>
      </c>
      <c r="S287" s="132">
        <v>111.45995851950816</v>
      </c>
      <c r="T287" s="395">
        <v>205.1681683471395</v>
      </c>
      <c r="U287" s="395">
        <v>155.66466584947307</v>
      </c>
      <c r="V287" s="132">
        <v>12.439024390243899</v>
      </c>
      <c r="W287" s="132">
        <v>6.5040650406504099</v>
      </c>
      <c r="X287" s="132">
        <v>18.9430894308943</v>
      </c>
      <c r="Y287" s="282" t="s">
        <v>87</v>
      </c>
      <c r="Z287" s="282" t="s">
        <v>87</v>
      </c>
      <c r="AA287" s="282" t="s">
        <v>87</v>
      </c>
      <c r="AB287" s="282" t="s">
        <v>87</v>
      </c>
      <c r="AC287" s="282" t="s">
        <v>87</v>
      </c>
      <c r="AD287" s="282" t="s">
        <v>87</v>
      </c>
      <c r="AE287" s="282" t="s">
        <v>87</v>
      </c>
      <c r="AF287" s="282" t="s">
        <v>87</v>
      </c>
      <c r="AG287" s="282" t="s">
        <v>87</v>
      </c>
      <c r="AH287" s="282" t="s">
        <v>87</v>
      </c>
      <c r="AI287" s="282" t="s">
        <v>87</v>
      </c>
      <c r="AJ287" s="282" t="s">
        <v>87</v>
      </c>
      <c r="AK287" s="282" t="s">
        <v>87</v>
      </c>
      <c r="AL287" s="282" t="s">
        <v>87</v>
      </c>
      <c r="AM287" s="282" t="s">
        <v>87</v>
      </c>
      <c r="AN287" s="282" t="s">
        <v>87</v>
      </c>
      <c r="AO287" s="282" t="s">
        <v>87</v>
      </c>
      <c r="AP287" s="282" t="s">
        <v>87</v>
      </c>
      <c r="AQ287" s="282" t="s">
        <v>87</v>
      </c>
      <c r="AR287" s="282" t="s">
        <v>87</v>
      </c>
      <c r="AS287" s="282" t="s">
        <v>87</v>
      </c>
      <c r="AT287" s="282" t="s">
        <v>87</v>
      </c>
      <c r="AU287" s="282" t="s">
        <v>87</v>
      </c>
      <c r="AV287" s="282" t="s">
        <v>87</v>
      </c>
      <c r="AW287" s="286" t="s">
        <v>87</v>
      </c>
      <c r="AX287" s="286" t="s">
        <v>87</v>
      </c>
      <c r="AY287" s="286" t="s">
        <v>87</v>
      </c>
      <c r="AZ287" s="286" t="s">
        <v>87</v>
      </c>
      <c r="BA287" s="286" t="s">
        <v>87</v>
      </c>
      <c r="BB287" s="285">
        <v>16</v>
      </c>
      <c r="BC287" s="285">
        <v>12</v>
      </c>
      <c r="BD287" s="287" t="s">
        <v>88</v>
      </c>
      <c r="BE287" s="287" t="s">
        <v>88</v>
      </c>
      <c r="BF287" s="287" t="s">
        <v>88</v>
      </c>
      <c r="BG287" s="285">
        <v>44</v>
      </c>
      <c r="BH287" s="284">
        <v>24.257794194668797</v>
      </c>
      <c r="BI287" s="285">
        <v>267</v>
      </c>
      <c r="BJ287" s="284">
        <v>147.20070568128568</v>
      </c>
      <c r="BK287" s="285">
        <v>14</v>
      </c>
      <c r="BL287" s="284">
        <v>7.7183890619400719</v>
      </c>
      <c r="BM287" s="285">
        <v>0</v>
      </c>
      <c r="BN287" s="288">
        <v>0</v>
      </c>
      <c r="BO287" s="289">
        <v>141</v>
      </c>
      <c r="BP287" s="288">
        <v>77.735204123825014</v>
      </c>
      <c r="BQ287" s="285">
        <v>0</v>
      </c>
      <c r="BR287" s="288">
        <v>0</v>
      </c>
      <c r="BS287" s="285">
        <v>15</v>
      </c>
      <c r="BT287" s="288">
        <v>8.2697025663643622</v>
      </c>
      <c r="BU287" s="285">
        <v>0</v>
      </c>
      <c r="BV287" s="288">
        <v>0</v>
      </c>
      <c r="BW287" s="285">
        <v>97</v>
      </c>
      <c r="BX287" s="288">
        <v>53.477409929156217</v>
      </c>
      <c r="BY287" s="290">
        <v>0</v>
      </c>
      <c r="BZ287" s="291">
        <v>0</v>
      </c>
      <c r="CA287" s="285">
        <v>506</v>
      </c>
      <c r="CB287" s="288">
        <v>278.96463323869114</v>
      </c>
      <c r="CC287" s="285">
        <v>725</v>
      </c>
      <c r="CD287" s="288">
        <v>399.70229070761087</v>
      </c>
      <c r="CE287" s="285">
        <v>48</v>
      </c>
      <c r="CF287" s="288">
        <v>26.463048212365965</v>
      </c>
      <c r="CG287" s="285">
        <v>393</v>
      </c>
      <c r="CH287" s="288">
        <v>216.6662072387463</v>
      </c>
      <c r="CI287" s="285">
        <v>998</v>
      </c>
      <c r="CJ287" s="288">
        <v>550.21087741544227</v>
      </c>
      <c r="CK287" s="285">
        <v>373</v>
      </c>
      <c r="CL287" s="288">
        <v>205.63993715026052</v>
      </c>
      <c r="CM287" s="285">
        <v>329</v>
      </c>
      <c r="CN287" s="292">
        <v>181.38214295559172</v>
      </c>
      <c r="CO287" s="285">
        <v>117</v>
      </c>
      <c r="CP287" s="288">
        <v>64.50368001764204</v>
      </c>
      <c r="CQ287" s="285">
        <v>5</v>
      </c>
      <c r="CR287" s="288">
        <v>2.7565675221214545</v>
      </c>
      <c r="CS287" s="285">
        <v>12</v>
      </c>
      <c r="CT287" s="288">
        <v>6.6157620530914913</v>
      </c>
      <c r="CU287" s="285">
        <v>46</v>
      </c>
      <c r="CV287" s="288">
        <v>25.360421203517379</v>
      </c>
      <c r="CW287" s="285">
        <v>61</v>
      </c>
      <c r="CX287" s="288">
        <v>33.630123769881742</v>
      </c>
      <c r="CY287" s="285">
        <v>61</v>
      </c>
      <c r="CZ287" s="288">
        <v>33.630123769881742</v>
      </c>
      <c r="DA287" s="285">
        <v>0</v>
      </c>
      <c r="DB287" s="288">
        <v>0</v>
      </c>
      <c r="DC287" s="285">
        <v>18</v>
      </c>
      <c r="DD287" s="285">
        <v>6859</v>
      </c>
      <c r="DE287" s="285">
        <v>688</v>
      </c>
      <c r="DF287" s="285">
        <v>17716</v>
      </c>
      <c r="DG287" s="285">
        <v>4831</v>
      </c>
      <c r="DH287" s="285">
        <v>366</v>
      </c>
      <c r="DI287" s="285">
        <v>367</v>
      </c>
      <c r="DJ287" s="285">
        <v>0</v>
      </c>
      <c r="DK287" s="285">
        <v>7</v>
      </c>
      <c r="DL287" s="285">
        <v>199</v>
      </c>
      <c r="DM287" s="285">
        <v>0</v>
      </c>
      <c r="DN287" s="285">
        <v>913</v>
      </c>
      <c r="DO287" s="285">
        <v>0</v>
      </c>
      <c r="DP287" s="285">
        <v>69</v>
      </c>
      <c r="DQ287" s="285">
        <v>51</v>
      </c>
      <c r="DR287" s="285">
        <v>0</v>
      </c>
      <c r="DS287" s="285">
        <v>36</v>
      </c>
      <c r="DT287" s="285">
        <v>1605</v>
      </c>
      <c r="DU287" s="285">
        <v>28350</v>
      </c>
      <c r="DV287" s="285">
        <v>5236</v>
      </c>
      <c r="DW287" s="285">
        <v>10070</v>
      </c>
      <c r="DX287" s="285">
        <v>436</v>
      </c>
      <c r="DY287" s="285">
        <v>422</v>
      </c>
      <c r="DZ287" s="285">
        <v>4336</v>
      </c>
      <c r="EA287" s="285">
        <v>20033</v>
      </c>
      <c r="EB287" s="288">
        <v>24.434682773423901</v>
      </c>
      <c r="EC287" s="285">
        <v>462</v>
      </c>
      <c r="ED287" s="285">
        <v>6853</v>
      </c>
      <c r="EE287" s="285">
        <v>1748</v>
      </c>
      <c r="EF287" s="288">
        <v>25.507077192470451</v>
      </c>
      <c r="EG287" s="285">
        <v>341</v>
      </c>
      <c r="EH287" s="285">
        <v>245</v>
      </c>
      <c r="EI287" s="285">
        <v>68</v>
      </c>
      <c r="EJ287" s="285">
        <v>9</v>
      </c>
      <c r="EK287" s="285">
        <v>701</v>
      </c>
      <c r="EL287" s="285">
        <v>52</v>
      </c>
      <c r="EM287" s="285">
        <v>47</v>
      </c>
      <c r="EN287" s="285">
        <v>31</v>
      </c>
      <c r="EO287" s="285">
        <v>62</v>
      </c>
      <c r="EP287" s="285">
        <v>44</v>
      </c>
      <c r="EQ287" s="285">
        <v>40</v>
      </c>
      <c r="ER287" s="285">
        <v>0</v>
      </c>
      <c r="ES287" s="285">
        <v>1</v>
      </c>
      <c r="ET287" s="285">
        <v>0</v>
      </c>
      <c r="EU287" s="285">
        <v>0</v>
      </c>
      <c r="EV287" s="285">
        <v>2720</v>
      </c>
      <c r="EW287" s="285">
        <v>0</v>
      </c>
      <c r="EX287" s="285">
        <v>1</v>
      </c>
      <c r="EY287" s="285">
        <v>0</v>
      </c>
      <c r="EZ287" s="285">
        <v>7</v>
      </c>
      <c r="FA287" s="285">
        <v>32</v>
      </c>
      <c r="FB287" s="285">
        <v>1</v>
      </c>
      <c r="FC287" s="285">
        <v>1</v>
      </c>
      <c r="FD287" s="285">
        <v>5</v>
      </c>
      <c r="FE287" s="285">
        <v>3</v>
      </c>
      <c r="FF287" s="285">
        <v>21</v>
      </c>
      <c r="FG287" s="285">
        <v>470</v>
      </c>
      <c r="FH287" s="285">
        <v>569</v>
      </c>
      <c r="FI287" s="285">
        <v>430</v>
      </c>
      <c r="FJ287" s="285">
        <v>4988</v>
      </c>
      <c r="FK287" s="289">
        <v>9</v>
      </c>
      <c r="FL287" s="288">
        <v>5.1512463154279828</v>
      </c>
      <c r="FM287" s="289">
        <v>2</v>
      </c>
      <c r="FN287" s="288">
        <v>1.1447214034284408</v>
      </c>
      <c r="FO287" s="289">
        <v>1</v>
      </c>
      <c r="FP287" s="288">
        <v>0.57236070171422038</v>
      </c>
      <c r="FQ287" s="281">
        <v>1</v>
      </c>
      <c r="FR287" s="292">
        <v>0.55131350442429095</v>
      </c>
      <c r="FS287" s="281">
        <v>1</v>
      </c>
      <c r="FT287" s="292">
        <v>0.55131350442429095</v>
      </c>
      <c r="FU287" s="289">
        <v>38</v>
      </c>
      <c r="FV287" s="288">
        <v>20.949913168123054</v>
      </c>
      <c r="FW287" s="293">
        <v>0</v>
      </c>
      <c r="FX287" s="293">
        <v>0</v>
      </c>
      <c r="FY287" s="293">
        <v>0</v>
      </c>
      <c r="FZ287" s="293">
        <v>0</v>
      </c>
      <c r="GA287" s="293">
        <v>0</v>
      </c>
      <c r="GB287" s="285">
        <v>8291</v>
      </c>
      <c r="GC287" s="285">
        <v>0</v>
      </c>
      <c r="GD287" s="285">
        <v>0</v>
      </c>
      <c r="GE287" s="285">
        <v>0</v>
      </c>
      <c r="GF287" s="285">
        <v>0</v>
      </c>
      <c r="GG287" s="288">
        <v>310</v>
      </c>
      <c r="GH287" s="288">
        <v>1013</v>
      </c>
      <c r="GI287" s="288">
        <v>53</v>
      </c>
      <c r="GJ287" s="288">
        <v>5</v>
      </c>
      <c r="GK287" s="288">
        <v>1</v>
      </c>
      <c r="GL287" s="288">
        <v>2</v>
      </c>
      <c r="GM287" s="288">
        <v>6</v>
      </c>
      <c r="GN287" s="288">
        <v>5</v>
      </c>
      <c r="GO287" s="288">
        <v>4</v>
      </c>
      <c r="GP287" s="288">
        <v>6</v>
      </c>
      <c r="GQ287" s="288">
        <v>1</v>
      </c>
      <c r="GR287" s="288">
        <v>0</v>
      </c>
      <c r="GS287" s="288">
        <v>1</v>
      </c>
      <c r="GT287" s="288">
        <v>6</v>
      </c>
      <c r="GU287" s="288">
        <v>1</v>
      </c>
      <c r="GV287" s="288">
        <v>0</v>
      </c>
      <c r="GW287" s="288">
        <v>0</v>
      </c>
      <c r="GX287" s="288">
        <v>1</v>
      </c>
      <c r="GY287" s="288">
        <v>2</v>
      </c>
      <c r="GZ287" s="288">
        <v>3</v>
      </c>
      <c r="HA287" s="288">
        <v>1</v>
      </c>
      <c r="HB287" s="288">
        <v>0</v>
      </c>
      <c r="HC287" s="288">
        <v>1</v>
      </c>
      <c r="HD287" s="288">
        <v>0</v>
      </c>
      <c r="HE287" s="288">
        <v>3</v>
      </c>
      <c r="HF287" s="288">
        <v>0</v>
      </c>
      <c r="HG287" s="288">
        <v>2</v>
      </c>
      <c r="HH287" s="288">
        <v>9</v>
      </c>
      <c r="HI287" s="288">
        <v>9</v>
      </c>
      <c r="HJ287" s="134">
        <v>2.2894428068568815</v>
      </c>
      <c r="HK287" s="134">
        <v>12.019574735998626</v>
      </c>
      <c r="HL287" s="132">
        <v>47.042326073891765</v>
      </c>
      <c r="HM287" s="144">
        <v>108.56600927070301</v>
      </c>
      <c r="HN287" s="144">
        <v>113.600211715735</v>
      </c>
      <c r="HO287" s="365">
        <v>4.4523597506678503E-2</v>
      </c>
      <c r="HP287" s="365">
        <v>3.1084861672365599E-2</v>
      </c>
      <c r="HQ287" s="365">
        <v>1.1764705882352899</v>
      </c>
      <c r="HR287" s="365">
        <v>1.4285714285714299</v>
      </c>
      <c r="HS287" s="132">
        <v>91.764705882352899</v>
      </c>
      <c r="HT287" s="132">
        <v>88.571428571428598</v>
      </c>
      <c r="HU287" s="132">
        <v>3.7845057880676798</v>
      </c>
      <c r="HV287" s="132">
        <v>2.17594031706559</v>
      </c>
      <c r="HW287" s="132">
        <v>3.46484722634233</v>
      </c>
      <c r="HX287" s="132">
        <v>5.3449102134017403</v>
      </c>
      <c r="HY287" s="144">
        <v>110.87335357304637</v>
      </c>
      <c r="HZ287" s="144">
        <v>116.464589239734</v>
      </c>
      <c r="IA287" s="383">
        <v>4</v>
      </c>
      <c r="IB287" s="383">
        <v>7</v>
      </c>
      <c r="IC287" s="366">
        <v>0.17452006980802801</v>
      </c>
      <c r="ID287" s="366">
        <v>0.20080321285140601</v>
      </c>
      <c r="IE287" s="366">
        <v>1.8957345971563999</v>
      </c>
      <c r="IF287" s="366">
        <v>2.8688524590163902</v>
      </c>
      <c r="IG287" s="144">
        <v>75.355450236966803</v>
      </c>
      <c r="IH287" s="144">
        <v>80.327868852459005</v>
      </c>
      <c r="II287" s="144">
        <v>9.2059336823734697</v>
      </c>
      <c r="IJ287" s="144">
        <v>6.9994262765347104</v>
      </c>
      <c r="IK287" s="144">
        <v>3.48264609908039</v>
      </c>
      <c r="IL287" s="144">
        <v>5.6747385335325502</v>
      </c>
      <c r="IM287" s="146">
        <v>102.81126693952906</v>
      </c>
      <c r="IN287" s="135">
        <v>104.49021444782991</v>
      </c>
      <c r="IO287" s="366">
        <v>0.33860045146726903</v>
      </c>
      <c r="IP287" s="366">
        <v>4.4169611307420503E-2</v>
      </c>
      <c r="IQ287" s="366">
        <v>3.2608695652173898</v>
      </c>
      <c r="IR287" s="366">
        <v>0.64102564102564097</v>
      </c>
      <c r="IS287" s="144">
        <v>86.413043478260903</v>
      </c>
      <c r="IT287" s="144">
        <v>91.025641025640994</v>
      </c>
      <c r="IU287" s="144">
        <v>10.3837471783296</v>
      </c>
      <c r="IV287" s="144">
        <v>6.8904593639575999</v>
      </c>
      <c r="IW287" s="144">
        <v>5.1036970243462596</v>
      </c>
      <c r="IX287" s="144">
        <v>6.8024120270940003</v>
      </c>
      <c r="IY287" s="338">
        <v>18</v>
      </c>
      <c r="IZ287" s="366">
        <v>0.58536585365853699</v>
      </c>
      <c r="JA287" s="366">
        <v>8.5308056872037898</v>
      </c>
      <c r="JB287" s="366">
        <v>95.734597156398095</v>
      </c>
      <c r="JC287" s="366">
        <v>6.8617886178861802</v>
      </c>
      <c r="JD287" s="144">
        <v>6.0299382629041798</v>
      </c>
    </row>
    <row r="288" spans="1:264" ht="18" customHeight="1">
      <c r="A288" s="278"/>
      <c r="B288" s="279" t="s">
        <v>87</v>
      </c>
      <c r="C288" s="279" t="s">
        <v>87</v>
      </c>
      <c r="D288" s="280" t="s">
        <v>2004</v>
      </c>
      <c r="E288" s="281" t="s">
        <v>1494</v>
      </c>
      <c r="F288" s="280" t="s">
        <v>138</v>
      </c>
      <c r="G288" s="281" t="s">
        <v>37</v>
      </c>
      <c r="H288" s="282" t="s">
        <v>87</v>
      </c>
      <c r="I288" s="282" t="s">
        <v>87</v>
      </c>
      <c r="J288" s="282" t="s">
        <v>87</v>
      </c>
      <c r="K288" s="282" t="s">
        <v>87</v>
      </c>
      <c r="L288" s="282" t="s">
        <v>87</v>
      </c>
      <c r="M288" s="283">
        <v>104741</v>
      </c>
      <c r="N288" s="282" t="s">
        <v>87</v>
      </c>
      <c r="O288" s="282" t="s">
        <v>87</v>
      </c>
      <c r="P288" s="282" t="s">
        <v>87</v>
      </c>
      <c r="Q288" s="282" t="s">
        <v>87</v>
      </c>
      <c r="R288" s="132">
        <v>110.10133594943238</v>
      </c>
      <c r="S288" s="132">
        <v>107.53604085995951</v>
      </c>
      <c r="T288" s="395">
        <v>113.12258037786637</v>
      </c>
      <c r="U288" s="395">
        <v>65.103586694432238</v>
      </c>
      <c r="V288" s="132">
        <v>9.3038821954484607</v>
      </c>
      <c r="W288" s="132">
        <v>3.7483266398929</v>
      </c>
      <c r="X288" s="132">
        <v>13.0522088353414</v>
      </c>
      <c r="Y288" s="282" t="s">
        <v>87</v>
      </c>
      <c r="Z288" s="282" t="s">
        <v>87</v>
      </c>
      <c r="AA288" s="282" t="s">
        <v>87</v>
      </c>
      <c r="AB288" s="282" t="s">
        <v>87</v>
      </c>
      <c r="AC288" s="282" t="s">
        <v>87</v>
      </c>
      <c r="AD288" s="282" t="s">
        <v>87</v>
      </c>
      <c r="AE288" s="282" t="s">
        <v>87</v>
      </c>
      <c r="AF288" s="282" t="s">
        <v>87</v>
      </c>
      <c r="AG288" s="282" t="s">
        <v>87</v>
      </c>
      <c r="AH288" s="282" t="s">
        <v>87</v>
      </c>
      <c r="AI288" s="282" t="s">
        <v>87</v>
      </c>
      <c r="AJ288" s="282" t="s">
        <v>87</v>
      </c>
      <c r="AK288" s="282" t="s">
        <v>87</v>
      </c>
      <c r="AL288" s="282" t="s">
        <v>87</v>
      </c>
      <c r="AM288" s="282" t="s">
        <v>87</v>
      </c>
      <c r="AN288" s="282" t="s">
        <v>87</v>
      </c>
      <c r="AO288" s="282" t="s">
        <v>87</v>
      </c>
      <c r="AP288" s="282" t="s">
        <v>87</v>
      </c>
      <c r="AQ288" s="282" t="s">
        <v>87</v>
      </c>
      <c r="AR288" s="282" t="s">
        <v>87</v>
      </c>
      <c r="AS288" s="282" t="s">
        <v>87</v>
      </c>
      <c r="AT288" s="282" t="s">
        <v>87</v>
      </c>
      <c r="AU288" s="282" t="s">
        <v>87</v>
      </c>
      <c r="AV288" s="282" t="s">
        <v>87</v>
      </c>
      <c r="AW288" s="286" t="s">
        <v>87</v>
      </c>
      <c r="AX288" s="286" t="s">
        <v>87</v>
      </c>
      <c r="AY288" s="286" t="s">
        <v>87</v>
      </c>
      <c r="AZ288" s="286" t="s">
        <v>87</v>
      </c>
      <c r="BA288" s="286" t="s">
        <v>87</v>
      </c>
      <c r="BB288" s="285">
        <v>7</v>
      </c>
      <c r="BC288" s="285">
        <v>20</v>
      </c>
      <c r="BD288" s="287" t="s">
        <v>88</v>
      </c>
      <c r="BE288" s="287" t="s">
        <v>88</v>
      </c>
      <c r="BF288" s="287" t="s">
        <v>88</v>
      </c>
      <c r="BG288" s="285">
        <v>10</v>
      </c>
      <c r="BH288" s="284">
        <v>9.168003667201468</v>
      </c>
      <c r="BI288" s="285">
        <v>126</v>
      </c>
      <c r="BJ288" s="284">
        <v>115.51684620673848</v>
      </c>
      <c r="BK288" s="285">
        <v>0</v>
      </c>
      <c r="BL288" s="284">
        <v>0</v>
      </c>
      <c r="BM288" s="285">
        <v>0</v>
      </c>
      <c r="BN288" s="288">
        <v>0</v>
      </c>
      <c r="BO288" s="289">
        <v>11</v>
      </c>
      <c r="BP288" s="288">
        <v>10.084804033921614</v>
      </c>
      <c r="BQ288" s="285">
        <v>0</v>
      </c>
      <c r="BR288" s="288">
        <v>0</v>
      </c>
      <c r="BS288" s="285">
        <v>0</v>
      </c>
      <c r="BT288" s="288">
        <v>0</v>
      </c>
      <c r="BU288" s="285">
        <v>0</v>
      </c>
      <c r="BV288" s="288">
        <v>0</v>
      </c>
      <c r="BW288" s="285">
        <v>18</v>
      </c>
      <c r="BX288" s="288">
        <v>16.50240660096264</v>
      </c>
      <c r="BY288" s="290">
        <v>0</v>
      </c>
      <c r="BZ288" s="291">
        <v>0</v>
      </c>
      <c r="CA288" s="285">
        <v>51</v>
      </c>
      <c r="CB288" s="288">
        <v>46.756818702727479</v>
      </c>
      <c r="CC288" s="285">
        <v>0</v>
      </c>
      <c r="CD288" s="288">
        <v>0</v>
      </c>
      <c r="CE288" s="285">
        <v>0</v>
      </c>
      <c r="CF288" s="288">
        <v>0</v>
      </c>
      <c r="CG288" s="285">
        <v>101</v>
      </c>
      <c r="CH288" s="288">
        <v>92.596837038734819</v>
      </c>
      <c r="CI288" s="285">
        <v>365</v>
      </c>
      <c r="CJ288" s="288">
        <v>334.63213385285354</v>
      </c>
      <c r="CK288" s="285">
        <v>126</v>
      </c>
      <c r="CL288" s="288">
        <v>115.51684620673848</v>
      </c>
      <c r="CM288" s="285">
        <v>0</v>
      </c>
      <c r="CN288" s="292">
        <v>0</v>
      </c>
      <c r="CO288" s="285">
        <v>26</v>
      </c>
      <c r="CP288" s="288">
        <v>23.836809534723812</v>
      </c>
      <c r="CQ288" s="285">
        <v>0</v>
      </c>
      <c r="CR288" s="288">
        <v>0</v>
      </c>
      <c r="CS288" s="290">
        <v>7</v>
      </c>
      <c r="CT288" s="291">
        <v>6.4176025670410271</v>
      </c>
      <c r="CU288" s="285">
        <v>0</v>
      </c>
      <c r="CV288" s="288">
        <v>0</v>
      </c>
      <c r="CW288" s="285">
        <v>0</v>
      </c>
      <c r="CX288" s="288">
        <v>0</v>
      </c>
      <c r="CY288" s="285">
        <v>0</v>
      </c>
      <c r="CZ288" s="288">
        <v>0</v>
      </c>
      <c r="DA288" s="290">
        <v>0</v>
      </c>
      <c r="DB288" s="291">
        <v>0</v>
      </c>
      <c r="DC288" s="285">
        <v>0</v>
      </c>
      <c r="DD288" s="285">
        <v>0</v>
      </c>
      <c r="DE288" s="285">
        <v>0</v>
      </c>
      <c r="DF288" s="285">
        <v>0</v>
      </c>
      <c r="DG288" s="285">
        <v>0</v>
      </c>
      <c r="DH288" s="285">
        <v>0</v>
      </c>
      <c r="DI288" s="285">
        <v>0</v>
      </c>
      <c r="DJ288" s="285">
        <v>0</v>
      </c>
      <c r="DK288" s="285">
        <v>0</v>
      </c>
      <c r="DL288" s="285">
        <v>0</v>
      </c>
      <c r="DM288" s="285">
        <v>0</v>
      </c>
      <c r="DN288" s="285">
        <v>0</v>
      </c>
      <c r="DO288" s="285">
        <v>0</v>
      </c>
      <c r="DP288" s="285">
        <v>0</v>
      </c>
      <c r="DQ288" s="285">
        <v>0</v>
      </c>
      <c r="DR288" s="285">
        <v>0</v>
      </c>
      <c r="DS288" s="285">
        <v>0</v>
      </c>
      <c r="DT288" s="285">
        <v>0</v>
      </c>
      <c r="DU288" s="285">
        <v>0</v>
      </c>
      <c r="DV288" s="285">
        <v>0</v>
      </c>
      <c r="DW288" s="285">
        <v>0</v>
      </c>
      <c r="DX288" s="285">
        <v>0</v>
      </c>
      <c r="DY288" s="285">
        <v>0</v>
      </c>
      <c r="DZ288" s="285">
        <v>0</v>
      </c>
      <c r="EA288" s="285">
        <v>0</v>
      </c>
      <c r="EB288" s="288">
        <v>0</v>
      </c>
      <c r="EC288" s="285">
        <v>0</v>
      </c>
      <c r="ED288" s="285">
        <v>0</v>
      </c>
      <c r="EE288" s="285">
        <v>0</v>
      </c>
      <c r="EF288" s="288">
        <v>0</v>
      </c>
      <c r="EG288" s="285">
        <v>0</v>
      </c>
      <c r="EH288" s="285">
        <v>0</v>
      </c>
      <c r="EI288" s="285">
        <v>0</v>
      </c>
      <c r="EJ288" s="285">
        <v>0</v>
      </c>
      <c r="EK288" s="285">
        <v>0</v>
      </c>
      <c r="EL288" s="285">
        <v>0</v>
      </c>
      <c r="EM288" s="285">
        <v>0</v>
      </c>
      <c r="EN288" s="285">
        <v>0</v>
      </c>
      <c r="EO288" s="285">
        <v>0</v>
      </c>
      <c r="EP288" s="285">
        <v>0</v>
      </c>
      <c r="EQ288" s="285">
        <v>0</v>
      </c>
      <c r="ER288" s="285">
        <v>0</v>
      </c>
      <c r="ES288" s="285">
        <v>0</v>
      </c>
      <c r="ET288" s="285">
        <v>0</v>
      </c>
      <c r="EU288" s="285">
        <v>0</v>
      </c>
      <c r="EV288" s="285">
        <v>0</v>
      </c>
      <c r="EW288" s="285">
        <v>0</v>
      </c>
      <c r="EX288" s="285">
        <v>0</v>
      </c>
      <c r="EY288" s="285">
        <v>0</v>
      </c>
      <c r="EZ288" s="285">
        <v>0</v>
      </c>
      <c r="FA288" s="285">
        <v>0</v>
      </c>
      <c r="FB288" s="285">
        <v>0</v>
      </c>
      <c r="FC288" s="285">
        <v>0</v>
      </c>
      <c r="FD288" s="285">
        <v>0</v>
      </c>
      <c r="FE288" s="285">
        <v>0</v>
      </c>
      <c r="FF288" s="285">
        <v>0</v>
      </c>
      <c r="FG288" s="285">
        <v>0</v>
      </c>
      <c r="FH288" s="285">
        <v>0</v>
      </c>
      <c r="FI288" s="285">
        <v>0</v>
      </c>
      <c r="FJ288" s="285">
        <v>0</v>
      </c>
      <c r="FK288" s="289">
        <v>3</v>
      </c>
      <c r="FL288" s="288">
        <v>2.8642079033043415</v>
      </c>
      <c r="FM288" s="289">
        <v>0</v>
      </c>
      <c r="FN288" s="288">
        <v>0</v>
      </c>
      <c r="FO288" s="295">
        <v>0</v>
      </c>
      <c r="FP288" s="291">
        <v>0</v>
      </c>
      <c r="FQ288" s="281">
        <v>0</v>
      </c>
      <c r="FR288" s="292">
        <v>0</v>
      </c>
      <c r="FS288" s="281">
        <v>0</v>
      </c>
      <c r="FT288" s="292">
        <v>0</v>
      </c>
      <c r="FU288" s="289">
        <v>0</v>
      </c>
      <c r="FV288" s="288">
        <v>0</v>
      </c>
      <c r="FW288" s="293">
        <v>1</v>
      </c>
      <c r="FX288" s="293">
        <v>0</v>
      </c>
      <c r="FY288" s="293">
        <v>1</v>
      </c>
      <c r="FZ288" s="293">
        <v>0</v>
      </c>
      <c r="GA288" s="293">
        <v>0</v>
      </c>
      <c r="GB288" s="285">
        <v>0</v>
      </c>
      <c r="GC288" s="285">
        <v>0</v>
      </c>
      <c r="GD288" s="285">
        <v>0</v>
      </c>
      <c r="GE288" s="285">
        <v>0</v>
      </c>
      <c r="GF288" s="285">
        <v>0</v>
      </c>
      <c r="GG288" s="288">
        <v>0</v>
      </c>
      <c r="GH288" s="288">
        <v>0</v>
      </c>
      <c r="GI288" s="288">
        <v>0</v>
      </c>
      <c r="GJ288" s="288">
        <v>0</v>
      </c>
      <c r="GK288" s="288">
        <v>0</v>
      </c>
      <c r="GL288" s="288">
        <v>0</v>
      </c>
      <c r="GM288" s="288">
        <v>0</v>
      </c>
      <c r="GN288" s="288">
        <v>0</v>
      </c>
      <c r="GO288" s="288">
        <v>0</v>
      </c>
      <c r="GP288" s="288">
        <v>0</v>
      </c>
      <c r="GQ288" s="288">
        <v>0</v>
      </c>
      <c r="GR288" s="288">
        <v>0</v>
      </c>
      <c r="GS288" s="288">
        <v>0</v>
      </c>
      <c r="GT288" s="288">
        <v>0</v>
      </c>
      <c r="GU288" s="288">
        <v>0</v>
      </c>
      <c r="GV288" s="288">
        <v>0</v>
      </c>
      <c r="GW288" s="288">
        <v>0</v>
      </c>
      <c r="GX288" s="288">
        <v>0</v>
      </c>
      <c r="GY288" s="288">
        <v>0</v>
      </c>
      <c r="GZ288" s="288">
        <v>0</v>
      </c>
      <c r="HA288" s="288">
        <v>0</v>
      </c>
      <c r="HB288" s="288">
        <v>0</v>
      </c>
      <c r="HC288" s="288">
        <v>0</v>
      </c>
      <c r="HD288" s="288">
        <v>0</v>
      </c>
      <c r="HE288" s="288">
        <v>0</v>
      </c>
      <c r="HF288" s="288">
        <v>0</v>
      </c>
      <c r="HG288" s="288">
        <v>0</v>
      </c>
      <c r="HH288" s="288">
        <v>0</v>
      </c>
      <c r="HI288" s="288">
        <v>0</v>
      </c>
      <c r="HJ288" s="134">
        <v>0.95473596776811376</v>
      </c>
      <c r="HK288" s="134">
        <v>19.094719355362272</v>
      </c>
      <c r="HL288" s="132">
        <v>66.602381111503618</v>
      </c>
      <c r="HM288" s="144">
        <v>106.879847651348</v>
      </c>
      <c r="HN288" s="144">
        <v>117.28302077351999</v>
      </c>
      <c r="HO288" s="365">
        <v>0</v>
      </c>
      <c r="HP288" s="365">
        <v>6.7453625632377695E-2</v>
      </c>
      <c r="HQ288" s="365">
        <v>0</v>
      </c>
      <c r="HR288" s="365">
        <v>2.32558139534884</v>
      </c>
      <c r="HS288" s="132">
        <v>91.525423728813607</v>
      </c>
      <c r="HT288" s="132">
        <v>95.348837209302303</v>
      </c>
      <c r="HU288" s="132">
        <v>3.0349794238683101</v>
      </c>
      <c r="HV288" s="132">
        <v>2.9005059021922399</v>
      </c>
      <c r="HW288" s="132">
        <v>4.9074346165148404</v>
      </c>
      <c r="HX288" s="132">
        <v>8.1681653406148502</v>
      </c>
      <c r="HY288" s="144">
        <v>107.82636878604552</v>
      </c>
      <c r="HZ288" s="144">
        <v>99.110215155331503</v>
      </c>
      <c r="IA288" s="383">
        <v>0</v>
      </c>
      <c r="IB288" s="383">
        <v>5</v>
      </c>
      <c r="IC288" s="366">
        <v>0</v>
      </c>
      <c r="ID288" s="366">
        <v>0.163559044815178</v>
      </c>
      <c r="IE288" s="366">
        <v>0</v>
      </c>
      <c r="IF288" s="366">
        <v>2.7777777777777799</v>
      </c>
      <c r="IG288" s="144">
        <v>77.241379310344797</v>
      </c>
      <c r="IH288" s="144">
        <v>87.7777777777778</v>
      </c>
      <c r="II288" s="144">
        <v>7.8890097932535399</v>
      </c>
      <c r="IJ288" s="144">
        <v>5.8881256133464204</v>
      </c>
      <c r="IK288" s="144">
        <v>4.6821432069742404</v>
      </c>
      <c r="IL288" s="144">
        <v>8.5918742055458797</v>
      </c>
      <c r="IM288" s="146">
        <v>99.917804259559446</v>
      </c>
      <c r="IN288" s="135">
        <v>102.75341980135262</v>
      </c>
      <c r="IO288" s="366">
        <v>0.14054813773717501</v>
      </c>
      <c r="IP288" s="366">
        <v>5.0226017076845798E-2</v>
      </c>
      <c r="IQ288" s="366">
        <v>1.2578616352201299</v>
      </c>
      <c r="IR288" s="366">
        <v>0.79365079365079405</v>
      </c>
      <c r="IS288" s="144">
        <v>86.163522012578596</v>
      </c>
      <c r="IT288" s="144">
        <v>96.825396825396794</v>
      </c>
      <c r="IU288" s="144">
        <v>11.173576950105399</v>
      </c>
      <c r="IV288" s="144">
        <v>6.3284781516825701</v>
      </c>
      <c r="IW288" s="144">
        <v>6.5896038874981597</v>
      </c>
      <c r="IX288" s="144">
        <v>9.9647505422993508</v>
      </c>
      <c r="IY288" s="338">
        <v>18</v>
      </c>
      <c r="IZ288" s="366">
        <v>0.66914498141263901</v>
      </c>
      <c r="JA288" s="366">
        <v>8.6538461538461497</v>
      </c>
      <c r="JB288" s="366">
        <v>96.153846153846203</v>
      </c>
      <c r="JC288" s="366">
        <v>7.7323420074349398</v>
      </c>
      <c r="JD288" s="144">
        <v>8.7754813803493192</v>
      </c>
    </row>
    <row r="289" spans="1:264" ht="18" customHeight="1">
      <c r="A289" s="278"/>
      <c r="B289" s="279" t="s">
        <v>87</v>
      </c>
      <c r="C289" s="279" t="s">
        <v>87</v>
      </c>
      <c r="D289" s="280" t="s">
        <v>2005</v>
      </c>
      <c r="E289" s="281" t="s">
        <v>1495</v>
      </c>
      <c r="F289" s="280" t="s">
        <v>138</v>
      </c>
      <c r="G289" s="281" t="s">
        <v>37</v>
      </c>
      <c r="H289" s="282" t="s">
        <v>87</v>
      </c>
      <c r="I289" s="282" t="s">
        <v>87</v>
      </c>
      <c r="J289" s="282" t="s">
        <v>87</v>
      </c>
      <c r="K289" s="282" t="s">
        <v>87</v>
      </c>
      <c r="L289" s="282" t="s">
        <v>87</v>
      </c>
      <c r="M289" s="283">
        <v>117958</v>
      </c>
      <c r="N289" s="282" t="s">
        <v>87</v>
      </c>
      <c r="O289" s="282" t="s">
        <v>87</v>
      </c>
      <c r="P289" s="282" t="s">
        <v>87</v>
      </c>
      <c r="Q289" s="282" t="s">
        <v>87</v>
      </c>
      <c r="R289" s="132">
        <v>107.83099387290791</v>
      </c>
      <c r="S289" s="132">
        <v>109.54508816155457</v>
      </c>
      <c r="T289" s="338">
        <v>99.057564611115595</v>
      </c>
      <c r="U289" s="338">
        <v>101.77236752280442</v>
      </c>
      <c r="V289" s="132">
        <v>8.7828162291169392</v>
      </c>
      <c r="W289" s="132">
        <v>3.3890214797136</v>
      </c>
      <c r="X289" s="132">
        <v>12.1718377088305</v>
      </c>
      <c r="Y289" s="282" t="s">
        <v>87</v>
      </c>
      <c r="Z289" s="282" t="s">
        <v>87</v>
      </c>
      <c r="AA289" s="282" t="s">
        <v>87</v>
      </c>
      <c r="AB289" s="282" t="s">
        <v>87</v>
      </c>
      <c r="AC289" s="282" t="s">
        <v>87</v>
      </c>
      <c r="AD289" s="282" t="s">
        <v>87</v>
      </c>
      <c r="AE289" s="282" t="s">
        <v>87</v>
      </c>
      <c r="AF289" s="282" t="s">
        <v>87</v>
      </c>
      <c r="AG289" s="282" t="s">
        <v>87</v>
      </c>
      <c r="AH289" s="282" t="s">
        <v>87</v>
      </c>
      <c r="AI289" s="282" t="s">
        <v>87</v>
      </c>
      <c r="AJ289" s="282" t="s">
        <v>87</v>
      </c>
      <c r="AK289" s="282" t="s">
        <v>87</v>
      </c>
      <c r="AL289" s="282" t="s">
        <v>87</v>
      </c>
      <c r="AM289" s="282" t="s">
        <v>87</v>
      </c>
      <c r="AN289" s="282" t="s">
        <v>87</v>
      </c>
      <c r="AO289" s="282" t="s">
        <v>87</v>
      </c>
      <c r="AP289" s="282" t="s">
        <v>87</v>
      </c>
      <c r="AQ289" s="282" t="s">
        <v>87</v>
      </c>
      <c r="AR289" s="282" t="s">
        <v>87</v>
      </c>
      <c r="AS289" s="282" t="s">
        <v>87</v>
      </c>
      <c r="AT289" s="282" t="s">
        <v>87</v>
      </c>
      <c r="AU289" s="282" t="s">
        <v>87</v>
      </c>
      <c r="AV289" s="282" t="s">
        <v>87</v>
      </c>
      <c r="AW289" s="286" t="s">
        <v>87</v>
      </c>
      <c r="AX289" s="286" t="s">
        <v>87</v>
      </c>
      <c r="AY289" s="286" t="s">
        <v>87</v>
      </c>
      <c r="AZ289" s="286" t="s">
        <v>87</v>
      </c>
      <c r="BA289" s="286" t="s">
        <v>87</v>
      </c>
      <c r="BB289" s="285">
        <v>16</v>
      </c>
      <c r="BC289" s="285">
        <v>21</v>
      </c>
      <c r="BD289" s="287" t="s">
        <v>88</v>
      </c>
      <c r="BE289" s="287" t="s">
        <v>88</v>
      </c>
      <c r="BF289" s="287" t="s">
        <v>88</v>
      </c>
      <c r="BG289" s="285">
        <v>0</v>
      </c>
      <c r="BH289" s="284">
        <v>0</v>
      </c>
      <c r="BI289" s="285">
        <v>124</v>
      </c>
      <c r="BJ289" s="284">
        <v>98.331535875150664</v>
      </c>
      <c r="BK289" s="285">
        <v>0</v>
      </c>
      <c r="BL289" s="284">
        <v>0</v>
      </c>
      <c r="BM289" s="285">
        <v>0</v>
      </c>
      <c r="BN289" s="288">
        <v>0</v>
      </c>
      <c r="BO289" s="289">
        <v>12</v>
      </c>
      <c r="BP289" s="288">
        <v>9.5159550846919991</v>
      </c>
      <c r="BQ289" s="285">
        <v>0</v>
      </c>
      <c r="BR289" s="288">
        <v>0</v>
      </c>
      <c r="BS289" s="285">
        <v>0</v>
      </c>
      <c r="BT289" s="288">
        <v>0</v>
      </c>
      <c r="BU289" s="285">
        <v>0</v>
      </c>
      <c r="BV289" s="288">
        <v>0</v>
      </c>
      <c r="BW289" s="285">
        <v>0</v>
      </c>
      <c r="BX289" s="288">
        <v>0</v>
      </c>
      <c r="BY289" s="290">
        <v>0</v>
      </c>
      <c r="BZ289" s="291">
        <v>0</v>
      </c>
      <c r="CA289" s="285">
        <v>107</v>
      </c>
      <c r="CB289" s="288">
        <v>84.850599505170337</v>
      </c>
      <c r="CC289" s="285">
        <v>0</v>
      </c>
      <c r="CD289" s="288">
        <v>0</v>
      </c>
      <c r="CE289" s="290">
        <v>16</v>
      </c>
      <c r="CF289" s="291">
        <v>12.687940112922666</v>
      </c>
      <c r="CG289" s="285">
        <v>90</v>
      </c>
      <c r="CH289" s="288">
        <v>71.369663135189995</v>
      </c>
      <c r="CI289" s="285">
        <v>362</v>
      </c>
      <c r="CJ289" s="288">
        <v>287.06464505487531</v>
      </c>
      <c r="CK289" s="285">
        <v>105</v>
      </c>
      <c r="CL289" s="288">
        <v>83.264606991055004</v>
      </c>
      <c r="CM289" s="290">
        <v>0</v>
      </c>
      <c r="CN289" s="294">
        <v>0</v>
      </c>
      <c r="CO289" s="285">
        <v>50</v>
      </c>
      <c r="CP289" s="288">
        <v>39.649812852883336</v>
      </c>
      <c r="CQ289" s="290">
        <v>0</v>
      </c>
      <c r="CR289" s="291">
        <v>0</v>
      </c>
      <c r="CS289" s="290">
        <v>0</v>
      </c>
      <c r="CT289" s="291">
        <v>0</v>
      </c>
      <c r="CU289" s="290">
        <v>13</v>
      </c>
      <c r="CV289" s="291">
        <v>10.308951341749667</v>
      </c>
      <c r="CW289" s="290">
        <v>24</v>
      </c>
      <c r="CX289" s="291">
        <v>19.031910169383998</v>
      </c>
      <c r="CY289" s="290">
        <v>24</v>
      </c>
      <c r="CZ289" s="291">
        <v>19.031910169383998</v>
      </c>
      <c r="DA289" s="290">
        <v>0</v>
      </c>
      <c r="DB289" s="291">
        <v>0</v>
      </c>
      <c r="DC289" s="290">
        <v>0</v>
      </c>
      <c r="DD289" s="290">
        <v>0</v>
      </c>
      <c r="DE289" s="290">
        <v>134</v>
      </c>
      <c r="DF289" s="290">
        <v>4128</v>
      </c>
      <c r="DG289" s="290">
        <v>0</v>
      </c>
      <c r="DH289" s="290">
        <v>125</v>
      </c>
      <c r="DI289" s="290">
        <v>1</v>
      </c>
      <c r="DJ289" s="290">
        <v>32</v>
      </c>
      <c r="DK289" s="290">
        <v>40</v>
      </c>
      <c r="DL289" s="290">
        <v>54</v>
      </c>
      <c r="DM289" s="290">
        <v>0</v>
      </c>
      <c r="DN289" s="290">
        <v>0</v>
      </c>
      <c r="DO289" s="290">
        <v>0</v>
      </c>
      <c r="DP289" s="290">
        <v>1</v>
      </c>
      <c r="DQ289" s="290">
        <v>6</v>
      </c>
      <c r="DR289" s="290">
        <v>0</v>
      </c>
      <c r="DS289" s="290">
        <v>63</v>
      </c>
      <c r="DT289" s="290">
        <v>0</v>
      </c>
      <c r="DU289" s="290">
        <v>13402</v>
      </c>
      <c r="DV289" s="290">
        <v>856</v>
      </c>
      <c r="DW289" s="290">
        <v>1671</v>
      </c>
      <c r="DX289" s="290">
        <v>170</v>
      </c>
      <c r="DY289" s="290">
        <v>0</v>
      </c>
      <c r="DZ289" s="290">
        <v>0</v>
      </c>
      <c r="EA289" s="290">
        <v>5094</v>
      </c>
      <c r="EB289" s="291">
        <v>17.1967020023557</v>
      </c>
      <c r="EC289" s="290">
        <v>139</v>
      </c>
      <c r="ED289" s="290">
        <v>1735</v>
      </c>
      <c r="EE289" s="290">
        <v>328</v>
      </c>
      <c r="EF289" s="291">
        <v>18.904899135446687</v>
      </c>
      <c r="EG289" s="290">
        <v>33</v>
      </c>
      <c r="EH289" s="290">
        <v>49</v>
      </c>
      <c r="EI289" s="290">
        <v>49</v>
      </c>
      <c r="EJ289" s="290">
        <v>0</v>
      </c>
      <c r="EK289" s="290">
        <v>116</v>
      </c>
      <c r="EL289" s="290">
        <v>0</v>
      </c>
      <c r="EM289" s="290">
        <v>1</v>
      </c>
      <c r="EN289" s="290">
        <v>5</v>
      </c>
      <c r="EO289" s="290">
        <v>17</v>
      </c>
      <c r="EP289" s="290">
        <v>11</v>
      </c>
      <c r="EQ289" s="290">
        <v>27</v>
      </c>
      <c r="ER289" s="290">
        <v>0</v>
      </c>
      <c r="ES289" s="290">
        <v>2</v>
      </c>
      <c r="ET289" s="290">
        <v>0</v>
      </c>
      <c r="EU289" s="290">
        <v>0</v>
      </c>
      <c r="EV289" s="290">
        <v>1047</v>
      </c>
      <c r="EW289" s="290">
        <v>0</v>
      </c>
      <c r="EX289" s="290">
        <v>0</v>
      </c>
      <c r="EY289" s="290">
        <v>0</v>
      </c>
      <c r="EZ289" s="290">
        <v>0</v>
      </c>
      <c r="FA289" s="290">
        <v>2</v>
      </c>
      <c r="FB289" s="290">
        <v>1</v>
      </c>
      <c r="FC289" s="290">
        <v>2</v>
      </c>
      <c r="FD289" s="290">
        <v>3</v>
      </c>
      <c r="FE289" s="290">
        <v>0</v>
      </c>
      <c r="FF289" s="290">
        <v>18</v>
      </c>
      <c r="FG289" s="290">
        <v>68</v>
      </c>
      <c r="FH289" s="290">
        <v>106</v>
      </c>
      <c r="FI289" s="290">
        <v>29</v>
      </c>
      <c r="FJ289" s="290">
        <v>1315</v>
      </c>
      <c r="FK289" s="289">
        <v>2</v>
      </c>
      <c r="FL289" s="288">
        <v>1.6955187439597144</v>
      </c>
      <c r="FM289" s="295">
        <v>0</v>
      </c>
      <c r="FN289" s="291">
        <v>0</v>
      </c>
      <c r="FO289" s="289">
        <v>1</v>
      </c>
      <c r="FP289" s="288">
        <v>0.84775937197985718</v>
      </c>
      <c r="FQ289" s="281">
        <v>0</v>
      </c>
      <c r="FR289" s="292">
        <v>0</v>
      </c>
      <c r="FS289" s="281">
        <v>0</v>
      </c>
      <c r="FT289" s="292">
        <v>0</v>
      </c>
      <c r="FU289" s="289">
        <v>0</v>
      </c>
      <c r="FV289" s="288">
        <v>0</v>
      </c>
      <c r="FW289" s="293">
        <v>3</v>
      </c>
      <c r="FX289" s="293">
        <v>1</v>
      </c>
      <c r="FY289" s="293">
        <v>2</v>
      </c>
      <c r="FZ289" s="293">
        <v>0</v>
      </c>
      <c r="GA289" s="293">
        <v>0</v>
      </c>
      <c r="GB289" s="290">
        <v>2865</v>
      </c>
      <c r="GC289" s="290">
        <v>0</v>
      </c>
      <c r="GD289" s="290">
        <v>0</v>
      </c>
      <c r="GE289" s="290">
        <v>0</v>
      </c>
      <c r="GF289" s="290">
        <v>0</v>
      </c>
      <c r="GG289" s="291">
        <v>45.1</v>
      </c>
      <c r="GH289" s="291">
        <v>192.8</v>
      </c>
      <c r="GI289" s="291">
        <v>13</v>
      </c>
      <c r="GJ289" s="291">
        <v>1.2</v>
      </c>
      <c r="GK289" s="291">
        <v>0.4</v>
      </c>
      <c r="GL289" s="291">
        <v>0.4</v>
      </c>
      <c r="GM289" s="291">
        <v>1.2</v>
      </c>
      <c r="GN289" s="291">
        <v>1.2</v>
      </c>
      <c r="GO289" s="291">
        <v>0</v>
      </c>
      <c r="GP289" s="291">
        <v>2.4</v>
      </c>
      <c r="GQ289" s="291">
        <v>1</v>
      </c>
      <c r="GR289" s="291">
        <v>0</v>
      </c>
      <c r="GS289" s="291">
        <v>0</v>
      </c>
      <c r="GT289" s="291">
        <v>2.6</v>
      </c>
      <c r="GU289" s="291">
        <v>0</v>
      </c>
      <c r="GV289" s="291">
        <v>2.4</v>
      </c>
      <c r="GW289" s="291">
        <v>0</v>
      </c>
      <c r="GX289" s="291">
        <v>0</v>
      </c>
      <c r="GY289" s="291">
        <v>1</v>
      </c>
      <c r="GZ289" s="291">
        <v>1</v>
      </c>
      <c r="HA289" s="291">
        <v>0</v>
      </c>
      <c r="HB289" s="291">
        <v>0</v>
      </c>
      <c r="HC289" s="291">
        <v>0</v>
      </c>
      <c r="HD289" s="291">
        <v>0</v>
      </c>
      <c r="HE289" s="291">
        <v>1</v>
      </c>
      <c r="HF289" s="291">
        <v>0</v>
      </c>
      <c r="HG289" s="291">
        <v>0</v>
      </c>
      <c r="HH289" s="291">
        <v>6</v>
      </c>
      <c r="HI289" s="291">
        <v>1</v>
      </c>
      <c r="HJ289" s="134">
        <v>0.84775937197985718</v>
      </c>
      <c r="HK289" s="134">
        <v>13.564149951677715</v>
      </c>
      <c r="HL289" s="132">
        <v>91.939503891215523</v>
      </c>
      <c r="HM289" s="144">
        <v>104.746348262422</v>
      </c>
      <c r="HN289" s="144">
        <v>130.96379206870799</v>
      </c>
      <c r="HO289" s="365">
        <v>4.1407867494824002E-2</v>
      </c>
      <c r="HP289" s="365">
        <v>8.61573808156232E-2</v>
      </c>
      <c r="HQ289" s="365">
        <v>0.69444444444444398</v>
      </c>
      <c r="HR289" s="365">
        <v>3.2258064516128999</v>
      </c>
      <c r="HS289" s="132">
        <v>44.4444444444444</v>
      </c>
      <c r="HT289" s="132">
        <v>78.494623655913998</v>
      </c>
      <c r="HU289" s="132">
        <v>5.9627329192546599</v>
      </c>
      <c r="HV289" s="132">
        <v>2.6708788052843202</v>
      </c>
      <c r="HW289" s="132">
        <v>6.2028070474809098</v>
      </c>
      <c r="HX289" s="132">
        <v>8.6970591804538699</v>
      </c>
      <c r="HY289" s="144">
        <v>105.28185551596924</v>
      </c>
      <c r="HZ289" s="144">
        <v>104.48428135070699</v>
      </c>
      <c r="IA289" s="383">
        <v>7</v>
      </c>
      <c r="IB289" s="383">
        <v>3</v>
      </c>
      <c r="IC289" s="366">
        <v>0.28146361077603499</v>
      </c>
      <c r="ID289" s="366">
        <v>7.9744816586921896E-2</v>
      </c>
      <c r="IE289" s="366">
        <v>3.24074074074074</v>
      </c>
      <c r="IF289" s="366">
        <v>1.14068441064639</v>
      </c>
      <c r="IG289" s="144">
        <v>50</v>
      </c>
      <c r="IH289" s="144">
        <v>44.106463878326998</v>
      </c>
      <c r="II289" s="144">
        <v>8.6851628468033795</v>
      </c>
      <c r="IJ289" s="144">
        <v>6.9909622541201504</v>
      </c>
      <c r="IK289" s="144">
        <v>6.0833582185060404</v>
      </c>
      <c r="IL289" s="144">
        <v>9.3928239148901707</v>
      </c>
      <c r="IM289" s="146">
        <v>104.96200976421066</v>
      </c>
      <c r="IN289" s="135">
        <v>100.01002902900893</v>
      </c>
      <c r="IO289" s="366">
        <v>0.109229929000546</v>
      </c>
      <c r="IP289" s="366">
        <v>8.2576383154417801E-2</v>
      </c>
      <c r="IQ289" s="366">
        <v>0.98522167487684698</v>
      </c>
      <c r="IR289" s="366">
        <v>0.81632653061224503</v>
      </c>
      <c r="IS289" s="144">
        <v>52.216748768472897</v>
      </c>
      <c r="IT289" s="144">
        <v>62.040816326530603</v>
      </c>
      <c r="IU289" s="144">
        <v>11.0868377935554</v>
      </c>
      <c r="IV289" s="144">
        <v>10.115606936416199</v>
      </c>
      <c r="IW289" s="144">
        <v>7.96060472994166</v>
      </c>
      <c r="IX289" s="144">
        <v>10.571362479759401</v>
      </c>
      <c r="IY289" s="338">
        <v>7</v>
      </c>
      <c r="IZ289" s="366">
        <v>0.21058965102286401</v>
      </c>
      <c r="JA289" s="366">
        <v>2.2580645161290298</v>
      </c>
      <c r="JB289" s="366">
        <v>49.354838709677402</v>
      </c>
      <c r="JC289" s="366">
        <v>9.3261131167268392</v>
      </c>
      <c r="JD289" s="144">
        <v>10.6851087923643</v>
      </c>
    </row>
    <row r="290" spans="1:264" ht="18" customHeight="1">
      <c r="A290" s="278"/>
      <c r="B290" s="279" t="s">
        <v>87</v>
      </c>
      <c r="C290" s="279" t="s">
        <v>87</v>
      </c>
      <c r="D290" s="280" t="s">
        <v>2006</v>
      </c>
      <c r="E290" s="281" t="s">
        <v>1496</v>
      </c>
      <c r="F290" s="280" t="s">
        <v>138</v>
      </c>
      <c r="G290" s="281" t="s">
        <v>37</v>
      </c>
      <c r="H290" s="282" t="s">
        <v>87</v>
      </c>
      <c r="I290" s="282" t="s">
        <v>87</v>
      </c>
      <c r="J290" s="282" t="s">
        <v>87</v>
      </c>
      <c r="K290" s="282" t="s">
        <v>87</v>
      </c>
      <c r="L290" s="282" t="s">
        <v>87</v>
      </c>
      <c r="M290" s="283">
        <v>1070780</v>
      </c>
      <c r="N290" s="282" t="s">
        <v>87</v>
      </c>
      <c r="O290" s="282" t="s">
        <v>87</v>
      </c>
      <c r="P290" s="282" t="s">
        <v>87</v>
      </c>
      <c r="Q290" s="282" t="s">
        <v>87</v>
      </c>
      <c r="R290" s="132">
        <v>109.07000731869738</v>
      </c>
      <c r="S290" s="132">
        <v>109.60261823730013</v>
      </c>
      <c r="T290" s="395">
        <v>908.33119367681684</v>
      </c>
      <c r="U290" s="338">
        <v>713.78341172382716</v>
      </c>
      <c r="V290" s="132">
        <v>9.5949484059756696</v>
      </c>
      <c r="W290" s="132">
        <v>5.5136300631449204</v>
      </c>
      <c r="X290" s="132">
        <v>15.1085784691206</v>
      </c>
      <c r="Y290" s="282" t="s">
        <v>87</v>
      </c>
      <c r="Z290" s="282" t="s">
        <v>87</v>
      </c>
      <c r="AA290" s="282" t="s">
        <v>87</v>
      </c>
      <c r="AB290" s="282" t="s">
        <v>87</v>
      </c>
      <c r="AC290" s="282" t="s">
        <v>87</v>
      </c>
      <c r="AD290" s="282" t="s">
        <v>87</v>
      </c>
      <c r="AE290" s="282" t="s">
        <v>87</v>
      </c>
      <c r="AF290" s="282" t="s">
        <v>87</v>
      </c>
      <c r="AG290" s="282" t="s">
        <v>87</v>
      </c>
      <c r="AH290" s="282" t="s">
        <v>87</v>
      </c>
      <c r="AI290" s="282" t="s">
        <v>87</v>
      </c>
      <c r="AJ290" s="282" t="s">
        <v>87</v>
      </c>
      <c r="AK290" s="282" t="s">
        <v>87</v>
      </c>
      <c r="AL290" s="282" t="s">
        <v>87</v>
      </c>
      <c r="AM290" s="282" t="s">
        <v>87</v>
      </c>
      <c r="AN290" s="282" t="s">
        <v>87</v>
      </c>
      <c r="AO290" s="282" t="s">
        <v>87</v>
      </c>
      <c r="AP290" s="282" t="s">
        <v>87</v>
      </c>
      <c r="AQ290" s="282" t="s">
        <v>87</v>
      </c>
      <c r="AR290" s="282" t="s">
        <v>87</v>
      </c>
      <c r="AS290" s="282" t="s">
        <v>87</v>
      </c>
      <c r="AT290" s="282" t="s">
        <v>87</v>
      </c>
      <c r="AU290" s="282" t="s">
        <v>87</v>
      </c>
      <c r="AV290" s="282" t="s">
        <v>87</v>
      </c>
      <c r="AW290" s="286" t="s">
        <v>87</v>
      </c>
      <c r="AX290" s="286" t="s">
        <v>87</v>
      </c>
      <c r="AY290" s="286" t="s">
        <v>87</v>
      </c>
      <c r="AZ290" s="286" t="s">
        <v>87</v>
      </c>
      <c r="BA290" s="286" t="s">
        <v>87</v>
      </c>
      <c r="BB290" s="285">
        <v>79</v>
      </c>
      <c r="BC290" s="285">
        <v>173</v>
      </c>
      <c r="BD290" s="287" t="s">
        <v>88</v>
      </c>
      <c r="BE290" s="287" t="s">
        <v>88</v>
      </c>
      <c r="BF290" s="287" t="s">
        <v>88</v>
      </c>
      <c r="BG290" s="285">
        <v>315</v>
      </c>
      <c r="BH290" s="284">
        <v>28.721378917960799</v>
      </c>
      <c r="BI290" s="285">
        <v>1837</v>
      </c>
      <c r="BJ290" s="284">
        <v>167.49578753109202</v>
      </c>
      <c r="BK290" s="285">
        <v>105</v>
      </c>
      <c r="BL290" s="284">
        <v>9.5737929726535995</v>
      </c>
      <c r="BM290" s="285">
        <v>88</v>
      </c>
      <c r="BN290" s="288">
        <v>8.0237503008906366</v>
      </c>
      <c r="BO290" s="289">
        <v>1012</v>
      </c>
      <c r="BP290" s="288">
        <v>92.273128460242319</v>
      </c>
      <c r="BQ290" s="285">
        <v>10</v>
      </c>
      <c r="BR290" s="288">
        <v>0.91178980691939049</v>
      </c>
      <c r="BS290" s="285">
        <v>108</v>
      </c>
      <c r="BT290" s="288">
        <v>9.847329914729416</v>
      </c>
      <c r="BU290" s="285">
        <v>0</v>
      </c>
      <c r="BV290" s="288">
        <v>0</v>
      </c>
      <c r="BW290" s="285">
        <v>478</v>
      </c>
      <c r="BX290" s="288">
        <v>43.583552770746863</v>
      </c>
      <c r="BY290" s="290">
        <v>0</v>
      </c>
      <c r="BZ290" s="291">
        <v>0</v>
      </c>
      <c r="CA290" s="285">
        <v>2566</v>
      </c>
      <c r="CB290" s="288">
        <v>233.96526445551561</v>
      </c>
      <c r="CC290" s="290">
        <v>1412</v>
      </c>
      <c r="CD290" s="291">
        <v>128.74472073701793</v>
      </c>
      <c r="CE290" s="285">
        <v>203</v>
      </c>
      <c r="CF290" s="288">
        <v>18.509333080463627</v>
      </c>
      <c r="CG290" s="285">
        <v>2301</v>
      </c>
      <c r="CH290" s="288">
        <v>209.80283457215174</v>
      </c>
      <c r="CI290" s="285">
        <v>4396</v>
      </c>
      <c r="CJ290" s="288">
        <v>400.82279912176404</v>
      </c>
      <c r="CK290" s="285">
        <v>2067</v>
      </c>
      <c r="CL290" s="288">
        <v>188.46695309023801</v>
      </c>
      <c r="CM290" s="285">
        <v>2445</v>
      </c>
      <c r="CN290" s="292">
        <v>222.93260779179099</v>
      </c>
      <c r="CO290" s="285">
        <v>605</v>
      </c>
      <c r="CP290" s="288">
        <v>55.163283318623122</v>
      </c>
      <c r="CQ290" s="285">
        <v>27</v>
      </c>
      <c r="CR290" s="288">
        <v>2.461832478682354</v>
      </c>
      <c r="CS290" s="290">
        <v>99</v>
      </c>
      <c r="CT290" s="291">
        <v>9.0267190885019666</v>
      </c>
      <c r="CU290" s="290">
        <v>322</v>
      </c>
      <c r="CV290" s="291">
        <v>29.359631782804374</v>
      </c>
      <c r="CW290" s="290">
        <v>4642</v>
      </c>
      <c r="CX290" s="291">
        <v>423.25282837198108</v>
      </c>
      <c r="CY290" s="290">
        <v>3810</v>
      </c>
      <c r="CZ290" s="291">
        <v>347.39191643628777</v>
      </c>
      <c r="DA290" s="290">
        <v>142</v>
      </c>
      <c r="DB290" s="291">
        <v>12.947415258255344</v>
      </c>
      <c r="DC290" s="285">
        <v>32</v>
      </c>
      <c r="DD290" s="285">
        <v>697</v>
      </c>
      <c r="DE290" s="285">
        <v>2067</v>
      </c>
      <c r="DF290" s="285">
        <v>20474</v>
      </c>
      <c r="DG290" s="285">
        <v>8255</v>
      </c>
      <c r="DH290" s="285">
        <v>1003</v>
      </c>
      <c r="DI290" s="285">
        <v>305</v>
      </c>
      <c r="DJ290" s="285">
        <v>150</v>
      </c>
      <c r="DK290" s="285">
        <v>100</v>
      </c>
      <c r="DL290" s="285">
        <v>1029</v>
      </c>
      <c r="DM290" s="285">
        <v>121</v>
      </c>
      <c r="DN290" s="285">
        <v>4062</v>
      </c>
      <c r="DO290" s="285">
        <v>86</v>
      </c>
      <c r="DP290" s="285">
        <v>240</v>
      </c>
      <c r="DQ290" s="285">
        <v>87</v>
      </c>
      <c r="DR290" s="285">
        <v>2</v>
      </c>
      <c r="DS290" s="285">
        <v>77</v>
      </c>
      <c r="DT290" s="285">
        <v>16872</v>
      </c>
      <c r="DU290" s="285">
        <v>88267</v>
      </c>
      <c r="DV290" s="285">
        <v>11641</v>
      </c>
      <c r="DW290" s="285">
        <v>39374</v>
      </c>
      <c r="DX290" s="285">
        <v>2262</v>
      </c>
      <c r="DY290" s="285">
        <v>1982</v>
      </c>
      <c r="DZ290" s="285">
        <v>20144</v>
      </c>
      <c r="EA290" s="285">
        <v>40981</v>
      </c>
      <c r="EB290" s="288">
        <v>26.802664649471701</v>
      </c>
      <c r="EC290" s="285">
        <v>753</v>
      </c>
      <c r="ED290" s="285">
        <v>13517</v>
      </c>
      <c r="EE290" s="285">
        <v>3621</v>
      </c>
      <c r="EF290" s="288">
        <v>26.788488569948953</v>
      </c>
      <c r="EG290" s="285">
        <v>814</v>
      </c>
      <c r="EH290" s="285">
        <v>267</v>
      </c>
      <c r="EI290" s="285">
        <v>285</v>
      </c>
      <c r="EJ290" s="285">
        <v>87</v>
      </c>
      <c r="EK290" s="285">
        <v>1532</v>
      </c>
      <c r="EL290" s="285">
        <v>74</v>
      </c>
      <c r="EM290" s="285">
        <v>81</v>
      </c>
      <c r="EN290" s="285">
        <v>25</v>
      </c>
      <c r="EO290" s="285">
        <v>143</v>
      </c>
      <c r="EP290" s="285">
        <v>249</v>
      </c>
      <c r="EQ290" s="285">
        <v>240</v>
      </c>
      <c r="ER290" s="285">
        <v>0</v>
      </c>
      <c r="ES290" s="285">
        <v>4</v>
      </c>
      <c r="ET290" s="285">
        <v>15</v>
      </c>
      <c r="EU290" s="285">
        <v>4</v>
      </c>
      <c r="EV290" s="285">
        <v>14205</v>
      </c>
      <c r="EW290" s="285">
        <v>31</v>
      </c>
      <c r="EX290" s="285">
        <v>45</v>
      </c>
      <c r="EY290" s="285">
        <v>1197</v>
      </c>
      <c r="EZ290" s="285">
        <v>57</v>
      </c>
      <c r="FA290" s="285">
        <v>104</v>
      </c>
      <c r="FB290" s="285">
        <v>5</v>
      </c>
      <c r="FC290" s="285">
        <v>11</v>
      </c>
      <c r="FD290" s="285">
        <v>22</v>
      </c>
      <c r="FE290" s="285">
        <v>20</v>
      </c>
      <c r="FF290" s="285">
        <v>152</v>
      </c>
      <c r="FG290" s="285">
        <v>1251</v>
      </c>
      <c r="FH290" s="285">
        <v>1469</v>
      </c>
      <c r="FI290" s="285">
        <v>1425</v>
      </c>
      <c r="FJ290" s="285">
        <v>7155</v>
      </c>
      <c r="FK290" s="289">
        <v>82</v>
      </c>
      <c r="FL290" s="288">
        <v>7.6579689572087632</v>
      </c>
      <c r="FM290" s="289">
        <v>19</v>
      </c>
      <c r="FN290" s="288">
        <v>1.7744074413044697</v>
      </c>
      <c r="FO290" s="295">
        <v>11</v>
      </c>
      <c r="FP290" s="291">
        <v>1.0272885186499561</v>
      </c>
      <c r="FQ290" s="281">
        <v>8</v>
      </c>
      <c r="FR290" s="292">
        <v>0.72943184553551244</v>
      </c>
      <c r="FS290" s="281">
        <v>4</v>
      </c>
      <c r="FT290" s="292">
        <v>0.36471592276775622</v>
      </c>
      <c r="FU290" s="295">
        <v>107</v>
      </c>
      <c r="FV290" s="291">
        <v>9.7561509340374784</v>
      </c>
      <c r="FW290" s="293">
        <v>1</v>
      </c>
      <c r="FX290" s="293">
        <v>0</v>
      </c>
      <c r="FY290" s="293">
        <v>1</v>
      </c>
      <c r="FZ290" s="293">
        <v>0</v>
      </c>
      <c r="GA290" s="293">
        <v>0</v>
      </c>
      <c r="GB290" s="285">
        <v>37472</v>
      </c>
      <c r="GC290" s="285">
        <v>3507</v>
      </c>
      <c r="GD290" s="285">
        <v>5151</v>
      </c>
      <c r="GE290" s="285">
        <v>69</v>
      </c>
      <c r="GF290" s="285">
        <v>59</v>
      </c>
      <c r="GG290" s="288">
        <v>730.63</v>
      </c>
      <c r="GH290" s="288">
        <v>1888.6479999999999</v>
      </c>
      <c r="GI290" s="288">
        <v>107.41</v>
      </c>
      <c r="GJ290" s="288">
        <v>26</v>
      </c>
      <c r="GK290" s="288">
        <v>6</v>
      </c>
      <c r="GL290" s="288">
        <v>14</v>
      </c>
      <c r="GM290" s="288">
        <v>23</v>
      </c>
      <c r="GN290" s="288">
        <v>16</v>
      </c>
      <c r="GO290" s="288">
        <v>3</v>
      </c>
      <c r="GP290" s="288">
        <v>20</v>
      </c>
      <c r="GQ290" s="288">
        <v>8</v>
      </c>
      <c r="GR290" s="288">
        <v>8</v>
      </c>
      <c r="GS290" s="288">
        <v>0</v>
      </c>
      <c r="GT290" s="288">
        <v>69</v>
      </c>
      <c r="GU290" s="288">
        <v>1</v>
      </c>
      <c r="GV290" s="288">
        <v>7</v>
      </c>
      <c r="GW290" s="288">
        <v>1</v>
      </c>
      <c r="GX290" s="288">
        <v>2</v>
      </c>
      <c r="GY290" s="288">
        <v>7</v>
      </c>
      <c r="GZ290" s="288">
        <v>6</v>
      </c>
      <c r="HA290" s="288">
        <v>2</v>
      </c>
      <c r="HB290" s="288">
        <v>3</v>
      </c>
      <c r="HC290" s="288">
        <v>2</v>
      </c>
      <c r="HD290" s="288">
        <v>1</v>
      </c>
      <c r="HE290" s="288">
        <v>5</v>
      </c>
      <c r="HF290" s="288">
        <v>5</v>
      </c>
      <c r="HG290" s="288">
        <v>9</v>
      </c>
      <c r="HH290" s="288">
        <v>30</v>
      </c>
      <c r="HI290" s="288">
        <v>9.1530000000000005</v>
      </c>
      <c r="HJ290" s="134">
        <v>2.1479669026317265</v>
      </c>
      <c r="HK290" s="134">
        <v>17.090345355721997</v>
      </c>
      <c r="HL290" s="132">
        <v>49.795476194923332</v>
      </c>
      <c r="HM290" s="144">
        <v>108.203059198793</v>
      </c>
      <c r="HN290" s="144">
        <v>117.266933894592</v>
      </c>
      <c r="HO290" s="365">
        <v>1.3622122326658499E-2</v>
      </c>
      <c r="HP290" s="365">
        <v>9.3431748108007105E-3</v>
      </c>
      <c r="HQ290" s="365">
        <v>6.6666666666666696</v>
      </c>
      <c r="HR290" s="365">
        <v>6.25</v>
      </c>
      <c r="HS290" s="132">
        <v>100</v>
      </c>
      <c r="HT290" s="132">
        <v>100</v>
      </c>
      <c r="HU290" s="132">
        <v>0.204331834899877</v>
      </c>
      <c r="HV290" s="132">
        <v>0.14949079697281101</v>
      </c>
      <c r="HW290" s="132">
        <v>1.6340885244627501</v>
      </c>
      <c r="HX290" s="132">
        <v>2.7218673693214002</v>
      </c>
      <c r="HY290" s="144">
        <v>104.90244357466946</v>
      </c>
      <c r="HZ290" s="144">
        <v>106.568637094218</v>
      </c>
      <c r="IA290" s="383">
        <v>60</v>
      </c>
      <c r="IB290" s="383">
        <v>59</v>
      </c>
      <c r="IC290" s="366">
        <v>0.54015124234785705</v>
      </c>
      <c r="ID290" s="366">
        <v>0.32002603601648899</v>
      </c>
      <c r="IE290" s="366">
        <v>5.6285178236397702</v>
      </c>
      <c r="IF290" s="366">
        <v>4.3736100815418801</v>
      </c>
      <c r="IG290" s="144">
        <v>79.643527204502803</v>
      </c>
      <c r="IH290" s="144">
        <v>82.134914751667907</v>
      </c>
      <c r="II290" s="144">
        <v>9.59668707238027</v>
      </c>
      <c r="IJ290" s="144">
        <v>7.3172054675634604</v>
      </c>
      <c r="IK290" s="144">
        <v>2.0508685345665101</v>
      </c>
      <c r="IL290" s="144">
        <v>4.2540961367785499</v>
      </c>
      <c r="IM290" s="146">
        <v>102.15286741752448</v>
      </c>
      <c r="IN290" s="135">
        <v>101.51891874864138</v>
      </c>
      <c r="IO290" s="366">
        <v>0.49680624556422998</v>
      </c>
      <c r="IP290" s="366">
        <v>0.253331864742813</v>
      </c>
      <c r="IQ290" s="366">
        <v>6.3348416289592802</v>
      </c>
      <c r="IR290" s="366">
        <v>5.1111111111111098</v>
      </c>
      <c r="IS290" s="144">
        <v>86.199095022624405</v>
      </c>
      <c r="IT290" s="144">
        <v>95.3333333333333</v>
      </c>
      <c r="IU290" s="144">
        <v>7.8424414478353404</v>
      </c>
      <c r="IV290" s="144">
        <v>4.9564930058376504</v>
      </c>
      <c r="IW290" s="144">
        <v>3.4593170687397299</v>
      </c>
      <c r="IX290" s="144">
        <v>5.7913601207319401</v>
      </c>
      <c r="IY290" s="338">
        <v>70</v>
      </c>
      <c r="IZ290" s="366">
        <v>0.410557184750733</v>
      </c>
      <c r="JA290" s="366">
        <v>5.2160953800298104</v>
      </c>
      <c r="JB290" s="366">
        <v>95.752608047690003</v>
      </c>
      <c r="JC290" s="366">
        <v>7.8709677419354804</v>
      </c>
      <c r="JD290" s="144">
        <v>6.4613884788536797</v>
      </c>
    </row>
    <row r="291" spans="1:264" ht="18" customHeight="1">
      <c r="A291" s="278"/>
      <c r="B291" s="279" t="s">
        <v>87</v>
      </c>
      <c r="C291" s="279" t="s">
        <v>87</v>
      </c>
      <c r="D291" s="280" t="s">
        <v>2007</v>
      </c>
      <c r="E291" s="281" t="s">
        <v>1497</v>
      </c>
      <c r="F291" s="280" t="s">
        <v>138</v>
      </c>
      <c r="G291" s="281" t="s">
        <v>37</v>
      </c>
      <c r="H291" s="282" t="s">
        <v>87</v>
      </c>
      <c r="I291" s="282" t="s">
        <v>87</v>
      </c>
      <c r="J291" s="282" t="s">
        <v>87</v>
      </c>
      <c r="K291" s="282" t="s">
        <v>87</v>
      </c>
      <c r="L291" s="282" t="s">
        <v>87</v>
      </c>
      <c r="M291" s="283">
        <v>183302</v>
      </c>
      <c r="N291" s="282" t="s">
        <v>87</v>
      </c>
      <c r="O291" s="282" t="s">
        <v>87</v>
      </c>
      <c r="P291" s="282" t="s">
        <v>87</v>
      </c>
      <c r="Q291" s="282" t="s">
        <v>87</v>
      </c>
      <c r="R291" s="132">
        <v>104.52402741638427</v>
      </c>
      <c r="S291" s="132">
        <v>105.93377625887376</v>
      </c>
      <c r="T291" s="395">
        <v>76.04678433335198</v>
      </c>
      <c r="U291" s="338">
        <v>75.282837764959822</v>
      </c>
      <c r="V291" s="132">
        <v>8.6918730986527599</v>
      </c>
      <c r="W291" s="132">
        <v>7.51847023033464</v>
      </c>
      <c r="X291" s="132">
        <v>16.210343328987399</v>
      </c>
      <c r="Y291" s="282" t="s">
        <v>87</v>
      </c>
      <c r="Z291" s="282" t="s">
        <v>87</v>
      </c>
      <c r="AA291" s="282" t="s">
        <v>87</v>
      </c>
      <c r="AB291" s="282" t="s">
        <v>87</v>
      </c>
      <c r="AC291" s="282" t="s">
        <v>87</v>
      </c>
      <c r="AD291" s="282" t="s">
        <v>87</v>
      </c>
      <c r="AE291" s="282" t="s">
        <v>87</v>
      </c>
      <c r="AF291" s="282" t="s">
        <v>87</v>
      </c>
      <c r="AG291" s="282" t="s">
        <v>87</v>
      </c>
      <c r="AH291" s="282" t="s">
        <v>87</v>
      </c>
      <c r="AI291" s="282" t="s">
        <v>87</v>
      </c>
      <c r="AJ291" s="282" t="s">
        <v>87</v>
      </c>
      <c r="AK291" s="282" t="s">
        <v>87</v>
      </c>
      <c r="AL291" s="282" t="s">
        <v>87</v>
      </c>
      <c r="AM291" s="282" t="s">
        <v>87</v>
      </c>
      <c r="AN291" s="282" t="s">
        <v>87</v>
      </c>
      <c r="AO291" s="282" t="s">
        <v>87</v>
      </c>
      <c r="AP291" s="282" t="s">
        <v>87</v>
      </c>
      <c r="AQ291" s="282" t="s">
        <v>87</v>
      </c>
      <c r="AR291" s="282" t="s">
        <v>87</v>
      </c>
      <c r="AS291" s="282" t="s">
        <v>87</v>
      </c>
      <c r="AT291" s="282" t="s">
        <v>87</v>
      </c>
      <c r="AU291" s="282" t="s">
        <v>87</v>
      </c>
      <c r="AV291" s="282" t="s">
        <v>87</v>
      </c>
      <c r="AW291" s="286" t="s">
        <v>87</v>
      </c>
      <c r="AX291" s="286" t="s">
        <v>87</v>
      </c>
      <c r="AY291" s="286" t="s">
        <v>87</v>
      </c>
      <c r="AZ291" s="286" t="s">
        <v>87</v>
      </c>
      <c r="BA291" s="286" t="s">
        <v>87</v>
      </c>
      <c r="BB291" s="285">
        <v>18</v>
      </c>
      <c r="BC291" s="285">
        <v>22</v>
      </c>
      <c r="BD291" s="287" t="s">
        <v>88</v>
      </c>
      <c r="BE291" s="287" t="s">
        <v>88</v>
      </c>
      <c r="BF291" s="287" t="s">
        <v>88</v>
      </c>
      <c r="BG291" s="285">
        <v>0</v>
      </c>
      <c r="BH291" s="284">
        <v>0</v>
      </c>
      <c r="BI291" s="285">
        <v>37</v>
      </c>
      <c r="BJ291" s="284">
        <v>20.064640680245549</v>
      </c>
      <c r="BK291" s="285">
        <v>0</v>
      </c>
      <c r="BL291" s="284">
        <v>0</v>
      </c>
      <c r="BM291" s="285">
        <v>0</v>
      </c>
      <c r="BN291" s="288">
        <v>0</v>
      </c>
      <c r="BO291" s="289">
        <v>0</v>
      </c>
      <c r="BP291" s="288">
        <v>0</v>
      </c>
      <c r="BQ291" s="285">
        <v>0</v>
      </c>
      <c r="BR291" s="288">
        <v>0</v>
      </c>
      <c r="BS291" s="285">
        <v>0</v>
      </c>
      <c r="BT291" s="288">
        <v>0</v>
      </c>
      <c r="BU291" s="285">
        <v>0</v>
      </c>
      <c r="BV291" s="288">
        <v>0</v>
      </c>
      <c r="BW291" s="285">
        <v>17</v>
      </c>
      <c r="BX291" s="288">
        <v>9.2188889611938993</v>
      </c>
      <c r="BY291" s="290">
        <v>0</v>
      </c>
      <c r="BZ291" s="291">
        <v>0</v>
      </c>
      <c r="CA291" s="285">
        <v>58</v>
      </c>
      <c r="CB291" s="288">
        <v>31.45267998524978</v>
      </c>
      <c r="CC291" s="285">
        <v>0</v>
      </c>
      <c r="CD291" s="288">
        <v>0</v>
      </c>
      <c r="CE291" s="285">
        <v>0</v>
      </c>
      <c r="CF291" s="288">
        <v>0</v>
      </c>
      <c r="CG291" s="285">
        <v>262</v>
      </c>
      <c r="CH291" s="288">
        <v>142.07934751957657</v>
      </c>
      <c r="CI291" s="285">
        <v>721</v>
      </c>
      <c r="CJ291" s="288">
        <v>390.98934947181192</v>
      </c>
      <c r="CK291" s="285">
        <v>288</v>
      </c>
      <c r="CL291" s="288">
        <v>156.17882475434374</v>
      </c>
      <c r="CM291" s="290">
        <v>7</v>
      </c>
      <c r="CN291" s="294">
        <v>3.7960131016680765</v>
      </c>
      <c r="CO291" s="285">
        <v>32</v>
      </c>
      <c r="CP291" s="288">
        <v>17.353202750482637</v>
      </c>
      <c r="CQ291" s="290">
        <v>2</v>
      </c>
      <c r="CR291" s="291">
        <v>1.0845751719051648</v>
      </c>
      <c r="CS291" s="290">
        <v>19</v>
      </c>
      <c r="CT291" s="291">
        <v>10.303464133099064</v>
      </c>
      <c r="CU291" s="290">
        <v>0</v>
      </c>
      <c r="CV291" s="291">
        <v>0</v>
      </c>
      <c r="CW291" s="290">
        <v>0</v>
      </c>
      <c r="CX291" s="291">
        <v>0</v>
      </c>
      <c r="CY291" s="290">
        <v>0</v>
      </c>
      <c r="CZ291" s="291">
        <v>0</v>
      </c>
      <c r="DA291" s="290">
        <v>0</v>
      </c>
      <c r="DB291" s="291">
        <v>0</v>
      </c>
      <c r="DC291" s="285">
        <v>0</v>
      </c>
      <c r="DD291" s="285">
        <v>0</v>
      </c>
      <c r="DE291" s="285">
        <v>0</v>
      </c>
      <c r="DF291" s="285">
        <v>0</v>
      </c>
      <c r="DG291" s="285">
        <v>0</v>
      </c>
      <c r="DH291" s="285">
        <v>0</v>
      </c>
      <c r="DI291" s="285">
        <v>0</v>
      </c>
      <c r="DJ291" s="285">
        <v>0</v>
      </c>
      <c r="DK291" s="285">
        <v>0</v>
      </c>
      <c r="DL291" s="285">
        <v>0</v>
      </c>
      <c r="DM291" s="285">
        <v>0</v>
      </c>
      <c r="DN291" s="285">
        <v>0</v>
      </c>
      <c r="DO291" s="285">
        <v>0</v>
      </c>
      <c r="DP291" s="285">
        <v>0</v>
      </c>
      <c r="DQ291" s="285">
        <v>0</v>
      </c>
      <c r="DR291" s="285">
        <v>0</v>
      </c>
      <c r="DS291" s="285">
        <v>0</v>
      </c>
      <c r="DT291" s="285">
        <v>0</v>
      </c>
      <c r="DU291" s="285">
        <v>0</v>
      </c>
      <c r="DV291" s="285">
        <v>0</v>
      </c>
      <c r="DW291" s="285">
        <v>0</v>
      </c>
      <c r="DX291" s="285">
        <v>0</v>
      </c>
      <c r="DY291" s="285">
        <v>0</v>
      </c>
      <c r="DZ291" s="285">
        <v>0</v>
      </c>
      <c r="EA291" s="285">
        <v>0</v>
      </c>
      <c r="EB291" s="288">
        <v>0</v>
      </c>
      <c r="EC291" s="285">
        <v>0</v>
      </c>
      <c r="ED291" s="285">
        <v>0</v>
      </c>
      <c r="EE291" s="285">
        <v>0</v>
      </c>
      <c r="EF291" s="288">
        <v>0</v>
      </c>
      <c r="EG291" s="285">
        <v>0</v>
      </c>
      <c r="EH291" s="285">
        <v>0</v>
      </c>
      <c r="EI291" s="285">
        <v>0</v>
      </c>
      <c r="EJ291" s="285">
        <v>0</v>
      </c>
      <c r="EK291" s="285">
        <v>0</v>
      </c>
      <c r="EL291" s="285">
        <v>0</v>
      </c>
      <c r="EM291" s="285">
        <v>0</v>
      </c>
      <c r="EN291" s="285">
        <v>0</v>
      </c>
      <c r="EO291" s="285">
        <v>0</v>
      </c>
      <c r="EP291" s="285">
        <v>0</v>
      </c>
      <c r="EQ291" s="285">
        <v>0</v>
      </c>
      <c r="ER291" s="285">
        <v>0</v>
      </c>
      <c r="ES291" s="285">
        <v>0</v>
      </c>
      <c r="ET291" s="285">
        <v>0</v>
      </c>
      <c r="EU291" s="285">
        <v>0</v>
      </c>
      <c r="EV291" s="285">
        <v>0</v>
      </c>
      <c r="EW291" s="285">
        <v>0</v>
      </c>
      <c r="EX291" s="285">
        <v>0</v>
      </c>
      <c r="EY291" s="285">
        <v>0</v>
      </c>
      <c r="EZ291" s="285">
        <v>0</v>
      </c>
      <c r="FA291" s="285">
        <v>0</v>
      </c>
      <c r="FB291" s="285">
        <v>0</v>
      </c>
      <c r="FC291" s="285">
        <v>0</v>
      </c>
      <c r="FD291" s="285">
        <v>0</v>
      </c>
      <c r="FE291" s="285">
        <v>0</v>
      </c>
      <c r="FF291" s="285">
        <v>0</v>
      </c>
      <c r="FG291" s="285">
        <v>0</v>
      </c>
      <c r="FH291" s="285">
        <v>0</v>
      </c>
      <c r="FI291" s="285">
        <v>0</v>
      </c>
      <c r="FJ291" s="285">
        <v>0</v>
      </c>
      <c r="FK291" s="289">
        <v>2</v>
      </c>
      <c r="FL291" s="288">
        <v>1.0910955690608939</v>
      </c>
      <c r="FM291" s="289">
        <v>0</v>
      </c>
      <c r="FN291" s="288">
        <v>0</v>
      </c>
      <c r="FO291" s="295">
        <v>0</v>
      </c>
      <c r="FP291" s="291">
        <v>0</v>
      </c>
      <c r="FQ291" s="281">
        <v>0</v>
      </c>
      <c r="FR291" s="292">
        <v>0</v>
      </c>
      <c r="FS291" s="281">
        <v>0</v>
      </c>
      <c r="FT291" s="292">
        <v>0</v>
      </c>
      <c r="FU291" s="289">
        <v>0</v>
      </c>
      <c r="FV291" s="288">
        <v>0</v>
      </c>
      <c r="FW291" s="293">
        <v>1</v>
      </c>
      <c r="FX291" s="293">
        <v>0</v>
      </c>
      <c r="FY291" s="293">
        <v>1</v>
      </c>
      <c r="FZ291" s="293">
        <v>0</v>
      </c>
      <c r="GA291" s="293">
        <v>0</v>
      </c>
      <c r="GB291" s="285">
        <v>0</v>
      </c>
      <c r="GC291" s="285">
        <v>0</v>
      </c>
      <c r="GD291" s="285">
        <v>0</v>
      </c>
      <c r="GE291" s="285">
        <v>0</v>
      </c>
      <c r="GF291" s="285">
        <v>0</v>
      </c>
      <c r="GG291" s="288">
        <v>0</v>
      </c>
      <c r="GH291" s="288">
        <v>0</v>
      </c>
      <c r="GI291" s="288">
        <v>0</v>
      </c>
      <c r="GJ291" s="288">
        <v>0</v>
      </c>
      <c r="GK291" s="288">
        <v>0</v>
      </c>
      <c r="GL291" s="288">
        <v>0</v>
      </c>
      <c r="GM291" s="288">
        <v>0</v>
      </c>
      <c r="GN291" s="288">
        <v>0</v>
      </c>
      <c r="GO291" s="288">
        <v>0</v>
      </c>
      <c r="GP291" s="288">
        <v>0</v>
      </c>
      <c r="GQ291" s="288">
        <v>0</v>
      </c>
      <c r="GR291" s="288">
        <v>0</v>
      </c>
      <c r="GS291" s="288">
        <v>0</v>
      </c>
      <c r="GT291" s="288">
        <v>0</v>
      </c>
      <c r="GU291" s="288">
        <v>0</v>
      </c>
      <c r="GV291" s="288">
        <v>0</v>
      </c>
      <c r="GW291" s="288">
        <v>0</v>
      </c>
      <c r="GX291" s="288">
        <v>0</v>
      </c>
      <c r="GY291" s="288">
        <v>0</v>
      </c>
      <c r="GZ291" s="288">
        <v>0</v>
      </c>
      <c r="HA291" s="288">
        <v>0</v>
      </c>
      <c r="HB291" s="288">
        <v>0</v>
      </c>
      <c r="HC291" s="288">
        <v>0</v>
      </c>
      <c r="HD291" s="288">
        <v>0</v>
      </c>
      <c r="HE291" s="288">
        <v>0</v>
      </c>
      <c r="HF291" s="288">
        <v>0</v>
      </c>
      <c r="HG291" s="288">
        <v>0</v>
      </c>
      <c r="HH291" s="288">
        <v>0</v>
      </c>
      <c r="HI291" s="288">
        <v>0</v>
      </c>
      <c r="HJ291" s="134">
        <v>2.7277389226522351</v>
      </c>
      <c r="HK291" s="134">
        <v>14.729790182322068</v>
      </c>
      <c r="HL291" s="132">
        <v>45.013147701607188</v>
      </c>
      <c r="HM291" s="144">
        <v>99.495983772379901</v>
      </c>
      <c r="HN291" s="144">
        <v>114.299987964533</v>
      </c>
      <c r="HO291" s="366">
        <v>8.40336134453782E-2</v>
      </c>
      <c r="HP291" s="366">
        <v>0.10285949393129</v>
      </c>
      <c r="HQ291" s="366">
        <v>3.2258064516128999</v>
      </c>
      <c r="HR291" s="366">
        <v>3.9682539682539701</v>
      </c>
      <c r="HS291" s="132">
        <v>95.6989247311828</v>
      </c>
      <c r="HT291" s="132">
        <v>92.063492063492106</v>
      </c>
      <c r="HU291" s="132">
        <v>2.6050420168067201</v>
      </c>
      <c r="HV291" s="132">
        <v>2.5920592470685002</v>
      </c>
      <c r="HW291" s="132">
        <v>4.9837846827618701</v>
      </c>
      <c r="HX291" s="132">
        <v>7.79553761387813</v>
      </c>
      <c r="HY291" s="144">
        <v>97.860196628509527</v>
      </c>
      <c r="HZ291" s="144">
        <v>98.576914221047204</v>
      </c>
      <c r="IA291" s="383">
        <v>11</v>
      </c>
      <c r="IB291" s="383">
        <v>9</v>
      </c>
      <c r="IC291" s="366">
        <v>0.29490616621983901</v>
      </c>
      <c r="ID291" s="366">
        <v>0.169141138883668</v>
      </c>
      <c r="IE291" s="366">
        <v>4.4897959183673501</v>
      </c>
      <c r="IF291" s="366">
        <v>3.7815126050420198</v>
      </c>
      <c r="IG291" s="144">
        <v>83.265306122449005</v>
      </c>
      <c r="IH291" s="144">
        <v>84.873949579831901</v>
      </c>
      <c r="II291" s="144">
        <v>6.5683646112600496</v>
      </c>
      <c r="IJ291" s="144">
        <v>4.47284345047923</v>
      </c>
      <c r="IK291" s="144">
        <v>5.3579843113340901</v>
      </c>
      <c r="IL291" s="144">
        <v>9.6284981724946803</v>
      </c>
      <c r="IM291" s="146">
        <v>103.385070451126</v>
      </c>
      <c r="IN291" s="135">
        <v>108.58755114251018</v>
      </c>
      <c r="IO291" s="366">
        <v>0.53830227743271197</v>
      </c>
      <c r="IP291" s="366">
        <v>3.5149384885764502E-2</v>
      </c>
      <c r="IQ291" s="366">
        <v>6.0747663551401896</v>
      </c>
      <c r="IR291" s="366">
        <v>0.62893081761006298</v>
      </c>
      <c r="IS291" s="144">
        <v>93.457943925233593</v>
      </c>
      <c r="IT291" s="144">
        <v>96.855345911949698</v>
      </c>
      <c r="IU291" s="144">
        <v>8.8612836438923406</v>
      </c>
      <c r="IV291" s="144">
        <v>5.5887521968365599</v>
      </c>
      <c r="IW291" s="144">
        <v>6.7093337915038003</v>
      </c>
      <c r="IX291" s="144">
        <v>9.0194321098301202</v>
      </c>
      <c r="IY291" s="338">
        <v>24</v>
      </c>
      <c r="IZ291" s="366">
        <v>0.486914181375533</v>
      </c>
      <c r="JA291" s="366">
        <v>6.83760683760684</v>
      </c>
      <c r="JB291" s="366">
        <v>94.871794871794904</v>
      </c>
      <c r="JC291" s="366">
        <v>7.1211199026171599</v>
      </c>
      <c r="JD291" s="144">
        <v>9.48666193879221</v>
      </c>
    </row>
    <row r="292" spans="1:264" ht="18" customHeight="1">
      <c r="A292" s="278"/>
      <c r="B292" s="279" t="s">
        <v>87</v>
      </c>
      <c r="C292" s="279" t="s">
        <v>87</v>
      </c>
      <c r="D292" s="280" t="s">
        <v>2008</v>
      </c>
      <c r="E292" s="281" t="s">
        <v>1446</v>
      </c>
      <c r="F292" s="280" t="s">
        <v>139</v>
      </c>
      <c r="G292" s="281" t="s">
        <v>38</v>
      </c>
      <c r="H292" s="282" t="s">
        <v>87</v>
      </c>
      <c r="I292" s="282" t="s">
        <v>87</v>
      </c>
      <c r="J292" s="282" t="s">
        <v>87</v>
      </c>
      <c r="K292" s="282" t="s">
        <v>87</v>
      </c>
      <c r="L292" s="282" t="s">
        <v>87</v>
      </c>
      <c r="M292" s="283">
        <v>342893</v>
      </c>
      <c r="N292" s="282" t="s">
        <v>87</v>
      </c>
      <c r="O292" s="282" t="s">
        <v>87</v>
      </c>
      <c r="P292" s="282" t="s">
        <v>87</v>
      </c>
      <c r="Q292" s="282" t="s">
        <v>87</v>
      </c>
      <c r="R292" s="132">
        <v>107.54517012203557</v>
      </c>
      <c r="S292" s="132">
        <v>107.69354144862339</v>
      </c>
      <c r="T292" s="395">
        <v>226.33019024533087</v>
      </c>
      <c r="U292" s="395">
        <v>174.09735308258723</v>
      </c>
      <c r="V292" s="132">
        <v>9.3306288032454407</v>
      </c>
      <c r="W292" s="132">
        <v>9.6348884381338706</v>
      </c>
      <c r="X292" s="132">
        <v>18.965517241379299</v>
      </c>
      <c r="Y292" s="282" t="s">
        <v>87</v>
      </c>
      <c r="Z292" s="282" t="s">
        <v>87</v>
      </c>
      <c r="AA292" s="282" t="s">
        <v>87</v>
      </c>
      <c r="AB292" s="282" t="s">
        <v>87</v>
      </c>
      <c r="AC292" s="282" t="s">
        <v>87</v>
      </c>
      <c r="AD292" s="282" t="s">
        <v>87</v>
      </c>
      <c r="AE292" s="282" t="s">
        <v>87</v>
      </c>
      <c r="AF292" s="282" t="s">
        <v>87</v>
      </c>
      <c r="AG292" s="282" t="s">
        <v>87</v>
      </c>
      <c r="AH292" s="282" t="s">
        <v>87</v>
      </c>
      <c r="AI292" s="282" t="s">
        <v>87</v>
      </c>
      <c r="AJ292" s="282" t="s">
        <v>87</v>
      </c>
      <c r="AK292" s="282" t="s">
        <v>87</v>
      </c>
      <c r="AL292" s="282" t="s">
        <v>87</v>
      </c>
      <c r="AM292" s="282" t="s">
        <v>87</v>
      </c>
      <c r="AN292" s="282" t="s">
        <v>87</v>
      </c>
      <c r="AO292" s="282" t="s">
        <v>87</v>
      </c>
      <c r="AP292" s="282" t="s">
        <v>87</v>
      </c>
      <c r="AQ292" s="282" t="s">
        <v>87</v>
      </c>
      <c r="AR292" s="282" t="s">
        <v>87</v>
      </c>
      <c r="AS292" s="282" t="s">
        <v>87</v>
      </c>
      <c r="AT292" s="282" t="s">
        <v>87</v>
      </c>
      <c r="AU292" s="282" t="s">
        <v>87</v>
      </c>
      <c r="AV292" s="282" t="s">
        <v>87</v>
      </c>
      <c r="AW292" s="286" t="s">
        <v>87</v>
      </c>
      <c r="AX292" s="286" t="s">
        <v>87</v>
      </c>
      <c r="AY292" s="286" t="s">
        <v>87</v>
      </c>
      <c r="AZ292" s="286" t="s">
        <v>87</v>
      </c>
      <c r="BA292" s="286" t="s">
        <v>87</v>
      </c>
      <c r="BB292" s="285">
        <v>38</v>
      </c>
      <c r="BC292" s="285">
        <v>68</v>
      </c>
      <c r="BD292" s="287" t="s">
        <v>88</v>
      </c>
      <c r="BE292" s="287" t="s">
        <v>88</v>
      </c>
      <c r="BF292" s="287" t="s">
        <v>88</v>
      </c>
      <c r="BG292" s="285">
        <v>119</v>
      </c>
      <c r="BH292" s="284">
        <v>34.133314975920236</v>
      </c>
      <c r="BI292" s="285">
        <v>550</v>
      </c>
      <c r="BJ292" s="284">
        <v>157.75901879627</v>
      </c>
      <c r="BK292" s="285">
        <v>10</v>
      </c>
      <c r="BL292" s="284">
        <v>2.8683457962958183</v>
      </c>
      <c r="BM292" s="285">
        <v>0</v>
      </c>
      <c r="BN292" s="288">
        <v>0</v>
      </c>
      <c r="BO292" s="289">
        <v>196</v>
      </c>
      <c r="BP292" s="288">
        <v>56.219577607398037</v>
      </c>
      <c r="BQ292" s="285">
        <v>0</v>
      </c>
      <c r="BR292" s="288">
        <v>0</v>
      </c>
      <c r="BS292" s="285">
        <v>0</v>
      </c>
      <c r="BT292" s="288">
        <v>0</v>
      </c>
      <c r="BU292" s="285">
        <v>0</v>
      </c>
      <c r="BV292" s="288">
        <v>0</v>
      </c>
      <c r="BW292" s="285">
        <v>46</v>
      </c>
      <c r="BX292" s="288">
        <v>13.194390662960764</v>
      </c>
      <c r="BY292" s="290">
        <v>0</v>
      </c>
      <c r="BZ292" s="291">
        <v>0</v>
      </c>
      <c r="CA292" s="285">
        <v>554</v>
      </c>
      <c r="CB292" s="288">
        <v>158.90635711478834</v>
      </c>
      <c r="CC292" s="285">
        <v>685</v>
      </c>
      <c r="CD292" s="288">
        <v>196.48168704626354</v>
      </c>
      <c r="CE292" s="285">
        <v>121</v>
      </c>
      <c r="CF292" s="288">
        <v>34.706984135179397</v>
      </c>
      <c r="CG292" s="285">
        <v>483</v>
      </c>
      <c r="CH292" s="288">
        <v>138.54110196108803</v>
      </c>
      <c r="CI292" s="285">
        <v>2028</v>
      </c>
      <c r="CJ292" s="288">
        <v>581.70052748879198</v>
      </c>
      <c r="CK292" s="285">
        <v>463</v>
      </c>
      <c r="CL292" s="288">
        <v>132.80441036849638</v>
      </c>
      <c r="CM292" s="285">
        <v>3222</v>
      </c>
      <c r="CN292" s="292">
        <v>924.18101556651266</v>
      </c>
      <c r="CO292" s="285">
        <v>217</v>
      </c>
      <c r="CP292" s="288">
        <v>62.243103779619247</v>
      </c>
      <c r="CQ292" s="285">
        <v>6</v>
      </c>
      <c r="CR292" s="288">
        <v>1.7210074777774911</v>
      </c>
      <c r="CS292" s="285">
        <v>44</v>
      </c>
      <c r="CT292" s="288">
        <v>12.620721503701601</v>
      </c>
      <c r="CU292" s="285">
        <v>64</v>
      </c>
      <c r="CV292" s="288">
        <v>18.357413096293239</v>
      </c>
      <c r="CW292" s="285">
        <v>186</v>
      </c>
      <c r="CX292" s="288">
        <v>53.351231811102224</v>
      </c>
      <c r="CY292" s="285">
        <v>130</v>
      </c>
      <c r="CZ292" s="288">
        <v>37.28849535184564</v>
      </c>
      <c r="DA292" s="285">
        <v>0</v>
      </c>
      <c r="DB292" s="288">
        <v>0</v>
      </c>
      <c r="DC292" s="285">
        <v>15</v>
      </c>
      <c r="DD292" s="285">
        <v>7062</v>
      </c>
      <c r="DE292" s="285">
        <v>998</v>
      </c>
      <c r="DF292" s="285">
        <v>21817</v>
      </c>
      <c r="DG292" s="285">
        <v>4985</v>
      </c>
      <c r="DH292" s="285">
        <v>573</v>
      </c>
      <c r="DI292" s="285">
        <v>80</v>
      </c>
      <c r="DJ292" s="285">
        <v>349</v>
      </c>
      <c r="DK292" s="285">
        <v>194</v>
      </c>
      <c r="DL292" s="285">
        <v>449</v>
      </c>
      <c r="DM292" s="285">
        <v>3</v>
      </c>
      <c r="DN292" s="285">
        <v>1095</v>
      </c>
      <c r="DO292" s="285">
        <v>166</v>
      </c>
      <c r="DP292" s="285">
        <v>145</v>
      </c>
      <c r="DQ292" s="285">
        <v>137</v>
      </c>
      <c r="DR292" s="285">
        <v>5</v>
      </c>
      <c r="DS292" s="285">
        <v>3</v>
      </c>
      <c r="DT292" s="285">
        <v>502</v>
      </c>
      <c r="DU292" s="285">
        <v>50448</v>
      </c>
      <c r="DV292" s="285">
        <v>9073</v>
      </c>
      <c r="DW292" s="285">
        <v>4764</v>
      </c>
      <c r="DX292" s="285">
        <v>988</v>
      </c>
      <c r="DY292" s="285">
        <v>853</v>
      </c>
      <c r="DZ292" s="285">
        <v>4453</v>
      </c>
      <c r="EA292" s="285">
        <v>25609</v>
      </c>
      <c r="EB292" s="288">
        <v>23.093443711195299</v>
      </c>
      <c r="EC292" s="285">
        <v>239</v>
      </c>
      <c r="ED292" s="285">
        <v>8660</v>
      </c>
      <c r="EE292" s="285">
        <v>1876</v>
      </c>
      <c r="EF292" s="288">
        <v>21.662817551963048</v>
      </c>
      <c r="EG292" s="285">
        <v>298</v>
      </c>
      <c r="EH292" s="285">
        <v>148</v>
      </c>
      <c r="EI292" s="285">
        <v>88</v>
      </c>
      <c r="EJ292" s="285">
        <v>35</v>
      </c>
      <c r="EK292" s="285">
        <v>755</v>
      </c>
      <c r="EL292" s="285">
        <v>19</v>
      </c>
      <c r="EM292" s="285">
        <v>35</v>
      </c>
      <c r="EN292" s="285">
        <v>19</v>
      </c>
      <c r="EO292" s="285">
        <v>78</v>
      </c>
      <c r="EP292" s="285">
        <v>279</v>
      </c>
      <c r="EQ292" s="285">
        <v>30</v>
      </c>
      <c r="ER292" s="285">
        <v>0</v>
      </c>
      <c r="ES292" s="285">
        <v>5</v>
      </c>
      <c r="ET292" s="285">
        <v>0</v>
      </c>
      <c r="EU292" s="285">
        <v>1</v>
      </c>
      <c r="EV292" s="285">
        <v>4701</v>
      </c>
      <c r="EW292" s="285">
        <v>5</v>
      </c>
      <c r="EX292" s="285">
        <v>22</v>
      </c>
      <c r="EY292" s="285">
        <v>87</v>
      </c>
      <c r="EZ292" s="285">
        <v>41</v>
      </c>
      <c r="FA292" s="285">
        <v>31</v>
      </c>
      <c r="FB292" s="285">
        <v>4</v>
      </c>
      <c r="FC292" s="285">
        <v>6</v>
      </c>
      <c r="FD292" s="285">
        <v>20</v>
      </c>
      <c r="FE292" s="285">
        <v>5</v>
      </c>
      <c r="FF292" s="285">
        <v>53</v>
      </c>
      <c r="FG292" s="285">
        <v>765</v>
      </c>
      <c r="FH292" s="285">
        <v>2246</v>
      </c>
      <c r="FI292" s="285">
        <v>535</v>
      </c>
      <c r="FJ292" s="285">
        <v>3851</v>
      </c>
      <c r="FK292" s="289">
        <v>22</v>
      </c>
      <c r="FL292" s="288">
        <v>6.4159956604538442</v>
      </c>
      <c r="FM292" s="289">
        <v>5</v>
      </c>
      <c r="FN292" s="288">
        <v>1.4581808319213283</v>
      </c>
      <c r="FO292" s="289">
        <v>9</v>
      </c>
      <c r="FP292" s="288">
        <v>2.6247254974583907</v>
      </c>
      <c r="FQ292" s="281">
        <v>3</v>
      </c>
      <c r="FR292" s="292">
        <v>0.86050373888874554</v>
      </c>
      <c r="FS292" s="281">
        <v>1</v>
      </c>
      <c r="FT292" s="292">
        <v>0.28683457962958187</v>
      </c>
      <c r="FU292" s="289">
        <v>35</v>
      </c>
      <c r="FV292" s="288">
        <v>10.039210287035365</v>
      </c>
      <c r="FW292" s="293">
        <v>1</v>
      </c>
      <c r="FX292" s="293">
        <v>0</v>
      </c>
      <c r="FY292" s="293">
        <v>1</v>
      </c>
      <c r="FZ292" s="293">
        <v>0</v>
      </c>
      <c r="GA292" s="293">
        <v>0</v>
      </c>
      <c r="GB292" s="285">
        <v>16748</v>
      </c>
      <c r="GC292" s="285">
        <v>693</v>
      </c>
      <c r="GD292" s="285">
        <v>1316</v>
      </c>
      <c r="GE292" s="285">
        <v>0</v>
      </c>
      <c r="GF292" s="285">
        <v>5</v>
      </c>
      <c r="GG292" s="288">
        <v>526.79999999999995</v>
      </c>
      <c r="GH292" s="288">
        <v>1160.5</v>
      </c>
      <c r="GI292" s="288">
        <v>55</v>
      </c>
      <c r="GJ292" s="288">
        <v>24</v>
      </c>
      <c r="GK292" s="288">
        <v>2</v>
      </c>
      <c r="GL292" s="288">
        <v>8</v>
      </c>
      <c r="GM292" s="288">
        <v>13</v>
      </c>
      <c r="GN292" s="288">
        <v>11</v>
      </c>
      <c r="GO292" s="288">
        <v>1</v>
      </c>
      <c r="GP292" s="288">
        <v>21</v>
      </c>
      <c r="GQ292" s="288">
        <v>1</v>
      </c>
      <c r="GR292" s="288">
        <v>9</v>
      </c>
      <c r="GS292" s="288">
        <v>0</v>
      </c>
      <c r="GT292" s="288">
        <v>28</v>
      </c>
      <c r="GU292" s="288">
        <v>2</v>
      </c>
      <c r="GV292" s="288">
        <v>4</v>
      </c>
      <c r="GW292" s="288">
        <v>0</v>
      </c>
      <c r="GX292" s="288">
        <v>2</v>
      </c>
      <c r="GY292" s="288">
        <v>5</v>
      </c>
      <c r="GZ292" s="288">
        <v>5</v>
      </c>
      <c r="HA292" s="288">
        <v>2</v>
      </c>
      <c r="HB292" s="288">
        <v>2</v>
      </c>
      <c r="HC292" s="288">
        <v>1</v>
      </c>
      <c r="HD292" s="288">
        <v>3</v>
      </c>
      <c r="HE292" s="288">
        <v>7</v>
      </c>
      <c r="HF292" s="288">
        <v>2</v>
      </c>
      <c r="HG292" s="288">
        <v>1</v>
      </c>
      <c r="HH292" s="288">
        <v>21</v>
      </c>
      <c r="HI292" s="288">
        <v>1</v>
      </c>
      <c r="HJ292" s="134">
        <v>2.3330893310741252</v>
      </c>
      <c r="HK292" s="134">
        <v>13.41526365367622</v>
      </c>
      <c r="HL292" s="132">
        <v>50.240162383017449</v>
      </c>
      <c r="HM292" s="144">
        <v>102.692663154907</v>
      </c>
      <c r="HN292" s="144">
        <v>98.164366088683195</v>
      </c>
      <c r="HO292" s="365">
        <v>0.11089548100914901</v>
      </c>
      <c r="HP292" s="365">
        <v>6.2078751330259002E-2</v>
      </c>
      <c r="HQ292" s="365">
        <v>6.5040650406504099</v>
      </c>
      <c r="HR292" s="365">
        <v>4.5751633986928102</v>
      </c>
      <c r="HS292" s="132">
        <v>84.552845528455293</v>
      </c>
      <c r="HT292" s="132">
        <v>93.464052287581694</v>
      </c>
      <c r="HU292" s="132">
        <v>1.70501802051566</v>
      </c>
      <c r="HV292" s="132">
        <v>1.3568641362185201</v>
      </c>
      <c r="HW292" s="132">
        <v>5.0159860047053204</v>
      </c>
      <c r="HX292" s="132">
        <v>9.4388914129940904</v>
      </c>
      <c r="HY292" s="144">
        <v>92.160461918432404</v>
      </c>
      <c r="HZ292" s="144">
        <v>103.21132013609601</v>
      </c>
      <c r="IA292" s="383">
        <v>24</v>
      </c>
      <c r="IB292" s="383">
        <v>20</v>
      </c>
      <c r="IC292" s="366">
        <v>0.33259423503325902</v>
      </c>
      <c r="ID292" s="366">
        <v>0.16880486158001401</v>
      </c>
      <c r="IE292" s="366">
        <v>3.4334763948497899</v>
      </c>
      <c r="IF292" s="366">
        <v>2.5062656641604</v>
      </c>
      <c r="IG292" s="144">
        <v>70.815450643776799</v>
      </c>
      <c r="IH292" s="144">
        <v>79.448621553884706</v>
      </c>
      <c r="II292" s="144">
        <v>9.6868070953436796</v>
      </c>
      <c r="IJ292" s="144">
        <v>6.7353139770425399</v>
      </c>
      <c r="IK292" s="144">
        <v>5.11250527839778</v>
      </c>
      <c r="IL292" s="144">
        <v>10.262235031874299</v>
      </c>
      <c r="IM292" s="146">
        <v>105.93257297456155</v>
      </c>
      <c r="IN292" s="135">
        <v>109.75170347591809</v>
      </c>
      <c r="IO292" s="366">
        <v>8.3356487913309296E-2</v>
      </c>
      <c r="IP292" s="366">
        <v>2.0703933747412001E-2</v>
      </c>
      <c r="IQ292" s="366">
        <v>0.73349633251833701</v>
      </c>
      <c r="IR292" s="366">
        <v>0.24937655860349101</v>
      </c>
      <c r="IS292" s="144">
        <v>84.352078239608801</v>
      </c>
      <c r="IT292" s="144">
        <v>89.775561097256897</v>
      </c>
      <c r="IU292" s="144">
        <v>11.3642678521812</v>
      </c>
      <c r="IV292" s="144">
        <v>8.30227743271222</v>
      </c>
      <c r="IW292" s="144">
        <v>5.9897669130187596</v>
      </c>
      <c r="IX292" s="144">
        <v>8.5326178806827802</v>
      </c>
      <c r="IY292" s="338">
        <v>34</v>
      </c>
      <c r="IZ292" s="366">
        <v>0.290151903055129</v>
      </c>
      <c r="JA292" s="366">
        <v>5.3882725832012701</v>
      </c>
      <c r="JB292" s="366">
        <v>93.819334389857403</v>
      </c>
      <c r="JC292" s="366">
        <v>5.3848779655231302</v>
      </c>
      <c r="JD292" s="144">
        <v>11.3157184842332</v>
      </c>
    </row>
    <row r="293" spans="1:264" ht="18" customHeight="1">
      <c r="A293" s="278"/>
      <c r="B293" s="279" t="s">
        <v>87</v>
      </c>
      <c r="C293" s="279" t="s">
        <v>87</v>
      </c>
      <c r="D293" s="280" t="s">
        <v>2009</v>
      </c>
      <c r="E293" s="281" t="s">
        <v>1309</v>
      </c>
      <c r="F293" s="280" t="s">
        <v>139</v>
      </c>
      <c r="G293" s="281" t="s">
        <v>38</v>
      </c>
      <c r="H293" s="282" t="s">
        <v>87</v>
      </c>
      <c r="I293" s="282" t="s">
        <v>87</v>
      </c>
      <c r="J293" s="282" t="s">
        <v>87</v>
      </c>
      <c r="K293" s="282" t="s">
        <v>87</v>
      </c>
      <c r="L293" s="282" t="s">
        <v>87</v>
      </c>
      <c r="M293" s="283">
        <v>126243</v>
      </c>
      <c r="N293" s="282" t="s">
        <v>87</v>
      </c>
      <c r="O293" s="282" t="s">
        <v>87</v>
      </c>
      <c r="P293" s="282" t="s">
        <v>87</v>
      </c>
      <c r="Q293" s="282" t="s">
        <v>87</v>
      </c>
      <c r="R293" s="132">
        <v>102.59703560803976</v>
      </c>
      <c r="S293" s="132">
        <v>104.77429205071446</v>
      </c>
      <c r="T293" s="395">
        <v>25.388908163149381</v>
      </c>
      <c r="U293" s="395">
        <v>36.362785010525613</v>
      </c>
      <c r="V293" s="132">
        <v>13.306772908366501</v>
      </c>
      <c r="W293" s="132">
        <v>3.1872509960159401</v>
      </c>
      <c r="X293" s="132">
        <v>16.494023904382502</v>
      </c>
      <c r="Y293" s="282" t="s">
        <v>87</v>
      </c>
      <c r="Z293" s="282" t="s">
        <v>87</v>
      </c>
      <c r="AA293" s="282" t="s">
        <v>87</v>
      </c>
      <c r="AB293" s="282" t="s">
        <v>87</v>
      </c>
      <c r="AC293" s="282" t="s">
        <v>87</v>
      </c>
      <c r="AD293" s="282" t="s">
        <v>87</v>
      </c>
      <c r="AE293" s="282" t="s">
        <v>87</v>
      </c>
      <c r="AF293" s="282" t="s">
        <v>87</v>
      </c>
      <c r="AG293" s="282" t="s">
        <v>87</v>
      </c>
      <c r="AH293" s="282" t="s">
        <v>87</v>
      </c>
      <c r="AI293" s="282" t="s">
        <v>87</v>
      </c>
      <c r="AJ293" s="282" t="s">
        <v>87</v>
      </c>
      <c r="AK293" s="282" t="s">
        <v>87</v>
      </c>
      <c r="AL293" s="282" t="s">
        <v>87</v>
      </c>
      <c r="AM293" s="282" t="s">
        <v>87</v>
      </c>
      <c r="AN293" s="282" t="s">
        <v>87</v>
      </c>
      <c r="AO293" s="282" t="s">
        <v>87</v>
      </c>
      <c r="AP293" s="282" t="s">
        <v>87</v>
      </c>
      <c r="AQ293" s="282" t="s">
        <v>87</v>
      </c>
      <c r="AR293" s="282" t="s">
        <v>87</v>
      </c>
      <c r="AS293" s="282" t="s">
        <v>87</v>
      </c>
      <c r="AT293" s="282" t="s">
        <v>87</v>
      </c>
      <c r="AU293" s="282" t="s">
        <v>87</v>
      </c>
      <c r="AV293" s="282" t="s">
        <v>87</v>
      </c>
      <c r="AW293" s="286" t="s">
        <v>87</v>
      </c>
      <c r="AX293" s="286" t="s">
        <v>87</v>
      </c>
      <c r="AY293" s="286" t="s">
        <v>87</v>
      </c>
      <c r="AZ293" s="286" t="s">
        <v>87</v>
      </c>
      <c r="BA293" s="286" t="s">
        <v>87</v>
      </c>
      <c r="BB293" s="285">
        <v>8</v>
      </c>
      <c r="BC293" s="285">
        <v>20</v>
      </c>
      <c r="BD293" s="287" t="s">
        <v>88</v>
      </c>
      <c r="BE293" s="287" t="s">
        <v>88</v>
      </c>
      <c r="BF293" s="287" t="s">
        <v>88</v>
      </c>
      <c r="BG293" s="285">
        <v>0</v>
      </c>
      <c r="BH293" s="284">
        <v>0</v>
      </c>
      <c r="BI293" s="285">
        <v>14</v>
      </c>
      <c r="BJ293" s="284">
        <v>11.203226529240421</v>
      </c>
      <c r="BK293" s="285">
        <v>0</v>
      </c>
      <c r="BL293" s="284">
        <v>0</v>
      </c>
      <c r="BM293" s="285">
        <v>0</v>
      </c>
      <c r="BN293" s="288">
        <v>0</v>
      </c>
      <c r="BO293" s="289">
        <v>0</v>
      </c>
      <c r="BP293" s="288">
        <v>0</v>
      </c>
      <c r="BQ293" s="285">
        <v>0</v>
      </c>
      <c r="BR293" s="288">
        <v>0</v>
      </c>
      <c r="BS293" s="285">
        <v>0</v>
      </c>
      <c r="BT293" s="288">
        <v>0</v>
      </c>
      <c r="BU293" s="285">
        <v>0</v>
      </c>
      <c r="BV293" s="288">
        <v>0</v>
      </c>
      <c r="BW293" s="285">
        <v>0</v>
      </c>
      <c r="BX293" s="288">
        <v>0</v>
      </c>
      <c r="BY293" s="290">
        <v>0</v>
      </c>
      <c r="BZ293" s="291">
        <v>0</v>
      </c>
      <c r="CA293" s="285">
        <v>21</v>
      </c>
      <c r="CB293" s="288">
        <v>16.80483979386063</v>
      </c>
      <c r="CC293" s="285">
        <v>0</v>
      </c>
      <c r="CD293" s="288">
        <v>0</v>
      </c>
      <c r="CE293" s="285">
        <v>0</v>
      </c>
      <c r="CF293" s="288">
        <v>0</v>
      </c>
      <c r="CG293" s="285">
        <v>101</v>
      </c>
      <c r="CH293" s="288">
        <v>80.823277103805907</v>
      </c>
      <c r="CI293" s="285">
        <v>484</v>
      </c>
      <c r="CJ293" s="288">
        <v>387.31154572516886</v>
      </c>
      <c r="CK293" s="285">
        <v>134</v>
      </c>
      <c r="CL293" s="288">
        <v>107.23088249415832</v>
      </c>
      <c r="CM293" s="285">
        <v>313</v>
      </c>
      <c r="CN293" s="292">
        <v>250.47213597516085</v>
      </c>
      <c r="CO293" s="285">
        <v>4</v>
      </c>
      <c r="CP293" s="288">
        <v>3.2009218654972633</v>
      </c>
      <c r="CQ293" s="290">
        <v>3</v>
      </c>
      <c r="CR293" s="291">
        <v>2.4006913991229477</v>
      </c>
      <c r="CS293" s="290">
        <v>4</v>
      </c>
      <c r="CT293" s="291">
        <v>3.2009218654972633</v>
      </c>
      <c r="CU293" s="285">
        <v>0</v>
      </c>
      <c r="CV293" s="288">
        <v>0</v>
      </c>
      <c r="CW293" s="285">
        <v>0</v>
      </c>
      <c r="CX293" s="288">
        <v>0</v>
      </c>
      <c r="CY293" s="285">
        <v>0</v>
      </c>
      <c r="CZ293" s="288">
        <v>0</v>
      </c>
      <c r="DA293" s="290">
        <v>0</v>
      </c>
      <c r="DB293" s="291">
        <v>0</v>
      </c>
      <c r="DC293" s="285">
        <v>0</v>
      </c>
      <c r="DD293" s="285">
        <v>0</v>
      </c>
      <c r="DE293" s="285">
        <v>0</v>
      </c>
      <c r="DF293" s="285">
        <v>0</v>
      </c>
      <c r="DG293" s="285">
        <v>0</v>
      </c>
      <c r="DH293" s="285">
        <v>0</v>
      </c>
      <c r="DI293" s="285">
        <v>0</v>
      </c>
      <c r="DJ293" s="285">
        <v>0</v>
      </c>
      <c r="DK293" s="285">
        <v>0</v>
      </c>
      <c r="DL293" s="285">
        <v>0</v>
      </c>
      <c r="DM293" s="285">
        <v>0</v>
      </c>
      <c r="DN293" s="285">
        <v>0</v>
      </c>
      <c r="DO293" s="285">
        <v>0</v>
      </c>
      <c r="DP293" s="285">
        <v>0</v>
      </c>
      <c r="DQ293" s="285">
        <v>0</v>
      </c>
      <c r="DR293" s="285">
        <v>0</v>
      </c>
      <c r="DS293" s="285">
        <v>0</v>
      </c>
      <c r="DT293" s="285">
        <v>0</v>
      </c>
      <c r="DU293" s="285">
        <v>0</v>
      </c>
      <c r="DV293" s="285">
        <v>0</v>
      </c>
      <c r="DW293" s="285">
        <v>0</v>
      </c>
      <c r="DX293" s="285">
        <v>0</v>
      </c>
      <c r="DY293" s="285">
        <v>0</v>
      </c>
      <c r="DZ293" s="285">
        <v>0</v>
      </c>
      <c r="EA293" s="285">
        <v>0</v>
      </c>
      <c r="EB293" s="288">
        <v>0</v>
      </c>
      <c r="EC293" s="285">
        <v>0</v>
      </c>
      <c r="ED293" s="285">
        <v>0</v>
      </c>
      <c r="EE293" s="285">
        <v>0</v>
      </c>
      <c r="EF293" s="288">
        <v>0</v>
      </c>
      <c r="EG293" s="285">
        <v>0</v>
      </c>
      <c r="EH293" s="285">
        <v>0</v>
      </c>
      <c r="EI293" s="285">
        <v>0</v>
      </c>
      <c r="EJ293" s="285">
        <v>0</v>
      </c>
      <c r="EK293" s="285">
        <v>0</v>
      </c>
      <c r="EL293" s="285">
        <v>0</v>
      </c>
      <c r="EM293" s="285">
        <v>0</v>
      </c>
      <c r="EN293" s="285">
        <v>0</v>
      </c>
      <c r="EO293" s="285">
        <v>0</v>
      </c>
      <c r="EP293" s="285">
        <v>0</v>
      </c>
      <c r="EQ293" s="285">
        <v>0</v>
      </c>
      <c r="ER293" s="285">
        <v>0</v>
      </c>
      <c r="ES293" s="285">
        <v>0</v>
      </c>
      <c r="ET293" s="285">
        <v>0</v>
      </c>
      <c r="EU293" s="285">
        <v>0</v>
      </c>
      <c r="EV293" s="285">
        <v>0</v>
      </c>
      <c r="EW293" s="285">
        <v>0</v>
      </c>
      <c r="EX293" s="285">
        <v>0</v>
      </c>
      <c r="EY293" s="285">
        <v>0</v>
      </c>
      <c r="EZ293" s="285">
        <v>0</v>
      </c>
      <c r="FA293" s="285">
        <v>0</v>
      </c>
      <c r="FB293" s="285">
        <v>0</v>
      </c>
      <c r="FC293" s="285">
        <v>0</v>
      </c>
      <c r="FD293" s="285">
        <v>0</v>
      </c>
      <c r="FE293" s="285">
        <v>0</v>
      </c>
      <c r="FF293" s="285">
        <v>0</v>
      </c>
      <c r="FG293" s="285">
        <v>0</v>
      </c>
      <c r="FH293" s="285">
        <v>0</v>
      </c>
      <c r="FI293" s="285">
        <v>0</v>
      </c>
      <c r="FJ293" s="285">
        <v>0</v>
      </c>
      <c r="FK293" s="289">
        <v>11</v>
      </c>
      <c r="FL293" s="288">
        <v>8.7133544038085269</v>
      </c>
      <c r="FM293" s="289">
        <v>0</v>
      </c>
      <c r="FN293" s="288">
        <v>0</v>
      </c>
      <c r="FO293" s="295">
        <v>1</v>
      </c>
      <c r="FP293" s="291">
        <v>0.79212312761895709</v>
      </c>
      <c r="FQ293" s="281">
        <v>0</v>
      </c>
      <c r="FR293" s="292">
        <v>0</v>
      </c>
      <c r="FS293" s="281">
        <v>0</v>
      </c>
      <c r="FT293" s="292">
        <v>0</v>
      </c>
      <c r="FU293" s="289">
        <v>0</v>
      </c>
      <c r="FV293" s="288">
        <v>0</v>
      </c>
      <c r="FW293" s="293">
        <v>0</v>
      </c>
      <c r="FX293" s="293">
        <v>0</v>
      </c>
      <c r="FY293" s="293">
        <v>0</v>
      </c>
      <c r="FZ293" s="293">
        <v>0</v>
      </c>
      <c r="GA293" s="293">
        <v>0</v>
      </c>
      <c r="GB293" s="285">
        <v>0</v>
      </c>
      <c r="GC293" s="285">
        <v>0</v>
      </c>
      <c r="GD293" s="285">
        <v>0</v>
      </c>
      <c r="GE293" s="285">
        <v>0</v>
      </c>
      <c r="GF293" s="285">
        <v>0</v>
      </c>
      <c r="GG293" s="288">
        <v>0</v>
      </c>
      <c r="GH293" s="288">
        <v>0</v>
      </c>
      <c r="GI293" s="288">
        <v>0</v>
      </c>
      <c r="GJ293" s="288">
        <v>0</v>
      </c>
      <c r="GK293" s="288">
        <v>0</v>
      </c>
      <c r="GL293" s="288">
        <v>0</v>
      </c>
      <c r="GM293" s="288">
        <v>0</v>
      </c>
      <c r="GN293" s="288">
        <v>0</v>
      </c>
      <c r="GO293" s="288">
        <v>0</v>
      </c>
      <c r="GP293" s="288">
        <v>0</v>
      </c>
      <c r="GQ293" s="288">
        <v>0</v>
      </c>
      <c r="GR293" s="288">
        <v>0</v>
      </c>
      <c r="GS293" s="288">
        <v>0</v>
      </c>
      <c r="GT293" s="288">
        <v>0</v>
      </c>
      <c r="GU293" s="288">
        <v>0</v>
      </c>
      <c r="GV293" s="288">
        <v>0</v>
      </c>
      <c r="GW293" s="288">
        <v>0</v>
      </c>
      <c r="GX293" s="288">
        <v>0</v>
      </c>
      <c r="GY293" s="288">
        <v>0</v>
      </c>
      <c r="GZ293" s="288">
        <v>0</v>
      </c>
      <c r="HA293" s="288">
        <v>0</v>
      </c>
      <c r="HB293" s="288">
        <v>0</v>
      </c>
      <c r="HC293" s="288">
        <v>0</v>
      </c>
      <c r="HD293" s="288">
        <v>0</v>
      </c>
      <c r="HE293" s="288">
        <v>0</v>
      </c>
      <c r="HF293" s="288">
        <v>0</v>
      </c>
      <c r="HG293" s="288">
        <v>0</v>
      </c>
      <c r="HH293" s="288">
        <v>0</v>
      </c>
      <c r="HI293" s="288">
        <v>0</v>
      </c>
      <c r="HJ293" s="134">
        <v>3.1684925104758284</v>
      </c>
      <c r="HK293" s="134">
        <v>25.347940083806627</v>
      </c>
      <c r="HL293" s="132">
        <v>56.438772842850696</v>
      </c>
      <c r="HM293" s="144">
        <v>97.175458988918905</v>
      </c>
      <c r="HN293" s="144">
        <v>96.429792793727302</v>
      </c>
      <c r="HO293" s="366">
        <v>0.197005516154452</v>
      </c>
      <c r="HP293" s="365">
        <v>3.0778701138811902E-2</v>
      </c>
      <c r="HQ293" s="366">
        <v>7.9365079365079403</v>
      </c>
      <c r="HR293" s="365">
        <v>2</v>
      </c>
      <c r="HS293" s="132">
        <v>87.301587301587304</v>
      </c>
      <c r="HT293" s="132">
        <v>96</v>
      </c>
      <c r="HU293" s="132">
        <v>2.4822695035461</v>
      </c>
      <c r="HV293" s="132">
        <v>1.5389350569406</v>
      </c>
      <c r="HW293" s="132">
        <v>5.8221580358984903</v>
      </c>
      <c r="HX293" s="132">
        <v>9.1203648145925804</v>
      </c>
      <c r="HY293" s="144">
        <v>91.063787801046715</v>
      </c>
      <c r="HZ293" s="144">
        <v>100.144279663647</v>
      </c>
      <c r="IA293" s="383">
        <v>9</v>
      </c>
      <c r="IB293" s="383">
        <v>5</v>
      </c>
      <c r="IC293" s="366">
        <v>0.372979693327808</v>
      </c>
      <c r="ID293" s="366">
        <v>0.15046644598254599</v>
      </c>
      <c r="IE293" s="366">
        <v>4.2056074766355103</v>
      </c>
      <c r="IF293" s="366">
        <v>2.1459227467811202</v>
      </c>
      <c r="IG293" s="144">
        <v>79.906542056074798</v>
      </c>
      <c r="IH293" s="144">
        <v>87.982832618025796</v>
      </c>
      <c r="II293" s="144">
        <v>8.8686282635723206</v>
      </c>
      <c r="IJ293" s="144">
        <v>7.0117363827866397</v>
      </c>
      <c r="IK293" s="144">
        <v>5.2197235403342299</v>
      </c>
      <c r="IL293" s="144">
        <v>9.2203688147525895</v>
      </c>
      <c r="IM293" s="146">
        <v>106.17849065513236</v>
      </c>
      <c r="IN293" s="135">
        <v>98.802206164637738</v>
      </c>
      <c r="IO293" s="366">
        <v>0.253164556962025</v>
      </c>
      <c r="IP293" s="385">
        <v>5.4083288263926499E-2</v>
      </c>
      <c r="IQ293" s="366">
        <v>2.5316455696202498</v>
      </c>
      <c r="IR293" s="385">
        <v>0.90090090090090102</v>
      </c>
      <c r="IS293" s="144">
        <v>86.075949367088597</v>
      </c>
      <c r="IT293" s="144">
        <v>96.396396396396398</v>
      </c>
      <c r="IU293" s="144">
        <v>10</v>
      </c>
      <c r="IV293" s="144">
        <v>6.0032449972958402</v>
      </c>
      <c r="IW293" s="144">
        <v>6.9439829889029197</v>
      </c>
      <c r="IX293" s="144">
        <v>9.0067550662997196</v>
      </c>
      <c r="IY293" s="338">
        <v>3</v>
      </c>
      <c r="IZ293" s="366">
        <v>6.9930069930069894E-2</v>
      </c>
      <c r="JA293" s="366">
        <v>1.36363636363636</v>
      </c>
      <c r="JB293" s="366">
        <v>94.090909090909093</v>
      </c>
      <c r="JC293" s="366">
        <v>5.1282051282051304</v>
      </c>
      <c r="JD293" s="144">
        <v>13.244529781191201</v>
      </c>
    </row>
    <row r="294" spans="1:264" ht="18" customHeight="1">
      <c r="A294" s="278"/>
      <c r="B294" s="279" t="s">
        <v>87</v>
      </c>
      <c r="C294" s="279" t="s">
        <v>87</v>
      </c>
      <c r="D294" s="280" t="s">
        <v>2010</v>
      </c>
      <c r="E294" s="281" t="s">
        <v>1315</v>
      </c>
      <c r="F294" s="280" t="s">
        <v>139</v>
      </c>
      <c r="G294" s="281" t="s">
        <v>38</v>
      </c>
      <c r="H294" s="282" t="s">
        <v>87</v>
      </c>
      <c r="I294" s="282" t="s">
        <v>87</v>
      </c>
      <c r="J294" s="282" t="s">
        <v>87</v>
      </c>
      <c r="K294" s="282" t="s">
        <v>87</v>
      </c>
      <c r="L294" s="282" t="s">
        <v>87</v>
      </c>
      <c r="M294" s="283">
        <v>122982</v>
      </c>
      <c r="N294" s="282" t="s">
        <v>87</v>
      </c>
      <c r="O294" s="282" t="s">
        <v>87</v>
      </c>
      <c r="P294" s="282" t="s">
        <v>87</v>
      </c>
      <c r="Q294" s="282" t="s">
        <v>87</v>
      </c>
      <c r="R294" s="132">
        <v>105.05611125155461</v>
      </c>
      <c r="S294" s="132">
        <v>100.37324728986088</v>
      </c>
      <c r="T294" s="395">
        <v>60.785312102621447</v>
      </c>
      <c r="U294" s="395">
        <v>3.4173872883835656</v>
      </c>
      <c r="V294" s="132">
        <v>10.5695830886671</v>
      </c>
      <c r="W294" s="132">
        <v>7.6923076923076898</v>
      </c>
      <c r="X294" s="132">
        <v>18.261890780974799</v>
      </c>
      <c r="Y294" s="282" t="s">
        <v>87</v>
      </c>
      <c r="Z294" s="282" t="s">
        <v>87</v>
      </c>
      <c r="AA294" s="282" t="s">
        <v>87</v>
      </c>
      <c r="AB294" s="282" t="s">
        <v>87</v>
      </c>
      <c r="AC294" s="282" t="s">
        <v>87</v>
      </c>
      <c r="AD294" s="282" t="s">
        <v>87</v>
      </c>
      <c r="AE294" s="282" t="s">
        <v>87</v>
      </c>
      <c r="AF294" s="282" t="s">
        <v>87</v>
      </c>
      <c r="AG294" s="282" t="s">
        <v>87</v>
      </c>
      <c r="AH294" s="282" t="s">
        <v>87</v>
      </c>
      <c r="AI294" s="282" t="s">
        <v>87</v>
      </c>
      <c r="AJ294" s="282" t="s">
        <v>87</v>
      </c>
      <c r="AK294" s="282" t="s">
        <v>87</v>
      </c>
      <c r="AL294" s="282" t="s">
        <v>87</v>
      </c>
      <c r="AM294" s="282" t="s">
        <v>87</v>
      </c>
      <c r="AN294" s="282" t="s">
        <v>87</v>
      </c>
      <c r="AO294" s="282" t="s">
        <v>87</v>
      </c>
      <c r="AP294" s="282" t="s">
        <v>87</v>
      </c>
      <c r="AQ294" s="282" t="s">
        <v>87</v>
      </c>
      <c r="AR294" s="282" t="s">
        <v>87</v>
      </c>
      <c r="AS294" s="282" t="s">
        <v>87</v>
      </c>
      <c r="AT294" s="282" t="s">
        <v>87</v>
      </c>
      <c r="AU294" s="282" t="s">
        <v>87</v>
      </c>
      <c r="AV294" s="282" t="s">
        <v>87</v>
      </c>
      <c r="AW294" s="286" t="s">
        <v>87</v>
      </c>
      <c r="AX294" s="286" t="s">
        <v>87</v>
      </c>
      <c r="AY294" s="286" t="s">
        <v>87</v>
      </c>
      <c r="AZ294" s="286" t="s">
        <v>87</v>
      </c>
      <c r="BA294" s="286" t="s">
        <v>87</v>
      </c>
      <c r="BB294" s="285">
        <v>14</v>
      </c>
      <c r="BC294" s="285">
        <v>37</v>
      </c>
      <c r="BD294" s="287" t="s">
        <v>88</v>
      </c>
      <c r="BE294" s="287" t="s">
        <v>88</v>
      </c>
      <c r="BF294" s="287" t="s">
        <v>88</v>
      </c>
      <c r="BG294" s="285">
        <v>42</v>
      </c>
      <c r="BH294" s="284">
        <v>32.637329333965361</v>
      </c>
      <c r="BI294" s="285">
        <v>203</v>
      </c>
      <c r="BJ294" s="284">
        <v>157.74709178083256</v>
      </c>
      <c r="BK294" s="285">
        <v>10</v>
      </c>
      <c r="BL294" s="284">
        <v>7.7707926985631799</v>
      </c>
      <c r="BM294" s="285">
        <v>0</v>
      </c>
      <c r="BN294" s="288">
        <v>0</v>
      </c>
      <c r="BO294" s="289">
        <v>69</v>
      </c>
      <c r="BP294" s="288">
        <v>53.618469620085946</v>
      </c>
      <c r="BQ294" s="285">
        <v>0</v>
      </c>
      <c r="BR294" s="288">
        <v>0</v>
      </c>
      <c r="BS294" s="285">
        <v>0</v>
      </c>
      <c r="BT294" s="288">
        <v>0</v>
      </c>
      <c r="BU294" s="285">
        <v>0</v>
      </c>
      <c r="BV294" s="288">
        <v>0</v>
      </c>
      <c r="BW294" s="285">
        <v>15</v>
      </c>
      <c r="BX294" s="288">
        <v>11.656189047844771</v>
      </c>
      <c r="BY294" s="290">
        <v>0</v>
      </c>
      <c r="BZ294" s="291">
        <v>0</v>
      </c>
      <c r="CA294" s="285">
        <v>323</v>
      </c>
      <c r="CB294" s="288">
        <v>250.99660416359072</v>
      </c>
      <c r="CC294" s="285">
        <v>359</v>
      </c>
      <c r="CD294" s="288">
        <v>278.97145787841816</v>
      </c>
      <c r="CE294" s="285">
        <v>21</v>
      </c>
      <c r="CF294" s="288">
        <v>16.318664666982681</v>
      </c>
      <c r="CG294" s="285">
        <v>255</v>
      </c>
      <c r="CH294" s="288">
        <v>198.15521381336112</v>
      </c>
      <c r="CI294" s="285">
        <v>430</v>
      </c>
      <c r="CJ294" s="288">
        <v>334.14408603821676</v>
      </c>
      <c r="CK294" s="285">
        <v>78</v>
      </c>
      <c r="CL294" s="288">
        <v>60.612183048792801</v>
      </c>
      <c r="CM294" s="285">
        <v>0</v>
      </c>
      <c r="CN294" s="292">
        <v>0</v>
      </c>
      <c r="CO294" s="285">
        <v>58</v>
      </c>
      <c r="CP294" s="288">
        <v>45.070597651666446</v>
      </c>
      <c r="CQ294" s="290">
        <v>0</v>
      </c>
      <c r="CR294" s="291">
        <v>0</v>
      </c>
      <c r="CS294" s="290">
        <v>0</v>
      </c>
      <c r="CT294" s="291">
        <v>0</v>
      </c>
      <c r="CU294" s="285">
        <v>13</v>
      </c>
      <c r="CV294" s="288">
        <v>10.102030508132135</v>
      </c>
      <c r="CW294" s="285">
        <v>13</v>
      </c>
      <c r="CX294" s="288">
        <v>10.102030508132135</v>
      </c>
      <c r="CY294" s="285">
        <v>13</v>
      </c>
      <c r="CZ294" s="288">
        <v>10.102030508132135</v>
      </c>
      <c r="DA294" s="290">
        <v>0</v>
      </c>
      <c r="DB294" s="291">
        <v>0</v>
      </c>
      <c r="DC294" s="285">
        <v>0</v>
      </c>
      <c r="DD294" s="285">
        <v>0</v>
      </c>
      <c r="DE294" s="285">
        <v>145</v>
      </c>
      <c r="DF294" s="285">
        <v>5339</v>
      </c>
      <c r="DG294" s="285">
        <v>0</v>
      </c>
      <c r="DH294" s="285">
        <v>328</v>
      </c>
      <c r="DI294" s="285">
        <v>57</v>
      </c>
      <c r="DJ294" s="285">
        <v>2</v>
      </c>
      <c r="DK294" s="285">
        <v>8</v>
      </c>
      <c r="DL294" s="285">
        <v>0</v>
      </c>
      <c r="DM294" s="285">
        <v>0</v>
      </c>
      <c r="DN294" s="285">
        <v>0</v>
      </c>
      <c r="DO294" s="285">
        <v>15</v>
      </c>
      <c r="DP294" s="285">
        <v>10</v>
      </c>
      <c r="DQ294" s="285">
        <v>14</v>
      </c>
      <c r="DR294" s="285">
        <v>0</v>
      </c>
      <c r="DS294" s="285">
        <v>22</v>
      </c>
      <c r="DT294" s="285">
        <v>323</v>
      </c>
      <c r="DU294" s="285">
        <v>12652</v>
      </c>
      <c r="DV294" s="285">
        <v>2180</v>
      </c>
      <c r="DW294" s="285">
        <v>1482</v>
      </c>
      <c r="DX294" s="285">
        <v>104</v>
      </c>
      <c r="DY294" s="285">
        <v>0</v>
      </c>
      <c r="DZ294" s="285">
        <v>0</v>
      </c>
      <c r="EA294" s="285">
        <v>6427</v>
      </c>
      <c r="EB294" s="288">
        <v>13.256573829158199</v>
      </c>
      <c r="EC294" s="285">
        <v>80</v>
      </c>
      <c r="ED294" s="285">
        <v>2233</v>
      </c>
      <c r="EE294" s="285">
        <v>273</v>
      </c>
      <c r="EF294" s="288">
        <v>12.225705329153605</v>
      </c>
      <c r="EG294" s="285">
        <v>42</v>
      </c>
      <c r="EH294" s="285">
        <v>41</v>
      </c>
      <c r="EI294" s="285">
        <v>24</v>
      </c>
      <c r="EJ294" s="285">
        <v>2</v>
      </c>
      <c r="EK294" s="285">
        <v>107</v>
      </c>
      <c r="EL294" s="285">
        <v>1</v>
      </c>
      <c r="EM294" s="285">
        <v>11</v>
      </c>
      <c r="EN294" s="285">
        <v>0</v>
      </c>
      <c r="EO294" s="285">
        <v>14</v>
      </c>
      <c r="EP294" s="285">
        <v>7</v>
      </c>
      <c r="EQ294" s="285">
        <v>15</v>
      </c>
      <c r="ER294" s="285">
        <v>0</v>
      </c>
      <c r="ES294" s="285">
        <v>0</v>
      </c>
      <c r="ET294" s="285">
        <v>2</v>
      </c>
      <c r="EU294" s="285">
        <v>0</v>
      </c>
      <c r="EV294" s="285">
        <v>1187</v>
      </c>
      <c r="EW294" s="285">
        <v>0</v>
      </c>
      <c r="EX294" s="285">
        <v>0</v>
      </c>
      <c r="EY294" s="285">
        <v>0</v>
      </c>
      <c r="EZ294" s="285">
        <v>0</v>
      </c>
      <c r="FA294" s="285">
        <v>5</v>
      </c>
      <c r="FB294" s="285">
        <v>0</v>
      </c>
      <c r="FC294" s="285">
        <v>0</v>
      </c>
      <c r="FD294" s="285">
        <v>2</v>
      </c>
      <c r="FE294" s="285">
        <v>0</v>
      </c>
      <c r="FF294" s="285">
        <v>13</v>
      </c>
      <c r="FG294" s="285">
        <v>195</v>
      </c>
      <c r="FH294" s="285">
        <v>175</v>
      </c>
      <c r="FI294" s="285">
        <v>181</v>
      </c>
      <c r="FJ294" s="285">
        <v>1433</v>
      </c>
      <c r="FK294" s="289">
        <v>8</v>
      </c>
      <c r="FL294" s="288">
        <v>6.5050169943568976</v>
      </c>
      <c r="FM294" s="289">
        <v>1</v>
      </c>
      <c r="FN294" s="288">
        <v>0.8131271242946122</v>
      </c>
      <c r="FO294" s="289">
        <v>1</v>
      </c>
      <c r="FP294" s="288">
        <v>0.8131271242946122</v>
      </c>
      <c r="FQ294" s="281">
        <v>0</v>
      </c>
      <c r="FR294" s="292">
        <v>0</v>
      </c>
      <c r="FS294" s="281">
        <v>0</v>
      </c>
      <c r="FT294" s="292">
        <v>0</v>
      </c>
      <c r="FU294" s="289">
        <v>18</v>
      </c>
      <c r="FV294" s="288">
        <v>13.987426857413725</v>
      </c>
      <c r="FW294" s="293">
        <v>0</v>
      </c>
      <c r="FX294" s="293">
        <v>0</v>
      </c>
      <c r="FY294" s="293">
        <v>0</v>
      </c>
      <c r="FZ294" s="293">
        <v>0</v>
      </c>
      <c r="GA294" s="293">
        <v>0</v>
      </c>
      <c r="GB294" s="285">
        <v>1967</v>
      </c>
      <c r="GC294" s="285">
        <v>0</v>
      </c>
      <c r="GD294" s="285">
        <v>0</v>
      </c>
      <c r="GE294" s="285">
        <v>0</v>
      </c>
      <c r="GF294" s="285">
        <v>0</v>
      </c>
      <c r="GG294" s="288">
        <v>82.5</v>
      </c>
      <c r="GH294" s="288">
        <v>322.39999999999998</v>
      </c>
      <c r="GI294" s="288">
        <v>15</v>
      </c>
      <c r="GJ294" s="288">
        <v>4</v>
      </c>
      <c r="GK294" s="288">
        <v>0</v>
      </c>
      <c r="GL294" s="288">
        <v>1</v>
      </c>
      <c r="GM294" s="288">
        <v>4</v>
      </c>
      <c r="GN294" s="288">
        <v>5</v>
      </c>
      <c r="GO294" s="288">
        <v>0</v>
      </c>
      <c r="GP294" s="288">
        <v>3</v>
      </c>
      <c r="GQ294" s="288">
        <v>1</v>
      </c>
      <c r="GR294" s="288">
        <v>1</v>
      </c>
      <c r="GS294" s="288">
        <v>0</v>
      </c>
      <c r="GT294" s="288">
        <v>9</v>
      </c>
      <c r="GU294" s="288">
        <v>0</v>
      </c>
      <c r="GV294" s="288">
        <v>2</v>
      </c>
      <c r="GW294" s="288">
        <v>0</v>
      </c>
      <c r="GX294" s="288">
        <v>0</v>
      </c>
      <c r="GY294" s="288">
        <v>1</v>
      </c>
      <c r="GZ294" s="288">
        <v>1</v>
      </c>
      <c r="HA294" s="288">
        <v>1</v>
      </c>
      <c r="HB294" s="288">
        <v>0</v>
      </c>
      <c r="HC294" s="288">
        <v>1</v>
      </c>
      <c r="HD294" s="288">
        <v>0</v>
      </c>
      <c r="HE294" s="288">
        <v>1</v>
      </c>
      <c r="HF294" s="288">
        <v>0</v>
      </c>
      <c r="HG294" s="288">
        <v>1</v>
      </c>
      <c r="HH294" s="288">
        <v>5</v>
      </c>
      <c r="HI294" s="288">
        <v>0</v>
      </c>
      <c r="HJ294" s="134">
        <v>0.8131271242946122</v>
      </c>
      <c r="HK294" s="134">
        <v>19.515050983070694</v>
      </c>
      <c r="HL294" s="132">
        <v>32.541347514270385</v>
      </c>
      <c r="HM294" s="144">
        <v>97.353233389840497</v>
      </c>
      <c r="HN294" s="144">
        <v>91.5</v>
      </c>
      <c r="HO294" s="365">
        <v>0.145985401459854</v>
      </c>
      <c r="HP294" s="365">
        <v>3.9416633819471802E-2</v>
      </c>
      <c r="HQ294" s="365">
        <v>7.3170731707317103</v>
      </c>
      <c r="HR294" s="365">
        <v>3.0303030303030298</v>
      </c>
      <c r="HS294" s="132">
        <v>86.585365853658502</v>
      </c>
      <c r="HT294" s="132">
        <v>90.909090909090907</v>
      </c>
      <c r="HU294" s="132">
        <v>1.99513381995134</v>
      </c>
      <c r="HV294" s="132">
        <v>1.30074891604257</v>
      </c>
      <c r="HW294" s="132">
        <v>9.0812879065413004</v>
      </c>
      <c r="HX294" s="132">
        <v>11.714705200525501</v>
      </c>
      <c r="HY294" s="144">
        <v>107.92543142727253</v>
      </c>
      <c r="HZ294" s="144">
        <v>107.54606945034401</v>
      </c>
      <c r="IA294" s="383">
        <v>6</v>
      </c>
      <c r="IB294" s="383">
        <v>8</v>
      </c>
      <c r="IC294" s="366">
        <v>0.15166835187057601</v>
      </c>
      <c r="ID294" s="366">
        <v>0.15191796429927801</v>
      </c>
      <c r="IE294" s="366">
        <v>1.6620498614958401</v>
      </c>
      <c r="IF294" s="366">
        <v>2.3598820058997001</v>
      </c>
      <c r="IG294" s="144">
        <v>73.684210526315795</v>
      </c>
      <c r="IH294" s="144">
        <v>78.171091445427706</v>
      </c>
      <c r="II294" s="144">
        <v>9.1253791708796808</v>
      </c>
      <c r="IJ294" s="144">
        <v>6.4375237371819196</v>
      </c>
      <c r="IK294" s="144">
        <v>9.2193096711168998</v>
      </c>
      <c r="IL294" s="144">
        <v>12.9057187017002</v>
      </c>
      <c r="IM294" s="146">
        <v>102.73140140332293</v>
      </c>
      <c r="IN294" s="135">
        <v>100.155</v>
      </c>
      <c r="IO294" s="366">
        <v>0.29991431019708698</v>
      </c>
      <c r="IP294" s="366">
        <v>0.14825796886582701</v>
      </c>
      <c r="IQ294" s="366">
        <v>2.9166666666666701</v>
      </c>
      <c r="IR294" s="366">
        <v>1.7543859649122799</v>
      </c>
      <c r="IS294" s="144">
        <v>81.6666666666667</v>
      </c>
      <c r="IT294" s="144">
        <v>89.912280701754398</v>
      </c>
      <c r="IU294" s="144">
        <v>10.2827763496144</v>
      </c>
      <c r="IV294" s="144">
        <v>8.4507042253521103</v>
      </c>
      <c r="IW294" s="144">
        <v>10.494725354674401</v>
      </c>
      <c r="IX294" s="144">
        <v>12.1715847604172</v>
      </c>
      <c r="IY294" s="338">
        <v>16</v>
      </c>
      <c r="IZ294" s="366">
        <v>0.43668122270742399</v>
      </c>
      <c r="JA294" s="366">
        <v>6.1538461538461497</v>
      </c>
      <c r="JB294" s="366">
        <v>96.538461538461505</v>
      </c>
      <c r="JC294" s="366">
        <v>7.0960698689956301</v>
      </c>
      <c r="JD294" s="144">
        <v>9.1970013138573297</v>
      </c>
    </row>
    <row r="295" spans="1:264" ht="18" customHeight="1">
      <c r="A295" s="278"/>
      <c r="B295" s="279" t="s">
        <v>87</v>
      </c>
      <c r="C295" s="279" t="s">
        <v>87</v>
      </c>
      <c r="D295" s="280" t="s">
        <v>2011</v>
      </c>
      <c r="E295" s="281" t="s">
        <v>1313</v>
      </c>
      <c r="F295" s="280" t="s">
        <v>139</v>
      </c>
      <c r="G295" s="281" t="s">
        <v>38</v>
      </c>
      <c r="H295" s="282" t="s">
        <v>87</v>
      </c>
      <c r="I295" s="282" t="s">
        <v>87</v>
      </c>
      <c r="J295" s="282" t="s">
        <v>87</v>
      </c>
      <c r="K295" s="282" t="s">
        <v>87</v>
      </c>
      <c r="L295" s="282" t="s">
        <v>87</v>
      </c>
      <c r="M295" s="283">
        <v>71639</v>
      </c>
      <c r="N295" s="282" t="s">
        <v>87</v>
      </c>
      <c r="O295" s="282" t="s">
        <v>87</v>
      </c>
      <c r="P295" s="282" t="s">
        <v>87</v>
      </c>
      <c r="Q295" s="282" t="s">
        <v>87</v>
      </c>
      <c r="R295" s="132">
        <v>108.06980104404886</v>
      </c>
      <c r="S295" s="132">
        <v>100.20999544632676</v>
      </c>
      <c r="T295" s="395">
        <v>57.721547988296948</v>
      </c>
      <c r="U295" s="395">
        <v>1.1462679808448684</v>
      </c>
      <c r="V295" s="132">
        <v>8.31600831600832</v>
      </c>
      <c r="W295" s="132">
        <v>3.6382536382536399</v>
      </c>
      <c r="X295" s="132">
        <v>11.954261954262</v>
      </c>
      <c r="Y295" s="282" t="s">
        <v>87</v>
      </c>
      <c r="Z295" s="282" t="s">
        <v>87</v>
      </c>
      <c r="AA295" s="282" t="s">
        <v>87</v>
      </c>
      <c r="AB295" s="282" t="s">
        <v>87</v>
      </c>
      <c r="AC295" s="282" t="s">
        <v>87</v>
      </c>
      <c r="AD295" s="282" t="s">
        <v>87</v>
      </c>
      <c r="AE295" s="282" t="s">
        <v>87</v>
      </c>
      <c r="AF295" s="282" t="s">
        <v>87</v>
      </c>
      <c r="AG295" s="282" t="s">
        <v>87</v>
      </c>
      <c r="AH295" s="282" t="s">
        <v>87</v>
      </c>
      <c r="AI295" s="282" t="s">
        <v>87</v>
      </c>
      <c r="AJ295" s="282" t="s">
        <v>87</v>
      </c>
      <c r="AK295" s="282" t="s">
        <v>87</v>
      </c>
      <c r="AL295" s="282" t="s">
        <v>87</v>
      </c>
      <c r="AM295" s="282" t="s">
        <v>87</v>
      </c>
      <c r="AN295" s="282" t="s">
        <v>87</v>
      </c>
      <c r="AO295" s="282" t="s">
        <v>87</v>
      </c>
      <c r="AP295" s="282" t="s">
        <v>87</v>
      </c>
      <c r="AQ295" s="282" t="s">
        <v>87</v>
      </c>
      <c r="AR295" s="282" t="s">
        <v>87</v>
      </c>
      <c r="AS295" s="282" t="s">
        <v>87</v>
      </c>
      <c r="AT295" s="282" t="s">
        <v>87</v>
      </c>
      <c r="AU295" s="282" t="s">
        <v>87</v>
      </c>
      <c r="AV295" s="282" t="s">
        <v>87</v>
      </c>
      <c r="AW295" s="286" t="s">
        <v>87</v>
      </c>
      <c r="AX295" s="286" t="s">
        <v>87</v>
      </c>
      <c r="AY295" s="286" t="s">
        <v>87</v>
      </c>
      <c r="AZ295" s="286" t="s">
        <v>87</v>
      </c>
      <c r="BA295" s="286" t="s">
        <v>87</v>
      </c>
      <c r="BB295" s="285">
        <v>6</v>
      </c>
      <c r="BC295" s="285">
        <v>13</v>
      </c>
      <c r="BD295" s="287" t="s">
        <v>88</v>
      </c>
      <c r="BE295" s="287" t="s">
        <v>88</v>
      </c>
      <c r="BF295" s="287" t="s">
        <v>88</v>
      </c>
      <c r="BG295" s="285">
        <v>0</v>
      </c>
      <c r="BH295" s="284">
        <v>0</v>
      </c>
      <c r="BI295" s="285">
        <v>42</v>
      </c>
      <c r="BJ295" s="284">
        <v>55.713262409465955</v>
      </c>
      <c r="BK295" s="285">
        <v>0</v>
      </c>
      <c r="BL295" s="284">
        <v>0</v>
      </c>
      <c r="BM295" s="285">
        <v>0</v>
      </c>
      <c r="BN295" s="288">
        <v>0</v>
      </c>
      <c r="BO295" s="289">
        <v>22</v>
      </c>
      <c r="BP295" s="288">
        <v>29.183137452577398</v>
      </c>
      <c r="BQ295" s="285">
        <v>0</v>
      </c>
      <c r="BR295" s="288">
        <v>0</v>
      </c>
      <c r="BS295" s="285">
        <v>0</v>
      </c>
      <c r="BT295" s="288">
        <v>0</v>
      </c>
      <c r="BU295" s="285">
        <v>0</v>
      </c>
      <c r="BV295" s="288">
        <v>0</v>
      </c>
      <c r="BW295" s="285">
        <v>10</v>
      </c>
      <c r="BX295" s="288">
        <v>13.265062478444275</v>
      </c>
      <c r="BY295" s="290">
        <v>0</v>
      </c>
      <c r="BZ295" s="291">
        <v>0</v>
      </c>
      <c r="CA295" s="285">
        <v>33</v>
      </c>
      <c r="CB295" s="288">
        <v>43.774706178866104</v>
      </c>
      <c r="CC295" s="285">
        <v>477</v>
      </c>
      <c r="CD295" s="288">
        <v>632.74348022179186</v>
      </c>
      <c r="CE295" s="285">
        <v>20</v>
      </c>
      <c r="CF295" s="288">
        <v>26.53012495688855</v>
      </c>
      <c r="CG295" s="285">
        <v>224</v>
      </c>
      <c r="CH295" s="288">
        <v>297.13739951715172</v>
      </c>
      <c r="CI295" s="285">
        <v>239</v>
      </c>
      <c r="CJ295" s="288">
        <v>317.03499323481816</v>
      </c>
      <c r="CK295" s="285">
        <v>64</v>
      </c>
      <c r="CL295" s="288">
        <v>84.896399862043353</v>
      </c>
      <c r="CM295" s="285">
        <v>0</v>
      </c>
      <c r="CN295" s="292">
        <v>0</v>
      </c>
      <c r="CO295" s="285">
        <v>17</v>
      </c>
      <c r="CP295" s="288">
        <v>22.550606213355266</v>
      </c>
      <c r="CQ295" s="285">
        <v>1</v>
      </c>
      <c r="CR295" s="288">
        <v>1.3265062478444274</v>
      </c>
      <c r="CS295" s="290">
        <v>0</v>
      </c>
      <c r="CT295" s="291">
        <v>0</v>
      </c>
      <c r="CU295" s="285">
        <v>0</v>
      </c>
      <c r="CV295" s="288">
        <v>0</v>
      </c>
      <c r="CW295" s="285">
        <v>0</v>
      </c>
      <c r="CX295" s="288">
        <v>0</v>
      </c>
      <c r="CY295" s="285">
        <v>0</v>
      </c>
      <c r="CZ295" s="288">
        <v>0</v>
      </c>
      <c r="DA295" s="290">
        <v>0</v>
      </c>
      <c r="DB295" s="291">
        <v>0</v>
      </c>
      <c r="DC295" s="285">
        <v>0</v>
      </c>
      <c r="DD295" s="285">
        <v>0</v>
      </c>
      <c r="DE295" s="285">
        <v>0</v>
      </c>
      <c r="DF295" s="285">
        <v>0</v>
      </c>
      <c r="DG295" s="285">
        <v>0</v>
      </c>
      <c r="DH295" s="285">
        <v>0</v>
      </c>
      <c r="DI295" s="285">
        <v>0</v>
      </c>
      <c r="DJ295" s="285">
        <v>0</v>
      </c>
      <c r="DK295" s="285">
        <v>0</v>
      </c>
      <c r="DL295" s="285">
        <v>0</v>
      </c>
      <c r="DM295" s="285">
        <v>0</v>
      </c>
      <c r="DN295" s="285">
        <v>0</v>
      </c>
      <c r="DO295" s="285">
        <v>0</v>
      </c>
      <c r="DP295" s="285">
        <v>0</v>
      </c>
      <c r="DQ295" s="285">
        <v>0</v>
      </c>
      <c r="DR295" s="285">
        <v>0</v>
      </c>
      <c r="DS295" s="285">
        <v>0</v>
      </c>
      <c r="DT295" s="285">
        <v>0</v>
      </c>
      <c r="DU295" s="285">
        <v>0</v>
      </c>
      <c r="DV295" s="285">
        <v>0</v>
      </c>
      <c r="DW295" s="285">
        <v>0</v>
      </c>
      <c r="DX295" s="285">
        <v>0</v>
      </c>
      <c r="DY295" s="285">
        <v>0</v>
      </c>
      <c r="DZ295" s="285">
        <v>0</v>
      </c>
      <c r="EA295" s="285">
        <v>0</v>
      </c>
      <c r="EB295" s="288">
        <v>0</v>
      </c>
      <c r="EC295" s="285">
        <v>0</v>
      </c>
      <c r="ED295" s="285">
        <v>0</v>
      </c>
      <c r="EE295" s="285">
        <v>0</v>
      </c>
      <c r="EF295" s="288">
        <v>0</v>
      </c>
      <c r="EG295" s="285">
        <v>0</v>
      </c>
      <c r="EH295" s="285">
        <v>0</v>
      </c>
      <c r="EI295" s="285">
        <v>0</v>
      </c>
      <c r="EJ295" s="285">
        <v>0</v>
      </c>
      <c r="EK295" s="285">
        <v>0</v>
      </c>
      <c r="EL295" s="285">
        <v>0</v>
      </c>
      <c r="EM295" s="285">
        <v>0</v>
      </c>
      <c r="EN295" s="285">
        <v>0</v>
      </c>
      <c r="EO295" s="285">
        <v>0</v>
      </c>
      <c r="EP295" s="285">
        <v>0</v>
      </c>
      <c r="EQ295" s="285">
        <v>0</v>
      </c>
      <c r="ER295" s="285">
        <v>0</v>
      </c>
      <c r="ES295" s="285">
        <v>0</v>
      </c>
      <c r="ET295" s="285">
        <v>0</v>
      </c>
      <c r="EU295" s="285">
        <v>0</v>
      </c>
      <c r="EV295" s="285">
        <v>0</v>
      </c>
      <c r="EW295" s="285">
        <v>0</v>
      </c>
      <c r="EX295" s="285">
        <v>0</v>
      </c>
      <c r="EY295" s="285">
        <v>0</v>
      </c>
      <c r="EZ295" s="285">
        <v>0</v>
      </c>
      <c r="FA295" s="285">
        <v>0</v>
      </c>
      <c r="FB295" s="285">
        <v>0</v>
      </c>
      <c r="FC295" s="285">
        <v>0</v>
      </c>
      <c r="FD295" s="285">
        <v>0</v>
      </c>
      <c r="FE295" s="285">
        <v>0</v>
      </c>
      <c r="FF295" s="285">
        <v>0</v>
      </c>
      <c r="FG295" s="285">
        <v>0</v>
      </c>
      <c r="FH295" s="285">
        <v>0</v>
      </c>
      <c r="FI295" s="285">
        <v>0</v>
      </c>
      <c r="FJ295" s="285">
        <v>0</v>
      </c>
      <c r="FK295" s="289">
        <v>0</v>
      </c>
      <c r="FL295" s="288">
        <v>0</v>
      </c>
      <c r="FM295" s="289">
        <v>0</v>
      </c>
      <c r="FN295" s="288">
        <v>0</v>
      </c>
      <c r="FO295" s="289">
        <v>0</v>
      </c>
      <c r="FP295" s="288">
        <v>0</v>
      </c>
      <c r="FQ295" s="281">
        <v>0</v>
      </c>
      <c r="FR295" s="292">
        <v>0</v>
      </c>
      <c r="FS295" s="281">
        <v>0</v>
      </c>
      <c r="FT295" s="292">
        <v>0</v>
      </c>
      <c r="FU295" s="289">
        <v>20</v>
      </c>
      <c r="FV295" s="288">
        <v>26.53012495688855</v>
      </c>
      <c r="FW295" s="293">
        <v>0</v>
      </c>
      <c r="FX295" s="293">
        <v>0</v>
      </c>
      <c r="FY295" s="293">
        <v>0</v>
      </c>
      <c r="FZ295" s="293">
        <v>0</v>
      </c>
      <c r="GA295" s="293">
        <v>0</v>
      </c>
      <c r="GB295" s="285">
        <v>0</v>
      </c>
      <c r="GC295" s="285">
        <v>0</v>
      </c>
      <c r="GD295" s="285">
        <v>0</v>
      </c>
      <c r="GE295" s="285">
        <v>0</v>
      </c>
      <c r="GF295" s="285">
        <v>0</v>
      </c>
      <c r="GG295" s="288">
        <v>0</v>
      </c>
      <c r="GH295" s="288">
        <v>0</v>
      </c>
      <c r="GI295" s="288">
        <v>0</v>
      </c>
      <c r="GJ295" s="288">
        <v>0</v>
      </c>
      <c r="GK295" s="288">
        <v>0</v>
      </c>
      <c r="GL295" s="288">
        <v>0</v>
      </c>
      <c r="GM295" s="288">
        <v>0</v>
      </c>
      <c r="GN295" s="288">
        <v>0</v>
      </c>
      <c r="GO295" s="288">
        <v>0</v>
      </c>
      <c r="GP295" s="288">
        <v>0</v>
      </c>
      <c r="GQ295" s="288">
        <v>0</v>
      </c>
      <c r="GR295" s="288">
        <v>0</v>
      </c>
      <c r="GS295" s="288">
        <v>0</v>
      </c>
      <c r="GT295" s="288">
        <v>0</v>
      </c>
      <c r="GU295" s="288">
        <v>0</v>
      </c>
      <c r="GV295" s="288">
        <v>0</v>
      </c>
      <c r="GW295" s="288">
        <v>0</v>
      </c>
      <c r="GX295" s="288">
        <v>0</v>
      </c>
      <c r="GY295" s="288">
        <v>0</v>
      </c>
      <c r="GZ295" s="288">
        <v>0</v>
      </c>
      <c r="HA295" s="288">
        <v>0</v>
      </c>
      <c r="HB295" s="288">
        <v>0</v>
      </c>
      <c r="HC295" s="288">
        <v>0</v>
      </c>
      <c r="HD295" s="288">
        <v>0</v>
      </c>
      <c r="HE295" s="288">
        <v>0</v>
      </c>
      <c r="HF295" s="288">
        <v>0</v>
      </c>
      <c r="HG295" s="288">
        <v>0</v>
      </c>
      <c r="HH295" s="288">
        <v>0</v>
      </c>
      <c r="HI295" s="288">
        <v>0</v>
      </c>
      <c r="HJ295" s="134">
        <v>2.7917754295844439</v>
      </c>
      <c r="HK295" s="134">
        <v>8.3753262887533317</v>
      </c>
      <c r="HL295" s="132">
        <v>44.179846173173829</v>
      </c>
      <c r="HM295" s="144">
        <v>95.300686108618706</v>
      </c>
      <c r="HN295" s="144">
        <v>100.179203194577</v>
      </c>
      <c r="HO295" s="366">
        <v>5.9417706476529997E-2</v>
      </c>
      <c r="HP295" s="366">
        <v>0</v>
      </c>
      <c r="HQ295" s="366">
        <v>2.0833333333333299</v>
      </c>
      <c r="HR295" s="366">
        <v>0</v>
      </c>
      <c r="HS295" s="132">
        <v>95.8333333333333</v>
      </c>
      <c r="HT295" s="132">
        <v>93.650793650793602</v>
      </c>
      <c r="HU295" s="132">
        <v>2.8520499108734398</v>
      </c>
      <c r="HV295" s="132">
        <v>2.3899848254931699</v>
      </c>
      <c r="HW295" s="132">
        <v>4.8569664540028796</v>
      </c>
      <c r="HX295" s="132">
        <v>8.4421235857267192</v>
      </c>
      <c r="HY295" s="144">
        <v>96.667649474863182</v>
      </c>
      <c r="HZ295" s="144">
        <v>94.687771594384898</v>
      </c>
      <c r="IA295" s="383">
        <v>7</v>
      </c>
      <c r="IB295" s="383">
        <v>3</v>
      </c>
      <c r="IC295" s="366">
        <v>0.40887850467289699</v>
      </c>
      <c r="ID295" s="366">
        <v>0.115740740740741</v>
      </c>
      <c r="IE295" s="366">
        <v>4.2944785276073603</v>
      </c>
      <c r="IF295" s="366">
        <v>1.5463917525773201</v>
      </c>
      <c r="IG295" s="144">
        <v>79.754601226993898</v>
      </c>
      <c r="IH295" s="144">
        <v>84.020618556700995</v>
      </c>
      <c r="II295" s="144">
        <v>9.5210280373831804</v>
      </c>
      <c r="IJ295" s="144">
        <v>7.4845679012345698</v>
      </c>
      <c r="IK295" s="144">
        <v>4.6305824243671498</v>
      </c>
      <c r="IL295" s="144">
        <v>8.3483965990493392</v>
      </c>
      <c r="IM295" s="146">
        <v>112.65820042441432</v>
      </c>
      <c r="IN295" s="135">
        <v>82.216084701908613</v>
      </c>
      <c r="IO295" s="366">
        <v>0.106723585912487</v>
      </c>
      <c r="IP295" s="366">
        <v>9.2165898617511496E-2</v>
      </c>
      <c r="IQ295" s="366">
        <v>1.0416666666666701</v>
      </c>
      <c r="IR295" s="366">
        <v>1.40845070422535</v>
      </c>
      <c r="IS295" s="144">
        <v>93.75</v>
      </c>
      <c r="IT295" s="144">
        <v>95.774647887323894</v>
      </c>
      <c r="IU295" s="144">
        <v>10.245464247598701</v>
      </c>
      <c r="IV295" s="144">
        <v>6.5437788018433203</v>
      </c>
      <c r="IW295" s="144">
        <v>6.1708703020635998</v>
      </c>
      <c r="IX295" s="144">
        <v>7.7135774218154101</v>
      </c>
      <c r="IY295" s="338">
        <v>8</v>
      </c>
      <c r="IZ295" s="366">
        <v>0.35794183445190197</v>
      </c>
      <c r="JA295" s="366">
        <v>4.2553191489361701</v>
      </c>
      <c r="JB295" s="366">
        <v>97.340425531914903</v>
      </c>
      <c r="JC295" s="366">
        <v>8.4116331096196895</v>
      </c>
      <c r="JD295" s="144">
        <v>10.423779875477001</v>
      </c>
    </row>
    <row r="296" spans="1:264" ht="18" customHeight="1">
      <c r="A296" s="278"/>
      <c r="B296" s="279" t="s">
        <v>87</v>
      </c>
      <c r="C296" s="279" t="s">
        <v>87</v>
      </c>
      <c r="D296" s="280" t="s">
        <v>2012</v>
      </c>
      <c r="E296" s="281" t="s">
        <v>1307</v>
      </c>
      <c r="F296" s="280" t="s">
        <v>139</v>
      </c>
      <c r="G296" s="281" t="s">
        <v>38</v>
      </c>
      <c r="H296" s="282" t="s">
        <v>87</v>
      </c>
      <c r="I296" s="282" t="s">
        <v>87</v>
      </c>
      <c r="J296" s="282" t="s">
        <v>87</v>
      </c>
      <c r="K296" s="282" t="s">
        <v>87</v>
      </c>
      <c r="L296" s="282" t="s">
        <v>87</v>
      </c>
      <c r="M296" s="283">
        <v>147685</v>
      </c>
      <c r="N296" s="282" t="s">
        <v>87</v>
      </c>
      <c r="O296" s="282" t="s">
        <v>87</v>
      </c>
      <c r="P296" s="282" t="s">
        <v>87</v>
      </c>
      <c r="Q296" s="282" t="s">
        <v>87</v>
      </c>
      <c r="R296" s="132">
        <v>103.17074076014994</v>
      </c>
      <c r="S296" s="132">
        <v>103.1200800632395</v>
      </c>
      <c r="T296" s="395">
        <v>48.281457489734066</v>
      </c>
      <c r="U296" s="395">
        <v>37.397361947343597</v>
      </c>
      <c r="V296" s="132">
        <v>5.7536852116024697</v>
      </c>
      <c r="W296" s="132">
        <v>8.0836899667142195</v>
      </c>
      <c r="X296" s="132">
        <v>13.8373751783167</v>
      </c>
      <c r="Y296" s="282" t="s">
        <v>87</v>
      </c>
      <c r="Z296" s="282" t="s">
        <v>87</v>
      </c>
      <c r="AA296" s="282" t="s">
        <v>87</v>
      </c>
      <c r="AB296" s="282" t="s">
        <v>87</v>
      </c>
      <c r="AC296" s="282" t="s">
        <v>87</v>
      </c>
      <c r="AD296" s="282" t="s">
        <v>87</v>
      </c>
      <c r="AE296" s="282" t="s">
        <v>87</v>
      </c>
      <c r="AF296" s="282" t="s">
        <v>87</v>
      </c>
      <c r="AG296" s="282" t="s">
        <v>87</v>
      </c>
      <c r="AH296" s="282" t="s">
        <v>87</v>
      </c>
      <c r="AI296" s="282" t="s">
        <v>87</v>
      </c>
      <c r="AJ296" s="282" t="s">
        <v>87</v>
      </c>
      <c r="AK296" s="282" t="s">
        <v>87</v>
      </c>
      <c r="AL296" s="282" t="s">
        <v>87</v>
      </c>
      <c r="AM296" s="282" t="s">
        <v>87</v>
      </c>
      <c r="AN296" s="282" t="s">
        <v>87</v>
      </c>
      <c r="AO296" s="282" t="s">
        <v>87</v>
      </c>
      <c r="AP296" s="282" t="s">
        <v>87</v>
      </c>
      <c r="AQ296" s="282" t="s">
        <v>87</v>
      </c>
      <c r="AR296" s="282" t="s">
        <v>87</v>
      </c>
      <c r="AS296" s="282" t="s">
        <v>87</v>
      </c>
      <c r="AT296" s="282" t="s">
        <v>87</v>
      </c>
      <c r="AU296" s="282" t="s">
        <v>87</v>
      </c>
      <c r="AV296" s="282" t="s">
        <v>87</v>
      </c>
      <c r="AW296" s="286" t="s">
        <v>87</v>
      </c>
      <c r="AX296" s="286" t="s">
        <v>87</v>
      </c>
      <c r="AY296" s="286" t="s">
        <v>87</v>
      </c>
      <c r="AZ296" s="286" t="s">
        <v>87</v>
      </c>
      <c r="BA296" s="286" t="s">
        <v>87</v>
      </c>
      <c r="BB296" s="285">
        <v>12</v>
      </c>
      <c r="BC296" s="285">
        <v>23</v>
      </c>
      <c r="BD296" s="287" t="s">
        <v>88</v>
      </c>
      <c r="BE296" s="287" t="s">
        <v>88</v>
      </c>
      <c r="BF296" s="287" t="s">
        <v>88</v>
      </c>
      <c r="BG296" s="285">
        <v>10</v>
      </c>
      <c r="BH296" s="284">
        <v>6.4448769672986943</v>
      </c>
      <c r="BI296" s="285">
        <v>139</v>
      </c>
      <c r="BJ296" s="284">
        <v>89.583789845451847</v>
      </c>
      <c r="BK296" s="285">
        <v>0</v>
      </c>
      <c r="BL296" s="284">
        <v>0</v>
      </c>
      <c r="BM296" s="285">
        <v>0</v>
      </c>
      <c r="BN296" s="288">
        <v>0</v>
      </c>
      <c r="BO296" s="289">
        <v>63</v>
      </c>
      <c r="BP296" s="288">
        <v>40.602724893981772</v>
      </c>
      <c r="BQ296" s="285">
        <v>0</v>
      </c>
      <c r="BR296" s="288">
        <v>0</v>
      </c>
      <c r="BS296" s="285">
        <v>14</v>
      </c>
      <c r="BT296" s="288">
        <v>9.0228277542181718</v>
      </c>
      <c r="BU296" s="285">
        <v>0</v>
      </c>
      <c r="BV296" s="288">
        <v>0</v>
      </c>
      <c r="BW296" s="285">
        <v>12</v>
      </c>
      <c r="BX296" s="288">
        <v>7.7338523607584326</v>
      </c>
      <c r="BY296" s="290">
        <v>0</v>
      </c>
      <c r="BZ296" s="291">
        <v>0</v>
      </c>
      <c r="CA296" s="285">
        <v>160</v>
      </c>
      <c r="CB296" s="288">
        <v>103.11803147677911</v>
      </c>
      <c r="CC296" s="290">
        <v>0</v>
      </c>
      <c r="CD296" s="291">
        <v>0</v>
      </c>
      <c r="CE296" s="290">
        <v>19</v>
      </c>
      <c r="CF296" s="291">
        <v>12.245266237867519</v>
      </c>
      <c r="CG296" s="285">
        <v>320</v>
      </c>
      <c r="CH296" s="288">
        <v>206.23606295355822</v>
      </c>
      <c r="CI296" s="285">
        <v>721</v>
      </c>
      <c r="CJ296" s="288">
        <v>464.67562934223588</v>
      </c>
      <c r="CK296" s="285">
        <v>183</v>
      </c>
      <c r="CL296" s="288">
        <v>117.94124850156611</v>
      </c>
      <c r="CM296" s="290">
        <v>9</v>
      </c>
      <c r="CN296" s="294">
        <v>5.8003892705688251</v>
      </c>
      <c r="CO296" s="285">
        <v>48</v>
      </c>
      <c r="CP296" s="288">
        <v>30.935409443033731</v>
      </c>
      <c r="CQ296" s="290">
        <v>8</v>
      </c>
      <c r="CR296" s="291">
        <v>5.1559015738389551</v>
      </c>
      <c r="CS296" s="290">
        <v>0</v>
      </c>
      <c r="CT296" s="291">
        <v>0</v>
      </c>
      <c r="CU296" s="290">
        <v>14</v>
      </c>
      <c r="CV296" s="291">
        <v>9.0228277542181718</v>
      </c>
      <c r="CW296" s="290">
        <v>290</v>
      </c>
      <c r="CX296" s="291">
        <v>186.90143205166214</v>
      </c>
      <c r="CY296" s="290">
        <v>290</v>
      </c>
      <c r="CZ296" s="291">
        <v>186.90143205166214</v>
      </c>
      <c r="DA296" s="290">
        <v>0</v>
      </c>
      <c r="DB296" s="291">
        <v>0</v>
      </c>
      <c r="DC296" s="290">
        <v>0</v>
      </c>
      <c r="DD296" s="290">
        <v>0</v>
      </c>
      <c r="DE296" s="290">
        <v>174</v>
      </c>
      <c r="DF296" s="290">
        <v>8102</v>
      </c>
      <c r="DG296" s="290">
        <v>0</v>
      </c>
      <c r="DH296" s="290">
        <v>139</v>
      </c>
      <c r="DI296" s="290">
        <v>0</v>
      </c>
      <c r="DJ296" s="290">
        <v>0</v>
      </c>
      <c r="DK296" s="290">
        <v>0</v>
      </c>
      <c r="DL296" s="290">
        <v>16</v>
      </c>
      <c r="DM296" s="290">
        <v>0</v>
      </c>
      <c r="DN296" s="290">
        <v>18</v>
      </c>
      <c r="DO296" s="290">
        <v>0</v>
      </c>
      <c r="DP296" s="290">
        <v>0</v>
      </c>
      <c r="DQ296" s="290">
        <v>34</v>
      </c>
      <c r="DR296" s="290">
        <v>0</v>
      </c>
      <c r="DS296" s="290">
        <v>20</v>
      </c>
      <c r="DT296" s="290">
        <v>0</v>
      </c>
      <c r="DU296" s="290">
        <v>20142</v>
      </c>
      <c r="DV296" s="290">
        <v>1287</v>
      </c>
      <c r="DW296" s="290">
        <v>1062</v>
      </c>
      <c r="DX296" s="290">
        <v>263</v>
      </c>
      <c r="DY296" s="290">
        <v>262</v>
      </c>
      <c r="DZ296" s="290">
        <v>0</v>
      </c>
      <c r="EA296" s="290">
        <v>9391</v>
      </c>
      <c r="EB296" s="291">
        <v>16.292194654456399</v>
      </c>
      <c r="EC296" s="290">
        <v>127</v>
      </c>
      <c r="ED296" s="290">
        <v>2971</v>
      </c>
      <c r="EE296" s="290">
        <v>480</v>
      </c>
      <c r="EF296" s="291">
        <v>16.156176371592057</v>
      </c>
      <c r="EG296" s="290">
        <v>66</v>
      </c>
      <c r="EH296" s="290">
        <v>75</v>
      </c>
      <c r="EI296" s="290">
        <v>38</v>
      </c>
      <c r="EJ296" s="290">
        <v>1</v>
      </c>
      <c r="EK296" s="290">
        <v>206</v>
      </c>
      <c r="EL296" s="290">
        <v>3</v>
      </c>
      <c r="EM296" s="290">
        <v>15</v>
      </c>
      <c r="EN296" s="290">
        <v>3</v>
      </c>
      <c r="EO296" s="290">
        <v>22</v>
      </c>
      <c r="EP296" s="290">
        <v>110</v>
      </c>
      <c r="EQ296" s="290">
        <v>17</v>
      </c>
      <c r="ER296" s="290">
        <v>0</v>
      </c>
      <c r="ES296" s="290">
        <v>1</v>
      </c>
      <c r="ET296" s="290">
        <v>0</v>
      </c>
      <c r="EU296" s="290">
        <v>0</v>
      </c>
      <c r="EV296" s="290">
        <v>1482</v>
      </c>
      <c r="EW296" s="290">
        <v>0</v>
      </c>
      <c r="EX296" s="290">
        <v>43</v>
      </c>
      <c r="EY296" s="290">
        <v>0</v>
      </c>
      <c r="EZ296" s="290">
        <v>0</v>
      </c>
      <c r="FA296" s="290">
        <v>10</v>
      </c>
      <c r="FB296" s="290">
        <v>1</v>
      </c>
      <c r="FC296" s="290">
        <v>1</v>
      </c>
      <c r="FD296" s="290">
        <v>6</v>
      </c>
      <c r="FE296" s="290">
        <v>0</v>
      </c>
      <c r="FF296" s="290">
        <v>10</v>
      </c>
      <c r="FG296" s="290">
        <v>88</v>
      </c>
      <c r="FH296" s="290">
        <v>400</v>
      </c>
      <c r="FI296" s="290">
        <v>230</v>
      </c>
      <c r="FJ296" s="290">
        <v>1752</v>
      </c>
      <c r="FK296" s="289">
        <v>13</v>
      </c>
      <c r="FL296" s="288">
        <v>8.8025188746318168</v>
      </c>
      <c r="FM296" s="295">
        <v>2</v>
      </c>
      <c r="FN296" s="291">
        <v>1.3542336730202797</v>
      </c>
      <c r="FO296" s="295">
        <v>1</v>
      </c>
      <c r="FP296" s="291">
        <v>0.67711683651013987</v>
      </c>
      <c r="FQ296" s="281">
        <v>1</v>
      </c>
      <c r="FR296" s="292">
        <v>0.64448769672986939</v>
      </c>
      <c r="FS296" s="281">
        <v>0</v>
      </c>
      <c r="FT296" s="292">
        <v>0</v>
      </c>
      <c r="FU296" s="295">
        <v>0</v>
      </c>
      <c r="FV296" s="291">
        <v>0</v>
      </c>
      <c r="FW296" s="293">
        <v>0</v>
      </c>
      <c r="FX296" s="293">
        <v>0</v>
      </c>
      <c r="FY296" s="293">
        <v>0</v>
      </c>
      <c r="FZ296" s="293">
        <v>0</v>
      </c>
      <c r="GA296" s="293">
        <v>0</v>
      </c>
      <c r="GB296" s="290">
        <v>4837</v>
      </c>
      <c r="GC296" s="290">
        <v>0</v>
      </c>
      <c r="GD296" s="290">
        <v>2081</v>
      </c>
      <c r="GE296" s="290">
        <v>222</v>
      </c>
      <c r="GF296" s="290">
        <v>12</v>
      </c>
      <c r="GG296" s="291">
        <v>81.36</v>
      </c>
      <c r="GH296" s="291">
        <v>381.81</v>
      </c>
      <c r="GI296" s="291">
        <v>16</v>
      </c>
      <c r="GJ296" s="291">
        <v>3</v>
      </c>
      <c r="GK296" s="291">
        <v>1</v>
      </c>
      <c r="GL296" s="291">
        <v>1</v>
      </c>
      <c r="GM296" s="291">
        <v>2</v>
      </c>
      <c r="GN296" s="291">
        <v>0</v>
      </c>
      <c r="GO296" s="291">
        <v>2</v>
      </c>
      <c r="GP296" s="291">
        <v>4</v>
      </c>
      <c r="GQ296" s="291">
        <v>0</v>
      </c>
      <c r="GR296" s="291">
        <v>0</v>
      </c>
      <c r="GS296" s="291">
        <v>0</v>
      </c>
      <c r="GT296" s="291">
        <v>5</v>
      </c>
      <c r="GU296" s="291">
        <v>1</v>
      </c>
      <c r="GV296" s="291">
        <v>1</v>
      </c>
      <c r="GW296" s="291">
        <v>1</v>
      </c>
      <c r="GX296" s="291">
        <v>0</v>
      </c>
      <c r="GY296" s="291">
        <v>2</v>
      </c>
      <c r="GZ296" s="291">
        <v>1</v>
      </c>
      <c r="HA296" s="291">
        <v>0</v>
      </c>
      <c r="HB296" s="291">
        <v>0</v>
      </c>
      <c r="HC296" s="291">
        <v>0</v>
      </c>
      <c r="HD296" s="291">
        <v>0</v>
      </c>
      <c r="HE296" s="291">
        <v>1</v>
      </c>
      <c r="HF296" s="291">
        <v>0</v>
      </c>
      <c r="HG296" s="291">
        <v>1</v>
      </c>
      <c r="HH296" s="291">
        <v>4.82</v>
      </c>
      <c r="HI296" s="291">
        <v>1</v>
      </c>
      <c r="HJ296" s="134">
        <v>2.7084673460405595</v>
      </c>
      <c r="HK296" s="134">
        <v>15.573687239733214</v>
      </c>
      <c r="HL296" s="132">
        <v>48.657615871618646</v>
      </c>
      <c r="HM296" s="144">
        <v>96.236856816811695</v>
      </c>
      <c r="HN296" s="144">
        <v>86.021759144813601</v>
      </c>
      <c r="HO296" s="366">
        <v>0.112994350282486</v>
      </c>
      <c r="HP296" s="365">
        <v>5.0420168067226899E-2</v>
      </c>
      <c r="HQ296" s="366">
        <v>6.6666666666666696</v>
      </c>
      <c r="HR296" s="365">
        <v>4</v>
      </c>
      <c r="HS296" s="132">
        <v>86.6666666666667</v>
      </c>
      <c r="HT296" s="132">
        <v>90.6666666666667</v>
      </c>
      <c r="HU296" s="132">
        <v>1.6949152542372901</v>
      </c>
      <c r="HV296" s="132">
        <v>1.26050420168067</v>
      </c>
      <c r="HW296" s="132">
        <v>7.6062266167824699</v>
      </c>
      <c r="HX296" s="132">
        <v>10.6132763145106</v>
      </c>
      <c r="HY296" s="144">
        <v>96.451445275436029</v>
      </c>
      <c r="HZ296" s="144">
        <v>98.331615317912593</v>
      </c>
      <c r="IA296" s="383">
        <v>8</v>
      </c>
      <c r="IB296" s="383">
        <v>6</v>
      </c>
      <c r="IC296" s="366">
        <v>0.213675213675214</v>
      </c>
      <c r="ID296" s="366">
        <v>0.108538350217077</v>
      </c>
      <c r="IE296" s="366">
        <v>2.28571428571429</v>
      </c>
      <c r="IF296" s="366">
        <v>1.6438356164383601</v>
      </c>
      <c r="IG296" s="144">
        <v>79.428571428571402</v>
      </c>
      <c r="IH296" s="144">
        <v>83.835616438356197</v>
      </c>
      <c r="II296" s="144">
        <v>9.3482905982905997</v>
      </c>
      <c r="IJ296" s="144">
        <v>6.6027496382055002</v>
      </c>
      <c r="IK296" s="144">
        <v>7.1182817249557404</v>
      </c>
      <c r="IL296" s="144">
        <v>11.018596513963599</v>
      </c>
      <c r="IM296" s="146">
        <v>110.89082864031685</v>
      </c>
      <c r="IN296" s="135">
        <v>95.734548294763783</v>
      </c>
      <c r="IO296" s="366">
        <v>0.18458698661744299</v>
      </c>
      <c r="IP296" s="366">
        <v>0.11551790527531799</v>
      </c>
      <c r="IQ296" s="366">
        <v>1.59362549800797</v>
      </c>
      <c r="IR296" s="366">
        <v>1.5384615384615401</v>
      </c>
      <c r="IS296" s="144">
        <v>83.665338645418302</v>
      </c>
      <c r="IT296" s="144">
        <v>94.358974358974393</v>
      </c>
      <c r="IU296" s="144">
        <v>11.5828334102446</v>
      </c>
      <c r="IV296" s="144">
        <v>7.5086638428956496</v>
      </c>
      <c r="IW296" s="144">
        <v>8.54493779993477</v>
      </c>
      <c r="IX296" s="144">
        <v>10.1686485508885</v>
      </c>
      <c r="IY296" s="338">
        <v>10</v>
      </c>
      <c r="IZ296" s="366">
        <v>0.230786983614124</v>
      </c>
      <c r="JA296" s="366">
        <v>4.0650406504065</v>
      </c>
      <c r="JB296" s="366">
        <v>95.528455284552805</v>
      </c>
      <c r="JC296" s="366">
        <v>5.6773597969074503</v>
      </c>
      <c r="JD296" s="144">
        <v>9.3724689798166292</v>
      </c>
    </row>
    <row r="297" spans="1:264" ht="18" customHeight="1">
      <c r="A297" s="278"/>
      <c r="B297" s="279" t="s">
        <v>87</v>
      </c>
      <c r="C297" s="279" t="s">
        <v>87</v>
      </c>
      <c r="D297" s="280" t="s">
        <v>2013</v>
      </c>
      <c r="E297" s="281" t="s">
        <v>1498</v>
      </c>
      <c r="F297" s="280" t="s">
        <v>140</v>
      </c>
      <c r="G297" s="281" t="s">
        <v>39</v>
      </c>
      <c r="H297" s="282" t="s">
        <v>87</v>
      </c>
      <c r="I297" s="282" t="s">
        <v>87</v>
      </c>
      <c r="J297" s="282" t="s">
        <v>87</v>
      </c>
      <c r="K297" s="282" t="s">
        <v>87</v>
      </c>
      <c r="L297" s="282" t="s">
        <v>87</v>
      </c>
      <c r="M297" s="283">
        <v>505512</v>
      </c>
      <c r="N297" s="282" t="s">
        <v>87</v>
      </c>
      <c r="O297" s="282" t="s">
        <v>87</v>
      </c>
      <c r="P297" s="282" t="s">
        <v>87</v>
      </c>
      <c r="Q297" s="282" t="s">
        <v>87</v>
      </c>
      <c r="R297" s="132">
        <v>104.94335505757132</v>
      </c>
      <c r="S297" s="132">
        <v>106.41728233417945</v>
      </c>
      <c r="T297" s="395">
        <v>234.62992514633061</v>
      </c>
      <c r="U297" s="395">
        <v>234.45809898563812</v>
      </c>
      <c r="V297" s="132">
        <v>12.606905289832101</v>
      </c>
      <c r="W297" s="132">
        <v>5.8441558441558401</v>
      </c>
      <c r="X297" s="132">
        <v>18.451061133987999</v>
      </c>
      <c r="Y297" s="282" t="s">
        <v>87</v>
      </c>
      <c r="Z297" s="282" t="s">
        <v>87</v>
      </c>
      <c r="AA297" s="282" t="s">
        <v>87</v>
      </c>
      <c r="AB297" s="282" t="s">
        <v>87</v>
      </c>
      <c r="AC297" s="282" t="s">
        <v>87</v>
      </c>
      <c r="AD297" s="282" t="s">
        <v>87</v>
      </c>
      <c r="AE297" s="282" t="s">
        <v>87</v>
      </c>
      <c r="AF297" s="282" t="s">
        <v>87</v>
      </c>
      <c r="AG297" s="282" t="s">
        <v>87</v>
      </c>
      <c r="AH297" s="282" t="s">
        <v>87</v>
      </c>
      <c r="AI297" s="282" t="s">
        <v>87</v>
      </c>
      <c r="AJ297" s="282" t="s">
        <v>87</v>
      </c>
      <c r="AK297" s="282" t="s">
        <v>87</v>
      </c>
      <c r="AL297" s="282" t="s">
        <v>87</v>
      </c>
      <c r="AM297" s="282" t="s">
        <v>87</v>
      </c>
      <c r="AN297" s="282" t="s">
        <v>87</v>
      </c>
      <c r="AO297" s="282" t="s">
        <v>87</v>
      </c>
      <c r="AP297" s="282" t="s">
        <v>87</v>
      </c>
      <c r="AQ297" s="282" t="s">
        <v>87</v>
      </c>
      <c r="AR297" s="282" t="s">
        <v>87</v>
      </c>
      <c r="AS297" s="282" t="s">
        <v>87</v>
      </c>
      <c r="AT297" s="282" t="s">
        <v>87</v>
      </c>
      <c r="AU297" s="282" t="s">
        <v>87</v>
      </c>
      <c r="AV297" s="282" t="s">
        <v>87</v>
      </c>
      <c r="AW297" s="286" t="s">
        <v>87</v>
      </c>
      <c r="AX297" s="286" t="s">
        <v>87</v>
      </c>
      <c r="AY297" s="286" t="s">
        <v>87</v>
      </c>
      <c r="AZ297" s="286" t="s">
        <v>87</v>
      </c>
      <c r="BA297" s="286" t="s">
        <v>87</v>
      </c>
      <c r="BB297" s="285">
        <v>62</v>
      </c>
      <c r="BC297" s="285">
        <v>95</v>
      </c>
      <c r="BD297" s="287" t="s">
        <v>88</v>
      </c>
      <c r="BE297" s="287" t="s">
        <v>88</v>
      </c>
      <c r="BF297" s="287" t="s">
        <v>88</v>
      </c>
      <c r="BG297" s="285">
        <v>192</v>
      </c>
      <c r="BH297" s="284">
        <v>36.188792406385062</v>
      </c>
      <c r="BI297" s="285">
        <v>834</v>
      </c>
      <c r="BJ297" s="284">
        <v>157.19506701523511</v>
      </c>
      <c r="BK297" s="285">
        <v>11</v>
      </c>
      <c r="BL297" s="284">
        <v>2.0733162316158107</v>
      </c>
      <c r="BM297" s="285">
        <v>35</v>
      </c>
      <c r="BN297" s="288">
        <v>6.596915282413943</v>
      </c>
      <c r="BO297" s="289">
        <v>502</v>
      </c>
      <c r="BP297" s="288">
        <v>94.618613479194266</v>
      </c>
      <c r="BQ297" s="285">
        <v>0</v>
      </c>
      <c r="BR297" s="288">
        <v>0</v>
      </c>
      <c r="BS297" s="285">
        <v>66</v>
      </c>
      <c r="BT297" s="288">
        <v>12.439897389694863</v>
      </c>
      <c r="BU297" s="285">
        <v>0</v>
      </c>
      <c r="BV297" s="288">
        <v>0</v>
      </c>
      <c r="BW297" s="285">
        <v>194</v>
      </c>
      <c r="BX297" s="288">
        <v>36.565758993951569</v>
      </c>
      <c r="BY297" s="290">
        <v>8</v>
      </c>
      <c r="BZ297" s="291">
        <v>1.5078663502660441</v>
      </c>
      <c r="CA297" s="285">
        <v>984</v>
      </c>
      <c r="CB297" s="288">
        <v>185.46756108272345</v>
      </c>
      <c r="CC297" s="290">
        <v>1152</v>
      </c>
      <c r="CD297" s="291">
        <v>217.13275443831034</v>
      </c>
      <c r="CE297" s="285">
        <v>133</v>
      </c>
      <c r="CF297" s="288">
        <v>25.068278073172984</v>
      </c>
      <c r="CG297" s="285">
        <v>780</v>
      </c>
      <c r="CH297" s="288">
        <v>147.0169691509393</v>
      </c>
      <c r="CI297" s="285">
        <v>3290</v>
      </c>
      <c r="CJ297" s="288">
        <v>620.11003654691069</v>
      </c>
      <c r="CK297" s="285">
        <v>1253</v>
      </c>
      <c r="CL297" s="288">
        <v>236.16956711041917</v>
      </c>
      <c r="CM297" s="290">
        <v>1020</v>
      </c>
      <c r="CN297" s="294">
        <v>192.25295965892062</v>
      </c>
      <c r="CO297" s="285">
        <v>251</v>
      </c>
      <c r="CP297" s="288">
        <v>47.309306739597133</v>
      </c>
      <c r="CQ297" s="290">
        <v>3</v>
      </c>
      <c r="CR297" s="291">
        <v>0.56544988134976659</v>
      </c>
      <c r="CS297" s="290">
        <v>53</v>
      </c>
      <c r="CT297" s="291">
        <v>9.9896145705125416</v>
      </c>
      <c r="CU297" s="285">
        <v>96</v>
      </c>
      <c r="CV297" s="288">
        <v>18.094396203192531</v>
      </c>
      <c r="CW297" s="285">
        <v>148</v>
      </c>
      <c r="CX297" s="288">
        <v>27.895527479921817</v>
      </c>
      <c r="CY297" s="285">
        <v>148</v>
      </c>
      <c r="CZ297" s="288">
        <v>27.895527479921817</v>
      </c>
      <c r="DA297" s="290">
        <v>0</v>
      </c>
      <c r="DB297" s="291">
        <v>0</v>
      </c>
      <c r="DC297" s="285">
        <v>0</v>
      </c>
      <c r="DD297" s="285">
        <v>8004</v>
      </c>
      <c r="DE297" s="285">
        <v>1888</v>
      </c>
      <c r="DF297" s="285">
        <v>14934</v>
      </c>
      <c r="DG297" s="285">
        <v>0</v>
      </c>
      <c r="DH297" s="285">
        <v>681</v>
      </c>
      <c r="DI297" s="285">
        <v>189</v>
      </c>
      <c r="DJ297" s="285">
        <v>566</v>
      </c>
      <c r="DK297" s="285">
        <v>183</v>
      </c>
      <c r="DL297" s="285">
        <v>417</v>
      </c>
      <c r="DM297" s="285">
        <v>227</v>
      </c>
      <c r="DN297" s="285">
        <v>2302</v>
      </c>
      <c r="DO297" s="285">
        <v>147</v>
      </c>
      <c r="DP297" s="285">
        <v>208</v>
      </c>
      <c r="DQ297" s="285">
        <v>63</v>
      </c>
      <c r="DR297" s="285">
        <v>2</v>
      </c>
      <c r="DS297" s="285">
        <v>114</v>
      </c>
      <c r="DT297" s="285">
        <v>25914</v>
      </c>
      <c r="DU297" s="285">
        <v>68710</v>
      </c>
      <c r="DV297" s="285">
        <v>9117</v>
      </c>
      <c r="DW297" s="285">
        <v>26719</v>
      </c>
      <c r="DX297" s="285">
        <v>1430</v>
      </c>
      <c r="DY297" s="285">
        <v>1293</v>
      </c>
      <c r="DZ297" s="285">
        <v>10726</v>
      </c>
      <c r="EA297" s="285">
        <v>36945</v>
      </c>
      <c r="EB297" s="288">
        <v>29.048585735552901</v>
      </c>
      <c r="EC297" s="285">
        <v>270</v>
      </c>
      <c r="ED297" s="285">
        <v>12796</v>
      </c>
      <c r="EE297" s="285">
        <v>3410</v>
      </c>
      <c r="EF297" s="288">
        <v>26.648952797749299</v>
      </c>
      <c r="EG297" s="285">
        <v>570</v>
      </c>
      <c r="EH297" s="285">
        <v>360</v>
      </c>
      <c r="EI297" s="285">
        <v>204</v>
      </c>
      <c r="EJ297" s="285">
        <v>46</v>
      </c>
      <c r="EK297" s="285">
        <v>1169</v>
      </c>
      <c r="EL297" s="285">
        <v>10</v>
      </c>
      <c r="EM297" s="285">
        <v>88</v>
      </c>
      <c r="EN297" s="285">
        <v>24</v>
      </c>
      <c r="EO297" s="285">
        <v>127</v>
      </c>
      <c r="EP297" s="285">
        <v>106</v>
      </c>
      <c r="EQ297" s="285">
        <v>104</v>
      </c>
      <c r="ER297" s="285">
        <v>0</v>
      </c>
      <c r="ES297" s="285">
        <v>9</v>
      </c>
      <c r="ET297" s="285">
        <v>0</v>
      </c>
      <c r="EU297" s="285">
        <v>0</v>
      </c>
      <c r="EV297" s="285">
        <v>8710</v>
      </c>
      <c r="EW297" s="285">
        <v>168</v>
      </c>
      <c r="EX297" s="285">
        <v>142</v>
      </c>
      <c r="EY297" s="285">
        <v>1285</v>
      </c>
      <c r="EZ297" s="285">
        <v>19</v>
      </c>
      <c r="FA297" s="285">
        <v>58</v>
      </c>
      <c r="FB297" s="285">
        <v>4</v>
      </c>
      <c r="FC297" s="285">
        <v>10</v>
      </c>
      <c r="FD297" s="285">
        <v>38</v>
      </c>
      <c r="FE297" s="285">
        <v>19</v>
      </c>
      <c r="FF297" s="285">
        <v>83</v>
      </c>
      <c r="FG297" s="285">
        <v>975</v>
      </c>
      <c r="FH297" s="285">
        <v>921</v>
      </c>
      <c r="FI297" s="285">
        <v>1073</v>
      </c>
      <c r="FJ297" s="285">
        <v>3974</v>
      </c>
      <c r="FK297" s="289">
        <v>36</v>
      </c>
      <c r="FL297" s="288">
        <v>7.1214926648625552</v>
      </c>
      <c r="FM297" s="289">
        <v>12</v>
      </c>
      <c r="FN297" s="288">
        <v>2.3738308882875185</v>
      </c>
      <c r="FO297" s="289">
        <v>9</v>
      </c>
      <c r="FP297" s="288">
        <v>1.7803731662156388</v>
      </c>
      <c r="FQ297" s="281">
        <v>4</v>
      </c>
      <c r="FR297" s="292">
        <v>0.75393317513302205</v>
      </c>
      <c r="FS297" s="281">
        <v>2</v>
      </c>
      <c r="FT297" s="292">
        <v>0.37696658756651102</v>
      </c>
      <c r="FU297" s="295">
        <v>42</v>
      </c>
      <c r="FV297" s="291">
        <v>7.9162983388967314</v>
      </c>
      <c r="FW297" s="293">
        <v>4</v>
      </c>
      <c r="FX297" s="293">
        <v>1</v>
      </c>
      <c r="FY297" s="293">
        <v>3</v>
      </c>
      <c r="FZ297" s="293">
        <v>0</v>
      </c>
      <c r="GA297" s="293">
        <v>0</v>
      </c>
      <c r="GB297" s="285">
        <v>20805</v>
      </c>
      <c r="GC297" s="285">
        <v>3956</v>
      </c>
      <c r="GD297" s="285">
        <v>5871</v>
      </c>
      <c r="GE297" s="285">
        <v>809</v>
      </c>
      <c r="GF297" s="285">
        <v>187</v>
      </c>
      <c r="GG297" s="288">
        <v>776.8</v>
      </c>
      <c r="GH297" s="288">
        <v>1766.97</v>
      </c>
      <c r="GI297" s="288">
        <v>82.7</v>
      </c>
      <c r="GJ297" s="288">
        <v>38.6</v>
      </c>
      <c r="GK297" s="288">
        <v>11</v>
      </c>
      <c r="GL297" s="288">
        <v>6</v>
      </c>
      <c r="GM297" s="288">
        <v>28</v>
      </c>
      <c r="GN297" s="288">
        <v>25</v>
      </c>
      <c r="GO297" s="288">
        <v>11</v>
      </c>
      <c r="GP297" s="288">
        <v>26</v>
      </c>
      <c r="GQ297" s="288">
        <v>7</v>
      </c>
      <c r="GR297" s="288">
        <v>9</v>
      </c>
      <c r="GS297" s="288">
        <v>2</v>
      </c>
      <c r="GT297" s="288">
        <v>82</v>
      </c>
      <c r="GU297" s="288">
        <v>2</v>
      </c>
      <c r="GV297" s="288">
        <v>5</v>
      </c>
      <c r="GW297" s="288">
        <v>2</v>
      </c>
      <c r="GX297" s="288">
        <v>2</v>
      </c>
      <c r="GY297" s="288">
        <v>4</v>
      </c>
      <c r="GZ297" s="288">
        <v>7</v>
      </c>
      <c r="HA297" s="288">
        <v>2</v>
      </c>
      <c r="HB297" s="288">
        <v>1</v>
      </c>
      <c r="HC297" s="288">
        <v>3</v>
      </c>
      <c r="HD297" s="288">
        <v>5</v>
      </c>
      <c r="HE297" s="288">
        <v>6</v>
      </c>
      <c r="HF297" s="288">
        <v>6</v>
      </c>
      <c r="HG297" s="288">
        <v>7</v>
      </c>
      <c r="HH297" s="288">
        <v>17</v>
      </c>
      <c r="HI297" s="288">
        <v>5</v>
      </c>
      <c r="HJ297" s="134">
        <v>3.1651078510500246</v>
      </c>
      <c r="HK297" s="134">
        <v>28.881609140831472</v>
      </c>
      <c r="HL297" s="132">
        <v>51.070993369099057</v>
      </c>
      <c r="HM297" s="144">
        <v>108.062169020298</v>
      </c>
      <c r="HN297" s="144">
        <v>105.19198105636799</v>
      </c>
      <c r="HO297" s="366">
        <v>0.213320692107134</v>
      </c>
      <c r="HP297" s="365">
        <v>4.81165795985702E-2</v>
      </c>
      <c r="HQ297" s="366">
        <v>6.0200668896321101</v>
      </c>
      <c r="HR297" s="365">
        <v>1.80878552971576</v>
      </c>
      <c r="HS297" s="132">
        <v>87.290969899665598</v>
      </c>
      <c r="HT297" s="132">
        <v>91.214470284237706</v>
      </c>
      <c r="HU297" s="132">
        <v>3.5434937188907298</v>
      </c>
      <c r="HV297" s="132">
        <v>2.66015947209238</v>
      </c>
      <c r="HW297" s="132">
        <v>3.8748402816985101</v>
      </c>
      <c r="HX297" s="132">
        <v>6.7092622884151396</v>
      </c>
      <c r="HY297" s="144">
        <v>101.05876240954559</v>
      </c>
      <c r="HZ297" s="144">
        <v>104.22759930485999</v>
      </c>
      <c r="IA297" s="383">
        <v>35</v>
      </c>
      <c r="IB297" s="383">
        <v>38</v>
      </c>
      <c r="IC297" s="366">
        <v>0.59716771881931396</v>
      </c>
      <c r="ID297" s="366">
        <v>0.35273368606701899</v>
      </c>
      <c r="IE297" s="366">
        <v>5.0651230101302502</v>
      </c>
      <c r="IF297" s="366">
        <v>4.2889390519187396</v>
      </c>
      <c r="IG297" s="144">
        <v>71.345875542691701</v>
      </c>
      <c r="IH297" s="144">
        <v>73.250564334085794</v>
      </c>
      <c r="II297" s="144">
        <v>11.789796962975601</v>
      </c>
      <c r="IJ297" s="144">
        <v>8.2242643646152391</v>
      </c>
      <c r="IK297" s="144">
        <v>3.0556958765439401</v>
      </c>
      <c r="IL297" s="144">
        <v>5.8127660343596697</v>
      </c>
      <c r="IM297" s="146">
        <v>85.901933541121053</v>
      </c>
      <c r="IN297" s="135">
        <v>90.593344536934268</v>
      </c>
      <c r="IO297" s="366">
        <v>0.80850080850080897</v>
      </c>
      <c r="IP297" s="366">
        <v>0.23181686467690499</v>
      </c>
      <c r="IQ297" s="366">
        <v>11.0410094637224</v>
      </c>
      <c r="IR297" s="366">
        <v>4.4692737430167604</v>
      </c>
      <c r="IS297" s="144">
        <v>94.952681388012607</v>
      </c>
      <c r="IT297" s="144">
        <v>93.575418994413397</v>
      </c>
      <c r="IU297" s="144">
        <v>7.3227073227073198</v>
      </c>
      <c r="IV297" s="144">
        <v>5.1869023471457503</v>
      </c>
      <c r="IW297" s="144">
        <v>4.6658994566404903</v>
      </c>
      <c r="IX297" s="144">
        <v>7.4319963116643599</v>
      </c>
      <c r="IY297" s="338">
        <v>34</v>
      </c>
      <c r="IZ297" s="366">
        <v>0.4149377593361</v>
      </c>
      <c r="JA297" s="366">
        <v>4.7619047619047601</v>
      </c>
      <c r="JB297" s="366">
        <v>92.577030812324907</v>
      </c>
      <c r="JC297" s="366">
        <v>8.7136929460580905</v>
      </c>
      <c r="JD297" s="144">
        <v>6.14172232113002</v>
      </c>
    </row>
    <row r="298" spans="1:264" ht="18" customHeight="1">
      <c r="A298" s="278"/>
      <c r="B298" s="279" t="s">
        <v>87</v>
      </c>
      <c r="C298" s="279" t="s">
        <v>87</v>
      </c>
      <c r="D298" s="280" t="s">
        <v>2014</v>
      </c>
      <c r="E298" s="281" t="s">
        <v>1499</v>
      </c>
      <c r="F298" s="280" t="s">
        <v>140</v>
      </c>
      <c r="G298" s="281" t="s">
        <v>39</v>
      </c>
      <c r="H298" s="282" t="s">
        <v>87</v>
      </c>
      <c r="I298" s="282" t="s">
        <v>87</v>
      </c>
      <c r="J298" s="282" t="s">
        <v>87</v>
      </c>
      <c r="K298" s="282" t="s">
        <v>87</v>
      </c>
      <c r="L298" s="282" t="s">
        <v>87</v>
      </c>
      <c r="M298" s="283">
        <v>307771</v>
      </c>
      <c r="N298" s="282" t="s">
        <v>87</v>
      </c>
      <c r="O298" s="282" t="s">
        <v>87</v>
      </c>
      <c r="P298" s="282" t="s">
        <v>87</v>
      </c>
      <c r="Q298" s="282" t="s">
        <v>87</v>
      </c>
      <c r="R298" s="132">
        <v>109.23474382671327</v>
      </c>
      <c r="S298" s="132">
        <v>106.04336400779088</v>
      </c>
      <c r="T298" s="395">
        <v>285.66185352130788</v>
      </c>
      <c r="U298" s="395">
        <v>144.75346688040827</v>
      </c>
      <c r="V298" s="132">
        <v>9.7876269621422001</v>
      </c>
      <c r="W298" s="132">
        <v>7.6869806094182804</v>
      </c>
      <c r="X298" s="132">
        <v>17.474607571560501</v>
      </c>
      <c r="Y298" s="282" t="s">
        <v>87</v>
      </c>
      <c r="Z298" s="282" t="s">
        <v>87</v>
      </c>
      <c r="AA298" s="282" t="s">
        <v>87</v>
      </c>
      <c r="AB298" s="282" t="s">
        <v>87</v>
      </c>
      <c r="AC298" s="282" t="s">
        <v>87</v>
      </c>
      <c r="AD298" s="282" t="s">
        <v>87</v>
      </c>
      <c r="AE298" s="282" t="s">
        <v>87</v>
      </c>
      <c r="AF298" s="282" t="s">
        <v>87</v>
      </c>
      <c r="AG298" s="282" t="s">
        <v>87</v>
      </c>
      <c r="AH298" s="282" t="s">
        <v>87</v>
      </c>
      <c r="AI298" s="282" t="s">
        <v>87</v>
      </c>
      <c r="AJ298" s="282" t="s">
        <v>87</v>
      </c>
      <c r="AK298" s="282" t="s">
        <v>87</v>
      </c>
      <c r="AL298" s="282" t="s">
        <v>87</v>
      </c>
      <c r="AM298" s="282" t="s">
        <v>87</v>
      </c>
      <c r="AN298" s="282" t="s">
        <v>87</v>
      </c>
      <c r="AO298" s="282" t="s">
        <v>87</v>
      </c>
      <c r="AP298" s="282" t="s">
        <v>87</v>
      </c>
      <c r="AQ298" s="282" t="s">
        <v>87</v>
      </c>
      <c r="AR298" s="282" t="s">
        <v>87</v>
      </c>
      <c r="AS298" s="282" t="s">
        <v>87</v>
      </c>
      <c r="AT298" s="282" t="s">
        <v>87</v>
      </c>
      <c r="AU298" s="282" t="s">
        <v>87</v>
      </c>
      <c r="AV298" s="282" t="s">
        <v>87</v>
      </c>
      <c r="AW298" s="286" t="s">
        <v>87</v>
      </c>
      <c r="AX298" s="286" t="s">
        <v>87</v>
      </c>
      <c r="AY298" s="286" t="s">
        <v>87</v>
      </c>
      <c r="AZ298" s="286" t="s">
        <v>87</v>
      </c>
      <c r="BA298" s="286" t="s">
        <v>87</v>
      </c>
      <c r="BB298" s="285">
        <v>92</v>
      </c>
      <c r="BC298" s="285">
        <v>100</v>
      </c>
      <c r="BD298" s="287" t="s">
        <v>88</v>
      </c>
      <c r="BE298" s="287" t="s">
        <v>88</v>
      </c>
      <c r="BF298" s="287" t="s">
        <v>88</v>
      </c>
      <c r="BG298" s="285">
        <v>89</v>
      </c>
      <c r="BH298" s="284">
        <v>27.44423270242434</v>
      </c>
      <c r="BI298" s="285">
        <v>372</v>
      </c>
      <c r="BJ298" s="284">
        <v>114.71072545282985</v>
      </c>
      <c r="BK298" s="285">
        <v>0</v>
      </c>
      <c r="BL298" s="284">
        <v>0</v>
      </c>
      <c r="BM298" s="285">
        <v>11</v>
      </c>
      <c r="BN298" s="288">
        <v>3.3919838171535703</v>
      </c>
      <c r="BO298" s="289">
        <v>243</v>
      </c>
      <c r="BP298" s="288">
        <v>74.932006142574338</v>
      </c>
      <c r="BQ298" s="285">
        <v>0</v>
      </c>
      <c r="BR298" s="288">
        <v>0</v>
      </c>
      <c r="BS298" s="285">
        <v>17</v>
      </c>
      <c r="BT298" s="288">
        <v>5.2421568083282457</v>
      </c>
      <c r="BU298" s="285">
        <v>0</v>
      </c>
      <c r="BV298" s="288">
        <v>0</v>
      </c>
      <c r="BW298" s="285">
        <v>42</v>
      </c>
      <c r="BX298" s="288">
        <v>12.951210938222724</v>
      </c>
      <c r="BY298" s="290">
        <v>0</v>
      </c>
      <c r="BZ298" s="291">
        <v>0</v>
      </c>
      <c r="CA298" s="285">
        <v>593</v>
      </c>
      <c r="CB298" s="288">
        <v>182.85876396109703</v>
      </c>
      <c r="CC298" s="285">
        <v>399</v>
      </c>
      <c r="CD298" s="288">
        <v>123.03650391311588</v>
      </c>
      <c r="CE298" s="285">
        <v>513</v>
      </c>
      <c r="CF298" s="288">
        <v>158.18979074543469</v>
      </c>
      <c r="CG298" s="285">
        <v>787</v>
      </c>
      <c r="CH298" s="288">
        <v>242.68102400907816</v>
      </c>
      <c r="CI298" s="285">
        <v>1735</v>
      </c>
      <c r="CJ298" s="288">
        <v>535.00835661467681</v>
      </c>
      <c r="CK298" s="285">
        <v>664</v>
      </c>
      <c r="CL298" s="288">
        <v>204.75247768999733</v>
      </c>
      <c r="CM298" s="285">
        <v>158</v>
      </c>
      <c r="CN298" s="292">
        <v>48.721222100933105</v>
      </c>
      <c r="CO298" s="285">
        <v>173</v>
      </c>
      <c r="CP298" s="288">
        <v>53.346654578869789</v>
      </c>
      <c r="CQ298" s="285">
        <v>0</v>
      </c>
      <c r="CR298" s="288">
        <v>0</v>
      </c>
      <c r="CS298" s="290">
        <v>14</v>
      </c>
      <c r="CT298" s="291">
        <v>4.317070312740908</v>
      </c>
      <c r="CU298" s="285">
        <v>50</v>
      </c>
      <c r="CV298" s="288">
        <v>15.418108259788958</v>
      </c>
      <c r="CW298" s="285">
        <v>1088</v>
      </c>
      <c r="CX298" s="288">
        <v>335.49803573300773</v>
      </c>
      <c r="CY298" s="285">
        <v>1088</v>
      </c>
      <c r="CZ298" s="288">
        <v>335.49803573300773</v>
      </c>
      <c r="DA298" s="285">
        <v>0</v>
      </c>
      <c r="DB298" s="288">
        <v>0</v>
      </c>
      <c r="DC298" s="285">
        <v>0</v>
      </c>
      <c r="DD298" s="285">
        <v>0</v>
      </c>
      <c r="DE298" s="285">
        <v>261</v>
      </c>
      <c r="DF298" s="285">
        <v>7427</v>
      </c>
      <c r="DG298" s="285">
        <v>0</v>
      </c>
      <c r="DH298" s="285">
        <v>3</v>
      </c>
      <c r="DI298" s="285">
        <v>0</v>
      </c>
      <c r="DJ298" s="285">
        <v>170</v>
      </c>
      <c r="DK298" s="285">
        <v>1</v>
      </c>
      <c r="DL298" s="285">
        <v>0</v>
      </c>
      <c r="DM298" s="285">
        <v>0</v>
      </c>
      <c r="DN298" s="285">
        <v>1035</v>
      </c>
      <c r="DO298" s="285">
        <v>0</v>
      </c>
      <c r="DP298" s="285">
        <v>7</v>
      </c>
      <c r="DQ298" s="285">
        <v>2</v>
      </c>
      <c r="DR298" s="285">
        <v>0</v>
      </c>
      <c r="DS298" s="285">
        <v>0</v>
      </c>
      <c r="DT298" s="285">
        <v>346</v>
      </c>
      <c r="DU298" s="285">
        <v>25031</v>
      </c>
      <c r="DV298" s="285">
        <v>3347</v>
      </c>
      <c r="DW298" s="285">
        <v>3136</v>
      </c>
      <c r="DX298" s="285">
        <v>492</v>
      </c>
      <c r="DY298" s="285">
        <v>459</v>
      </c>
      <c r="DZ298" s="285">
        <v>5161</v>
      </c>
      <c r="EA298" s="285">
        <v>12994</v>
      </c>
      <c r="EB298" s="288">
        <v>32.707403416961697</v>
      </c>
      <c r="EC298" s="285">
        <v>193</v>
      </c>
      <c r="ED298" s="285">
        <v>4202</v>
      </c>
      <c r="EE298" s="285">
        <v>1172</v>
      </c>
      <c r="EF298" s="288">
        <v>27.891480247501189</v>
      </c>
      <c r="EG298" s="285">
        <v>228</v>
      </c>
      <c r="EH298" s="285">
        <v>182</v>
      </c>
      <c r="EI298" s="285">
        <v>25</v>
      </c>
      <c r="EJ298" s="285">
        <v>7</v>
      </c>
      <c r="EK298" s="285">
        <v>466</v>
      </c>
      <c r="EL298" s="285">
        <v>0</v>
      </c>
      <c r="EM298" s="285">
        <v>29</v>
      </c>
      <c r="EN298" s="285">
        <v>17</v>
      </c>
      <c r="EO298" s="285">
        <v>46</v>
      </c>
      <c r="EP298" s="285">
        <v>52</v>
      </c>
      <c r="EQ298" s="285">
        <v>25</v>
      </c>
      <c r="ER298" s="285">
        <v>0</v>
      </c>
      <c r="ES298" s="285">
        <v>4</v>
      </c>
      <c r="ET298" s="285">
        <v>3</v>
      </c>
      <c r="EU298" s="285">
        <v>0</v>
      </c>
      <c r="EV298" s="285">
        <v>2729</v>
      </c>
      <c r="EW298" s="285">
        <v>24</v>
      </c>
      <c r="EX298" s="285">
        <v>47</v>
      </c>
      <c r="EY298" s="285">
        <v>458</v>
      </c>
      <c r="EZ298" s="285">
        <v>0</v>
      </c>
      <c r="FA298" s="285">
        <v>12</v>
      </c>
      <c r="FB298" s="285">
        <v>1</v>
      </c>
      <c r="FC298" s="285">
        <v>0</v>
      </c>
      <c r="FD298" s="285">
        <v>28</v>
      </c>
      <c r="FE298" s="285">
        <v>3</v>
      </c>
      <c r="FF298" s="285">
        <v>35</v>
      </c>
      <c r="FG298" s="285">
        <v>415</v>
      </c>
      <c r="FH298" s="285">
        <v>439</v>
      </c>
      <c r="FI298" s="285">
        <v>332</v>
      </c>
      <c r="FJ298" s="285">
        <v>1150</v>
      </c>
      <c r="FK298" s="289">
        <v>14</v>
      </c>
      <c r="FL298" s="288">
        <v>4.5488366350305904</v>
      </c>
      <c r="FM298" s="289">
        <v>5</v>
      </c>
      <c r="FN298" s="288">
        <v>1.6245845125109253</v>
      </c>
      <c r="FO298" s="289">
        <v>2</v>
      </c>
      <c r="FP298" s="288">
        <v>0.64983380500437016</v>
      </c>
      <c r="FQ298" s="281">
        <v>2</v>
      </c>
      <c r="FR298" s="292">
        <v>0.61672433039155827</v>
      </c>
      <c r="FS298" s="281">
        <v>0</v>
      </c>
      <c r="FT298" s="292">
        <v>0</v>
      </c>
      <c r="FU298" s="289">
        <v>20</v>
      </c>
      <c r="FV298" s="288">
        <v>6.1672433039155834</v>
      </c>
      <c r="FW298" s="293">
        <v>0</v>
      </c>
      <c r="FX298" s="293">
        <v>0</v>
      </c>
      <c r="FY298" s="293">
        <v>0</v>
      </c>
      <c r="FZ298" s="293">
        <v>0</v>
      </c>
      <c r="GA298" s="293">
        <v>0</v>
      </c>
      <c r="GB298" s="285">
        <v>6291</v>
      </c>
      <c r="GC298" s="285">
        <v>1535</v>
      </c>
      <c r="GD298" s="285">
        <v>1838</v>
      </c>
      <c r="GE298" s="285">
        <v>0</v>
      </c>
      <c r="GF298" s="285">
        <v>52</v>
      </c>
      <c r="GG298" s="288">
        <v>143.9</v>
      </c>
      <c r="GH298" s="288">
        <v>522.79999999999995</v>
      </c>
      <c r="GI298" s="288">
        <v>23.1</v>
      </c>
      <c r="GJ298" s="288">
        <v>5.6</v>
      </c>
      <c r="GK298" s="288">
        <v>2.2000000000000002</v>
      </c>
      <c r="GL298" s="288">
        <v>1.6</v>
      </c>
      <c r="GM298" s="288">
        <v>4</v>
      </c>
      <c r="GN298" s="288">
        <v>3</v>
      </c>
      <c r="GO298" s="288">
        <v>2</v>
      </c>
      <c r="GP298" s="288">
        <v>3</v>
      </c>
      <c r="GQ298" s="288">
        <v>2</v>
      </c>
      <c r="GR298" s="288">
        <v>0</v>
      </c>
      <c r="GS298" s="288">
        <v>0</v>
      </c>
      <c r="GT298" s="288">
        <v>13</v>
      </c>
      <c r="GU298" s="288">
        <v>1</v>
      </c>
      <c r="GV298" s="288">
        <v>2</v>
      </c>
      <c r="GW298" s="288">
        <v>0</v>
      </c>
      <c r="GX298" s="288">
        <v>1</v>
      </c>
      <c r="GY298" s="288">
        <v>1</v>
      </c>
      <c r="GZ298" s="288">
        <v>2</v>
      </c>
      <c r="HA298" s="288">
        <v>0</v>
      </c>
      <c r="HB298" s="288">
        <v>0</v>
      </c>
      <c r="HC298" s="288">
        <v>1</v>
      </c>
      <c r="HD298" s="288">
        <v>0</v>
      </c>
      <c r="HE298" s="288">
        <v>1</v>
      </c>
      <c r="HF298" s="288">
        <v>1</v>
      </c>
      <c r="HG298" s="288">
        <v>2</v>
      </c>
      <c r="HH298" s="288">
        <v>16</v>
      </c>
      <c r="HI298" s="288">
        <v>0</v>
      </c>
      <c r="HJ298" s="134">
        <v>1.9495014150131105</v>
      </c>
      <c r="HK298" s="134">
        <v>13.646509905091772</v>
      </c>
      <c r="HL298" s="132">
        <v>38.470161256258713</v>
      </c>
      <c r="HM298" s="144">
        <v>115.127617689343</v>
      </c>
      <c r="HN298" s="144">
        <v>116.61132420937901</v>
      </c>
      <c r="HO298" s="365">
        <v>0.13952190493907499</v>
      </c>
      <c r="HP298" s="365">
        <v>7.2041784234856202E-2</v>
      </c>
      <c r="HQ298" s="365">
        <v>6.6371681415929196</v>
      </c>
      <c r="HR298" s="365">
        <v>4.9382716049382704</v>
      </c>
      <c r="HS298" s="132">
        <v>88.053097345132699</v>
      </c>
      <c r="HT298" s="132">
        <v>93.827160493827193</v>
      </c>
      <c r="HU298" s="132">
        <v>2.1021300344154001</v>
      </c>
      <c r="HV298" s="132">
        <v>1.45884613075584</v>
      </c>
      <c r="HW298" s="132">
        <v>7.3332017370706701</v>
      </c>
      <c r="HX298" s="132">
        <v>11.700428942672</v>
      </c>
      <c r="HY298" s="144">
        <v>106.40297746369841</v>
      </c>
      <c r="HZ298" s="144">
        <v>105.87167384175299</v>
      </c>
      <c r="IA298" s="383">
        <v>53</v>
      </c>
      <c r="IB298" s="383">
        <v>42</v>
      </c>
      <c r="IC298" s="366">
        <v>0.62119081106422902</v>
      </c>
      <c r="ID298" s="366">
        <v>0.31839890834660001</v>
      </c>
      <c r="IE298" s="366">
        <v>5.22167487684729</v>
      </c>
      <c r="IF298" s="366">
        <v>3.9660056657223799</v>
      </c>
      <c r="IG298" s="144">
        <v>77.5369458128079</v>
      </c>
      <c r="IH298" s="144">
        <v>76.959395656279497</v>
      </c>
      <c r="II298" s="144">
        <v>11.896390060947001</v>
      </c>
      <c r="IJ298" s="144">
        <v>8.0282010461678404</v>
      </c>
      <c r="IK298" s="144">
        <v>6.6127121989735498</v>
      </c>
      <c r="IL298" s="144">
        <v>10.942734587807999</v>
      </c>
      <c r="IM298" s="146">
        <v>94.373893396028436</v>
      </c>
      <c r="IN298" s="135">
        <v>94.816934003842405</v>
      </c>
      <c r="IO298" s="366">
        <v>0.34501061571125302</v>
      </c>
      <c r="IP298" s="366">
        <v>0.106702880977786</v>
      </c>
      <c r="IQ298" s="366">
        <v>7.0460704607046099</v>
      </c>
      <c r="IR298" s="366">
        <v>3.3846153846153801</v>
      </c>
      <c r="IS298" s="144">
        <v>91.327913279132801</v>
      </c>
      <c r="IT298" s="144">
        <v>93.538461538461505</v>
      </c>
      <c r="IU298" s="144">
        <v>4.8964968152866204</v>
      </c>
      <c r="IV298" s="144">
        <v>3.1525851197982302</v>
      </c>
      <c r="IW298" s="144">
        <v>11.917562724014299</v>
      </c>
      <c r="IX298" s="144">
        <v>16.591907830324001</v>
      </c>
      <c r="IY298" s="338">
        <v>32</v>
      </c>
      <c r="IZ298" s="366">
        <v>0.31080031080031101</v>
      </c>
      <c r="JA298" s="366">
        <v>5.9149722735674697</v>
      </c>
      <c r="JB298" s="366">
        <v>95.933456561922398</v>
      </c>
      <c r="JC298" s="366">
        <v>5.2544677544677496</v>
      </c>
      <c r="JD298" s="144">
        <v>11.858542847302701</v>
      </c>
    </row>
    <row r="299" spans="1:264" ht="18" customHeight="1">
      <c r="A299" s="278"/>
      <c r="B299" s="279" t="s">
        <v>87</v>
      </c>
      <c r="C299" s="279" t="s">
        <v>87</v>
      </c>
      <c r="D299" s="280" t="s">
        <v>2015</v>
      </c>
      <c r="E299" s="281" t="s">
        <v>1311</v>
      </c>
      <c r="F299" s="280" t="s">
        <v>140</v>
      </c>
      <c r="G299" s="281" t="s">
        <v>39</v>
      </c>
      <c r="H299" s="282" t="s">
        <v>87</v>
      </c>
      <c r="I299" s="282" t="s">
        <v>87</v>
      </c>
      <c r="J299" s="282" t="s">
        <v>87</v>
      </c>
      <c r="K299" s="282" t="s">
        <v>87</v>
      </c>
      <c r="L299" s="282" t="s">
        <v>87</v>
      </c>
      <c r="M299" s="283">
        <v>264638</v>
      </c>
      <c r="N299" s="282" t="s">
        <v>87</v>
      </c>
      <c r="O299" s="282" t="s">
        <v>87</v>
      </c>
      <c r="P299" s="282" t="s">
        <v>87</v>
      </c>
      <c r="Q299" s="282" t="s">
        <v>87</v>
      </c>
      <c r="R299" s="132">
        <v>102.97917118978353</v>
      </c>
      <c r="S299" s="132">
        <v>103.97322019794603</v>
      </c>
      <c r="T299" s="395">
        <v>66.307198709142995</v>
      </c>
      <c r="U299" s="395">
        <v>67.141787803635907</v>
      </c>
      <c r="V299" s="132">
        <v>8.6502860989565793</v>
      </c>
      <c r="W299" s="132">
        <v>7.03466846179737</v>
      </c>
      <c r="X299" s="132">
        <v>15.684954560754001</v>
      </c>
      <c r="Y299" s="282" t="s">
        <v>87</v>
      </c>
      <c r="Z299" s="282" t="s">
        <v>87</v>
      </c>
      <c r="AA299" s="282" t="s">
        <v>87</v>
      </c>
      <c r="AB299" s="282" t="s">
        <v>87</v>
      </c>
      <c r="AC299" s="282" t="s">
        <v>87</v>
      </c>
      <c r="AD299" s="282" t="s">
        <v>87</v>
      </c>
      <c r="AE299" s="282" t="s">
        <v>87</v>
      </c>
      <c r="AF299" s="282" t="s">
        <v>87</v>
      </c>
      <c r="AG299" s="282" t="s">
        <v>87</v>
      </c>
      <c r="AH299" s="282" t="s">
        <v>87</v>
      </c>
      <c r="AI299" s="282" t="s">
        <v>87</v>
      </c>
      <c r="AJ299" s="282" t="s">
        <v>87</v>
      </c>
      <c r="AK299" s="282" t="s">
        <v>87</v>
      </c>
      <c r="AL299" s="282" t="s">
        <v>87</v>
      </c>
      <c r="AM299" s="282" t="s">
        <v>87</v>
      </c>
      <c r="AN299" s="282" t="s">
        <v>87</v>
      </c>
      <c r="AO299" s="282" t="s">
        <v>87</v>
      </c>
      <c r="AP299" s="282" t="s">
        <v>87</v>
      </c>
      <c r="AQ299" s="282" t="s">
        <v>87</v>
      </c>
      <c r="AR299" s="282" t="s">
        <v>87</v>
      </c>
      <c r="AS299" s="282" t="s">
        <v>87</v>
      </c>
      <c r="AT299" s="282" t="s">
        <v>87</v>
      </c>
      <c r="AU299" s="282" t="s">
        <v>87</v>
      </c>
      <c r="AV299" s="282" t="s">
        <v>87</v>
      </c>
      <c r="AW299" s="286" t="s">
        <v>87</v>
      </c>
      <c r="AX299" s="286" t="s">
        <v>87</v>
      </c>
      <c r="AY299" s="286" t="s">
        <v>87</v>
      </c>
      <c r="AZ299" s="286" t="s">
        <v>87</v>
      </c>
      <c r="BA299" s="286" t="s">
        <v>87</v>
      </c>
      <c r="BB299" s="285">
        <v>57</v>
      </c>
      <c r="BC299" s="285">
        <v>67</v>
      </c>
      <c r="BD299" s="287" t="s">
        <v>88</v>
      </c>
      <c r="BE299" s="287" t="s">
        <v>88</v>
      </c>
      <c r="BF299" s="287" t="s">
        <v>88</v>
      </c>
      <c r="BG299" s="285">
        <v>78</v>
      </c>
      <c r="BH299" s="284">
        <v>29.094598475890649</v>
      </c>
      <c r="BI299" s="285">
        <v>420</v>
      </c>
      <c r="BJ299" s="284">
        <v>156.6632225624881</v>
      </c>
      <c r="BK299" s="285">
        <v>12</v>
      </c>
      <c r="BL299" s="284">
        <v>4.4760920732139464</v>
      </c>
      <c r="BM299" s="285">
        <v>0</v>
      </c>
      <c r="BN299" s="288">
        <v>0</v>
      </c>
      <c r="BO299" s="289">
        <v>194</v>
      </c>
      <c r="BP299" s="288">
        <v>72.363488516958796</v>
      </c>
      <c r="BQ299" s="285">
        <v>12</v>
      </c>
      <c r="BR299" s="288">
        <v>4.4760920732139464</v>
      </c>
      <c r="BS299" s="285">
        <v>0</v>
      </c>
      <c r="BT299" s="288">
        <v>0</v>
      </c>
      <c r="BU299" s="285">
        <v>0</v>
      </c>
      <c r="BV299" s="288">
        <v>0</v>
      </c>
      <c r="BW299" s="285">
        <v>38</v>
      </c>
      <c r="BX299" s="288">
        <v>14.174291565177496</v>
      </c>
      <c r="BY299" s="290">
        <v>0</v>
      </c>
      <c r="BZ299" s="291">
        <v>0</v>
      </c>
      <c r="CA299" s="285">
        <v>552</v>
      </c>
      <c r="CB299" s="288">
        <v>205.9002353678415</v>
      </c>
      <c r="CC299" s="290">
        <v>420</v>
      </c>
      <c r="CD299" s="291">
        <v>156.6632225624881</v>
      </c>
      <c r="CE299" s="290">
        <v>38</v>
      </c>
      <c r="CF299" s="291">
        <v>14.174291565177496</v>
      </c>
      <c r="CG299" s="285">
        <v>356</v>
      </c>
      <c r="CH299" s="288">
        <v>132.79073150534705</v>
      </c>
      <c r="CI299" s="285">
        <v>1713</v>
      </c>
      <c r="CJ299" s="288">
        <v>638.96214345129079</v>
      </c>
      <c r="CK299" s="285">
        <v>666</v>
      </c>
      <c r="CL299" s="288">
        <v>248.423110063374</v>
      </c>
      <c r="CM299" s="285">
        <v>236</v>
      </c>
      <c r="CN299" s="292">
        <v>88.029810773207601</v>
      </c>
      <c r="CO299" s="285">
        <v>158</v>
      </c>
      <c r="CP299" s="288">
        <v>58.935212297316951</v>
      </c>
      <c r="CQ299" s="285">
        <v>6</v>
      </c>
      <c r="CR299" s="288">
        <v>2.2380460366069732</v>
      </c>
      <c r="CS299" s="285">
        <v>18</v>
      </c>
      <c r="CT299" s="288">
        <v>6.7141381098209196</v>
      </c>
      <c r="CU299" s="290">
        <v>68</v>
      </c>
      <c r="CV299" s="291">
        <v>25.364521748212361</v>
      </c>
      <c r="CW299" s="290">
        <v>754</v>
      </c>
      <c r="CX299" s="291">
        <v>281.24778526694291</v>
      </c>
      <c r="CY299" s="290">
        <v>754</v>
      </c>
      <c r="CZ299" s="291">
        <v>281.24778526694291</v>
      </c>
      <c r="DA299" s="290">
        <v>0</v>
      </c>
      <c r="DB299" s="291">
        <v>0</v>
      </c>
      <c r="DC299" s="290">
        <v>0</v>
      </c>
      <c r="DD299" s="290">
        <v>0</v>
      </c>
      <c r="DE299" s="290">
        <v>997</v>
      </c>
      <c r="DF299" s="290">
        <v>12715</v>
      </c>
      <c r="DG299" s="290">
        <v>0</v>
      </c>
      <c r="DH299" s="290">
        <v>128</v>
      </c>
      <c r="DI299" s="290">
        <v>15</v>
      </c>
      <c r="DJ299" s="290">
        <v>798</v>
      </c>
      <c r="DK299" s="290">
        <v>573</v>
      </c>
      <c r="DL299" s="290">
        <v>543</v>
      </c>
      <c r="DM299" s="290">
        <v>95</v>
      </c>
      <c r="DN299" s="290">
        <v>483</v>
      </c>
      <c r="DO299" s="290">
        <v>0</v>
      </c>
      <c r="DP299" s="290">
        <v>54</v>
      </c>
      <c r="DQ299" s="290">
        <v>49</v>
      </c>
      <c r="DR299" s="290">
        <v>0</v>
      </c>
      <c r="DS299" s="290">
        <v>0</v>
      </c>
      <c r="DT299" s="290">
        <v>1459</v>
      </c>
      <c r="DU299" s="290">
        <v>24867</v>
      </c>
      <c r="DV299" s="290">
        <v>3096</v>
      </c>
      <c r="DW299" s="290">
        <v>3836</v>
      </c>
      <c r="DX299" s="290">
        <v>468</v>
      </c>
      <c r="DY299" s="290">
        <v>435</v>
      </c>
      <c r="DZ299" s="290">
        <v>2805</v>
      </c>
      <c r="EA299" s="290">
        <v>15028</v>
      </c>
      <c r="EB299" s="291">
        <v>25.871706148522801</v>
      </c>
      <c r="EC299" s="290">
        <v>110</v>
      </c>
      <c r="ED299" s="290">
        <v>5118</v>
      </c>
      <c r="EE299" s="290">
        <v>1373</v>
      </c>
      <c r="EF299" s="291">
        <v>26.826885502149278</v>
      </c>
      <c r="EG299" s="290">
        <v>246</v>
      </c>
      <c r="EH299" s="290">
        <v>174</v>
      </c>
      <c r="EI299" s="290">
        <v>65</v>
      </c>
      <c r="EJ299" s="290">
        <v>42</v>
      </c>
      <c r="EK299" s="290">
        <v>406</v>
      </c>
      <c r="EL299" s="290">
        <v>2</v>
      </c>
      <c r="EM299" s="290">
        <v>33</v>
      </c>
      <c r="EN299" s="290">
        <v>3</v>
      </c>
      <c r="EO299" s="290">
        <v>42</v>
      </c>
      <c r="EP299" s="290">
        <v>103</v>
      </c>
      <c r="EQ299" s="290">
        <v>40</v>
      </c>
      <c r="ER299" s="290">
        <v>0</v>
      </c>
      <c r="ES299" s="290">
        <v>4</v>
      </c>
      <c r="ET299" s="290">
        <v>0</v>
      </c>
      <c r="EU299" s="290">
        <v>0</v>
      </c>
      <c r="EV299" s="290">
        <v>3005</v>
      </c>
      <c r="EW299" s="290">
        <v>16</v>
      </c>
      <c r="EX299" s="290">
        <v>55</v>
      </c>
      <c r="EY299" s="290">
        <v>0</v>
      </c>
      <c r="EZ299" s="290">
        <v>26</v>
      </c>
      <c r="FA299" s="290">
        <v>36</v>
      </c>
      <c r="FB299" s="290">
        <v>2</v>
      </c>
      <c r="FC299" s="290">
        <v>6</v>
      </c>
      <c r="FD299" s="290">
        <v>0</v>
      </c>
      <c r="FE299" s="290">
        <v>0</v>
      </c>
      <c r="FF299" s="290">
        <v>16</v>
      </c>
      <c r="FG299" s="290">
        <v>474</v>
      </c>
      <c r="FH299" s="290">
        <v>326</v>
      </c>
      <c r="FI299" s="290">
        <v>439</v>
      </c>
      <c r="FJ299" s="290">
        <v>2061</v>
      </c>
      <c r="FK299" s="289">
        <v>13</v>
      </c>
      <c r="FL299" s="288">
        <v>4.912370861327549</v>
      </c>
      <c r="FM299" s="295">
        <v>4</v>
      </c>
      <c r="FN299" s="291">
        <v>1.5114987265623228</v>
      </c>
      <c r="FO299" s="295">
        <v>0</v>
      </c>
      <c r="FP299" s="291">
        <v>0</v>
      </c>
      <c r="FQ299" s="281">
        <v>4</v>
      </c>
      <c r="FR299" s="292">
        <v>1.4920306910713153</v>
      </c>
      <c r="FS299" s="281">
        <v>1</v>
      </c>
      <c r="FT299" s="292">
        <v>0.37300767276782881</v>
      </c>
      <c r="FU299" s="295">
        <v>18</v>
      </c>
      <c r="FV299" s="291">
        <v>6.7141381098209196</v>
      </c>
      <c r="FW299" s="293">
        <v>1</v>
      </c>
      <c r="FX299" s="293">
        <v>0</v>
      </c>
      <c r="FY299" s="293">
        <v>1</v>
      </c>
      <c r="FZ299" s="293">
        <v>0</v>
      </c>
      <c r="GA299" s="293">
        <v>0</v>
      </c>
      <c r="GB299" s="290">
        <v>8801</v>
      </c>
      <c r="GC299" s="290">
        <v>0</v>
      </c>
      <c r="GD299" s="290">
        <v>2527</v>
      </c>
      <c r="GE299" s="290">
        <v>19</v>
      </c>
      <c r="GF299" s="290">
        <v>32</v>
      </c>
      <c r="GG299" s="291">
        <v>186.19</v>
      </c>
      <c r="GH299" s="291">
        <v>583.02</v>
      </c>
      <c r="GI299" s="291">
        <v>24.46</v>
      </c>
      <c r="GJ299" s="291">
        <v>4</v>
      </c>
      <c r="GK299" s="291">
        <v>1</v>
      </c>
      <c r="GL299" s="291">
        <v>2</v>
      </c>
      <c r="GM299" s="291">
        <v>4</v>
      </c>
      <c r="GN299" s="291">
        <v>4</v>
      </c>
      <c r="GO299" s="291">
        <v>2</v>
      </c>
      <c r="GP299" s="291">
        <v>8</v>
      </c>
      <c r="GQ299" s="291">
        <v>1</v>
      </c>
      <c r="GR299" s="291">
        <v>0</v>
      </c>
      <c r="GS299" s="291">
        <v>0</v>
      </c>
      <c r="GT299" s="291">
        <v>14</v>
      </c>
      <c r="GU299" s="291">
        <v>1</v>
      </c>
      <c r="GV299" s="291">
        <v>3</v>
      </c>
      <c r="GW299" s="291">
        <v>0</v>
      </c>
      <c r="GX299" s="291">
        <v>0</v>
      </c>
      <c r="GY299" s="291">
        <v>1</v>
      </c>
      <c r="GZ299" s="291">
        <v>1</v>
      </c>
      <c r="HA299" s="291">
        <v>0</v>
      </c>
      <c r="HB299" s="291">
        <v>1</v>
      </c>
      <c r="HC299" s="291">
        <v>1</v>
      </c>
      <c r="HD299" s="291">
        <v>1</v>
      </c>
      <c r="HE299" s="291">
        <v>3</v>
      </c>
      <c r="HF299" s="291">
        <v>1</v>
      </c>
      <c r="HG299" s="291">
        <v>5</v>
      </c>
      <c r="HH299" s="291">
        <v>11.16</v>
      </c>
      <c r="HI299" s="291">
        <v>0</v>
      </c>
      <c r="HJ299" s="134">
        <v>1.5114987265623228</v>
      </c>
      <c r="HK299" s="134">
        <v>26.073353033200068</v>
      </c>
      <c r="HL299" s="132">
        <v>45.70394274442824</v>
      </c>
      <c r="HM299" s="144">
        <v>108.980709440984</v>
      </c>
      <c r="HN299" s="144">
        <v>104.905744743631</v>
      </c>
      <c r="HO299" s="365">
        <v>0.109170305676856</v>
      </c>
      <c r="HP299" s="366">
        <v>6.2652279846849998E-2</v>
      </c>
      <c r="HQ299" s="365">
        <v>2.6109660574412499</v>
      </c>
      <c r="HR299" s="366">
        <v>1.6187050359712201</v>
      </c>
      <c r="HS299" s="132">
        <v>60.052219321148797</v>
      </c>
      <c r="HT299" s="132">
        <v>58.633093525179902</v>
      </c>
      <c r="HU299" s="132">
        <v>4.1812227074235802</v>
      </c>
      <c r="HV299" s="132">
        <v>3.8705186216498402</v>
      </c>
      <c r="HW299" s="132">
        <v>7.7443967572722903</v>
      </c>
      <c r="HX299" s="132">
        <v>12.366024299032</v>
      </c>
      <c r="HY299" s="144">
        <v>98.879855064889512</v>
      </c>
      <c r="HZ299" s="144">
        <v>97.915069937526596</v>
      </c>
      <c r="IA299" s="383">
        <v>19</v>
      </c>
      <c r="IB299" s="383">
        <v>9</v>
      </c>
      <c r="IC299" s="366">
        <v>0.28705242483758903</v>
      </c>
      <c r="ID299" s="366">
        <v>8.00355713650511E-2</v>
      </c>
      <c r="IE299" s="366">
        <v>2.8831562974203302</v>
      </c>
      <c r="IF299" s="366">
        <v>1.1194029850746301</v>
      </c>
      <c r="IG299" s="144">
        <v>51.138088012139598</v>
      </c>
      <c r="IH299" s="144">
        <v>52.363184079602</v>
      </c>
      <c r="II299" s="144">
        <v>9.9561867351563702</v>
      </c>
      <c r="IJ299" s="144">
        <v>7.1498443752779002</v>
      </c>
      <c r="IK299" s="144">
        <v>5.8597997138769697</v>
      </c>
      <c r="IL299" s="144">
        <v>10.3691377243366</v>
      </c>
      <c r="IM299" s="146">
        <v>89.900734883124215</v>
      </c>
      <c r="IN299" s="135">
        <v>92.450311721877014</v>
      </c>
      <c r="IO299" s="366">
        <v>0.25564550489987198</v>
      </c>
      <c r="IP299" s="366">
        <v>7.6734192756292202E-2</v>
      </c>
      <c r="IQ299" s="366">
        <v>7.4534161490683202</v>
      </c>
      <c r="IR299" s="366">
        <v>3.2051282051282</v>
      </c>
      <c r="IS299" s="144">
        <v>60.869565217391298</v>
      </c>
      <c r="IT299" s="144">
        <v>67.307692307692307</v>
      </c>
      <c r="IU299" s="144">
        <v>3.4299105240732901</v>
      </c>
      <c r="IV299" s="144">
        <v>2.39410681399632</v>
      </c>
      <c r="IW299" s="144">
        <v>9.6958010763519091</v>
      </c>
      <c r="IX299" s="144">
        <v>14.5867923517755</v>
      </c>
      <c r="IY299" s="338">
        <v>17</v>
      </c>
      <c r="IZ299" s="366">
        <v>0.26230519981484302</v>
      </c>
      <c r="JA299" s="366">
        <v>4.56989247311828</v>
      </c>
      <c r="JB299" s="366">
        <v>56.451612903225801</v>
      </c>
      <c r="JC299" s="366">
        <v>5.7398549606542204</v>
      </c>
      <c r="JD299" s="144">
        <v>7.4435915329146303</v>
      </c>
    </row>
    <row r="300" spans="1:264" ht="18" customHeight="1">
      <c r="A300" s="278"/>
      <c r="B300" s="279" t="s">
        <v>87</v>
      </c>
      <c r="C300" s="279" t="s">
        <v>87</v>
      </c>
      <c r="D300" s="280" t="s">
        <v>2016</v>
      </c>
      <c r="E300" s="281" t="s">
        <v>1280</v>
      </c>
      <c r="F300" s="280" t="s">
        <v>140</v>
      </c>
      <c r="G300" s="281" t="s">
        <v>39</v>
      </c>
      <c r="H300" s="282" t="s">
        <v>87</v>
      </c>
      <c r="I300" s="282" t="s">
        <v>87</v>
      </c>
      <c r="J300" s="282" t="s">
        <v>87</v>
      </c>
      <c r="K300" s="282" t="s">
        <v>87</v>
      </c>
      <c r="L300" s="282" t="s">
        <v>87</v>
      </c>
      <c r="M300" s="283">
        <v>126764</v>
      </c>
      <c r="N300" s="282" t="s">
        <v>87</v>
      </c>
      <c r="O300" s="282" t="s">
        <v>87</v>
      </c>
      <c r="P300" s="282" t="s">
        <v>87</v>
      </c>
      <c r="Q300" s="282" t="s">
        <v>87</v>
      </c>
      <c r="R300" s="132">
        <v>101.66779169286566</v>
      </c>
      <c r="S300" s="132">
        <v>101.97056625727561</v>
      </c>
      <c r="T300" s="395">
        <v>24.672107698056607</v>
      </c>
      <c r="U300" s="395">
        <v>22.358855534012491</v>
      </c>
      <c r="V300" s="132">
        <v>7.4820143884892101</v>
      </c>
      <c r="W300" s="132">
        <v>6.9064748201438801</v>
      </c>
      <c r="X300" s="132">
        <v>14.3884892086331</v>
      </c>
      <c r="Y300" s="282" t="s">
        <v>87</v>
      </c>
      <c r="Z300" s="282" t="s">
        <v>87</v>
      </c>
      <c r="AA300" s="282" t="s">
        <v>87</v>
      </c>
      <c r="AB300" s="282" t="s">
        <v>87</v>
      </c>
      <c r="AC300" s="282" t="s">
        <v>87</v>
      </c>
      <c r="AD300" s="282" t="s">
        <v>87</v>
      </c>
      <c r="AE300" s="282" t="s">
        <v>87</v>
      </c>
      <c r="AF300" s="282" t="s">
        <v>87</v>
      </c>
      <c r="AG300" s="282" t="s">
        <v>87</v>
      </c>
      <c r="AH300" s="282" t="s">
        <v>87</v>
      </c>
      <c r="AI300" s="282" t="s">
        <v>87</v>
      </c>
      <c r="AJ300" s="282" t="s">
        <v>87</v>
      </c>
      <c r="AK300" s="282" t="s">
        <v>87</v>
      </c>
      <c r="AL300" s="282" t="s">
        <v>87</v>
      </c>
      <c r="AM300" s="282" t="s">
        <v>87</v>
      </c>
      <c r="AN300" s="282" t="s">
        <v>87</v>
      </c>
      <c r="AO300" s="282" t="s">
        <v>87</v>
      </c>
      <c r="AP300" s="282" t="s">
        <v>87</v>
      </c>
      <c r="AQ300" s="282" t="s">
        <v>87</v>
      </c>
      <c r="AR300" s="282" t="s">
        <v>87</v>
      </c>
      <c r="AS300" s="282" t="s">
        <v>87</v>
      </c>
      <c r="AT300" s="282" t="s">
        <v>87</v>
      </c>
      <c r="AU300" s="282" t="s">
        <v>87</v>
      </c>
      <c r="AV300" s="282" t="s">
        <v>87</v>
      </c>
      <c r="AW300" s="286" t="s">
        <v>87</v>
      </c>
      <c r="AX300" s="286" t="s">
        <v>87</v>
      </c>
      <c r="AY300" s="286" t="s">
        <v>87</v>
      </c>
      <c r="AZ300" s="286" t="s">
        <v>87</v>
      </c>
      <c r="BA300" s="286" t="s">
        <v>87</v>
      </c>
      <c r="BB300" s="285">
        <v>23</v>
      </c>
      <c r="BC300" s="285">
        <v>30</v>
      </c>
      <c r="BD300" s="287" t="s">
        <v>88</v>
      </c>
      <c r="BE300" s="287" t="s">
        <v>88</v>
      </c>
      <c r="BF300" s="287" t="s">
        <v>88</v>
      </c>
      <c r="BG300" s="285">
        <v>0</v>
      </c>
      <c r="BH300" s="284">
        <v>0</v>
      </c>
      <c r="BI300" s="285">
        <v>59</v>
      </c>
      <c r="BJ300" s="284">
        <v>43.354937319048254</v>
      </c>
      <c r="BK300" s="285">
        <v>0</v>
      </c>
      <c r="BL300" s="284">
        <v>0</v>
      </c>
      <c r="BM300" s="285">
        <v>0</v>
      </c>
      <c r="BN300" s="288">
        <v>0</v>
      </c>
      <c r="BO300" s="289">
        <v>40</v>
      </c>
      <c r="BP300" s="288">
        <v>29.393177843422542</v>
      </c>
      <c r="BQ300" s="285">
        <v>0</v>
      </c>
      <c r="BR300" s="288">
        <v>0</v>
      </c>
      <c r="BS300" s="285">
        <v>0</v>
      </c>
      <c r="BT300" s="288">
        <v>0</v>
      </c>
      <c r="BU300" s="285">
        <v>0</v>
      </c>
      <c r="BV300" s="288">
        <v>0</v>
      </c>
      <c r="BW300" s="285">
        <v>32</v>
      </c>
      <c r="BX300" s="288">
        <v>23.514542274738034</v>
      </c>
      <c r="BY300" s="290">
        <v>0</v>
      </c>
      <c r="BZ300" s="291">
        <v>0</v>
      </c>
      <c r="CA300" s="285">
        <v>113</v>
      </c>
      <c r="CB300" s="288">
        <v>83.035727407668674</v>
      </c>
      <c r="CC300" s="285">
        <v>1</v>
      </c>
      <c r="CD300" s="288">
        <v>0.73482944608556355</v>
      </c>
      <c r="CE300" s="285">
        <v>94</v>
      </c>
      <c r="CF300" s="288">
        <v>69.073967932042976</v>
      </c>
      <c r="CG300" s="285">
        <v>332</v>
      </c>
      <c r="CH300" s="288">
        <v>243.96337610040712</v>
      </c>
      <c r="CI300" s="285">
        <v>420</v>
      </c>
      <c r="CJ300" s="288">
        <v>308.62836735593669</v>
      </c>
      <c r="CK300" s="285">
        <v>124</v>
      </c>
      <c r="CL300" s="288">
        <v>91.118851314609884</v>
      </c>
      <c r="CM300" s="285">
        <v>22</v>
      </c>
      <c r="CN300" s="292">
        <v>16.166247813882396</v>
      </c>
      <c r="CO300" s="285">
        <v>8</v>
      </c>
      <c r="CP300" s="288">
        <v>5.8786355686845084</v>
      </c>
      <c r="CQ300" s="285">
        <v>0</v>
      </c>
      <c r="CR300" s="288">
        <v>0</v>
      </c>
      <c r="CS300" s="285">
        <v>0</v>
      </c>
      <c r="CT300" s="288">
        <v>0</v>
      </c>
      <c r="CU300" s="285">
        <v>11</v>
      </c>
      <c r="CV300" s="288">
        <v>8.0831239069411982</v>
      </c>
      <c r="CW300" s="285">
        <v>15</v>
      </c>
      <c r="CX300" s="288">
        <v>11.022441691283452</v>
      </c>
      <c r="CY300" s="285">
        <v>15</v>
      </c>
      <c r="CZ300" s="288">
        <v>11.022441691283452</v>
      </c>
      <c r="DA300" s="290">
        <v>0</v>
      </c>
      <c r="DB300" s="291">
        <v>0</v>
      </c>
      <c r="DC300" s="285">
        <v>0</v>
      </c>
      <c r="DD300" s="285">
        <v>0</v>
      </c>
      <c r="DE300" s="285">
        <v>101</v>
      </c>
      <c r="DF300" s="285">
        <v>3810</v>
      </c>
      <c r="DG300" s="285">
        <v>0</v>
      </c>
      <c r="DH300" s="285">
        <v>167</v>
      </c>
      <c r="DI300" s="285">
        <v>46</v>
      </c>
      <c r="DJ300" s="285">
        <v>0</v>
      </c>
      <c r="DK300" s="285">
        <v>8</v>
      </c>
      <c r="DL300" s="285">
        <v>0</v>
      </c>
      <c r="DM300" s="285">
        <v>0</v>
      </c>
      <c r="DN300" s="285">
        <v>217</v>
      </c>
      <c r="DO300" s="285">
        <v>0</v>
      </c>
      <c r="DP300" s="285">
        <v>6</v>
      </c>
      <c r="DQ300" s="285">
        <v>6</v>
      </c>
      <c r="DR300" s="285">
        <v>0</v>
      </c>
      <c r="DS300" s="285">
        <v>11</v>
      </c>
      <c r="DT300" s="285">
        <v>12004</v>
      </c>
      <c r="DU300" s="285">
        <v>0</v>
      </c>
      <c r="DV300" s="285">
        <v>827</v>
      </c>
      <c r="DW300" s="285">
        <v>5350</v>
      </c>
      <c r="DX300" s="285">
        <v>97</v>
      </c>
      <c r="DY300" s="285">
        <v>98</v>
      </c>
      <c r="DZ300" s="285">
        <v>923</v>
      </c>
      <c r="EA300" s="285">
        <v>4540</v>
      </c>
      <c r="EB300" s="288">
        <v>28.480176211453699</v>
      </c>
      <c r="EC300" s="285">
        <v>81</v>
      </c>
      <c r="ED300" s="285">
        <v>1640</v>
      </c>
      <c r="EE300" s="285">
        <v>509</v>
      </c>
      <c r="EF300" s="288">
        <v>31.036585365853657</v>
      </c>
      <c r="EG300" s="285">
        <v>181</v>
      </c>
      <c r="EH300" s="285">
        <v>72</v>
      </c>
      <c r="EI300" s="285">
        <v>38</v>
      </c>
      <c r="EJ300" s="285">
        <v>2</v>
      </c>
      <c r="EK300" s="285">
        <v>98</v>
      </c>
      <c r="EL300" s="285">
        <v>0</v>
      </c>
      <c r="EM300" s="285">
        <v>0</v>
      </c>
      <c r="EN300" s="285">
        <v>18</v>
      </c>
      <c r="EO300" s="285">
        <v>2</v>
      </c>
      <c r="EP300" s="285">
        <v>45</v>
      </c>
      <c r="EQ300" s="285">
        <v>17</v>
      </c>
      <c r="ER300" s="285">
        <v>0</v>
      </c>
      <c r="ES300" s="285">
        <v>3</v>
      </c>
      <c r="ET300" s="285">
        <v>0</v>
      </c>
      <c r="EU300" s="285">
        <v>0</v>
      </c>
      <c r="EV300" s="285">
        <v>882</v>
      </c>
      <c r="EW300" s="285">
        <v>5</v>
      </c>
      <c r="EX300" s="285">
        <v>72</v>
      </c>
      <c r="EY300" s="285">
        <v>483</v>
      </c>
      <c r="EZ300" s="285">
        <v>0</v>
      </c>
      <c r="FA300" s="285">
        <v>19</v>
      </c>
      <c r="FB300" s="285">
        <v>1</v>
      </c>
      <c r="FC300" s="285">
        <v>2</v>
      </c>
      <c r="FD300" s="285">
        <v>4</v>
      </c>
      <c r="FE300" s="285">
        <v>0</v>
      </c>
      <c r="FF300" s="285">
        <v>7</v>
      </c>
      <c r="FG300" s="285">
        <v>272</v>
      </c>
      <c r="FH300" s="285">
        <v>148</v>
      </c>
      <c r="FI300" s="285">
        <v>65</v>
      </c>
      <c r="FJ300" s="285">
        <v>755</v>
      </c>
      <c r="FK300" s="289">
        <v>5</v>
      </c>
      <c r="FL300" s="288">
        <v>3.9443375090719766</v>
      </c>
      <c r="FM300" s="289">
        <v>1</v>
      </c>
      <c r="FN300" s="288">
        <v>0.78886750181439513</v>
      </c>
      <c r="FO300" s="289">
        <v>2</v>
      </c>
      <c r="FP300" s="288">
        <v>1.5777350036287903</v>
      </c>
      <c r="FQ300" s="281">
        <v>1</v>
      </c>
      <c r="FR300" s="292">
        <v>0.73482944608556355</v>
      </c>
      <c r="FS300" s="281">
        <v>0</v>
      </c>
      <c r="FT300" s="292">
        <v>0</v>
      </c>
      <c r="FU300" s="289">
        <v>2</v>
      </c>
      <c r="FV300" s="288">
        <v>1.4696588921711271</v>
      </c>
      <c r="FW300" s="293">
        <v>0</v>
      </c>
      <c r="FX300" s="293">
        <v>0</v>
      </c>
      <c r="FY300" s="293">
        <v>0</v>
      </c>
      <c r="FZ300" s="293">
        <v>0</v>
      </c>
      <c r="GA300" s="293">
        <v>0</v>
      </c>
      <c r="GB300" s="285">
        <v>1715</v>
      </c>
      <c r="GC300" s="285">
        <v>0</v>
      </c>
      <c r="GD300" s="285">
        <v>1218</v>
      </c>
      <c r="GE300" s="285">
        <v>67</v>
      </c>
      <c r="GF300" s="285">
        <v>14</v>
      </c>
      <c r="GG300" s="288">
        <v>36.6</v>
      </c>
      <c r="GH300" s="288">
        <v>213.3</v>
      </c>
      <c r="GI300" s="288">
        <v>11</v>
      </c>
      <c r="GJ300" s="288">
        <v>2</v>
      </c>
      <c r="GK300" s="288">
        <v>1</v>
      </c>
      <c r="GL300" s="288">
        <v>1</v>
      </c>
      <c r="GM300" s="288">
        <v>2</v>
      </c>
      <c r="GN300" s="288">
        <v>2</v>
      </c>
      <c r="GO300" s="288">
        <v>0</v>
      </c>
      <c r="GP300" s="288">
        <v>2</v>
      </c>
      <c r="GQ300" s="288">
        <v>0</v>
      </c>
      <c r="GR300" s="288">
        <v>2</v>
      </c>
      <c r="GS300" s="288">
        <v>0</v>
      </c>
      <c r="GT300" s="288">
        <v>7</v>
      </c>
      <c r="GU300" s="288">
        <v>0</v>
      </c>
      <c r="GV300" s="288">
        <v>1</v>
      </c>
      <c r="GW300" s="288">
        <v>0</v>
      </c>
      <c r="GX300" s="288">
        <v>0</v>
      </c>
      <c r="GY300" s="288">
        <v>2</v>
      </c>
      <c r="GZ300" s="288">
        <v>1</v>
      </c>
      <c r="HA300" s="288">
        <v>0</v>
      </c>
      <c r="HB300" s="288">
        <v>0</v>
      </c>
      <c r="HC300" s="288">
        <v>1</v>
      </c>
      <c r="HD300" s="288">
        <v>0</v>
      </c>
      <c r="HE300" s="288">
        <v>0</v>
      </c>
      <c r="HF300" s="288">
        <v>3</v>
      </c>
      <c r="HG300" s="288">
        <v>2</v>
      </c>
      <c r="HH300" s="288">
        <v>2</v>
      </c>
      <c r="HI300" s="288">
        <v>0</v>
      </c>
      <c r="HJ300" s="134">
        <v>3.9443375090719766</v>
      </c>
      <c r="HK300" s="134">
        <v>18.143952541731089</v>
      </c>
      <c r="HL300" s="132">
        <v>42.843394023539808</v>
      </c>
      <c r="HM300" s="144">
        <v>105.989514638863</v>
      </c>
      <c r="HN300" s="144">
        <v>108.81491017214699</v>
      </c>
      <c r="HO300" s="365">
        <v>0.156139105748758</v>
      </c>
      <c r="HP300" s="365">
        <v>5.0638039295118502E-2</v>
      </c>
      <c r="HQ300" s="365">
        <v>7.6388888888888902</v>
      </c>
      <c r="HR300" s="365">
        <v>4.2016806722689104</v>
      </c>
      <c r="HS300" s="132">
        <v>90.2777777777778</v>
      </c>
      <c r="HT300" s="132">
        <v>94.9579831932773</v>
      </c>
      <c r="HU300" s="132">
        <v>2.0440028388928302</v>
      </c>
      <c r="HV300" s="132">
        <v>1.20518533522382</v>
      </c>
      <c r="HW300" s="132">
        <v>11.7756869772999</v>
      </c>
      <c r="HX300" s="132">
        <v>16.1901655977099</v>
      </c>
      <c r="HY300" s="144">
        <v>102.86461668666664</v>
      </c>
      <c r="HZ300" s="144">
        <v>103.784376349699</v>
      </c>
      <c r="IA300" s="383">
        <v>10</v>
      </c>
      <c r="IB300" s="383">
        <v>11</v>
      </c>
      <c r="IC300" s="366">
        <v>0.20733982998133901</v>
      </c>
      <c r="ID300" s="366">
        <v>0.15391073177556999</v>
      </c>
      <c r="IE300" s="366">
        <v>1.75746924428823</v>
      </c>
      <c r="IF300" s="366">
        <v>1.90641247833622</v>
      </c>
      <c r="IG300" s="144">
        <v>63.620386643233701</v>
      </c>
      <c r="IH300" s="144">
        <v>65.337954939341401</v>
      </c>
      <c r="II300" s="144">
        <v>11.7976363259382</v>
      </c>
      <c r="IJ300" s="144">
        <v>8.0733174758640001</v>
      </c>
      <c r="IK300" s="144">
        <v>8.1727897252090802</v>
      </c>
      <c r="IL300" s="144">
        <v>12.084646881907499</v>
      </c>
      <c r="IM300" s="146">
        <v>88.907719632634425</v>
      </c>
      <c r="IN300" s="135">
        <v>95.077596262124302</v>
      </c>
      <c r="IO300" s="366">
        <v>0.30068728522336802</v>
      </c>
      <c r="IP300" s="366">
        <v>3.8955979742890501E-2</v>
      </c>
      <c r="IQ300" s="366">
        <v>4.2168674698795199</v>
      </c>
      <c r="IR300" s="366">
        <v>0.66225165562913901</v>
      </c>
      <c r="IS300" s="144">
        <v>90.963855421686702</v>
      </c>
      <c r="IT300" s="144">
        <v>96.688741721854299</v>
      </c>
      <c r="IU300" s="144">
        <v>7.1305841924398603</v>
      </c>
      <c r="IV300" s="144">
        <v>5.8823529411764701</v>
      </c>
      <c r="IW300" s="144">
        <v>7.9175704989154001</v>
      </c>
      <c r="IX300" s="144">
        <v>9.0227058180553499</v>
      </c>
      <c r="IY300" s="338">
        <v>14</v>
      </c>
      <c r="IZ300" s="366">
        <v>0.32794565472007497</v>
      </c>
      <c r="JA300" s="366">
        <v>5.4054054054054097</v>
      </c>
      <c r="JB300" s="366">
        <v>68.725868725868693</v>
      </c>
      <c r="JC300" s="366">
        <v>6.0669946123213903</v>
      </c>
      <c r="JD300" s="144">
        <v>11.022937275790801</v>
      </c>
    </row>
    <row r="301" spans="1:264" ht="18" customHeight="1">
      <c r="A301" s="278"/>
      <c r="B301" s="279" t="s">
        <v>87</v>
      </c>
      <c r="C301" s="279" t="s">
        <v>87</v>
      </c>
      <c r="D301" s="280" t="s">
        <v>2017</v>
      </c>
      <c r="E301" s="281" t="s">
        <v>1500</v>
      </c>
      <c r="F301" s="280" t="s">
        <v>140</v>
      </c>
      <c r="G301" s="281" t="s">
        <v>39</v>
      </c>
      <c r="H301" s="282" t="s">
        <v>87</v>
      </c>
      <c r="I301" s="282" t="s">
        <v>87</v>
      </c>
      <c r="J301" s="282" t="s">
        <v>87</v>
      </c>
      <c r="K301" s="282" t="s">
        <v>87</v>
      </c>
      <c r="L301" s="282" t="s">
        <v>87</v>
      </c>
      <c r="M301" s="283">
        <v>34391</v>
      </c>
      <c r="N301" s="282" t="s">
        <v>87</v>
      </c>
      <c r="O301" s="282" t="s">
        <v>87</v>
      </c>
      <c r="P301" s="282" t="s">
        <v>87</v>
      </c>
      <c r="Q301" s="282" t="s">
        <v>87</v>
      </c>
      <c r="R301" s="132">
        <v>107.85399999999998</v>
      </c>
      <c r="S301" s="132">
        <v>104.32</v>
      </c>
      <c r="T301" s="395">
        <v>36.264691156563458</v>
      </c>
      <c r="U301" s="395">
        <v>15.197852760736168</v>
      </c>
      <c r="V301" s="132">
        <v>12.012987012987001</v>
      </c>
      <c r="W301" s="132">
        <v>13.1493506493506</v>
      </c>
      <c r="X301" s="132">
        <v>25.162337662337698</v>
      </c>
      <c r="Y301" s="282" t="s">
        <v>87</v>
      </c>
      <c r="Z301" s="282" t="s">
        <v>87</v>
      </c>
      <c r="AA301" s="282" t="s">
        <v>87</v>
      </c>
      <c r="AB301" s="282" t="s">
        <v>87</v>
      </c>
      <c r="AC301" s="282" t="s">
        <v>87</v>
      </c>
      <c r="AD301" s="282" t="s">
        <v>87</v>
      </c>
      <c r="AE301" s="282" t="s">
        <v>87</v>
      </c>
      <c r="AF301" s="282" t="s">
        <v>87</v>
      </c>
      <c r="AG301" s="282" t="s">
        <v>87</v>
      </c>
      <c r="AH301" s="282" t="s">
        <v>87</v>
      </c>
      <c r="AI301" s="282" t="s">
        <v>87</v>
      </c>
      <c r="AJ301" s="282" t="s">
        <v>87</v>
      </c>
      <c r="AK301" s="282" t="s">
        <v>87</v>
      </c>
      <c r="AL301" s="282" t="s">
        <v>87</v>
      </c>
      <c r="AM301" s="282" t="s">
        <v>87</v>
      </c>
      <c r="AN301" s="282" t="s">
        <v>87</v>
      </c>
      <c r="AO301" s="282" t="s">
        <v>87</v>
      </c>
      <c r="AP301" s="282" t="s">
        <v>87</v>
      </c>
      <c r="AQ301" s="282" t="s">
        <v>87</v>
      </c>
      <c r="AR301" s="282" t="s">
        <v>87</v>
      </c>
      <c r="AS301" s="282" t="s">
        <v>87</v>
      </c>
      <c r="AT301" s="282" t="s">
        <v>87</v>
      </c>
      <c r="AU301" s="282" t="s">
        <v>87</v>
      </c>
      <c r="AV301" s="282" t="s">
        <v>87</v>
      </c>
      <c r="AW301" s="286" t="s">
        <v>87</v>
      </c>
      <c r="AX301" s="286" t="s">
        <v>87</v>
      </c>
      <c r="AY301" s="286" t="s">
        <v>87</v>
      </c>
      <c r="AZ301" s="286" t="s">
        <v>87</v>
      </c>
      <c r="BA301" s="286" t="s">
        <v>87</v>
      </c>
      <c r="BB301" s="285">
        <v>9</v>
      </c>
      <c r="BC301" s="285">
        <v>12</v>
      </c>
      <c r="BD301" s="287" t="s">
        <v>88</v>
      </c>
      <c r="BE301" s="287" t="s">
        <v>88</v>
      </c>
      <c r="BF301" s="287" t="s">
        <v>88</v>
      </c>
      <c r="BG301" s="285">
        <v>0</v>
      </c>
      <c r="BH301" s="284">
        <v>0</v>
      </c>
      <c r="BI301" s="285">
        <v>0</v>
      </c>
      <c r="BJ301" s="284">
        <v>0</v>
      </c>
      <c r="BK301" s="285">
        <v>0</v>
      </c>
      <c r="BL301" s="284">
        <v>0</v>
      </c>
      <c r="BM301" s="285">
        <v>0</v>
      </c>
      <c r="BN301" s="288">
        <v>0</v>
      </c>
      <c r="BO301" s="289">
        <v>16</v>
      </c>
      <c r="BP301" s="288">
        <v>42.864414498888209</v>
      </c>
      <c r="BQ301" s="285">
        <v>0</v>
      </c>
      <c r="BR301" s="288">
        <v>0</v>
      </c>
      <c r="BS301" s="285">
        <v>0</v>
      </c>
      <c r="BT301" s="288">
        <v>0</v>
      </c>
      <c r="BU301" s="285">
        <v>0</v>
      </c>
      <c r="BV301" s="288">
        <v>0</v>
      </c>
      <c r="BW301" s="285">
        <v>0</v>
      </c>
      <c r="BX301" s="288">
        <v>0</v>
      </c>
      <c r="BY301" s="290">
        <v>0</v>
      </c>
      <c r="BZ301" s="291">
        <v>0</v>
      </c>
      <c r="CA301" s="290">
        <v>0</v>
      </c>
      <c r="CB301" s="291">
        <v>0</v>
      </c>
      <c r="CC301" s="290">
        <v>0</v>
      </c>
      <c r="CD301" s="291">
        <v>0</v>
      </c>
      <c r="CE301" s="290">
        <v>0</v>
      </c>
      <c r="CF301" s="291">
        <v>0</v>
      </c>
      <c r="CG301" s="285">
        <v>51</v>
      </c>
      <c r="CH301" s="288">
        <v>136.63032121520615</v>
      </c>
      <c r="CI301" s="285">
        <v>155</v>
      </c>
      <c r="CJ301" s="288">
        <v>415.24901545797951</v>
      </c>
      <c r="CK301" s="285">
        <v>61</v>
      </c>
      <c r="CL301" s="288">
        <v>163.42058027701128</v>
      </c>
      <c r="CM301" s="285">
        <v>0</v>
      </c>
      <c r="CN301" s="292">
        <v>0</v>
      </c>
      <c r="CO301" s="285">
        <v>5</v>
      </c>
      <c r="CP301" s="288">
        <v>13.395129530902565</v>
      </c>
      <c r="CQ301" s="290">
        <v>0</v>
      </c>
      <c r="CR301" s="291">
        <v>0</v>
      </c>
      <c r="CS301" s="290">
        <v>1</v>
      </c>
      <c r="CT301" s="291">
        <v>2.6790259061805131</v>
      </c>
      <c r="CU301" s="290">
        <v>0</v>
      </c>
      <c r="CV301" s="291">
        <v>0</v>
      </c>
      <c r="CW301" s="290">
        <v>0</v>
      </c>
      <c r="CX301" s="291">
        <v>0</v>
      </c>
      <c r="CY301" s="290">
        <v>0</v>
      </c>
      <c r="CZ301" s="291">
        <v>0</v>
      </c>
      <c r="DA301" s="290">
        <v>0</v>
      </c>
      <c r="DB301" s="291">
        <v>0</v>
      </c>
      <c r="DC301" s="290">
        <v>0</v>
      </c>
      <c r="DD301" s="290">
        <v>0</v>
      </c>
      <c r="DE301" s="290">
        <v>0</v>
      </c>
      <c r="DF301" s="290">
        <v>0</v>
      </c>
      <c r="DG301" s="290">
        <v>0</v>
      </c>
      <c r="DH301" s="290">
        <v>0</v>
      </c>
      <c r="DI301" s="290">
        <v>0</v>
      </c>
      <c r="DJ301" s="290">
        <v>0</v>
      </c>
      <c r="DK301" s="290">
        <v>0</v>
      </c>
      <c r="DL301" s="290">
        <v>0</v>
      </c>
      <c r="DM301" s="290">
        <v>0</v>
      </c>
      <c r="DN301" s="290">
        <v>0</v>
      </c>
      <c r="DO301" s="290">
        <v>0</v>
      </c>
      <c r="DP301" s="290">
        <v>0</v>
      </c>
      <c r="DQ301" s="290">
        <v>0</v>
      </c>
      <c r="DR301" s="290">
        <v>0</v>
      </c>
      <c r="DS301" s="290">
        <v>0</v>
      </c>
      <c r="DT301" s="290">
        <v>0</v>
      </c>
      <c r="DU301" s="290">
        <v>0</v>
      </c>
      <c r="DV301" s="290">
        <v>0</v>
      </c>
      <c r="DW301" s="290">
        <v>0</v>
      </c>
      <c r="DX301" s="290">
        <v>0</v>
      </c>
      <c r="DY301" s="290">
        <v>0</v>
      </c>
      <c r="DZ301" s="290">
        <v>0</v>
      </c>
      <c r="EA301" s="290">
        <v>0</v>
      </c>
      <c r="EB301" s="291">
        <v>0</v>
      </c>
      <c r="EC301" s="290">
        <v>0</v>
      </c>
      <c r="ED301" s="290">
        <v>0</v>
      </c>
      <c r="EE301" s="290">
        <v>0</v>
      </c>
      <c r="EF301" s="291">
        <v>0</v>
      </c>
      <c r="EG301" s="290">
        <v>0</v>
      </c>
      <c r="EH301" s="290">
        <v>0</v>
      </c>
      <c r="EI301" s="290">
        <v>0</v>
      </c>
      <c r="EJ301" s="290">
        <v>0</v>
      </c>
      <c r="EK301" s="290">
        <v>0</v>
      </c>
      <c r="EL301" s="290">
        <v>0</v>
      </c>
      <c r="EM301" s="290">
        <v>0</v>
      </c>
      <c r="EN301" s="290">
        <v>0</v>
      </c>
      <c r="EO301" s="290">
        <v>0</v>
      </c>
      <c r="EP301" s="290">
        <v>0</v>
      </c>
      <c r="EQ301" s="290">
        <v>0</v>
      </c>
      <c r="ER301" s="290">
        <v>0</v>
      </c>
      <c r="ES301" s="290">
        <v>0</v>
      </c>
      <c r="ET301" s="290">
        <v>0</v>
      </c>
      <c r="EU301" s="290">
        <v>0</v>
      </c>
      <c r="EV301" s="290">
        <v>0</v>
      </c>
      <c r="EW301" s="290">
        <v>0</v>
      </c>
      <c r="EX301" s="290">
        <v>0</v>
      </c>
      <c r="EY301" s="290">
        <v>0</v>
      </c>
      <c r="EZ301" s="290">
        <v>0</v>
      </c>
      <c r="FA301" s="290">
        <v>0</v>
      </c>
      <c r="FB301" s="290">
        <v>0</v>
      </c>
      <c r="FC301" s="290">
        <v>0</v>
      </c>
      <c r="FD301" s="290">
        <v>0</v>
      </c>
      <c r="FE301" s="290">
        <v>0</v>
      </c>
      <c r="FF301" s="290">
        <v>0</v>
      </c>
      <c r="FG301" s="290">
        <v>0</v>
      </c>
      <c r="FH301" s="290">
        <v>0</v>
      </c>
      <c r="FI301" s="290">
        <v>0</v>
      </c>
      <c r="FJ301" s="290">
        <v>0</v>
      </c>
      <c r="FK301" s="289">
        <v>2</v>
      </c>
      <c r="FL301" s="288">
        <v>5.8154749789189033</v>
      </c>
      <c r="FM301" s="295">
        <v>0</v>
      </c>
      <c r="FN301" s="291">
        <v>0</v>
      </c>
      <c r="FO301" s="295">
        <v>0</v>
      </c>
      <c r="FP301" s="291">
        <v>0</v>
      </c>
      <c r="FQ301" s="281">
        <v>0</v>
      </c>
      <c r="FR301" s="292">
        <v>0</v>
      </c>
      <c r="FS301" s="281">
        <v>0</v>
      </c>
      <c r="FT301" s="292">
        <v>0</v>
      </c>
      <c r="FU301" s="295">
        <v>0</v>
      </c>
      <c r="FV301" s="291">
        <v>0</v>
      </c>
      <c r="FW301" s="293">
        <v>0</v>
      </c>
      <c r="FX301" s="293">
        <v>0</v>
      </c>
      <c r="FY301" s="293">
        <v>0</v>
      </c>
      <c r="FZ301" s="293">
        <v>0</v>
      </c>
      <c r="GA301" s="293">
        <v>0</v>
      </c>
      <c r="GB301" s="290">
        <v>0</v>
      </c>
      <c r="GC301" s="290">
        <v>0</v>
      </c>
      <c r="GD301" s="290">
        <v>0</v>
      </c>
      <c r="GE301" s="290">
        <v>0</v>
      </c>
      <c r="GF301" s="290">
        <v>0</v>
      </c>
      <c r="GG301" s="291">
        <v>0</v>
      </c>
      <c r="GH301" s="291">
        <v>0</v>
      </c>
      <c r="GI301" s="291">
        <v>0</v>
      </c>
      <c r="GJ301" s="291">
        <v>0</v>
      </c>
      <c r="GK301" s="291">
        <v>0</v>
      </c>
      <c r="GL301" s="291">
        <v>0</v>
      </c>
      <c r="GM301" s="291">
        <v>0</v>
      </c>
      <c r="GN301" s="291">
        <v>0</v>
      </c>
      <c r="GO301" s="291">
        <v>0</v>
      </c>
      <c r="GP301" s="291">
        <v>0</v>
      </c>
      <c r="GQ301" s="291">
        <v>0</v>
      </c>
      <c r="GR301" s="291">
        <v>0</v>
      </c>
      <c r="GS301" s="291">
        <v>0</v>
      </c>
      <c r="GT301" s="291">
        <v>0</v>
      </c>
      <c r="GU301" s="291">
        <v>0</v>
      </c>
      <c r="GV301" s="291">
        <v>0</v>
      </c>
      <c r="GW301" s="291">
        <v>0</v>
      </c>
      <c r="GX301" s="291">
        <v>0</v>
      </c>
      <c r="GY301" s="291">
        <v>0</v>
      </c>
      <c r="GZ301" s="291">
        <v>0</v>
      </c>
      <c r="HA301" s="291">
        <v>0</v>
      </c>
      <c r="HB301" s="291">
        <v>0</v>
      </c>
      <c r="HC301" s="291">
        <v>0</v>
      </c>
      <c r="HD301" s="291">
        <v>0</v>
      </c>
      <c r="HE301" s="291">
        <v>0</v>
      </c>
      <c r="HF301" s="291">
        <v>0</v>
      </c>
      <c r="HG301" s="291">
        <v>0</v>
      </c>
      <c r="HH301" s="291">
        <v>0</v>
      </c>
      <c r="HI301" s="291">
        <v>0</v>
      </c>
      <c r="HJ301" s="134">
        <v>2.9077374894594517</v>
      </c>
      <c r="HK301" s="134">
        <v>5.8154749789189033</v>
      </c>
      <c r="HL301" s="132">
        <v>62.225582274432256</v>
      </c>
      <c r="HM301" s="144">
        <v>115.071</v>
      </c>
      <c r="HN301" s="144">
        <v>110.745</v>
      </c>
      <c r="HO301" s="366">
        <v>0</v>
      </c>
      <c r="HP301" s="366">
        <v>7.4019245003700995E-2</v>
      </c>
      <c r="HQ301" s="366">
        <v>0</v>
      </c>
      <c r="HR301" s="366">
        <v>3.3898305084745801</v>
      </c>
      <c r="HS301" s="132">
        <v>92.452830188679201</v>
      </c>
      <c r="HT301" s="132">
        <v>94.915254237288096</v>
      </c>
      <c r="HU301" s="132">
        <v>2.99604296212549</v>
      </c>
      <c r="HV301" s="132">
        <v>2.1835677276091801</v>
      </c>
      <c r="HW301" s="132">
        <v>10.311133967600901</v>
      </c>
      <c r="HX301" s="132">
        <v>14.8095176179951</v>
      </c>
      <c r="HY301" s="144">
        <v>104.65999999999997</v>
      </c>
      <c r="HZ301" s="144">
        <v>105.56399999999999</v>
      </c>
      <c r="IA301" s="383">
        <v>4</v>
      </c>
      <c r="IB301" s="383">
        <v>4</v>
      </c>
      <c r="IC301" s="366">
        <v>0.23515579071134601</v>
      </c>
      <c r="ID301" s="366">
        <v>0.16077170418006401</v>
      </c>
      <c r="IE301" s="366">
        <v>2.1857923497267802</v>
      </c>
      <c r="IF301" s="366">
        <v>2.5806451612903198</v>
      </c>
      <c r="IG301" s="144">
        <v>83.0601092896175</v>
      </c>
      <c r="IH301" s="144">
        <v>89.0322580645161</v>
      </c>
      <c r="II301" s="144">
        <v>10.758377425044101</v>
      </c>
      <c r="IJ301" s="144">
        <v>6.2299035369774902</v>
      </c>
      <c r="IK301" s="144">
        <v>10.735407559784001</v>
      </c>
      <c r="IL301" s="144">
        <v>15.6156546612924</v>
      </c>
      <c r="IM301" s="146">
        <v>86.034999999999997</v>
      </c>
      <c r="IN301" s="135">
        <v>92.311999999999998</v>
      </c>
      <c r="IO301" s="366">
        <v>0.19493177387914201</v>
      </c>
      <c r="IP301" s="366">
        <v>0</v>
      </c>
      <c r="IQ301" s="366">
        <v>2.32558139534884</v>
      </c>
      <c r="IR301" s="366">
        <v>0</v>
      </c>
      <c r="IS301" s="144">
        <v>90.697674418604606</v>
      </c>
      <c r="IT301" s="144">
        <v>100</v>
      </c>
      <c r="IU301" s="144">
        <v>8.3820662768031209</v>
      </c>
      <c r="IV301" s="144">
        <v>2.4232633279483</v>
      </c>
      <c r="IW301" s="144">
        <v>4.9439683586024996</v>
      </c>
      <c r="IX301" s="144">
        <v>7.0304481696886798</v>
      </c>
      <c r="IY301" s="338">
        <v>1</v>
      </c>
      <c r="IZ301" s="366">
        <v>0.13586956521739099</v>
      </c>
      <c r="JA301" s="366">
        <v>2.6315789473684199</v>
      </c>
      <c r="JB301" s="366">
        <v>78.947368421052602</v>
      </c>
      <c r="JC301" s="366">
        <v>5.1630434782608701</v>
      </c>
      <c r="JD301" s="144">
        <v>11.8335500650195</v>
      </c>
    </row>
    <row r="302" spans="1:264" ht="18" customHeight="1">
      <c r="A302" s="278"/>
      <c r="B302" s="279" t="s">
        <v>87</v>
      </c>
      <c r="C302" s="279" t="s">
        <v>87</v>
      </c>
      <c r="D302" s="280" t="s">
        <v>2018</v>
      </c>
      <c r="E302" s="281" t="s">
        <v>1501</v>
      </c>
      <c r="F302" s="280" t="s">
        <v>140</v>
      </c>
      <c r="G302" s="281" t="s">
        <v>39</v>
      </c>
      <c r="H302" s="282" t="s">
        <v>87</v>
      </c>
      <c r="I302" s="282" t="s">
        <v>87</v>
      </c>
      <c r="J302" s="282" t="s">
        <v>87</v>
      </c>
      <c r="K302" s="282" t="s">
        <v>87</v>
      </c>
      <c r="L302" s="282" t="s">
        <v>87</v>
      </c>
      <c r="M302" s="283">
        <v>19791</v>
      </c>
      <c r="N302" s="282" t="s">
        <v>87</v>
      </c>
      <c r="O302" s="282" t="s">
        <v>87</v>
      </c>
      <c r="P302" s="282" t="s">
        <v>87</v>
      </c>
      <c r="Q302" s="282" t="s">
        <v>87</v>
      </c>
      <c r="R302" s="132">
        <v>108.55597897214109</v>
      </c>
      <c r="S302" s="132">
        <v>112.5826799267366</v>
      </c>
      <c r="T302" s="395">
        <v>24.433048335775368</v>
      </c>
      <c r="U302" s="395">
        <v>29.058615260184354</v>
      </c>
      <c r="V302" s="132">
        <v>9.8765432098765409</v>
      </c>
      <c r="W302" s="132">
        <v>9.1358024691358004</v>
      </c>
      <c r="X302" s="132">
        <v>19.012345679012299</v>
      </c>
      <c r="Y302" s="282" t="s">
        <v>87</v>
      </c>
      <c r="Z302" s="282" t="s">
        <v>87</v>
      </c>
      <c r="AA302" s="282" t="s">
        <v>87</v>
      </c>
      <c r="AB302" s="282" t="s">
        <v>87</v>
      </c>
      <c r="AC302" s="282" t="s">
        <v>87</v>
      </c>
      <c r="AD302" s="282" t="s">
        <v>87</v>
      </c>
      <c r="AE302" s="282" t="s">
        <v>87</v>
      </c>
      <c r="AF302" s="282" t="s">
        <v>87</v>
      </c>
      <c r="AG302" s="282" t="s">
        <v>87</v>
      </c>
      <c r="AH302" s="282" t="s">
        <v>87</v>
      </c>
      <c r="AI302" s="282" t="s">
        <v>87</v>
      </c>
      <c r="AJ302" s="282" t="s">
        <v>87</v>
      </c>
      <c r="AK302" s="282" t="s">
        <v>87</v>
      </c>
      <c r="AL302" s="282" t="s">
        <v>87</v>
      </c>
      <c r="AM302" s="282" t="s">
        <v>87</v>
      </c>
      <c r="AN302" s="282" t="s">
        <v>87</v>
      </c>
      <c r="AO302" s="282" t="s">
        <v>87</v>
      </c>
      <c r="AP302" s="282" t="s">
        <v>87</v>
      </c>
      <c r="AQ302" s="282" t="s">
        <v>87</v>
      </c>
      <c r="AR302" s="282" t="s">
        <v>87</v>
      </c>
      <c r="AS302" s="282" t="s">
        <v>87</v>
      </c>
      <c r="AT302" s="282" t="s">
        <v>87</v>
      </c>
      <c r="AU302" s="282" t="s">
        <v>87</v>
      </c>
      <c r="AV302" s="282" t="s">
        <v>87</v>
      </c>
      <c r="AW302" s="286" t="s">
        <v>87</v>
      </c>
      <c r="AX302" s="286" t="s">
        <v>87</v>
      </c>
      <c r="AY302" s="286" t="s">
        <v>87</v>
      </c>
      <c r="AZ302" s="286" t="s">
        <v>87</v>
      </c>
      <c r="BA302" s="286" t="s">
        <v>87</v>
      </c>
      <c r="BB302" s="285">
        <v>10</v>
      </c>
      <c r="BC302" s="285">
        <v>11</v>
      </c>
      <c r="BD302" s="287" t="s">
        <v>88</v>
      </c>
      <c r="BE302" s="287" t="s">
        <v>88</v>
      </c>
      <c r="BF302" s="287" t="s">
        <v>88</v>
      </c>
      <c r="BG302" s="285">
        <v>0</v>
      </c>
      <c r="BH302" s="284">
        <v>0</v>
      </c>
      <c r="BI302" s="285">
        <v>26</v>
      </c>
      <c r="BJ302" s="284">
        <v>116.70706526618187</v>
      </c>
      <c r="BK302" s="285">
        <v>0</v>
      </c>
      <c r="BL302" s="284">
        <v>0</v>
      </c>
      <c r="BM302" s="285">
        <v>0</v>
      </c>
      <c r="BN302" s="288">
        <v>0</v>
      </c>
      <c r="BO302" s="289">
        <v>0</v>
      </c>
      <c r="BP302" s="288">
        <v>0</v>
      </c>
      <c r="BQ302" s="285">
        <v>0</v>
      </c>
      <c r="BR302" s="288">
        <v>0</v>
      </c>
      <c r="BS302" s="285">
        <v>0</v>
      </c>
      <c r="BT302" s="288">
        <v>0</v>
      </c>
      <c r="BU302" s="285">
        <v>0</v>
      </c>
      <c r="BV302" s="288">
        <v>0</v>
      </c>
      <c r="BW302" s="285">
        <v>0</v>
      </c>
      <c r="BX302" s="288">
        <v>0</v>
      </c>
      <c r="BY302" s="290">
        <v>0</v>
      </c>
      <c r="BZ302" s="291">
        <v>0</v>
      </c>
      <c r="CA302" s="285">
        <v>0</v>
      </c>
      <c r="CB302" s="288">
        <v>0</v>
      </c>
      <c r="CC302" s="285">
        <v>0</v>
      </c>
      <c r="CD302" s="288">
        <v>0</v>
      </c>
      <c r="CE302" s="285">
        <v>0</v>
      </c>
      <c r="CF302" s="288">
        <v>0</v>
      </c>
      <c r="CG302" s="285">
        <v>81</v>
      </c>
      <c r="CH302" s="288">
        <v>363.58739563695127</v>
      </c>
      <c r="CI302" s="285">
        <v>39</v>
      </c>
      <c r="CJ302" s="288">
        <v>175.06059789927281</v>
      </c>
      <c r="CK302" s="285">
        <v>4</v>
      </c>
      <c r="CL302" s="288">
        <v>17.954933117874138</v>
      </c>
      <c r="CM302" s="290">
        <v>0</v>
      </c>
      <c r="CN302" s="294">
        <v>0</v>
      </c>
      <c r="CO302" s="285">
        <v>0</v>
      </c>
      <c r="CP302" s="288">
        <v>0</v>
      </c>
      <c r="CQ302" s="290">
        <v>0</v>
      </c>
      <c r="CR302" s="291">
        <v>0</v>
      </c>
      <c r="CS302" s="285">
        <v>0</v>
      </c>
      <c r="CT302" s="288">
        <v>0</v>
      </c>
      <c r="CU302" s="285">
        <v>0</v>
      </c>
      <c r="CV302" s="288">
        <v>0</v>
      </c>
      <c r="CW302" s="285">
        <v>0</v>
      </c>
      <c r="CX302" s="288">
        <v>0</v>
      </c>
      <c r="CY302" s="285">
        <v>0</v>
      </c>
      <c r="CZ302" s="288">
        <v>0</v>
      </c>
      <c r="DA302" s="290">
        <v>0</v>
      </c>
      <c r="DB302" s="291">
        <v>0</v>
      </c>
      <c r="DC302" s="285">
        <v>0</v>
      </c>
      <c r="DD302" s="285">
        <v>0</v>
      </c>
      <c r="DE302" s="285">
        <v>0</v>
      </c>
      <c r="DF302" s="285">
        <v>0</v>
      </c>
      <c r="DG302" s="285">
        <v>0</v>
      </c>
      <c r="DH302" s="285">
        <v>0</v>
      </c>
      <c r="DI302" s="285">
        <v>0</v>
      </c>
      <c r="DJ302" s="285">
        <v>0</v>
      </c>
      <c r="DK302" s="285">
        <v>0</v>
      </c>
      <c r="DL302" s="285">
        <v>0</v>
      </c>
      <c r="DM302" s="285">
        <v>0</v>
      </c>
      <c r="DN302" s="285">
        <v>0</v>
      </c>
      <c r="DO302" s="285">
        <v>0</v>
      </c>
      <c r="DP302" s="285">
        <v>0</v>
      </c>
      <c r="DQ302" s="285">
        <v>0</v>
      </c>
      <c r="DR302" s="285">
        <v>0</v>
      </c>
      <c r="DS302" s="285">
        <v>0</v>
      </c>
      <c r="DT302" s="285">
        <v>0</v>
      </c>
      <c r="DU302" s="285">
        <v>0</v>
      </c>
      <c r="DV302" s="285">
        <v>0</v>
      </c>
      <c r="DW302" s="285">
        <v>0</v>
      </c>
      <c r="DX302" s="285">
        <v>0</v>
      </c>
      <c r="DY302" s="285">
        <v>0</v>
      </c>
      <c r="DZ302" s="285">
        <v>0</v>
      </c>
      <c r="EA302" s="285">
        <v>0</v>
      </c>
      <c r="EB302" s="288">
        <v>0</v>
      </c>
      <c r="EC302" s="285">
        <v>0</v>
      </c>
      <c r="ED302" s="285">
        <v>0</v>
      </c>
      <c r="EE302" s="285">
        <v>0</v>
      </c>
      <c r="EF302" s="288">
        <v>0</v>
      </c>
      <c r="EG302" s="285">
        <v>0</v>
      </c>
      <c r="EH302" s="285">
        <v>0</v>
      </c>
      <c r="EI302" s="285">
        <v>0</v>
      </c>
      <c r="EJ302" s="285">
        <v>0</v>
      </c>
      <c r="EK302" s="285">
        <v>0</v>
      </c>
      <c r="EL302" s="285">
        <v>0</v>
      </c>
      <c r="EM302" s="285">
        <v>0</v>
      </c>
      <c r="EN302" s="285">
        <v>0</v>
      </c>
      <c r="EO302" s="285">
        <v>0</v>
      </c>
      <c r="EP302" s="285">
        <v>0</v>
      </c>
      <c r="EQ302" s="285">
        <v>0</v>
      </c>
      <c r="ER302" s="285">
        <v>0</v>
      </c>
      <c r="ES302" s="285">
        <v>0</v>
      </c>
      <c r="ET302" s="285">
        <v>0</v>
      </c>
      <c r="EU302" s="285">
        <v>0</v>
      </c>
      <c r="EV302" s="285">
        <v>0</v>
      </c>
      <c r="EW302" s="285">
        <v>0</v>
      </c>
      <c r="EX302" s="285">
        <v>0</v>
      </c>
      <c r="EY302" s="285">
        <v>0</v>
      </c>
      <c r="EZ302" s="285">
        <v>0</v>
      </c>
      <c r="FA302" s="285">
        <v>0</v>
      </c>
      <c r="FB302" s="285">
        <v>0</v>
      </c>
      <c r="FC302" s="285">
        <v>0</v>
      </c>
      <c r="FD302" s="285">
        <v>0</v>
      </c>
      <c r="FE302" s="285">
        <v>0</v>
      </c>
      <c r="FF302" s="285">
        <v>0</v>
      </c>
      <c r="FG302" s="285">
        <v>0</v>
      </c>
      <c r="FH302" s="285">
        <v>0</v>
      </c>
      <c r="FI302" s="285">
        <v>0</v>
      </c>
      <c r="FJ302" s="285">
        <v>0</v>
      </c>
      <c r="FK302" s="289">
        <v>0</v>
      </c>
      <c r="FL302" s="288">
        <v>0</v>
      </c>
      <c r="FM302" s="289">
        <v>0</v>
      </c>
      <c r="FN302" s="288">
        <v>0</v>
      </c>
      <c r="FO302" s="295">
        <v>0</v>
      </c>
      <c r="FP302" s="291">
        <v>0</v>
      </c>
      <c r="FQ302" s="281">
        <v>0</v>
      </c>
      <c r="FR302" s="292">
        <v>0</v>
      </c>
      <c r="FS302" s="281">
        <v>0</v>
      </c>
      <c r="FT302" s="292">
        <v>0</v>
      </c>
      <c r="FU302" s="289">
        <v>0</v>
      </c>
      <c r="FV302" s="288">
        <v>0</v>
      </c>
      <c r="FW302" s="293">
        <v>0</v>
      </c>
      <c r="FX302" s="293">
        <v>0</v>
      </c>
      <c r="FY302" s="293">
        <v>0</v>
      </c>
      <c r="FZ302" s="293">
        <v>0</v>
      </c>
      <c r="GA302" s="293">
        <v>0</v>
      </c>
      <c r="GB302" s="285">
        <v>0</v>
      </c>
      <c r="GC302" s="285">
        <v>0</v>
      </c>
      <c r="GD302" s="285">
        <v>0</v>
      </c>
      <c r="GE302" s="285">
        <v>0</v>
      </c>
      <c r="GF302" s="285">
        <v>0</v>
      </c>
      <c r="GG302" s="288">
        <v>0</v>
      </c>
      <c r="GH302" s="288">
        <v>0</v>
      </c>
      <c r="GI302" s="288">
        <v>0</v>
      </c>
      <c r="GJ302" s="288">
        <v>0</v>
      </c>
      <c r="GK302" s="288">
        <v>0</v>
      </c>
      <c r="GL302" s="288">
        <v>0</v>
      </c>
      <c r="GM302" s="288">
        <v>0</v>
      </c>
      <c r="GN302" s="288">
        <v>0</v>
      </c>
      <c r="GO302" s="288">
        <v>0</v>
      </c>
      <c r="GP302" s="288">
        <v>0</v>
      </c>
      <c r="GQ302" s="288">
        <v>0</v>
      </c>
      <c r="GR302" s="288">
        <v>0</v>
      </c>
      <c r="GS302" s="288">
        <v>0</v>
      </c>
      <c r="GT302" s="288">
        <v>0</v>
      </c>
      <c r="GU302" s="288">
        <v>0</v>
      </c>
      <c r="GV302" s="288">
        <v>0</v>
      </c>
      <c r="GW302" s="288">
        <v>0</v>
      </c>
      <c r="GX302" s="288">
        <v>0</v>
      </c>
      <c r="GY302" s="288">
        <v>0</v>
      </c>
      <c r="GZ302" s="288">
        <v>0</v>
      </c>
      <c r="HA302" s="288">
        <v>0</v>
      </c>
      <c r="HB302" s="288">
        <v>0</v>
      </c>
      <c r="HC302" s="288">
        <v>0</v>
      </c>
      <c r="HD302" s="288">
        <v>0</v>
      </c>
      <c r="HE302" s="288">
        <v>0</v>
      </c>
      <c r="HF302" s="288">
        <v>0</v>
      </c>
      <c r="HG302" s="288">
        <v>0</v>
      </c>
      <c r="HH302" s="288">
        <v>0</v>
      </c>
      <c r="HI302" s="288">
        <v>0</v>
      </c>
      <c r="HJ302" s="134">
        <v>5.0528017785862263</v>
      </c>
      <c r="HK302" s="134">
        <v>0</v>
      </c>
      <c r="HL302" s="132">
        <v>37.896013339396696</v>
      </c>
      <c r="HM302" s="144">
        <v>118.71681763933</v>
      </c>
      <c r="HN302" s="144">
        <v>118.985906330218</v>
      </c>
      <c r="HO302" s="366">
        <v>0.13793103448275901</v>
      </c>
      <c r="HP302" s="365">
        <v>4.9726504226752899E-2</v>
      </c>
      <c r="HQ302" s="366">
        <v>1.72413793103448</v>
      </c>
      <c r="HR302" s="365">
        <v>0.90909090909090895</v>
      </c>
      <c r="HS302" s="132">
        <v>73.275862068965495</v>
      </c>
      <c r="HT302" s="132">
        <v>83.636363636363598</v>
      </c>
      <c r="HU302" s="132">
        <v>8</v>
      </c>
      <c r="HV302" s="132">
        <v>5.4699154649428099</v>
      </c>
      <c r="HW302" s="132">
        <v>13.8224901267928</v>
      </c>
      <c r="HX302" s="132">
        <v>19.304502897904602</v>
      </c>
      <c r="HY302" s="144">
        <v>102.18700000000001</v>
      </c>
      <c r="HZ302" s="144">
        <v>112.48</v>
      </c>
      <c r="IA302" s="383">
        <v>4</v>
      </c>
      <c r="IB302" s="383">
        <v>2</v>
      </c>
      <c r="IC302" s="366">
        <v>0.322061191626409</v>
      </c>
      <c r="ID302" s="366">
        <v>0.116550116550117</v>
      </c>
      <c r="IE302" s="366">
        <v>1.6666666666666701</v>
      </c>
      <c r="IF302" s="366">
        <v>0.94339622641509402</v>
      </c>
      <c r="IG302" s="144">
        <v>75</v>
      </c>
      <c r="IH302" s="144">
        <v>71.698113207547195</v>
      </c>
      <c r="II302" s="144">
        <v>19.323671497584499</v>
      </c>
      <c r="IJ302" s="144">
        <v>12.3543123543124</v>
      </c>
      <c r="IK302" s="144">
        <v>12.201205570567399</v>
      </c>
      <c r="IL302" s="144">
        <v>17.5657601426661</v>
      </c>
      <c r="IM302" s="146">
        <v>86.024000000000001</v>
      </c>
      <c r="IN302" s="135">
        <v>94.44</v>
      </c>
      <c r="IO302" s="366">
        <v>1.0893246187363801</v>
      </c>
      <c r="IP302" s="366">
        <v>0.166389351081531</v>
      </c>
      <c r="IQ302" s="366">
        <v>5.4347826086956497</v>
      </c>
      <c r="IR302" s="366">
        <v>1.0309278350515501</v>
      </c>
      <c r="IS302" s="144">
        <v>85.326086956521706</v>
      </c>
      <c r="IT302" s="144">
        <v>89.690721649484502</v>
      </c>
      <c r="IU302" s="144">
        <v>20.043572984749499</v>
      </c>
      <c r="IV302" s="144">
        <v>16.1397670549085</v>
      </c>
      <c r="IW302" s="144">
        <v>14.987714987715</v>
      </c>
      <c r="IX302" s="144">
        <v>19.389534883720899</v>
      </c>
      <c r="IY302" s="338">
        <v>1</v>
      </c>
      <c r="IZ302" s="366">
        <v>0.12239902080783401</v>
      </c>
      <c r="JA302" s="366">
        <v>1.9607843137254899</v>
      </c>
      <c r="JB302" s="366">
        <v>90.196078431372598</v>
      </c>
      <c r="JC302" s="366">
        <v>6.2423500611995104</v>
      </c>
      <c r="JD302" s="144">
        <v>12.2157824342399</v>
      </c>
    </row>
    <row r="303" spans="1:264" ht="18" customHeight="1">
      <c r="A303" s="278"/>
      <c r="B303" s="279" t="s">
        <v>87</v>
      </c>
      <c r="C303" s="279" t="s">
        <v>87</v>
      </c>
      <c r="D303" s="280" t="s">
        <v>2019</v>
      </c>
      <c r="E303" s="281" t="s">
        <v>1502</v>
      </c>
      <c r="F303" s="280" t="s">
        <v>140</v>
      </c>
      <c r="G303" s="281" t="s">
        <v>39</v>
      </c>
      <c r="H303" s="282" t="s">
        <v>87</v>
      </c>
      <c r="I303" s="282" t="s">
        <v>87</v>
      </c>
      <c r="J303" s="282" t="s">
        <v>87</v>
      </c>
      <c r="K303" s="282" t="s">
        <v>87</v>
      </c>
      <c r="L303" s="282" t="s">
        <v>87</v>
      </c>
      <c r="M303" s="283">
        <v>24948</v>
      </c>
      <c r="N303" s="282" t="s">
        <v>87</v>
      </c>
      <c r="O303" s="282" t="s">
        <v>87</v>
      </c>
      <c r="P303" s="282" t="s">
        <v>87</v>
      </c>
      <c r="Q303" s="282" t="s">
        <v>87</v>
      </c>
      <c r="R303" s="132">
        <v>110.73399999999999</v>
      </c>
      <c r="S303" s="132">
        <v>102.395</v>
      </c>
      <c r="T303" s="395">
        <v>35.575144038867904</v>
      </c>
      <c r="U303" s="338">
        <v>5.5901655354265358</v>
      </c>
      <c r="V303" s="132">
        <v>7.7097505668934199</v>
      </c>
      <c r="W303" s="132">
        <v>6.3492063492063497</v>
      </c>
      <c r="X303" s="132">
        <v>14.058956916099801</v>
      </c>
      <c r="Y303" s="282" t="s">
        <v>87</v>
      </c>
      <c r="Z303" s="282" t="s">
        <v>87</v>
      </c>
      <c r="AA303" s="282" t="s">
        <v>87</v>
      </c>
      <c r="AB303" s="282" t="s">
        <v>87</v>
      </c>
      <c r="AC303" s="282" t="s">
        <v>87</v>
      </c>
      <c r="AD303" s="282" t="s">
        <v>87</v>
      </c>
      <c r="AE303" s="282" t="s">
        <v>87</v>
      </c>
      <c r="AF303" s="282" t="s">
        <v>87</v>
      </c>
      <c r="AG303" s="282" t="s">
        <v>87</v>
      </c>
      <c r="AH303" s="282" t="s">
        <v>87</v>
      </c>
      <c r="AI303" s="282" t="s">
        <v>87</v>
      </c>
      <c r="AJ303" s="282" t="s">
        <v>87</v>
      </c>
      <c r="AK303" s="282" t="s">
        <v>87</v>
      </c>
      <c r="AL303" s="282" t="s">
        <v>87</v>
      </c>
      <c r="AM303" s="282" t="s">
        <v>87</v>
      </c>
      <c r="AN303" s="282" t="s">
        <v>87</v>
      </c>
      <c r="AO303" s="282" t="s">
        <v>87</v>
      </c>
      <c r="AP303" s="282" t="s">
        <v>87</v>
      </c>
      <c r="AQ303" s="282" t="s">
        <v>87</v>
      </c>
      <c r="AR303" s="282" t="s">
        <v>87</v>
      </c>
      <c r="AS303" s="282" t="s">
        <v>87</v>
      </c>
      <c r="AT303" s="282" t="s">
        <v>87</v>
      </c>
      <c r="AU303" s="282" t="s">
        <v>87</v>
      </c>
      <c r="AV303" s="282" t="s">
        <v>87</v>
      </c>
      <c r="AW303" s="286" t="s">
        <v>87</v>
      </c>
      <c r="AX303" s="286" t="s">
        <v>87</v>
      </c>
      <c r="AY303" s="286" t="s">
        <v>87</v>
      </c>
      <c r="AZ303" s="286" t="s">
        <v>87</v>
      </c>
      <c r="BA303" s="286" t="s">
        <v>87</v>
      </c>
      <c r="BB303" s="285">
        <v>5</v>
      </c>
      <c r="BC303" s="285">
        <v>8</v>
      </c>
      <c r="BD303" s="287" t="s">
        <v>88</v>
      </c>
      <c r="BE303" s="287" t="s">
        <v>88</v>
      </c>
      <c r="BF303" s="287" t="s">
        <v>88</v>
      </c>
      <c r="BG303" s="285">
        <v>0</v>
      </c>
      <c r="BH303" s="284">
        <v>0</v>
      </c>
      <c r="BI303" s="285">
        <v>27</v>
      </c>
      <c r="BJ303" s="284">
        <v>99.619968269195297</v>
      </c>
      <c r="BK303" s="285">
        <v>0</v>
      </c>
      <c r="BL303" s="284">
        <v>0</v>
      </c>
      <c r="BM303" s="285">
        <v>0</v>
      </c>
      <c r="BN303" s="288">
        <v>0</v>
      </c>
      <c r="BO303" s="289">
        <v>0</v>
      </c>
      <c r="BP303" s="288">
        <v>0</v>
      </c>
      <c r="BQ303" s="285">
        <v>0</v>
      </c>
      <c r="BR303" s="288">
        <v>0</v>
      </c>
      <c r="BS303" s="285">
        <v>0</v>
      </c>
      <c r="BT303" s="288">
        <v>0</v>
      </c>
      <c r="BU303" s="285">
        <v>0</v>
      </c>
      <c r="BV303" s="288">
        <v>0</v>
      </c>
      <c r="BW303" s="285">
        <v>0</v>
      </c>
      <c r="BX303" s="288">
        <v>0</v>
      </c>
      <c r="BY303" s="290">
        <v>0</v>
      </c>
      <c r="BZ303" s="291">
        <v>0</v>
      </c>
      <c r="CA303" s="285">
        <v>0</v>
      </c>
      <c r="CB303" s="288">
        <v>0</v>
      </c>
      <c r="CC303" s="285">
        <v>0</v>
      </c>
      <c r="CD303" s="288">
        <v>0</v>
      </c>
      <c r="CE303" s="290">
        <v>0</v>
      </c>
      <c r="CF303" s="291">
        <v>0</v>
      </c>
      <c r="CG303" s="285">
        <v>100</v>
      </c>
      <c r="CH303" s="288">
        <v>368.96284544146403</v>
      </c>
      <c r="CI303" s="285">
        <v>268</v>
      </c>
      <c r="CJ303" s="288">
        <v>988.82042578312371</v>
      </c>
      <c r="CK303" s="285">
        <v>0</v>
      </c>
      <c r="CL303" s="288">
        <v>0</v>
      </c>
      <c r="CM303" s="290">
        <v>0</v>
      </c>
      <c r="CN303" s="294">
        <v>0</v>
      </c>
      <c r="CO303" s="285">
        <v>5</v>
      </c>
      <c r="CP303" s="288">
        <v>18.448142272073202</v>
      </c>
      <c r="CQ303" s="290">
        <v>0</v>
      </c>
      <c r="CR303" s="291">
        <v>0</v>
      </c>
      <c r="CS303" s="290">
        <v>0</v>
      </c>
      <c r="CT303" s="291">
        <v>0</v>
      </c>
      <c r="CU303" s="290">
        <v>0</v>
      </c>
      <c r="CV303" s="291">
        <v>0</v>
      </c>
      <c r="CW303" s="290">
        <v>0</v>
      </c>
      <c r="CX303" s="291">
        <v>0</v>
      </c>
      <c r="CY303" s="290">
        <v>0</v>
      </c>
      <c r="CZ303" s="291">
        <v>0</v>
      </c>
      <c r="DA303" s="290">
        <v>0</v>
      </c>
      <c r="DB303" s="291">
        <v>0</v>
      </c>
      <c r="DC303" s="290">
        <v>0</v>
      </c>
      <c r="DD303" s="290">
        <v>0</v>
      </c>
      <c r="DE303" s="290">
        <v>0</v>
      </c>
      <c r="DF303" s="290">
        <v>0</v>
      </c>
      <c r="DG303" s="290">
        <v>0</v>
      </c>
      <c r="DH303" s="290">
        <v>0</v>
      </c>
      <c r="DI303" s="290">
        <v>0</v>
      </c>
      <c r="DJ303" s="290">
        <v>0</v>
      </c>
      <c r="DK303" s="290">
        <v>0</v>
      </c>
      <c r="DL303" s="290">
        <v>0</v>
      </c>
      <c r="DM303" s="290">
        <v>0</v>
      </c>
      <c r="DN303" s="290">
        <v>0</v>
      </c>
      <c r="DO303" s="290">
        <v>0</v>
      </c>
      <c r="DP303" s="290">
        <v>0</v>
      </c>
      <c r="DQ303" s="290">
        <v>0</v>
      </c>
      <c r="DR303" s="290">
        <v>0</v>
      </c>
      <c r="DS303" s="290">
        <v>0</v>
      </c>
      <c r="DT303" s="290">
        <v>0</v>
      </c>
      <c r="DU303" s="290">
        <v>0</v>
      </c>
      <c r="DV303" s="290">
        <v>0</v>
      </c>
      <c r="DW303" s="290">
        <v>0</v>
      </c>
      <c r="DX303" s="290">
        <v>0</v>
      </c>
      <c r="DY303" s="290">
        <v>0</v>
      </c>
      <c r="DZ303" s="290">
        <v>0</v>
      </c>
      <c r="EA303" s="290">
        <v>0</v>
      </c>
      <c r="EB303" s="291">
        <v>0</v>
      </c>
      <c r="EC303" s="290">
        <v>0</v>
      </c>
      <c r="ED303" s="290">
        <v>0</v>
      </c>
      <c r="EE303" s="290">
        <v>0</v>
      </c>
      <c r="EF303" s="291">
        <v>0</v>
      </c>
      <c r="EG303" s="290">
        <v>0</v>
      </c>
      <c r="EH303" s="290">
        <v>0</v>
      </c>
      <c r="EI303" s="290">
        <v>0</v>
      </c>
      <c r="EJ303" s="290">
        <v>0</v>
      </c>
      <c r="EK303" s="290">
        <v>0</v>
      </c>
      <c r="EL303" s="290">
        <v>0</v>
      </c>
      <c r="EM303" s="290">
        <v>0</v>
      </c>
      <c r="EN303" s="290">
        <v>0</v>
      </c>
      <c r="EO303" s="290">
        <v>0</v>
      </c>
      <c r="EP303" s="290">
        <v>0</v>
      </c>
      <c r="EQ303" s="290">
        <v>0</v>
      </c>
      <c r="ER303" s="290">
        <v>0</v>
      </c>
      <c r="ES303" s="290">
        <v>0</v>
      </c>
      <c r="ET303" s="290">
        <v>0</v>
      </c>
      <c r="EU303" s="290">
        <v>0</v>
      </c>
      <c r="EV303" s="290">
        <v>0</v>
      </c>
      <c r="EW303" s="290">
        <v>0</v>
      </c>
      <c r="EX303" s="290">
        <v>0</v>
      </c>
      <c r="EY303" s="290">
        <v>0</v>
      </c>
      <c r="EZ303" s="290">
        <v>0</v>
      </c>
      <c r="FA303" s="290">
        <v>0</v>
      </c>
      <c r="FB303" s="290">
        <v>0</v>
      </c>
      <c r="FC303" s="290">
        <v>0</v>
      </c>
      <c r="FD303" s="290">
        <v>0</v>
      </c>
      <c r="FE303" s="290">
        <v>0</v>
      </c>
      <c r="FF303" s="290">
        <v>0</v>
      </c>
      <c r="FG303" s="290">
        <v>0</v>
      </c>
      <c r="FH303" s="290">
        <v>0</v>
      </c>
      <c r="FI303" s="290">
        <v>0</v>
      </c>
      <c r="FJ303" s="290">
        <v>0</v>
      </c>
      <c r="FK303" s="295">
        <v>1</v>
      </c>
      <c r="FL303" s="291">
        <v>4.0083373416706749</v>
      </c>
      <c r="FM303" s="295">
        <v>0</v>
      </c>
      <c r="FN303" s="291">
        <v>0</v>
      </c>
      <c r="FO303" s="295">
        <v>0</v>
      </c>
      <c r="FP303" s="291">
        <v>0</v>
      </c>
      <c r="FQ303" s="281">
        <v>0</v>
      </c>
      <c r="FR303" s="292">
        <v>0</v>
      </c>
      <c r="FS303" s="281">
        <v>0</v>
      </c>
      <c r="FT303" s="292">
        <v>0</v>
      </c>
      <c r="FU303" s="289">
        <v>0</v>
      </c>
      <c r="FV303" s="288">
        <v>0</v>
      </c>
      <c r="FW303" s="293">
        <v>1</v>
      </c>
      <c r="FX303" s="293">
        <v>0</v>
      </c>
      <c r="FY303" s="293">
        <v>1</v>
      </c>
      <c r="FZ303" s="293">
        <v>0</v>
      </c>
      <c r="GA303" s="293">
        <v>0</v>
      </c>
      <c r="GB303" s="290">
        <v>0</v>
      </c>
      <c r="GC303" s="290">
        <v>0</v>
      </c>
      <c r="GD303" s="290">
        <v>0</v>
      </c>
      <c r="GE303" s="290">
        <v>0</v>
      </c>
      <c r="GF303" s="290">
        <v>0</v>
      </c>
      <c r="GG303" s="291">
        <v>0</v>
      </c>
      <c r="GH303" s="291">
        <v>0</v>
      </c>
      <c r="GI303" s="291">
        <v>0</v>
      </c>
      <c r="GJ303" s="291">
        <v>0</v>
      </c>
      <c r="GK303" s="291">
        <v>0</v>
      </c>
      <c r="GL303" s="291">
        <v>0</v>
      </c>
      <c r="GM303" s="291">
        <v>0</v>
      </c>
      <c r="GN303" s="291">
        <v>0</v>
      </c>
      <c r="GO303" s="291">
        <v>0</v>
      </c>
      <c r="GP303" s="291">
        <v>0</v>
      </c>
      <c r="GQ303" s="291">
        <v>0</v>
      </c>
      <c r="GR303" s="291">
        <v>0</v>
      </c>
      <c r="GS303" s="291">
        <v>0</v>
      </c>
      <c r="GT303" s="291">
        <v>0</v>
      </c>
      <c r="GU303" s="291">
        <v>0</v>
      </c>
      <c r="GV303" s="291">
        <v>0</v>
      </c>
      <c r="GW303" s="291">
        <v>0</v>
      </c>
      <c r="GX303" s="291">
        <v>0</v>
      </c>
      <c r="GY303" s="291">
        <v>0</v>
      </c>
      <c r="GZ303" s="291">
        <v>0</v>
      </c>
      <c r="HA303" s="291">
        <v>0</v>
      </c>
      <c r="HB303" s="291">
        <v>0</v>
      </c>
      <c r="HC303" s="291">
        <v>0</v>
      </c>
      <c r="HD303" s="291">
        <v>0</v>
      </c>
      <c r="HE303" s="291">
        <v>0</v>
      </c>
      <c r="HF303" s="291">
        <v>0</v>
      </c>
      <c r="HG303" s="291">
        <v>0</v>
      </c>
      <c r="HH303" s="291">
        <v>0</v>
      </c>
      <c r="HI303" s="291">
        <v>0</v>
      </c>
      <c r="HJ303" s="134">
        <v>4.0083373416706749</v>
      </c>
      <c r="HK303" s="134">
        <v>16.0333493666827</v>
      </c>
      <c r="HL303" s="132">
        <v>38.079204745871415</v>
      </c>
      <c r="HM303" s="144">
        <v>106.294</v>
      </c>
      <c r="HN303" s="144">
        <v>107.56</v>
      </c>
      <c r="HO303" s="365">
        <v>0</v>
      </c>
      <c r="HP303" s="366">
        <v>0</v>
      </c>
      <c r="HQ303" s="365">
        <v>0</v>
      </c>
      <c r="HR303" s="366">
        <v>0</v>
      </c>
      <c r="HS303" s="132">
        <v>70.8333333333333</v>
      </c>
      <c r="HT303" s="132">
        <v>78.571428571428598</v>
      </c>
      <c r="HU303" s="132">
        <v>3.63086232980333</v>
      </c>
      <c r="HV303" s="132">
        <v>3.3898305084745801</v>
      </c>
      <c r="HW303" s="132">
        <v>7.8254030672434096</v>
      </c>
      <c r="HX303" s="132">
        <v>10.4667609618105</v>
      </c>
      <c r="HY303" s="144">
        <v>104.367</v>
      </c>
      <c r="HZ303" s="144">
        <v>98.513999999999996</v>
      </c>
      <c r="IA303" s="383">
        <v>3</v>
      </c>
      <c r="IB303" s="383">
        <v>5</v>
      </c>
      <c r="IC303" s="366">
        <v>0.45941807044410399</v>
      </c>
      <c r="ID303" s="366">
        <v>0.54525627044711</v>
      </c>
      <c r="IE303" s="366">
        <v>4.10958904109589</v>
      </c>
      <c r="IF303" s="366">
        <v>6.8493150684931496</v>
      </c>
      <c r="IG303" s="144">
        <v>63.013698630137</v>
      </c>
      <c r="IH303" s="144">
        <v>69.863013698630098</v>
      </c>
      <c r="II303" s="144">
        <v>11.179173047473199</v>
      </c>
      <c r="IJ303" s="144">
        <v>7.9607415485278104</v>
      </c>
      <c r="IK303" s="144">
        <v>6.5670467951238702</v>
      </c>
      <c r="IL303" s="144">
        <v>10.4465548595676</v>
      </c>
      <c r="IM303" s="146">
        <v>94.424999999999997</v>
      </c>
      <c r="IN303" s="135">
        <v>90.605000000000018</v>
      </c>
      <c r="IO303" s="366">
        <v>1.0928961748633901</v>
      </c>
      <c r="IP303" s="385">
        <v>0.21691973969631201</v>
      </c>
      <c r="IQ303" s="366">
        <v>11.4285714285714</v>
      </c>
      <c r="IR303" s="385">
        <v>2.5641025641025599</v>
      </c>
      <c r="IS303" s="144">
        <v>97.142857142857096</v>
      </c>
      <c r="IT303" s="144">
        <v>94.871794871794904</v>
      </c>
      <c r="IU303" s="144">
        <v>9.5628415300546408</v>
      </c>
      <c r="IV303" s="144">
        <v>8.4598698481561794</v>
      </c>
      <c r="IW303" s="144">
        <v>20.264064293914998</v>
      </c>
      <c r="IX303" s="144">
        <v>26.269956458635701</v>
      </c>
      <c r="IY303" s="338">
        <v>5</v>
      </c>
      <c r="IZ303" s="366">
        <v>0.79491255961844198</v>
      </c>
      <c r="JA303" s="366">
        <v>17.241379310344801</v>
      </c>
      <c r="JB303" s="366">
        <v>82.758620689655203</v>
      </c>
      <c r="JC303" s="366">
        <v>4.6104928457869603</v>
      </c>
      <c r="JD303" s="144">
        <v>11.901394221054799</v>
      </c>
    </row>
    <row r="304" spans="1:264" ht="18" customHeight="1">
      <c r="A304" s="278"/>
      <c r="B304" s="279" t="s">
        <v>87</v>
      </c>
      <c r="C304" s="279" t="s">
        <v>87</v>
      </c>
      <c r="D304" s="280" t="s">
        <v>2020</v>
      </c>
      <c r="E304" s="281" t="s">
        <v>1503</v>
      </c>
      <c r="F304" s="280" t="s">
        <v>140</v>
      </c>
      <c r="G304" s="281" t="s">
        <v>39</v>
      </c>
      <c r="H304" s="282" t="s">
        <v>87</v>
      </c>
      <c r="I304" s="282" t="s">
        <v>87</v>
      </c>
      <c r="J304" s="282" t="s">
        <v>87</v>
      </c>
      <c r="K304" s="282" t="s">
        <v>87</v>
      </c>
      <c r="L304" s="282" t="s">
        <v>87</v>
      </c>
      <c r="M304" s="283">
        <v>28502</v>
      </c>
      <c r="N304" s="282" t="s">
        <v>87</v>
      </c>
      <c r="O304" s="282" t="s">
        <v>87</v>
      </c>
      <c r="P304" s="282" t="s">
        <v>87</v>
      </c>
      <c r="Q304" s="282" t="s">
        <v>87</v>
      </c>
      <c r="R304" s="132">
        <v>105.98299999999998</v>
      </c>
      <c r="S304" s="132">
        <v>95.53700000000002</v>
      </c>
      <c r="T304" s="395">
        <v>21.282573620297569</v>
      </c>
      <c r="U304" s="339" t="s">
        <v>88</v>
      </c>
      <c r="V304" s="132">
        <v>6.9196428571428603</v>
      </c>
      <c r="W304" s="132">
        <v>2.6785714285714302</v>
      </c>
      <c r="X304" s="132">
        <v>9.59821428571429</v>
      </c>
      <c r="Y304" s="282" t="s">
        <v>87</v>
      </c>
      <c r="Z304" s="282" t="s">
        <v>87</v>
      </c>
      <c r="AA304" s="282" t="s">
        <v>87</v>
      </c>
      <c r="AB304" s="282" t="s">
        <v>87</v>
      </c>
      <c r="AC304" s="282" t="s">
        <v>87</v>
      </c>
      <c r="AD304" s="282" t="s">
        <v>87</v>
      </c>
      <c r="AE304" s="282" t="s">
        <v>87</v>
      </c>
      <c r="AF304" s="282" t="s">
        <v>87</v>
      </c>
      <c r="AG304" s="282" t="s">
        <v>87</v>
      </c>
      <c r="AH304" s="282" t="s">
        <v>87</v>
      </c>
      <c r="AI304" s="282" t="s">
        <v>87</v>
      </c>
      <c r="AJ304" s="282" t="s">
        <v>87</v>
      </c>
      <c r="AK304" s="282" t="s">
        <v>87</v>
      </c>
      <c r="AL304" s="282" t="s">
        <v>87</v>
      </c>
      <c r="AM304" s="282" t="s">
        <v>87</v>
      </c>
      <c r="AN304" s="282" t="s">
        <v>87</v>
      </c>
      <c r="AO304" s="282" t="s">
        <v>87</v>
      </c>
      <c r="AP304" s="282" t="s">
        <v>87</v>
      </c>
      <c r="AQ304" s="282" t="s">
        <v>87</v>
      </c>
      <c r="AR304" s="282" t="s">
        <v>87</v>
      </c>
      <c r="AS304" s="282" t="s">
        <v>87</v>
      </c>
      <c r="AT304" s="282" t="s">
        <v>87</v>
      </c>
      <c r="AU304" s="282" t="s">
        <v>87</v>
      </c>
      <c r="AV304" s="282" t="s">
        <v>87</v>
      </c>
      <c r="AW304" s="286" t="s">
        <v>87</v>
      </c>
      <c r="AX304" s="286" t="s">
        <v>87</v>
      </c>
      <c r="AY304" s="286" t="s">
        <v>87</v>
      </c>
      <c r="AZ304" s="286" t="s">
        <v>87</v>
      </c>
      <c r="BA304" s="286" t="s">
        <v>87</v>
      </c>
      <c r="BB304" s="285">
        <v>12</v>
      </c>
      <c r="BC304" s="285">
        <v>8</v>
      </c>
      <c r="BD304" s="287" t="s">
        <v>88</v>
      </c>
      <c r="BE304" s="287" t="s">
        <v>88</v>
      </c>
      <c r="BF304" s="287" t="s">
        <v>88</v>
      </c>
      <c r="BG304" s="285">
        <v>0</v>
      </c>
      <c r="BH304" s="284">
        <v>0</v>
      </c>
      <c r="BI304" s="285">
        <v>16</v>
      </c>
      <c r="BJ304" s="284">
        <v>50.863082938614617</v>
      </c>
      <c r="BK304" s="285">
        <v>0</v>
      </c>
      <c r="BL304" s="284">
        <v>0</v>
      </c>
      <c r="BM304" s="285">
        <v>0</v>
      </c>
      <c r="BN304" s="288">
        <v>0</v>
      </c>
      <c r="BO304" s="289">
        <v>0</v>
      </c>
      <c r="BP304" s="288">
        <v>0</v>
      </c>
      <c r="BQ304" s="285">
        <v>0</v>
      </c>
      <c r="BR304" s="288">
        <v>0</v>
      </c>
      <c r="BS304" s="285">
        <v>0</v>
      </c>
      <c r="BT304" s="288">
        <v>0</v>
      </c>
      <c r="BU304" s="285">
        <v>0</v>
      </c>
      <c r="BV304" s="288">
        <v>0</v>
      </c>
      <c r="BW304" s="285">
        <v>12</v>
      </c>
      <c r="BX304" s="288">
        <v>38.147312203960958</v>
      </c>
      <c r="BY304" s="290">
        <v>0</v>
      </c>
      <c r="BZ304" s="291">
        <v>0</v>
      </c>
      <c r="CA304" s="285">
        <v>0</v>
      </c>
      <c r="CB304" s="288">
        <v>0</v>
      </c>
      <c r="CC304" s="290">
        <v>0</v>
      </c>
      <c r="CD304" s="291">
        <v>0</v>
      </c>
      <c r="CE304" s="285">
        <v>0</v>
      </c>
      <c r="CF304" s="288">
        <v>0</v>
      </c>
      <c r="CG304" s="285">
        <v>61</v>
      </c>
      <c r="CH304" s="288">
        <v>193.91550370346823</v>
      </c>
      <c r="CI304" s="285">
        <v>136</v>
      </c>
      <c r="CJ304" s="288">
        <v>432.33620497822426</v>
      </c>
      <c r="CK304" s="285">
        <v>2</v>
      </c>
      <c r="CL304" s="288">
        <v>6.3578853673268272</v>
      </c>
      <c r="CM304" s="285">
        <v>0</v>
      </c>
      <c r="CN304" s="292">
        <v>0</v>
      </c>
      <c r="CO304" s="285">
        <v>6</v>
      </c>
      <c r="CP304" s="288">
        <v>19.073656101980479</v>
      </c>
      <c r="CQ304" s="285">
        <v>0</v>
      </c>
      <c r="CR304" s="288">
        <v>0</v>
      </c>
      <c r="CS304" s="285">
        <v>0</v>
      </c>
      <c r="CT304" s="288">
        <v>0</v>
      </c>
      <c r="CU304" s="285">
        <v>6</v>
      </c>
      <c r="CV304" s="288">
        <v>19.073656101980479</v>
      </c>
      <c r="CW304" s="285">
        <v>7</v>
      </c>
      <c r="CX304" s="288">
        <v>22.252598785643897</v>
      </c>
      <c r="CY304" s="285">
        <v>7</v>
      </c>
      <c r="CZ304" s="288">
        <v>22.252598785643897</v>
      </c>
      <c r="DA304" s="290">
        <v>0</v>
      </c>
      <c r="DB304" s="291">
        <v>0</v>
      </c>
      <c r="DC304" s="285">
        <v>0</v>
      </c>
      <c r="DD304" s="285">
        <v>0</v>
      </c>
      <c r="DE304" s="285">
        <v>0</v>
      </c>
      <c r="DF304" s="285">
        <v>0</v>
      </c>
      <c r="DG304" s="285">
        <v>0</v>
      </c>
      <c r="DH304" s="285">
        <v>0</v>
      </c>
      <c r="DI304" s="285">
        <v>0</v>
      </c>
      <c r="DJ304" s="285">
        <v>0</v>
      </c>
      <c r="DK304" s="285">
        <v>0</v>
      </c>
      <c r="DL304" s="285">
        <v>0</v>
      </c>
      <c r="DM304" s="285">
        <v>0</v>
      </c>
      <c r="DN304" s="285">
        <v>0</v>
      </c>
      <c r="DO304" s="285">
        <v>0</v>
      </c>
      <c r="DP304" s="285">
        <v>0</v>
      </c>
      <c r="DQ304" s="285">
        <v>0</v>
      </c>
      <c r="DR304" s="285">
        <v>0</v>
      </c>
      <c r="DS304" s="285">
        <v>0</v>
      </c>
      <c r="DT304" s="285">
        <v>0</v>
      </c>
      <c r="DU304" s="285">
        <v>0</v>
      </c>
      <c r="DV304" s="285">
        <v>0</v>
      </c>
      <c r="DW304" s="285">
        <v>0</v>
      </c>
      <c r="DX304" s="285">
        <v>0</v>
      </c>
      <c r="DY304" s="285">
        <v>0</v>
      </c>
      <c r="DZ304" s="285">
        <v>0</v>
      </c>
      <c r="EA304" s="285">
        <v>0</v>
      </c>
      <c r="EB304" s="288">
        <v>0</v>
      </c>
      <c r="EC304" s="285">
        <v>0</v>
      </c>
      <c r="ED304" s="285">
        <v>0</v>
      </c>
      <c r="EE304" s="285">
        <v>0</v>
      </c>
      <c r="EF304" s="288">
        <v>0</v>
      </c>
      <c r="EG304" s="285">
        <v>0</v>
      </c>
      <c r="EH304" s="285">
        <v>0</v>
      </c>
      <c r="EI304" s="285">
        <v>0</v>
      </c>
      <c r="EJ304" s="285">
        <v>0</v>
      </c>
      <c r="EK304" s="285">
        <v>0</v>
      </c>
      <c r="EL304" s="285">
        <v>0</v>
      </c>
      <c r="EM304" s="285">
        <v>0</v>
      </c>
      <c r="EN304" s="285">
        <v>0</v>
      </c>
      <c r="EO304" s="285">
        <v>0</v>
      </c>
      <c r="EP304" s="285">
        <v>0</v>
      </c>
      <c r="EQ304" s="285">
        <v>0</v>
      </c>
      <c r="ER304" s="285">
        <v>0</v>
      </c>
      <c r="ES304" s="285">
        <v>0</v>
      </c>
      <c r="ET304" s="285">
        <v>0</v>
      </c>
      <c r="EU304" s="285">
        <v>0</v>
      </c>
      <c r="EV304" s="285">
        <v>0</v>
      </c>
      <c r="EW304" s="285">
        <v>0</v>
      </c>
      <c r="EX304" s="285">
        <v>0</v>
      </c>
      <c r="EY304" s="285">
        <v>0</v>
      </c>
      <c r="EZ304" s="285">
        <v>0</v>
      </c>
      <c r="FA304" s="285">
        <v>0</v>
      </c>
      <c r="FB304" s="285">
        <v>0</v>
      </c>
      <c r="FC304" s="285">
        <v>0</v>
      </c>
      <c r="FD304" s="285">
        <v>0</v>
      </c>
      <c r="FE304" s="285">
        <v>0</v>
      </c>
      <c r="FF304" s="285">
        <v>0</v>
      </c>
      <c r="FG304" s="285">
        <v>0</v>
      </c>
      <c r="FH304" s="285">
        <v>0</v>
      </c>
      <c r="FI304" s="285">
        <v>0</v>
      </c>
      <c r="FJ304" s="285">
        <v>0</v>
      </c>
      <c r="FK304" s="289">
        <v>1</v>
      </c>
      <c r="FL304" s="288">
        <v>3.5085257174935096</v>
      </c>
      <c r="FM304" s="289">
        <v>0</v>
      </c>
      <c r="FN304" s="288">
        <v>0</v>
      </c>
      <c r="FO304" s="295">
        <v>0</v>
      </c>
      <c r="FP304" s="291">
        <v>0</v>
      </c>
      <c r="FQ304" s="281">
        <v>1</v>
      </c>
      <c r="FR304" s="292">
        <v>3.1789426836634136</v>
      </c>
      <c r="FS304" s="281">
        <v>0</v>
      </c>
      <c r="FT304" s="292">
        <v>0</v>
      </c>
      <c r="FU304" s="295">
        <v>0</v>
      </c>
      <c r="FV304" s="291">
        <v>0</v>
      </c>
      <c r="FW304" s="293">
        <v>0</v>
      </c>
      <c r="FX304" s="293">
        <v>0</v>
      </c>
      <c r="FY304" s="293">
        <v>0</v>
      </c>
      <c r="FZ304" s="293">
        <v>0</v>
      </c>
      <c r="GA304" s="293">
        <v>0</v>
      </c>
      <c r="GB304" s="285">
        <v>0</v>
      </c>
      <c r="GC304" s="285">
        <v>0</v>
      </c>
      <c r="GD304" s="285">
        <v>0</v>
      </c>
      <c r="GE304" s="285">
        <v>0</v>
      </c>
      <c r="GF304" s="285">
        <v>0</v>
      </c>
      <c r="GG304" s="288">
        <v>0</v>
      </c>
      <c r="GH304" s="288">
        <v>0</v>
      </c>
      <c r="GI304" s="288">
        <v>0</v>
      </c>
      <c r="GJ304" s="288">
        <v>0</v>
      </c>
      <c r="GK304" s="288">
        <v>0</v>
      </c>
      <c r="GL304" s="288">
        <v>0</v>
      </c>
      <c r="GM304" s="288">
        <v>0</v>
      </c>
      <c r="GN304" s="288">
        <v>0</v>
      </c>
      <c r="GO304" s="288">
        <v>0</v>
      </c>
      <c r="GP304" s="288">
        <v>0</v>
      </c>
      <c r="GQ304" s="288">
        <v>0</v>
      </c>
      <c r="GR304" s="288">
        <v>0</v>
      </c>
      <c r="GS304" s="288">
        <v>0</v>
      </c>
      <c r="GT304" s="288">
        <v>0</v>
      </c>
      <c r="GU304" s="288">
        <v>0</v>
      </c>
      <c r="GV304" s="288">
        <v>0</v>
      </c>
      <c r="GW304" s="288">
        <v>0</v>
      </c>
      <c r="GX304" s="288">
        <v>0</v>
      </c>
      <c r="GY304" s="288">
        <v>0</v>
      </c>
      <c r="GZ304" s="288">
        <v>0</v>
      </c>
      <c r="HA304" s="288">
        <v>0</v>
      </c>
      <c r="HB304" s="288">
        <v>0</v>
      </c>
      <c r="HC304" s="288">
        <v>0</v>
      </c>
      <c r="HD304" s="288">
        <v>0</v>
      </c>
      <c r="HE304" s="288">
        <v>0</v>
      </c>
      <c r="HF304" s="288">
        <v>0</v>
      </c>
      <c r="HG304" s="288">
        <v>0</v>
      </c>
      <c r="HH304" s="288">
        <v>0</v>
      </c>
      <c r="HI304" s="288">
        <v>0</v>
      </c>
      <c r="HJ304" s="134">
        <v>0</v>
      </c>
      <c r="HK304" s="134">
        <v>0</v>
      </c>
      <c r="HL304" s="132">
        <v>18.244333730966247</v>
      </c>
      <c r="HM304" s="144">
        <v>116.29600000000001</v>
      </c>
      <c r="HN304" s="144">
        <v>102.001</v>
      </c>
      <c r="HO304" s="365">
        <v>0</v>
      </c>
      <c r="HP304" s="366">
        <v>0</v>
      </c>
      <c r="HQ304" s="365">
        <v>0</v>
      </c>
      <c r="HR304" s="366">
        <v>0</v>
      </c>
      <c r="HS304" s="132">
        <v>100</v>
      </c>
      <c r="HT304" s="132">
        <v>80</v>
      </c>
      <c r="HU304" s="132">
        <v>0.55944055944055904</v>
      </c>
      <c r="HV304" s="132">
        <v>0.49407114624505899</v>
      </c>
      <c r="HW304" s="132">
        <v>11.429415239220299</v>
      </c>
      <c r="HX304" s="132">
        <v>18.076285240464301</v>
      </c>
      <c r="HY304" s="144">
        <v>100.66800000000001</v>
      </c>
      <c r="HZ304" s="144">
        <v>97.23</v>
      </c>
      <c r="IA304" s="383">
        <v>4</v>
      </c>
      <c r="IB304" s="383">
        <v>0</v>
      </c>
      <c r="IC304" s="366">
        <v>0.31595576619273302</v>
      </c>
      <c r="ID304" s="366">
        <v>0</v>
      </c>
      <c r="IE304" s="366">
        <v>2.32558139534884</v>
      </c>
      <c r="IF304" s="366">
        <v>0</v>
      </c>
      <c r="IG304" s="144">
        <v>66.279069767441896</v>
      </c>
      <c r="IH304" s="144">
        <v>71.428571428571402</v>
      </c>
      <c r="II304" s="144">
        <v>13.5860979462875</v>
      </c>
      <c r="IJ304" s="144">
        <v>9.3126385809312602</v>
      </c>
      <c r="IK304" s="144">
        <v>11.193148257531</v>
      </c>
      <c r="IL304" s="144">
        <v>16.9485903814262</v>
      </c>
      <c r="IM304" s="146">
        <v>86.718000000000004</v>
      </c>
      <c r="IN304" s="135">
        <v>88.799000000000007</v>
      </c>
      <c r="IO304" s="366">
        <v>0.614574187884109</v>
      </c>
      <c r="IP304" s="366">
        <v>6.3291139240506306E-2</v>
      </c>
      <c r="IQ304" s="366">
        <v>15.909090909090899</v>
      </c>
      <c r="IR304" s="366">
        <v>2.4390243902439002</v>
      </c>
      <c r="IS304" s="144">
        <v>97.727272727272705</v>
      </c>
      <c r="IT304" s="144">
        <v>97.560975609756099</v>
      </c>
      <c r="IU304" s="144">
        <v>3.8630377524144</v>
      </c>
      <c r="IV304" s="144">
        <v>2.59493670886076</v>
      </c>
      <c r="IW304" s="144">
        <v>17.614948561830801</v>
      </c>
      <c r="IX304" s="144">
        <v>25.855427147065502</v>
      </c>
      <c r="IY304" s="338">
        <v>3</v>
      </c>
      <c r="IZ304" s="366">
        <v>0.35294117647058798</v>
      </c>
      <c r="JA304" s="366">
        <v>7.1428571428571397</v>
      </c>
      <c r="JB304" s="366">
        <v>100</v>
      </c>
      <c r="JC304" s="366">
        <v>4.9411764705882302</v>
      </c>
      <c r="JD304" s="144">
        <v>8.8225538971807609</v>
      </c>
    </row>
    <row r="305" spans="1:264" ht="18" customHeight="1">
      <c r="A305" s="278"/>
      <c r="B305" s="279" t="s">
        <v>87</v>
      </c>
      <c r="C305" s="279" t="s">
        <v>87</v>
      </c>
      <c r="D305" s="280" t="s">
        <v>2021</v>
      </c>
      <c r="E305" s="281" t="s">
        <v>1504</v>
      </c>
      <c r="F305" s="280" t="s">
        <v>141</v>
      </c>
      <c r="G305" s="281" t="s">
        <v>40</v>
      </c>
      <c r="H305" s="282" t="s">
        <v>87</v>
      </c>
      <c r="I305" s="282" t="s">
        <v>87</v>
      </c>
      <c r="J305" s="282" t="s">
        <v>87</v>
      </c>
      <c r="K305" s="282" t="s">
        <v>87</v>
      </c>
      <c r="L305" s="282" t="s">
        <v>87</v>
      </c>
      <c r="M305" s="283">
        <v>102546</v>
      </c>
      <c r="N305" s="282" t="s">
        <v>87</v>
      </c>
      <c r="O305" s="282" t="s">
        <v>87</v>
      </c>
      <c r="P305" s="282" t="s">
        <v>87</v>
      </c>
      <c r="Q305" s="282" t="s">
        <v>87</v>
      </c>
      <c r="R305" s="132">
        <v>91.513245807690325</v>
      </c>
      <c r="S305" s="132">
        <v>92.375817073616062</v>
      </c>
      <c r="T305" s="339" t="s">
        <v>88</v>
      </c>
      <c r="U305" s="339" t="s">
        <v>88</v>
      </c>
      <c r="V305" s="132">
        <v>8.9259796806966598</v>
      </c>
      <c r="W305" s="132">
        <v>11.3933236574746</v>
      </c>
      <c r="X305" s="132">
        <v>20.319303338171299</v>
      </c>
      <c r="Y305" s="282" t="s">
        <v>87</v>
      </c>
      <c r="Z305" s="282" t="s">
        <v>87</v>
      </c>
      <c r="AA305" s="282" t="s">
        <v>87</v>
      </c>
      <c r="AB305" s="282" t="s">
        <v>87</v>
      </c>
      <c r="AC305" s="282" t="s">
        <v>87</v>
      </c>
      <c r="AD305" s="282" t="s">
        <v>87</v>
      </c>
      <c r="AE305" s="282" t="s">
        <v>87</v>
      </c>
      <c r="AF305" s="282" t="s">
        <v>87</v>
      </c>
      <c r="AG305" s="282" t="s">
        <v>87</v>
      </c>
      <c r="AH305" s="282" t="s">
        <v>87</v>
      </c>
      <c r="AI305" s="282" t="s">
        <v>87</v>
      </c>
      <c r="AJ305" s="282" t="s">
        <v>87</v>
      </c>
      <c r="AK305" s="282" t="s">
        <v>87</v>
      </c>
      <c r="AL305" s="282" t="s">
        <v>87</v>
      </c>
      <c r="AM305" s="282" t="s">
        <v>87</v>
      </c>
      <c r="AN305" s="282" t="s">
        <v>87</v>
      </c>
      <c r="AO305" s="282" t="s">
        <v>87</v>
      </c>
      <c r="AP305" s="282" t="s">
        <v>87</v>
      </c>
      <c r="AQ305" s="282" t="s">
        <v>87</v>
      </c>
      <c r="AR305" s="282" t="s">
        <v>87</v>
      </c>
      <c r="AS305" s="282" t="s">
        <v>87</v>
      </c>
      <c r="AT305" s="282" t="s">
        <v>87</v>
      </c>
      <c r="AU305" s="282" t="s">
        <v>87</v>
      </c>
      <c r="AV305" s="282" t="s">
        <v>87</v>
      </c>
      <c r="AW305" s="286" t="s">
        <v>87</v>
      </c>
      <c r="AX305" s="286" t="s">
        <v>87</v>
      </c>
      <c r="AY305" s="286" t="s">
        <v>87</v>
      </c>
      <c r="AZ305" s="286" t="s">
        <v>87</v>
      </c>
      <c r="BA305" s="286" t="s">
        <v>87</v>
      </c>
      <c r="BB305" s="285">
        <v>15</v>
      </c>
      <c r="BC305" s="285">
        <v>18</v>
      </c>
      <c r="BD305" s="287" t="s">
        <v>88</v>
      </c>
      <c r="BE305" s="287" t="s">
        <v>88</v>
      </c>
      <c r="BF305" s="287" t="s">
        <v>88</v>
      </c>
      <c r="BG305" s="285">
        <v>0</v>
      </c>
      <c r="BH305" s="284">
        <v>0</v>
      </c>
      <c r="BI305" s="285">
        <v>0</v>
      </c>
      <c r="BJ305" s="284">
        <v>0</v>
      </c>
      <c r="BK305" s="285">
        <v>0</v>
      </c>
      <c r="BL305" s="284">
        <v>0</v>
      </c>
      <c r="BM305" s="285">
        <v>0</v>
      </c>
      <c r="BN305" s="288">
        <v>0</v>
      </c>
      <c r="BO305" s="289">
        <v>0</v>
      </c>
      <c r="BP305" s="288">
        <v>0</v>
      </c>
      <c r="BQ305" s="285">
        <v>0</v>
      </c>
      <c r="BR305" s="288">
        <v>0</v>
      </c>
      <c r="BS305" s="285">
        <v>0</v>
      </c>
      <c r="BT305" s="288">
        <v>0</v>
      </c>
      <c r="BU305" s="285">
        <v>0</v>
      </c>
      <c r="BV305" s="288">
        <v>0</v>
      </c>
      <c r="BW305" s="285">
        <v>0</v>
      </c>
      <c r="BX305" s="288">
        <v>0</v>
      </c>
      <c r="BY305" s="285">
        <v>0</v>
      </c>
      <c r="BZ305" s="288">
        <v>0</v>
      </c>
      <c r="CA305" s="285">
        <v>32</v>
      </c>
      <c r="CB305" s="288">
        <v>29.874434019511739</v>
      </c>
      <c r="CC305" s="285">
        <v>8</v>
      </c>
      <c r="CD305" s="288">
        <v>7.4686085048779347</v>
      </c>
      <c r="CE305" s="285">
        <v>10</v>
      </c>
      <c r="CF305" s="288">
        <v>9.3357606310974184</v>
      </c>
      <c r="CG305" s="285">
        <v>65</v>
      </c>
      <c r="CH305" s="288">
        <v>60.682444102133225</v>
      </c>
      <c r="CI305" s="285">
        <v>624</v>
      </c>
      <c r="CJ305" s="288">
        <v>582.55146338047894</v>
      </c>
      <c r="CK305" s="285">
        <v>256</v>
      </c>
      <c r="CL305" s="288">
        <v>238.99547215609391</v>
      </c>
      <c r="CM305" s="285">
        <v>0</v>
      </c>
      <c r="CN305" s="292">
        <v>0</v>
      </c>
      <c r="CO305" s="285">
        <v>3</v>
      </c>
      <c r="CP305" s="288">
        <v>2.8007281893292255</v>
      </c>
      <c r="CQ305" s="290">
        <v>1</v>
      </c>
      <c r="CR305" s="291">
        <v>0.93357606310974184</v>
      </c>
      <c r="CS305" s="285">
        <v>1</v>
      </c>
      <c r="CT305" s="288">
        <v>0.93357606310974184</v>
      </c>
      <c r="CU305" s="285">
        <v>0</v>
      </c>
      <c r="CV305" s="288">
        <v>0</v>
      </c>
      <c r="CW305" s="285">
        <v>0</v>
      </c>
      <c r="CX305" s="288">
        <v>0</v>
      </c>
      <c r="CY305" s="285">
        <v>0</v>
      </c>
      <c r="CZ305" s="288">
        <v>0</v>
      </c>
      <c r="DA305" s="285">
        <v>0</v>
      </c>
      <c r="DB305" s="288">
        <v>0</v>
      </c>
      <c r="DC305" s="285">
        <v>0</v>
      </c>
      <c r="DD305" s="285">
        <v>0</v>
      </c>
      <c r="DE305" s="285">
        <v>0</v>
      </c>
      <c r="DF305" s="285">
        <v>0</v>
      </c>
      <c r="DG305" s="285">
        <v>0</v>
      </c>
      <c r="DH305" s="285">
        <v>0</v>
      </c>
      <c r="DI305" s="285">
        <v>0</v>
      </c>
      <c r="DJ305" s="285">
        <v>0</v>
      </c>
      <c r="DK305" s="285">
        <v>0</v>
      </c>
      <c r="DL305" s="285">
        <v>0</v>
      </c>
      <c r="DM305" s="285">
        <v>0</v>
      </c>
      <c r="DN305" s="285">
        <v>0</v>
      </c>
      <c r="DO305" s="285">
        <v>0</v>
      </c>
      <c r="DP305" s="285">
        <v>0</v>
      </c>
      <c r="DQ305" s="285">
        <v>0</v>
      </c>
      <c r="DR305" s="285">
        <v>0</v>
      </c>
      <c r="DS305" s="285">
        <v>0</v>
      </c>
      <c r="DT305" s="285">
        <v>0</v>
      </c>
      <c r="DU305" s="285">
        <v>0</v>
      </c>
      <c r="DV305" s="285">
        <v>0</v>
      </c>
      <c r="DW305" s="285">
        <v>0</v>
      </c>
      <c r="DX305" s="285">
        <v>0</v>
      </c>
      <c r="DY305" s="285">
        <v>0</v>
      </c>
      <c r="DZ305" s="285">
        <v>0</v>
      </c>
      <c r="EA305" s="285">
        <v>0</v>
      </c>
      <c r="EB305" s="288">
        <v>0</v>
      </c>
      <c r="EC305" s="285">
        <v>0</v>
      </c>
      <c r="ED305" s="285">
        <v>0</v>
      </c>
      <c r="EE305" s="285">
        <v>0</v>
      </c>
      <c r="EF305" s="288">
        <v>0</v>
      </c>
      <c r="EG305" s="285">
        <v>0</v>
      </c>
      <c r="EH305" s="285">
        <v>0</v>
      </c>
      <c r="EI305" s="285">
        <v>0</v>
      </c>
      <c r="EJ305" s="285">
        <v>0</v>
      </c>
      <c r="EK305" s="285">
        <v>0</v>
      </c>
      <c r="EL305" s="285">
        <v>0</v>
      </c>
      <c r="EM305" s="285">
        <v>0</v>
      </c>
      <c r="EN305" s="285">
        <v>0</v>
      </c>
      <c r="EO305" s="285">
        <v>0</v>
      </c>
      <c r="EP305" s="285">
        <v>0</v>
      </c>
      <c r="EQ305" s="285">
        <v>0</v>
      </c>
      <c r="ER305" s="285">
        <v>0</v>
      </c>
      <c r="ES305" s="285">
        <v>0</v>
      </c>
      <c r="ET305" s="285">
        <v>0</v>
      </c>
      <c r="EU305" s="285">
        <v>0</v>
      </c>
      <c r="EV305" s="285">
        <v>0</v>
      </c>
      <c r="EW305" s="285">
        <v>0</v>
      </c>
      <c r="EX305" s="285">
        <v>0</v>
      </c>
      <c r="EY305" s="285">
        <v>0</v>
      </c>
      <c r="EZ305" s="285">
        <v>0</v>
      </c>
      <c r="FA305" s="285">
        <v>0</v>
      </c>
      <c r="FB305" s="285">
        <v>0</v>
      </c>
      <c r="FC305" s="285">
        <v>0</v>
      </c>
      <c r="FD305" s="285">
        <v>0</v>
      </c>
      <c r="FE305" s="285">
        <v>0</v>
      </c>
      <c r="FF305" s="285">
        <v>0</v>
      </c>
      <c r="FG305" s="285">
        <v>0</v>
      </c>
      <c r="FH305" s="285">
        <v>0</v>
      </c>
      <c r="FI305" s="285">
        <v>0</v>
      </c>
      <c r="FJ305" s="285">
        <v>0</v>
      </c>
      <c r="FK305" s="289">
        <v>0</v>
      </c>
      <c r="FL305" s="288">
        <v>0</v>
      </c>
      <c r="FM305" s="289">
        <v>1</v>
      </c>
      <c r="FN305" s="288">
        <v>0.97517211787880564</v>
      </c>
      <c r="FO305" s="289">
        <v>0</v>
      </c>
      <c r="FP305" s="288">
        <v>0</v>
      </c>
      <c r="FQ305" s="281">
        <v>0</v>
      </c>
      <c r="FR305" s="292">
        <v>0</v>
      </c>
      <c r="FS305" s="281">
        <v>0</v>
      </c>
      <c r="FT305" s="292">
        <v>0</v>
      </c>
      <c r="FU305" s="289">
        <v>16</v>
      </c>
      <c r="FV305" s="288">
        <v>14.937217009755869</v>
      </c>
      <c r="FW305" s="293">
        <v>0</v>
      </c>
      <c r="FX305" s="293">
        <v>0</v>
      </c>
      <c r="FY305" s="293">
        <v>0</v>
      </c>
      <c r="FZ305" s="293">
        <v>0</v>
      </c>
      <c r="GA305" s="293">
        <v>0</v>
      </c>
      <c r="GB305" s="285">
        <v>0</v>
      </c>
      <c r="GC305" s="285">
        <v>0</v>
      </c>
      <c r="GD305" s="285">
        <v>0</v>
      </c>
      <c r="GE305" s="285">
        <v>0</v>
      </c>
      <c r="GF305" s="285">
        <v>0</v>
      </c>
      <c r="GG305" s="288">
        <v>0</v>
      </c>
      <c r="GH305" s="288">
        <v>0</v>
      </c>
      <c r="GI305" s="288">
        <v>0</v>
      </c>
      <c r="GJ305" s="288">
        <v>0</v>
      </c>
      <c r="GK305" s="288">
        <v>0</v>
      </c>
      <c r="GL305" s="288">
        <v>0</v>
      </c>
      <c r="GM305" s="288">
        <v>0</v>
      </c>
      <c r="GN305" s="288">
        <v>0</v>
      </c>
      <c r="GO305" s="288">
        <v>0</v>
      </c>
      <c r="GP305" s="288">
        <v>0</v>
      </c>
      <c r="GQ305" s="288">
        <v>0</v>
      </c>
      <c r="GR305" s="288">
        <v>0</v>
      </c>
      <c r="GS305" s="288">
        <v>0</v>
      </c>
      <c r="GT305" s="288">
        <v>0</v>
      </c>
      <c r="GU305" s="288">
        <v>0</v>
      </c>
      <c r="GV305" s="288">
        <v>0</v>
      </c>
      <c r="GW305" s="288">
        <v>0</v>
      </c>
      <c r="GX305" s="288">
        <v>0</v>
      </c>
      <c r="GY305" s="288">
        <v>0</v>
      </c>
      <c r="GZ305" s="288">
        <v>0</v>
      </c>
      <c r="HA305" s="288">
        <v>0</v>
      </c>
      <c r="HB305" s="288">
        <v>0</v>
      </c>
      <c r="HC305" s="288">
        <v>0</v>
      </c>
      <c r="HD305" s="288">
        <v>0</v>
      </c>
      <c r="HE305" s="288">
        <v>0</v>
      </c>
      <c r="HF305" s="288">
        <v>0</v>
      </c>
      <c r="HG305" s="288">
        <v>0</v>
      </c>
      <c r="HH305" s="288">
        <v>0</v>
      </c>
      <c r="HI305" s="288">
        <v>0</v>
      </c>
      <c r="HJ305" s="134">
        <v>2.925516353636417</v>
      </c>
      <c r="HK305" s="134">
        <v>9.7517211787880562</v>
      </c>
      <c r="HL305" s="132">
        <v>50.172605464864553</v>
      </c>
      <c r="HM305" s="144">
        <v>87.487509326556804</v>
      </c>
      <c r="HN305" s="144">
        <v>95.960716671507598</v>
      </c>
      <c r="HO305" s="365">
        <v>6.9601531233687106E-2</v>
      </c>
      <c r="HP305" s="365">
        <v>0</v>
      </c>
      <c r="HQ305" s="365">
        <v>6.4516129032258096</v>
      </c>
      <c r="HR305" s="365">
        <v>0</v>
      </c>
      <c r="HS305" s="132">
        <v>85.483870967741893</v>
      </c>
      <c r="HT305" s="132">
        <v>89.7959183673469</v>
      </c>
      <c r="HU305" s="132">
        <v>1.07882373412215</v>
      </c>
      <c r="HV305" s="132">
        <v>0.640355462624151</v>
      </c>
      <c r="HW305" s="132">
        <v>11.8602959010429</v>
      </c>
      <c r="HX305" s="132">
        <v>18.1354491357325</v>
      </c>
      <c r="HY305" s="144">
        <v>78.491001640557272</v>
      </c>
      <c r="HZ305" s="144">
        <v>82.472674204575497</v>
      </c>
      <c r="IA305" s="383">
        <v>9</v>
      </c>
      <c r="IB305" s="383">
        <v>1</v>
      </c>
      <c r="IC305" s="366">
        <v>0.20959478341872401</v>
      </c>
      <c r="ID305" s="366">
        <v>1.7755681818181799E-2</v>
      </c>
      <c r="IE305" s="366">
        <v>2.5280898876404501</v>
      </c>
      <c r="IF305" s="366">
        <v>0.32894736842105299</v>
      </c>
      <c r="IG305" s="144">
        <v>77.808988764044898</v>
      </c>
      <c r="IH305" s="144">
        <v>81.907894736842096</v>
      </c>
      <c r="II305" s="144">
        <v>8.2906380996739593</v>
      </c>
      <c r="IJ305" s="144">
        <v>5.3977272727272698</v>
      </c>
      <c r="IK305" s="144">
        <v>10.050933786078099</v>
      </c>
      <c r="IL305" s="144">
        <v>16.161329932936599</v>
      </c>
      <c r="IM305" s="146">
        <v>69.916781235674279</v>
      </c>
      <c r="IN305" s="135">
        <v>60.618299788130784</v>
      </c>
      <c r="IO305" s="366">
        <v>3.4940600978336803E-2</v>
      </c>
      <c r="IP305" s="366">
        <v>0</v>
      </c>
      <c r="IQ305" s="366">
        <v>0.934579439252336</v>
      </c>
      <c r="IR305" s="366">
        <v>0</v>
      </c>
      <c r="IS305" s="144">
        <v>81.308411214953296</v>
      </c>
      <c r="IT305" s="144">
        <v>89.552238805970106</v>
      </c>
      <c r="IU305" s="144">
        <v>3.7386443046820399</v>
      </c>
      <c r="IV305" s="144">
        <v>2.38944365192582</v>
      </c>
      <c r="IW305" s="144">
        <v>12.3288623253874</v>
      </c>
      <c r="IX305" s="144">
        <v>13.0507678894776</v>
      </c>
      <c r="IY305" s="338">
        <v>16</v>
      </c>
      <c r="IZ305" s="366">
        <v>0.32128514056224899</v>
      </c>
      <c r="JA305" s="366">
        <v>10.2564102564103</v>
      </c>
      <c r="JB305" s="366">
        <v>92.307692307692307</v>
      </c>
      <c r="JC305" s="366">
        <v>3.1325301204819298</v>
      </c>
      <c r="JD305" s="144">
        <v>16.227448757910601</v>
      </c>
    </row>
    <row r="306" spans="1:264" ht="18" customHeight="1">
      <c r="A306" s="278"/>
      <c r="B306" s="279" t="s">
        <v>87</v>
      </c>
      <c r="C306" s="279" t="s">
        <v>87</v>
      </c>
      <c r="D306" s="280" t="s">
        <v>2022</v>
      </c>
      <c r="E306" s="281" t="s">
        <v>1492</v>
      </c>
      <c r="F306" s="280" t="s">
        <v>141</v>
      </c>
      <c r="G306" s="281" t="s">
        <v>40</v>
      </c>
      <c r="H306" s="282" t="s">
        <v>87</v>
      </c>
      <c r="I306" s="282" t="s">
        <v>87</v>
      </c>
      <c r="J306" s="282" t="s">
        <v>87</v>
      </c>
      <c r="K306" s="282" t="s">
        <v>87</v>
      </c>
      <c r="L306" s="282" t="s">
        <v>87</v>
      </c>
      <c r="M306" s="283">
        <v>153862</v>
      </c>
      <c r="N306" s="282" t="s">
        <v>87</v>
      </c>
      <c r="O306" s="282" t="s">
        <v>87</v>
      </c>
      <c r="P306" s="282" t="s">
        <v>87</v>
      </c>
      <c r="Q306" s="282" t="s">
        <v>87</v>
      </c>
      <c r="R306" s="132">
        <v>93.614524781701476</v>
      </c>
      <c r="S306" s="132">
        <v>92.060126168069914</v>
      </c>
      <c r="T306" s="339" t="s">
        <v>88</v>
      </c>
      <c r="U306" s="339" t="s">
        <v>88</v>
      </c>
      <c r="V306" s="132">
        <v>8.8848594741613809</v>
      </c>
      <c r="W306" s="132">
        <v>5.9383499546690803</v>
      </c>
      <c r="X306" s="132">
        <v>14.8232094288305</v>
      </c>
      <c r="Y306" s="282" t="s">
        <v>87</v>
      </c>
      <c r="Z306" s="282" t="s">
        <v>87</v>
      </c>
      <c r="AA306" s="282" t="s">
        <v>87</v>
      </c>
      <c r="AB306" s="282" t="s">
        <v>87</v>
      </c>
      <c r="AC306" s="282" t="s">
        <v>87</v>
      </c>
      <c r="AD306" s="282" t="s">
        <v>87</v>
      </c>
      <c r="AE306" s="282" t="s">
        <v>87</v>
      </c>
      <c r="AF306" s="282" t="s">
        <v>87</v>
      </c>
      <c r="AG306" s="282" t="s">
        <v>87</v>
      </c>
      <c r="AH306" s="282" t="s">
        <v>87</v>
      </c>
      <c r="AI306" s="282" t="s">
        <v>87</v>
      </c>
      <c r="AJ306" s="282" t="s">
        <v>87</v>
      </c>
      <c r="AK306" s="282" t="s">
        <v>87</v>
      </c>
      <c r="AL306" s="282" t="s">
        <v>87</v>
      </c>
      <c r="AM306" s="282" t="s">
        <v>87</v>
      </c>
      <c r="AN306" s="282" t="s">
        <v>87</v>
      </c>
      <c r="AO306" s="282" t="s">
        <v>87</v>
      </c>
      <c r="AP306" s="282" t="s">
        <v>87</v>
      </c>
      <c r="AQ306" s="282" t="s">
        <v>87</v>
      </c>
      <c r="AR306" s="282" t="s">
        <v>87</v>
      </c>
      <c r="AS306" s="282" t="s">
        <v>87</v>
      </c>
      <c r="AT306" s="282" t="s">
        <v>87</v>
      </c>
      <c r="AU306" s="282" t="s">
        <v>87</v>
      </c>
      <c r="AV306" s="282" t="s">
        <v>87</v>
      </c>
      <c r="AW306" s="286" t="s">
        <v>87</v>
      </c>
      <c r="AX306" s="286" t="s">
        <v>87</v>
      </c>
      <c r="AY306" s="286" t="s">
        <v>87</v>
      </c>
      <c r="AZ306" s="286" t="s">
        <v>87</v>
      </c>
      <c r="BA306" s="286" t="s">
        <v>87</v>
      </c>
      <c r="BB306" s="285">
        <v>32</v>
      </c>
      <c r="BC306" s="285">
        <v>40</v>
      </c>
      <c r="BD306" s="287" t="s">
        <v>88</v>
      </c>
      <c r="BE306" s="287" t="s">
        <v>88</v>
      </c>
      <c r="BF306" s="287" t="s">
        <v>88</v>
      </c>
      <c r="BG306" s="285">
        <v>0</v>
      </c>
      <c r="BH306" s="284">
        <v>0</v>
      </c>
      <c r="BI306" s="285">
        <v>98</v>
      </c>
      <c r="BJ306" s="284">
        <v>60.748822216712128</v>
      </c>
      <c r="BK306" s="285">
        <v>0</v>
      </c>
      <c r="BL306" s="284">
        <v>0</v>
      </c>
      <c r="BM306" s="285">
        <v>0</v>
      </c>
      <c r="BN306" s="288">
        <v>0</v>
      </c>
      <c r="BO306" s="289">
        <v>25</v>
      </c>
      <c r="BP306" s="288">
        <v>15.497148524671461</v>
      </c>
      <c r="BQ306" s="285">
        <v>0</v>
      </c>
      <c r="BR306" s="288">
        <v>0</v>
      </c>
      <c r="BS306" s="285">
        <v>0</v>
      </c>
      <c r="BT306" s="288">
        <v>0</v>
      </c>
      <c r="BU306" s="285">
        <v>0</v>
      </c>
      <c r="BV306" s="288">
        <v>0</v>
      </c>
      <c r="BW306" s="285">
        <v>21</v>
      </c>
      <c r="BX306" s="288">
        <v>13.017604760724028</v>
      </c>
      <c r="BY306" s="290">
        <v>0</v>
      </c>
      <c r="BZ306" s="291">
        <v>0</v>
      </c>
      <c r="CA306" s="285">
        <v>120</v>
      </c>
      <c r="CB306" s="288">
        <v>74.386312918423016</v>
      </c>
      <c r="CC306" s="285">
        <v>0</v>
      </c>
      <c r="CD306" s="288">
        <v>0</v>
      </c>
      <c r="CE306" s="285">
        <v>4</v>
      </c>
      <c r="CF306" s="288">
        <v>2.4795437639474338</v>
      </c>
      <c r="CG306" s="285">
        <v>186</v>
      </c>
      <c r="CH306" s="288">
        <v>115.29878502355567</v>
      </c>
      <c r="CI306" s="285">
        <v>1326</v>
      </c>
      <c r="CJ306" s="288">
        <v>821.96875774857426</v>
      </c>
      <c r="CK306" s="285">
        <v>704</v>
      </c>
      <c r="CL306" s="288">
        <v>436.39970245474836</v>
      </c>
      <c r="CM306" s="285">
        <v>318</v>
      </c>
      <c r="CN306" s="292">
        <v>197.123729233821</v>
      </c>
      <c r="CO306" s="285">
        <v>45</v>
      </c>
      <c r="CP306" s="288">
        <v>27.894867344408631</v>
      </c>
      <c r="CQ306" s="285">
        <v>0</v>
      </c>
      <c r="CR306" s="288">
        <v>0</v>
      </c>
      <c r="CS306" s="285">
        <v>9</v>
      </c>
      <c r="CT306" s="288">
        <v>5.5789734688817259</v>
      </c>
      <c r="CU306" s="285">
        <v>15</v>
      </c>
      <c r="CV306" s="288">
        <v>9.298289114802877</v>
      </c>
      <c r="CW306" s="285">
        <v>271</v>
      </c>
      <c r="CX306" s="288">
        <v>167.98909000743865</v>
      </c>
      <c r="CY306" s="285">
        <v>271</v>
      </c>
      <c r="CZ306" s="288">
        <v>167.98909000743865</v>
      </c>
      <c r="DA306" s="290">
        <v>0</v>
      </c>
      <c r="DB306" s="291">
        <v>0</v>
      </c>
      <c r="DC306" s="285">
        <v>0</v>
      </c>
      <c r="DD306" s="285">
        <v>0</v>
      </c>
      <c r="DE306" s="285">
        <v>130</v>
      </c>
      <c r="DF306" s="285">
        <v>3533</v>
      </c>
      <c r="DG306" s="285">
        <v>0</v>
      </c>
      <c r="DH306" s="285">
        <v>168</v>
      </c>
      <c r="DI306" s="285">
        <v>0</v>
      </c>
      <c r="DJ306" s="285">
        <v>0</v>
      </c>
      <c r="DK306" s="285">
        <v>52</v>
      </c>
      <c r="DL306" s="285">
        <v>0</v>
      </c>
      <c r="DM306" s="285">
        <v>0</v>
      </c>
      <c r="DN306" s="285">
        <v>706</v>
      </c>
      <c r="DO306" s="285">
        <v>36</v>
      </c>
      <c r="DP306" s="285">
        <v>0</v>
      </c>
      <c r="DQ306" s="285">
        <v>20</v>
      </c>
      <c r="DR306" s="285">
        <v>0</v>
      </c>
      <c r="DS306" s="285">
        <v>96</v>
      </c>
      <c r="DT306" s="285">
        <v>382</v>
      </c>
      <c r="DU306" s="285">
        <v>9930</v>
      </c>
      <c r="DV306" s="285">
        <v>1089</v>
      </c>
      <c r="DW306" s="285">
        <v>2318</v>
      </c>
      <c r="DX306" s="285">
        <v>192</v>
      </c>
      <c r="DY306" s="285">
        <v>125</v>
      </c>
      <c r="DZ306" s="285">
        <v>3298</v>
      </c>
      <c r="EA306" s="285">
        <v>3913</v>
      </c>
      <c r="EB306" s="288">
        <v>20.291336570406301</v>
      </c>
      <c r="EC306" s="285">
        <v>70</v>
      </c>
      <c r="ED306" s="285">
        <v>1332</v>
      </c>
      <c r="EE306" s="285">
        <v>189</v>
      </c>
      <c r="EF306" s="288">
        <v>14.189189189189189</v>
      </c>
      <c r="EG306" s="285">
        <v>2</v>
      </c>
      <c r="EH306" s="285">
        <v>39</v>
      </c>
      <c r="EI306" s="285">
        <v>10</v>
      </c>
      <c r="EJ306" s="285">
        <v>0</v>
      </c>
      <c r="EK306" s="285">
        <v>74</v>
      </c>
      <c r="EL306" s="285">
        <v>0</v>
      </c>
      <c r="EM306" s="285">
        <v>0</v>
      </c>
      <c r="EN306" s="285">
        <v>0</v>
      </c>
      <c r="EO306" s="285">
        <v>17</v>
      </c>
      <c r="EP306" s="285">
        <v>1</v>
      </c>
      <c r="EQ306" s="285">
        <v>4</v>
      </c>
      <c r="ER306" s="285">
        <v>0</v>
      </c>
      <c r="ES306" s="285">
        <v>0</v>
      </c>
      <c r="ET306" s="285">
        <v>0</v>
      </c>
      <c r="EU306" s="285">
        <v>0</v>
      </c>
      <c r="EV306" s="285">
        <v>1052</v>
      </c>
      <c r="EW306" s="285">
        <v>0</v>
      </c>
      <c r="EX306" s="285">
        <v>0</v>
      </c>
      <c r="EY306" s="285">
        <v>0</v>
      </c>
      <c r="EZ306" s="285">
        <v>0</v>
      </c>
      <c r="FA306" s="285">
        <v>0</v>
      </c>
      <c r="FB306" s="285">
        <v>1</v>
      </c>
      <c r="FC306" s="285">
        <v>2</v>
      </c>
      <c r="FD306" s="285">
        <v>10</v>
      </c>
      <c r="FE306" s="285">
        <v>3</v>
      </c>
      <c r="FF306" s="285">
        <v>12</v>
      </c>
      <c r="FG306" s="285">
        <v>57</v>
      </c>
      <c r="FH306" s="285">
        <v>87</v>
      </c>
      <c r="FI306" s="285">
        <v>4</v>
      </c>
      <c r="FJ306" s="285">
        <v>1630</v>
      </c>
      <c r="FK306" s="289">
        <v>8</v>
      </c>
      <c r="FL306" s="288">
        <v>5.1994644551611184</v>
      </c>
      <c r="FM306" s="289">
        <v>1</v>
      </c>
      <c r="FN306" s="288">
        <v>0.6499330568951398</v>
      </c>
      <c r="FO306" s="295">
        <v>0</v>
      </c>
      <c r="FP306" s="291">
        <v>0</v>
      </c>
      <c r="FQ306" s="281">
        <v>1</v>
      </c>
      <c r="FR306" s="292">
        <v>0.61988594098685845</v>
      </c>
      <c r="FS306" s="281">
        <v>0</v>
      </c>
      <c r="FT306" s="292">
        <v>0</v>
      </c>
      <c r="FU306" s="289">
        <v>0</v>
      </c>
      <c r="FV306" s="288">
        <v>0</v>
      </c>
      <c r="FW306" s="293">
        <v>1</v>
      </c>
      <c r="FX306" s="293">
        <v>0</v>
      </c>
      <c r="FY306" s="293">
        <v>1</v>
      </c>
      <c r="FZ306" s="293">
        <v>0</v>
      </c>
      <c r="GA306" s="293">
        <v>0</v>
      </c>
      <c r="GB306" s="285">
        <v>3713</v>
      </c>
      <c r="GC306" s="285">
        <v>0</v>
      </c>
      <c r="GD306" s="285">
        <v>1430</v>
      </c>
      <c r="GE306" s="285">
        <v>0</v>
      </c>
      <c r="GF306" s="285">
        <v>1</v>
      </c>
      <c r="GG306" s="288">
        <v>45.1</v>
      </c>
      <c r="GH306" s="288">
        <v>221.8</v>
      </c>
      <c r="GI306" s="288">
        <v>14</v>
      </c>
      <c r="GJ306" s="288">
        <v>3</v>
      </c>
      <c r="GK306" s="288">
        <v>1</v>
      </c>
      <c r="GL306" s="288">
        <v>1</v>
      </c>
      <c r="GM306" s="288">
        <v>3</v>
      </c>
      <c r="GN306" s="288">
        <v>2</v>
      </c>
      <c r="GO306" s="288">
        <v>0</v>
      </c>
      <c r="GP306" s="288">
        <v>2</v>
      </c>
      <c r="GQ306" s="288">
        <v>0</v>
      </c>
      <c r="GR306" s="288">
        <v>0</v>
      </c>
      <c r="GS306" s="288">
        <v>0</v>
      </c>
      <c r="GT306" s="288">
        <v>2</v>
      </c>
      <c r="GU306" s="288">
        <v>0</v>
      </c>
      <c r="GV306" s="288">
        <v>1</v>
      </c>
      <c r="GW306" s="288">
        <v>0</v>
      </c>
      <c r="GX306" s="288">
        <v>0</v>
      </c>
      <c r="GY306" s="288">
        <v>1</v>
      </c>
      <c r="GZ306" s="288">
        <v>1</v>
      </c>
      <c r="HA306" s="288">
        <v>0</v>
      </c>
      <c r="HB306" s="288">
        <v>0</v>
      </c>
      <c r="HC306" s="288">
        <v>0</v>
      </c>
      <c r="HD306" s="288">
        <v>0</v>
      </c>
      <c r="HE306" s="288">
        <v>1</v>
      </c>
      <c r="HF306" s="288">
        <v>0</v>
      </c>
      <c r="HG306" s="288">
        <v>1</v>
      </c>
      <c r="HH306" s="288">
        <v>5.9</v>
      </c>
      <c r="HI306" s="288">
        <v>0</v>
      </c>
      <c r="HJ306" s="134">
        <v>0</v>
      </c>
      <c r="HK306" s="134">
        <v>18.198125593063914</v>
      </c>
      <c r="HL306" s="132">
        <v>52.807060872730105</v>
      </c>
      <c r="HM306" s="144">
        <v>94.970356686010305</v>
      </c>
      <c r="HN306" s="144">
        <v>93.809736836426495</v>
      </c>
      <c r="HO306" s="365">
        <v>0.15126685995209899</v>
      </c>
      <c r="HP306" s="365">
        <v>7.5757575757575801E-2</v>
      </c>
      <c r="HQ306" s="365">
        <v>7.2289156626505999</v>
      </c>
      <c r="HR306" s="365">
        <v>5.1282051282051304</v>
      </c>
      <c r="HS306" s="132">
        <v>84.939759036144594</v>
      </c>
      <c r="HT306" s="132">
        <v>87.179487179487197</v>
      </c>
      <c r="HU306" s="132">
        <v>2.0925248960040301</v>
      </c>
      <c r="HV306" s="132">
        <v>1.47727272727273</v>
      </c>
      <c r="HW306" s="132">
        <v>10.6351306649024</v>
      </c>
      <c r="HX306" s="132">
        <v>15.629228687415401</v>
      </c>
      <c r="HY306" s="144">
        <v>78.509775986895164</v>
      </c>
      <c r="HZ306" s="144">
        <v>92.530492306987398</v>
      </c>
      <c r="IA306" s="383">
        <v>12</v>
      </c>
      <c r="IB306" s="383">
        <v>15</v>
      </c>
      <c r="IC306" s="366">
        <v>0.229533282325937</v>
      </c>
      <c r="ID306" s="366">
        <v>0.19970709625881999</v>
      </c>
      <c r="IE306" s="366">
        <v>3.2085561497326198</v>
      </c>
      <c r="IF306" s="366">
        <v>3.4403669724770598</v>
      </c>
      <c r="IG306" s="144">
        <v>80.213903743315498</v>
      </c>
      <c r="IH306" s="144">
        <v>85.321100917431195</v>
      </c>
      <c r="II306" s="144">
        <v>7.1537872991583802</v>
      </c>
      <c r="IJ306" s="144">
        <v>5.8048195979230499</v>
      </c>
      <c r="IK306" s="144">
        <v>8.5908038372477709</v>
      </c>
      <c r="IL306" s="144">
        <v>13.380372446678299</v>
      </c>
      <c r="IM306" s="146">
        <v>71.351797305019019</v>
      </c>
      <c r="IN306" s="135">
        <v>73.041698041791477</v>
      </c>
      <c r="IO306" s="366">
        <v>8.5082246171298906E-2</v>
      </c>
      <c r="IP306" s="366">
        <v>2.7754648903691399E-2</v>
      </c>
      <c r="IQ306" s="366">
        <v>1.3888888888888899</v>
      </c>
      <c r="IR306" s="366">
        <v>0.87719298245613997</v>
      </c>
      <c r="IS306" s="144">
        <v>82.407407407407405</v>
      </c>
      <c r="IT306" s="144">
        <v>87.719298245613999</v>
      </c>
      <c r="IU306" s="144">
        <v>6.1259217243335202</v>
      </c>
      <c r="IV306" s="144">
        <v>3.1640299750208198</v>
      </c>
      <c r="IW306" s="144">
        <v>10.4388012768593</v>
      </c>
      <c r="IX306" s="144">
        <v>10.7395410374561</v>
      </c>
      <c r="IY306" s="338">
        <v>15</v>
      </c>
      <c r="IZ306" s="366">
        <v>0.212164073550212</v>
      </c>
      <c r="JA306" s="366">
        <v>5.9055118110236204</v>
      </c>
      <c r="JB306" s="366">
        <v>90.157480314960594</v>
      </c>
      <c r="JC306" s="366">
        <v>3.5926449787835901</v>
      </c>
      <c r="JD306" s="144">
        <v>14.2631612861653</v>
      </c>
    </row>
    <row r="307" spans="1:264" ht="18" customHeight="1">
      <c r="A307" s="278"/>
      <c r="B307" s="279" t="s">
        <v>87</v>
      </c>
      <c r="C307" s="279" t="s">
        <v>87</v>
      </c>
      <c r="D307" s="280" t="s">
        <v>2023</v>
      </c>
      <c r="E307" s="281" t="s">
        <v>1505</v>
      </c>
      <c r="F307" s="280" t="s">
        <v>141</v>
      </c>
      <c r="G307" s="281" t="s">
        <v>40</v>
      </c>
      <c r="H307" s="282" t="s">
        <v>87</v>
      </c>
      <c r="I307" s="282" t="s">
        <v>87</v>
      </c>
      <c r="J307" s="282" t="s">
        <v>87</v>
      </c>
      <c r="K307" s="282" t="s">
        <v>87</v>
      </c>
      <c r="L307" s="282" t="s">
        <v>87</v>
      </c>
      <c r="M307" s="283">
        <v>49025</v>
      </c>
      <c r="N307" s="282" t="s">
        <v>87</v>
      </c>
      <c r="O307" s="282" t="s">
        <v>87</v>
      </c>
      <c r="P307" s="282" t="s">
        <v>87</v>
      </c>
      <c r="Q307" s="282" t="s">
        <v>87</v>
      </c>
      <c r="R307" s="132">
        <v>90.984999999999999</v>
      </c>
      <c r="S307" s="132">
        <v>96.063000000000002</v>
      </c>
      <c r="T307" s="339" t="s">
        <v>88</v>
      </c>
      <c r="U307" s="339" t="s">
        <v>88</v>
      </c>
      <c r="V307" s="132">
        <v>8.7121212121212093</v>
      </c>
      <c r="W307" s="132">
        <v>6.4393939393939403</v>
      </c>
      <c r="X307" s="132">
        <v>15.1515151515152</v>
      </c>
      <c r="Y307" s="282" t="s">
        <v>87</v>
      </c>
      <c r="Z307" s="282" t="s">
        <v>87</v>
      </c>
      <c r="AA307" s="282" t="s">
        <v>87</v>
      </c>
      <c r="AB307" s="282" t="s">
        <v>87</v>
      </c>
      <c r="AC307" s="282" t="s">
        <v>87</v>
      </c>
      <c r="AD307" s="282" t="s">
        <v>87</v>
      </c>
      <c r="AE307" s="282" t="s">
        <v>87</v>
      </c>
      <c r="AF307" s="282" t="s">
        <v>87</v>
      </c>
      <c r="AG307" s="282" t="s">
        <v>87</v>
      </c>
      <c r="AH307" s="282" t="s">
        <v>87</v>
      </c>
      <c r="AI307" s="282" t="s">
        <v>87</v>
      </c>
      <c r="AJ307" s="282" t="s">
        <v>87</v>
      </c>
      <c r="AK307" s="282" t="s">
        <v>87</v>
      </c>
      <c r="AL307" s="282" t="s">
        <v>87</v>
      </c>
      <c r="AM307" s="282" t="s">
        <v>87</v>
      </c>
      <c r="AN307" s="282" t="s">
        <v>87</v>
      </c>
      <c r="AO307" s="282" t="s">
        <v>87</v>
      </c>
      <c r="AP307" s="282" t="s">
        <v>87</v>
      </c>
      <c r="AQ307" s="282" t="s">
        <v>87</v>
      </c>
      <c r="AR307" s="282" t="s">
        <v>87</v>
      </c>
      <c r="AS307" s="282" t="s">
        <v>87</v>
      </c>
      <c r="AT307" s="282" t="s">
        <v>87</v>
      </c>
      <c r="AU307" s="282" t="s">
        <v>87</v>
      </c>
      <c r="AV307" s="282" t="s">
        <v>87</v>
      </c>
      <c r="AW307" s="286" t="s">
        <v>87</v>
      </c>
      <c r="AX307" s="286" t="s">
        <v>87</v>
      </c>
      <c r="AY307" s="286" t="s">
        <v>87</v>
      </c>
      <c r="AZ307" s="286" t="s">
        <v>87</v>
      </c>
      <c r="BA307" s="286" t="s">
        <v>87</v>
      </c>
      <c r="BB307" s="285">
        <v>6</v>
      </c>
      <c r="BC307" s="285">
        <v>8</v>
      </c>
      <c r="BD307" s="287" t="s">
        <v>88</v>
      </c>
      <c r="BE307" s="287" t="s">
        <v>88</v>
      </c>
      <c r="BF307" s="287" t="s">
        <v>88</v>
      </c>
      <c r="BG307" s="285">
        <v>0</v>
      </c>
      <c r="BH307" s="284">
        <v>0</v>
      </c>
      <c r="BI307" s="285">
        <v>23</v>
      </c>
      <c r="BJ307" s="284">
        <v>44.007347313638455</v>
      </c>
      <c r="BK307" s="285">
        <v>0</v>
      </c>
      <c r="BL307" s="284">
        <v>0</v>
      </c>
      <c r="BM307" s="285">
        <v>0</v>
      </c>
      <c r="BN307" s="288">
        <v>0</v>
      </c>
      <c r="BO307" s="289">
        <v>0</v>
      </c>
      <c r="BP307" s="288">
        <v>0</v>
      </c>
      <c r="BQ307" s="285">
        <v>0</v>
      </c>
      <c r="BR307" s="288">
        <v>0</v>
      </c>
      <c r="BS307" s="285">
        <v>0</v>
      </c>
      <c r="BT307" s="288">
        <v>0</v>
      </c>
      <c r="BU307" s="285">
        <v>0</v>
      </c>
      <c r="BV307" s="288">
        <v>0</v>
      </c>
      <c r="BW307" s="285">
        <v>0</v>
      </c>
      <c r="BX307" s="288">
        <v>0</v>
      </c>
      <c r="BY307" s="290">
        <v>0</v>
      </c>
      <c r="BZ307" s="291">
        <v>0</v>
      </c>
      <c r="CA307" s="285">
        <v>52</v>
      </c>
      <c r="CB307" s="288">
        <v>99.494872187356492</v>
      </c>
      <c r="CC307" s="285">
        <v>319</v>
      </c>
      <c r="CD307" s="288">
        <v>610.36277361089844</v>
      </c>
      <c r="CE307" s="285">
        <v>136</v>
      </c>
      <c r="CF307" s="288">
        <v>260.21735802847087</v>
      </c>
      <c r="CG307" s="285">
        <v>107</v>
      </c>
      <c r="CH307" s="288">
        <v>204.72983315475281</v>
      </c>
      <c r="CI307" s="285">
        <v>214</v>
      </c>
      <c r="CJ307" s="288">
        <v>409.45966630950562</v>
      </c>
      <c r="CK307" s="285">
        <v>69</v>
      </c>
      <c r="CL307" s="288">
        <v>132.02204194091536</v>
      </c>
      <c r="CM307" s="285">
        <v>0</v>
      </c>
      <c r="CN307" s="292">
        <v>0</v>
      </c>
      <c r="CO307" s="285">
        <v>12</v>
      </c>
      <c r="CP307" s="288">
        <v>22.960355120159193</v>
      </c>
      <c r="CQ307" s="285">
        <v>14</v>
      </c>
      <c r="CR307" s="288">
        <v>26.78708097351906</v>
      </c>
      <c r="CS307" s="285">
        <v>0</v>
      </c>
      <c r="CT307" s="288">
        <v>0</v>
      </c>
      <c r="CU307" s="285">
        <v>0</v>
      </c>
      <c r="CV307" s="288">
        <v>0</v>
      </c>
      <c r="CW307" s="285">
        <v>0</v>
      </c>
      <c r="CX307" s="288">
        <v>0</v>
      </c>
      <c r="CY307" s="285">
        <v>0</v>
      </c>
      <c r="CZ307" s="288">
        <v>0</v>
      </c>
      <c r="DA307" s="285">
        <v>0</v>
      </c>
      <c r="DB307" s="288">
        <v>0</v>
      </c>
      <c r="DC307" s="285">
        <v>0</v>
      </c>
      <c r="DD307" s="285">
        <v>0</v>
      </c>
      <c r="DE307" s="285">
        <v>0</v>
      </c>
      <c r="DF307" s="285">
        <v>0</v>
      </c>
      <c r="DG307" s="285">
        <v>0</v>
      </c>
      <c r="DH307" s="285">
        <v>0</v>
      </c>
      <c r="DI307" s="285">
        <v>0</v>
      </c>
      <c r="DJ307" s="285">
        <v>0</v>
      </c>
      <c r="DK307" s="285">
        <v>0</v>
      </c>
      <c r="DL307" s="285">
        <v>0</v>
      </c>
      <c r="DM307" s="285">
        <v>0</v>
      </c>
      <c r="DN307" s="285">
        <v>0</v>
      </c>
      <c r="DO307" s="285">
        <v>0</v>
      </c>
      <c r="DP307" s="285">
        <v>0</v>
      </c>
      <c r="DQ307" s="285">
        <v>0</v>
      </c>
      <c r="DR307" s="285">
        <v>0</v>
      </c>
      <c r="DS307" s="285">
        <v>0</v>
      </c>
      <c r="DT307" s="285">
        <v>0</v>
      </c>
      <c r="DU307" s="285">
        <v>0</v>
      </c>
      <c r="DV307" s="285">
        <v>0</v>
      </c>
      <c r="DW307" s="285">
        <v>0</v>
      </c>
      <c r="DX307" s="285">
        <v>0</v>
      </c>
      <c r="DY307" s="285">
        <v>0</v>
      </c>
      <c r="DZ307" s="285">
        <v>0</v>
      </c>
      <c r="EA307" s="285">
        <v>0</v>
      </c>
      <c r="EB307" s="288">
        <v>0</v>
      </c>
      <c r="EC307" s="285">
        <v>0</v>
      </c>
      <c r="ED307" s="285">
        <v>0</v>
      </c>
      <c r="EE307" s="285">
        <v>0</v>
      </c>
      <c r="EF307" s="288">
        <v>0</v>
      </c>
      <c r="EG307" s="285">
        <v>0</v>
      </c>
      <c r="EH307" s="285">
        <v>0</v>
      </c>
      <c r="EI307" s="285">
        <v>0</v>
      </c>
      <c r="EJ307" s="285">
        <v>0</v>
      </c>
      <c r="EK307" s="285">
        <v>0</v>
      </c>
      <c r="EL307" s="285">
        <v>0</v>
      </c>
      <c r="EM307" s="285">
        <v>0</v>
      </c>
      <c r="EN307" s="285">
        <v>0</v>
      </c>
      <c r="EO307" s="285">
        <v>0</v>
      </c>
      <c r="EP307" s="285">
        <v>0</v>
      </c>
      <c r="EQ307" s="285">
        <v>0</v>
      </c>
      <c r="ER307" s="285">
        <v>0</v>
      </c>
      <c r="ES307" s="285">
        <v>0</v>
      </c>
      <c r="ET307" s="285">
        <v>0</v>
      </c>
      <c r="EU307" s="285">
        <v>0</v>
      </c>
      <c r="EV307" s="285">
        <v>0</v>
      </c>
      <c r="EW307" s="285">
        <v>0</v>
      </c>
      <c r="EX307" s="285">
        <v>0</v>
      </c>
      <c r="EY307" s="285">
        <v>0</v>
      </c>
      <c r="EZ307" s="285">
        <v>0</v>
      </c>
      <c r="FA307" s="285">
        <v>0</v>
      </c>
      <c r="FB307" s="285">
        <v>0</v>
      </c>
      <c r="FC307" s="285">
        <v>0</v>
      </c>
      <c r="FD307" s="285">
        <v>0</v>
      </c>
      <c r="FE307" s="285">
        <v>0</v>
      </c>
      <c r="FF307" s="285">
        <v>0</v>
      </c>
      <c r="FG307" s="285">
        <v>0</v>
      </c>
      <c r="FH307" s="285">
        <v>0</v>
      </c>
      <c r="FI307" s="285">
        <v>0</v>
      </c>
      <c r="FJ307" s="285">
        <v>0</v>
      </c>
      <c r="FK307" s="289">
        <v>3</v>
      </c>
      <c r="FL307" s="288">
        <v>6.1193268740438551</v>
      </c>
      <c r="FM307" s="289">
        <v>0</v>
      </c>
      <c r="FN307" s="288">
        <v>0</v>
      </c>
      <c r="FO307" s="295">
        <v>0</v>
      </c>
      <c r="FP307" s="291">
        <v>0</v>
      </c>
      <c r="FQ307" s="281">
        <v>0</v>
      </c>
      <c r="FR307" s="292">
        <v>0</v>
      </c>
      <c r="FS307" s="281">
        <v>0</v>
      </c>
      <c r="FT307" s="292">
        <v>0</v>
      </c>
      <c r="FU307" s="289">
        <v>13</v>
      </c>
      <c r="FV307" s="288">
        <v>24.873718046839123</v>
      </c>
      <c r="FW307" s="293">
        <v>3</v>
      </c>
      <c r="FX307" s="293">
        <v>1</v>
      </c>
      <c r="FY307" s="293">
        <v>2</v>
      </c>
      <c r="FZ307" s="293">
        <v>0</v>
      </c>
      <c r="GA307" s="293">
        <v>0</v>
      </c>
      <c r="GB307" s="285">
        <v>0</v>
      </c>
      <c r="GC307" s="285">
        <v>0</v>
      </c>
      <c r="GD307" s="285">
        <v>0</v>
      </c>
      <c r="GE307" s="285">
        <v>0</v>
      </c>
      <c r="GF307" s="285">
        <v>0</v>
      </c>
      <c r="GG307" s="288">
        <v>0</v>
      </c>
      <c r="GH307" s="288">
        <v>0</v>
      </c>
      <c r="GI307" s="288">
        <v>0</v>
      </c>
      <c r="GJ307" s="288">
        <v>0</v>
      </c>
      <c r="GK307" s="288">
        <v>0</v>
      </c>
      <c r="GL307" s="288">
        <v>0</v>
      </c>
      <c r="GM307" s="288">
        <v>0</v>
      </c>
      <c r="GN307" s="288">
        <v>0</v>
      </c>
      <c r="GO307" s="288">
        <v>0</v>
      </c>
      <c r="GP307" s="288">
        <v>0</v>
      </c>
      <c r="GQ307" s="288">
        <v>0</v>
      </c>
      <c r="GR307" s="288">
        <v>0</v>
      </c>
      <c r="GS307" s="288">
        <v>0</v>
      </c>
      <c r="GT307" s="288">
        <v>0</v>
      </c>
      <c r="GU307" s="288">
        <v>0</v>
      </c>
      <c r="GV307" s="288">
        <v>0</v>
      </c>
      <c r="GW307" s="288">
        <v>0</v>
      </c>
      <c r="GX307" s="288">
        <v>0</v>
      </c>
      <c r="GY307" s="288">
        <v>0</v>
      </c>
      <c r="GZ307" s="288">
        <v>0</v>
      </c>
      <c r="HA307" s="288">
        <v>0</v>
      </c>
      <c r="HB307" s="288">
        <v>0</v>
      </c>
      <c r="HC307" s="288">
        <v>0</v>
      </c>
      <c r="HD307" s="288">
        <v>0</v>
      </c>
      <c r="HE307" s="288">
        <v>0</v>
      </c>
      <c r="HF307" s="288">
        <v>0</v>
      </c>
      <c r="HG307" s="288">
        <v>0</v>
      </c>
      <c r="HH307" s="288">
        <v>0</v>
      </c>
      <c r="HI307" s="288">
        <v>0</v>
      </c>
      <c r="HJ307" s="134">
        <v>4.0795512493625701</v>
      </c>
      <c r="HK307" s="134">
        <v>22.437531871494137</v>
      </c>
      <c r="HL307" s="132">
        <v>33.554309026007139</v>
      </c>
      <c r="HM307" s="144">
        <v>89.933999999999997</v>
      </c>
      <c r="HN307" s="144">
        <v>106.11199999999999</v>
      </c>
      <c r="HO307" s="365">
        <v>0</v>
      </c>
      <c r="HP307" s="365">
        <v>3.9138943248532301E-2</v>
      </c>
      <c r="HQ307" s="365">
        <v>0</v>
      </c>
      <c r="HR307" s="365">
        <v>25</v>
      </c>
      <c r="HS307" s="132">
        <v>80</v>
      </c>
      <c r="HT307" s="132">
        <v>100</v>
      </c>
      <c r="HU307" s="132">
        <v>0.47801147227533503</v>
      </c>
      <c r="HV307" s="132">
        <v>0.15655577299412901</v>
      </c>
      <c r="HW307" s="132">
        <v>11.465757669662199</v>
      </c>
      <c r="HX307" s="132">
        <v>14.699442675159201</v>
      </c>
      <c r="HY307" s="144">
        <v>73.319999999999993</v>
      </c>
      <c r="HZ307" s="144">
        <v>90.304000000000002</v>
      </c>
      <c r="IA307" s="383">
        <v>3</v>
      </c>
      <c r="IB307" s="383">
        <v>1</v>
      </c>
      <c r="IC307" s="366">
        <v>0.15831134564643801</v>
      </c>
      <c r="ID307" s="366">
        <v>4.1017227235438901E-2</v>
      </c>
      <c r="IE307" s="366">
        <v>1.7751479289940799</v>
      </c>
      <c r="IF307" s="366">
        <v>0.70422535211267601</v>
      </c>
      <c r="IG307" s="144">
        <v>82.248520710059196</v>
      </c>
      <c r="IH307" s="144">
        <v>79.577464788732399</v>
      </c>
      <c r="II307" s="144">
        <v>8.9182058047493395</v>
      </c>
      <c r="IJ307" s="144">
        <v>5.8244462674323199</v>
      </c>
      <c r="IK307" s="144">
        <v>10.4947835967359</v>
      </c>
      <c r="IL307" s="144">
        <v>14.8785828025478</v>
      </c>
      <c r="IM307" s="146">
        <v>68.474999999999994</v>
      </c>
      <c r="IN307" s="135">
        <v>73.396000000000001</v>
      </c>
      <c r="IO307" s="366">
        <v>7.09219858156028E-2</v>
      </c>
      <c r="IP307" s="366">
        <v>0</v>
      </c>
      <c r="IQ307" s="366">
        <v>1.7543859649122799</v>
      </c>
      <c r="IR307" s="366">
        <v>0</v>
      </c>
      <c r="IS307" s="144">
        <v>78.947368421052602</v>
      </c>
      <c r="IT307" s="144">
        <v>83.3333333333333</v>
      </c>
      <c r="IU307" s="144">
        <v>4.0425531914893602</v>
      </c>
      <c r="IV307" s="144">
        <v>3.4482758620689702</v>
      </c>
      <c r="IW307" s="144">
        <v>11.9608129843544</v>
      </c>
      <c r="IX307" s="144">
        <v>12.103746397694501</v>
      </c>
      <c r="IY307" s="338">
        <v>7</v>
      </c>
      <c r="IZ307" s="366">
        <v>0.216584158415842</v>
      </c>
      <c r="JA307" s="366">
        <v>6.7307692307692299</v>
      </c>
      <c r="JB307" s="366">
        <v>97.115384615384599</v>
      </c>
      <c r="JC307" s="366">
        <v>3.2178217821782198</v>
      </c>
      <c r="JD307" s="144">
        <v>21.616242038216601</v>
      </c>
    </row>
    <row r="308" spans="1:264" ht="18" customHeight="1">
      <c r="A308" s="278"/>
      <c r="B308" s="279" t="s">
        <v>87</v>
      </c>
      <c r="C308" s="279" t="s">
        <v>87</v>
      </c>
      <c r="D308" s="280" t="s">
        <v>2024</v>
      </c>
      <c r="E308" s="281" t="s">
        <v>1506</v>
      </c>
      <c r="F308" s="280" t="s">
        <v>141</v>
      </c>
      <c r="G308" s="281" t="s">
        <v>40</v>
      </c>
      <c r="H308" s="282" t="s">
        <v>87</v>
      </c>
      <c r="I308" s="282" t="s">
        <v>87</v>
      </c>
      <c r="J308" s="282" t="s">
        <v>87</v>
      </c>
      <c r="K308" s="282" t="s">
        <v>87</v>
      </c>
      <c r="L308" s="282" t="s">
        <v>87</v>
      </c>
      <c r="M308" s="283">
        <v>186712</v>
      </c>
      <c r="N308" s="282" t="s">
        <v>87</v>
      </c>
      <c r="O308" s="282" t="s">
        <v>87</v>
      </c>
      <c r="P308" s="282" t="s">
        <v>87</v>
      </c>
      <c r="Q308" s="282" t="s">
        <v>87</v>
      </c>
      <c r="R308" s="132">
        <v>90.703701845729285</v>
      </c>
      <c r="S308" s="132">
        <v>91.924478141015101</v>
      </c>
      <c r="T308" s="339" t="s">
        <v>88</v>
      </c>
      <c r="U308" s="339" t="s">
        <v>88</v>
      </c>
      <c r="V308" s="132">
        <v>8.6577571179546808</v>
      </c>
      <c r="W308" s="132">
        <v>7.1470075537478204</v>
      </c>
      <c r="X308" s="132">
        <v>15.8047646717025</v>
      </c>
      <c r="Y308" s="282" t="s">
        <v>87</v>
      </c>
      <c r="Z308" s="282" t="s">
        <v>87</v>
      </c>
      <c r="AA308" s="282" t="s">
        <v>87</v>
      </c>
      <c r="AB308" s="282" t="s">
        <v>87</v>
      </c>
      <c r="AC308" s="282" t="s">
        <v>87</v>
      </c>
      <c r="AD308" s="282" t="s">
        <v>87</v>
      </c>
      <c r="AE308" s="282" t="s">
        <v>87</v>
      </c>
      <c r="AF308" s="282" t="s">
        <v>87</v>
      </c>
      <c r="AG308" s="282" t="s">
        <v>87</v>
      </c>
      <c r="AH308" s="282" t="s">
        <v>87</v>
      </c>
      <c r="AI308" s="282" t="s">
        <v>87</v>
      </c>
      <c r="AJ308" s="282" t="s">
        <v>87</v>
      </c>
      <c r="AK308" s="282" t="s">
        <v>87</v>
      </c>
      <c r="AL308" s="282" t="s">
        <v>87</v>
      </c>
      <c r="AM308" s="282" t="s">
        <v>87</v>
      </c>
      <c r="AN308" s="282" t="s">
        <v>87</v>
      </c>
      <c r="AO308" s="282" t="s">
        <v>87</v>
      </c>
      <c r="AP308" s="282" t="s">
        <v>87</v>
      </c>
      <c r="AQ308" s="282" t="s">
        <v>87</v>
      </c>
      <c r="AR308" s="282" t="s">
        <v>87</v>
      </c>
      <c r="AS308" s="282" t="s">
        <v>87</v>
      </c>
      <c r="AT308" s="282" t="s">
        <v>87</v>
      </c>
      <c r="AU308" s="282" t="s">
        <v>87</v>
      </c>
      <c r="AV308" s="282" t="s">
        <v>87</v>
      </c>
      <c r="AW308" s="286" t="s">
        <v>87</v>
      </c>
      <c r="AX308" s="286" t="s">
        <v>87</v>
      </c>
      <c r="AY308" s="286" t="s">
        <v>87</v>
      </c>
      <c r="AZ308" s="286" t="s">
        <v>87</v>
      </c>
      <c r="BA308" s="286" t="s">
        <v>87</v>
      </c>
      <c r="BB308" s="285">
        <v>19</v>
      </c>
      <c r="BC308" s="285">
        <v>43</v>
      </c>
      <c r="BD308" s="287" t="s">
        <v>88</v>
      </c>
      <c r="BE308" s="287" t="s">
        <v>88</v>
      </c>
      <c r="BF308" s="287" t="s">
        <v>88</v>
      </c>
      <c r="BG308" s="285">
        <v>0</v>
      </c>
      <c r="BH308" s="284">
        <v>0</v>
      </c>
      <c r="BI308" s="285">
        <v>47</v>
      </c>
      <c r="BJ308" s="284">
        <v>25.970724914766294</v>
      </c>
      <c r="BK308" s="285">
        <v>0</v>
      </c>
      <c r="BL308" s="284">
        <v>0</v>
      </c>
      <c r="BM308" s="285">
        <v>0</v>
      </c>
      <c r="BN308" s="288">
        <v>0</v>
      </c>
      <c r="BO308" s="289">
        <v>19</v>
      </c>
      <c r="BP308" s="288">
        <v>10.498803688948074</v>
      </c>
      <c r="BQ308" s="285">
        <v>0</v>
      </c>
      <c r="BR308" s="288">
        <v>0</v>
      </c>
      <c r="BS308" s="285">
        <v>0</v>
      </c>
      <c r="BT308" s="288">
        <v>0</v>
      </c>
      <c r="BU308" s="285">
        <v>0</v>
      </c>
      <c r="BV308" s="288">
        <v>0</v>
      </c>
      <c r="BW308" s="285">
        <v>0</v>
      </c>
      <c r="BX308" s="288">
        <v>0</v>
      </c>
      <c r="BY308" s="290">
        <v>0</v>
      </c>
      <c r="BZ308" s="291">
        <v>0</v>
      </c>
      <c r="CA308" s="285">
        <v>76</v>
      </c>
      <c r="CB308" s="288">
        <v>41.995214755792297</v>
      </c>
      <c r="CC308" s="290">
        <v>578</v>
      </c>
      <c r="CD308" s="291">
        <v>319.3846595901046</v>
      </c>
      <c r="CE308" s="285">
        <v>48</v>
      </c>
      <c r="CF308" s="288">
        <v>26.523293529974083</v>
      </c>
      <c r="CG308" s="285">
        <v>54</v>
      </c>
      <c r="CH308" s="288">
        <v>29.838705221220845</v>
      </c>
      <c r="CI308" s="285">
        <v>850</v>
      </c>
      <c r="CJ308" s="288">
        <v>469.68332292662438</v>
      </c>
      <c r="CK308" s="285">
        <v>455</v>
      </c>
      <c r="CL308" s="288">
        <v>251.41871991954602</v>
      </c>
      <c r="CM308" s="285">
        <v>27</v>
      </c>
      <c r="CN308" s="292">
        <v>14.919352610610423</v>
      </c>
      <c r="CO308" s="285">
        <v>17</v>
      </c>
      <c r="CP308" s="288">
        <v>9.3936664585324881</v>
      </c>
      <c r="CQ308" s="290">
        <v>0</v>
      </c>
      <c r="CR308" s="291">
        <v>0</v>
      </c>
      <c r="CS308" s="285">
        <v>0</v>
      </c>
      <c r="CT308" s="288">
        <v>0</v>
      </c>
      <c r="CU308" s="285">
        <v>7</v>
      </c>
      <c r="CV308" s="288">
        <v>3.8679803064545539</v>
      </c>
      <c r="CW308" s="285">
        <v>5</v>
      </c>
      <c r="CX308" s="288">
        <v>2.7628430760389673</v>
      </c>
      <c r="CY308" s="285">
        <v>5</v>
      </c>
      <c r="CZ308" s="288">
        <v>2.7628430760389673</v>
      </c>
      <c r="DA308" s="290">
        <v>0</v>
      </c>
      <c r="DB308" s="291">
        <v>0</v>
      </c>
      <c r="DC308" s="285">
        <v>0</v>
      </c>
      <c r="DD308" s="285">
        <v>0</v>
      </c>
      <c r="DE308" s="285">
        <v>0</v>
      </c>
      <c r="DF308" s="285">
        <v>0</v>
      </c>
      <c r="DG308" s="285">
        <v>0</v>
      </c>
      <c r="DH308" s="285">
        <v>0</v>
      </c>
      <c r="DI308" s="285">
        <v>0</v>
      </c>
      <c r="DJ308" s="285">
        <v>0</v>
      </c>
      <c r="DK308" s="285">
        <v>0</v>
      </c>
      <c r="DL308" s="285">
        <v>0</v>
      </c>
      <c r="DM308" s="285">
        <v>0</v>
      </c>
      <c r="DN308" s="285">
        <v>0</v>
      </c>
      <c r="DO308" s="285">
        <v>0</v>
      </c>
      <c r="DP308" s="285">
        <v>0</v>
      </c>
      <c r="DQ308" s="285">
        <v>0</v>
      </c>
      <c r="DR308" s="285">
        <v>0</v>
      </c>
      <c r="DS308" s="285">
        <v>0</v>
      </c>
      <c r="DT308" s="285">
        <v>0</v>
      </c>
      <c r="DU308" s="285">
        <v>0</v>
      </c>
      <c r="DV308" s="285">
        <v>0</v>
      </c>
      <c r="DW308" s="285">
        <v>0</v>
      </c>
      <c r="DX308" s="285">
        <v>0</v>
      </c>
      <c r="DY308" s="285">
        <v>0</v>
      </c>
      <c r="DZ308" s="285">
        <v>0</v>
      </c>
      <c r="EA308" s="285">
        <v>0</v>
      </c>
      <c r="EB308" s="288">
        <v>0</v>
      </c>
      <c r="EC308" s="285">
        <v>0</v>
      </c>
      <c r="ED308" s="285">
        <v>0</v>
      </c>
      <c r="EE308" s="285">
        <v>0</v>
      </c>
      <c r="EF308" s="288">
        <v>0</v>
      </c>
      <c r="EG308" s="285">
        <v>0</v>
      </c>
      <c r="EH308" s="285">
        <v>0</v>
      </c>
      <c r="EI308" s="285">
        <v>0</v>
      </c>
      <c r="EJ308" s="285">
        <v>0</v>
      </c>
      <c r="EK308" s="285">
        <v>0</v>
      </c>
      <c r="EL308" s="285">
        <v>0</v>
      </c>
      <c r="EM308" s="285">
        <v>0</v>
      </c>
      <c r="EN308" s="285">
        <v>0</v>
      </c>
      <c r="EO308" s="285">
        <v>0</v>
      </c>
      <c r="EP308" s="285">
        <v>0</v>
      </c>
      <c r="EQ308" s="285">
        <v>0</v>
      </c>
      <c r="ER308" s="285">
        <v>0</v>
      </c>
      <c r="ES308" s="285">
        <v>0</v>
      </c>
      <c r="ET308" s="285">
        <v>0</v>
      </c>
      <c r="EU308" s="285">
        <v>0</v>
      </c>
      <c r="EV308" s="285">
        <v>0</v>
      </c>
      <c r="EW308" s="285">
        <v>0</v>
      </c>
      <c r="EX308" s="285">
        <v>0</v>
      </c>
      <c r="EY308" s="285">
        <v>0</v>
      </c>
      <c r="EZ308" s="285">
        <v>0</v>
      </c>
      <c r="FA308" s="285">
        <v>0</v>
      </c>
      <c r="FB308" s="285">
        <v>0</v>
      </c>
      <c r="FC308" s="285">
        <v>0</v>
      </c>
      <c r="FD308" s="285">
        <v>0</v>
      </c>
      <c r="FE308" s="285">
        <v>0</v>
      </c>
      <c r="FF308" s="285">
        <v>0</v>
      </c>
      <c r="FG308" s="285">
        <v>0</v>
      </c>
      <c r="FH308" s="285">
        <v>0</v>
      </c>
      <c r="FI308" s="285">
        <v>0</v>
      </c>
      <c r="FJ308" s="285">
        <v>0</v>
      </c>
      <c r="FK308" s="289">
        <v>4</v>
      </c>
      <c r="FL308" s="288">
        <v>2.1423368610480313</v>
      </c>
      <c r="FM308" s="289">
        <v>0</v>
      </c>
      <c r="FN308" s="288">
        <v>0</v>
      </c>
      <c r="FO308" s="289">
        <v>0</v>
      </c>
      <c r="FP308" s="288">
        <v>0</v>
      </c>
      <c r="FQ308" s="281">
        <v>0</v>
      </c>
      <c r="FR308" s="292">
        <v>0</v>
      </c>
      <c r="FS308" s="281">
        <v>0</v>
      </c>
      <c r="FT308" s="292">
        <v>0</v>
      </c>
      <c r="FU308" s="295">
        <v>26</v>
      </c>
      <c r="FV308" s="291">
        <v>14.36678399540263</v>
      </c>
      <c r="FW308" s="293">
        <v>0</v>
      </c>
      <c r="FX308" s="293">
        <v>0</v>
      </c>
      <c r="FY308" s="293">
        <v>0</v>
      </c>
      <c r="FZ308" s="293">
        <v>0</v>
      </c>
      <c r="GA308" s="293">
        <v>0</v>
      </c>
      <c r="GB308" s="285">
        <v>0</v>
      </c>
      <c r="GC308" s="285">
        <v>0</v>
      </c>
      <c r="GD308" s="285">
        <v>0</v>
      </c>
      <c r="GE308" s="285">
        <v>0</v>
      </c>
      <c r="GF308" s="285">
        <v>0</v>
      </c>
      <c r="GG308" s="288">
        <v>0</v>
      </c>
      <c r="GH308" s="288">
        <v>0</v>
      </c>
      <c r="GI308" s="288">
        <v>0</v>
      </c>
      <c r="GJ308" s="288">
        <v>0</v>
      </c>
      <c r="GK308" s="288">
        <v>0</v>
      </c>
      <c r="GL308" s="288">
        <v>0</v>
      </c>
      <c r="GM308" s="288">
        <v>0</v>
      </c>
      <c r="GN308" s="288">
        <v>0</v>
      </c>
      <c r="GO308" s="288">
        <v>0</v>
      </c>
      <c r="GP308" s="288">
        <v>0</v>
      </c>
      <c r="GQ308" s="288">
        <v>0</v>
      </c>
      <c r="GR308" s="288">
        <v>0</v>
      </c>
      <c r="GS308" s="288">
        <v>0</v>
      </c>
      <c r="GT308" s="288">
        <v>0</v>
      </c>
      <c r="GU308" s="288">
        <v>0</v>
      </c>
      <c r="GV308" s="288">
        <v>0</v>
      </c>
      <c r="GW308" s="288">
        <v>0</v>
      </c>
      <c r="GX308" s="288">
        <v>0</v>
      </c>
      <c r="GY308" s="288">
        <v>0</v>
      </c>
      <c r="GZ308" s="288">
        <v>0</v>
      </c>
      <c r="HA308" s="288">
        <v>0</v>
      </c>
      <c r="HB308" s="288">
        <v>0</v>
      </c>
      <c r="HC308" s="288">
        <v>0</v>
      </c>
      <c r="HD308" s="288">
        <v>0</v>
      </c>
      <c r="HE308" s="288">
        <v>0</v>
      </c>
      <c r="HF308" s="288">
        <v>0</v>
      </c>
      <c r="HG308" s="288">
        <v>0</v>
      </c>
      <c r="HH308" s="288">
        <v>0</v>
      </c>
      <c r="HI308" s="288">
        <v>0</v>
      </c>
      <c r="HJ308" s="134">
        <v>1.0711684305240157</v>
      </c>
      <c r="HK308" s="134">
        <v>6.9625947984061014</v>
      </c>
      <c r="HL308" s="132">
        <v>43.867025151034746</v>
      </c>
      <c r="HM308" s="144">
        <v>96.820004226375204</v>
      </c>
      <c r="HN308" s="144">
        <v>94.752010233109502</v>
      </c>
      <c r="HO308" s="365">
        <v>0</v>
      </c>
      <c r="HP308" s="365">
        <v>0</v>
      </c>
      <c r="HQ308" s="365">
        <v>0</v>
      </c>
      <c r="HR308" s="365">
        <v>0</v>
      </c>
      <c r="HS308" s="132">
        <v>32.876712328767098</v>
      </c>
      <c r="HT308" s="132">
        <v>47.2222222222222</v>
      </c>
      <c r="HU308" s="132">
        <v>1.22730329522529</v>
      </c>
      <c r="HV308" s="132">
        <v>0.90702947845805004</v>
      </c>
      <c r="HW308" s="132">
        <v>8.0503833515881702</v>
      </c>
      <c r="HX308" s="132">
        <v>12.221944513871501</v>
      </c>
      <c r="HY308" s="144">
        <v>73.455808924840611</v>
      </c>
      <c r="HZ308" s="144">
        <v>78.581468746417698</v>
      </c>
      <c r="IA308" s="383">
        <v>16</v>
      </c>
      <c r="IB308" s="383">
        <v>14</v>
      </c>
      <c r="IC308" s="366">
        <v>0.21441972661484901</v>
      </c>
      <c r="ID308" s="366">
        <v>0.12900847769996299</v>
      </c>
      <c r="IE308" s="366">
        <v>2.8469750889679699</v>
      </c>
      <c r="IF308" s="366">
        <v>2.3569023569023599</v>
      </c>
      <c r="IG308" s="144">
        <v>73.487544483985801</v>
      </c>
      <c r="IH308" s="144">
        <v>79.629629629629605</v>
      </c>
      <c r="II308" s="144">
        <v>7.5314928973465598</v>
      </c>
      <c r="IJ308" s="144">
        <v>5.4736454109841501</v>
      </c>
      <c r="IK308" s="144">
        <v>11.520391987318099</v>
      </c>
      <c r="IL308" s="144">
        <v>19.069044048214199</v>
      </c>
      <c r="IM308" s="146">
        <v>72.701263372563204</v>
      </c>
      <c r="IN308" s="135">
        <v>63.322613400368233</v>
      </c>
      <c r="IO308" s="366">
        <v>0.20581425263699499</v>
      </c>
      <c r="IP308" s="366">
        <v>5.2342318764721299E-2</v>
      </c>
      <c r="IQ308" s="366">
        <v>4.3478260869565197</v>
      </c>
      <c r="IR308" s="366">
        <v>1.6806722689075599</v>
      </c>
      <c r="IS308" s="144">
        <v>79.891304347826093</v>
      </c>
      <c r="IT308" s="144">
        <v>84.033613445378194</v>
      </c>
      <c r="IU308" s="144">
        <v>4.7337278106508904</v>
      </c>
      <c r="IV308" s="144">
        <v>3.1143679665009198</v>
      </c>
      <c r="IW308" s="144">
        <v>11.207215541165599</v>
      </c>
      <c r="IX308" s="144">
        <v>11.872916937194301</v>
      </c>
      <c r="IY308" s="338">
        <v>18</v>
      </c>
      <c r="IZ308" s="366">
        <v>0.202657059220896</v>
      </c>
      <c r="JA308" s="366">
        <v>5.3412462908011902</v>
      </c>
      <c r="JB308" s="366">
        <v>90.504451038575695</v>
      </c>
      <c r="JC308" s="366">
        <v>3.79419049763567</v>
      </c>
      <c r="JD308" s="144">
        <v>18.3948252408317</v>
      </c>
    </row>
    <row r="309" spans="1:264" ht="18" customHeight="1">
      <c r="A309" s="278"/>
      <c r="B309" s="279" t="s">
        <v>87</v>
      </c>
      <c r="C309" s="279" t="s">
        <v>87</v>
      </c>
      <c r="D309" s="280" t="s">
        <v>2025</v>
      </c>
      <c r="E309" s="281" t="s">
        <v>1507</v>
      </c>
      <c r="F309" s="280" t="s">
        <v>141</v>
      </c>
      <c r="G309" s="281" t="s">
        <v>40</v>
      </c>
      <c r="H309" s="282" t="s">
        <v>87</v>
      </c>
      <c r="I309" s="282" t="s">
        <v>87</v>
      </c>
      <c r="J309" s="282" t="s">
        <v>87</v>
      </c>
      <c r="K309" s="282" t="s">
        <v>87</v>
      </c>
      <c r="L309" s="282" t="s">
        <v>87</v>
      </c>
      <c r="M309" s="283">
        <v>58703</v>
      </c>
      <c r="N309" s="282" t="s">
        <v>87</v>
      </c>
      <c r="O309" s="282" t="s">
        <v>87</v>
      </c>
      <c r="P309" s="282" t="s">
        <v>87</v>
      </c>
      <c r="Q309" s="282" t="s">
        <v>87</v>
      </c>
      <c r="R309" s="132">
        <v>88.910342539554492</v>
      </c>
      <c r="S309" s="132">
        <v>86.898651907008158</v>
      </c>
      <c r="T309" s="339" t="s">
        <v>88</v>
      </c>
      <c r="U309" s="339" t="s">
        <v>88</v>
      </c>
      <c r="V309" s="132">
        <v>8.0578512396694197</v>
      </c>
      <c r="W309" s="132">
        <v>8.2644628099173598</v>
      </c>
      <c r="X309" s="132">
        <v>16.322314049586801</v>
      </c>
      <c r="Y309" s="282" t="s">
        <v>87</v>
      </c>
      <c r="Z309" s="282" t="s">
        <v>87</v>
      </c>
      <c r="AA309" s="282" t="s">
        <v>87</v>
      </c>
      <c r="AB309" s="282" t="s">
        <v>87</v>
      </c>
      <c r="AC309" s="282" t="s">
        <v>87</v>
      </c>
      <c r="AD309" s="282" t="s">
        <v>87</v>
      </c>
      <c r="AE309" s="282" t="s">
        <v>87</v>
      </c>
      <c r="AF309" s="282" t="s">
        <v>87</v>
      </c>
      <c r="AG309" s="282" t="s">
        <v>87</v>
      </c>
      <c r="AH309" s="282" t="s">
        <v>87</v>
      </c>
      <c r="AI309" s="282" t="s">
        <v>87</v>
      </c>
      <c r="AJ309" s="282" t="s">
        <v>87</v>
      </c>
      <c r="AK309" s="282" t="s">
        <v>87</v>
      </c>
      <c r="AL309" s="282" t="s">
        <v>87</v>
      </c>
      <c r="AM309" s="282" t="s">
        <v>87</v>
      </c>
      <c r="AN309" s="282" t="s">
        <v>87</v>
      </c>
      <c r="AO309" s="282" t="s">
        <v>87</v>
      </c>
      <c r="AP309" s="282" t="s">
        <v>87</v>
      </c>
      <c r="AQ309" s="282" t="s">
        <v>87</v>
      </c>
      <c r="AR309" s="282" t="s">
        <v>87</v>
      </c>
      <c r="AS309" s="282" t="s">
        <v>87</v>
      </c>
      <c r="AT309" s="282" t="s">
        <v>87</v>
      </c>
      <c r="AU309" s="282" t="s">
        <v>87</v>
      </c>
      <c r="AV309" s="282" t="s">
        <v>87</v>
      </c>
      <c r="AW309" s="286" t="s">
        <v>87</v>
      </c>
      <c r="AX309" s="286" t="s">
        <v>87</v>
      </c>
      <c r="AY309" s="286" t="s">
        <v>87</v>
      </c>
      <c r="AZ309" s="286" t="s">
        <v>87</v>
      </c>
      <c r="BA309" s="286" t="s">
        <v>87</v>
      </c>
      <c r="BB309" s="285">
        <v>9</v>
      </c>
      <c r="BC309" s="285">
        <v>13</v>
      </c>
      <c r="BD309" s="287" t="s">
        <v>88</v>
      </c>
      <c r="BE309" s="287" t="s">
        <v>88</v>
      </c>
      <c r="BF309" s="287" t="s">
        <v>88</v>
      </c>
      <c r="BG309" s="285">
        <v>0</v>
      </c>
      <c r="BH309" s="284">
        <v>0</v>
      </c>
      <c r="BI309" s="285">
        <v>0</v>
      </c>
      <c r="BJ309" s="284">
        <v>0</v>
      </c>
      <c r="BK309" s="285">
        <v>0</v>
      </c>
      <c r="BL309" s="284">
        <v>0</v>
      </c>
      <c r="BM309" s="285">
        <v>0</v>
      </c>
      <c r="BN309" s="288">
        <v>0</v>
      </c>
      <c r="BO309" s="289">
        <v>0</v>
      </c>
      <c r="BP309" s="288">
        <v>0</v>
      </c>
      <c r="BQ309" s="285">
        <v>0</v>
      </c>
      <c r="BR309" s="288">
        <v>0</v>
      </c>
      <c r="BS309" s="285">
        <v>0</v>
      </c>
      <c r="BT309" s="288">
        <v>0</v>
      </c>
      <c r="BU309" s="285">
        <v>0</v>
      </c>
      <c r="BV309" s="288">
        <v>0</v>
      </c>
      <c r="BW309" s="285">
        <v>0</v>
      </c>
      <c r="BX309" s="288">
        <v>0</v>
      </c>
      <c r="BY309" s="290">
        <v>0</v>
      </c>
      <c r="BZ309" s="291">
        <v>0</v>
      </c>
      <c r="CA309" s="290">
        <v>13</v>
      </c>
      <c r="CB309" s="291">
        <v>20.188529809140743</v>
      </c>
      <c r="CC309" s="290">
        <v>384</v>
      </c>
      <c r="CD309" s="291">
        <v>596.33811128538821</v>
      </c>
      <c r="CE309" s="290">
        <v>0</v>
      </c>
      <c r="CF309" s="291">
        <v>0</v>
      </c>
      <c r="CG309" s="285">
        <v>17</v>
      </c>
      <c r="CH309" s="288">
        <v>26.400385135030206</v>
      </c>
      <c r="CI309" s="285">
        <v>346</v>
      </c>
      <c r="CJ309" s="288">
        <v>537.32548568943832</v>
      </c>
      <c r="CK309" s="285">
        <v>173</v>
      </c>
      <c r="CL309" s="288">
        <v>268.66274284471916</v>
      </c>
      <c r="CM309" s="290">
        <v>0</v>
      </c>
      <c r="CN309" s="294">
        <v>0</v>
      </c>
      <c r="CO309" s="285">
        <v>0</v>
      </c>
      <c r="CP309" s="288">
        <v>0</v>
      </c>
      <c r="CQ309" s="290">
        <v>0</v>
      </c>
      <c r="CR309" s="291">
        <v>0</v>
      </c>
      <c r="CS309" s="290">
        <v>0</v>
      </c>
      <c r="CT309" s="291">
        <v>0</v>
      </c>
      <c r="CU309" s="290">
        <v>0</v>
      </c>
      <c r="CV309" s="291">
        <v>0</v>
      </c>
      <c r="CW309" s="290">
        <v>0</v>
      </c>
      <c r="CX309" s="291">
        <v>0</v>
      </c>
      <c r="CY309" s="290">
        <v>0</v>
      </c>
      <c r="CZ309" s="291">
        <v>0</v>
      </c>
      <c r="DA309" s="290">
        <v>0</v>
      </c>
      <c r="DB309" s="291">
        <v>0</v>
      </c>
      <c r="DC309" s="290">
        <v>0</v>
      </c>
      <c r="DD309" s="290">
        <v>0</v>
      </c>
      <c r="DE309" s="290">
        <v>0</v>
      </c>
      <c r="DF309" s="290">
        <v>0</v>
      </c>
      <c r="DG309" s="290">
        <v>0</v>
      </c>
      <c r="DH309" s="290">
        <v>0</v>
      </c>
      <c r="DI309" s="290">
        <v>0</v>
      </c>
      <c r="DJ309" s="290">
        <v>0</v>
      </c>
      <c r="DK309" s="290">
        <v>0</v>
      </c>
      <c r="DL309" s="290">
        <v>0</v>
      </c>
      <c r="DM309" s="290">
        <v>0</v>
      </c>
      <c r="DN309" s="290">
        <v>0</v>
      </c>
      <c r="DO309" s="290">
        <v>0</v>
      </c>
      <c r="DP309" s="290">
        <v>0</v>
      </c>
      <c r="DQ309" s="290">
        <v>0</v>
      </c>
      <c r="DR309" s="290">
        <v>0</v>
      </c>
      <c r="DS309" s="290">
        <v>0</v>
      </c>
      <c r="DT309" s="290">
        <v>0</v>
      </c>
      <c r="DU309" s="290">
        <v>0</v>
      </c>
      <c r="DV309" s="290">
        <v>0</v>
      </c>
      <c r="DW309" s="290">
        <v>0</v>
      </c>
      <c r="DX309" s="290">
        <v>0</v>
      </c>
      <c r="DY309" s="290">
        <v>0</v>
      </c>
      <c r="DZ309" s="290">
        <v>0</v>
      </c>
      <c r="EA309" s="290">
        <v>0</v>
      </c>
      <c r="EB309" s="291">
        <v>0</v>
      </c>
      <c r="EC309" s="290">
        <v>0</v>
      </c>
      <c r="ED309" s="290">
        <v>0</v>
      </c>
      <c r="EE309" s="290">
        <v>0</v>
      </c>
      <c r="EF309" s="291">
        <v>0</v>
      </c>
      <c r="EG309" s="290">
        <v>0</v>
      </c>
      <c r="EH309" s="290">
        <v>0</v>
      </c>
      <c r="EI309" s="290">
        <v>0</v>
      </c>
      <c r="EJ309" s="290">
        <v>0</v>
      </c>
      <c r="EK309" s="290">
        <v>0</v>
      </c>
      <c r="EL309" s="290">
        <v>0</v>
      </c>
      <c r="EM309" s="290">
        <v>0</v>
      </c>
      <c r="EN309" s="290">
        <v>0</v>
      </c>
      <c r="EO309" s="290">
        <v>0</v>
      </c>
      <c r="EP309" s="290">
        <v>0</v>
      </c>
      <c r="EQ309" s="290">
        <v>0</v>
      </c>
      <c r="ER309" s="290">
        <v>0</v>
      </c>
      <c r="ES309" s="290">
        <v>0</v>
      </c>
      <c r="ET309" s="290">
        <v>0</v>
      </c>
      <c r="EU309" s="290">
        <v>0</v>
      </c>
      <c r="EV309" s="290">
        <v>0</v>
      </c>
      <c r="EW309" s="290">
        <v>0</v>
      </c>
      <c r="EX309" s="290">
        <v>0</v>
      </c>
      <c r="EY309" s="290">
        <v>0</v>
      </c>
      <c r="EZ309" s="290">
        <v>0</v>
      </c>
      <c r="FA309" s="290">
        <v>0</v>
      </c>
      <c r="FB309" s="290">
        <v>0</v>
      </c>
      <c r="FC309" s="290">
        <v>0</v>
      </c>
      <c r="FD309" s="290">
        <v>0</v>
      </c>
      <c r="FE309" s="290">
        <v>0</v>
      </c>
      <c r="FF309" s="290">
        <v>0</v>
      </c>
      <c r="FG309" s="290">
        <v>0</v>
      </c>
      <c r="FH309" s="290">
        <v>0</v>
      </c>
      <c r="FI309" s="290">
        <v>0</v>
      </c>
      <c r="FJ309" s="290">
        <v>0</v>
      </c>
      <c r="FK309" s="289">
        <v>0</v>
      </c>
      <c r="FL309" s="288">
        <v>0</v>
      </c>
      <c r="FM309" s="295">
        <v>0</v>
      </c>
      <c r="FN309" s="291">
        <v>0</v>
      </c>
      <c r="FO309" s="295">
        <v>0</v>
      </c>
      <c r="FP309" s="291">
        <v>0</v>
      </c>
      <c r="FQ309" s="281">
        <v>0</v>
      </c>
      <c r="FR309" s="292">
        <v>0</v>
      </c>
      <c r="FS309" s="281">
        <v>0</v>
      </c>
      <c r="FT309" s="292">
        <v>0</v>
      </c>
      <c r="FU309" s="295">
        <v>15</v>
      </c>
      <c r="FV309" s="291">
        <v>23.294457472085472</v>
      </c>
      <c r="FW309" s="293">
        <v>0</v>
      </c>
      <c r="FX309" s="293">
        <v>0</v>
      </c>
      <c r="FY309" s="293">
        <v>0</v>
      </c>
      <c r="FZ309" s="293">
        <v>0</v>
      </c>
      <c r="GA309" s="293">
        <v>0</v>
      </c>
      <c r="GB309" s="290">
        <v>0</v>
      </c>
      <c r="GC309" s="290">
        <v>0</v>
      </c>
      <c r="GD309" s="290">
        <v>0</v>
      </c>
      <c r="GE309" s="290">
        <v>0</v>
      </c>
      <c r="GF309" s="290">
        <v>0</v>
      </c>
      <c r="GG309" s="291">
        <v>0</v>
      </c>
      <c r="GH309" s="291">
        <v>0</v>
      </c>
      <c r="GI309" s="291">
        <v>0</v>
      </c>
      <c r="GJ309" s="291">
        <v>0</v>
      </c>
      <c r="GK309" s="291">
        <v>0</v>
      </c>
      <c r="GL309" s="291">
        <v>0</v>
      </c>
      <c r="GM309" s="291">
        <v>0</v>
      </c>
      <c r="GN309" s="291">
        <v>0</v>
      </c>
      <c r="GO309" s="291">
        <v>0</v>
      </c>
      <c r="GP309" s="291">
        <v>0</v>
      </c>
      <c r="GQ309" s="291">
        <v>0</v>
      </c>
      <c r="GR309" s="291">
        <v>0</v>
      </c>
      <c r="GS309" s="291">
        <v>0</v>
      </c>
      <c r="GT309" s="291">
        <v>0</v>
      </c>
      <c r="GU309" s="291">
        <v>0</v>
      </c>
      <c r="GV309" s="291">
        <v>0</v>
      </c>
      <c r="GW309" s="291">
        <v>0</v>
      </c>
      <c r="GX309" s="291">
        <v>0</v>
      </c>
      <c r="GY309" s="291">
        <v>0</v>
      </c>
      <c r="GZ309" s="291">
        <v>0</v>
      </c>
      <c r="HA309" s="291">
        <v>0</v>
      </c>
      <c r="HB309" s="291">
        <v>0</v>
      </c>
      <c r="HC309" s="291">
        <v>0</v>
      </c>
      <c r="HD309" s="291">
        <v>0</v>
      </c>
      <c r="HE309" s="291">
        <v>0</v>
      </c>
      <c r="HF309" s="291">
        <v>0</v>
      </c>
      <c r="HG309" s="291">
        <v>0</v>
      </c>
      <c r="HH309" s="291">
        <v>0</v>
      </c>
      <c r="HI309" s="291">
        <v>0</v>
      </c>
      <c r="HJ309" s="134">
        <v>3.4069809038720336</v>
      </c>
      <c r="HK309" s="134">
        <v>11.924433163552118</v>
      </c>
      <c r="HL309" s="132">
        <v>32.195969541590721</v>
      </c>
      <c r="HM309" s="144">
        <v>88.653961537733196</v>
      </c>
      <c r="HN309" s="144">
        <v>85.870162160002394</v>
      </c>
      <c r="HO309" s="365">
        <v>2.5687130747495499E-2</v>
      </c>
      <c r="HP309" s="365">
        <v>0</v>
      </c>
      <c r="HQ309" s="365">
        <v>3.5714285714285698</v>
      </c>
      <c r="HR309" s="365">
        <v>0</v>
      </c>
      <c r="HS309" s="132">
        <v>78.571428571428598</v>
      </c>
      <c r="HT309" s="132">
        <v>90.909090909090907</v>
      </c>
      <c r="HU309" s="132">
        <v>0.71923966092987401</v>
      </c>
      <c r="HV309" s="132">
        <v>0.22026431718061701</v>
      </c>
      <c r="HW309" s="132">
        <v>15.3476834440266</v>
      </c>
      <c r="HX309" s="132">
        <v>20.728947793761101</v>
      </c>
      <c r="HY309" s="144">
        <v>75.139720412729616</v>
      </c>
      <c r="HZ309" s="144">
        <v>72.562660171461403</v>
      </c>
      <c r="IA309" s="383">
        <v>4</v>
      </c>
      <c r="IB309" s="383">
        <v>7</v>
      </c>
      <c r="IC309" s="366">
        <v>0.12523481527864699</v>
      </c>
      <c r="ID309" s="366">
        <v>0.16839066634592301</v>
      </c>
      <c r="IE309" s="366">
        <v>2.0512820512820502</v>
      </c>
      <c r="IF309" s="366">
        <v>3.1390134529148002</v>
      </c>
      <c r="IG309" s="144">
        <v>83.589743589743605</v>
      </c>
      <c r="IH309" s="144">
        <v>78.475336322870007</v>
      </c>
      <c r="II309" s="144">
        <v>6.1051972448340601</v>
      </c>
      <c r="IJ309" s="144">
        <v>5.3644455135915301</v>
      </c>
      <c r="IK309" s="144">
        <v>13.7953108746099</v>
      </c>
      <c r="IL309" s="144">
        <v>19.1288184903831</v>
      </c>
      <c r="IM309" s="146">
        <v>67.323434393760422</v>
      </c>
      <c r="IN309" s="135">
        <v>63.791529788985116</v>
      </c>
      <c r="IO309" s="385">
        <v>4.9850448654037899E-2</v>
      </c>
      <c r="IP309" s="385">
        <v>5.3821313240043099E-2</v>
      </c>
      <c r="IQ309" s="385">
        <v>0.934579439252336</v>
      </c>
      <c r="IR309" s="385">
        <v>2.12765957446809</v>
      </c>
      <c r="IS309" s="144">
        <v>75.700934579439206</v>
      </c>
      <c r="IT309" s="144">
        <v>97.872340425531902</v>
      </c>
      <c r="IU309" s="144">
        <v>5.3339980059820498</v>
      </c>
      <c r="IV309" s="144">
        <v>2.52960172228202</v>
      </c>
      <c r="IW309" s="144">
        <v>14.395267309377701</v>
      </c>
      <c r="IX309" s="144">
        <v>13.9352306182532</v>
      </c>
      <c r="IY309" s="338">
        <v>5</v>
      </c>
      <c r="IZ309" s="366">
        <v>0.146886016451234</v>
      </c>
      <c r="JA309" s="366">
        <v>4.9019607843137303</v>
      </c>
      <c r="JB309" s="366">
        <v>92.156862745097996</v>
      </c>
      <c r="JC309" s="366">
        <v>2.9964747356051702</v>
      </c>
      <c r="JD309" s="144">
        <v>18.2398577662841</v>
      </c>
    </row>
    <row r="310" spans="1:264" ht="18" customHeight="1">
      <c r="A310" s="278"/>
      <c r="B310" s="279" t="s">
        <v>87</v>
      </c>
      <c r="C310" s="279" t="s">
        <v>87</v>
      </c>
      <c r="D310" s="280" t="s">
        <v>2026</v>
      </c>
      <c r="E310" s="281" t="s">
        <v>1508</v>
      </c>
      <c r="F310" s="280" t="s">
        <v>141</v>
      </c>
      <c r="G310" s="281" t="s">
        <v>40</v>
      </c>
      <c r="H310" s="282" t="s">
        <v>87</v>
      </c>
      <c r="I310" s="282" t="s">
        <v>87</v>
      </c>
      <c r="J310" s="282" t="s">
        <v>87</v>
      </c>
      <c r="K310" s="282" t="s">
        <v>87</v>
      </c>
      <c r="L310" s="282" t="s">
        <v>87</v>
      </c>
      <c r="M310" s="283">
        <v>134161</v>
      </c>
      <c r="N310" s="282" t="s">
        <v>87</v>
      </c>
      <c r="O310" s="282" t="s">
        <v>87</v>
      </c>
      <c r="P310" s="282" t="s">
        <v>87</v>
      </c>
      <c r="Q310" s="282" t="s">
        <v>87</v>
      </c>
      <c r="R310" s="132">
        <v>90.048696615175032</v>
      </c>
      <c r="S310" s="132">
        <v>93.371899590284528</v>
      </c>
      <c r="T310" s="339" t="s">
        <v>88</v>
      </c>
      <c r="U310" s="339" t="s">
        <v>88</v>
      </c>
      <c r="V310" s="132">
        <v>6.5977351058591802</v>
      </c>
      <c r="W310" s="132">
        <v>11.718365337272299</v>
      </c>
      <c r="X310" s="132">
        <v>18.3161004431315</v>
      </c>
      <c r="Y310" s="282" t="s">
        <v>87</v>
      </c>
      <c r="Z310" s="282" t="s">
        <v>87</v>
      </c>
      <c r="AA310" s="282" t="s">
        <v>87</v>
      </c>
      <c r="AB310" s="282" t="s">
        <v>87</v>
      </c>
      <c r="AC310" s="282" t="s">
        <v>87</v>
      </c>
      <c r="AD310" s="282" t="s">
        <v>87</v>
      </c>
      <c r="AE310" s="282" t="s">
        <v>87</v>
      </c>
      <c r="AF310" s="282" t="s">
        <v>87</v>
      </c>
      <c r="AG310" s="282" t="s">
        <v>87</v>
      </c>
      <c r="AH310" s="282" t="s">
        <v>87</v>
      </c>
      <c r="AI310" s="282" t="s">
        <v>87</v>
      </c>
      <c r="AJ310" s="282" t="s">
        <v>87</v>
      </c>
      <c r="AK310" s="282" t="s">
        <v>87</v>
      </c>
      <c r="AL310" s="282" t="s">
        <v>87</v>
      </c>
      <c r="AM310" s="282" t="s">
        <v>87</v>
      </c>
      <c r="AN310" s="282" t="s">
        <v>87</v>
      </c>
      <c r="AO310" s="282" t="s">
        <v>87</v>
      </c>
      <c r="AP310" s="282" t="s">
        <v>87</v>
      </c>
      <c r="AQ310" s="282" t="s">
        <v>87</v>
      </c>
      <c r="AR310" s="282" t="s">
        <v>87</v>
      </c>
      <c r="AS310" s="282" t="s">
        <v>87</v>
      </c>
      <c r="AT310" s="282" t="s">
        <v>87</v>
      </c>
      <c r="AU310" s="282" t="s">
        <v>87</v>
      </c>
      <c r="AV310" s="282" t="s">
        <v>87</v>
      </c>
      <c r="AW310" s="286" t="s">
        <v>87</v>
      </c>
      <c r="AX310" s="286" t="s">
        <v>87</v>
      </c>
      <c r="AY310" s="286" t="s">
        <v>87</v>
      </c>
      <c r="AZ310" s="286" t="s">
        <v>87</v>
      </c>
      <c r="BA310" s="286" t="s">
        <v>87</v>
      </c>
      <c r="BB310" s="285">
        <v>3</v>
      </c>
      <c r="BC310" s="285">
        <v>18</v>
      </c>
      <c r="BD310" s="287" t="s">
        <v>88</v>
      </c>
      <c r="BE310" s="287" t="s">
        <v>88</v>
      </c>
      <c r="BF310" s="287" t="s">
        <v>88</v>
      </c>
      <c r="BG310" s="285">
        <v>39</v>
      </c>
      <c r="BH310" s="284">
        <v>27.963804798302096</v>
      </c>
      <c r="BI310" s="285">
        <v>213</v>
      </c>
      <c r="BJ310" s="284">
        <v>152.72539543688069</v>
      </c>
      <c r="BK310" s="285">
        <v>0</v>
      </c>
      <c r="BL310" s="284">
        <v>0</v>
      </c>
      <c r="BM310" s="285">
        <v>0</v>
      </c>
      <c r="BN310" s="288">
        <v>0</v>
      </c>
      <c r="BO310" s="289">
        <v>125</v>
      </c>
      <c r="BP310" s="288">
        <v>89.627579481737484</v>
      </c>
      <c r="BQ310" s="285">
        <v>0</v>
      </c>
      <c r="BR310" s="288">
        <v>0</v>
      </c>
      <c r="BS310" s="285">
        <v>13</v>
      </c>
      <c r="BT310" s="288">
        <v>9.3212682661006987</v>
      </c>
      <c r="BU310" s="285">
        <v>0</v>
      </c>
      <c r="BV310" s="288">
        <v>0</v>
      </c>
      <c r="BW310" s="285">
        <v>38</v>
      </c>
      <c r="BX310" s="288">
        <v>27.246784162448193</v>
      </c>
      <c r="BY310" s="290">
        <v>0</v>
      </c>
      <c r="BZ310" s="291">
        <v>0</v>
      </c>
      <c r="CA310" s="290">
        <v>118</v>
      </c>
      <c r="CB310" s="291">
        <v>84.608435030760177</v>
      </c>
      <c r="CC310" s="290">
        <v>0</v>
      </c>
      <c r="CD310" s="291">
        <v>0</v>
      </c>
      <c r="CE310" s="285">
        <v>29</v>
      </c>
      <c r="CF310" s="288">
        <v>20.793598439763098</v>
      </c>
      <c r="CG310" s="285">
        <v>317</v>
      </c>
      <c r="CH310" s="288">
        <v>227.29554156568628</v>
      </c>
      <c r="CI310" s="285">
        <v>1027</v>
      </c>
      <c r="CJ310" s="288">
        <v>736.38019302195517</v>
      </c>
      <c r="CK310" s="285">
        <v>547</v>
      </c>
      <c r="CL310" s="288">
        <v>392.21028781208321</v>
      </c>
      <c r="CM310" s="290">
        <v>405</v>
      </c>
      <c r="CN310" s="294">
        <v>290.39335752082945</v>
      </c>
      <c r="CO310" s="285">
        <v>62</v>
      </c>
      <c r="CP310" s="288">
        <v>44.455279422941793</v>
      </c>
      <c r="CQ310" s="290">
        <v>7</v>
      </c>
      <c r="CR310" s="291">
        <v>5.0191444509772989</v>
      </c>
      <c r="CS310" s="290">
        <v>6</v>
      </c>
      <c r="CT310" s="291">
        <v>4.3021238151233989</v>
      </c>
      <c r="CU310" s="290">
        <v>20</v>
      </c>
      <c r="CV310" s="291">
        <v>14.340412717077998</v>
      </c>
      <c r="CW310" s="290">
        <v>186</v>
      </c>
      <c r="CX310" s="291">
        <v>133.36583826882537</v>
      </c>
      <c r="CY310" s="290">
        <v>169</v>
      </c>
      <c r="CZ310" s="291">
        <v>121.17648745930909</v>
      </c>
      <c r="DA310" s="290">
        <v>0</v>
      </c>
      <c r="DB310" s="291">
        <v>0</v>
      </c>
      <c r="DC310" s="290">
        <v>0</v>
      </c>
      <c r="DD310" s="290">
        <v>0</v>
      </c>
      <c r="DE310" s="290">
        <v>118</v>
      </c>
      <c r="DF310" s="290">
        <v>7903</v>
      </c>
      <c r="DG310" s="290">
        <v>0</v>
      </c>
      <c r="DH310" s="290">
        <v>126</v>
      </c>
      <c r="DI310" s="290">
        <v>15</v>
      </c>
      <c r="DJ310" s="290">
        <v>63</v>
      </c>
      <c r="DK310" s="290">
        <v>50</v>
      </c>
      <c r="DL310" s="290">
        <v>4</v>
      </c>
      <c r="DM310" s="290">
        <v>0</v>
      </c>
      <c r="DN310" s="290">
        <v>107</v>
      </c>
      <c r="DO310" s="290">
        <v>28</v>
      </c>
      <c r="DP310" s="290">
        <v>17</v>
      </c>
      <c r="DQ310" s="290">
        <v>28</v>
      </c>
      <c r="DR310" s="290">
        <v>0</v>
      </c>
      <c r="DS310" s="290">
        <v>0</v>
      </c>
      <c r="DT310" s="290">
        <v>0</v>
      </c>
      <c r="DU310" s="290">
        <v>16254</v>
      </c>
      <c r="DV310" s="290">
        <v>1397</v>
      </c>
      <c r="DW310" s="290">
        <v>2136</v>
      </c>
      <c r="DX310" s="290">
        <v>144</v>
      </c>
      <c r="DY310" s="290">
        <v>0</v>
      </c>
      <c r="DZ310" s="290">
        <v>0</v>
      </c>
      <c r="EA310" s="290">
        <v>9015</v>
      </c>
      <c r="EB310" s="291">
        <v>15.9511924570161</v>
      </c>
      <c r="EC310" s="290">
        <v>136</v>
      </c>
      <c r="ED310" s="290">
        <v>3106</v>
      </c>
      <c r="EE310" s="290">
        <v>521</v>
      </c>
      <c r="EF310" s="291">
        <v>16.773985833869929</v>
      </c>
      <c r="EG310" s="290">
        <v>105</v>
      </c>
      <c r="EH310" s="290">
        <v>101</v>
      </c>
      <c r="EI310" s="290">
        <v>8</v>
      </c>
      <c r="EJ310" s="290">
        <v>0</v>
      </c>
      <c r="EK310" s="290">
        <v>135</v>
      </c>
      <c r="EL310" s="290">
        <v>2</v>
      </c>
      <c r="EM310" s="290">
        <v>15</v>
      </c>
      <c r="EN310" s="290">
        <v>13</v>
      </c>
      <c r="EO310" s="290">
        <v>9</v>
      </c>
      <c r="EP310" s="290">
        <v>3</v>
      </c>
      <c r="EQ310" s="290">
        <v>4</v>
      </c>
      <c r="ER310" s="290">
        <v>0</v>
      </c>
      <c r="ES310" s="290">
        <v>0</v>
      </c>
      <c r="ET310" s="290">
        <v>0</v>
      </c>
      <c r="EU310" s="290">
        <v>0</v>
      </c>
      <c r="EV310" s="290">
        <v>429</v>
      </c>
      <c r="EW310" s="290">
        <v>0</v>
      </c>
      <c r="EX310" s="290">
        <v>0</v>
      </c>
      <c r="EY310" s="290">
        <v>0</v>
      </c>
      <c r="EZ310" s="290">
        <v>0</v>
      </c>
      <c r="FA310" s="290">
        <v>4</v>
      </c>
      <c r="FB310" s="290">
        <v>1</v>
      </c>
      <c r="FC310" s="290">
        <v>2</v>
      </c>
      <c r="FD310" s="290">
        <v>0</v>
      </c>
      <c r="FE310" s="290">
        <v>0</v>
      </c>
      <c r="FF310" s="290">
        <v>3</v>
      </c>
      <c r="FG310" s="290">
        <v>122</v>
      </c>
      <c r="FH310" s="290">
        <v>115</v>
      </c>
      <c r="FI310" s="290">
        <v>125</v>
      </c>
      <c r="FJ310" s="290">
        <v>1322</v>
      </c>
      <c r="FK310" s="295">
        <v>7</v>
      </c>
      <c r="FL310" s="291">
        <v>5.2176116755241839</v>
      </c>
      <c r="FM310" s="295">
        <v>2</v>
      </c>
      <c r="FN310" s="291">
        <v>1.4907461930069095</v>
      </c>
      <c r="FO310" s="295">
        <v>0</v>
      </c>
      <c r="FP310" s="291">
        <v>0</v>
      </c>
      <c r="FQ310" s="281">
        <v>1</v>
      </c>
      <c r="FR310" s="292">
        <v>0.71702063585389986</v>
      </c>
      <c r="FS310" s="281">
        <v>0</v>
      </c>
      <c r="FT310" s="292">
        <v>0</v>
      </c>
      <c r="FU310" s="295">
        <v>0</v>
      </c>
      <c r="FV310" s="291">
        <v>0</v>
      </c>
      <c r="FW310" s="293">
        <v>1</v>
      </c>
      <c r="FX310" s="293">
        <v>0</v>
      </c>
      <c r="FY310" s="293">
        <v>1</v>
      </c>
      <c r="FZ310" s="293">
        <v>0</v>
      </c>
      <c r="GA310" s="293">
        <v>0</v>
      </c>
      <c r="GB310" s="290">
        <v>0</v>
      </c>
      <c r="GC310" s="290">
        <v>0</v>
      </c>
      <c r="GD310" s="290">
        <v>0</v>
      </c>
      <c r="GE310" s="290">
        <v>0</v>
      </c>
      <c r="GF310" s="290">
        <v>0</v>
      </c>
      <c r="GG310" s="291">
        <v>88.5</v>
      </c>
      <c r="GH310" s="291">
        <v>351.5</v>
      </c>
      <c r="GI310" s="291">
        <v>18.600000000000001</v>
      </c>
      <c r="GJ310" s="291">
        <v>2</v>
      </c>
      <c r="GK310" s="291">
        <v>0</v>
      </c>
      <c r="GL310" s="291">
        <v>1</v>
      </c>
      <c r="GM310" s="291">
        <v>2</v>
      </c>
      <c r="GN310" s="291">
        <v>0</v>
      </c>
      <c r="GO310" s="291">
        <v>1</v>
      </c>
      <c r="GP310" s="291">
        <v>3</v>
      </c>
      <c r="GQ310" s="291">
        <v>1</v>
      </c>
      <c r="GR310" s="291">
        <v>0</v>
      </c>
      <c r="GS310" s="291">
        <v>0</v>
      </c>
      <c r="GT310" s="291">
        <v>5</v>
      </c>
      <c r="GU310" s="291">
        <v>0</v>
      </c>
      <c r="GV310" s="291">
        <v>1</v>
      </c>
      <c r="GW310" s="291">
        <v>0</v>
      </c>
      <c r="GX310" s="291">
        <v>0</v>
      </c>
      <c r="GY310" s="291">
        <v>1</v>
      </c>
      <c r="GZ310" s="291">
        <v>1</v>
      </c>
      <c r="HA310" s="291">
        <v>0</v>
      </c>
      <c r="HB310" s="291">
        <v>0</v>
      </c>
      <c r="HC310" s="291">
        <v>0</v>
      </c>
      <c r="HD310" s="291">
        <v>0</v>
      </c>
      <c r="HE310" s="291">
        <v>2</v>
      </c>
      <c r="HF310" s="291">
        <v>0</v>
      </c>
      <c r="HG310" s="291">
        <v>1</v>
      </c>
      <c r="HH310" s="291">
        <v>1</v>
      </c>
      <c r="HI310" s="291">
        <v>0</v>
      </c>
      <c r="HJ310" s="134">
        <v>0.74537309650345474</v>
      </c>
      <c r="HK310" s="134">
        <v>15.652835026572552</v>
      </c>
      <c r="HL310" s="132">
        <v>50.554930270346816</v>
      </c>
      <c r="HM310" s="144">
        <v>80.372896434191205</v>
      </c>
      <c r="HN310" s="144">
        <v>90.234055693228896</v>
      </c>
      <c r="HO310" s="366">
        <v>2.7685492801771901E-2</v>
      </c>
      <c r="HP310" s="366">
        <v>5.8915946582875099E-2</v>
      </c>
      <c r="HQ310" s="366">
        <v>6.6666666666666696</v>
      </c>
      <c r="HR310" s="366">
        <v>25</v>
      </c>
      <c r="HS310" s="132">
        <v>66.6666666666667</v>
      </c>
      <c r="HT310" s="132">
        <v>100</v>
      </c>
      <c r="HU310" s="132">
        <v>0.41528239202657802</v>
      </c>
      <c r="HV310" s="132">
        <v>0.23566378633150001</v>
      </c>
      <c r="HW310" s="132">
        <v>6.5777542693063298</v>
      </c>
      <c r="HX310" s="132">
        <v>9.9874078071595598</v>
      </c>
      <c r="HY310" s="144">
        <v>88.887323400783501</v>
      </c>
      <c r="HZ310" s="144">
        <v>81.851238322983804</v>
      </c>
      <c r="IA310" s="383">
        <v>2</v>
      </c>
      <c r="IB310" s="383">
        <v>1</v>
      </c>
      <c r="IC310" s="366">
        <v>6.3633471205854303E-2</v>
      </c>
      <c r="ID310" s="366">
        <v>2.1043771043771E-2</v>
      </c>
      <c r="IE310" s="366">
        <v>0.74349442379182196</v>
      </c>
      <c r="IF310" s="366">
        <v>0.35714285714285698</v>
      </c>
      <c r="IG310" s="144">
        <v>61.3382899628253</v>
      </c>
      <c r="IH310" s="144">
        <v>66.428571428571402</v>
      </c>
      <c r="II310" s="144">
        <v>8.5587018771873993</v>
      </c>
      <c r="IJ310" s="144">
        <v>5.8922558922558901</v>
      </c>
      <c r="IK310" s="144">
        <v>5.9619162762581199</v>
      </c>
      <c r="IL310" s="144">
        <v>9.8398992624572799</v>
      </c>
      <c r="IM310" s="146">
        <v>70.019889354563276</v>
      </c>
      <c r="IN310" s="135">
        <v>78.416576120990698</v>
      </c>
      <c r="IO310" s="385">
        <v>0</v>
      </c>
      <c r="IP310" s="385">
        <v>0</v>
      </c>
      <c r="IQ310" s="385">
        <v>0</v>
      </c>
      <c r="IR310" s="385">
        <v>0</v>
      </c>
      <c r="IS310" s="144">
        <v>78.160919540229898</v>
      </c>
      <c r="IT310" s="144">
        <v>85.714285714285694</v>
      </c>
      <c r="IU310" s="144">
        <v>4.3872919818456904</v>
      </c>
      <c r="IV310" s="144">
        <v>1.9626168224299101</v>
      </c>
      <c r="IW310" s="144">
        <v>6.8816852215673396</v>
      </c>
      <c r="IX310" s="144">
        <v>8.2515037787260308</v>
      </c>
      <c r="IY310" s="338">
        <v>11</v>
      </c>
      <c r="IZ310" s="366">
        <v>0.20754716981132099</v>
      </c>
      <c r="JA310" s="366">
        <v>3.6666666666666701</v>
      </c>
      <c r="JB310" s="366">
        <v>83.3333333333333</v>
      </c>
      <c r="JC310" s="366">
        <v>5.6603773584905701</v>
      </c>
      <c r="JD310" s="144">
        <v>12.6641482280986</v>
      </c>
    </row>
    <row r="311" spans="1:264" ht="18" customHeight="1">
      <c r="A311" s="278"/>
      <c r="B311" s="279" t="s">
        <v>87</v>
      </c>
      <c r="C311" s="279" t="s">
        <v>87</v>
      </c>
      <c r="D311" s="280" t="s">
        <v>2027</v>
      </c>
      <c r="E311" s="281" t="s">
        <v>1509</v>
      </c>
      <c r="F311" s="280" t="s">
        <v>141</v>
      </c>
      <c r="G311" s="281" t="s">
        <v>40</v>
      </c>
      <c r="H311" s="282" t="s">
        <v>87</v>
      </c>
      <c r="I311" s="282" t="s">
        <v>87</v>
      </c>
      <c r="J311" s="282" t="s">
        <v>87</v>
      </c>
      <c r="K311" s="282" t="s">
        <v>87</v>
      </c>
      <c r="L311" s="282" t="s">
        <v>87</v>
      </c>
      <c r="M311" s="283">
        <v>43492</v>
      </c>
      <c r="N311" s="282" t="s">
        <v>87</v>
      </c>
      <c r="O311" s="282" t="s">
        <v>87</v>
      </c>
      <c r="P311" s="282" t="s">
        <v>87</v>
      </c>
      <c r="Q311" s="282" t="s">
        <v>87</v>
      </c>
      <c r="R311" s="132">
        <v>90.104097345988009</v>
      </c>
      <c r="S311" s="132">
        <v>95.263956330846966</v>
      </c>
      <c r="T311" s="339" t="s">
        <v>88</v>
      </c>
      <c r="U311" s="339" t="s">
        <v>88</v>
      </c>
      <c r="V311" s="132">
        <v>7.4074074074074101</v>
      </c>
      <c r="W311" s="132">
        <v>5.4320987654320998</v>
      </c>
      <c r="X311" s="132">
        <v>12.839506172839499</v>
      </c>
      <c r="Y311" s="282" t="s">
        <v>87</v>
      </c>
      <c r="Z311" s="282" t="s">
        <v>87</v>
      </c>
      <c r="AA311" s="282" t="s">
        <v>87</v>
      </c>
      <c r="AB311" s="282" t="s">
        <v>87</v>
      </c>
      <c r="AC311" s="282" t="s">
        <v>87</v>
      </c>
      <c r="AD311" s="282" t="s">
        <v>87</v>
      </c>
      <c r="AE311" s="282" t="s">
        <v>87</v>
      </c>
      <c r="AF311" s="282" t="s">
        <v>87</v>
      </c>
      <c r="AG311" s="282" t="s">
        <v>87</v>
      </c>
      <c r="AH311" s="282" t="s">
        <v>87</v>
      </c>
      <c r="AI311" s="282" t="s">
        <v>87</v>
      </c>
      <c r="AJ311" s="282" t="s">
        <v>87</v>
      </c>
      <c r="AK311" s="282" t="s">
        <v>87</v>
      </c>
      <c r="AL311" s="282" t="s">
        <v>87</v>
      </c>
      <c r="AM311" s="282" t="s">
        <v>87</v>
      </c>
      <c r="AN311" s="282" t="s">
        <v>87</v>
      </c>
      <c r="AO311" s="282" t="s">
        <v>87</v>
      </c>
      <c r="AP311" s="282" t="s">
        <v>87</v>
      </c>
      <c r="AQ311" s="282" t="s">
        <v>87</v>
      </c>
      <c r="AR311" s="282" t="s">
        <v>87</v>
      </c>
      <c r="AS311" s="282" t="s">
        <v>87</v>
      </c>
      <c r="AT311" s="282" t="s">
        <v>87</v>
      </c>
      <c r="AU311" s="282" t="s">
        <v>87</v>
      </c>
      <c r="AV311" s="282" t="s">
        <v>87</v>
      </c>
      <c r="AW311" s="286" t="s">
        <v>87</v>
      </c>
      <c r="AX311" s="286" t="s">
        <v>87</v>
      </c>
      <c r="AY311" s="286" t="s">
        <v>87</v>
      </c>
      <c r="AZ311" s="286" t="s">
        <v>87</v>
      </c>
      <c r="BA311" s="286" t="s">
        <v>87</v>
      </c>
      <c r="BB311" s="285">
        <v>3</v>
      </c>
      <c r="BC311" s="285">
        <v>7</v>
      </c>
      <c r="BD311" s="287" t="s">
        <v>88</v>
      </c>
      <c r="BE311" s="287" t="s">
        <v>88</v>
      </c>
      <c r="BF311" s="287" t="s">
        <v>88</v>
      </c>
      <c r="BG311" s="285">
        <v>0</v>
      </c>
      <c r="BH311" s="284">
        <v>0</v>
      </c>
      <c r="BI311" s="285">
        <v>55</v>
      </c>
      <c r="BJ311" s="284">
        <v>115.19530840925752</v>
      </c>
      <c r="BK311" s="285">
        <v>0</v>
      </c>
      <c r="BL311" s="284">
        <v>0</v>
      </c>
      <c r="BM311" s="285">
        <v>0</v>
      </c>
      <c r="BN311" s="288">
        <v>0</v>
      </c>
      <c r="BO311" s="289">
        <v>10</v>
      </c>
      <c r="BP311" s="288">
        <v>20.944601528955914</v>
      </c>
      <c r="BQ311" s="285">
        <v>0</v>
      </c>
      <c r="BR311" s="288">
        <v>0</v>
      </c>
      <c r="BS311" s="285">
        <v>0</v>
      </c>
      <c r="BT311" s="288">
        <v>0</v>
      </c>
      <c r="BU311" s="285">
        <v>0</v>
      </c>
      <c r="BV311" s="288">
        <v>0</v>
      </c>
      <c r="BW311" s="285">
        <v>0</v>
      </c>
      <c r="BX311" s="288">
        <v>0</v>
      </c>
      <c r="BY311" s="290">
        <v>0</v>
      </c>
      <c r="BZ311" s="291">
        <v>0</v>
      </c>
      <c r="CA311" s="290">
        <v>98</v>
      </c>
      <c r="CB311" s="291">
        <v>205.25709498376796</v>
      </c>
      <c r="CC311" s="290">
        <v>0</v>
      </c>
      <c r="CD311" s="291">
        <v>0</v>
      </c>
      <c r="CE311" s="290">
        <v>10</v>
      </c>
      <c r="CF311" s="291">
        <v>20.944601528955914</v>
      </c>
      <c r="CG311" s="285">
        <v>174</v>
      </c>
      <c r="CH311" s="288">
        <v>364.4360666038329</v>
      </c>
      <c r="CI311" s="285">
        <v>451</v>
      </c>
      <c r="CJ311" s="288">
        <v>944.6015289559117</v>
      </c>
      <c r="CK311" s="290">
        <v>167</v>
      </c>
      <c r="CL311" s="291">
        <v>349.77484553356373</v>
      </c>
      <c r="CM311" s="290">
        <v>0</v>
      </c>
      <c r="CN311" s="294">
        <v>0</v>
      </c>
      <c r="CO311" s="290">
        <v>19</v>
      </c>
      <c r="CP311" s="291">
        <v>39.794742905016228</v>
      </c>
      <c r="CQ311" s="290">
        <v>3</v>
      </c>
      <c r="CR311" s="291">
        <v>6.2833804586867741</v>
      </c>
      <c r="CS311" s="285">
        <v>0</v>
      </c>
      <c r="CT311" s="288">
        <v>0</v>
      </c>
      <c r="CU311" s="290">
        <v>0</v>
      </c>
      <c r="CV311" s="291">
        <v>0</v>
      </c>
      <c r="CW311" s="290">
        <v>0</v>
      </c>
      <c r="CX311" s="291">
        <v>0</v>
      </c>
      <c r="CY311" s="290">
        <v>0</v>
      </c>
      <c r="CZ311" s="291">
        <v>0</v>
      </c>
      <c r="DA311" s="290">
        <v>0</v>
      </c>
      <c r="DB311" s="291">
        <v>0</v>
      </c>
      <c r="DC311" s="290">
        <v>0</v>
      </c>
      <c r="DD311" s="290">
        <v>0</v>
      </c>
      <c r="DE311" s="290">
        <v>0</v>
      </c>
      <c r="DF311" s="290">
        <v>0</v>
      </c>
      <c r="DG311" s="290">
        <v>0</v>
      </c>
      <c r="DH311" s="290">
        <v>0</v>
      </c>
      <c r="DI311" s="290">
        <v>0</v>
      </c>
      <c r="DJ311" s="290">
        <v>0</v>
      </c>
      <c r="DK311" s="290">
        <v>0</v>
      </c>
      <c r="DL311" s="290">
        <v>0</v>
      </c>
      <c r="DM311" s="290">
        <v>0</v>
      </c>
      <c r="DN311" s="290">
        <v>0</v>
      </c>
      <c r="DO311" s="290">
        <v>0</v>
      </c>
      <c r="DP311" s="290">
        <v>0</v>
      </c>
      <c r="DQ311" s="290">
        <v>0</v>
      </c>
      <c r="DR311" s="290">
        <v>0</v>
      </c>
      <c r="DS311" s="290">
        <v>0</v>
      </c>
      <c r="DT311" s="290">
        <v>0</v>
      </c>
      <c r="DU311" s="290">
        <v>0</v>
      </c>
      <c r="DV311" s="290">
        <v>0</v>
      </c>
      <c r="DW311" s="290">
        <v>0</v>
      </c>
      <c r="DX311" s="290">
        <v>0</v>
      </c>
      <c r="DY311" s="290">
        <v>0</v>
      </c>
      <c r="DZ311" s="290">
        <v>0</v>
      </c>
      <c r="EA311" s="290">
        <v>0</v>
      </c>
      <c r="EB311" s="291">
        <v>0</v>
      </c>
      <c r="EC311" s="290">
        <v>0</v>
      </c>
      <c r="ED311" s="290">
        <v>0</v>
      </c>
      <c r="EE311" s="290">
        <v>0</v>
      </c>
      <c r="EF311" s="291">
        <v>0</v>
      </c>
      <c r="EG311" s="290">
        <v>0</v>
      </c>
      <c r="EH311" s="290">
        <v>0</v>
      </c>
      <c r="EI311" s="290">
        <v>0</v>
      </c>
      <c r="EJ311" s="290">
        <v>0</v>
      </c>
      <c r="EK311" s="290">
        <v>0</v>
      </c>
      <c r="EL311" s="290">
        <v>0</v>
      </c>
      <c r="EM311" s="290">
        <v>0</v>
      </c>
      <c r="EN311" s="290">
        <v>0</v>
      </c>
      <c r="EO311" s="290">
        <v>0</v>
      </c>
      <c r="EP311" s="290">
        <v>0</v>
      </c>
      <c r="EQ311" s="290">
        <v>0</v>
      </c>
      <c r="ER311" s="290">
        <v>0</v>
      </c>
      <c r="ES311" s="290">
        <v>0</v>
      </c>
      <c r="ET311" s="290">
        <v>0</v>
      </c>
      <c r="EU311" s="290">
        <v>0</v>
      </c>
      <c r="EV311" s="290">
        <v>0</v>
      </c>
      <c r="EW311" s="290">
        <v>0</v>
      </c>
      <c r="EX311" s="290">
        <v>0</v>
      </c>
      <c r="EY311" s="290">
        <v>0</v>
      </c>
      <c r="EZ311" s="290">
        <v>0</v>
      </c>
      <c r="FA311" s="290">
        <v>0</v>
      </c>
      <c r="FB311" s="290">
        <v>0</v>
      </c>
      <c r="FC311" s="290">
        <v>0</v>
      </c>
      <c r="FD311" s="290">
        <v>0</v>
      </c>
      <c r="FE311" s="290">
        <v>0</v>
      </c>
      <c r="FF311" s="290">
        <v>0</v>
      </c>
      <c r="FG311" s="290">
        <v>0</v>
      </c>
      <c r="FH311" s="290">
        <v>0</v>
      </c>
      <c r="FI311" s="290">
        <v>0</v>
      </c>
      <c r="FJ311" s="290">
        <v>0</v>
      </c>
      <c r="FK311" s="295">
        <v>2</v>
      </c>
      <c r="FL311" s="291">
        <v>4.5985468591924956</v>
      </c>
      <c r="FM311" s="295">
        <v>0</v>
      </c>
      <c r="FN311" s="291">
        <v>0</v>
      </c>
      <c r="FO311" s="295">
        <v>0</v>
      </c>
      <c r="FP311" s="291">
        <v>0</v>
      </c>
      <c r="FQ311" s="281">
        <v>0</v>
      </c>
      <c r="FR311" s="292">
        <v>0</v>
      </c>
      <c r="FS311" s="281">
        <v>0</v>
      </c>
      <c r="FT311" s="292">
        <v>0</v>
      </c>
      <c r="FU311" s="295">
        <v>0</v>
      </c>
      <c r="FV311" s="291">
        <v>0</v>
      </c>
      <c r="FW311" s="293">
        <v>2</v>
      </c>
      <c r="FX311" s="293">
        <v>1</v>
      </c>
      <c r="FY311" s="293">
        <v>1</v>
      </c>
      <c r="FZ311" s="293">
        <v>0</v>
      </c>
      <c r="GA311" s="293">
        <v>0</v>
      </c>
      <c r="GB311" s="290">
        <v>0</v>
      </c>
      <c r="GC311" s="290">
        <v>0</v>
      </c>
      <c r="GD311" s="290">
        <v>0</v>
      </c>
      <c r="GE311" s="290">
        <v>0</v>
      </c>
      <c r="GF311" s="290">
        <v>0</v>
      </c>
      <c r="GG311" s="291">
        <v>0</v>
      </c>
      <c r="GH311" s="291">
        <v>0</v>
      </c>
      <c r="GI311" s="291">
        <v>0</v>
      </c>
      <c r="GJ311" s="291">
        <v>0</v>
      </c>
      <c r="GK311" s="291">
        <v>0</v>
      </c>
      <c r="GL311" s="291">
        <v>0</v>
      </c>
      <c r="GM311" s="291">
        <v>0</v>
      </c>
      <c r="GN311" s="291">
        <v>0</v>
      </c>
      <c r="GO311" s="291">
        <v>0</v>
      </c>
      <c r="GP311" s="291">
        <v>0</v>
      </c>
      <c r="GQ311" s="291">
        <v>0</v>
      </c>
      <c r="GR311" s="291">
        <v>0</v>
      </c>
      <c r="GS311" s="291">
        <v>0</v>
      </c>
      <c r="GT311" s="291">
        <v>0</v>
      </c>
      <c r="GU311" s="291">
        <v>0</v>
      </c>
      <c r="GV311" s="291">
        <v>0</v>
      </c>
      <c r="GW311" s="291">
        <v>0</v>
      </c>
      <c r="GX311" s="291">
        <v>0</v>
      </c>
      <c r="GY311" s="291">
        <v>0</v>
      </c>
      <c r="GZ311" s="291">
        <v>0</v>
      </c>
      <c r="HA311" s="291">
        <v>0</v>
      </c>
      <c r="HB311" s="291">
        <v>0</v>
      </c>
      <c r="HC311" s="291">
        <v>0</v>
      </c>
      <c r="HD311" s="291">
        <v>0</v>
      </c>
      <c r="HE311" s="291">
        <v>0</v>
      </c>
      <c r="HF311" s="291">
        <v>0</v>
      </c>
      <c r="HG311" s="291">
        <v>0</v>
      </c>
      <c r="HH311" s="291">
        <v>0</v>
      </c>
      <c r="HI311" s="291">
        <v>0</v>
      </c>
      <c r="HJ311" s="134">
        <v>4.5985468591924956</v>
      </c>
      <c r="HK311" s="134">
        <v>13.795640577577485</v>
      </c>
      <c r="HL311" s="132">
        <v>60.700818541340936</v>
      </c>
      <c r="HM311" s="144">
        <v>93.706000629822</v>
      </c>
      <c r="HN311" s="144">
        <v>91.278060287281207</v>
      </c>
      <c r="HO311" s="366">
        <v>0</v>
      </c>
      <c r="HP311" s="365">
        <v>0</v>
      </c>
      <c r="HQ311" s="366">
        <v>0</v>
      </c>
      <c r="HR311" s="365">
        <v>0</v>
      </c>
      <c r="HS311" s="132">
        <v>100</v>
      </c>
      <c r="HT311" s="132">
        <v>100</v>
      </c>
      <c r="HU311" s="132">
        <v>0.317460317460317</v>
      </c>
      <c r="HV311" s="132">
        <v>0.50761421319796995</v>
      </c>
      <c r="HW311" s="132">
        <v>9.4189944134078196</v>
      </c>
      <c r="HX311" s="132">
        <v>13.0090129221414</v>
      </c>
      <c r="HY311" s="144">
        <v>80.919215721923294</v>
      </c>
      <c r="HZ311" s="144">
        <v>76.375868812508301</v>
      </c>
      <c r="IA311" s="383">
        <v>3</v>
      </c>
      <c r="IB311" s="383">
        <v>1</v>
      </c>
      <c r="IC311" s="366">
        <v>0.181598062953995</v>
      </c>
      <c r="ID311" s="366">
        <v>4.4014084507042299E-2</v>
      </c>
      <c r="IE311" s="366">
        <v>1.9607843137254899</v>
      </c>
      <c r="IF311" s="366">
        <v>0.64516129032258096</v>
      </c>
      <c r="IG311" s="144">
        <v>75.816993464052302</v>
      </c>
      <c r="IH311" s="144">
        <v>83.870967741935502</v>
      </c>
      <c r="II311" s="144">
        <v>9.2615012106537495</v>
      </c>
      <c r="IJ311" s="144">
        <v>6.8221830985915499</v>
      </c>
      <c r="IK311" s="144">
        <v>9.8770949720670398</v>
      </c>
      <c r="IL311" s="144">
        <v>13.9103051362797</v>
      </c>
      <c r="IM311" s="146">
        <v>67.626092291480788</v>
      </c>
      <c r="IN311" s="135">
        <v>62.042906963440217</v>
      </c>
      <c r="IO311" s="366">
        <v>9.9502487562189004E-2</v>
      </c>
      <c r="IP311" s="385">
        <v>0.10752688172043</v>
      </c>
      <c r="IQ311" s="366">
        <v>2.7777777777777799</v>
      </c>
      <c r="IR311" s="385">
        <v>3.8461538461538498</v>
      </c>
      <c r="IS311" s="144">
        <v>63.8888888888889</v>
      </c>
      <c r="IT311" s="144">
        <v>92.307692307692307</v>
      </c>
      <c r="IU311" s="144">
        <v>3.5820895522388101</v>
      </c>
      <c r="IV311" s="144">
        <v>2.7956989247311799</v>
      </c>
      <c r="IW311" s="144">
        <v>10.442558351015499</v>
      </c>
      <c r="IX311" s="144">
        <v>10.3671706263499</v>
      </c>
      <c r="IY311" s="338">
        <v>2</v>
      </c>
      <c r="IZ311" s="366">
        <v>0.123685837971552</v>
      </c>
      <c r="JA311" s="366">
        <v>4.3478260869565197</v>
      </c>
      <c r="JB311" s="366">
        <v>84.7826086956522</v>
      </c>
      <c r="JC311" s="366">
        <v>2.8447742733457</v>
      </c>
      <c r="JD311" s="144">
        <v>11.1847106091867</v>
      </c>
    </row>
    <row r="312" spans="1:264" ht="18" customHeight="1">
      <c r="A312" s="278"/>
      <c r="B312" s="279" t="s">
        <v>87</v>
      </c>
      <c r="C312" s="279" t="s">
        <v>87</v>
      </c>
      <c r="D312" s="280" t="s">
        <v>2028</v>
      </c>
      <c r="E312" s="281" t="s">
        <v>1510</v>
      </c>
      <c r="F312" s="280" t="s">
        <v>141</v>
      </c>
      <c r="G312" s="281" t="s">
        <v>40</v>
      </c>
      <c r="H312" s="282" t="s">
        <v>87</v>
      </c>
      <c r="I312" s="282" t="s">
        <v>87</v>
      </c>
      <c r="J312" s="282" t="s">
        <v>87</v>
      </c>
      <c r="K312" s="282" t="s">
        <v>87</v>
      </c>
      <c r="L312" s="282" t="s">
        <v>87</v>
      </c>
      <c r="M312" s="283">
        <v>81480</v>
      </c>
      <c r="N312" s="282" t="s">
        <v>87</v>
      </c>
      <c r="O312" s="282" t="s">
        <v>87</v>
      </c>
      <c r="P312" s="282" t="s">
        <v>87</v>
      </c>
      <c r="Q312" s="282" t="s">
        <v>87</v>
      </c>
      <c r="R312" s="132">
        <v>90.590193414512413</v>
      </c>
      <c r="S312" s="132">
        <v>91.174175365157637</v>
      </c>
      <c r="T312" s="339" t="s">
        <v>88</v>
      </c>
      <c r="U312" s="339" t="s">
        <v>88</v>
      </c>
      <c r="V312" s="132">
        <v>7.7753779697624203</v>
      </c>
      <c r="W312" s="132">
        <v>7.1994240460763104</v>
      </c>
      <c r="X312" s="132">
        <v>14.9748020158387</v>
      </c>
      <c r="Y312" s="282" t="s">
        <v>87</v>
      </c>
      <c r="Z312" s="282" t="s">
        <v>87</v>
      </c>
      <c r="AA312" s="282" t="s">
        <v>87</v>
      </c>
      <c r="AB312" s="282" t="s">
        <v>87</v>
      </c>
      <c r="AC312" s="282" t="s">
        <v>87</v>
      </c>
      <c r="AD312" s="282" t="s">
        <v>87</v>
      </c>
      <c r="AE312" s="282" t="s">
        <v>87</v>
      </c>
      <c r="AF312" s="282" t="s">
        <v>87</v>
      </c>
      <c r="AG312" s="282" t="s">
        <v>87</v>
      </c>
      <c r="AH312" s="282" t="s">
        <v>87</v>
      </c>
      <c r="AI312" s="282" t="s">
        <v>87</v>
      </c>
      <c r="AJ312" s="282" t="s">
        <v>87</v>
      </c>
      <c r="AK312" s="282" t="s">
        <v>87</v>
      </c>
      <c r="AL312" s="282" t="s">
        <v>87</v>
      </c>
      <c r="AM312" s="282" t="s">
        <v>87</v>
      </c>
      <c r="AN312" s="282" t="s">
        <v>87</v>
      </c>
      <c r="AO312" s="282" t="s">
        <v>87</v>
      </c>
      <c r="AP312" s="282" t="s">
        <v>87</v>
      </c>
      <c r="AQ312" s="282" t="s">
        <v>87</v>
      </c>
      <c r="AR312" s="282" t="s">
        <v>87</v>
      </c>
      <c r="AS312" s="282" t="s">
        <v>87</v>
      </c>
      <c r="AT312" s="282" t="s">
        <v>87</v>
      </c>
      <c r="AU312" s="282" t="s">
        <v>87</v>
      </c>
      <c r="AV312" s="282" t="s">
        <v>87</v>
      </c>
      <c r="AW312" s="286" t="s">
        <v>87</v>
      </c>
      <c r="AX312" s="286" t="s">
        <v>87</v>
      </c>
      <c r="AY312" s="286" t="s">
        <v>87</v>
      </c>
      <c r="AZ312" s="286" t="s">
        <v>87</v>
      </c>
      <c r="BA312" s="286" t="s">
        <v>87</v>
      </c>
      <c r="BB312" s="285">
        <v>15</v>
      </c>
      <c r="BC312" s="285">
        <v>21</v>
      </c>
      <c r="BD312" s="287" t="s">
        <v>88</v>
      </c>
      <c r="BE312" s="287" t="s">
        <v>88</v>
      </c>
      <c r="BF312" s="287" t="s">
        <v>88</v>
      </c>
      <c r="BG312" s="285">
        <v>10</v>
      </c>
      <c r="BH312" s="284">
        <v>11.258725512272012</v>
      </c>
      <c r="BI312" s="285">
        <v>57</v>
      </c>
      <c r="BJ312" s="284">
        <v>64.174735419950466</v>
      </c>
      <c r="BK312" s="285">
        <v>0</v>
      </c>
      <c r="BL312" s="284">
        <v>0</v>
      </c>
      <c r="BM312" s="285">
        <v>0</v>
      </c>
      <c r="BN312" s="288">
        <v>0</v>
      </c>
      <c r="BO312" s="289">
        <v>22</v>
      </c>
      <c r="BP312" s="288">
        <v>24.769196126998427</v>
      </c>
      <c r="BQ312" s="285">
        <v>0</v>
      </c>
      <c r="BR312" s="288">
        <v>0</v>
      </c>
      <c r="BS312" s="285">
        <v>0</v>
      </c>
      <c r="BT312" s="288">
        <v>0</v>
      </c>
      <c r="BU312" s="285">
        <v>0</v>
      </c>
      <c r="BV312" s="288">
        <v>0</v>
      </c>
      <c r="BW312" s="285">
        <v>0</v>
      </c>
      <c r="BX312" s="288">
        <v>0</v>
      </c>
      <c r="BY312" s="290">
        <v>0</v>
      </c>
      <c r="BZ312" s="291">
        <v>0</v>
      </c>
      <c r="CA312" s="290">
        <v>162</v>
      </c>
      <c r="CB312" s="291">
        <v>182.39135329880656</v>
      </c>
      <c r="CC312" s="290">
        <v>585</v>
      </c>
      <c r="CD312" s="291">
        <v>658.63544246791264</v>
      </c>
      <c r="CE312" s="290">
        <v>15</v>
      </c>
      <c r="CF312" s="291">
        <v>16.888088268408019</v>
      </c>
      <c r="CG312" s="285">
        <v>277</v>
      </c>
      <c r="CH312" s="288">
        <v>311.86669668993471</v>
      </c>
      <c r="CI312" s="285">
        <v>597</v>
      </c>
      <c r="CJ312" s="288">
        <v>672.14591308263903</v>
      </c>
      <c r="CK312" s="285">
        <v>133</v>
      </c>
      <c r="CL312" s="288">
        <v>149.74104931321776</v>
      </c>
      <c r="CM312" s="290">
        <v>91</v>
      </c>
      <c r="CN312" s="294">
        <v>102.45440216167529</v>
      </c>
      <c r="CO312" s="285">
        <v>38</v>
      </c>
      <c r="CP312" s="288">
        <v>42.783156946633646</v>
      </c>
      <c r="CQ312" s="290">
        <v>2</v>
      </c>
      <c r="CR312" s="291">
        <v>2.251745102454402</v>
      </c>
      <c r="CS312" s="290">
        <v>0</v>
      </c>
      <c r="CT312" s="291">
        <v>0</v>
      </c>
      <c r="CU312" s="290">
        <v>15</v>
      </c>
      <c r="CV312" s="291">
        <v>16.888088268408019</v>
      </c>
      <c r="CW312" s="290">
        <v>23</v>
      </c>
      <c r="CX312" s="291">
        <v>25.895068678225627</v>
      </c>
      <c r="CY312" s="290">
        <v>23</v>
      </c>
      <c r="CZ312" s="291">
        <v>25.895068678225627</v>
      </c>
      <c r="DA312" s="290">
        <v>0</v>
      </c>
      <c r="DB312" s="291">
        <v>0</v>
      </c>
      <c r="DC312" s="290">
        <v>30</v>
      </c>
      <c r="DD312" s="290">
        <v>0</v>
      </c>
      <c r="DE312" s="290">
        <v>290</v>
      </c>
      <c r="DF312" s="290">
        <v>887</v>
      </c>
      <c r="DG312" s="290">
        <v>6756</v>
      </c>
      <c r="DH312" s="290">
        <v>2</v>
      </c>
      <c r="DI312" s="290">
        <v>2</v>
      </c>
      <c r="DJ312" s="290">
        <v>0</v>
      </c>
      <c r="DK312" s="290">
        <v>1</v>
      </c>
      <c r="DL312" s="290">
        <v>86</v>
      </c>
      <c r="DM312" s="290">
        <v>0</v>
      </c>
      <c r="DN312" s="290">
        <v>0</v>
      </c>
      <c r="DO312" s="290">
        <v>95</v>
      </c>
      <c r="DP312" s="290">
        <v>0</v>
      </c>
      <c r="DQ312" s="290">
        <v>113</v>
      </c>
      <c r="DR312" s="290">
        <v>0</v>
      </c>
      <c r="DS312" s="290">
        <v>0</v>
      </c>
      <c r="DT312" s="290">
        <v>0</v>
      </c>
      <c r="DU312" s="290">
        <v>0</v>
      </c>
      <c r="DV312" s="290">
        <v>0</v>
      </c>
      <c r="DW312" s="290">
        <v>1178</v>
      </c>
      <c r="DX312" s="290">
        <v>90</v>
      </c>
      <c r="DY312" s="290">
        <v>0</v>
      </c>
      <c r="DZ312" s="290">
        <v>0</v>
      </c>
      <c r="EA312" s="290">
        <v>6424</v>
      </c>
      <c r="EB312" s="291">
        <v>17.6836861768369</v>
      </c>
      <c r="EC312" s="290">
        <v>204</v>
      </c>
      <c r="ED312" s="290">
        <v>2222</v>
      </c>
      <c r="EE312" s="290">
        <v>346</v>
      </c>
      <c r="EF312" s="291">
        <v>15.571557155715571</v>
      </c>
      <c r="EG312" s="290">
        <v>47</v>
      </c>
      <c r="EH312" s="290">
        <v>47</v>
      </c>
      <c r="EI312" s="290">
        <v>15</v>
      </c>
      <c r="EJ312" s="290">
        <v>77</v>
      </c>
      <c r="EK312" s="290">
        <v>101</v>
      </c>
      <c r="EL312" s="290">
        <v>0</v>
      </c>
      <c r="EM312" s="290">
        <v>7</v>
      </c>
      <c r="EN312" s="290">
        <v>10</v>
      </c>
      <c r="EO312" s="290">
        <v>11</v>
      </c>
      <c r="EP312" s="290">
        <v>8</v>
      </c>
      <c r="EQ312" s="290">
        <v>10</v>
      </c>
      <c r="ER312" s="290">
        <v>0</v>
      </c>
      <c r="ES312" s="290">
        <v>0</v>
      </c>
      <c r="ET312" s="290">
        <v>0</v>
      </c>
      <c r="EU312" s="290">
        <v>0</v>
      </c>
      <c r="EV312" s="290">
        <v>684</v>
      </c>
      <c r="EW312" s="290">
        <v>0</v>
      </c>
      <c r="EX312" s="290">
        <v>0</v>
      </c>
      <c r="EY312" s="290">
        <v>0</v>
      </c>
      <c r="EZ312" s="290">
        <v>0</v>
      </c>
      <c r="FA312" s="290">
        <v>3</v>
      </c>
      <c r="FB312" s="290">
        <v>2</v>
      </c>
      <c r="FC312" s="290">
        <v>2</v>
      </c>
      <c r="FD312" s="290">
        <v>1</v>
      </c>
      <c r="FE312" s="290">
        <v>0</v>
      </c>
      <c r="FF312" s="290">
        <v>14</v>
      </c>
      <c r="FG312" s="290">
        <v>66</v>
      </c>
      <c r="FH312" s="290">
        <v>151</v>
      </c>
      <c r="FI312" s="290">
        <v>36</v>
      </c>
      <c r="FJ312" s="290">
        <v>1192</v>
      </c>
      <c r="FK312" s="289">
        <v>1</v>
      </c>
      <c r="FL312" s="288">
        <v>1.2272950417280315</v>
      </c>
      <c r="FM312" s="295">
        <v>1</v>
      </c>
      <c r="FN312" s="291">
        <v>1.2272950417280315</v>
      </c>
      <c r="FO312" s="295">
        <v>0</v>
      </c>
      <c r="FP312" s="291">
        <v>0</v>
      </c>
      <c r="FQ312" s="281">
        <v>1</v>
      </c>
      <c r="FR312" s="292">
        <v>1.125872551227201</v>
      </c>
      <c r="FS312" s="281">
        <v>0</v>
      </c>
      <c r="FT312" s="292">
        <v>0</v>
      </c>
      <c r="FU312" s="295">
        <v>30</v>
      </c>
      <c r="FV312" s="291">
        <v>33.776176536816038</v>
      </c>
      <c r="FW312" s="293">
        <v>1</v>
      </c>
      <c r="FX312" s="293">
        <v>0</v>
      </c>
      <c r="FY312" s="293">
        <v>1</v>
      </c>
      <c r="FZ312" s="293">
        <v>0</v>
      </c>
      <c r="GA312" s="293">
        <v>0</v>
      </c>
      <c r="GB312" s="290">
        <v>1502</v>
      </c>
      <c r="GC312" s="290">
        <v>0</v>
      </c>
      <c r="GD312" s="290">
        <v>0</v>
      </c>
      <c r="GE312" s="290">
        <v>0</v>
      </c>
      <c r="GF312" s="290">
        <v>0</v>
      </c>
      <c r="GG312" s="291">
        <v>51.5</v>
      </c>
      <c r="GH312" s="291">
        <v>235.6</v>
      </c>
      <c r="GI312" s="291">
        <v>20</v>
      </c>
      <c r="GJ312" s="291">
        <v>1</v>
      </c>
      <c r="GK312" s="291">
        <v>1</v>
      </c>
      <c r="GL312" s="291">
        <v>1</v>
      </c>
      <c r="GM312" s="291">
        <v>4</v>
      </c>
      <c r="GN312" s="291">
        <v>3</v>
      </c>
      <c r="GO312" s="291">
        <v>0</v>
      </c>
      <c r="GP312" s="291">
        <v>2</v>
      </c>
      <c r="GQ312" s="291">
        <v>0</v>
      </c>
      <c r="GR312" s="291">
        <v>0</v>
      </c>
      <c r="GS312" s="291">
        <v>0</v>
      </c>
      <c r="GT312" s="291">
        <v>3</v>
      </c>
      <c r="GU312" s="291">
        <v>0</v>
      </c>
      <c r="GV312" s="291">
        <v>1</v>
      </c>
      <c r="GW312" s="291">
        <v>0</v>
      </c>
      <c r="GX312" s="291">
        <v>0</v>
      </c>
      <c r="GY312" s="291">
        <v>1</v>
      </c>
      <c r="GZ312" s="291">
        <v>2</v>
      </c>
      <c r="HA312" s="291">
        <v>0</v>
      </c>
      <c r="HB312" s="291">
        <v>1</v>
      </c>
      <c r="HC312" s="291">
        <v>1</v>
      </c>
      <c r="HD312" s="291">
        <v>1</v>
      </c>
      <c r="HE312" s="291">
        <v>0</v>
      </c>
      <c r="HF312" s="291">
        <v>0</v>
      </c>
      <c r="HG312" s="291">
        <v>0</v>
      </c>
      <c r="HH312" s="291">
        <v>3</v>
      </c>
      <c r="HI312" s="291">
        <v>1</v>
      </c>
      <c r="HJ312" s="134">
        <v>7.3637702503681881</v>
      </c>
      <c r="HK312" s="134">
        <v>9.818360333824252</v>
      </c>
      <c r="HL312" s="132">
        <v>41.482572410407457</v>
      </c>
      <c r="HM312" s="144">
        <v>85.036466314245004</v>
      </c>
      <c r="HN312" s="144">
        <v>91.562844157733593</v>
      </c>
      <c r="HO312" s="365">
        <v>6.0882800608828003E-2</v>
      </c>
      <c r="HP312" s="365">
        <v>0</v>
      </c>
      <c r="HQ312" s="365">
        <v>2.8985507246376798</v>
      </c>
      <c r="HR312" s="365">
        <v>0</v>
      </c>
      <c r="HS312" s="132">
        <v>80.434782608695699</v>
      </c>
      <c r="HT312" s="132">
        <v>80.107526881720403</v>
      </c>
      <c r="HU312" s="132">
        <v>2.1004566210045699</v>
      </c>
      <c r="HV312" s="132">
        <v>2.1066938498131198</v>
      </c>
      <c r="HW312" s="132">
        <v>17.034813925570202</v>
      </c>
      <c r="HX312" s="132">
        <v>22.085607584027599</v>
      </c>
      <c r="HY312" s="144">
        <v>80.962051882331409</v>
      </c>
      <c r="HZ312" s="144">
        <v>77.667586629674602</v>
      </c>
      <c r="IA312" s="383">
        <v>7</v>
      </c>
      <c r="IB312" s="383">
        <v>9</v>
      </c>
      <c r="IC312" s="366">
        <v>0.12083549110996</v>
      </c>
      <c r="ID312" s="366">
        <v>0.120208361159343</v>
      </c>
      <c r="IE312" s="366">
        <v>1.32827324478178</v>
      </c>
      <c r="IF312" s="366">
        <v>1.8907563025210099</v>
      </c>
      <c r="IG312" s="144">
        <v>67.552182163187894</v>
      </c>
      <c r="IH312" s="144">
        <v>76.470588235294102</v>
      </c>
      <c r="II312" s="144">
        <v>9.0971862592784394</v>
      </c>
      <c r="IJ312" s="144">
        <v>6.3576866568719099</v>
      </c>
      <c r="IK312" s="144">
        <v>16.935822777210799</v>
      </c>
      <c r="IL312" s="144">
        <v>21.500431158378799</v>
      </c>
      <c r="IM312" s="146">
        <v>70.325244400241317</v>
      </c>
      <c r="IN312" s="135">
        <v>64.943298073185119</v>
      </c>
      <c r="IO312" s="366">
        <v>0.10128291694800801</v>
      </c>
      <c r="IP312" s="366">
        <v>6.86106346483705E-2</v>
      </c>
      <c r="IQ312" s="366">
        <v>1.61290322580645</v>
      </c>
      <c r="IR312" s="366">
        <v>1.5625</v>
      </c>
      <c r="IS312" s="144">
        <v>62.365591397849499</v>
      </c>
      <c r="IT312" s="144">
        <v>71.09375</v>
      </c>
      <c r="IU312" s="144">
        <v>6.2795408507764998</v>
      </c>
      <c r="IV312" s="144">
        <v>4.3910806174957102</v>
      </c>
      <c r="IW312" s="144">
        <v>19.093019399767901</v>
      </c>
      <c r="IX312" s="144">
        <v>19.752989916360502</v>
      </c>
      <c r="IY312" s="338">
        <v>10</v>
      </c>
      <c r="IZ312" s="366">
        <v>0.204834084391643</v>
      </c>
      <c r="JA312" s="366">
        <v>9.7087378640776691</v>
      </c>
      <c r="JB312" s="366">
        <v>81.553398058252398</v>
      </c>
      <c r="JC312" s="366">
        <v>2.1097910692339199</v>
      </c>
      <c r="JD312" s="144">
        <v>19.224360815857501</v>
      </c>
    </row>
    <row r="313" spans="1:264" ht="18" customHeight="1">
      <c r="A313" s="278"/>
      <c r="B313" s="279" t="s">
        <v>87</v>
      </c>
      <c r="C313" s="279" t="s">
        <v>87</v>
      </c>
      <c r="D313" s="280" t="s">
        <v>2029</v>
      </c>
      <c r="E313" s="281" t="s">
        <v>1511</v>
      </c>
      <c r="F313" s="280" t="s">
        <v>141</v>
      </c>
      <c r="G313" s="281" t="s">
        <v>40</v>
      </c>
      <c r="H313" s="282" t="s">
        <v>87</v>
      </c>
      <c r="I313" s="282" t="s">
        <v>87</v>
      </c>
      <c r="J313" s="282" t="s">
        <v>87</v>
      </c>
      <c r="K313" s="282" t="s">
        <v>87</v>
      </c>
      <c r="L313" s="282" t="s">
        <v>87</v>
      </c>
      <c r="M313" s="283">
        <v>107460</v>
      </c>
      <c r="N313" s="282" t="s">
        <v>87</v>
      </c>
      <c r="O313" s="282" t="s">
        <v>87</v>
      </c>
      <c r="P313" s="282" t="s">
        <v>87</v>
      </c>
      <c r="Q313" s="282" t="s">
        <v>87</v>
      </c>
      <c r="R313" s="132">
        <v>99.808479302397984</v>
      </c>
      <c r="S313" s="132">
        <v>95.994138484876046</v>
      </c>
      <c r="T313" s="339" t="s">
        <v>88</v>
      </c>
      <c r="U313" s="339" t="s">
        <v>88</v>
      </c>
      <c r="V313" s="132">
        <v>9.3670886075949404</v>
      </c>
      <c r="W313" s="132">
        <v>7.59493670886076</v>
      </c>
      <c r="X313" s="132">
        <v>16.962025316455701</v>
      </c>
      <c r="Y313" s="282" t="s">
        <v>87</v>
      </c>
      <c r="Z313" s="282" t="s">
        <v>87</v>
      </c>
      <c r="AA313" s="282" t="s">
        <v>87</v>
      </c>
      <c r="AB313" s="282" t="s">
        <v>87</v>
      </c>
      <c r="AC313" s="282" t="s">
        <v>87</v>
      </c>
      <c r="AD313" s="282" t="s">
        <v>87</v>
      </c>
      <c r="AE313" s="282" t="s">
        <v>87</v>
      </c>
      <c r="AF313" s="282" t="s">
        <v>87</v>
      </c>
      <c r="AG313" s="282" t="s">
        <v>87</v>
      </c>
      <c r="AH313" s="282" t="s">
        <v>87</v>
      </c>
      <c r="AI313" s="282" t="s">
        <v>87</v>
      </c>
      <c r="AJ313" s="282" t="s">
        <v>87</v>
      </c>
      <c r="AK313" s="282" t="s">
        <v>87</v>
      </c>
      <c r="AL313" s="282" t="s">
        <v>87</v>
      </c>
      <c r="AM313" s="282" t="s">
        <v>87</v>
      </c>
      <c r="AN313" s="282" t="s">
        <v>87</v>
      </c>
      <c r="AO313" s="282" t="s">
        <v>87</v>
      </c>
      <c r="AP313" s="282" t="s">
        <v>87</v>
      </c>
      <c r="AQ313" s="282" t="s">
        <v>87</v>
      </c>
      <c r="AR313" s="282" t="s">
        <v>87</v>
      </c>
      <c r="AS313" s="282" t="s">
        <v>87</v>
      </c>
      <c r="AT313" s="282" t="s">
        <v>87</v>
      </c>
      <c r="AU313" s="282" t="s">
        <v>87</v>
      </c>
      <c r="AV313" s="282" t="s">
        <v>87</v>
      </c>
      <c r="AW313" s="286" t="s">
        <v>87</v>
      </c>
      <c r="AX313" s="286" t="s">
        <v>87</v>
      </c>
      <c r="AY313" s="286" t="s">
        <v>87</v>
      </c>
      <c r="AZ313" s="286" t="s">
        <v>87</v>
      </c>
      <c r="BA313" s="286" t="s">
        <v>87</v>
      </c>
      <c r="BB313" s="285">
        <v>17</v>
      </c>
      <c r="BC313" s="285">
        <v>13</v>
      </c>
      <c r="BD313" s="287" t="s">
        <v>88</v>
      </c>
      <c r="BE313" s="287" t="s">
        <v>88</v>
      </c>
      <c r="BF313" s="287" t="s">
        <v>88</v>
      </c>
      <c r="BG313" s="285">
        <v>15</v>
      </c>
      <c r="BH313" s="284">
        <v>12.767696026692995</v>
      </c>
      <c r="BI313" s="285">
        <v>126</v>
      </c>
      <c r="BJ313" s="284">
        <v>107.24864662422117</v>
      </c>
      <c r="BK313" s="285">
        <v>0</v>
      </c>
      <c r="BL313" s="284">
        <v>0</v>
      </c>
      <c r="BM313" s="285">
        <v>0</v>
      </c>
      <c r="BN313" s="288">
        <v>0</v>
      </c>
      <c r="BO313" s="289">
        <v>17</v>
      </c>
      <c r="BP313" s="288">
        <v>14.47005549691873</v>
      </c>
      <c r="BQ313" s="285">
        <v>0</v>
      </c>
      <c r="BR313" s="288">
        <v>0</v>
      </c>
      <c r="BS313" s="285">
        <v>0</v>
      </c>
      <c r="BT313" s="288">
        <v>0</v>
      </c>
      <c r="BU313" s="285">
        <v>0</v>
      </c>
      <c r="BV313" s="288">
        <v>0</v>
      </c>
      <c r="BW313" s="285">
        <v>0</v>
      </c>
      <c r="BX313" s="288">
        <v>0</v>
      </c>
      <c r="BY313" s="285">
        <v>0</v>
      </c>
      <c r="BZ313" s="288">
        <v>0</v>
      </c>
      <c r="CA313" s="285">
        <v>132</v>
      </c>
      <c r="CB313" s="288">
        <v>112.35572503489836</v>
      </c>
      <c r="CC313" s="285">
        <v>0</v>
      </c>
      <c r="CD313" s="288">
        <v>0</v>
      </c>
      <c r="CE313" s="285">
        <v>8</v>
      </c>
      <c r="CF313" s="288">
        <v>6.809437880902931</v>
      </c>
      <c r="CG313" s="285">
        <v>217</v>
      </c>
      <c r="CH313" s="288">
        <v>184.70600251949202</v>
      </c>
      <c r="CI313" s="285">
        <v>597</v>
      </c>
      <c r="CJ313" s="288">
        <v>508.15430186238126</v>
      </c>
      <c r="CK313" s="285">
        <v>147</v>
      </c>
      <c r="CL313" s="288">
        <v>125.12342106159137</v>
      </c>
      <c r="CM313" s="285">
        <v>138</v>
      </c>
      <c r="CN313" s="292">
        <v>117.46280344557557</v>
      </c>
      <c r="CO313" s="285">
        <v>26</v>
      </c>
      <c r="CP313" s="288">
        <v>22.130673112934527</v>
      </c>
      <c r="CQ313" s="285">
        <v>6</v>
      </c>
      <c r="CR313" s="288">
        <v>5.1070784106771985</v>
      </c>
      <c r="CS313" s="285">
        <v>1</v>
      </c>
      <c r="CT313" s="288">
        <v>0.85117973511286638</v>
      </c>
      <c r="CU313" s="285">
        <v>7</v>
      </c>
      <c r="CV313" s="288">
        <v>5.9582581457900643</v>
      </c>
      <c r="CW313" s="285">
        <v>7</v>
      </c>
      <c r="CX313" s="288">
        <v>5.9582581457900643</v>
      </c>
      <c r="CY313" s="285">
        <v>7</v>
      </c>
      <c r="CZ313" s="288">
        <v>5.9582581457900643</v>
      </c>
      <c r="DA313" s="285">
        <v>0</v>
      </c>
      <c r="DB313" s="288">
        <v>0</v>
      </c>
      <c r="DC313" s="285">
        <v>0</v>
      </c>
      <c r="DD313" s="285">
        <v>0</v>
      </c>
      <c r="DE313" s="285">
        <v>0</v>
      </c>
      <c r="DF313" s="285">
        <v>0</v>
      </c>
      <c r="DG313" s="285">
        <v>0</v>
      </c>
      <c r="DH313" s="285">
        <v>0</v>
      </c>
      <c r="DI313" s="285">
        <v>0</v>
      </c>
      <c r="DJ313" s="285">
        <v>0</v>
      </c>
      <c r="DK313" s="285">
        <v>0</v>
      </c>
      <c r="DL313" s="285">
        <v>0</v>
      </c>
      <c r="DM313" s="285">
        <v>0</v>
      </c>
      <c r="DN313" s="285">
        <v>0</v>
      </c>
      <c r="DO313" s="285">
        <v>0</v>
      </c>
      <c r="DP313" s="285">
        <v>0</v>
      </c>
      <c r="DQ313" s="285">
        <v>0</v>
      </c>
      <c r="DR313" s="285">
        <v>0</v>
      </c>
      <c r="DS313" s="285">
        <v>0</v>
      </c>
      <c r="DT313" s="285">
        <v>0</v>
      </c>
      <c r="DU313" s="285">
        <v>0</v>
      </c>
      <c r="DV313" s="285">
        <v>0</v>
      </c>
      <c r="DW313" s="285">
        <v>0</v>
      </c>
      <c r="DX313" s="285">
        <v>0</v>
      </c>
      <c r="DY313" s="285">
        <v>0</v>
      </c>
      <c r="DZ313" s="285">
        <v>0</v>
      </c>
      <c r="EA313" s="285">
        <v>0</v>
      </c>
      <c r="EB313" s="288">
        <v>0</v>
      </c>
      <c r="EC313" s="285">
        <v>0</v>
      </c>
      <c r="ED313" s="285">
        <v>0</v>
      </c>
      <c r="EE313" s="285">
        <v>0</v>
      </c>
      <c r="EF313" s="288">
        <v>0</v>
      </c>
      <c r="EG313" s="285">
        <v>0</v>
      </c>
      <c r="EH313" s="285">
        <v>0</v>
      </c>
      <c r="EI313" s="285">
        <v>0</v>
      </c>
      <c r="EJ313" s="285">
        <v>0</v>
      </c>
      <c r="EK313" s="285">
        <v>0</v>
      </c>
      <c r="EL313" s="285">
        <v>0</v>
      </c>
      <c r="EM313" s="285">
        <v>0</v>
      </c>
      <c r="EN313" s="285">
        <v>0</v>
      </c>
      <c r="EO313" s="285">
        <v>0</v>
      </c>
      <c r="EP313" s="285">
        <v>0</v>
      </c>
      <c r="EQ313" s="285">
        <v>0</v>
      </c>
      <c r="ER313" s="285">
        <v>0</v>
      </c>
      <c r="ES313" s="285">
        <v>0</v>
      </c>
      <c r="ET313" s="285">
        <v>0</v>
      </c>
      <c r="EU313" s="285">
        <v>0</v>
      </c>
      <c r="EV313" s="285">
        <v>0</v>
      </c>
      <c r="EW313" s="285">
        <v>0</v>
      </c>
      <c r="EX313" s="285">
        <v>0</v>
      </c>
      <c r="EY313" s="285">
        <v>0</v>
      </c>
      <c r="EZ313" s="285">
        <v>0</v>
      </c>
      <c r="FA313" s="285">
        <v>0</v>
      </c>
      <c r="FB313" s="285">
        <v>0</v>
      </c>
      <c r="FC313" s="285">
        <v>0</v>
      </c>
      <c r="FD313" s="285">
        <v>0</v>
      </c>
      <c r="FE313" s="285">
        <v>0</v>
      </c>
      <c r="FF313" s="285">
        <v>0</v>
      </c>
      <c r="FG313" s="285">
        <v>0</v>
      </c>
      <c r="FH313" s="285">
        <v>0</v>
      </c>
      <c r="FI313" s="285">
        <v>0</v>
      </c>
      <c r="FJ313" s="285">
        <v>0</v>
      </c>
      <c r="FK313" s="289">
        <v>2</v>
      </c>
      <c r="FL313" s="288">
        <v>1.8611576400521126</v>
      </c>
      <c r="FM313" s="289">
        <v>0</v>
      </c>
      <c r="FN313" s="288">
        <v>0</v>
      </c>
      <c r="FO313" s="289">
        <v>1</v>
      </c>
      <c r="FP313" s="288">
        <v>0.9305788200260563</v>
      </c>
      <c r="FQ313" s="281">
        <v>0</v>
      </c>
      <c r="FR313" s="292">
        <v>0</v>
      </c>
      <c r="FS313" s="281">
        <v>0</v>
      </c>
      <c r="FT313" s="292">
        <v>0</v>
      </c>
      <c r="FU313" s="289">
        <v>0</v>
      </c>
      <c r="FV313" s="288">
        <v>0</v>
      </c>
      <c r="FW313" s="293">
        <v>0</v>
      </c>
      <c r="FX313" s="293">
        <v>0</v>
      </c>
      <c r="FY313" s="293">
        <v>0</v>
      </c>
      <c r="FZ313" s="293">
        <v>0</v>
      </c>
      <c r="GA313" s="293">
        <v>0</v>
      </c>
      <c r="GB313" s="285">
        <v>0</v>
      </c>
      <c r="GC313" s="285">
        <v>0</v>
      </c>
      <c r="GD313" s="285">
        <v>0</v>
      </c>
      <c r="GE313" s="285">
        <v>0</v>
      </c>
      <c r="GF313" s="285">
        <v>0</v>
      </c>
      <c r="GG313" s="288">
        <v>0</v>
      </c>
      <c r="GH313" s="288">
        <v>0</v>
      </c>
      <c r="GI313" s="288">
        <v>0</v>
      </c>
      <c r="GJ313" s="288">
        <v>0</v>
      </c>
      <c r="GK313" s="288">
        <v>0</v>
      </c>
      <c r="GL313" s="288">
        <v>0</v>
      </c>
      <c r="GM313" s="288">
        <v>0</v>
      </c>
      <c r="GN313" s="288">
        <v>0</v>
      </c>
      <c r="GO313" s="288">
        <v>0</v>
      </c>
      <c r="GP313" s="288">
        <v>0</v>
      </c>
      <c r="GQ313" s="288">
        <v>0</v>
      </c>
      <c r="GR313" s="288">
        <v>0</v>
      </c>
      <c r="GS313" s="288">
        <v>0</v>
      </c>
      <c r="GT313" s="288">
        <v>0</v>
      </c>
      <c r="GU313" s="288">
        <v>0</v>
      </c>
      <c r="GV313" s="288">
        <v>0</v>
      </c>
      <c r="GW313" s="288">
        <v>0</v>
      </c>
      <c r="GX313" s="288">
        <v>0</v>
      </c>
      <c r="GY313" s="288">
        <v>0</v>
      </c>
      <c r="GZ313" s="288">
        <v>0</v>
      </c>
      <c r="HA313" s="288">
        <v>0</v>
      </c>
      <c r="HB313" s="288">
        <v>0</v>
      </c>
      <c r="HC313" s="288">
        <v>0</v>
      </c>
      <c r="HD313" s="288">
        <v>0</v>
      </c>
      <c r="HE313" s="288">
        <v>0</v>
      </c>
      <c r="HF313" s="288">
        <v>0</v>
      </c>
      <c r="HG313" s="288">
        <v>0</v>
      </c>
      <c r="HH313" s="288">
        <v>0</v>
      </c>
      <c r="HI313" s="288">
        <v>0</v>
      </c>
      <c r="HJ313" s="134">
        <v>2.7917364600781687</v>
      </c>
      <c r="HK313" s="134">
        <v>15.819839940442955</v>
      </c>
      <c r="HL313" s="132">
        <v>40.154476084124326</v>
      </c>
      <c r="HM313" s="144">
        <v>104.821473640321</v>
      </c>
      <c r="HN313" s="144">
        <v>100.27585395686199</v>
      </c>
      <c r="HO313" s="365">
        <v>0</v>
      </c>
      <c r="HP313" s="365">
        <v>1.19502868068834E-2</v>
      </c>
      <c r="HQ313" s="365">
        <v>0</v>
      </c>
      <c r="HR313" s="365">
        <v>2.5641025641025599</v>
      </c>
      <c r="HS313" s="132">
        <v>84.905660377358501</v>
      </c>
      <c r="HT313" s="132">
        <v>79.487179487179503</v>
      </c>
      <c r="HU313" s="132">
        <v>0.85263835263835297</v>
      </c>
      <c r="HV313" s="132">
        <v>0.46606118546845099</v>
      </c>
      <c r="HW313" s="132">
        <v>12.401815325536701</v>
      </c>
      <c r="HX313" s="132">
        <v>18.174703247967301</v>
      </c>
      <c r="HY313" s="144">
        <v>87.64283569507171</v>
      </c>
      <c r="HZ313" s="144">
        <v>76.398417131634304</v>
      </c>
      <c r="IA313" s="383">
        <v>9</v>
      </c>
      <c r="IB313" s="383">
        <v>4</v>
      </c>
      <c r="IC313" s="366">
        <v>0.15859030837004401</v>
      </c>
      <c r="ID313" s="366">
        <v>5.09943906170321E-2</v>
      </c>
      <c r="IE313" s="366">
        <v>1.84426229508197</v>
      </c>
      <c r="IF313" s="366">
        <v>0.86956521739130399</v>
      </c>
      <c r="IG313" s="144">
        <v>79.098360655737693</v>
      </c>
      <c r="IH313" s="144">
        <v>82.391304347826093</v>
      </c>
      <c r="II313" s="144">
        <v>8.5991189427312804</v>
      </c>
      <c r="IJ313" s="144">
        <v>5.8643549209586903</v>
      </c>
      <c r="IK313" s="144">
        <v>12.711642520509701</v>
      </c>
      <c r="IL313" s="144">
        <v>18.726901169616099</v>
      </c>
      <c r="IM313" s="146">
        <v>76.751508192008643</v>
      </c>
      <c r="IN313" s="135">
        <v>77.173262824407402</v>
      </c>
      <c r="IO313" s="366">
        <v>0.103842159916926</v>
      </c>
      <c r="IP313" s="366">
        <v>6.50406504065041E-2</v>
      </c>
      <c r="IQ313" s="366">
        <v>1.4423076923076901</v>
      </c>
      <c r="IR313" s="366">
        <v>1.4598540145985399</v>
      </c>
      <c r="IS313" s="144">
        <v>82.692307692307693</v>
      </c>
      <c r="IT313" s="144">
        <v>86.131386861313899</v>
      </c>
      <c r="IU313" s="144">
        <v>7.1997230875735596</v>
      </c>
      <c r="IV313" s="144">
        <v>4.45528455284553</v>
      </c>
      <c r="IW313" s="144">
        <v>10.908768403003601</v>
      </c>
      <c r="IX313" s="144">
        <v>12.320269016697599</v>
      </c>
      <c r="IY313" s="338">
        <v>13</v>
      </c>
      <c r="IZ313" s="366">
        <v>0.29796011918404802</v>
      </c>
      <c r="JA313" s="366">
        <v>6.9892473118279597</v>
      </c>
      <c r="JB313" s="366">
        <v>92.473118279569903</v>
      </c>
      <c r="JC313" s="366">
        <v>4.2631217052486798</v>
      </c>
      <c r="JD313" s="144">
        <v>10.4874124961955</v>
      </c>
    </row>
    <row r="314" spans="1:264" ht="18" customHeight="1">
      <c r="A314" s="278"/>
      <c r="B314" s="279" t="s">
        <v>87</v>
      </c>
      <c r="C314" s="279" t="s">
        <v>87</v>
      </c>
      <c r="D314" s="280" t="s">
        <v>2030</v>
      </c>
      <c r="E314" s="281" t="s">
        <v>1512</v>
      </c>
      <c r="F314" s="280" t="s">
        <v>141</v>
      </c>
      <c r="G314" s="281" t="s">
        <v>40</v>
      </c>
      <c r="H314" s="282" t="s">
        <v>87</v>
      </c>
      <c r="I314" s="282" t="s">
        <v>87</v>
      </c>
      <c r="J314" s="282" t="s">
        <v>87</v>
      </c>
      <c r="K314" s="282" t="s">
        <v>87</v>
      </c>
      <c r="L314" s="282" t="s">
        <v>87</v>
      </c>
      <c r="M314" s="283">
        <v>820860</v>
      </c>
      <c r="N314" s="282" t="s">
        <v>87</v>
      </c>
      <c r="O314" s="282" t="s">
        <v>87</v>
      </c>
      <c r="P314" s="282" t="s">
        <v>87</v>
      </c>
      <c r="Q314" s="282" t="s">
        <v>87</v>
      </c>
      <c r="R314" s="132">
        <v>91.962835717930432</v>
      </c>
      <c r="S314" s="132">
        <v>97.328305887702285</v>
      </c>
      <c r="T314" s="339" t="s">
        <v>88</v>
      </c>
      <c r="U314" s="339" t="s">
        <v>88</v>
      </c>
      <c r="V314" s="132">
        <v>11.4047619047619</v>
      </c>
      <c r="W314" s="132">
        <v>7.6071428571428603</v>
      </c>
      <c r="X314" s="132">
        <v>19.011904761904798</v>
      </c>
      <c r="Y314" s="282" t="s">
        <v>87</v>
      </c>
      <c r="Z314" s="282" t="s">
        <v>87</v>
      </c>
      <c r="AA314" s="282" t="s">
        <v>87</v>
      </c>
      <c r="AB314" s="282" t="s">
        <v>87</v>
      </c>
      <c r="AC314" s="282" t="s">
        <v>87</v>
      </c>
      <c r="AD314" s="282" t="s">
        <v>87</v>
      </c>
      <c r="AE314" s="282" t="s">
        <v>87</v>
      </c>
      <c r="AF314" s="282" t="s">
        <v>87</v>
      </c>
      <c r="AG314" s="282" t="s">
        <v>87</v>
      </c>
      <c r="AH314" s="282" t="s">
        <v>87</v>
      </c>
      <c r="AI314" s="282" t="s">
        <v>87</v>
      </c>
      <c r="AJ314" s="282" t="s">
        <v>87</v>
      </c>
      <c r="AK314" s="282" t="s">
        <v>87</v>
      </c>
      <c r="AL314" s="282" t="s">
        <v>87</v>
      </c>
      <c r="AM314" s="282" t="s">
        <v>87</v>
      </c>
      <c r="AN314" s="282" t="s">
        <v>87</v>
      </c>
      <c r="AO314" s="282" t="s">
        <v>87</v>
      </c>
      <c r="AP314" s="282" t="s">
        <v>87</v>
      </c>
      <c r="AQ314" s="282" t="s">
        <v>87</v>
      </c>
      <c r="AR314" s="282" t="s">
        <v>87</v>
      </c>
      <c r="AS314" s="282" t="s">
        <v>87</v>
      </c>
      <c r="AT314" s="282" t="s">
        <v>87</v>
      </c>
      <c r="AU314" s="282" t="s">
        <v>87</v>
      </c>
      <c r="AV314" s="282" t="s">
        <v>87</v>
      </c>
      <c r="AW314" s="286" t="s">
        <v>87</v>
      </c>
      <c r="AX314" s="286" t="s">
        <v>87</v>
      </c>
      <c r="AY314" s="286" t="s">
        <v>87</v>
      </c>
      <c r="AZ314" s="286" t="s">
        <v>87</v>
      </c>
      <c r="BA314" s="286" t="s">
        <v>87</v>
      </c>
      <c r="BB314" s="285">
        <v>52</v>
      </c>
      <c r="BC314" s="285">
        <v>95</v>
      </c>
      <c r="BD314" s="287" t="s">
        <v>88</v>
      </c>
      <c r="BE314" s="287" t="s">
        <v>88</v>
      </c>
      <c r="BF314" s="287" t="s">
        <v>88</v>
      </c>
      <c r="BG314" s="285">
        <v>401</v>
      </c>
      <c r="BH314" s="284">
        <v>48.512563665178625</v>
      </c>
      <c r="BI314" s="285">
        <v>1612</v>
      </c>
      <c r="BJ314" s="284">
        <v>195.01808635478289</v>
      </c>
      <c r="BK314" s="285">
        <v>52</v>
      </c>
      <c r="BL314" s="284">
        <v>6.2909060114446103</v>
      </c>
      <c r="BM314" s="285">
        <v>99</v>
      </c>
      <c r="BN314" s="288">
        <v>11.976917214096469</v>
      </c>
      <c r="BO314" s="289">
        <v>886</v>
      </c>
      <c r="BP314" s="288">
        <v>107.18736011807546</v>
      </c>
      <c r="BQ314" s="285">
        <v>0</v>
      </c>
      <c r="BR314" s="288">
        <v>0</v>
      </c>
      <c r="BS314" s="285">
        <v>12</v>
      </c>
      <c r="BT314" s="288">
        <v>1.4517475411026022</v>
      </c>
      <c r="BU314" s="285">
        <v>0</v>
      </c>
      <c r="BV314" s="288">
        <v>0</v>
      </c>
      <c r="BW314" s="285">
        <v>308</v>
      </c>
      <c r="BX314" s="288">
        <v>37.261520221633461</v>
      </c>
      <c r="BY314" s="290">
        <v>2</v>
      </c>
      <c r="BZ314" s="291">
        <v>0.24195792351710038</v>
      </c>
      <c r="CA314" s="285">
        <v>2205</v>
      </c>
      <c r="CB314" s="288">
        <v>266.75861067760314</v>
      </c>
      <c r="CC314" s="290">
        <v>3656</v>
      </c>
      <c r="CD314" s="291">
        <v>442.29908418925947</v>
      </c>
      <c r="CE314" s="285">
        <v>376</v>
      </c>
      <c r="CF314" s="288">
        <v>45.488089621214868</v>
      </c>
      <c r="CG314" s="285">
        <v>3331</v>
      </c>
      <c r="CH314" s="288">
        <v>402.98092161773064</v>
      </c>
      <c r="CI314" s="285">
        <v>6596</v>
      </c>
      <c r="CJ314" s="288">
        <v>797.977231759397</v>
      </c>
      <c r="CK314" s="285">
        <v>3224</v>
      </c>
      <c r="CL314" s="288">
        <v>390.03617270956579</v>
      </c>
      <c r="CM314" s="290">
        <v>1192</v>
      </c>
      <c r="CN314" s="294">
        <v>144.20692241619182</v>
      </c>
      <c r="CO314" s="285">
        <v>547</v>
      </c>
      <c r="CP314" s="288">
        <v>66.175492081926947</v>
      </c>
      <c r="CQ314" s="285">
        <v>28</v>
      </c>
      <c r="CR314" s="288">
        <v>3.387410929239405</v>
      </c>
      <c r="CS314" s="290">
        <v>363</v>
      </c>
      <c r="CT314" s="291">
        <v>43.915363118353717</v>
      </c>
      <c r="CU314" s="290">
        <v>146</v>
      </c>
      <c r="CV314" s="291">
        <v>17.662928416748329</v>
      </c>
      <c r="CW314" s="290">
        <v>529</v>
      </c>
      <c r="CX314" s="291">
        <v>63.997870770273053</v>
      </c>
      <c r="CY314" s="290">
        <v>477</v>
      </c>
      <c r="CZ314" s="291">
        <v>57.706964758828434</v>
      </c>
      <c r="DA314" s="290">
        <v>12</v>
      </c>
      <c r="DB314" s="291">
        <v>1.4517475411026022</v>
      </c>
      <c r="DC314" s="290">
        <v>0</v>
      </c>
      <c r="DD314" s="290">
        <v>1694</v>
      </c>
      <c r="DE314" s="290">
        <v>2890</v>
      </c>
      <c r="DF314" s="290">
        <v>52884</v>
      </c>
      <c r="DG314" s="290">
        <v>0</v>
      </c>
      <c r="DH314" s="290">
        <v>1317</v>
      </c>
      <c r="DI314" s="290">
        <v>556</v>
      </c>
      <c r="DJ314" s="290">
        <v>367</v>
      </c>
      <c r="DK314" s="290">
        <v>291</v>
      </c>
      <c r="DL314" s="290">
        <v>224</v>
      </c>
      <c r="DM314" s="290">
        <v>85</v>
      </c>
      <c r="DN314" s="290">
        <v>2355</v>
      </c>
      <c r="DO314" s="290">
        <v>43</v>
      </c>
      <c r="DP314" s="290">
        <v>327</v>
      </c>
      <c r="DQ314" s="290">
        <v>164</v>
      </c>
      <c r="DR314" s="290">
        <v>0</v>
      </c>
      <c r="DS314" s="290">
        <v>156</v>
      </c>
      <c r="DT314" s="290">
        <v>1030</v>
      </c>
      <c r="DU314" s="290">
        <v>124727</v>
      </c>
      <c r="DV314" s="290">
        <v>16501</v>
      </c>
      <c r="DW314" s="290">
        <v>22388</v>
      </c>
      <c r="DX314" s="290">
        <v>1915</v>
      </c>
      <c r="DY314" s="290">
        <v>1798</v>
      </c>
      <c r="DZ314" s="290">
        <v>14907</v>
      </c>
      <c r="EA314" s="290">
        <v>0</v>
      </c>
      <c r="EB314" s="291">
        <v>0</v>
      </c>
      <c r="EC314" s="290">
        <v>387</v>
      </c>
      <c r="ED314" s="290">
        <v>21561</v>
      </c>
      <c r="EE314" s="290">
        <v>3809</v>
      </c>
      <c r="EF314" s="291">
        <v>17.666156486248319</v>
      </c>
      <c r="EG314" s="290">
        <v>573</v>
      </c>
      <c r="EH314" s="290">
        <v>373</v>
      </c>
      <c r="EI314" s="290">
        <v>137</v>
      </c>
      <c r="EJ314" s="290">
        <v>122</v>
      </c>
      <c r="EK314" s="290">
        <v>2151</v>
      </c>
      <c r="EL314" s="290">
        <v>27</v>
      </c>
      <c r="EM314" s="290">
        <v>120</v>
      </c>
      <c r="EN314" s="290">
        <v>63</v>
      </c>
      <c r="EO314" s="290">
        <v>106</v>
      </c>
      <c r="EP314" s="290">
        <v>129</v>
      </c>
      <c r="EQ314" s="290">
        <v>163</v>
      </c>
      <c r="ER314" s="290">
        <v>0</v>
      </c>
      <c r="ES314" s="290">
        <v>2</v>
      </c>
      <c r="ET314" s="290">
        <v>43</v>
      </c>
      <c r="EU314" s="290">
        <v>1</v>
      </c>
      <c r="EV314" s="290">
        <v>10814</v>
      </c>
      <c r="EW314" s="290">
        <v>164</v>
      </c>
      <c r="EX314" s="290">
        <v>107</v>
      </c>
      <c r="EY314" s="290">
        <v>2665</v>
      </c>
      <c r="EZ314" s="290">
        <v>50</v>
      </c>
      <c r="FA314" s="290">
        <v>64</v>
      </c>
      <c r="FB314" s="290">
        <v>4</v>
      </c>
      <c r="FC314" s="290">
        <v>13</v>
      </c>
      <c r="FD314" s="290">
        <v>19</v>
      </c>
      <c r="FE314" s="290">
        <v>6</v>
      </c>
      <c r="FF314" s="290">
        <v>92</v>
      </c>
      <c r="FG314" s="290">
        <v>1421</v>
      </c>
      <c r="FH314" s="290">
        <v>1518</v>
      </c>
      <c r="FI314" s="290">
        <v>1067</v>
      </c>
      <c r="FJ314" s="290">
        <v>9576</v>
      </c>
      <c r="FK314" s="289">
        <v>97</v>
      </c>
      <c r="FL314" s="288">
        <v>11.816874984772069</v>
      </c>
      <c r="FM314" s="289">
        <v>18</v>
      </c>
      <c r="FN314" s="288">
        <v>2.1928221621226518</v>
      </c>
      <c r="FO314" s="289">
        <v>15</v>
      </c>
      <c r="FP314" s="288">
        <v>1.8273518017688766</v>
      </c>
      <c r="FQ314" s="281">
        <v>6</v>
      </c>
      <c r="FR314" s="292">
        <v>0.72587377055130109</v>
      </c>
      <c r="FS314" s="281">
        <v>2</v>
      </c>
      <c r="FT314" s="292">
        <v>0.24195792351710038</v>
      </c>
      <c r="FU314" s="295">
        <v>200</v>
      </c>
      <c r="FV314" s="291">
        <v>24.19579235171004</v>
      </c>
      <c r="FW314" s="293">
        <v>2</v>
      </c>
      <c r="FX314" s="293">
        <v>0</v>
      </c>
      <c r="FY314" s="293">
        <v>2</v>
      </c>
      <c r="FZ314" s="293">
        <v>0</v>
      </c>
      <c r="GA314" s="293">
        <v>0</v>
      </c>
      <c r="GB314" s="290">
        <v>26239</v>
      </c>
      <c r="GC314" s="290">
        <v>5821</v>
      </c>
      <c r="GD314" s="290">
        <v>14604</v>
      </c>
      <c r="GE314" s="290">
        <v>0</v>
      </c>
      <c r="GF314" s="290">
        <v>599</v>
      </c>
      <c r="GG314" s="291">
        <v>1151.8699999999999</v>
      </c>
      <c r="GH314" s="291">
        <v>2742.88</v>
      </c>
      <c r="GI314" s="291">
        <v>145.80000000000001</v>
      </c>
      <c r="GJ314" s="291">
        <v>46.14</v>
      </c>
      <c r="GK314" s="291">
        <v>7.1</v>
      </c>
      <c r="GL314" s="291">
        <v>10</v>
      </c>
      <c r="GM314" s="291">
        <v>36.93</v>
      </c>
      <c r="GN314" s="291">
        <v>30.6</v>
      </c>
      <c r="GO314" s="291">
        <v>8</v>
      </c>
      <c r="GP314" s="291">
        <v>42.28</v>
      </c>
      <c r="GQ314" s="291">
        <v>6.8</v>
      </c>
      <c r="GR314" s="291">
        <v>12.72</v>
      </c>
      <c r="GS314" s="291">
        <v>1</v>
      </c>
      <c r="GT314" s="291">
        <v>108</v>
      </c>
      <c r="GU314" s="291">
        <v>4</v>
      </c>
      <c r="GV314" s="291">
        <v>9.9</v>
      </c>
      <c r="GW314" s="291">
        <v>5</v>
      </c>
      <c r="GX314" s="291">
        <v>1</v>
      </c>
      <c r="GY314" s="291">
        <v>7</v>
      </c>
      <c r="GZ314" s="291">
        <v>7</v>
      </c>
      <c r="HA314" s="291">
        <v>3</v>
      </c>
      <c r="HB314" s="291">
        <v>3</v>
      </c>
      <c r="HC314" s="291">
        <v>4</v>
      </c>
      <c r="HD314" s="291">
        <v>2</v>
      </c>
      <c r="HE314" s="291">
        <v>9</v>
      </c>
      <c r="HF314" s="291">
        <v>8</v>
      </c>
      <c r="HG314" s="291">
        <v>7</v>
      </c>
      <c r="HH314" s="291">
        <v>76.83</v>
      </c>
      <c r="HI314" s="291">
        <v>7.4</v>
      </c>
      <c r="HJ314" s="134">
        <v>3.045586336281461</v>
      </c>
      <c r="HK314" s="134">
        <v>12.913286065833395</v>
      </c>
      <c r="HL314" s="132">
        <v>62.870038739858202</v>
      </c>
      <c r="HM314" s="144">
        <v>94.966077357738897</v>
      </c>
      <c r="HN314" s="144">
        <v>98.038360421752998</v>
      </c>
      <c r="HO314" s="365">
        <v>9.6618357487922704E-2</v>
      </c>
      <c r="HP314" s="365">
        <v>2.04060810121416E-2</v>
      </c>
      <c r="HQ314" s="365">
        <v>14.285714285714301</v>
      </c>
      <c r="HR314" s="365">
        <v>4.1237113402061896</v>
      </c>
      <c r="HS314" s="132">
        <v>91.208791208791197</v>
      </c>
      <c r="HT314" s="132">
        <v>93.814432989690701</v>
      </c>
      <c r="HU314" s="132">
        <v>0.67632850241545905</v>
      </c>
      <c r="HV314" s="132">
        <v>0.49484746454443401</v>
      </c>
      <c r="HW314" s="132">
        <v>3.36827122153209</v>
      </c>
      <c r="HX314" s="132">
        <v>5.4228106052452203</v>
      </c>
      <c r="HY314" s="144">
        <v>80.019731940896392</v>
      </c>
      <c r="HZ314" s="144">
        <v>90.002032923390999</v>
      </c>
      <c r="IA314" s="383">
        <v>34</v>
      </c>
      <c r="IB314" s="383">
        <v>28</v>
      </c>
      <c r="IC314" s="366">
        <v>0.26911508627513098</v>
      </c>
      <c r="ID314" s="366">
        <v>0.13667870740993901</v>
      </c>
      <c r="IE314" s="366">
        <v>2.8523489932885902</v>
      </c>
      <c r="IF314" s="366">
        <v>2.0618556701030899</v>
      </c>
      <c r="IG314" s="144">
        <v>82.130872483221495</v>
      </c>
      <c r="IH314" s="144">
        <v>86.156111929307798</v>
      </c>
      <c r="II314" s="144">
        <v>9.4348583188222293</v>
      </c>
      <c r="IJ314" s="144">
        <v>6.62891730938202</v>
      </c>
      <c r="IK314" s="144">
        <v>3.76035196687371</v>
      </c>
      <c r="IL314" s="144">
        <v>6.7861371219459699</v>
      </c>
      <c r="IM314" s="146">
        <v>68.623138009330887</v>
      </c>
      <c r="IN314" s="135">
        <v>69.462205404787099</v>
      </c>
      <c r="IO314" s="366">
        <v>0.13999066728884699</v>
      </c>
      <c r="IP314" s="385">
        <v>7.7309625048318495E-2</v>
      </c>
      <c r="IQ314" s="366">
        <v>2.7777777777777799</v>
      </c>
      <c r="IR314" s="385">
        <v>2.4896265560166002</v>
      </c>
      <c r="IS314" s="144">
        <v>86.419753086419703</v>
      </c>
      <c r="IT314" s="144">
        <v>91.701244813277995</v>
      </c>
      <c r="IU314" s="144">
        <v>5.0396640223985099</v>
      </c>
      <c r="IV314" s="144">
        <v>3.1052699394407899</v>
      </c>
      <c r="IW314" s="144">
        <v>4.44865120681495</v>
      </c>
      <c r="IX314" s="144">
        <v>5.8382946034184702</v>
      </c>
      <c r="IY314" s="338">
        <v>66</v>
      </c>
      <c r="IZ314" s="366">
        <v>0.35029987792579997</v>
      </c>
      <c r="JA314" s="366">
        <v>4.8600883652429996</v>
      </c>
      <c r="JB314" s="366">
        <v>94.698085419734895</v>
      </c>
      <c r="JC314" s="366">
        <v>7.2076853670187404</v>
      </c>
      <c r="JD314" s="144">
        <v>9.6132457934201607</v>
      </c>
    </row>
    <row r="315" spans="1:264" ht="18" customHeight="1">
      <c r="A315" s="278"/>
      <c r="B315" s="279" t="s">
        <v>87</v>
      </c>
      <c r="C315" s="279" t="s">
        <v>87</v>
      </c>
      <c r="D315" s="280" t="s">
        <v>2031</v>
      </c>
      <c r="E315" s="281" t="s">
        <v>1309</v>
      </c>
      <c r="F315" s="280" t="s">
        <v>142</v>
      </c>
      <c r="G315" s="281" t="s">
        <v>41</v>
      </c>
      <c r="H315" s="282" t="s">
        <v>87</v>
      </c>
      <c r="I315" s="282" t="s">
        <v>87</v>
      </c>
      <c r="J315" s="282" t="s">
        <v>87</v>
      </c>
      <c r="K315" s="282" t="s">
        <v>87</v>
      </c>
      <c r="L315" s="282" t="s">
        <v>87</v>
      </c>
      <c r="M315" s="283">
        <v>199000</v>
      </c>
      <c r="N315" s="282" t="s">
        <v>87</v>
      </c>
      <c r="O315" s="282" t="s">
        <v>87</v>
      </c>
      <c r="P315" s="282" t="s">
        <v>87</v>
      </c>
      <c r="Q315" s="282" t="s">
        <v>87</v>
      </c>
      <c r="R315" s="132">
        <v>91.021336920244195</v>
      </c>
      <c r="S315" s="132">
        <v>95.954034026519125</v>
      </c>
      <c r="T315" s="339" t="s">
        <v>88</v>
      </c>
      <c r="U315" s="339" t="s">
        <v>88</v>
      </c>
      <c r="V315" s="132">
        <v>6.6759874169870699</v>
      </c>
      <c r="W315" s="132">
        <v>8.3537224746592091</v>
      </c>
      <c r="X315" s="132">
        <v>15.0297098916463</v>
      </c>
      <c r="Y315" s="282" t="s">
        <v>87</v>
      </c>
      <c r="Z315" s="282" t="s">
        <v>87</v>
      </c>
      <c r="AA315" s="282" t="s">
        <v>87</v>
      </c>
      <c r="AB315" s="282" t="s">
        <v>87</v>
      </c>
      <c r="AC315" s="282" t="s">
        <v>87</v>
      </c>
      <c r="AD315" s="282" t="s">
        <v>87</v>
      </c>
      <c r="AE315" s="282" t="s">
        <v>87</v>
      </c>
      <c r="AF315" s="282" t="s">
        <v>87</v>
      </c>
      <c r="AG315" s="282" t="s">
        <v>87</v>
      </c>
      <c r="AH315" s="282" t="s">
        <v>87</v>
      </c>
      <c r="AI315" s="282" t="s">
        <v>87</v>
      </c>
      <c r="AJ315" s="282" t="s">
        <v>87</v>
      </c>
      <c r="AK315" s="282" t="s">
        <v>87</v>
      </c>
      <c r="AL315" s="282" t="s">
        <v>87</v>
      </c>
      <c r="AM315" s="282" t="s">
        <v>87</v>
      </c>
      <c r="AN315" s="282" t="s">
        <v>87</v>
      </c>
      <c r="AO315" s="282" t="s">
        <v>87</v>
      </c>
      <c r="AP315" s="282" t="s">
        <v>87</v>
      </c>
      <c r="AQ315" s="282" t="s">
        <v>87</v>
      </c>
      <c r="AR315" s="282" t="s">
        <v>87</v>
      </c>
      <c r="AS315" s="282" t="s">
        <v>87</v>
      </c>
      <c r="AT315" s="282" t="s">
        <v>87</v>
      </c>
      <c r="AU315" s="282" t="s">
        <v>87</v>
      </c>
      <c r="AV315" s="282" t="s">
        <v>87</v>
      </c>
      <c r="AW315" s="286" t="s">
        <v>87</v>
      </c>
      <c r="AX315" s="286" t="s">
        <v>87</v>
      </c>
      <c r="AY315" s="286" t="s">
        <v>87</v>
      </c>
      <c r="AZ315" s="286" t="s">
        <v>87</v>
      </c>
      <c r="BA315" s="286" t="s">
        <v>87</v>
      </c>
      <c r="BB315" s="285">
        <v>50</v>
      </c>
      <c r="BC315" s="285">
        <v>65</v>
      </c>
      <c r="BD315" s="287" t="s">
        <v>88</v>
      </c>
      <c r="BE315" s="287" t="s">
        <v>88</v>
      </c>
      <c r="BF315" s="287" t="s">
        <v>88</v>
      </c>
      <c r="BG315" s="285">
        <v>47</v>
      </c>
      <c r="BH315" s="284">
        <v>22.272875902169947</v>
      </c>
      <c r="BI315" s="285">
        <v>248</v>
      </c>
      <c r="BJ315" s="284">
        <v>117.52496220719462</v>
      </c>
      <c r="BK315" s="285">
        <v>35</v>
      </c>
      <c r="BL315" s="284">
        <v>16.586184182466983</v>
      </c>
      <c r="BM315" s="285">
        <v>0</v>
      </c>
      <c r="BN315" s="288">
        <v>0</v>
      </c>
      <c r="BO315" s="289">
        <v>79</v>
      </c>
      <c r="BP315" s="288">
        <v>37.437387154711189</v>
      </c>
      <c r="BQ315" s="285">
        <v>0</v>
      </c>
      <c r="BR315" s="288">
        <v>0</v>
      </c>
      <c r="BS315" s="285">
        <v>0</v>
      </c>
      <c r="BT315" s="288">
        <v>0</v>
      </c>
      <c r="BU315" s="285">
        <v>0</v>
      </c>
      <c r="BV315" s="288">
        <v>0</v>
      </c>
      <c r="BW315" s="285">
        <v>42</v>
      </c>
      <c r="BX315" s="288">
        <v>19.90342101896038</v>
      </c>
      <c r="BY315" s="290">
        <v>6</v>
      </c>
      <c r="BZ315" s="291">
        <v>2.8433458598514827</v>
      </c>
      <c r="CA315" s="285">
        <v>302</v>
      </c>
      <c r="CB315" s="288">
        <v>143.11507494585797</v>
      </c>
      <c r="CC315" s="290">
        <v>231</v>
      </c>
      <c r="CD315" s="291">
        <v>109.46881560428207</v>
      </c>
      <c r="CE315" s="285">
        <v>27</v>
      </c>
      <c r="CF315" s="288">
        <v>12.795056369331672</v>
      </c>
      <c r="CG315" s="285">
        <v>270</v>
      </c>
      <c r="CH315" s="288">
        <v>127.95056369331672</v>
      </c>
      <c r="CI315" s="285">
        <v>1666</v>
      </c>
      <c r="CJ315" s="288">
        <v>789.50236708542832</v>
      </c>
      <c r="CK315" s="285">
        <v>352</v>
      </c>
      <c r="CL315" s="288">
        <v>166.80962377795365</v>
      </c>
      <c r="CM315" s="285">
        <v>2134</v>
      </c>
      <c r="CN315" s="292">
        <v>1011.2833441538439</v>
      </c>
      <c r="CO315" s="285">
        <v>176</v>
      </c>
      <c r="CP315" s="288">
        <v>83.404811888976823</v>
      </c>
      <c r="CQ315" s="290">
        <v>0</v>
      </c>
      <c r="CR315" s="291">
        <v>0</v>
      </c>
      <c r="CS315" s="290">
        <v>14</v>
      </c>
      <c r="CT315" s="291">
        <v>6.6344736729867924</v>
      </c>
      <c r="CU315" s="285">
        <v>40</v>
      </c>
      <c r="CV315" s="288">
        <v>18.95563906567655</v>
      </c>
      <c r="CW315" s="285">
        <v>646</v>
      </c>
      <c r="CX315" s="288">
        <v>306.13357091067633</v>
      </c>
      <c r="CY315" s="285">
        <v>412</v>
      </c>
      <c r="CZ315" s="288">
        <v>195.24308237646846</v>
      </c>
      <c r="DA315" s="290">
        <v>0</v>
      </c>
      <c r="DB315" s="291">
        <v>0</v>
      </c>
      <c r="DC315" s="285">
        <v>0</v>
      </c>
      <c r="DD315" s="285">
        <v>0</v>
      </c>
      <c r="DE315" s="285">
        <v>47</v>
      </c>
      <c r="DF315" s="285">
        <v>7077</v>
      </c>
      <c r="DG315" s="285">
        <v>0</v>
      </c>
      <c r="DH315" s="285">
        <v>419</v>
      </c>
      <c r="DI315" s="285">
        <v>4</v>
      </c>
      <c r="DJ315" s="285">
        <v>188</v>
      </c>
      <c r="DK315" s="285">
        <v>0</v>
      </c>
      <c r="DL315" s="285">
        <v>2</v>
      </c>
      <c r="DM315" s="285">
        <v>0</v>
      </c>
      <c r="DN315" s="285">
        <v>0</v>
      </c>
      <c r="DO315" s="285">
        <v>0</v>
      </c>
      <c r="DP315" s="285">
        <v>28</v>
      </c>
      <c r="DQ315" s="285">
        <v>5</v>
      </c>
      <c r="DR315" s="285">
        <v>0</v>
      </c>
      <c r="DS315" s="285">
        <v>0</v>
      </c>
      <c r="DT315" s="285">
        <v>0</v>
      </c>
      <c r="DU315" s="285">
        <v>3277</v>
      </c>
      <c r="DV315" s="285">
        <v>2313</v>
      </c>
      <c r="DW315" s="285">
        <v>2165</v>
      </c>
      <c r="DX315" s="285">
        <v>173</v>
      </c>
      <c r="DY315" s="285">
        <v>137</v>
      </c>
      <c r="DZ315" s="285">
        <v>1056</v>
      </c>
      <c r="EA315" s="285">
        <v>8456</v>
      </c>
      <c r="EB315" s="288">
        <v>19.382686849574299</v>
      </c>
      <c r="EC315" s="285">
        <v>100</v>
      </c>
      <c r="ED315" s="285">
        <v>2993</v>
      </c>
      <c r="EE315" s="285">
        <v>647</v>
      </c>
      <c r="EF315" s="288">
        <v>21.617106582024725</v>
      </c>
      <c r="EG315" s="285">
        <v>111</v>
      </c>
      <c r="EH315" s="285">
        <v>111</v>
      </c>
      <c r="EI315" s="285">
        <v>27</v>
      </c>
      <c r="EJ315" s="285">
        <v>6</v>
      </c>
      <c r="EK315" s="285">
        <v>270</v>
      </c>
      <c r="EL315" s="285">
        <v>0</v>
      </c>
      <c r="EM315" s="285">
        <v>12</v>
      </c>
      <c r="EN315" s="285">
        <v>13</v>
      </c>
      <c r="EO315" s="285">
        <v>5</v>
      </c>
      <c r="EP315" s="285">
        <v>5</v>
      </c>
      <c r="EQ315" s="285">
        <v>13</v>
      </c>
      <c r="ER315" s="285">
        <v>0</v>
      </c>
      <c r="ES315" s="285">
        <v>0</v>
      </c>
      <c r="ET315" s="285">
        <v>0</v>
      </c>
      <c r="EU315" s="285">
        <v>0</v>
      </c>
      <c r="EV315" s="285">
        <v>1083</v>
      </c>
      <c r="EW315" s="285">
        <v>0</v>
      </c>
      <c r="EX315" s="285">
        <v>0</v>
      </c>
      <c r="EY315" s="285">
        <v>0</v>
      </c>
      <c r="EZ315" s="285">
        <v>0</v>
      </c>
      <c r="FA315" s="285">
        <v>7</v>
      </c>
      <c r="FB315" s="285">
        <v>0</v>
      </c>
      <c r="FC315" s="285">
        <v>0</v>
      </c>
      <c r="FD315" s="285">
        <v>2</v>
      </c>
      <c r="FE315" s="285">
        <v>0</v>
      </c>
      <c r="FF315" s="285">
        <v>13</v>
      </c>
      <c r="FG315" s="285">
        <v>128</v>
      </c>
      <c r="FH315" s="285">
        <v>417</v>
      </c>
      <c r="FI315" s="285">
        <v>82</v>
      </c>
      <c r="FJ315" s="285">
        <v>1071</v>
      </c>
      <c r="FK315" s="289">
        <v>18</v>
      </c>
      <c r="FL315" s="288">
        <v>9.0452261306532673</v>
      </c>
      <c r="FM315" s="289">
        <v>4</v>
      </c>
      <c r="FN315" s="288">
        <v>2.0100502512562817</v>
      </c>
      <c r="FO315" s="289">
        <v>2</v>
      </c>
      <c r="FP315" s="288">
        <v>1.0050251256281408</v>
      </c>
      <c r="FQ315" s="281">
        <v>2</v>
      </c>
      <c r="FR315" s="292">
        <v>0.94778195328382753</v>
      </c>
      <c r="FS315" s="281">
        <v>0</v>
      </c>
      <c r="FT315" s="292">
        <v>0</v>
      </c>
      <c r="FU315" s="295">
        <v>14</v>
      </c>
      <c r="FV315" s="291">
        <v>6.6344736729867924</v>
      </c>
      <c r="FW315" s="293">
        <v>0</v>
      </c>
      <c r="FX315" s="293">
        <v>0</v>
      </c>
      <c r="FY315" s="293">
        <v>0</v>
      </c>
      <c r="FZ315" s="293">
        <v>0</v>
      </c>
      <c r="GA315" s="293">
        <v>0</v>
      </c>
      <c r="GB315" s="285">
        <v>2691</v>
      </c>
      <c r="GC315" s="285">
        <v>0</v>
      </c>
      <c r="GD315" s="285">
        <v>560</v>
      </c>
      <c r="GE315" s="285">
        <v>0</v>
      </c>
      <c r="GF315" s="285">
        <v>0</v>
      </c>
      <c r="GG315" s="288">
        <v>86.54</v>
      </c>
      <c r="GH315" s="288">
        <v>404.63</v>
      </c>
      <c r="GI315" s="288">
        <v>16</v>
      </c>
      <c r="GJ315" s="288">
        <v>3</v>
      </c>
      <c r="GK315" s="288">
        <v>0</v>
      </c>
      <c r="GL315" s="288">
        <v>1</v>
      </c>
      <c r="GM315" s="288">
        <v>4</v>
      </c>
      <c r="GN315" s="288">
        <v>6</v>
      </c>
      <c r="GO315" s="288">
        <v>2</v>
      </c>
      <c r="GP315" s="288">
        <v>4</v>
      </c>
      <c r="GQ315" s="288">
        <v>1</v>
      </c>
      <c r="GR315" s="288">
        <v>0</v>
      </c>
      <c r="GS315" s="288">
        <v>0</v>
      </c>
      <c r="GT315" s="288">
        <v>4</v>
      </c>
      <c r="GU315" s="288">
        <v>1</v>
      </c>
      <c r="GV315" s="288">
        <v>2</v>
      </c>
      <c r="GW315" s="288">
        <v>0</v>
      </c>
      <c r="GX315" s="288">
        <v>1</v>
      </c>
      <c r="GY315" s="288">
        <v>0</v>
      </c>
      <c r="GZ315" s="288">
        <v>2</v>
      </c>
      <c r="HA315" s="288">
        <v>1</v>
      </c>
      <c r="HB315" s="288">
        <v>0</v>
      </c>
      <c r="HC315" s="288">
        <v>1</v>
      </c>
      <c r="HD315" s="288">
        <v>0</v>
      </c>
      <c r="HE315" s="288">
        <v>1</v>
      </c>
      <c r="HF315" s="288">
        <v>0</v>
      </c>
      <c r="HG315" s="288">
        <v>2</v>
      </c>
      <c r="HH315" s="288">
        <v>0</v>
      </c>
      <c r="HI315" s="288">
        <v>2</v>
      </c>
      <c r="HJ315" s="134">
        <v>3.0150753768844223</v>
      </c>
      <c r="HK315" s="134">
        <v>17.587939698492463</v>
      </c>
      <c r="HL315" s="132">
        <v>79.824120603015075</v>
      </c>
      <c r="HM315" s="144">
        <v>91.508944817176996</v>
      </c>
      <c r="HN315" s="144">
        <v>99.323814460389997</v>
      </c>
      <c r="HO315" s="365">
        <v>1.43204926249463E-2</v>
      </c>
      <c r="HP315" s="365">
        <v>5.03372596395852E-2</v>
      </c>
      <c r="HQ315" s="365">
        <v>1.0869565217391299</v>
      </c>
      <c r="HR315" s="365">
        <v>4.8543689320388301</v>
      </c>
      <c r="HS315" s="132">
        <v>69.565217391304301</v>
      </c>
      <c r="HT315" s="132">
        <v>84.466019417475707</v>
      </c>
      <c r="HU315" s="132">
        <v>1.3174853214950599</v>
      </c>
      <c r="HV315" s="132">
        <v>1.03694754857546</v>
      </c>
      <c r="HW315" s="132">
        <v>7.4665754289925204</v>
      </c>
      <c r="HX315" s="132">
        <v>12.9093556427531</v>
      </c>
      <c r="HY315" s="144">
        <v>88.231204551053395</v>
      </c>
      <c r="HZ315" s="144">
        <v>90.8458917502509</v>
      </c>
      <c r="IA315" s="383">
        <v>23</v>
      </c>
      <c r="IB315" s="383">
        <v>17</v>
      </c>
      <c r="IC315" s="366">
        <v>0.363924050632911</v>
      </c>
      <c r="ID315" s="366">
        <v>0.18048625119439399</v>
      </c>
      <c r="IE315" s="366">
        <v>4.1218637992831502</v>
      </c>
      <c r="IF315" s="366">
        <v>2.8099173553718999</v>
      </c>
      <c r="IG315" s="144">
        <v>77.598566308243704</v>
      </c>
      <c r="IH315" s="144">
        <v>79.504132231404995</v>
      </c>
      <c r="II315" s="144">
        <v>8.8291139240506293</v>
      </c>
      <c r="IJ315" s="144">
        <v>6.4231871748593301</v>
      </c>
      <c r="IK315" s="144">
        <v>6.0269502052847699</v>
      </c>
      <c r="IL315" s="144">
        <v>10.643863675624999</v>
      </c>
      <c r="IM315" s="146">
        <v>79.365167540885011</v>
      </c>
      <c r="IN315" s="135">
        <v>75.044073497568661</v>
      </c>
      <c r="IO315" s="366">
        <v>0.27013752455795698</v>
      </c>
      <c r="IP315" s="366">
        <v>0.13412531136233</v>
      </c>
      <c r="IQ315" s="366">
        <v>3.9568345323741001</v>
      </c>
      <c r="IR315" s="366">
        <v>2.9045643153527001</v>
      </c>
      <c r="IS315" s="144">
        <v>85.251798561151105</v>
      </c>
      <c r="IT315" s="144">
        <v>91.701244813277995</v>
      </c>
      <c r="IU315" s="144">
        <v>6.8271119842829098</v>
      </c>
      <c r="IV315" s="144">
        <v>4.6177428626173596</v>
      </c>
      <c r="IW315" s="144">
        <v>8.8527551942186093</v>
      </c>
      <c r="IX315" s="144">
        <v>12.661060381853</v>
      </c>
      <c r="IY315" s="338">
        <v>19</v>
      </c>
      <c r="IZ315" s="366">
        <v>0.232558139534884</v>
      </c>
      <c r="JA315" s="366">
        <v>2.7982326951399101</v>
      </c>
      <c r="JB315" s="366">
        <v>92.047128129602399</v>
      </c>
      <c r="JC315" s="366">
        <v>8.3108935128518997</v>
      </c>
      <c r="JD315" s="144">
        <v>11.1497741911601</v>
      </c>
    </row>
    <row r="316" spans="1:264" ht="18" customHeight="1">
      <c r="A316" s="278"/>
      <c r="B316" s="279" t="s">
        <v>87</v>
      </c>
      <c r="C316" s="279" t="s">
        <v>87</v>
      </c>
      <c r="D316" s="280" t="s">
        <v>2032</v>
      </c>
      <c r="E316" s="281" t="s">
        <v>1446</v>
      </c>
      <c r="F316" s="280" t="s">
        <v>142</v>
      </c>
      <c r="G316" s="281" t="s">
        <v>41</v>
      </c>
      <c r="H316" s="282" t="s">
        <v>87</v>
      </c>
      <c r="I316" s="282" t="s">
        <v>87</v>
      </c>
      <c r="J316" s="282" t="s">
        <v>87</v>
      </c>
      <c r="K316" s="282" t="s">
        <v>87</v>
      </c>
      <c r="L316" s="282" t="s">
        <v>87</v>
      </c>
      <c r="M316" s="283">
        <v>560644</v>
      </c>
      <c r="N316" s="282" t="s">
        <v>87</v>
      </c>
      <c r="O316" s="282" t="s">
        <v>87</v>
      </c>
      <c r="P316" s="282" t="s">
        <v>87</v>
      </c>
      <c r="Q316" s="282" t="s">
        <v>87</v>
      </c>
      <c r="R316" s="132">
        <v>88.077190281243816</v>
      </c>
      <c r="S316" s="132">
        <v>92.468363373161736</v>
      </c>
      <c r="T316" s="339" t="s">
        <v>88</v>
      </c>
      <c r="U316" s="339" t="s">
        <v>88</v>
      </c>
      <c r="V316" s="132">
        <v>9.3981170141223895</v>
      </c>
      <c r="W316" s="132">
        <v>13.7861466039005</v>
      </c>
      <c r="X316" s="132">
        <v>23.1842636180229</v>
      </c>
      <c r="Y316" s="282" t="s">
        <v>87</v>
      </c>
      <c r="Z316" s="282" t="s">
        <v>87</v>
      </c>
      <c r="AA316" s="282" t="s">
        <v>87</v>
      </c>
      <c r="AB316" s="282" t="s">
        <v>87</v>
      </c>
      <c r="AC316" s="282" t="s">
        <v>87</v>
      </c>
      <c r="AD316" s="282" t="s">
        <v>87</v>
      </c>
      <c r="AE316" s="282" t="s">
        <v>87</v>
      </c>
      <c r="AF316" s="282" t="s">
        <v>87</v>
      </c>
      <c r="AG316" s="282" t="s">
        <v>87</v>
      </c>
      <c r="AH316" s="282" t="s">
        <v>87</v>
      </c>
      <c r="AI316" s="282" t="s">
        <v>87</v>
      </c>
      <c r="AJ316" s="282" t="s">
        <v>87</v>
      </c>
      <c r="AK316" s="282" t="s">
        <v>87</v>
      </c>
      <c r="AL316" s="282" t="s">
        <v>87</v>
      </c>
      <c r="AM316" s="282" t="s">
        <v>87</v>
      </c>
      <c r="AN316" s="282" t="s">
        <v>87</v>
      </c>
      <c r="AO316" s="282" t="s">
        <v>87</v>
      </c>
      <c r="AP316" s="282" t="s">
        <v>87</v>
      </c>
      <c r="AQ316" s="282" t="s">
        <v>87</v>
      </c>
      <c r="AR316" s="282" t="s">
        <v>87</v>
      </c>
      <c r="AS316" s="282" t="s">
        <v>87</v>
      </c>
      <c r="AT316" s="282" t="s">
        <v>87</v>
      </c>
      <c r="AU316" s="282" t="s">
        <v>87</v>
      </c>
      <c r="AV316" s="282" t="s">
        <v>87</v>
      </c>
      <c r="AW316" s="286" t="s">
        <v>87</v>
      </c>
      <c r="AX316" s="286" t="s">
        <v>87</v>
      </c>
      <c r="AY316" s="286" t="s">
        <v>87</v>
      </c>
      <c r="AZ316" s="286" t="s">
        <v>87</v>
      </c>
      <c r="BA316" s="286" t="s">
        <v>87</v>
      </c>
      <c r="BB316" s="285">
        <v>29</v>
      </c>
      <c r="BC316" s="285">
        <v>64</v>
      </c>
      <c r="BD316" s="287" t="s">
        <v>88</v>
      </c>
      <c r="BE316" s="287" t="s">
        <v>88</v>
      </c>
      <c r="BF316" s="287" t="s">
        <v>88</v>
      </c>
      <c r="BG316" s="285">
        <v>160</v>
      </c>
      <c r="BH316" s="284">
        <v>28.113331869097301</v>
      </c>
      <c r="BI316" s="285">
        <v>916</v>
      </c>
      <c r="BJ316" s="284">
        <v>160.94882495058204</v>
      </c>
      <c r="BK316" s="285">
        <v>26</v>
      </c>
      <c r="BL316" s="284">
        <v>4.5684164287283107</v>
      </c>
      <c r="BM316" s="285">
        <v>27</v>
      </c>
      <c r="BN316" s="288">
        <v>4.7441247529101691</v>
      </c>
      <c r="BO316" s="289">
        <v>577</v>
      </c>
      <c r="BP316" s="288">
        <v>101.38370305293213</v>
      </c>
      <c r="BQ316" s="285">
        <v>0</v>
      </c>
      <c r="BR316" s="288">
        <v>0</v>
      </c>
      <c r="BS316" s="285">
        <v>11</v>
      </c>
      <c r="BT316" s="288">
        <v>1.9327915660004393</v>
      </c>
      <c r="BU316" s="285">
        <v>0</v>
      </c>
      <c r="BV316" s="288">
        <v>0</v>
      </c>
      <c r="BW316" s="285">
        <v>115</v>
      </c>
      <c r="BX316" s="288">
        <v>20.206457280913682</v>
      </c>
      <c r="BY316" s="290">
        <v>0</v>
      </c>
      <c r="BZ316" s="291">
        <v>0</v>
      </c>
      <c r="CA316" s="285">
        <v>1553</v>
      </c>
      <c r="CB316" s="288">
        <v>272.87502745442566</v>
      </c>
      <c r="CC316" s="285">
        <v>593</v>
      </c>
      <c r="CD316" s="288">
        <v>104.19503623984185</v>
      </c>
      <c r="CE316" s="285">
        <v>202</v>
      </c>
      <c r="CF316" s="288">
        <v>35.493081484735335</v>
      </c>
      <c r="CG316" s="285">
        <v>1434</v>
      </c>
      <c r="CH316" s="288">
        <v>251.96573687678455</v>
      </c>
      <c r="CI316" s="285">
        <v>3375</v>
      </c>
      <c r="CJ316" s="288">
        <v>593.01559411377116</v>
      </c>
      <c r="CK316" s="285">
        <v>1946</v>
      </c>
      <c r="CL316" s="288">
        <v>341.9283988578959</v>
      </c>
      <c r="CM316" s="290">
        <v>4462</v>
      </c>
      <c r="CN316" s="294">
        <v>784.01054249945082</v>
      </c>
      <c r="CO316" s="285">
        <v>322</v>
      </c>
      <c r="CP316" s="288">
        <v>56.578080386558312</v>
      </c>
      <c r="CQ316" s="290">
        <v>36</v>
      </c>
      <c r="CR316" s="291">
        <v>6.3254996705468916</v>
      </c>
      <c r="CS316" s="290">
        <v>278</v>
      </c>
      <c r="CT316" s="291">
        <v>48.846914122556555</v>
      </c>
      <c r="CU316" s="290">
        <v>130</v>
      </c>
      <c r="CV316" s="291">
        <v>22.842082143641555</v>
      </c>
      <c r="CW316" s="290">
        <v>845</v>
      </c>
      <c r="CX316" s="291">
        <v>148.47353393367013</v>
      </c>
      <c r="CY316" s="290">
        <v>810</v>
      </c>
      <c r="CZ316" s="291">
        <v>142.32374258730508</v>
      </c>
      <c r="DA316" s="290">
        <v>26</v>
      </c>
      <c r="DB316" s="291">
        <v>4.5684164287283107</v>
      </c>
      <c r="DC316" s="290">
        <v>0</v>
      </c>
      <c r="DD316" s="290">
        <v>2504</v>
      </c>
      <c r="DE316" s="290">
        <v>1437</v>
      </c>
      <c r="DF316" s="290">
        <v>25007</v>
      </c>
      <c r="DG316" s="290">
        <v>0</v>
      </c>
      <c r="DH316" s="290">
        <v>433</v>
      </c>
      <c r="DI316" s="290">
        <v>10</v>
      </c>
      <c r="DJ316" s="290">
        <v>636</v>
      </c>
      <c r="DK316" s="290">
        <v>131</v>
      </c>
      <c r="DL316" s="290">
        <v>829</v>
      </c>
      <c r="DM316" s="290">
        <v>0</v>
      </c>
      <c r="DN316" s="290">
        <v>1726</v>
      </c>
      <c r="DO316" s="290">
        <v>34</v>
      </c>
      <c r="DP316" s="290">
        <v>202</v>
      </c>
      <c r="DQ316" s="290">
        <v>58</v>
      </c>
      <c r="DR316" s="290">
        <v>23</v>
      </c>
      <c r="DS316" s="290">
        <v>74</v>
      </c>
      <c r="DT316" s="290">
        <v>5660</v>
      </c>
      <c r="DU316" s="290">
        <v>58564</v>
      </c>
      <c r="DV316" s="290">
        <v>9585</v>
      </c>
      <c r="DW316" s="290">
        <v>4417</v>
      </c>
      <c r="DX316" s="290">
        <v>1092</v>
      </c>
      <c r="DY316" s="290">
        <v>1000</v>
      </c>
      <c r="DZ316" s="290">
        <v>9326</v>
      </c>
      <c r="EA316" s="290">
        <v>31755</v>
      </c>
      <c r="EB316" s="291">
        <v>29.774838608093201</v>
      </c>
      <c r="EC316" s="290">
        <v>225</v>
      </c>
      <c r="ED316" s="290">
        <v>10375</v>
      </c>
      <c r="EE316" s="290">
        <v>3195</v>
      </c>
      <c r="EF316" s="291">
        <v>30.795180722891569</v>
      </c>
      <c r="EG316" s="290">
        <v>453</v>
      </c>
      <c r="EH316" s="290">
        <v>392</v>
      </c>
      <c r="EI316" s="290">
        <v>224</v>
      </c>
      <c r="EJ316" s="290">
        <v>54</v>
      </c>
      <c r="EK316" s="290">
        <v>866</v>
      </c>
      <c r="EL316" s="290">
        <v>7</v>
      </c>
      <c r="EM316" s="290">
        <v>90</v>
      </c>
      <c r="EN316" s="290">
        <v>19</v>
      </c>
      <c r="EO316" s="290">
        <v>59</v>
      </c>
      <c r="EP316" s="290">
        <v>93</v>
      </c>
      <c r="EQ316" s="290">
        <v>82</v>
      </c>
      <c r="ER316" s="290">
        <v>0</v>
      </c>
      <c r="ES316" s="290">
        <v>3</v>
      </c>
      <c r="ET316" s="290">
        <v>2</v>
      </c>
      <c r="EU316" s="290">
        <v>0</v>
      </c>
      <c r="EV316" s="290">
        <v>7010</v>
      </c>
      <c r="EW316" s="290">
        <v>0</v>
      </c>
      <c r="EX316" s="290">
        <v>42</v>
      </c>
      <c r="EY316" s="290">
        <v>444</v>
      </c>
      <c r="EZ316" s="290">
        <v>28</v>
      </c>
      <c r="FA316" s="290">
        <v>41</v>
      </c>
      <c r="FB316" s="290">
        <v>5</v>
      </c>
      <c r="FC316" s="290">
        <v>12</v>
      </c>
      <c r="FD316" s="290">
        <v>8</v>
      </c>
      <c r="FE316" s="290">
        <v>1</v>
      </c>
      <c r="FF316" s="290">
        <v>61</v>
      </c>
      <c r="FG316" s="290">
        <v>872</v>
      </c>
      <c r="FH316" s="290">
        <v>848</v>
      </c>
      <c r="FI316" s="290">
        <v>860</v>
      </c>
      <c r="FJ316" s="290">
        <v>4476</v>
      </c>
      <c r="FK316" s="289">
        <v>33</v>
      </c>
      <c r="FL316" s="288">
        <v>5.8860881414944242</v>
      </c>
      <c r="FM316" s="295">
        <v>11</v>
      </c>
      <c r="FN316" s="291">
        <v>1.9620293804981415</v>
      </c>
      <c r="FO316" s="295">
        <v>6</v>
      </c>
      <c r="FP316" s="291">
        <v>1.0701978439080773</v>
      </c>
      <c r="FQ316" s="281">
        <v>4</v>
      </c>
      <c r="FR316" s="292">
        <v>0.70283329672743244</v>
      </c>
      <c r="FS316" s="281">
        <v>1</v>
      </c>
      <c r="FT316" s="292">
        <v>0.17570832418185811</v>
      </c>
      <c r="FU316" s="289">
        <v>71</v>
      </c>
      <c r="FV316" s="288">
        <v>12.475291016911926</v>
      </c>
      <c r="FW316" s="293">
        <v>0</v>
      </c>
      <c r="FX316" s="293">
        <v>0</v>
      </c>
      <c r="FY316" s="293">
        <v>0</v>
      </c>
      <c r="FZ316" s="293">
        <v>0</v>
      </c>
      <c r="GA316" s="293">
        <v>0</v>
      </c>
      <c r="GB316" s="290">
        <v>23357</v>
      </c>
      <c r="GC316" s="290">
        <v>0</v>
      </c>
      <c r="GD316" s="290">
        <v>3986</v>
      </c>
      <c r="GE316" s="290">
        <v>0</v>
      </c>
      <c r="GF316" s="290">
        <v>36</v>
      </c>
      <c r="GG316" s="291">
        <v>653.1</v>
      </c>
      <c r="GH316" s="291">
        <v>1482.2</v>
      </c>
      <c r="GI316" s="291">
        <v>71.7</v>
      </c>
      <c r="GJ316" s="291">
        <v>27.63</v>
      </c>
      <c r="GK316" s="291">
        <v>2.077</v>
      </c>
      <c r="GL316" s="291">
        <v>4</v>
      </c>
      <c r="GM316" s="291">
        <v>24.2</v>
      </c>
      <c r="GN316" s="291">
        <v>21.2</v>
      </c>
      <c r="GO316" s="291">
        <v>8</v>
      </c>
      <c r="GP316" s="291">
        <v>36.200000000000003</v>
      </c>
      <c r="GQ316" s="291">
        <v>4</v>
      </c>
      <c r="GR316" s="291">
        <v>4</v>
      </c>
      <c r="GS316" s="291">
        <v>0</v>
      </c>
      <c r="GT316" s="291">
        <v>47</v>
      </c>
      <c r="GU316" s="291">
        <v>5</v>
      </c>
      <c r="GV316" s="291">
        <v>6</v>
      </c>
      <c r="GW316" s="291">
        <v>2</v>
      </c>
      <c r="GX316" s="291">
        <v>1.77</v>
      </c>
      <c r="GY316" s="291">
        <v>5</v>
      </c>
      <c r="GZ316" s="291">
        <v>6.6</v>
      </c>
      <c r="HA316" s="291">
        <v>3</v>
      </c>
      <c r="HB316" s="291">
        <v>2</v>
      </c>
      <c r="HC316" s="291">
        <v>1</v>
      </c>
      <c r="HD316" s="291">
        <v>1</v>
      </c>
      <c r="HE316" s="291">
        <v>6</v>
      </c>
      <c r="HF316" s="291">
        <v>4</v>
      </c>
      <c r="HG316" s="291">
        <v>8</v>
      </c>
      <c r="HH316" s="291">
        <v>24.8</v>
      </c>
      <c r="HI316" s="291">
        <v>1.7</v>
      </c>
      <c r="HJ316" s="134">
        <v>2.8538609170882054</v>
      </c>
      <c r="HK316" s="134">
        <v>20.868857956207503</v>
      </c>
      <c r="HL316" s="132">
        <v>59.395088505361699</v>
      </c>
      <c r="HM316" s="144">
        <v>95.225969770721406</v>
      </c>
      <c r="HN316" s="144">
        <v>93.873075526600601</v>
      </c>
      <c r="HO316" s="366">
        <v>5.9121066806805497E-2</v>
      </c>
      <c r="HP316" s="366">
        <v>2.2872827081427301E-2</v>
      </c>
      <c r="HQ316" s="366">
        <v>2.0689655172413799</v>
      </c>
      <c r="HR316" s="366">
        <v>1.09489051094891</v>
      </c>
      <c r="HS316" s="132">
        <v>84.827586206896598</v>
      </c>
      <c r="HT316" s="132">
        <v>84.489051094890499</v>
      </c>
      <c r="HU316" s="132">
        <v>2.8575182289956</v>
      </c>
      <c r="HV316" s="132">
        <v>2.0890515401036902</v>
      </c>
      <c r="HW316" s="132">
        <v>4.1390444751107101</v>
      </c>
      <c r="HX316" s="132">
        <v>9.4510512957634099</v>
      </c>
      <c r="HY316" s="144">
        <v>74.153257489199987</v>
      </c>
      <c r="HZ316" s="144">
        <v>79.762142574949706</v>
      </c>
      <c r="IA316" s="383">
        <v>14</v>
      </c>
      <c r="IB316" s="383">
        <v>18</v>
      </c>
      <c r="IC316" s="366">
        <v>0.18144116122343201</v>
      </c>
      <c r="ID316" s="366">
        <v>0.12578616352201299</v>
      </c>
      <c r="IE316" s="366">
        <v>2.36486486486486</v>
      </c>
      <c r="IF316" s="366">
        <v>2.4861878453038702</v>
      </c>
      <c r="IG316" s="144">
        <v>73.310810810810807</v>
      </c>
      <c r="IH316" s="144">
        <v>77.209944751381201</v>
      </c>
      <c r="II316" s="144">
        <v>7.6723691031622598</v>
      </c>
      <c r="IJ316" s="144">
        <v>5.0593990216631699</v>
      </c>
      <c r="IK316" s="144">
        <v>2.5795744604089399</v>
      </c>
      <c r="IL316" s="144">
        <v>6.4826368551953601</v>
      </c>
      <c r="IM316" s="146">
        <v>75.624318693795388</v>
      </c>
      <c r="IN316" s="135">
        <v>82.278231962927777</v>
      </c>
      <c r="IO316" s="366">
        <v>9.4786729857819899E-2</v>
      </c>
      <c r="IP316" s="366">
        <v>3.95569620253165E-2</v>
      </c>
      <c r="IQ316" s="366">
        <v>1.1235955056179801</v>
      </c>
      <c r="IR316" s="366">
        <v>0.64102564102564097</v>
      </c>
      <c r="IS316" s="144">
        <v>83.8951310861423</v>
      </c>
      <c r="IT316" s="144">
        <v>88.461538461538495</v>
      </c>
      <c r="IU316" s="144">
        <v>8.4360189573459703</v>
      </c>
      <c r="IV316" s="144">
        <v>6.1708860759493698</v>
      </c>
      <c r="IW316" s="144">
        <v>2.7153438250806801</v>
      </c>
      <c r="IX316" s="144">
        <v>4.9588172629719098</v>
      </c>
      <c r="IY316" s="338">
        <v>40</v>
      </c>
      <c r="IZ316" s="366">
        <v>0.313848568065908</v>
      </c>
      <c r="JA316" s="366">
        <v>4.3811610076670302</v>
      </c>
      <c r="JB316" s="366">
        <v>89.594742606790803</v>
      </c>
      <c r="JC316" s="366">
        <v>7.1635935661043604</v>
      </c>
      <c r="JD316" s="144">
        <v>7.4953101258838597</v>
      </c>
    </row>
    <row r="317" spans="1:264" ht="18" customHeight="1">
      <c r="A317" s="278"/>
      <c r="B317" s="279" t="s">
        <v>87</v>
      </c>
      <c r="C317" s="279" t="s">
        <v>87</v>
      </c>
      <c r="D317" s="280" t="s">
        <v>2033</v>
      </c>
      <c r="E317" s="281" t="s">
        <v>1307</v>
      </c>
      <c r="F317" s="280" t="s">
        <v>142</v>
      </c>
      <c r="G317" s="281" t="s">
        <v>41</v>
      </c>
      <c r="H317" s="282" t="s">
        <v>87</v>
      </c>
      <c r="I317" s="282" t="s">
        <v>87</v>
      </c>
      <c r="J317" s="282" t="s">
        <v>87</v>
      </c>
      <c r="K317" s="282" t="s">
        <v>87</v>
      </c>
      <c r="L317" s="282" t="s">
        <v>87</v>
      </c>
      <c r="M317" s="283">
        <v>66851</v>
      </c>
      <c r="N317" s="282" t="s">
        <v>87</v>
      </c>
      <c r="O317" s="282" t="s">
        <v>87</v>
      </c>
      <c r="P317" s="282" t="s">
        <v>87</v>
      </c>
      <c r="Q317" s="282" t="s">
        <v>87</v>
      </c>
      <c r="R317" s="132">
        <v>91.813000000000002</v>
      </c>
      <c r="S317" s="132">
        <v>93.076999999999998</v>
      </c>
      <c r="T317" s="339" t="s">
        <v>88</v>
      </c>
      <c r="U317" s="339" t="s">
        <v>88</v>
      </c>
      <c r="V317" s="132">
        <v>6.8003487358326096</v>
      </c>
      <c r="W317" s="132">
        <v>8.4568439407149096</v>
      </c>
      <c r="X317" s="132">
        <v>15.257192676547501</v>
      </c>
      <c r="Y317" s="282" t="s">
        <v>87</v>
      </c>
      <c r="Z317" s="282" t="s">
        <v>87</v>
      </c>
      <c r="AA317" s="282" t="s">
        <v>87</v>
      </c>
      <c r="AB317" s="282" t="s">
        <v>87</v>
      </c>
      <c r="AC317" s="282" t="s">
        <v>87</v>
      </c>
      <c r="AD317" s="282" t="s">
        <v>87</v>
      </c>
      <c r="AE317" s="282" t="s">
        <v>87</v>
      </c>
      <c r="AF317" s="282" t="s">
        <v>87</v>
      </c>
      <c r="AG317" s="282" t="s">
        <v>87</v>
      </c>
      <c r="AH317" s="282" t="s">
        <v>87</v>
      </c>
      <c r="AI317" s="282" t="s">
        <v>87</v>
      </c>
      <c r="AJ317" s="282" t="s">
        <v>87</v>
      </c>
      <c r="AK317" s="282" t="s">
        <v>87</v>
      </c>
      <c r="AL317" s="282" t="s">
        <v>87</v>
      </c>
      <c r="AM317" s="282" t="s">
        <v>87</v>
      </c>
      <c r="AN317" s="282" t="s">
        <v>87</v>
      </c>
      <c r="AO317" s="282" t="s">
        <v>87</v>
      </c>
      <c r="AP317" s="282" t="s">
        <v>87</v>
      </c>
      <c r="AQ317" s="282" t="s">
        <v>87</v>
      </c>
      <c r="AR317" s="282" t="s">
        <v>87</v>
      </c>
      <c r="AS317" s="282" t="s">
        <v>87</v>
      </c>
      <c r="AT317" s="282" t="s">
        <v>87</v>
      </c>
      <c r="AU317" s="282" t="s">
        <v>87</v>
      </c>
      <c r="AV317" s="282" t="s">
        <v>87</v>
      </c>
      <c r="AW317" s="286" t="s">
        <v>87</v>
      </c>
      <c r="AX317" s="286" t="s">
        <v>87</v>
      </c>
      <c r="AY317" s="286" t="s">
        <v>87</v>
      </c>
      <c r="AZ317" s="286" t="s">
        <v>87</v>
      </c>
      <c r="BA317" s="286" t="s">
        <v>87</v>
      </c>
      <c r="BB317" s="285">
        <v>8</v>
      </c>
      <c r="BC317" s="285">
        <v>14</v>
      </c>
      <c r="BD317" s="287" t="s">
        <v>88</v>
      </c>
      <c r="BE317" s="287" t="s">
        <v>88</v>
      </c>
      <c r="BF317" s="287" t="s">
        <v>88</v>
      </c>
      <c r="BG317" s="285">
        <v>0</v>
      </c>
      <c r="BH317" s="284">
        <v>0</v>
      </c>
      <c r="BI317" s="285">
        <v>54</v>
      </c>
      <c r="BJ317" s="284">
        <v>74.780850562933622</v>
      </c>
      <c r="BK317" s="285">
        <v>0</v>
      </c>
      <c r="BL317" s="284">
        <v>0</v>
      </c>
      <c r="BM317" s="285">
        <v>0</v>
      </c>
      <c r="BN317" s="288">
        <v>0</v>
      </c>
      <c r="BO317" s="289">
        <v>27</v>
      </c>
      <c r="BP317" s="288">
        <v>37.390425281466811</v>
      </c>
      <c r="BQ317" s="285">
        <v>0</v>
      </c>
      <c r="BR317" s="288">
        <v>0</v>
      </c>
      <c r="BS317" s="285">
        <v>0</v>
      </c>
      <c r="BT317" s="288">
        <v>0</v>
      </c>
      <c r="BU317" s="285">
        <v>0</v>
      </c>
      <c r="BV317" s="288">
        <v>0</v>
      </c>
      <c r="BW317" s="285">
        <v>12</v>
      </c>
      <c r="BX317" s="288">
        <v>16.617966791763028</v>
      </c>
      <c r="BY317" s="290">
        <v>0</v>
      </c>
      <c r="BZ317" s="291">
        <v>0</v>
      </c>
      <c r="CA317" s="285">
        <v>89</v>
      </c>
      <c r="CB317" s="288">
        <v>123.24992037224246</v>
      </c>
      <c r="CC317" s="285">
        <v>456</v>
      </c>
      <c r="CD317" s="288">
        <v>631.48273808699503</v>
      </c>
      <c r="CE317" s="285">
        <v>0</v>
      </c>
      <c r="CF317" s="288">
        <v>0</v>
      </c>
      <c r="CG317" s="285">
        <v>191</v>
      </c>
      <c r="CH317" s="288">
        <v>264.50263810222816</v>
      </c>
      <c r="CI317" s="285">
        <v>168</v>
      </c>
      <c r="CJ317" s="288">
        <v>232.65153508468237</v>
      </c>
      <c r="CK317" s="285">
        <v>44</v>
      </c>
      <c r="CL317" s="288">
        <v>60.932544903131102</v>
      </c>
      <c r="CM317" s="285">
        <v>0</v>
      </c>
      <c r="CN317" s="292">
        <v>0</v>
      </c>
      <c r="CO317" s="285">
        <v>1</v>
      </c>
      <c r="CP317" s="288">
        <v>1.3848305659802522</v>
      </c>
      <c r="CQ317" s="290">
        <v>0</v>
      </c>
      <c r="CR317" s="291">
        <v>0</v>
      </c>
      <c r="CS317" s="290">
        <v>0</v>
      </c>
      <c r="CT317" s="291">
        <v>0</v>
      </c>
      <c r="CU317" s="285">
        <v>6</v>
      </c>
      <c r="CV317" s="288">
        <v>8.3089833958815138</v>
      </c>
      <c r="CW317" s="285">
        <v>13</v>
      </c>
      <c r="CX317" s="288">
        <v>18.00279735774328</v>
      </c>
      <c r="CY317" s="285">
        <v>13</v>
      </c>
      <c r="CZ317" s="288">
        <v>18.00279735774328</v>
      </c>
      <c r="DA317" s="290">
        <v>0</v>
      </c>
      <c r="DB317" s="291">
        <v>0</v>
      </c>
      <c r="DC317" s="290">
        <v>0</v>
      </c>
      <c r="DD317" s="290">
        <v>0</v>
      </c>
      <c r="DE317" s="290">
        <v>0</v>
      </c>
      <c r="DF317" s="290">
        <v>0</v>
      </c>
      <c r="DG317" s="290">
        <v>0</v>
      </c>
      <c r="DH317" s="290">
        <v>0</v>
      </c>
      <c r="DI317" s="290">
        <v>0</v>
      </c>
      <c r="DJ317" s="290">
        <v>0</v>
      </c>
      <c r="DK317" s="290">
        <v>0</v>
      </c>
      <c r="DL317" s="290">
        <v>0</v>
      </c>
      <c r="DM317" s="290">
        <v>0</v>
      </c>
      <c r="DN317" s="290">
        <v>0</v>
      </c>
      <c r="DO317" s="290">
        <v>0</v>
      </c>
      <c r="DP317" s="290">
        <v>0</v>
      </c>
      <c r="DQ317" s="290">
        <v>0</v>
      </c>
      <c r="DR317" s="290">
        <v>0</v>
      </c>
      <c r="DS317" s="290">
        <v>0</v>
      </c>
      <c r="DT317" s="290">
        <v>0</v>
      </c>
      <c r="DU317" s="290">
        <v>0</v>
      </c>
      <c r="DV317" s="290">
        <v>0</v>
      </c>
      <c r="DW317" s="290">
        <v>0</v>
      </c>
      <c r="DX317" s="290">
        <v>0</v>
      </c>
      <c r="DY317" s="290">
        <v>0</v>
      </c>
      <c r="DZ317" s="290">
        <v>0</v>
      </c>
      <c r="EA317" s="290">
        <v>0</v>
      </c>
      <c r="EB317" s="291">
        <v>0</v>
      </c>
      <c r="EC317" s="290">
        <v>0</v>
      </c>
      <c r="ED317" s="290">
        <v>0</v>
      </c>
      <c r="EE317" s="290">
        <v>0</v>
      </c>
      <c r="EF317" s="291">
        <v>0</v>
      </c>
      <c r="EG317" s="290">
        <v>0</v>
      </c>
      <c r="EH317" s="290">
        <v>0</v>
      </c>
      <c r="EI317" s="290">
        <v>0</v>
      </c>
      <c r="EJ317" s="290">
        <v>0</v>
      </c>
      <c r="EK317" s="290">
        <v>0</v>
      </c>
      <c r="EL317" s="290">
        <v>0</v>
      </c>
      <c r="EM317" s="290">
        <v>0</v>
      </c>
      <c r="EN317" s="290">
        <v>0</v>
      </c>
      <c r="EO317" s="290">
        <v>0</v>
      </c>
      <c r="EP317" s="290">
        <v>0</v>
      </c>
      <c r="EQ317" s="290">
        <v>0</v>
      </c>
      <c r="ER317" s="290">
        <v>0</v>
      </c>
      <c r="ES317" s="290">
        <v>0</v>
      </c>
      <c r="ET317" s="290">
        <v>0</v>
      </c>
      <c r="EU317" s="290">
        <v>0</v>
      </c>
      <c r="EV317" s="290">
        <v>0</v>
      </c>
      <c r="EW317" s="290">
        <v>0</v>
      </c>
      <c r="EX317" s="290">
        <v>0</v>
      </c>
      <c r="EY317" s="290">
        <v>0</v>
      </c>
      <c r="EZ317" s="290">
        <v>0</v>
      </c>
      <c r="FA317" s="290">
        <v>0</v>
      </c>
      <c r="FB317" s="290">
        <v>0</v>
      </c>
      <c r="FC317" s="290">
        <v>0</v>
      </c>
      <c r="FD317" s="290">
        <v>0</v>
      </c>
      <c r="FE317" s="290">
        <v>0</v>
      </c>
      <c r="FF317" s="290">
        <v>0</v>
      </c>
      <c r="FG317" s="290">
        <v>0</v>
      </c>
      <c r="FH317" s="290">
        <v>0</v>
      </c>
      <c r="FI317" s="290">
        <v>0</v>
      </c>
      <c r="FJ317" s="290">
        <v>0</v>
      </c>
      <c r="FK317" s="289">
        <v>6</v>
      </c>
      <c r="FL317" s="288">
        <v>8.9751836172981694</v>
      </c>
      <c r="FM317" s="295">
        <v>0</v>
      </c>
      <c r="FN317" s="291">
        <v>0</v>
      </c>
      <c r="FO317" s="295">
        <v>0</v>
      </c>
      <c r="FP317" s="291">
        <v>0</v>
      </c>
      <c r="FQ317" s="281">
        <v>0</v>
      </c>
      <c r="FR317" s="292">
        <v>0</v>
      </c>
      <c r="FS317" s="281">
        <v>0</v>
      </c>
      <c r="FT317" s="292">
        <v>0</v>
      </c>
      <c r="FU317" s="289">
        <v>17</v>
      </c>
      <c r="FV317" s="288">
        <v>23.542119621664291</v>
      </c>
      <c r="FW317" s="293">
        <v>0</v>
      </c>
      <c r="FX317" s="293">
        <v>0</v>
      </c>
      <c r="FY317" s="293">
        <v>0</v>
      </c>
      <c r="FZ317" s="293">
        <v>0</v>
      </c>
      <c r="GA317" s="293">
        <v>0</v>
      </c>
      <c r="GB317" s="290">
        <v>0</v>
      </c>
      <c r="GC317" s="290">
        <v>0</v>
      </c>
      <c r="GD317" s="290">
        <v>0</v>
      </c>
      <c r="GE317" s="290">
        <v>0</v>
      </c>
      <c r="GF317" s="290">
        <v>0</v>
      </c>
      <c r="GG317" s="291">
        <v>0</v>
      </c>
      <c r="GH317" s="291">
        <v>0</v>
      </c>
      <c r="GI317" s="291">
        <v>0</v>
      </c>
      <c r="GJ317" s="291">
        <v>0</v>
      </c>
      <c r="GK317" s="291">
        <v>0</v>
      </c>
      <c r="GL317" s="291">
        <v>0</v>
      </c>
      <c r="GM317" s="291">
        <v>0</v>
      </c>
      <c r="GN317" s="291">
        <v>0</v>
      </c>
      <c r="GO317" s="291">
        <v>0</v>
      </c>
      <c r="GP317" s="291">
        <v>0</v>
      </c>
      <c r="GQ317" s="291">
        <v>0</v>
      </c>
      <c r="GR317" s="291">
        <v>0</v>
      </c>
      <c r="GS317" s="291">
        <v>0</v>
      </c>
      <c r="GT317" s="291">
        <v>0</v>
      </c>
      <c r="GU317" s="291">
        <v>0</v>
      </c>
      <c r="GV317" s="291">
        <v>0</v>
      </c>
      <c r="GW317" s="291">
        <v>0</v>
      </c>
      <c r="GX317" s="291">
        <v>0</v>
      </c>
      <c r="GY317" s="291">
        <v>0</v>
      </c>
      <c r="GZ317" s="291">
        <v>0</v>
      </c>
      <c r="HA317" s="291">
        <v>0</v>
      </c>
      <c r="HB317" s="291">
        <v>0</v>
      </c>
      <c r="HC317" s="291">
        <v>0</v>
      </c>
      <c r="HD317" s="291">
        <v>0</v>
      </c>
      <c r="HE317" s="291">
        <v>0</v>
      </c>
      <c r="HF317" s="291">
        <v>0</v>
      </c>
      <c r="HG317" s="291">
        <v>0</v>
      </c>
      <c r="HH317" s="291">
        <v>0</v>
      </c>
      <c r="HI317" s="291">
        <v>0</v>
      </c>
      <c r="HJ317" s="134">
        <v>2.9917278724327234</v>
      </c>
      <c r="HK317" s="134">
        <v>14.958639362163618</v>
      </c>
      <c r="HL317" s="132">
        <v>40.986671852328307</v>
      </c>
      <c r="HM317" s="144">
        <v>100.49299999999999</v>
      </c>
      <c r="HN317" s="144">
        <v>90.293999999999997</v>
      </c>
      <c r="HO317" s="365">
        <v>0.19723865877711999</v>
      </c>
      <c r="HP317" s="365">
        <v>2.87026406429392E-2</v>
      </c>
      <c r="HQ317" s="365">
        <v>9.7560975609756095</v>
      </c>
      <c r="HR317" s="365">
        <v>2.0408163265306101</v>
      </c>
      <c r="HS317" s="132">
        <v>85.365853658536594</v>
      </c>
      <c r="HT317" s="132">
        <v>83.673469387755105</v>
      </c>
      <c r="HU317" s="132">
        <v>2.02169625246548</v>
      </c>
      <c r="HV317" s="132">
        <v>1.40642939150402</v>
      </c>
      <c r="HW317" s="132">
        <v>6.3634359614960703</v>
      </c>
      <c r="HX317" s="132">
        <v>11.1342207432058</v>
      </c>
      <c r="HY317" s="144">
        <v>83.064999999999998</v>
      </c>
      <c r="HZ317" s="144">
        <v>84.861000000000004</v>
      </c>
      <c r="IA317" s="383">
        <v>9</v>
      </c>
      <c r="IB317" s="383">
        <v>5</v>
      </c>
      <c r="IC317" s="366">
        <v>0.55452865064695001</v>
      </c>
      <c r="ID317" s="366">
        <v>0.17331022530329299</v>
      </c>
      <c r="IE317" s="366">
        <v>6.0810810810810798</v>
      </c>
      <c r="IF317" s="366">
        <v>2.35849056603774</v>
      </c>
      <c r="IG317" s="144">
        <v>84.459459459459495</v>
      </c>
      <c r="IH317" s="144">
        <v>83.490566037735803</v>
      </c>
      <c r="II317" s="144">
        <v>9.1189155884165096</v>
      </c>
      <c r="IJ317" s="144">
        <v>7.3483535528596198</v>
      </c>
      <c r="IK317" s="144">
        <v>5.13630685575722</v>
      </c>
      <c r="IL317" s="144">
        <v>11.2936772046589</v>
      </c>
      <c r="IM317" s="146">
        <v>83.173000000000002</v>
      </c>
      <c r="IN317" s="135">
        <v>86.718999999999994</v>
      </c>
      <c r="IO317" s="385">
        <v>0.35629453681710199</v>
      </c>
      <c r="IP317" s="366">
        <v>0</v>
      </c>
      <c r="IQ317" s="385">
        <v>3.5714285714285698</v>
      </c>
      <c r="IR317" s="366">
        <v>0</v>
      </c>
      <c r="IS317" s="144">
        <v>88.095238095238102</v>
      </c>
      <c r="IT317" s="144">
        <v>96.296296296296305</v>
      </c>
      <c r="IU317" s="144">
        <v>9.9762470308788593</v>
      </c>
      <c r="IV317" s="144">
        <v>10.102899906454599</v>
      </c>
      <c r="IW317" s="144">
        <v>5.4297205757832296</v>
      </c>
      <c r="IX317" s="144">
        <v>7.6338110558642898</v>
      </c>
      <c r="IY317" s="338">
        <v>7</v>
      </c>
      <c r="IZ317" s="366">
        <v>0.195203569436698</v>
      </c>
      <c r="JA317" s="366">
        <v>2.1341463414634099</v>
      </c>
      <c r="JB317" s="366">
        <v>96.341463414634106</v>
      </c>
      <c r="JC317" s="366">
        <v>9.1466815393195802</v>
      </c>
      <c r="JD317" s="144">
        <v>18.344425956738799</v>
      </c>
    </row>
    <row r="318" spans="1:264" ht="18" customHeight="1">
      <c r="A318" s="278"/>
      <c r="B318" s="279" t="s">
        <v>87</v>
      </c>
      <c r="C318" s="279" t="s">
        <v>87</v>
      </c>
      <c r="D318" s="280" t="s">
        <v>2034</v>
      </c>
      <c r="E318" s="281" t="s">
        <v>1513</v>
      </c>
      <c r="F318" s="280" t="s">
        <v>142</v>
      </c>
      <c r="G318" s="281" t="s">
        <v>41</v>
      </c>
      <c r="H318" s="282" t="s">
        <v>87</v>
      </c>
      <c r="I318" s="282" t="s">
        <v>87</v>
      </c>
      <c r="J318" s="282" t="s">
        <v>87</v>
      </c>
      <c r="K318" s="282" t="s">
        <v>87</v>
      </c>
      <c r="L318" s="282" t="s">
        <v>87</v>
      </c>
      <c r="M318" s="283">
        <v>54027</v>
      </c>
      <c r="N318" s="282" t="s">
        <v>87</v>
      </c>
      <c r="O318" s="282" t="s">
        <v>87</v>
      </c>
      <c r="P318" s="282" t="s">
        <v>87</v>
      </c>
      <c r="Q318" s="282" t="s">
        <v>87</v>
      </c>
      <c r="R318" s="132">
        <v>84.143743002931288</v>
      </c>
      <c r="S318" s="132">
        <v>91.778223798380822</v>
      </c>
      <c r="T318" s="339" t="s">
        <v>88</v>
      </c>
      <c r="U318" s="339" t="s">
        <v>88</v>
      </c>
      <c r="V318" s="132">
        <v>5.9659090909090899</v>
      </c>
      <c r="W318" s="132">
        <v>13.7310606060606</v>
      </c>
      <c r="X318" s="132">
        <v>19.696969696969699</v>
      </c>
      <c r="Y318" s="282" t="s">
        <v>87</v>
      </c>
      <c r="Z318" s="282" t="s">
        <v>87</v>
      </c>
      <c r="AA318" s="282" t="s">
        <v>87</v>
      </c>
      <c r="AB318" s="282" t="s">
        <v>87</v>
      </c>
      <c r="AC318" s="282" t="s">
        <v>87</v>
      </c>
      <c r="AD318" s="282" t="s">
        <v>87</v>
      </c>
      <c r="AE318" s="282" t="s">
        <v>87</v>
      </c>
      <c r="AF318" s="282" t="s">
        <v>87</v>
      </c>
      <c r="AG318" s="282" t="s">
        <v>87</v>
      </c>
      <c r="AH318" s="282" t="s">
        <v>87</v>
      </c>
      <c r="AI318" s="282" t="s">
        <v>87</v>
      </c>
      <c r="AJ318" s="282" t="s">
        <v>87</v>
      </c>
      <c r="AK318" s="282" t="s">
        <v>87</v>
      </c>
      <c r="AL318" s="282" t="s">
        <v>87</v>
      </c>
      <c r="AM318" s="282" t="s">
        <v>87</v>
      </c>
      <c r="AN318" s="282" t="s">
        <v>87</v>
      </c>
      <c r="AO318" s="282" t="s">
        <v>87</v>
      </c>
      <c r="AP318" s="282" t="s">
        <v>87</v>
      </c>
      <c r="AQ318" s="282" t="s">
        <v>87</v>
      </c>
      <c r="AR318" s="282" t="s">
        <v>87</v>
      </c>
      <c r="AS318" s="282" t="s">
        <v>87</v>
      </c>
      <c r="AT318" s="282" t="s">
        <v>87</v>
      </c>
      <c r="AU318" s="282" t="s">
        <v>87</v>
      </c>
      <c r="AV318" s="282" t="s">
        <v>87</v>
      </c>
      <c r="AW318" s="286" t="s">
        <v>87</v>
      </c>
      <c r="AX318" s="286" t="s">
        <v>87</v>
      </c>
      <c r="AY318" s="286" t="s">
        <v>87</v>
      </c>
      <c r="AZ318" s="286" t="s">
        <v>87</v>
      </c>
      <c r="BA318" s="286" t="s">
        <v>87</v>
      </c>
      <c r="BB318" s="285">
        <v>10</v>
      </c>
      <c r="BC318" s="285">
        <v>15</v>
      </c>
      <c r="BD318" s="287" t="s">
        <v>88</v>
      </c>
      <c r="BE318" s="287" t="s">
        <v>88</v>
      </c>
      <c r="BF318" s="287" t="s">
        <v>88</v>
      </c>
      <c r="BG318" s="285">
        <v>0</v>
      </c>
      <c r="BH318" s="284">
        <v>0</v>
      </c>
      <c r="BI318" s="285">
        <v>0</v>
      </c>
      <c r="BJ318" s="284">
        <v>0</v>
      </c>
      <c r="BK318" s="285">
        <v>0</v>
      </c>
      <c r="BL318" s="284">
        <v>0</v>
      </c>
      <c r="BM318" s="285">
        <v>0</v>
      </c>
      <c r="BN318" s="288">
        <v>0</v>
      </c>
      <c r="BO318" s="289">
        <v>12</v>
      </c>
      <c r="BP318" s="288">
        <v>20.367981533030076</v>
      </c>
      <c r="BQ318" s="285">
        <v>0</v>
      </c>
      <c r="BR318" s="288">
        <v>0</v>
      </c>
      <c r="BS318" s="285">
        <v>0</v>
      </c>
      <c r="BT318" s="288">
        <v>0</v>
      </c>
      <c r="BU318" s="285">
        <v>0</v>
      </c>
      <c r="BV318" s="288">
        <v>0</v>
      </c>
      <c r="BW318" s="285">
        <v>0</v>
      </c>
      <c r="BX318" s="288">
        <v>0</v>
      </c>
      <c r="BY318" s="290">
        <v>0</v>
      </c>
      <c r="BZ318" s="291">
        <v>0</v>
      </c>
      <c r="CA318" s="290">
        <v>0</v>
      </c>
      <c r="CB318" s="291">
        <v>0</v>
      </c>
      <c r="CC318" s="285">
        <v>0</v>
      </c>
      <c r="CD318" s="288">
        <v>0</v>
      </c>
      <c r="CE318" s="290">
        <v>0</v>
      </c>
      <c r="CF318" s="291">
        <v>0</v>
      </c>
      <c r="CG318" s="285">
        <v>31</v>
      </c>
      <c r="CH318" s="288">
        <v>52.617285626994359</v>
      </c>
      <c r="CI318" s="285">
        <v>330</v>
      </c>
      <c r="CJ318" s="288">
        <v>560.11949215832715</v>
      </c>
      <c r="CK318" s="285">
        <v>174</v>
      </c>
      <c r="CL318" s="288">
        <v>295.33573222893614</v>
      </c>
      <c r="CM318" s="290">
        <v>0</v>
      </c>
      <c r="CN318" s="294">
        <v>0</v>
      </c>
      <c r="CO318" s="290">
        <v>0</v>
      </c>
      <c r="CP318" s="291">
        <v>0</v>
      </c>
      <c r="CQ318" s="290">
        <v>1</v>
      </c>
      <c r="CR318" s="291">
        <v>1.6973317944191733</v>
      </c>
      <c r="CS318" s="290">
        <v>1</v>
      </c>
      <c r="CT318" s="291">
        <v>1.6973317944191733</v>
      </c>
      <c r="CU318" s="290">
        <v>0</v>
      </c>
      <c r="CV318" s="291">
        <v>0</v>
      </c>
      <c r="CW318" s="290">
        <v>0</v>
      </c>
      <c r="CX318" s="291">
        <v>0</v>
      </c>
      <c r="CY318" s="290">
        <v>0</v>
      </c>
      <c r="CZ318" s="291">
        <v>0</v>
      </c>
      <c r="DA318" s="290">
        <v>0</v>
      </c>
      <c r="DB318" s="291">
        <v>0</v>
      </c>
      <c r="DC318" s="290">
        <v>0</v>
      </c>
      <c r="DD318" s="290">
        <v>0</v>
      </c>
      <c r="DE318" s="290">
        <v>0</v>
      </c>
      <c r="DF318" s="290">
        <v>0</v>
      </c>
      <c r="DG318" s="290">
        <v>0</v>
      </c>
      <c r="DH318" s="290">
        <v>0</v>
      </c>
      <c r="DI318" s="290">
        <v>0</v>
      </c>
      <c r="DJ318" s="290">
        <v>0</v>
      </c>
      <c r="DK318" s="290">
        <v>0</v>
      </c>
      <c r="DL318" s="290">
        <v>0</v>
      </c>
      <c r="DM318" s="290">
        <v>0</v>
      </c>
      <c r="DN318" s="290">
        <v>0</v>
      </c>
      <c r="DO318" s="290">
        <v>0</v>
      </c>
      <c r="DP318" s="290">
        <v>0</v>
      </c>
      <c r="DQ318" s="290">
        <v>0</v>
      </c>
      <c r="DR318" s="290">
        <v>0</v>
      </c>
      <c r="DS318" s="290">
        <v>0</v>
      </c>
      <c r="DT318" s="290">
        <v>0</v>
      </c>
      <c r="DU318" s="290">
        <v>0</v>
      </c>
      <c r="DV318" s="290">
        <v>0</v>
      </c>
      <c r="DW318" s="290">
        <v>0</v>
      </c>
      <c r="DX318" s="290">
        <v>0</v>
      </c>
      <c r="DY318" s="290">
        <v>0</v>
      </c>
      <c r="DZ318" s="290">
        <v>0</v>
      </c>
      <c r="EA318" s="290">
        <v>0</v>
      </c>
      <c r="EB318" s="291">
        <v>0</v>
      </c>
      <c r="EC318" s="290">
        <v>0</v>
      </c>
      <c r="ED318" s="290">
        <v>0</v>
      </c>
      <c r="EE318" s="290">
        <v>0</v>
      </c>
      <c r="EF318" s="291">
        <v>0</v>
      </c>
      <c r="EG318" s="290">
        <v>0</v>
      </c>
      <c r="EH318" s="290">
        <v>0</v>
      </c>
      <c r="EI318" s="290">
        <v>0</v>
      </c>
      <c r="EJ318" s="290">
        <v>0</v>
      </c>
      <c r="EK318" s="290">
        <v>0</v>
      </c>
      <c r="EL318" s="290">
        <v>0</v>
      </c>
      <c r="EM318" s="290">
        <v>0</v>
      </c>
      <c r="EN318" s="290">
        <v>0</v>
      </c>
      <c r="EO318" s="290">
        <v>0</v>
      </c>
      <c r="EP318" s="290">
        <v>0</v>
      </c>
      <c r="EQ318" s="290">
        <v>0</v>
      </c>
      <c r="ER318" s="290">
        <v>0</v>
      </c>
      <c r="ES318" s="290">
        <v>0</v>
      </c>
      <c r="ET318" s="290">
        <v>0</v>
      </c>
      <c r="EU318" s="290">
        <v>0</v>
      </c>
      <c r="EV318" s="290">
        <v>0</v>
      </c>
      <c r="EW318" s="290">
        <v>0</v>
      </c>
      <c r="EX318" s="290">
        <v>0</v>
      </c>
      <c r="EY318" s="290">
        <v>0</v>
      </c>
      <c r="EZ318" s="290">
        <v>0</v>
      </c>
      <c r="FA318" s="290">
        <v>0</v>
      </c>
      <c r="FB318" s="290">
        <v>0</v>
      </c>
      <c r="FC318" s="290">
        <v>0</v>
      </c>
      <c r="FD318" s="290">
        <v>0</v>
      </c>
      <c r="FE318" s="290">
        <v>0</v>
      </c>
      <c r="FF318" s="290">
        <v>0</v>
      </c>
      <c r="FG318" s="290">
        <v>0</v>
      </c>
      <c r="FH318" s="290">
        <v>0</v>
      </c>
      <c r="FI318" s="290">
        <v>0</v>
      </c>
      <c r="FJ318" s="290">
        <v>0</v>
      </c>
      <c r="FK318" s="295">
        <v>1</v>
      </c>
      <c r="FL318" s="291">
        <v>1.8509263886575231</v>
      </c>
      <c r="FM318" s="295">
        <v>0</v>
      </c>
      <c r="FN318" s="291">
        <v>0</v>
      </c>
      <c r="FO318" s="295">
        <v>0</v>
      </c>
      <c r="FP318" s="291">
        <v>0</v>
      </c>
      <c r="FQ318" s="281">
        <v>0</v>
      </c>
      <c r="FR318" s="292">
        <v>0</v>
      </c>
      <c r="FS318" s="281">
        <v>0</v>
      </c>
      <c r="FT318" s="292">
        <v>0</v>
      </c>
      <c r="FU318" s="289">
        <v>0</v>
      </c>
      <c r="FV318" s="288">
        <v>0</v>
      </c>
      <c r="FW318" s="293">
        <v>0</v>
      </c>
      <c r="FX318" s="293">
        <v>0</v>
      </c>
      <c r="FY318" s="293">
        <v>0</v>
      </c>
      <c r="FZ318" s="293">
        <v>0</v>
      </c>
      <c r="GA318" s="293">
        <v>0</v>
      </c>
      <c r="GB318" s="290">
        <v>0</v>
      </c>
      <c r="GC318" s="290">
        <v>0</v>
      </c>
      <c r="GD318" s="290">
        <v>0</v>
      </c>
      <c r="GE318" s="290">
        <v>0</v>
      </c>
      <c r="GF318" s="290">
        <v>0</v>
      </c>
      <c r="GG318" s="291">
        <v>0</v>
      </c>
      <c r="GH318" s="291">
        <v>0</v>
      </c>
      <c r="GI318" s="291">
        <v>0</v>
      </c>
      <c r="GJ318" s="291">
        <v>0</v>
      </c>
      <c r="GK318" s="291">
        <v>0</v>
      </c>
      <c r="GL318" s="291">
        <v>0</v>
      </c>
      <c r="GM318" s="291">
        <v>0</v>
      </c>
      <c r="GN318" s="291">
        <v>0</v>
      </c>
      <c r="GO318" s="291">
        <v>0</v>
      </c>
      <c r="GP318" s="291">
        <v>0</v>
      </c>
      <c r="GQ318" s="291">
        <v>0</v>
      </c>
      <c r="GR318" s="291">
        <v>0</v>
      </c>
      <c r="GS318" s="291">
        <v>0</v>
      </c>
      <c r="GT318" s="291">
        <v>0</v>
      </c>
      <c r="GU318" s="291">
        <v>0</v>
      </c>
      <c r="GV318" s="291">
        <v>0</v>
      </c>
      <c r="GW318" s="291">
        <v>0</v>
      </c>
      <c r="GX318" s="291">
        <v>0</v>
      </c>
      <c r="GY318" s="291">
        <v>0</v>
      </c>
      <c r="GZ318" s="291">
        <v>0</v>
      </c>
      <c r="HA318" s="291">
        <v>0</v>
      </c>
      <c r="HB318" s="291">
        <v>0</v>
      </c>
      <c r="HC318" s="291">
        <v>0</v>
      </c>
      <c r="HD318" s="291">
        <v>0</v>
      </c>
      <c r="HE318" s="291">
        <v>0</v>
      </c>
      <c r="HF318" s="291">
        <v>0</v>
      </c>
      <c r="HG318" s="291">
        <v>0</v>
      </c>
      <c r="HH318" s="291">
        <v>0</v>
      </c>
      <c r="HI318" s="291">
        <v>0</v>
      </c>
      <c r="HJ318" s="134">
        <v>3.7018527773150463</v>
      </c>
      <c r="HK318" s="134">
        <v>31.465748607177893</v>
      </c>
      <c r="HL318" s="132">
        <v>64.042053047550297</v>
      </c>
      <c r="HM318" s="144">
        <v>81.706812609229402</v>
      </c>
      <c r="HN318" s="144">
        <v>97.472300043825001</v>
      </c>
      <c r="HO318" s="365">
        <v>0.13110455588331699</v>
      </c>
      <c r="HP318" s="366">
        <v>0.11379153390987699</v>
      </c>
      <c r="HQ318" s="365">
        <v>7.6923076923076898</v>
      </c>
      <c r="HR318" s="366">
        <v>7.0422535211267601</v>
      </c>
      <c r="HS318" s="132">
        <v>86.538461538461505</v>
      </c>
      <c r="HT318" s="132">
        <v>91.549295774647902</v>
      </c>
      <c r="HU318" s="132">
        <v>1.70435922648312</v>
      </c>
      <c r="HV318" s="132">
        <v>1.6158397815202501</v>
      </c>
      <c r="HW318" s="132">
        <v>10.897496906823999</v>
      </c>
      <c r="HX318" s="132">
        <v>16.7368421052632</v>
      </c>
      <c r="HY318" s="144">
        <v>72.044048432373586</v>
      </c>
      <c r="HZ318" s="144">
        <v>68.579047739001993</v>
      </c>
      <c r="IA318" s="383">
        <v>5</v>
      </c>
      <c r="IB318" s="383">
        <v>2</v>
      </c>
      <c r="IC318" s="366">
        <v>0.202922077922078</v>
      </c>
      <c r="ID318" s="366">
        <v>5.8840835539864703E-2</v>
      </c>
      <c r="IE318" s="366">
        <v>2.8248587570621502</v>
      </c>
      <c r="IF318" s="366">
        <v>1.0416666666666701</v>
      </c>
      <c r="IG318" s="144">
        <v>81.355932203389798</v>
      </c>
      <c r="IH318" s="144">
        <v>81.7708333333333</v>
      </c>
      <c r="II318" s="144">
        <v>7.1834415584415598</v>
      </c>
      <c r="IJ318" s="144">
        <v>5.6487202118270101</v>
      </c>
      <c r="IK318" s="144">
        <v>9.0130389264299993</v>
      </c>
      <c r="IL318" s="144">
        <v>14.086124401913899</v>
      </c>
      <c r="IM318" s="146">
        <v>64.634282450593474</v>
      </c>
      <c r="IN318" s="135">
        <v>68.326530210217911</v>
      </c>
      <c r="IO318" s="366">
        <v>0.131406044678055</v>
      </c>
      <c r="IP318" s="366">
        <v>6.0096153846153799E-2</v>
      </c>
      <c r="IQ318" s="366">
        <v>1.65289256198347</v>
      </c>
      <c r="IR318" s="366">
        <v>0.84745762711864403</v>
      </c>
      <c r="IS318" s="144">
        <v>95.867768595041298</v>
      </c>
      <c r="IT318" s="144">
        <v>94.915254237288096</v>
      </c>
      <c r="IU318" s="144">
        <v>7.9500657030223403</v>
      </c>
      <c r="IV318" s="144">
        <v>7.0913461538461497</v>
      </c>
      <c r="IW318" s="144">
        <v>11.0994213571804</v>
      </c>
      <c r="IX318" s="144">
        <v>13.2261410788382</v>
      </c>
      <c r="IY318" s="338">
        <v>5</v>
      </c>
      <c r="IZ318" s="366">
        <v>0.15552099533437</v>
      </c>
      <c r="JA318" s="366">
        <v>2.2026431718061699</v>
      </c>
      <c r="JB318" s="366">
        <v>91.189427312775294</v>
      </c>
      <c r="JC318" s="366">
        <v>7.0606531881804004</v>
      </c>
      <c r="JD318" s="144">
        <v>15.7416267942584</v>
      </c>
    </row>
    <row r="319" spans="1:264" ht="18" customHeight="1">
      <c r="A319" s="278"/>
      <c r="B319" s="279" t="s">
        <v>87</v>
      </c>
      <c r="C319" s="279" t="s">
        <v>87</v>
      </c>
      <c r="D319" s="280" t="s">
        <v>2035</v>
      </c>
      <c r="E319" s="281" t="s">
        <v>1313</v>
      </c>
      <c r="F319" s="280" t="s">
        <v>142</v>
      </c>
      <c r="G319" s="281" t="s">
        <v>41</v>
      </c>
      <c r="H319" s="282" t="s">
        <v>87</v>
      </c>
      <c r="I319" s="282" t="s">
        <v>87</v>
      </c>
      <c r="J319" s="282" t="s">
        <v>87</v>
      </c>
      <c r="K319" s="282" t="s">
        <v>87</v>
      </c>
      <c r="L319" s="282" t="s">
        <v>87</v>
      </c>
      <c r="M319" s="283">
        <v>85584</v>
      </c>
      <c r="N319" s="282" t="s">
        <v>87</v>
      </c>
      <c r="O319" s="282" t="s">
        <v>87</v>
      </c>
      <c r="P319" s="282" t="s">
        <v>87</v>
      </c>
      <c r="Q319" s="282" t="s">
        <v>87</v>
      </c>
      <c r="R319" s="132">
        <v>100.22270021798663</v>
      </c>
      <c r="S319" s="132">
        <v>95.06203715339457</v>
      </c>
      <c r="T319" s="338">
        <v>2.3020475933328726</v>
      </c>
      <c r="U319" s="339" t="s">
        <v>88</v>
      </c>
      <c r="V319" s="132">
        <v>8.3963691376702005</v>
      </c>
      <c r="W319" s="132">
        <v>12.4054462934947</v>
      </c>
      <c r="X319" s="132">
        <v>20.801815431164901</v>
      </c>
      <c r="Y319" s="282" t="s">
        <v>87</v>
      </c>
      <c r="Z319" s="282" t="s">
        <v>87</v>
      </c>
      <c r="AA319" s="282" t="s">
        <v>87</v>
      </c>
      <c r="AB319" s="282" t="s">
        <v>87</v>
      </c>
      <c r="AC319" s="282" t="s">
        <v>87</v>
      </c>
      <c r="AD319" s="282" t="s">
        <v>87</v>
      </c>
      <c r="AE319" s="282" t="s">
        <v>87</v>
      </c>
      <c r="AF319" s="282" t="s">
        <v>87</v>
      </c>
      <c r="AG319" s="282" t="s">
        <v>87</v>
      </c>
      <c r="AH319" s="282" t="s">
        <v>87</v>
      </c>
      <c r="AI319" s="282" t="s">
        <v>87</v>
      </c>
      <c r="AJ319" s="282" t="s">
        <v>87</v>
      </c>
      <c r="AK319" s="282" t="s">
        <v>87</v>
      </c>
      <c r="AL319" s="282" t="s">
        <v>87</v>
      </c>
      <c r="AM319" s="282" t="s">
        <v>87</v>
      </c>
      <c r="AN319" s="282" t="s">
        <v>87</v>
      </c>
      <c r="AO319" s="282" t="s">
        <v>87</v>
      </c>
      <c r="AP319" s="282" t="s">
        <v>87</v>
      </c>
      <c r="AQ319" s="282" t="s">
        <v>87</v>
      </c>
      <c r="AR319" s="282" t="s">
        <v>87</v>
      </c>
      <c r="AS319" s="282" t="s">
        <v>87</v>
      </c>
      <c r="AT319" s="282" t="s">
        <v>87</v>
      </c>
      <c r="AU319" s="282" t="s">
        <v>87</v>
      </c>
      <c r="AV319" s="282" t="s">
        <v>87</v>
      </c>
      <c r="AW319" s="286" t="s">
        <v>87</v>
      </c>
      <c r="AX319" s="286" t="s">
        <v>87</v>
      </c>
      <c r="AY319" s="286" t="s">
        <v>87</v>
      </c>
      <c r="AZ319" s="286" t="s">
        <v>87</v>
      </c>
      <c r="BA319" s="286" t="s">
        <v>87</v>
      </c>
      <c r="BB319" s="285">
        <v>17</v>
      </c>
      <c r="BC319" s="285">
        <v>19</v>
      </c>
      <c r="BD319" s="287" t="s">
        <v>88</v>
      </c>
      <c r="BE319" s="287" t="s">
        <v>88</v>
      </c>
      <c r="BF319" s="287" t="s">
        <v>88</v>
      </c>
      <c r="BG319" s="285">
        <v>0</v>
      </c>
      <c r="BH319" s="284">
        <v>0</v>
      </c>
      <c r="BI319" s="285">
        <v>44</v>
      </c>
      <c r="BJ319" s="284">
        <v>47.830766053200854</v>
      </c>
      <c r="BK319" s="285">
        <v>0</v>
      </c>
      <c r="BL319" s="284">
        <v>0</v>
      </c>
      <c r="BM319" s="285">
        <v>0</v>
      </c>
      <c r="BN319" s="288">
        <v>0</v>
      </c>
      <c r="BO319" s="289">
        <v>21</v>
      </c>
      <c r="BP319" s="288">
        <v>22.828320161754956</v>
      </c>
      <c r="BQ319" s="285">
        <v>0</v>
      </c>
      <c r="BR319" s="288">
        <v>0</v>
      </c>
      <c r="BS319" s="285">
        <v>0</v>
      </c>
      <c r="BT319" s="288">
        <v>0</v>
      </c>
      <c r="BU319" s="285">
        <v>0</v>
      </c>
      <c r="BV319" s="288">
        <v>0</v>
      </c>
      <c r="BW319" s="285">
        <v>0</v>
      </c>
      <c r="BX319" s="288">
        <v>0</v>
      </c>
      <c r="BY319" s="290">
        <v>0</v>
      </c>
      <c r="BZ319" s="291">
        <v>0</v>
      </c>
      <c r="CA319" s="290">
        <v>114</v>
      </c>
      <c r="CB319" s="291">
        <v>123.92516659238404</v>
      </c>
      <c r="CC319" s="290">
        <v>14</v>
      </c>
      <c r="CD319" s="291">
        <v>15.218880107836636</v>
      </c>
      <c r="CE319" s="290">
        <v>6</v>
      </c>
      <c r="CF319" s="291">
        <v>6.5223771890728441</v>
      </c>
      <c r="CG319" s="285">
        <v>136</v>
      </c>
      <c r="CH319" s="288">
        <v>147.84054961898448</v>
      </c>
      <c r="CI319" s="285">
        <v>165</v>
      </c>
      <c r="CJ319" s="288">
        <v>179.36537269950321</v>
      </c>
      <c r="CK319" s="285">
        <v>55</v>
      </c>
      <c r="CL319" s="288">
        <v>59.788457566501066</v>
      </c>
      <c r="CM319" s="290">
        <v>406</v>
      </c>
      <c r="CN319" s="294">
        <v>441.34752312726243</v>
      </c>
      <c r="CO319" s="290">
        <v>24</v>
      </c>
      <c r="CP319" s="291">
        <v>26.089508756291377</v>
      </c>
      <c r="CQ319" s="285">
        <v>1</v>
      </c>
      <c r="CR319" s="288">
        <v>1.0870628648454741</v>
      </c>
      <c r="CS319" s="290">
        <v>0</v>
      </c>
      <c r="CT319" s="291">
        <v>0</v>
      </c>
      <c r="CU319" s="290">
        <v>8</v>
      </c>
      <c r="CV319" s="291">
        <v>8.6965029187637928</v>
      </c>
      <c r="CW319" s="290">
        <v>158</v>
      </c>
      <c r="CX319" s="291">
        <v>171.75593264558489</v>
      </c>
      <c r="CY319" s="290">
        <v>158</v>
      </c>
      <c r="CZ319" s="291">
        <v>171.75593264558489</v>
      </c>
      <c r="DA319" s="290">
        <v>0</v>
      </c>
      <c r="DB319" s="291">
        <v>0</v>
      </c>
      <c r="DC319" s="290">
        <v>14</v>
      </c>
      <c r="DD319" s="290">
        <v>0</v>
      </c>
      <c r="DE319" s="290">
        <v>104</v>
      </c>
      <c r="DF319" s="290">
        <v>1979</v>
      </c>
      <c r="DG319" s="290">
        <v>3478</v>
      </c>
      <c r="DH319" s="290">
        <v>230</v>
      </c>
      <c r="DI319" s="290">
        <v>8</v>
      </c>
      <c r="DJ319" s="290">
        <v>64</v>
      </c>
      <c r="DK319" s="290">
        <v>11</v>
      </c>
      <c r="DL319" s="290">
        <v>0</v>
      </c>
      <c r="DM319" s="290">
        <v>0</v>
      </c>
      <c r="DN319" s="290">
        <v>306</v>
      </c>
      <c r="DO319" s="290">
        <v>23</v>
      </c>
      <c r="DP319" s="290">
        <v>19</v>
      </c>
      <c r="DQ319" s="290">
        <v>0</v>
      </c>
      <c r="DR319" s="290">
        <v>0</v>
      </c>
      <c r="DS319" s="290">
        <v>26</v>
      </c>
      <c r="DT319" s="290">
        <v>2941</v>
      </c>
      <c r="DU319" s="290">
        <v>0</v>
      </c>
      <c r="DV319" s="290">
        <v>706</v>
      </c>
      <c r="DW319" s="290">
        <v>1979</v>
      </c>
      <c r="DX319" s="290">
        <v>125</v>
      </c>
      <c r="DY319" s="290">
        <v>0</v>
      </c>
      <c r="DZ319" s="290">
        <v>0</v>
      </c>
      <c r="EA319" s="290">
        <v>2845</v>
      </c>
      <c r="EB319" s="291">
        <v>24.674868189806698</v>
      </c>
      <c r="EC319" s="290">
        <v>117</v>
      </c>
      <c r="ED319" s="290">
        <v>1013</v>
      </c>
      <c r="EE319" s="290">
        <v>238</v>
      </c>
      <c r="EF319" s="291">
        <v>23.49457058242843</v>
      </c>
      <c r="EG319" s="290">
        <v>44</v>
      </c>
      <c r="EH319" s="290">
        <v>43</v>
      </c>
      <c r="EI319" s="290">
        <v>26</v>
      </c>
      <c r="EJ319" s="290">
        <v>0</v>
      </c>
      <c r="EK319" s="290">
        <v>39</v>
      </c>
      <c r="EL319" s="290">
        <v>5</v>
      </c>
      <c r="EM319" s="290">
        <v>1</v>
      </c>
      <c r="EN319" s="290">
        <v>1</v>
      </c>
      <c r="EO319" s="290">
        <v>9</v>
      </c>
      <c r="EP319" s="290">
        <v>0</v>
      </c>
      <c r="EQ319" s="290">
        <v>3</v>
      </c>
      <c r="ER319" s="290">
        <v>0</v>
      </c>
      <c r="ES319" s="290">
        <v>2</v>
      </c>
      <c r="ET319" s="290">
        <v>0</v>
      </c>
      <c r="EU319" s="290">
        <v>0</v>
      </c>
      <c r="EV319" s="290">
        <v>460</v>
      </c>
      <c r="EW319" s="290">
        <v>0</v>
      </c>
      <c r="EX319" s="290">
        <v>0</v>
      </c>
      <c r="EY319" s="290">
        <v>0</v>
      </c>
      <c r="EZ319" s="290">
        <v>0</v>
      </c>
      <c r="FA319" s="290">
        <v>4</v>
      </c>
      <c r="FB319" s="290">
        <v>1</v>
      </c>
      <c r="FC319" s="290">
        <v>1</v>
      </c>
      <c r="FD319" s="290">
        <v>5</v>
      </c>
      <c r="FE319" s="290">
        <v>1</v>
      </c>
      <c r="FF319" s="290">
        <v>10</v>
      </c>
      <c r="FG319" s="290">
        <v>31</v>
      </c>
      <c r="FH319" s="290">
        <v>52</v>
      </c>
      <c r="FI319" s="290">
        <v>8</v>
      </c>
      <c r="FJ319" s="290">
        <v>254</v>
      </c>
      <c r="FK319" s="289">
        <v>2</v>
      </c>
      <c r="FL319" s="288">
        <v>2.336885399140026</v>
      </c>
      <c r="FM319" s="295">
        <v>0</v>
      </c>
      <c r="FN319" s="291">
        <v>0</v>
      </c>
      <c r="FO319" s="295">
        <v>0</v>
      </c>
      <c r="FP319" s="291">
        <v>0</v>
      </c>
      <c r="FQ319" s="281">
        <v>0</v>
      </c>
      <c r="FR319" s="292">
        <v>0</v>
      </c>
      <c r="FS319" s="281">
        <v>0</v>
      </c>
      <c r="FT319" s="292">
        <v>0</v>
      </c>
      <c r="FU319" s="295">
        <v>14</v>
      </c>
      <c r="FV319" s="291">
        <v>15.218880107836636</v>
      </c>
      <c r="FW319" s="293">
        <v>5</v>
      </c>
      <c r="FX319" s="293">
        <v>1</v>
      </c>
      <c r="FY319" s="293">
        <v>3</v>
      </c>
      <c r="FZ319" s="293">
        <v>0</v>
      </c>
      <c r="GA319" s="293">
        <v>0</v>
      </c>
      <c r="GB319" s="290">
        <v>125</v>
      </c>
      <c r="GC319" s="290">
        <v>0</v>
      </c>
      <c r="GD319" s="290">
        <v>0</v>
      </c>
      <c r="GE319" s="290">
        <v>0</v>
      </c>
      <c r="GF319" s="290">
        <v>0</v>
      </c>
      <c r="GG319" s="291">
        <v>35.700000000000003</v>
      </c>
      <c r="GH319" s="291">
        <v>202.2</v>
      </c>
      <c r="GI319" s="291">
        <v>10</v>
      </c>
      <c r="GJ319" s="291">
        <v>3</v>
      </c>
      <c r="GK319" s="291">
        <v>0</v>
      </c>
      <c r="GL319" s="291">
        <v>0</v>
      </c>
      <c r="GM319" s="291">
        <v>1</v>
      </c>
      <c r="GN319" s="291">
        <v>0</v>
      </c>
      <c r="GO319" s="291">
        <v>2</v>
      </c>
      <c r="GP319" s="291">
        <v>1</v>
      </c>
      <c r="GQ319" s="291">
        <v>1</v>
      </c>
      <c r="GR319" s="291">
        <v>0</v>
      </c>
      <c r="GS319" s="291">
        <v>0</v>
      </c>
      <c r="GT319" s="291">
        <v>0</v>
      </c>
      <c r="GU319" s="291">
        <v>0</v>
      </c>
      <c r="GV319" s="291">
        <v>1</v>
      </c>
      <c r="GW319" s="291">
        <v>0</v>
      </c>
      <c r="GX319" s="291">
        <v>0</v>
      </c>
      <c r="GY319" s="291">
        <v>1</v>
      </c>
      <c r="GZ319" s="291">
        <v>1</v>
      </c>
      <c r="HA319" s="291">
        <v>0</v>
      </c>
      <c r="HB319" s="291">
        <v>0</v>
      </c>
      <c r="HC319" s="291">
        <v>0</v>
      </c>
      <c r="HD319" s="291">
        <v>0</v>
      </c>
      <c r="HE319" s="291">
        <v>0</v>
      </c>
      <c r="HF319" s="291">
        <v>0</v>
      </c>
      <c r="HG319" s="291">
        <v>0</v>
      </c>
      <c r="HH319" s="291">
        <v>2</v>
      </c>
      <c r="HI319" s="291">
        <v>1</v>
      </c>
      <c r="HJ319" s="134">
        <v>4.673770798280052</v>
      </c>
      <c r="HK319" s="134">
        <v>7.0106561974200785</v>
      </c>
      <c r="HL319" s="132">
        <v>34.819592447186388</v>
      </c>
      <c r="HM319" s="144">
        <v>92.783670957291605</v>
      </c>
      <c r="HN319" s="144">
        <v>94.678704788457907</v>
      </c>
      <c r="HO319" s="365">
        <v>7.9009744535159299E-2</v>
      </c>
      <c r="HP319" s="365">
        <v>3.4995625546806602E-2</v>
      </c>
      <c r="HQ319" s="365">
        <v>12</v>
      </c>
      <c r="HR319" s="365">
        <v>5.1282051282051304</v>
      </c>
      <c r="HS319" s="132">
        <v>84</v>
      </c>
      <c r="HT319" s="132">
        <v>100</v>
      </c>
      <c r="HU319" s="132">
        <v>0.65841453779299497</v>
      </c>
      <c r="HV319" s="132">
        <v>0.68241469816273004</v>
      </c>
      <c r="HW319" s="132">
        <v>8.7773224043715796</v>
      </c>
      <c r="HX319" s="132">
        <v>14.146782766029601</v>
      </c>
      <c r="HY319" s="144">
        <v>94.106239109057469</v>
      </c>
      <c r="HZ319" s="144">
        <v>85.382171729599506</v>
      </c>
      <c r="IA319" s="383">
        <v>14</v>
      </c>
      <c r="IB319" s="383">
        <v>7</v>
      </c>
      <c r="IC319" s="366">
        <v>0.40995607613469998</v>
      </c>
      <c r="ID319" s="366">
        <v>0.13576415826221899</v>
      </c>
      <c r="IE319" s="366">
        <v>5.3030303030303001</v>
      </c>
      <c r="IF319" s="366">
        <v>3.7433155080213898</v>
      </c>
      <c r="IG319" s="144">
        <v>76.515151515151501</v>
      </c>
      <c r="IH319" s="144">
        <v>80.748663101604294</v>
      </c>
      <c r="II319" s="144">
        <v>7.7306002928257698</v>
      </c>
      <c r="IJ319" s="144">
        <v>3.62684251357642</v>
      </c>
      <c r="IK319" s="144">
        <v>8.3504098360655696</v>
      </c>
      <c r="IL319" s="144">
        <v>14.0641621409775</v>
      </c>
      <c r="IM319" s="146">
        <v>94.873920846525905</v>
      </c>
      <c r="IN319" s="135">
        <v>86.202418856219268</v>
      </c>
      <c r="IO319" s="366">
        <v>0</v>
      </c>
      <c r="IP319" s="366">
        <v>2.4588148512416998E-2</v>
      </c>
      <c r="IQ319" s="366">
        <v>0</v>
      </c>
      <c r="IR319" s="366">
        <v>0.52356020942408399</v>
      </c>
      <c r="IS319" s="144">
        <v>82.673267326732699</v>
      </c>
      <c r="IT319" s="144">
        <v>90.575916230366502</v>
      </c>
      <c r="IU319" s="144">
        <v>6.7400734067400698</v>
      </c>
      <c r="IV319" s="144">
        <v>4.6963363658716499</v>
      </c>
      <c r="IW319" s="144">
        <v>12.149684108213201</v>
      </c>
      <c r="IX319" s="144">
        <v>17.472148753706801</v>
      </c>
      <c r="IY319" s="338">
        <v>6</v>
      </c>
      <c r="IZ319" s="366">
        <v>0.19218449711723301</v>
      </c>
      <c r="JA319" s="366">
        <v>1.8927444794952699</v>
      </c>
      <c r="JB319" s="366">
        <v>92.744479495268095</v>
      </c>
      <c r="JC319" s="366">
        <v>10.153747597693799</v>
      </c>
      <c r="JD319" s="144">
        <v>10.0778231901909</v>
      </c>
    </row>
    <row r="320" spans="1:264" ht="18" customHeight="1">
      <c r="A320" s="278"/>
      <c r="B320" s="279" t="s">
        <v>87</v>
      </c>
      <c r="C320" s="279" t="s">
        <v>87</v>
      </c>
      <c r="D320" s="280" t="s">
        <v>2036</v>
      </c>
      <c r="E320" s="281" t="s">
        <v>1315</v>
      </c>
      <c r="F320" s="280" t="s">
        <v>142</v>
      </c>
      <c r="G320" s="281" t="s">
        <v>41</v>
      </c>
      <c r="H320" s="282" t="s">
        <v>87</v>
      </c>
      <c r="I320" s="282" t="s">
        <v>87</v>
      </c>
      <c r="J320" s="282" t="s">
        <v>87</v>
      </c>
      <c r="K320" s="282" t="s">
        <v>87</v>
      </c>
      <c r="L320" s="282" t="s">
        <v>87</v>
      </c>
      <c r="M320" s="283">
        <v>157746</v>
      </c>
      <c r="N320" s="282" t="s">
        <v>87</v>
      </c>
      <c r="O320" s="282" t="s">
        <v>87</v>
      </c>
      <c r="P320" s="282" t="s">
        <v>87</v>
      </c>
      <c r="Q320" s="282" t="s">
        <v>87</v>
      </c>
      <c r="R320" s="132">
        <v>99.168021493910146</v>
      </c>
      <c r="S320" s="132">
        <v>93.694054643536035</v>
      </c>
      <c r="T320" s="339" t="s">
        <v>88</v>
      </c>
      <c r="U320" s="339" t="s">
        <v>88</v>
      </c>
      <c r="V320" s="132">
        <v>6.1403508771929802</v>
      </c>
      <c r="W320" s="132">
        <v>10.7017543859649</v>
      </c>
      <c r="X320" s="132">
        <v>16.842105263157901</v>
      </c>
      <c r="Y320" s="282" t="s">
        <v>87</v>
      </c>
      <c r="Z320" s="282" t="s">
        <v>87</v>
      </c>
      <c r="AA320" s="282" t="s">
        <v>87</v>
      </c>
      <c r="AB320" s="282" t="s">
        <v>87</v>
      </c>
      <c r="AC320" s="282" t="s">
        <v>87</v>
      </c>
      <c r="AD320" s="282" t="s">
        <v>87</v>
      </c>
      <c r="AE320" s="282" t="s">
        <v>87</v>
      </c>
      <c r="AF320" s="282" t="s">
        <v>87</v>
      </c>
      <c r="AG320" s="282" t="s">
        <v>87</v>
      </c>
      <c r="AH320" s="282" t="s">
        <v>87</v>
      </c>
      <c r="AI320" s="282" t="s">
        <v>87</v>
      </c>
      <c r="AJ320" s="282" t="s">
        <v>87</v>
      </c>
      <c r="AK320" s="282" t="s">
        <v>87</v>
      </c>
      <c r="AL320" s="282" t="s">
        <v>87</v>
      </c>
      <c r="AM320" s="282" t="s">
        <v>87</v>
      </c>
      <c r="AN320" s="282" t="s">
        <v>87</v>
      </c>
      <c r="AO320" s="282" t="s">
        <v>87</v>
      </c>
      <c r="AP320" s="282" t="s">
        <v>87</v>
      </c>
      <c r="AQ320" s="282" t="s">
        <v>87</v>
      </c>
      <c r="AR320" s="282" t="s">
        <v>87</v>
      </c>
      <c r="AS320" s="282" t="s">
        <v>87</v>
      </c>
      <c r="AT320" s="282" t="s">
        <v>87</v>
      </c>
      <c r="AU320" s="282" t="s">
        <v>87</v>
      </c>
      <c r="AV320" s="282" t="s">
        <v>87</v>
      </c>
      <c r="AW320" s="286" t="s">
        <v>87</v>
      </c>
      <c r="AX320" s="286" t="s">
        <v>87</v>
      </c>
      <c r="AY320" s="286" t="s">
        <v>87</v>
      </c>
      <c r="AZ320" s="286" t="s">
        <v>87</v>
      </c>
      <c r="BA320" s="286" t="s">
        <v>87</v>
      </c>
      <c r="BB320" s="285">
        <v>22</v>
      </c>
      <c r="BC320" s="285">
        <v>30</v>
      </c>
      <c r="BD320" s="287" t="s">
        <v>88</v>
      </c>
      <c r="BE320" s="287" t="s">
        <v>88</v>
      </c>
      <c r="BF320" s="287" t="s">
        <v>88</v>
      </c>
      <c r="BG320" s="285">
        <v>23</v>
      </c>
      <c r="BH320" s="284">
        <v>14.103853418038215</v>
      </c>
      <c r="BI320" s="285">
        <v>125</v>
      </c>
      <c r="BJ320" s="284">
        <v>76.651377271946814</v>
      </c>
      <c r="BK320" s="285">
        <v>0</v>
      </c>
      <c r="BL320" s="284">
        <v>0</v>
      </c>
      <c r="BM320" s="285">
        <v>0</v>
      </c>
      <c r="BN320" s="288">
        <v>0</v>
      </c>
      <c r="BO320" s="289">
        <v>85</v>
      </c>
      <c r="BP320" s="288">
        <v>52.122936544923839</v>
      </c>
      <c r="BQ320" s="285">
        <v>10</v>
      </c>
      <c r="BR320" s="288">
        <v>6.1321101817557455</v>
      </c>
      <c r="BS320" s="285">
        <v>0</v>
      </c>
      <c r="BT320" s="288">
        <v>0</v>
      </c>
      <c r="BU320" s="285">
        <v>0</v>
      </c>
      <c r="BV320" s="288">
        <v>0</v>
      </c>
      <c r="BW320" s="285">
        <v>22</v>
      </c>
      <c r="BX320" s="288">
        <v>13.49064239986264</v>
      </c>
      <c r="BY320" s="290">
        <v>0</v>
      </c>
      <c r="BZ320" s="291">
        <v>0</v>
      </c>
      <c r="CA320" s="285">
        <v>172</v>
      </c>
      <c r="CB320" s="288">
        <v>105.47229512619883</v>
      </c>
      <c r="CC320" s="290">
        <v>0</v>
      </c>
      <c r="CD320" s="291">
        <v>0</v>
      </c>
      <c r="CE320" s="285">
        <v>3</v>
      </c>
      <c r="CF320" s="288">
        <v>1.8396330545267239</v>
      </c>
      <c r="CG320" s="285">
        <v>223</v>
      </c>
      <c r="CH320" s="288">
        <v>136.74605705315312</v>
      </c>
      <c r="CI320" s="285">
        <v>378</v>
      </c>
      <c r="CJ320" s="288">
        <v>231.7937648703672</v>
      </c>
      <c r="CK320" s="285">
        <v>63</v>
      </c>
      <c r="CL320" s="288">
        <v>38.632294145061202</v>
      </c>
      <c r="CM320" s="285">
        <v>715</v>
      </c>
      <c r="CN320" s="292">
        <v>438.4458779955358</v>
      </c>
      <c r="CO320" s="285">
        <v>43</v>
      </c>
      <c r="CP320" s="288">
        <v>26.368073781549707</v>
      </c>
      <c r="CQ320" s="285">
        <v>0</v>
      </c>
      <c r="CR320" s="288">
        <v>0</v>
      </c>
      <c r="CS320" s="285">
        <v>0</v>
      </c>
      <c r="CT320" s="288">
        <v>0</v>
      </c>
      <c r="CU320" s="285">
        <v>16</v>
      </c>
      <c r="CV320" s="288">
        <v>9.8113762908091946</v>
      </c>
      <c r="CW320" s="285">
        <v>23</v>
      </c>
      <c r="CX320" s="288">
        <v>14.103853418038215</v>
      </c>
      <c r="CY320" s="285">
        <v>23</v>
      </c>
      <c r="CZ320" s="288">
        <v>14.103853418038215</v>
      </c>
      <c r="DA320" s="290">
        <v>0</v>
      </c>
      <c r="DB320" s="291">
        <v>0</v>
      </c>
      <c r="DC320" s="285">
        <v>0</v>
      </c>
      <c r="DD320" s="285">
        <v>0</v>
      </c>
      <c r="DE320" s="285">
        <v>159</v>
      </c>
      <c r="DF320" s="285">
        <v>6322</v>
      </c>
      <c r="DG320" s="285">
        <v>0</v>
      </c>
      <c r="DH320" s="285">
        <v>520</v>
      </c>
      <c r="DI320" s="285">
        <v>5</v>
      </c>
      <c r="DJ320" s="285">
        <v>136</v>
      </c>
      <c r="DK320" s="285">
        <v>106</v>
      </c>
      <c r="DL320" s="285">
        <v>0</v>
      </c>
      <c r="DM320" s="285">
        <v>0</v>
      </c>
      <c r="DN320" s="285">
        <v>0</v>
      </c>
      <c r="DO320" s="285">
        <v>0</v>
      </c>
      <c r="DP320" s="285">
        <v>0</v>
      </c>
      <c r="DQ320" s="285">
        <v>13</v>
      </c>
      <c r="DR320" s="285">
        <v>0</v>
      </c>
      <c r="DS320" s="285">
        <v>50</v>
      </c>
      <c r="DT320" s="285">
        <v>14624</v>
      </c>
      <c r="DU320" s="285">
        <v>10862</v>
      </c>
      <c r="DV320" s="285">
        <v>1908</v>
      </c>
      <c r="DW320" s="285">
        <v>189</v>
      </c>
      <c r="DX320" s="285">
        <v>609</v>
      </c>
      <c r="DY320" s="285">
        <v>0</v>
      </c>
      <c r="DZ320" s="285">
        <v>0</v>
      </c>
      <c r="EA320" s="285">
        <v>7266</v>
      </c>
      <c r="EB320" s="288">
        <v>25.4472887420864</v>
      </c>
      <c r="EC320" s="285">
        <v>185</v>
      </c>
      <c r="ED320" s="285">
        <v>2380</v>
      </c>
      <c r="EE320" s="285">
        <v>612</v>
      </c>
      <c r="EF320" s="288">
        <v>25.714285714285712</v>
      </c>
      <c r="EG320" s="285">
        <v>73</v>
      </c>
      <c r="EH320" s="285">
        <v>90</v>
      </c>
      <c r="EI320" s="285">
        <v>77</v>
      </c>
      <c r="EJ320" s="285">
        <v>15</v>
      </c>
      <c r="EK320" s="285">
        <v>156</v>
      </c>
      <c r="EL320" s="285">
        <v>1</v>
      </c>
      <c r="EM320" s="285">
        <v>29</v>
      </c>
      <c r="EN320" s="285">
        <v>10</v>
      </c>
      <c r="EO320" s="285">
        <v>18</v>
      </c>
      <c r="EP320" s="285">
        <v>3</v>
      </c>
      <c r="EQ320" s="285">
        <v>11</v>
      </c>
      <c r="ER320" s="285">
        <v>0</v>
      </c>
      <c r="ES320" s="285">
        <v>2</v>
      </c>
      <c r="ET320" s="285">
        <v>0</v>
      </c>
      <c r="EU320" s="285">
        <v>0</v>
      </c>
      <c r="EV320" s="285">
        <v>1509</v>
      </c>
      <c r="EW320" s="285">
        <v>0</v>
      </c>
      <c r="EX320" s="285">
        <v>0</v>
      </c>
      <c r="EY320" s="285">
        <v>0</v>
      </c>
      <c r="EZ320" s="285">
        <v>0</v>
      </c>
      <c r="FA320" s="285">
        <v>12</v>
      </c>
      <c r="FB320" s="285">
        <v>1</v>
      </c>
      <c r="FC320" s="285">
        <v>8</v>
      </c>
      <c r="FD320" s="285">
        <v>4</v>
      </c>
      <c r="FE320" s="285">
        <v>0</v>
      </c>
      <c r="FF320" s="285">
        <v>22</v>
      </c>
      <c r="FG320" s="285">
        <v>157</v>
      </c>
      <c r="FH320" s="285">
        <v>186</v>
      </c>
      <c r="FI320" s="285">
        <v>61</v>
      </c>
      <c r="FJ320" s="285">
        <v>760</v>
      </c>
      <c r="FK320" s="289">
        <v>7</v>
      </c>
      <c r="FL320" s="288">
        <v>4.4375134710230375</v>
      </c>
      <c r="FM320" s="289">
        <v>2</v>
      </c>
      <c r="FN320" s="288">
        <v>1.2678609917208676</v>
      </c>
      <c r="FO320" s="295">
        <v>1</v>
      </c>
      <c r="FP320" s="291">
        <v>0.63393049586043382</v>
      </c>
      <c r="FQ320" s="281">
        <v>1</v>
      </c>
      <c r="FR320" s="292">
        <v>0.61321101817557466</v>
      </c>
      <c r="FS320" s="281">
        <v>0</v>
      </c>
      <c r="FT320" s="292">
        <v>0</v>
      </c>
      <c r="FU320" s="295">
        <v>14</v>
      </c>
      <c r="FV320" s="291">
        <v>8.5849542544580437</v>
      </c>
      <c r="FW320" s="293">
        <v>0</v>
      </c>
      <c r="FX320" s="293">
        <v>0</v>
      </c>
      <c r="FY320" s="293">
        <v>0</v>
      </c>
      <c r="FZ320" s="293">
        <v>0</v>
      </c>
      <c r="GA320" s="293">
        <v>0</v>
      </c>
      <c r="GB320" s="285">
        <v>4075</v>
      </c>
      <c r="GC320" s="285">
        <v>0</v>
      </c>
      <c r="GD320" s="285">
        <v>0</v>
      </c>
      <c r="GE320" s="285">
        <v>0</v>
      </c>
      <c r="GF320" s="285">
        <v>0</v>
      </c>
      <c r="GG320" s="288">
        <v>58.6</v>
      </c>
      <c r="GH320" s="288">
        <v>224.3</v>
      </c>
      <c r="GI320" s="288">
        <v>11</v>
      </c>
      <c r="GJ320" s="288">
        <v>1</v>
      </c>
      <c r="GK320" s="288">
        <v>0.2</v>
      </c>
      <c r="GL320" s="288">
        <v>1.0387</v>
      </c>
      <c r="GM320" s="288">
        <v>4</v>
      </c>
      <c r="GN320" s="288">
        <v>4</v>
      </c>
      <c r="GO320" s="288">
        <v>1</v>
      </c>
      <c r="GP320" s="288">
        <v>4</v>
      </c>
      <c r="GQ320" s="288">
        <v>1</v>
      </c>
      <c r="GR320" s="288">
        <v>0</v>
      </c>
      <c r="GS320" s="288">
        <v>0</v>
      </c>
      <c r="GT320" s="288">
        <v>9.1029999999999998</v>
      </c>
      <c r="GU320" s="288">
        <v>0</v>
      </c>
      <c r="GV320" s="288">
        <v>1</v>
      </c>
      <c r="GW320" s="288">
        <v>1</v>
      </c>
      <c r="GX320" s="288">
        <v>0</v>
      </c>
      <c r="GY320" s="288">
        <v>0</v>
      </c>
      <c r="GZ320" s="288">
        <v>0</v>
      </c>
      <c r="HA320" s="288">
        <v>0</v>
      </c>
      <c r="HB320" s="288">
        <v>0</v>
      </c>
      <c r="HC320" s="288">
        <v>0</v>
      </c>
      <c r="HD320" s="288">
        <v>0</v>
      </c>
      <c r="HE320" s="288">
        <v>2</v>
      </c>
      <c r="HF320" s="288">
        <v>0</v>
      </c>
      <c r="HG320" s="288">
        <v>0</v>
      </c>
      <c r="HH320" s="288">
        <v>3.74</v>
      </c>
      <c r="HI320" s="288">
        <v>0</v>
      </c>
      <c r="HJ320" s="134">
        <v>1.9017914875813018</v>
      </c>
      <c r="HK320" s="134">
        <v>8.875026942046075</v>
      </c>
      <c r="HL320" s="132">
        <v>38.923332445830638</v>
      </c>
      <c r="HM320" s="144">
        <v>95.665711839686907</v>
      </c>
      <c r="HN320" s="144">
        <v>93.743813495821001</v>
      </c>
      <c r="HO320" s="365">
        <v>4.9734748010610098E-2</v>
      </c>
      <c r="HP320" s="365">
        <v>1.05563179562968E-2</v>
      </c>
      <c r="HQ320" s="365">
        <v>2.2222222222222201</v>
      </c>
      <c r="HR320" s="365">
        <v>0.60240963855421703</v>
      </c>
      <c r="HS320" s="132">
        <v>82.962962962963005</v>
      </c>
      <c r="HT320" s="132">
        <v>87.349397590361406</v>
      </c>
      <c r="HU320" s="132">
        <v>2.23806366047745</v>
      </c>
      <c r="HV320" s="132">
        <v>1.75234878074528</v>
      </c>
      <c r="HW320" s="132">
        <v>7.1957368051566801</v>
      </c>
      <c r="HX320" s="132">
        <v>12.756811429293901</v>
      </c>
      <c r="HY320" s="144">
        <v>88.540806707935957</v>
      </c>
      <c r="HZ320" s="144">
        <v>87.281605045258601</v>
      </c>
      <c r="IA320" s="383">
        <v>9</v>
      </c>
      <c r="IB320" s="383">
        <v>9</v>
      </c>
      <c r="IC320" s="366">
        <v>0.21479713603818601</v>
      </c>
      <c r="ID320" s="366">
        <v>0.124965287420161</v>
      </c>
      <c r="IE320" s="366">
        <v>2.4193548387096802</v>
      </c>
      <c r="IF320" s="366">
        <v>1.98675496688742</v>
      </c>
      <c r="IG320" s="144">
        <v>76.881720430107507</v>
      </c>
      <c r="IH320" s="144">
        <v>78.145695364238406</v>
      </c>
      <c r="II320" s="144">
        <v>8.8782816229116897</v>
      </c>
      <c r="IJ320" s="144">
        <v>6.2899194668147702</v>
      </c>
      <c r="IK320" s="144">
        <v>5.1694428489373898</v>
      </c>
      <c r="IL320" s="144">
        <v>11.0025918199633</v>
      </c>
      <c r="IM320" s="146">
        <v>89.989161249832577</v>
      </c>
      <c r="IN320" s="135">
        <v>83.766952918733338</v>
      </c>
      <c r="IO320" s="366">
        <v>0.145878920495988</v>
      </c>
      <c r="IP320" s="366">
        <v>2.7578599007170398E-2</v>
      </c>
      <c r="IQ320" s="366">
        <v>2.0725388601036299</v>
      </c>
      <c r="IR320" s="366">
        <v>0.460829493087558</v>
      </c>
      <c r="IS320" s="144">
        <v>83.419689119170997</v>
      </c>
      <c r="IT320" s="144">
        <v>89.861751152073694</v>
      </c>
      <c r="IU320" s="144">
        <v>7.0386579139314396</v>
      </c>
      <c r="IV320" s="144">
        <v>5.9845559845559801</v>
      </c>
      <c r="IW320" s="144">
        <v>7.4789191261019496</v>
      </c>
      <c r="IX320" s="144">
        <v>10.733116317454501</v>
      </c>
      <c r="IY320" s="338">
        <v>15</v>
      </c>
      <c r="IZ320" s="366">
        <v>0.241041298409127</v>
      </c>
      <c r="JA320" s="366">
        <v>2.3547880690737801</v>
      </c>
      <c r="JB320" s="366">
        <v>88.383045525902702</v>
      </c>
      <c r="JC320" s="366">
        <v>10.2362204724409</v>
      </c>
      <c r="JD320" s="144">
        <v>10.838232505215201</v>
      </c>
    </row>
    <row r="321" spans="1:264" ht="18" customHeight="1">
      <c r="A321" s="278"/>
      <c r="B321" s="279" t="s">
        <v>87</v>
      </c>
      <c r="C321" s="279" t="s">
        <v>87</v>
      </c>
      <c r="D321" s="280" t="s">
        <v>2037</v>
      </c>
      <c r="E321" s="281" t="s">
        <v>1514</v>
      </c>
      <c r="F321" s="280" t="s">
        <v>143</v>
      </c>
      <c r="G321" s="281" t="s">
        <v>42</v>
      </c>
      <c r="H321" s="282" t="s">
        <v>87</v>
      </c>
      <c r="I321" s="282" t="s">
        <v>87</v>
      </c>
      <c r="J321" s="282" t="s">
        <v>87</v>
      </c>
      <c r="K321" s="282" t="s">
        <v>87</v>
      </c>
      <c r="L321" s="282" t="s">
        <v>87</v>
      </c>
      <c r="M321" s="283">
        <v>426671</v>
      </c>
      <c r="N321" s="282" t="s">
        <v>87</v>
      </c>
      <c r="O321" s="282" t="s">
        <v>87</v>
      </c>
      <c r="P321" s="282" t="s">
        <v>87</v>
      </c>
      <c r="Q321" s="282" t="s">
        <v>87</v>
      </c>
      <c r="R321" s="132">
        <v>96.077067172245933</v>
      </c>
      <c r="S321" s="132">
        <v>98.49311189275214</v>
      </c>
      <c r="T321" s="339" t="s">
        <v>88</v>
      </c>
      <c r="U321" s="339" t="s">
        <v>88</v>
      </c>
      <c r="V321" s="132">
        <v>10.6445093195598</v>
      </c>
      <c r="W321" s="132">
        <v>16.887491578711</v>
      </c>
      <c r="X321" s="132">
        <v>27.532000898270802</v>
      </c>
      <c r="Y321" s="282" t="s">
        <v>87</v>
      </c>
      <c r="Z321" s="282" t="s">
        <v>87</v>
      </c>
      <c r="AA321" s="282" t="s">
        <v>87</v>
      </c>
      <c r="AB321" s="282" t="s">
        <v>87</v>
      </c>
      <c r="AC321" s="282" t="s">
        <v>87</v>
      </c>
      <c r="AD321" s="282" t="s">
        <v>87</v>
      </c>
      <c r="AE321" s="282" t="s">
        <v>87</v>
      </c>
      <c r="AF321" s="282" t="s">
        <v>87</v>
      </c>
      <c r="AG321" s="282" t="s">
        <v>87</v>
      </c>
      <c r="AH321" s="282" t="s">
        <v>87</v>
      </c>
      <c r="AI321" s="282" t="s">
        <v>87</v>
      </c>
      <c r="AJ321" s="282" t="s">
        <v>87</v>
      </c>
      <c r="AK321" s="282" t="s">
        <v>87</v>
      </c>
      <c r="AL321" s="282" t="s">
        <v>87</v>
      </c>
      <c r="AM321" s="282" t="s">
        <v>87</v>
      </c>
      <c r="AN321" s="282" t="s">
        <v>87</v>
      </c>
      <c r="AO321" s="282" t="s">
        <v>87</v>
      </c>
      <c r="AP321" s="282" t="s">
        <v>87</v>
      </c>
      <c r="AQ321" s="282" t="s">
        <v>87</v>
      </c>
      <c r="AR321" s="282" t="s">
        <v>87</v>
      </c>
      <c r="AS321" s="282" t="s">
        <v>87</v>
      </c>
      <c r="AT321" s="282" t="s">
        <v>87</v>
      </c>
      <c r="AU321" s="282" t="s">
        <v>87</v>
      </c>
      <c r="AV321" s="282" t="s">
        <v>87</v>
      </c>
      <c r="AW321" s="286" t="s">
        <v>87</v>
      </c>
      <c r="AX321" s="286" t="s">
        <v>87</v>
      </c>
      <c r="AY321" s="286" t="s">
        <v>87</v>
      </c>
      <c r="AZ321" s="286" t="s">
        <v>87</v>
      </c>
      <c r="BA321" s="286" t="s">
        <v>87</v>
      </c>
      <c r="BB321" s="285">
        <v>54</v>
      </c>
      <c r="BC321" s="285">
        <v>45</v>
      </c>
      <c r="BD321" s="287" t="s">
        <v>88</v>
      </c>
      <c r="BE321" s="287" t="s">
        <v>88</v>
      </c>
      <c r="BF321" s="287" t="s">
        <v>88</v>
      </c>
      <c r="BG321" s="285">
        <v>132</v>
      </c>
      <c r="BH321" s="284">
        <v>30.834709604778446</v>
      </c>
      <c r="BI321" s="285">
        <v>717</v>
      </c>
      <c r="BJ321" s="284">
        <v>167.48853626231929</v>
      </c>
      <c r="BK321" s="285">
        <v>39</v>
      </c>
      <c r="BL321" s="284">
        <v>9.1102551105027221</v>
      </c>
      <c r="BM321" s="285">
        <v>10</v>
      </c>
      <c r="BN321" s="288">
        <v>2.3359628488468522</v>
      </c>
      <c r="BO321" s="289">
        <v>438</v>
      </c>
      <c r="BP321" s="288">
        <v>102.31517277949213</v>
      </c>
      <c r="BQ321" s="285">
        <v>0</v>
      </c>
      <c r="BR321" s="288">
        <v>0</v>
      </c>
      <c r="BS321" s="285">
        <v>93</v>
      </c>
      <c r="BT321" s="288">
        <v>21.724454494275726</v>
      </c>
      <c r="BU321" s="285">
        <v>0</v>
      </c>
      <c r="BV321" s="288">
        <v>0</v>
      </c>
      <c r="BW321" s="285">
        <v>86</v>
      </c>
      <c r="BX321" s="288">
        <v>20.089280500082928</v>
      </c>
      <c r="BY321" s="290">
        <v>0</v>
      </c>
      <c r="BZ321" s="291">
        <v>0</v>
      </c>
      <c r="CA321" s="285">
        <v>1080</v>
      </c>
      <c r="CB321" s="288">
        <v>252.28398767546003</v>
      </c>
      <c r="CC321" s="290">
        <v>702</v>
      </c>
      <c r="CD321" s="291">
        <v>163.98459198904899</v>
      </c>
      <c r="CE321" s="285">
        <v>67</v>
      </c>
      <c r="CF321" s="288">
        <v>15.65095108727391</v>
      </c>
      <c r="CG321" s="285">
        <v>2288</v>
      </c>
      <c r="CH321" s="288">
        <v>534.46829981615974</v>
      </c>
      <c r="CI321" s="285">
        <v>1901</v>
      </c>
      <c r="CJ321" s="288">
        <v>444.06653756578658</v>
      </c>
      <c r="CK321" s="285">
        <v>706</v>
      </c>
      <c r="CL321" s="288">
        <v>164.91897712858776</v>
      </c>
      <c r="CM321" s="290">
        <v>1341</v>
      </c>
      <c r="CN321" s="294">
        <v>313.25261803036284</v>
      </c>
      <c r="CO321" s="285">
        <v>310</v>
      </c>
      <c r="CP321" s="288">
        <v>72.41484831425241</v>
      </c>
      <c r="CQ321" s="290">
        <v>8</v>
      </c>
      <c r="CR321" s="291">
        <v>1.8687702790774814</v>
      </c>
      <c r="CS321" s="290">
        <v>0</v>
      </c>
      <c r="CT321" s="291">
        <v>0</v>
      </c>
      <c r="CU321" s="290">
        <v>100</v>
      </c>
      <c r="CV321" s="291">
        <v>23.35962848846852</v>
      </c>
      <c r="CW321" s="290">
        <v>613</v>
      </c>
      <c r="CX321" s="291">
        <v>143.19452263431202</v>
      </c>
      <c r="CY321" s="290">
        <v>613</v>
      </c>
      <c r="CZ321" s="291">
        <v>143.19452263431202</v>
      </c>
      <c r="DA321" s="290">
        <v>0</v>
      </c>
      <c r="DB321" s="291">
        <v>0</v>
      </c>
      <c r="DC321" s="290">
        <v>0</v>
      </c>
      <c r="DD321" s="290">
        <v>243</v>
      </c>
      <c r="DE321" s="290">
        <v>837</v>
      </c>
      <c r="DF321" s="290">
        <v>16595</v>
      </c>
      <c r="DG321" s="290">
        <v>0</v>
      </c>
      <c r="DH321" s="290">
        <v>225</v>
      </c>
      <c r="DI321" s="290">
        <v>142</v>
      </c>
      <c r="DJ321" s="290">
        <v>74</v>
      </c>
      <c r="DK321" s="290">
        <v>145</v>
      </c>
      <c r="DL321" s="290">
        <v>88</v>
      </c>
      <c r="DM321" s="290">
        <v>3</v>
      </c>
      <c r="DN321" s="290">
        <v>1075</v>
      </c>
      <c r="DO321" s="290">
        <v>16</v>
      </c>
      <c r="DP321" s="290">
        <v>282</v>
      </c>
      <c r="DQ321" s="290">
        <v>121</v>
      </c>
      <c r="DR321" s="290">
        <v>0</v>
      </c>
      <c r="DS321" s="290">
        <v>0</v>
      </c>
      <c r="DT321" s="290">
        <v>0</v>
      </c>
      <c r="DU321" s="290">
        <v>29323</v>
      </c>
      <c r="DV321" s="290">
        <v>6176</v>
      </c>
      <c r="DW321" s="290">
        <v>5672</v>
      </c>
      <c r="DX321" s="290">
        <v>907</v>
      </c>
      <c r="DY321" s="290">
        <v>396</v>
      </c>
      <c r="DZ321" s="290">
        <v>2528</v>
      </c>
      <c r="EA321" s="290">
        <v>21990</v>
      </c>
      <c r="EB321" s="291">
        <v>24.6066393815371</v>
      </c>
      <c r="EC321" s="290">
        <v>138</v>
      </c>
      <c r="ED321" s="290">
        <v>7398</v>
      </c>
      <c r="EE321" s="290">
        <v>1837</v>
      </c>
      <c r="EF321" s="291">
        <v>24.83103541497702</v>
      </c>
      <c r="EG321" s="290">
        <v>178</v>
      </c>
      <c r="EH321" s="290">
        <v>85</v>
      </c>
      <c r="EI321" s="290">
        <v>149</v>
      </c>
      <c r="EJ321" s="290">
        <v>37</v>
      </c>
      <c r="EK321" s="290">
        <v>805</v>
      </c>
      <c r="EL321" s="290">
        <v>18</v>
      </c>
      <c r="EM321" s="290">
        <v>45</v>
      </c>
      <c r="EN321" s="290">
        <v>9</v>
      </c>
      <c r="EO321" s="290">
        <v>22</v>
      </c>
      <c r="EP321" s="290">
        <v>7</v>
      </c>
      <c r="EQ321" s="290">
        <v>87</v>
      </c>
      <c r="ER321" s="290">
        <v>0</v>
      </c>
      <c r="ES321" s="290">
        <v>4</v>
      </c>
      <c r="ET321" s="290">
        <v>0</v>
      </c>
      <c r="EU321" s="290">
        <v>0</v>
      </c>
      <c r="EV321" s="290">
        <v>5074</v>
      </c>
      <c r="EW321" s="290">
        <v>133</v>
      </c>
      <c r="EX321" s="290">
        <v>67</v>
      </c>
      <c r="EY321" s="290">
        <v>552</v>
      </c>
      <c r="EZ321" s="290">
        <v>54</v>
      </c>
      <c r="FA321" s="290">
        <v>12</v>
      </c>
      <c r="FB321" s="290">
        <v>0</v>
      </c>
      <c r="FC321" s="290">
        <v>15</v>
      </c>
      <c r="FD321" s="290">
        <v>8</v>
      </c>
      <c r="FE321" s="290">
        <v>0</v>
      </c>
      <c r="FF321" s="290">
        <v>48</v>
      </c>
      <c r="FG321" s="290">
        <v>856</v>
      </c>
      <c r="FH321" s="290">
        <v>1799</v>
      </c>
      <c r="FI321" s="290">
        <v>602</v>
      </c>
      <c r="FJ321" s="290">
        <v>2203</v>
      </c>
      <c r="FK321" s="289">
        <v>52</v>
      </c>
      <c r="FL321" s="288">
        <v>12.187376221960246</v>
      </c>
      <c r="FM321" s="295">
        <v>10</v>
      </c>
      <c r="FN321" s="291">
        <v>2.3437261965308167</v>
      </c>
      <c r="FO321" s="295">
        <v>6</v>
      </c>
      <c r="FP321" s="291">
        <v>1.4062357179184899</v>
      </c>
      <c r="FQ321" s="281">
        <v>4</v>
      </c>
      <c r="FR321" s="292">
        <v>0.93438513953874069</v>
      </c>
      <c r="FS321" s="281">
        <v>2</v>
      </c>
      <c r="FT321" s="292">
        <v>0.46719256976937035</v>
      </c>
      <c r="FU321" s="295">
        <v>51</v>
      </c>
      <c r="FV321" s="291">
        <v>11.913410529118945</v>
      </c>
      <c r="FW321" s="293">
        <v>1</v>
      </c>
      <c r="FX321" s="293">
        <v>0</v>
      </c>
      <c r="FY321" s="293">
        <v>1</v>
      </c>
      <c r="FZ321" s="293">
        <v>0</v>
      </c>
      <c r="GA321" s="293">
        <v>0</v>
      </c>
      <c r="GB321" s="290">
        <v>14070</v>
      </c>
      <c r="GC321" s="290">
        <v>1505</v>
      </c>
      <c r="GD321" s="290">
        <v>4803</v>
      </c>
      <c r="GE321" s="290">
        <v>439</v>
      </c>
      <c r="GF321" s="290">
        <v>0</v>
      </c>
      <c r="GG321" s="291">
        <v>540.29999999999995</v>
      </c>
      <c r="GH321" s="291">
        <v>1050.8</v>
      </c>
      <c r="GI321" s="291">
        <v>38</v>
      </c>
      <c r="GJ321" s="291">
        <v>25</v>
      </c>
      <c r="GK321" s="291">
        <v>2</v>
      </c>
      <c r="GL321" s="291">
        <v>13</v>
      </c>
      <c r="GM321" s="291">
        <v>13</v>
      </c>
      <c r="GN321" s="291">
        <v>8</v>
      </c>
      <c r="GO321" s="291">
        <v>3</v>
      </c>
      <c r="GP321" s="291">
        <v>12.25</v>
      </c>
      <c r="GQ321" s="291">
        <v>4</v>
      </c>
      <c r="GR321" s="291">
        <v>8</v>
      </c>
      <c r="GS321" s="291">
        <v>1</v>
      </c>
      <c r="GT321" s="291">
        <v>32.85</v>
      </c>
      <c r="GU321" s="291">
        <v>2</v>
      </c>
      <c r="GV321" s="291">
        <v>4</v>
      </c>
      <c r="GW321" s="291">
        <v>1</v>
      </c>
      <c r="GX321" s="291">
        <v>0</v>
      </c>
      <c r="GY321" s="291">
        <v>2</v>
      </c>
      <c r="GZ321" s="291">
        <v>5</v>
      </c>
      <c r="HA321" s="291">
        <v>1</v>
      </c>
      <c r="HB321" s="291">
        <v>1</v>
      </c>
      <c r="HC321" s="291">
        <v>0</v>
      </c>
      <c r="HD321" s="291">
        <v>3</v>
      </c>
      <c r="HE321" s="291">
        <v>2</v>
      </c>
      <c r="HF321" s="291">
        <v>0</v>
      </c>
      <c r="HG321" s="291">
        <v>1</v>
      </c>
      <c r="HH321" s="291">
        <v>16.899999999999999</v>
      </c>
      <c r="HI321" s="291">
        <v>3.7</v>
      </c>
      <c r="HJ321" s="134">
        <v>2.1093535768777349</v>
      </c>
      <c r="HK321" s="134">
        <v>15.234220277450309</v>
      </c>
      <c r="HL321" s="132">
        <v>66.976663518261134</v>
      </c>
      <c r="HM321" s="144">
        <v>93.688431993775694</v>
      </c>
      <c r="HN321" s="144">
        <v>94.630522331629095</v>
      </c>
      <c r="HO321" s="366">
        <v>5.8962264150943397E-2</v>
      </c>
      <c r="HP321" s="366">
        <v>3.0902348578492E-2</v>
      </c>
      <c r="HQ321" s="366">
        <v>4.1322314049586799</v>
      </c>
      <c r="HR321" s="366">
        <v>2.7972027972028002</v>
      </c>
      <c r="HS321" s="132">
        <v>60.330578512396698</v>
      </c>
      <c r="HT321" s="132">
        <v>66.433566433566398</v>
      </c>
      <c r="HU321" s="132">
        <v>1.4268867924528299</v>
      </c>
      <c r="HV321" s="132">
        <v>1.10475896168109</v>
      </c>
      <c r="HW321" s="132">
        <v>3.83303303303303</v>
      </c>
      <c r="HX321" s="132">
        <v>6.81667915546348</v>
      </c>
      <c r="HY321" s="144">
        <v>89.615350339342285</v>
      </c>
      <c r="HZ321" s="144">
        <v>89.761521650255403</v>
      </c>
      <c r="IA321" s="383">
        <v>28</v>
      </c>
      <c r="IB321" s="383">
        <v>22</v>
      </c>
      <c r="IC321" s="366">
        <v>0.28211586901763203</v>
      </c>
      <c r="ID321" s="366">
        <v>0.155973059198866</v>
      </c>
      <c r="IE321" s="366">
        <v>3.3694344163658201</v>
      </c>
      <c r="IF321" s="366">
        <v>2.8608582574772399</v>
      </c>
      <c r="IG321" s="144">
        <v>76.173285198555902</v>
      </c>
      <c r="IH321" s="144">
        <v>77.893368010403094</v>
      </c>
      <c r="II321" s="144">
        <v>8.3727959697732999</v>
      </c>
      <c r="IJ321" s="144">
        <v>5.4519673874512602</v>
      </c>
      <c r="IK321" s="144">
        <v>5.8786786786786802</v>
      </c>
      <c r="IL321" s="144">
        <v>9.3324370785031103</v>
      </c>
      <c r="IM321" s="146">
        <v>81.592901273519459</v>
      </c>
      <c r="IN321" s="135">
        <v>95.238540934231196</v>
      </c>
      <c r="IO321" s="366">
        <v>0.40307805056797402</v>
      </c>
      <c r="IP321" s="385">
        <v>0.14239943040227801</v>
      </c>
      <c r="IQ321" s="366">
        <v>5.4726368159204002</v>
      </c>
      <c r="IR321" s="385">
        <v>2.8776978417266199</v>
      </c>
      <c r="IS321" s="144">
        <v>88.557213930348297</v>
      </c>
      <c r="IT321" s="144">
        <v>92.805755395683406</v>
      </c>
      <c r="IU321" s="144">
        <v>7.3653352876511597</v>
      </c>
      <c r="IV321" s="144">
        <v>4.94838020647917</v>
      </c>
      <c r="IW321" s="144">
        <v>4.7648364769314</v>
      </c>
      <c r="IX321" s="144">
        <v>5.6843516888777099</v>
      </c>
      <c r="IY321" s="338">
        <v>41</v>
      </c>
      <c r="IZ321" s="366">
        <v>0.60347365322343205</v>
      </c>
      <c r="JA321" s="366">
        <v>17.982456140350902</v>
      </c>
      <c r="JB321" s="366">
        <v>86.842105263157904</v>
      </c>
      <c r="JC321" s="366">
        <v>3.35590226670592</v>
      </c>
      <c r="JD321" s="144">
        <v>6.7020760788116496</v>
      </c>
    </row>
    <row r="322" spans="1:264" ht="18" customHeight="1">
      <c r="A322" s="278"/>
      <c r="B322" s="279" t="s">
        <v>87</v>
      </c>
      <c r="C322" s="279" t="s">
        <v>87</v>
      </c>
      <c r="D322" s="280" t="s">
        <v>2038</v>
      </c>
      <c r="E322" s="281" t="s">
        <v>1515</v>
      </c>
      <c r="F322" s="280" t="s">
        <v>143</v>
      </c>
      <c r="G322" s="281" t="s">
        <v>42</v>
      </c>
      <c r="H322" s="282" t="s">
        <v>87</v>
      </c>
      <c r="I322" s="282" t="s">
        <v>87</v>
      </c>
      <c r="J322" s="282" t="s">
        <v>87</v>
      </c>
      <c r="K322" s="282" t="s">
        <v>87</v>
      </c>
      <c r="L322" s="282" t="s">
        <v>87</v>
      </c>
      <c r="M322" s="283">
        <v>186231</v>
      </c>
      <c r="N322" s="282" t="s">
        <v>87</v>
      </c>
      <c r="O322" s="282" t="s">
        <v>87</v>
      </c>
      <c r="P322" s="282" t="s">
        <v>87</v>
      </c>
      <c r="Q322" s="282" t="s">
        <v>87</v>
      </c>
      <c r="R322" s="132">
        <v>100.4364450452036</v>
      </c>
      <c r="S322" s="132">
        <v>95.662615744655028</v>
      </c>
      <c r="T322" s="338">
        <v>7.7219264877180649</v>
      </c>
      <c r="U322" s="339" t="s">
        <v>88</v>
      </c>
      <c r="V322" s="132">
        <v>8.5192697768762695</v>
      </c>
      <c r="W322" s="132">
        <v>9.9797160243407692</v>
      </c>
      <c r="X322" s="132">
        <v>18.498985801217</v>
      </c>
      <c r="Y322" s="282" t="s">
        <v>87</v>
      </c>
      <c r="Z322" s="282" t="s">
        <v>87</v>
      </c>
      <c r="AA322" s="282" t="s">
        <v>87</v>
      </c>
      <c r="AB322" s="282" t="s">
        <v>87</v>
      </c>
      <c r="AC322" s="282" t="s">
        <v>87</v>
      </c>
      <c r="AD322" s="282" t="s">
        <v>87</v>
      </c>
      <c r="AE322" s="282" t="s">
        <v>87</v>
      </c>
      <c r="AF322" s="282" t="s">
        <v>87</v>
      </c>
      <c r="AG322" s="282" t="s">
        <v>87</v>
      </c>
      <c r="AH322" s="282" t="s">
        <v>87</v>
      </c>
      <c r="AI322" s="282" t="s">
        <v>87</v>
      </c>
      <c r="AJ322" s="282" t="s">
        <v>87</v>
      </c>
      <c r="AK322" s="282" t="s">
        <v>87</v>
      </c>
      <c r="AL322" s="282" t="s">
        <v>87</v>
      </c>
      <c r="AM322" s="282" t="s">
        <v>87</v>
      </c>
      <c r="AN322" s="282" t="s">
        <v>87</v>
      </c>
      <c r="AO322" s="282" t="s">
        <v>87</v>
      </c>
      <c r="AP322" s="282" t="s">
        <v>87</v>
      </c>
      <c r="AQ322" s="282" t="s">
        <v>87</v>
      </c>
      <c r="AR322" s="282" t="s">
        <v>87</v>
      </c>
      <c r="AS322" s="282" t="s">
        <v>87</v>
      </c>
      <c r="AT322" s="282" t="s">
        <v>87</v>
      </c>
      <c r="AU322" s="282" t="s">
        <v>87</v>
      </c>
      <c r="AV322" s="282" t="s">
        <v>87</v>
      </c>
      <c r="AW322" s="286" t="s">
        <v>87</v>
      </c>
      <c r="AX322" s="286" t="s">
        <v>87</v>
      </c>
      <c r="AY322" s="286" t="s">
        <v>87</v>
      </c>
      <c r="AZ322" s="286" t="s">
        <v>87</v>
      </c>
      <c r="BA322" s="286" t="s">
        <v>87</v>
      </c>
      <c r="BB322" s="285">
        <v>27</v>
      </c>
      <c r="BC322" s="285">
        <v>39</v>
      </c>
      <c r="BD322" s="287" t="s">
        <v>88</v>
      </c>
      <c r="BE322" s="287" t="s">
        <v>88</v>
      </c>
      <c r="BF322" s="287" t="s">
        <v>88</v>
      </c>
      <c r="BG322" s="285">
        <v>25</v>
      </c>
      <c r="BH322" s="284">
        <v>13.12797676873231</v>
      </c>
      <c r="BI322" s="285">
        <v>296</v>
      </c>
      <c r="BJ322" s="284">
        <v>155.43524494179056</v>
      </c>
      <c r="BK322" s="285">
        <v>0</v>
      </c>
      <c r="BL322" s="284">
        <v>0</v>
      </c>
      <c r="BM322" s="285">
        <v>27</v>
      </c>
      <c r="BN322" s="288">
        <v>14.178214910230894</v>
      </c>
      <c r="BO322" s="289">
        <v>216</v>
      </c>
      <c r="BP322" s="288">
        <v>113.42571928184715</v>
      </c>
      <c r="BQ322" s="285">
        <v>0</v>
      </c>
      <c r="BR322" s="288">
        <v>0</v>
      </c>
      <c r="BS322" s="285">
        <v>10</v>
      </c>
      <c r="BT322" s="288">
        <v>5.251190707492924</v>
      </c>
      <c r="BU322" s="285">
        <v>0</v>
      </c>
      <c r="BV322" s="288">
        <v>0</v>
      </c>
      <c r="BW322" s="285">
        <v>26</v>
      </c>
      <c r="BX322" s="288">
        <v>13.653095839481603</v>
      </c>
      <c r="BY322" s="290">
        <v>0</v>
      </c>
      <c r="BZ322" s="291">
        <v>0</v>
      </c>
      <c r="CA322" s="285">
        <v>188</v>
      </c>
      <c r="CB322" s="288">
        <v>98.722385300866975</v>
      </c>
      <c r="CC322" s="285">
        <v>503</v>
      </c>
      <c r="CD322" s="288">
        <v>264.13489258689407</v>
      </c>
      <c r="CE322" s="285">
        <v>63</v>
      </c>
      <c r="CF322" s="288">
        <v>33.082501457205417</v>
      </c>
      <c r="CG322" s="285">
        <v>202</v>
      </c>
      <c r="CH322" s="288">
        <v>106.07405229135706</v>
      </c>
      <c r="CI322" s="285">
        <v>741</v>
      </c>
      <c r="CJ322" s="288">
        <v>389.11323142522571</v>
      </c>
      <c r="CK322" s="285">
        <v>233</v>
      </c>
      <c r="CL322" s="288">
        <v>122.35274348458512</v>
      </c>
      <c r="CM322" s="285">
        <v>0</v>
      </c>
      <c r="CN322" s="292">
        <v>0</v>
      </c>
      <c r="CO322" s="285">
        <v>93</v>
      </c>
      <c r="CP322" s="288">
        <v>48.836073579684196</v>
      </c>
      <c r="CQ322" s="290">
        <v>0</v>
      </c>
      <c r="CR322" s="291">
        <v>0</v>
      </c>
      <c r="CS322" s="290">
        <v>1</v>
      </c>
      <c r="CT322" s="291">
        <v>0.52511907074929243</v>
      </c>
      <c r="CU322" s="285">
        <v>73</v>
      </c>
      <c r="CV322" s="288">
        <v>38.333692164698348</v>
      </c>
      <c r="CW322" s="285">
        <v>518</v>
      </c>
      <c r="CX322" s="288">
        <v>272.01167864813345</v>
      </c>
      <c r="CY322" s="285">
        <v>476</v>
      </c>
      <c r="CZ322" s="288">
        <v>249.95667767666319</v>
      </c>
      <c r="DA322" s="290">
        <v>31</v>
      </c>
      <c r="DB322" s="291">
        <v>16.278691193228063</v>
      </c>
      <c r="DC322" s="285">
        <v>0</v>
      </c>
      <c r="DD322" s="285">
        <v>0</v>
      </c>
      <c r="DE322" s="285">
        <v>332</v>
      </c>
      <c r="DF322" s="285">
        <v>4727</v>
      </c>
      <c r="DG322" s="285">
        <v>0</v>
      </c>
      <c r="DH322" s="285">
        <v>81</v>
      </c>
      <c r="DI322" s="285">
        <v>0</v>
      </c>
      <c r="DJ322" s="285">
        <v>10</v>
      </c>
      <c r="DK322" s="285">
        <v>8</v>
      </c>
      <c r="DL322" s="285">
        <v>0</v>
      </c>
      <c r="DM322" s="285">
        <v>0</v>
      </c>
      <c r="DN322" s="285">
        <v>517</v>
      </c>
      <c r="DO322" s="285">
        <v>0</v>
      </c>
      <c r="DP322" s="285">
        <v>117</v>
      </c>
      <c r="DQ322" s="285">
        <v>3</v>
      </c>
      <c r="DR322" s="285">
        <v>0</v>
      </c>
      <c r="DS322" s="285">
        <v>5</v>
      </c>
      <c r="DT322" s="285">
        <v>0</v>
      </c>
      <c r="DU322" s="285">
        <v>7988</v>
      </c>
      <c r="DV322" s="285">
        <v>1606</v>
      </c>
      <c r="DW322" s="285">
        <v>6491</v>
      </c>
      <c r="DX322" s="285">
        <v>206</v>
      </c>
      <c r="DY322" s="285">
        <v>178</v>
      </c>
      <c r="DZ322" s="285">
        <v>2150</v>
      </c>
      <c r="EA322" s="285">
        <v>6344</v>
      </c>
      <c r="EB322" s="288">
        <v>31.226355611601502</v>
      </c>
      <c r="EC322" s="285">
        <v>84</v>
      </c>
      <c r="ED322" s="285">
        <v>2164</v>
      </c>
      <c r="EE322" s="285">
        <v>730</v>
      </c>
      <c r="EF322" s="288">
        <v>33.733826247689464</v>
      </c>
      <c r="EG322" s="285">
        <v>131</v>
      </c>
      <c r="EH322" s="285">
        <v>75</v>
      </c>
      <c r="EI322" s="285">
        <v>14</v>
      </c>
      <c r="EJ322" s="285">
        <v>3</v>
      </c>
      <c r="EK322" s="285">
        <v>428</v>
      </c>
      <c r="EL322" s="285">
        <v>11</v>
      </c>
      <c r="EM322" s="285">
        <v>15</v>
      </c>
      <c r="EN322" s="285">
        <v>11</v>
      </c>
      <c r="EO322" s="285">
        <v>20</v>
      </c>
      <c r="EP322" s="285">
        <v>72</v>
      </c>
      <c r="EQ322" s="285">
        <v>5</v>
      </c>
      <c r="ER322" s="285">
        <v>0</v>
      </c>
      <c r="ES322" s="285">
        <v>2</v>
      </c>
      <c r="ET322" s="285">
        <v>0</v>
      </c>
      <c r="EU322" s="285">
        <v>0</v>
      </c>
      <c r="EV322" s="285">
        <v>1310</v>
      </c>
      <c r="EW322" s="285">
        <v>0</v>
      </c>
      <c r="EX322" s="285">
        <v>5</v>
      </c>
      <c r="EY322" s="285">
        <v>0</v>
      </c>
      <c r="EZ322" s="285">
        <v>0</v>
      </c>
      <c r="FA322" s="285">
        <v>5</v>
      </c>
      <c r="FB322" s="285">
        <v>0</v>
      </c>
      <c r="FC322" s="285">
        <v>0</v>
      </c>
      <c r="FD322" s="285">
        <v>10</v>
      </c>
      <c r="FE322" s="285">
        <v>3</v>
      </c>
      <c r="FF322" s="285">
        <v>1</v>
      </c>
      <c r="FG322" s="285">
        <v>183</v>
      </c>
      <c r="FH322" s="285">
        <v>84</v>
      </c>
      <c r="FI322" s="285">
        <v>168</v>
      </c>
      <c r="FJ322" s="285">
        <v>747</v>
      </c>
      <c r="FK322" s="295">
        <v>7</v>
      </c>
      <c r="FL322" s="291">
        <v>3.7587727070144066</v>
      </c>
      <c r="FM322" s="295">
        <v>1</v>
      </c>
      <c r="FN322" s="291">
        <v>0.5369675295734867</v>
      </c>
      <c r="FO322" s="295">
        <v>0</v>
      </c>
      <c r="FP322" s="291">
        <v>0</v>
      </c>
      <c r="FQ322" s="281">
        <v>0</v>
      </c>
      <c r="FR322" s="292">
        <v>0</v>
      </c>
      <c r="FS322" s="281">
        <v>0</v>
      </c>
      <c r="FT322" s="292">
        <v>0</v>
      </c>
      <c r="FU322" s="289">
        <v>27</v>
      </c>
      <c r="FV322" s="288">
        <v>14.178214910230894</v>
      </c>
      <c r="FW322" s="293">
        <v>1</v>
      </c>
      <c r="FX322" s="293">
        <v>0</v>
      </c>
      <c r="FY322" s="293">
        <v>0</v>
      </c>
      <c r="FZ322" s="293">
        <v>0</v>
      </c>
      <c r="GA322" s="293">
        <v>1</v>
      </c>
      <c r="GB322" s="285">
        <v>6182</v>
      </c>
      <c r="GC322" s="285">
        <v>0</v>
      </c>
      <c r="GD322" s="285">
        <v>182</v>
      </c>
      <c r="GE322" s="285">
        <v>0</v>
      </c>
      <c r="GF322" s="285">
        <v>16</v>
      </c>
      <c r="GG322" s="288">
        <v>45</v>
      </c>
      <c r="GH322" s="288">
        <v>247.1</v>
      </c>
      <c r="GI322" s="288">
        <v>9</v>
      </c>
      <c r="GJ322" s="288">
        <v>1</v>
      </c>
      <c r="GK322" s="288">
        <v>1</v>
      </c>
      <c r="GL322" s="288">
        <v>0.2</v>
      </c>
      <c r="GM322" s="288">
        <v>4</v>
      </c>
      <c r="GN322" s="288">
        <v>1</v>
      </c>
      <c r="GO322" s="288">
        <v>0</v>
      </c>
      <c r="GP322" s="288">
        <v>1</v>
      </c>
      <c r="GQ322" s="288">
        <v>0</v>
      </c>
      <c r="GR322" s="288">
        <v>0</v>
      </c>
      <c r="GS322" s="288">
        <v>0</v>
      </c>
      <c r="GT322" s="288">
        <v>0</v>
      </c>
      <c r="GU322" s="288">
        <v>0</v>
      </c>
      <c r="GV322" s="288">
        <v>1</v>
      </c>
      <c r="GW322" s="288">
        <v>1</v>
      </c>
      <c r="GX322" s="288">
        <v>0</v>
      </c>
      <c r="GY322" s="288">
        <v>1</v>
      </c>
      <c r="GZ322" s="288">
        <v>2</v>
      </c>
      <c r="HA322" s="288">
        <v>0</v>
      </c>
      <c r="HB322" s="288">
        <v>1</v>
      </c>
      <c r="HC322" s="288">
        <v>0</v>
      </c>
      <c r="HD322" s="288">
        <v>0</v>
      </c>
      <c r="HE322" s="288">
        <v>0</v>
      </c>
      <c r="HF322" s="288">
        <v>0</v>
      </c>
      <c r="HG322" s="288">
        <v>0</v>
      </c>
      <c r="HH322" s="288">
        <v>5.6</v>
      </c>
      <c r="HI322" s="288">
        <v>0</v>
      </c>
      <c r="HJ322" s="134">
        <v>1.6109025887204602</v>
      </c>
      <c r="HK322" s="134">
        <v>6.9805778844553261</v>
      </c>
      <c r="HL322" s="132">
        <v>53.22959120661973</v>
      </c>
      <c r="HM322" s="144">
        <v>100.84611300888</v>
      </c>
      <c r="HN322" s="144">
        <v>93.5863541343371</v>
      </c>
      <c r="HO322" s="365">
        <v>0.130590923930787</v>
      </c>
      <c r="HP322" s="366">
        <v>6.3431652394544902E-2</v>
      </c>
      <c r="HQ322" s="365">
        <v>3.7037037037037002</v>
      </c>
      <c r="HR322" s="366">
        <v>2.6315789473684199</v>
      </c>
      <c r="HS322" s="132">
        <v>81.481481481481495</v>
      </c>
      <c r="HT322" s="132">
        <v>87.719298245613999</v>
      </c>
      <c r="HU322" s="132">
        <v>3.5259549461312401</v>
      </c>
      <c r="HV322" s="132">
        <v>2.4104027909927099</v>
      </c>
      <c r="HW322" s="132">
        <v>4.8804975318626802</v>
      </c>
      <c r="HX322" s="132">
        <v>8.4713825861662908</v>
      </c>
      <c r="HY322" s="144">
        <v>93.878579447647397</v>
      </c>
      <c r="HZ322" s="144">
        <v>99.863303312337194</v>
      </c>
      <c r="IA322" s="383">
        <v>25</v>
      </c>
      <c r="IB322" s="383">
        <v>12</v>
      </c>
      <c r="IC322" s="366">
        <v>0.47010154193305798</v>
      </c>
      <c r="ID322" s="366">
        <v>0.146681334800147</v>
      </c>
      <c r="IE322" s="366">
        <v>4.4404973357016004</v>
      </c>
      <c r="IF322" s="366">
        <v>2.0905923344947701</v>
      </c>
      <c r="IG322" s="144">
        <v>76.909413854351698</v>
      </c>
      <c r="IH322" s="144">
        <v>78.571428571428598</v>
      </c>
      <c r="II322" s="144">
        <v>10.5866867243325</v>
      </c>
      <c r="IJ322" s="144">
        <v>7.01625718127368</v>
      </c>
      <c r="IK322" s="144">
        <v>5.5052012159411001</v>
      </c>
      <c r="IL322" s="144">
        <v>9.4972651854178096</v>
      </c>
      <c r="IM322" s="146">
        <v>74.69272591295308</v>
      </c>
      <c r="IN322" s="135">
        <v>90.634787002695433</v>
      </c>
      <c r="IO322" s="366">
        <v>0</v>
      </c>
      <c r="IP322" s="385">
        <v>0</v>
      </c>
      <c r="IQ322" s="366">
        <v>0</v>
      </c>
      <c r="IR322" s="385">
        <v>0</v>
      </c>
      <c r="IS322" s="144">
        <v>94.736842105263193</v>
      </c>
      <c r="IT322" s="144">
        <v>100</v>
      </c>
      <c r="IU322" s="144">
        <v>6.4625850340136104</v>
      </c>
      <c r="IV322" s="144">
        <v>5.5670103092783503</v>
      </c>
      <c r="IW322" s="144">
        <v>0.78717201166180795</v>
      </c>
      <c r="IX322" s="144">
        <v>1.5542062855615399</v>
      </c>
      <c r="IY322" s="338">
        <v>15</v>
      </c>
      <c r="IZ322" s="366">
        <v>0.67446043165467595</v>
      </c>
      <c r="JA322" s="366">
        <v>9.8684210526315805</v>
      </c>
      <c r="JB322" s="366">
        <v>65.789473684210506</v>
      </c>
      <c r="JC322" s="366">
        <v>6.8345323741007196</v>
      </c>
      <c r="JD322" s="144">
        <v>4.8206013975033404</v>
      </c>
    </row>
    <row r="323" spans="1:264" ht="18" customHeight="1">
      <c r="A323" s="278"/>
      <c r="B323" s="279" t="s">
        <v>87</v>
      </c>
      <c r="C323" s="279" t="s">
        <v>87</v>
      </c>
      <c r="D323" s="280" t="s">
        <v>2039</v>
      </c>
      <c r="E323" s="281" t="s">
        <v>1516</v>
      </c>
      <c r="F323" s="280" t="s">
        <v>143</v>
      </c>
      <c r="G323" s="281" t="s">
        <v>42</v>
      </c>
      <c r="H323" s="282" t="s">
        <v>87</v>
      </c>
      <c r="I323" s="282" t="s">
        <v>87</v>
      </c>
      <c r="J323" s="282" t="s">
        <v>87</v>
      </c>
      <c r="K323" s="282" t="s">
        <v>87</v>
      </c>
      <c r="L323" s="282" t="s">
        <v>87</v>
      </c>
      <c r="M323" s="283">
        <v>137143</v>
      </c>
      <c r="N323" s="282" t="s">
        <v>87</v>
      </c>
      <c r="O323" s="282" t="s">
        <v>87</v>
      </c>
      <c r="P323" s="282" t="s">
        <v>87</v>
      </c>
      <c r="Q323" s="282" t="s">
        <v>87</v>
      </c>
      <c r="R323" s="132">
        <v>96.344305242858127</v>
      </c>
      <c r="S323" s="132">
        <v>98.546048556582491</v>
      </c>
      <c r="T323" s="339" t="s">
        <v>88</v>
      </c>
      <c r="U323" s="339" t="s">
        <v>88</v>
      </c>
      <c r="V323" s="132">
        <v>7.1758072783188096</v>
      </c>
      <c r="W323" s="132">
        <v>11.3787801127627</v>
      </c>
      <c r="X323" s="132">
        <v>18.554587391081501</v>
      </c>
      <c r="Y323" s="282" t="s">
        <v>87</v>
      </c>
      <c r="Z323" s="282" t="s">
        <v>87</v>
      </c>
      <c r="AA323" s="282" t="s">
        <v>87</v>
      </c>
      <c r="AB323" s="282" t="s">
        <v>87</v>
      </c>
      <c r="AC323" s="282" t="s">
        <v>87</v>
      </c>
      <c r="AD323" s="282" t="s">
        <v>87</v>
      </c>
      <c r="AE323" s="282" t="s">
        <v>87</v>
      </c>
      <c r="AF323" s="282" t="s">
        <v>87</v>
      </c>
      <c r="AG323" s="282" t="s">
        <v>87</v>
      </c>
      <c r="AH323" s="282" t="s">
        <v>87</v>
      </c>
      <c r="AI323" s="282" t="s">
        <v>87</v>
      </c>
      <c r="AJ323" s="282" t="s">
        <v>87</v>
      </c>
      <c r="AK323" s="282" t="s">
        <v>87</v>
      </c>
      <c r="AL323" s="282" t="s">
        <v>87</v>
      </c>
      <c r="AM323" s="282" t="s">
        <v>87</v>
      </c>
      <c r="AN323" s="282" t="s">
        <v>87</v>
      </c>
      <c r="AO323" s="282" t="s">
        <v>87</v>
      </c>
      <c r="AP323" s="282" t="s">
        <v>87</v>
      </c>
      <c r="AQ323" s="282" t="s">
        <v>87</v>
      </c>
      <c r="AR323" s="282" t="s">
        <v>87</v>
      </c>
      <c r="AS323" s="282" t="s">
        <v>87</v>
      </c>
      <c r="AT323" s="282" t="s">
        <v>87</v>
      </c>
      <c r="AU323" s="282" t="s">
        <v>87</v>
      </c>
      <c r="AV323" s="282" t="s">
        <v>87</v>
      </c>
      <c r="AW323" s="286" t="s">
        <v>87</v>
      </c>
      <c r="AX323" s="286" t="s">
        <v>87</v>
      </c>
      <c r="AY323" s="286" t="s">
        <v>87</v>
      </c>
      <c r="AZ323" s="286" t="s">
        <v>87</v>
      </c>
      <c r="BA323" s="286" t="s">
        <v>87</v>
      </c>
      <c r="BB323" s="285">
        <v>11</v>
      </c>
      <c r="BC323" s="285">
        <v>17</v>
      </c>
      <c r="BD323" s="287" t="s">
        <v>88</v>
      </c>
      <c r="BE323" s="287" t="s">
        <v>88</v>
      </c>
      <c r="BF323" s="287" t="s">
        <v>88</v>
      </c>
      <c r="BG323" s="285">
        <v>0</v>
      </c>
      <c r="BH323" s="284">
        <v>0</v>
      </c>
      <c r="BI323" s="285">
        <v>100</v>
      </c>
      <c r="BJ323" s="284">
        <v>68.612046903195264</v>
      </c>
      <c r="BK323" s="285">
        <v>0</v>
      </c>
      <c r="BL323" s="284">
        <v>0</v>
      </c>
      <c r="BM323" s="285">
        <v>0</v>
      </c>
      <c r="BN323" s="288">
        <v>0</v>
      </c>
      <c r="BO323" s="289">
        <v>78</v>
      </c>
      <c r="BP323" s="288">
        <v>53.517396584492303</v>
      </c>
      <c r="BQ323" s="285">
        <v>0</v>
      </c>
      <c r="BR323" s="288">
        <v>0</v>
      </c>
      <c r="BS323" s="285">
        <v>0</v>
      </c>
      <c r="BT323" s="288">
        <v>0</v>
      </c>
      <c r="BU323" s="285">
        <v>0</v>
      </c>
      <c r="BV323" s="288">
        <v>0</v>
      </c>
      <c r="BW323" s="285">
        <v>0</v>
      </c>
      <c r="BX323" s="288">
        <v>0</v>
      </c>
      <c r="BY323" s="290">
        <v>0</v>
      </c>
      <c r="BZ323" s="291">
        <v>0</v>
      </c>
      <c r="CA323" s="285">
        <v>150</v>
      </c>
      <c r="CB323" s="288">
        <v>102.91807035479289</v>
      </c>
      <c r="CC323" s="290">
        <v>268</v>
      </c>
      <c r="CD323" s="291">
        <v>183.88028570056329</v>
      </c>
      <c r="CE323" s="285">
        <v>9</v>
      </c>
      <c r="CF323" s="288">
        <v>6.1750842212875732</v>
      </c>
      <c r="CG323" s="285">
        <v>28</v>
      </c>
      <c r="CH323" s="288">
        <v>19.211373132894671</v>
      </c>
      <c r="CI323" s="285">
        <v>647</v>
      </c>
      <c r="CJ323" s="288">
        <v>443.91994346367335</v>
      </c>
      <c r="CK323" s="285">
        <v>242</v>
      </c>
      <c r="CL323" s="288">
        <v>166.04115350573252</v>
      </c>
      <c r="CM323" s="285">
        <v>634</v>
      </c>
      <c r="CN323" s="292">
        <v>435.00037736625802</v>
      </c>
      <c r="CO323" s="285">
        <v>61</v>
      </c>
      <c r="CP323" s="288">
        <v>41.853348610949112</v>
      </c>
      <c r="CQ323" s="285">
        <v>10</v>
      </c>
      <c r="CR323" s="288">
        <v>6.8612046903195258</v>
      </c>
      <c r="CS323" s="290">
        <v>45</v>
      </c>
      <c r="CT323" s="291">
        <v>30.875421106437869</v>
      </c>
      <c r="CU323" s="285">
        <v>12</v>
      </c>
      <c r="CV323" s="288">
        <v>8.2334456283834321</v>
      </c>
      <c r="CW323" s="285">
        <v>291</v>
      </c>
      <c r="CX323" s="288">
        <v>199.66105648829821</v>
      </c>
      <c r="CY323" s="285">
        <v>291</v>
      </c>
      <c r="CZ323" s="288">
        <v>199.66105648829821</v>
      </c>
      <c r="DA323" s="290">
        <v>0</v>
      </c>
      <c r="DB323" s="291">
        <v>0</v>
      </c>
      <c r="DC323" s="290">
        <v>0</v>
      </c>
      <c r="DD323" s="290">
        <v>0</v>
      </c>
      <c r="DE323" s="290">
        <v>0</v>
      </c>
      <c r="DF323" s="290">
        <v>0</v>
      </c>
      <c r="DG323" s="290">
        <v>0</v>
      </c>
      <c r="DH323" s="290">
        <v>0</v>
      </c>
      <c r="DI323" s="290">
        <v>0</v>
      </c>
      <c r="DJ323" s="290">
        <v>0</v>
      </c>
      <c r="DK323" s="290">
        <v>0</v>
      </c>
      <c r="DL323" s="290">
        <v>0</v>
      </c>
      <c r="DM323" s="290">
        <v>0</v>
      </c>
      <c r="DN323" s="290">
        <v>0</v>
      </c>
      <c r="DO323" s="290">
        <v>0</v>
      </c>
      <c r="DP323" s="290">
        <v>0</v>
      </c>
      <c r="DQ323" s="290">
        <v>0</v>
      </c>
      <c r="DR323" s="290">
        <v>0</v>
      </c>
      <c r="DS323" s="290">
        <v>0</v>
      </c>
      <c r="DT323" s="290">
        <v>0</v>
      </c>
      <c r="DU323" s="290">
        <v>0</v>
      </c>
      <c r="DV323" s="290">
        <v>0</v>
      </c>
      <c r="DW323" s="290">
        <v>0</v>
      </c>
      <c r="DX323" s="290">
        <v>0</v>
      </c>
      <c r="DY323" s="290">
        <v>0</v>
      </c>
      <c r="DZ323" s="290">
        <v>0</v>
      </c>
      <c r="EA323" s="290">
        <v>0</v>
      </c>
      <c r="EB323" s="291">
        <v>0</v>
      </c>
      <c r="EC323" s="290">
        <v>0</v>
      </c>
      <c r="ED323" s="290">
        <v>0</v>
      </c>
      <c r="EE323" s="290">
        <v>0</v>
      </c>
      <c r="EF323" s="291">
        <v>0</v>
      </c>
      <c r="EG323" s="290">
        <v>0</v>
      </c>
      <c r="EH323" s="290">
        <v>0</v>
      </c>
      <c r="EI323" s="290">
        <v>0</v>
      </c>
      <c r="EJ323" s="290">
        <v>0</v>
      </c>
      <c r="EK323" s="290">
        <v>0</v>
      </c>
      <c r="EL323" s="290">
        <v>0</v>
      </c>
      <c r="EM323" s="290">
        <v>0</v>
      </c>
      <c r="EN323" s="290">
        <v>0</v>
      </c>
      <c r="EO323" s="290">
        <v>0</v>
      </c>
      <c r="EP323" s="290">
        <v>0</v>
      </c>
      <c r="EQ323" s="290">
        <v>0</v>
      </c>
      <c r="ER323" s="290">
        <v>0</v>
      </c>
      <c r="ES323" s="290">
        <v>0</v>
      </c>
      <c r="ET323" s="290">
        <v>0</v>
      </c>
      <c r="EU323" s="290">
        <v>0</v>
      </c>
      <c r="EV323" s="290">
        <v>0</v>
      </c>
      <c r="EW323" s="290">
        <v>0</v>
      </c>
      <c r="EX323" s="290">
        <v>0</v>
      </c>
      <c r="EY323" s="290">
        <v>0</v>
      </c>
      <c r="EZ323" s="290">
        <v>0</v>
      </c>
      <c r="FA323" s="290">
        <v>0</v>
      </c>
      <c r="FB323" s="290">
        <v>0</v>
      </c>
      <c r="FC323" s="290">
        <v>0</v>
      </c>
      <c r="FD323" s="290">
        <v>0</v>
      </c>
      <c r="FE323" s="290">
        <v>0</v>
      </c>
      <c r="FF323" s="290">
        <v>0</v>
      </c>
      <c r="FG323" s="290">
        <v>0</v>
      </c>
      <c r="FH323" s="290">
        <v>0</v>
      </c>
      <c r="FI323" s="290">
        <v>0</v>
      </c>
      <c r="FJ323" s="290">
        <v>0</v>
      </c>
      <c r="FK323" s="289">
        <v>3</v>
      </c>
      <c r="FL323" s="288">
        <v>2.1874977213565403</v>
      </c>
      <c r="FM323" s="295">
        <v>1</v>
      </c>
      <c r="FN323" s="291">
        <v>0.72916590711884677</v>
      </c>
      <c r="FO323" s="295">
        <v>0</v>
      </c>
      <c r="FP323" s="291">
        <v>0</v>
      </c>
      <c r="FQ323" s="281">
        <v>0</v>
      </c>
      <c r="FR323" s="292">
        <v>0</v>
      </c>
      <c r="FS323" s="281">
        <v>0</v>
      </c>
      <c r="FT323" s="292">
        <v>0</v>
      </c>
      <c r="FU323" s="295">
        <v>37</v>
      </c>
      <c r="FV323" s="291">
        <v>25.386457354182244</v>
      </c>
      <c r="FW323" s="293">
        <v>0</v>
      </c>
      <c r="FX323" s="293">
        <v>0</v>
      </c>
      <c r="FY323" s="293">
        <v>0</v>
      </c>
      <c r="FZ323" s="293">
        <v>0</v>
      </c>
      <c r="GA323" s="293">
        <v>0</v>
      </c>
      <c r="GB323" s="290">
        <v>0</v>
      </c>
      <c r="GC323" s="290">
        <v>0</v>
      </c>
      <c r="GD323" s="290">
        <v>0</v>
      </c>
      <c r="GE323" s="290">
        <v>0</v>
      </c>
      <c r="GF323" s="290">
        <v>0</v>
      </c>
      <c r="GG323" s="291">
        <v>0</v>
      </c>
      <c r="GH323" s="291">
        <v>0</v>
      </c>
      <c r="GI323" s="291">
        <v>0</v>
      </c>
      <c r="GJ323" s="291">
        <v>0</v>
      </c>
      <c r="GK323" s="291">
        <v>0</v>
      </c>
      <c r="GL323" s="291">
        <v>0</v>
      </c>
      <c r="GM323" s="291">
        <v>0</v>
      </c>
      <c r="GN323" s="291">
        <v>0</v>
      </c>
      <c r="GO323" s="291">
        <v>0</v>
      </c>
      <c r="GP323" s="291">
        <v>0</v>
      </c>
      <c r="GQ323" s="291">
        <v>0</v>
      </c>
      <c r="GR323" s="291">
        <v>0</v>
      </c>
      <c r="GS323" s="291">
        <v>0</v>
      </c>
      <c r="GT323" s="291">
        <v>0</v>
      </c>
      <c r="GU323" s="291">
        <v>0</v>
      </c>
      <c r="GV323" s="291">
        <v>0</v>
      </c>
      <c r="GW323" s="291">
        <v>0</v>
      </c>
      <c r="GX323" s="291">
        <v>0</v>
      </c>
      <c r="GY323" s="291">
        <v>0</v>
      </c>
      <c r="GZ323" s="291">
        <v>0</v>
      </c>
      <c r="HA323" s="291">
        <v>0</v>
      </c>
      <c r="HB323" s="291">
        <v>0</v>
      </c>
      <c r="HC323" s="291">
        <v>0</v>
      </c>
      <c r="HD323" s="291">
        <v>0</v>
      </c>
      <c r="HE323" s="291">
        <v>0</v>
      </c>
      <c r="HF323" s="291">
        <v>0</v>
      </c>
      <c r="HG323" s="291">
        <v>0</v>
      </c>
      <c r="HH323" s="291">
        <v>0</v>
      </c>
      <c r="HI323" s="291">
        <v>0</v>
      </c>
      <c r="HJ323" s="134">
        <v>1.4583318142376935</v>
      </c>
      <c r="HK323" s="134">
        <v>8.7499908854261612</v>
      </c>
      <c r="HL323" s="132">
        <v>47.578075439504751</v>
      </c>
      <c r="HM323" s="144">
        <v>88.263070942270801</v>
      </c>
      <c r="HN323" s="144">
        <v>93.357172244805099</v>
      </c>
      <c r="HO323" s="365">
        <v>4.5289855072463803E-2</v>
      </c>
      <c r="HP323" s="365">
        <v>3.0740854595757799E-2</v>
      </c>
      <c r="HQ323" s="365">
        <v>4.7619047619047601</v>
      </c>
      <c r="HR323" s="365">
        <v>4.1666666666666696</v>
      </c>
      <c r="HS323" s="132">
        <v>80.952380952380906</v>
      </c>
      <c r="HT323" s="132">
        <v>87.5</v>
      </c>
      <c r="HU323" s="132">
        <v>0.95108695652173902</v>
      </c>
      <c r="HV323" s="132">
        <v>0.73778051029818603</v>
      </c>
      <c r="HW323" s="132">
        <v>3.6162199714797598</v>
      </c>
      <c r="HX323" s="132">
        <v>5.6959797225938198</v>
      </c>
      <c r="HY323" s="144">
        <v>92.539982177403118</v>
      </c>
      <c r="HZ323" s="144">
        <v>92.959256071257499</v>
      </c>
      <c r="IA323" s="383">
        <v>10</v>
      </c>
      <c r="IB323" s="383">
        <v>7</v>
      </c>
      <c r="IC323" s="366">
        <v>0.26867275658248302</v>
      </c>
      <c r="ID323" s="366">
        <v>0.13839462238038699</v>
      </c>
      <c r="IE323" s="366">
        <v>2.8571428571428599</v>
      </c>
      <c r="IF323" s="366">
        <v>1.94986072423398</v>
      </c>
      <c r="IG323" s="144">
        <v>71.142857142857096</v>
      </c>
      <c r="IH323" s="144">
        <v>77.994428969359305</v>
      </c>
      <c r="II323" s="144">
        <v>9.4035464803868898</v>
      </c>
      <c r="IJ323" s="144">
        <v>7.0976670620798696</v>
      </c>
      <c r="IK323" s="144">
        <v>7.6236791107535904</v>
      </c>
      <c r="IL323" s="144">
        <v>10.853340843483799</v>
      </c>
      <c r="IM323" s="146">
        <v>91.174624208339779</v>
      </c>
      <c r="IN323" s="135">
        <v>86.745785783285996</v>
      </c>
      <c r="IO323" s="366">
        <v>0</v>
      </c>
      <c r="IP323" s="366">
        <v>0.113507377979569</v>
      </c>
      <c r="IQ323" s="366">
        <v>0</v>
      </c>
      <c r="IR323" s="366">
        <v>2.8571428571428599</v>
      </c>
      <c r="IS323" s="144">
        <v>83.673469387755105</v>
      </c>
      <c r="IT323" s="144">
        <v>88.571428571428598</v>
      </c>
      <c r="IU323" s="144">
        <v>6.0122699386503102</v>
      </c>
      <c r="IV323" s="144">
        <v>3.9727582292849002</v>
      </c>
      <c r="IW323" s="144">
        <v>3.8402294576937401</v>
      </c>
      <c r="IX323" s="144">
        <v>4.5787362086258803</v>
      </c>
      <c r="IY323" s="338">
        <v>7</v>
      </c>
      <c r="IZ323" s="366">
        <v>0.22061140876142499</v>
      </c>
      <c r="JA323" s="366">
        <v>7.3684210526315796</v>
      </c>
      <c r="JB323" s="366">
        <v>64.210526315789494</v>
      </c>
      <c r="JC323" s="366">
        <v>2.9940119760478998</v>
      </c>
      <c r="JD323" s="144">
        <v>8.1180032387523795</v>
      </c>
    </row>
    <row r="324" spans="1:264" ht="18" customHeight="1">
      <c r="A324" s="278"/>
      <c r="B324" s="279" t="s">
        <v>87</v>
      </c>
      <c r="C324" s="279" t="s">
        <v>87</v>
      </c>
      <c r="D324" s="280" t="s">
        <v>2040</v>
      </c>
      <c r="E324" s="281" t="s">
        <v>1517</v>
      </c>
      <c r="F324" s="280" t="s">
        <v>143</v>
      </c>
      <c r="G324" s="281" t="s">
        <v>42</v>
      </c>
      <c r="H324" s="282" t="s">
        <v>87</v>
      </c>
      <c r="I324" s="282" t="s">
        <v>87</v>
      </c>
      <c r="J324" s="282" t="s">
        <v>87</v>
      </c>
      <c r="K324" s="282" t="s">
        <v>87</v>
      </c>
      <c r="L324" s="282" t="s">
        <v>87</v>
      </c>
      <c r="M324" s="283">
        <v>67670</v>
      </c>
      <c r="N324" s="282" t="s">
        <v>87</v>
      </c>
      <c r="O324" s="282" t="s">
        <v>87</v>
      </c>
      <c r="P324" s="282" t="s">
        <v>87</v>
      </c>
      <c r="Q324" s="282" t="s">
        <v>87</v>
      </c>
      <c r="R324" s="132">
        <v>102.551150295235</v>
      </c>
      <c r="S324" s="132">
        <v>97.458721549462112</v>
      </c>
      <c r="T324" s="338">
        <v>22.538432390361095</v>
      </c>
      <c r="U324" s="339" t="s">
        <v>88</v>
      </c>
      <c r="V324" s="132">
        <v>7.0116861435726197</v>
      </c>
      <c r="W324" s="132">
        <v>5.0083472454090199</v>
      </c>
      <c r="X324" s="132">
        <v>12.0200333889816</v>
      </c>
      <c r="Y324" s="282" t="s">
        <v>87</v>
      </c>
      <c r="Z324" s="282" t="s">
        <v>87</v>
      </c>
      <c r="AA324" s="282" t="s">
        <v>87</v>
      </c>
      <c r="AB324" s="282" t="s">
        <v>87</v>
      </c>
      <c r="AC324" s="282" t="s">
        <v>87</v>
      </c>
      <c r="AD324" s="282" t="s">
        <v>87</v>
      </c>
      <c r="AE324" s="282" t="s">
        <v>87</v>
      </c>
      <c r="AF324" s="282" t="s">
        <v>87</v>
      </c>
      <c r="AG324" s="282" t="s">
        <v>87</v>
      </c>
      <c r="AH324" s="282" t="s">
        <v>87</v>
      </c>
      <c r="AI324" s="282" t="s">
        <v>87</v>
      </c>
      <c r="AJ324" s="282" t="s">
        <v>87</v>
      </c>
      <c r="AK324" s="282" t="s">
        <v>87</v>
      </c>
      <c r="AL324" s="282" t="s">
        <v>87</v>
      </c>
      <c r="AM324" s="282" t="s">
        <v>87</v>
      </c>
      <c r="AN324" s="282" t="s">
        <v>87</v>
      </c>
      <c r="AO324" s="282" t="s">
        <v>87</v>
      </c>
      <c r="AP324" s="282" t="s">
        <v>87</v>
      </c>
      <c r="AQ324" s="282" t="s">
        <v>87</v>
      </c>
      <c r="AR324" s="282" t="s">
        <v>87</v>
      </c>
      <c r="AS324" s="282" t="s">
        <v>87</v>
      </c>
      <c r="AT324" s="282" t="s">
        <v>87</v>
      </c>
      <c r="AU324" s="282" t="s">
        <v>87</v>
      </c>
      <c r="AV324" s="282" t="s">
        <v>87</v>
      </c>
      <c r="AW324" s="286" t="s">
        <v>87</v>
      </c>
      <c r="AX324" s="286" t="s">
        <v>87</v>
      </c>
      <c r="AY324" s="286" t="s">
        <v>87</v>
      </c>
      <c r="AZ324" s="286" t="s">
        <v>87</v>
      </c>
      <c r="BA324" s="286" t="s">
        <v>87</v>
      </c>
      <c r="BB324" s="285">
        <v>5</v>
      </c>
      <c r="BC324" s="285">
        <v>12</v>
      </c>
      <c r="BD324" s="287" t="s">
        <v>88</v>
      </c>
      <c r="BE324" s="287" t="s">
        <v>88</v>
      </c>
      <c r="BF324" s="287" t="s">
        <v>88</v>
      </c>
      <c r="BG324" s="285">
        <v>0</v>
      </c>
      <c r="BH324" s="284">
        <v>0</v>
      </c>
      <c r="BI324" s="285">
        <v>12</v>
      </c>
      <c r="BJ324" s="284">
        <v>16.467908163965472</v>
      </c>
      <c r="BK324" s="285">
        <v>0</v>
      </c>
      <c r="BL324" s="284">
        <v>0</v>
      </c>
      <c r="BM324" s="285">
        <v>0</v>
      </c>
      <c r="BN324" s="288">
        <v>0</v>
      </c>
      <c r="BO324" s="289">
        <v>35</v>
      </c>
      <c r="BP324" s="288">
        <v>48.031398811565964</v>
      </c>
      <c r="BQ324" s="285">
        <v>0</v>
      </c>
      <c r="BR324" s="288">
        <v>0</v>
      </c>
      <c r="BS324" s="285">
        <v>0</v>
      </c>
      <c r="BT324" s="288">
        <v>0</v>
      </c>
      <c r="BU324" s="285">
        <v>0</v>
      </c>
      <c r="BV324" s="288">
        <v>0</v>
      </c>
      <c r="BW324" s="285">
        <v>0</v>
      </c>
      <c r="BX324" s="288">
        <v>0</v>
      </c>
      <c r="BY324" s="285">
        <v>0</v>
      </c>
      <c r="BZ324" s="288">
        <v>0</v>
      </c>
      <c r="CA324" s="285">
        <v>63</v>
      </c>
      <c r="CB324" s="288">
        <v>86.456517860818721</v>
      </c>
      <c r="CC324" s="285">
        <v>0</v>
      </c>
      <c r="CD324" s="288">
        <v>0</v>
      </c>
      <c r="CE324" s="285">
        <v>6</v>
      </c>
      <c r="CF324" s="288">
        <v>8.2339540819827359</v>
      </c>
      <c r="CG324" s="285">
        <v>37</v>
      </c>
      <c r="CH324" s="288">
        <v>50.776050172226874</v>
      </c>
      <c r="CI324" s="285">
        <v>297</v>
      </c>
      <c r="CJ324" s="288">
        <v>407.58072705814544</v>
      </c>
      <c r="CK324" s="285">
        <v>146</v>
      </c>
      <c r="CL324" s="288">
        <v>200.35954932824657</v>
      </c>
      <c r="CM324" s="285">
        <v>0</v>
      </c>
      <c r="CN324" s="292">
        <v>0</v>
      </c>
      <c r="CO324" s="285">
        <v>18</v>
      </c>
      <c r="CP324" s="288">
        <v>24.701862245948206</v>
      </c>
      <c r="CQ324" s="290">
        <v>0</v>
      </c>
      <c r="CR324" s="291">
        <v>0</v>
      </c>
      <c r="CS324" s="285">
        <v>0</v>
      </c>
      <c r="CT324" s="288">
        <v>0</v>
      </c>
      <c r="CU324" s="285">
        <v>8</v>
      </c>
      <c r="CV324" s="288">
        <v>10.978605442643648</v>
      </c>
      <c r="CW324" s="285">
        <v>149</v>
      </c>
      <c r="CX324" s="288">
        <v>204.47652636923797</v>
      </c>
      <c r="CY324" s="285">
        <v>149</v>
      </c>
      <c r="CZ324" s="288">
        <v>204.47652636923797</v>
      </c>
      <c r="DA324" s="290">
        <v>0</v>
      </c>
      <c r="DB324" s="291">
        <v>0</v>
      </c>
      <c r="DC324" s="285">
        <v>0</v>
      </c>
      <c r="DD324" s="285">
        <v>0</v>
      </c>
      <c r="DE324" s="285">
        <v>0</v>
      </c>
      <c r="DF324" s="285">
        <v>0</v>
      </c>
      <c r="DG324" s="285">
        <v>0</v>
      </c>
      <c r="DH324" s="285">
        <v>0</v>
      </c>
      <c r="DI324" s="285">
        <v>0</v>
      </c>
      <c r="DJ324" s="285">
        <v>0</v>
      </c>
      <c r="DK324" s="285">
        <v>0</v>
      </c>
      <c r="DL324" s="285">
        <v>0</v>
      </c>
      <c r="DM324" s="285">
        <v>0</v>
      </c>
      <c r="DN324" s="285">
        <v>0</v>
      </c>
      <c r="DO324" s="285">
        <v>0</v>
      </c>
      <c r="DP324" s="285">
        <v>0</v>
      </c>
      <c r="DQ324" s="285">
        <v>0</v>
      </c>
      <c r="DR324" s="285">
        <v>0</v>
      </c>
      <c r="DS324" s="285">
        <v>0</v>
      </c>
      <c r="DT324" s="285">
        <v>0</v>
      </c>
      <c r="DU324" s="285">
        <v>0</v>
      </c>
      <c r="DV324" s="285">
        <v>0</v>
      </c>
      <c r="DW324" s="285">
        <v>0</v>
      </c>
      <c r="DX324" s="285">
        <v>0</v>
      </c>
      <c r="DY324" s="285">
        <v>0</v>
      </c>
      <c r="DZ324" s="285">
        <v>0</v>
      </c>
      <c r="EA324" s="285">
        <v>0</v>
      </c>
      <c r="EB324" s="288">
        <v>0</v>
      </c>
      <c r="EC324" s="285">
        <v>0</v>
      </c>
      <c r="ED324" s="285">
        <v>0</v>
      </c>
      <c r="EE324" s="285">
        <v>0</v>
      </c>
      <c r="EF324" s="288">
        <v>0</v>
      </c>
      <c r="EG324" s="285">
        <v>0</v>
      </c>
      <c r="EH324" s="285">
        <v>0</v>
      </c>
      <c r="EI324" s="285">
        <v>0</v>
      </c>
      <c r="EJ324" s="285">
        <v>0</v>
      </c>
      <c r="EK324" s="285">
        <v>0</v>
      </c>
      <c r="EL324" s="285">
        <v>0</v>
      </c>
      <c r="EM324" s="285">
        <v>0</v>
      </c>
      <c r="EN324" s="285">
        <v>0</v>
      </c>
      <c r="EO324" s="285">
        <v>0</v>
      </c>
      <c r="EP324" s="285">
        <v>0</v>
      </c>
      <c r="EQ324" s="285">
        <v>0</v>
      </c>
      <c r="ER324" s="285">
        <v>0</v>
      </c>
      <c r="ES324" s="285">
        <v>0</v>
      </c>
      <c r="ET324" s="285">
        <v>0</v>
      </c>
      <c r="EU324" s="285">
        <v>0</v>
      </c>
      <c r="EV324" s="285">
        <v>0</v>
      </c>
      <c r="EW324" s="285">
        <v>0</v>
      </c>
      <c r="EX324" s="285">
        <v>0</v>
      </c>
      <c r="EY324" s="285">
        <v>0</v>
      </c>
      <c r="EZ324" s="285">
        <v>0</v>
      </c>
      <c r="FA324" s="285">
        <v>0</v>
      </c>
      <c r="FB324" s="285">
        <v>0</v>
      </c>
      <c r="FC324" s="285">
        <v>0</v>
      </c>
      <c r="FD324" s="285">
        <v>0</v>
      </c>
      <c r="FE324" s="285">
        <v>0</v>
      </c>
      <c r="FF324" s="285">
        <v>0</v>
      </c>
      <c r="FG324" s="285">
        <v>0</v>
      </c>
      <c r="FH324" s="285">
        <v>0</v>
      </c>
      <c r="FI324" s="285">
        <v>0</v>
      </c>
      <c r="FJ324" s="285">
        <v>0</v>
      </c>
      <c r="FK324" s="289">
        <v>0</v>
      </c>
      <c r="FL324" s="288">
        <v>0</v>
      </c>
      <c r="FM324" s="289">
        <v>1</v>
      </c>
      <c r="FN324" s="288">
        <v>1.4777597162701346</v>
      </c>
      <c r="FO324" s="289">
        <v>0</v>
      </c>
      <c r="FP324" s="288">
        <v>0</v>
      </c>
      <c r="FQ324" s="281">
        <v>0</v>
      </c>
      <c r="FR324" s="292">
        <v>0</v>
      </c>
      <c r="FS324" s="281">
        <v>0</v>
      </c>
      <c r="FT324" s="292">
        <v>0</v>
      </c>
      <c r="FU324" s="289">
        <v>0</v>
      </c>
      <c r="FV324" s="288">
        <v>0</v>
      </c>
      <c r="FW324" s="293">
        <v>0</v>
      </c>
      <c r="FX324" s="293">
        <v>0</v>
      </c>
      <c r="FY324" s="293">
        <v>0</v>
      </c>
      <c r="FZ324" s="293">
        <v>0</v>
      </c>
      <c r="GA324" s="293">
        <v>0</v>
      </c>
      <c r="GB324" s="285">
        <v>0</v>
      </c>
      <c r="GC324" s="285">
        <v>0</v>
      </c>
      <c r="GD324" s="285">
        <v>0</v>
      </c>
      <c r="GE324" s="285">
        <v>0</v>
      </c>
      <c r="GF324" s="285">
        <v>0</v>
      </c>
      <c r="GG324" s="288">
        <v>0</v>
      </c>
      <c r="GH324" s="288">
        <v>0</v>
      </c>
      <c r="GI324" s="288">
        <v>0</v>
      </c>
      <c r="GJ324" s="288">
        <v>0</v>
      </c>
      <c r="GK324" s="288">
        <v>0</v>
      </c>
      <c r="GL324" s="288">
        <v>0</v>
      </c>
      <c r="GM324" s="288">
        <v>0</v>
      </c>
      <c r="GN324" s="288">
        <v>0</v>
      </c>
      <c r="GO324" s="288">
        <v>0</v>
      </c>
      <c r="GP324" s="288">
        <v>0</v>
      </c>
      <c r="GQ324" s="288">
        <v>0</v>
      </c>
      <c r="GR324" s="288">
        <v>0</v>
      </c>
      <c r="GS324" s="288">
        <v>0</v>
      </c>
      <c r="GT324" s="288">
        <v>0</v>
      </c>
      <c r="GU324" s="288">
        <v>0</v>
      </c>
      <c r="GV324" s="288">
        <v>0</v>
      </c>
      <c r="GW324" s="288">
        <v>0</v>
      </c>
      <c r="GX324" s="288">
        <v>0</v>
      </c>
      <c r="GY324" s="288">
        <v>0</v>
      </c>
      <c r="GZ324" s="288">
        <v>0</v>
      </c>
      <c r="HA324" s="288">
        <v>0</v>
      </c>
      <c r="HB324" s="288">
        <v>0</v>
      </c>
      <c r="HC324" s="288">
        <v>0</v>
      </c>
      <c r="HD324" s="288">
        <v>0</v>
      </c>
      <c r="HE324" s="288">
        <v>0</v>
      </c>
      <c r="HF324" s="288">
        <v>0</v>
      </c>
      <c r="HG324" s="288">
        <v>0</v>
      </c>
      <c r="HH324" s="288">
        <v>0</v>
      </c>
      <c r="HI324" s="288">
        <v>0</v>
      </c>
      <c r="HJ324" s="134">
        <v>4.4332791488104037</v>
      </c>
      <c r="HK324" s="134">
        <v>7.388798581350672</v>
      </c>
      <c r="HL324" s="132">
        <v>35.170681247229197</v>
      </c>
      <c r="HM324" s="144">
        <v>94.811418495356406</v>
      </c>
      <c r="HN324" s="144">
        <v>103.86723487481601</v>
      </c>
      <c r="HO324" s="365">
        <v>0</v>
      </c>
      <c r="HP324" s="365">
        <v>0</v>
      </c>
      <c r="HQ324" s="365">
        <v>0</v>
      </c>
      <c r="HR324" s="365">
        <v>0</v>
      </c>
      <c r="HS324" s="132">
        <v>100</v>
      </c>
      <c r="HT324" s="132">
        <v>100</v>
      </c>
      <c r="HU324" s="132">
        <v>0.75471698113207597</v>
      </c>
      <c r="HV324" s="132">
        <v>0.76726342710997397</v>
      </c>
      <c r="HW324" s="132">
        <v>1.35046830755827</v>
      </c>
      <c r="HX324" s="132">
        <v>1.93344354201107</v>
      </c>
      <c r="HY324" s="144">
        <v>93.700733642157516</v>
      </c>
      <c r="HZ324" s="144">
        <v>95.803350241932804</v>
      </c>
      <c r="IA324" s="383">
        <v>3</v>
      </c>
      <c r="IB324" s="383">
        <v>4</v>
      </c>
      <c r="IC324" s="366">
        <v>0.13221683561040101</v>
      </c>
      <c r="ID324" s="366">
        <v>0.127877237851662</v>
      </c>
      <c r="IE324" s="366">
        <v>1.31004366812227</v>
      </c>
      <c r="IF324" s="366">
        <v>2.32558139534884</v>
      </c>
      <c r="IG324" s="144">
        <v>79.039301310043697</v>
      </c>
      <c r="IH324" s="144">
        <v>88.3720930232558</v>
      </c>
      <c r="II324" s="144">
        <v>10.0925517849273</v>
      </c>
      <c r="IJ324" s="144">
        <v>5.4987212276214796</v>
      </c>
      <c r="IK324" s="144">
        <v>6.67247513250563</v>
      </c>
      <c r="IL324" s="144">
        <v>11.1262847696399</v>
      </c>
      <c r="IM324" s="146">
        <v>108.02559566571774</v>
      </c>
      <c r="IN324" s="135">
        <v>93.230348380958915</v>
      </c>
      <c r="IO324" s="366">
        <v>0.58064516129032295</v>
      </c>
      <c r="IP324" s="366">
        <v>0</v>
      </c>
      <c r="IQ324" s="366">
        <v>8.4112149532710294</v>
      </c>
      <c r="IR324" s="366">
        <v>0</v>
      </c>
      <c r="IS324" s="144">
        <v>86.9158878504673</v>
      </c>
      <c r="IT324" s="144">
        <v>94.871794871794904</v>
      </c>
      <c r="IU324" s="144">
        <v>6.9032258064516103</v>
      </c>
      <c r="IV324" s="144">
        <v>4.2003231017770597</v>
      </c>
      <c r="IW324" s="144">
        <v>8.2765531062124307</v>
      </c>
      <c r="IX324" s="144">
        <v>11.8102518867</v>
      </c>
      <c r="IY324" s="338">
        <v>8</v>
      </c>
      <c r="IZ324" s="366">
        <v>0.43811610076670299</v>
      </c>
      <c r="JA324" s="366">
        <v>25</v>
      </c>
      <c r="JB324" s="366">
        <v>93.75</v>
      </c>
      <c r="JC324" s="366">
        <v>1.75246440306681</v>
      </c>
      <c r="JD324" s="144">
        <v>9.9331560411126301</v>
      </c>
    </row>
    <row r="325" spans="1:264" ht="18" customHeight="1">
      <c r="A325" s="278"/>
      <c r="B325" s="279" t="s">
        <v>87</v>
      </c>
      <c r="C325" s="279" t="s">
        <v>87</v>
      </c>
      <c r="D325" s="280" t="s">
        <v>2041</v>
      </c>
      <c r="E325" s="281" t="s">
        <v>1518</v>
      </c>
      <c r="F325" s="280" t="s">
        <v>143</v>
      </c>
      <c r="G325" s="281" t="s">
        <v>42</v>
      </c>
      <c r="H325" s="282" t="s">
        <v>87</v>
      </c>
      <c r="I325" s="282" t="s">
        <v>87</v>
      </c>
      <c r="J325" s="282" t="s">
        <v>87</v>
      </c>
      <c r="K325" s="282" t="s">
        <v>87</v>
      </c>
      <c r="L325" s="282" t="s">
        <v>87</v>
      </c>
      <c r="M325" s="283">
        <v>69947</v>
      </c>
      <c r="N325" s="282" t="s">
        <v>87</v>
      </c>
      <c r="O325" s="282" t="s">
        <v>87</v>
      </c>
      <c r="P325" s="282" t="s">
        <v>87</v>
      </c>
      <c r="Q325" s="282" t="s">
        <v>87</v>
      </c>
      <c r="R325" s="132">
        <v>97.698062138936237</v>
      </c>
      <c r="S325" s="132">
        <v>95.576697484535529</v>
      </c>
      <c r="T325" s="339" t="s">
        <v>88</v>
      </c>
      <c r="U325" s="339" t="s">
        <v>88</v>
      </c>
      <c r="V325" s="132">
        <v>8.5616438356164402</v>
      </c>
      <c r="W325" s="132">
        <v>7.0205479452054798</v>
      </c>
      <c r="X325" s="132">
        <v>15.582191780821899</v>
      </c>
      <c r="Y325" s="282" t="s">
        <v>87</v>
      </c>
      <c r="Z325" s="282" t="s">
        <v>87</v>
      </c>
      <c r="AA325" s="282" t="s">
        <v>87</v>
      </c>
      <c r="AB325" s="282" t="s">
        <v>87</v>
      </c>
      <c r="AC325" s="282" t="s">
        <v>87</v>
      </c>
      <c r="AD325" s="282" t="s">
        <v>87</v>
      </c>
      <c r="AE325" s="282" t="s">
        <v>87</v>
      </c>
      <c r="AF325" s="282" t="s">
        <v>87</v>
      </c>
      <c r="AG325" s="282" t="s">
        <v>87</v>
      </c>
      <c r="AH325" s="282" t="s">
        <v>87</v>
      </c>
      <c r="AI325" s="282" t="s">
        <v>87</v>
      </c>
      <c r="AJ325" s="282" t="s">
        <v>87</v>
      </c>
      <c r="AK325" s="282" t="s">
        <v>87</v>
      </c>
      <c r="AL325" s="282" t="s">
        <v>87</v>
      </c>
      <c r="AM325" s="282" t="s">
        <v>87</v>
      </c>
      <c r="AN325" s="282" t="s">
        <v>87</v>
      </c>
      <c r="AO325" s="282" t="s">
        <v>87</v>
      </c>
      <c r="AP325" s="282" t="s">
        <v>87</v>
      </c>
      <c r="AQ325" s="282" t="s">
        <v>87</v>
      </c>
      <c r="AR325" s="282" t="s">
        <v>87</v>
      </c>
      <c r="AS325" s="282" t="s">
        <v>87</v>
      </c>
      <c r="AT325" s="282" t="s">
        <v>87</v>
      </c>
      <c r="AU325" s="282" t="s">
        <v>87</v>
      </c>
      <c r="AV325" s="282" t="s">
        <v>87</v>
      </c>
      <c r="AW325" s="286" t="s">
        <v>87</v>
      </c>
      <c r="AX325" s="286" t="s">
        <v>87</v>
      </c>
      <c r="AY325" s="286" t="s">
        <v>87</v>
      </c>
      <c r="AZ325" s="286" t="s">
        <v>87</v>
      </c>
      <c r="BA325" s="286" t="s">
        <v>87</v>
      </c>
      <c r="BB325" s="285">
        <v>5</v>
      </c>
      <c r="BC325" s="285">
        <v>3</v>
      </c>
      <c r="BD325" s="287" t="s">
        <v>88</v>
      </c>
      <c r="BE325" s="287" t="s">
        <v>88</v>
      </c>
      <c r="BF325" s="287" t="s">
        <v>88</v>
      </c>
      <c r="BG325" s="285">
        <v>0</v>
      </c>
      <c r="BH325" s="284">
        <v>0</v>
      </c>
      <c r="BI325" s="285">
        <v>17</v>
      </c>
      <c r="BJ325" s="284">
        <v>22.648849571670286</v>
      </c>
      <c r="BK325" s="285">
        <v>0</v>
      </c>
      <c r="BL325" s="284">
        <v>0</v>
      </c>
      <c r="BM325" s="285">
        <v>0</v>
      </c>
      <c r="BN325" s="288">
        <v>0</v>
      </c>
      <c r="BO325" s="289">
        <v>13</v>
      </c>
      <c r="BP325" s="288">
        <v>17.319708495983161</v>
      </c>
      <c r="BQ325" s="285">
        <v>0</v>
      </c>
      <c r="BR325" s="288">
        <v>0</v>
      </c>
      <c r="BS325" s="285">
        <v>12</v>
      </c>
      <c r="BT325" s="288">
        <v>15.987423227061377</v>
      </c>
      <c r="BU325" s="285">
        <v>0</v>
      </c>
      <c r="BV325" s="288">
        <v>0</v>
      </c>
      <c r="BW325" s="285">
        <v>0</v>
      </c>
      <c r="BX325" s="288">
        <v>0</v>
      </c>
      <c r="BY325" s="290">
        <v>0</v>
      </c>
      <c r="BZ325" s="291">
        <v>0</v>
      </c>
      <c r="CA325" s="285">
        <v>24</v>
      </c>
      <c r="CB325" s="288">
        <v>31.974846454122755</v>
      </c>
      <c r="CC325" s="285">
        <v>0</v>
      </c>
      <c r="CD325" s="288">
        <v>0</v>
      </c>
      <c r="CE325" s="285">
        <v>9</v>
      </c>
      <c r="CF325" s="288">
        <v>11.990567420296035</v>
      </c>
      <c r="CG325" s="285">
        <v>270</v>
      </c>
      <c r="CH325" s="288">
        <v>359.717022608881</v>
      </c>
      <c r="CI325" s="285">
        <v>128</v>
      </c>
      <c r="CJ325" s="288">
        <v>170.53251442198803</v>
      </c>
      <c r="CK325" s="285">
        <v>28</v>
      </c>
      <c r="CL325" s="288">
        <v>37.303987529809888</v>
      </c>
      <c r="CM325" s="285">
        <v>0</v>
      </c>
      <c r="CN325" s="292">
        <v>0</v>
      </c>
      <c r="CO325" s="285">
        <v>12</v>
      </c>
      <c r="CP325" s="288">
        <v>15.987423227061377</v>
      </c>
      <c r="CQ325" s="285">
        <v>2</v>
      </c>
      <c r="CR325" s="288">
        <v>2.6645705378435629</v>
      </c>
      <c r="CS325" s="285">
        <v>0</v>
      </c>
      <c r="CT325" s="288">
        <v>0</v>
      </c>
      <c r="CU325" s="285">
        <v>0</v>
      </c>
      <c r="CV325" s="288">
        <v>0</v>
      </c>
      <c r="CW325" s="285">
        <v>0</v>
      </c>
      <c r="CX325" s="288">
        <v>0</v>
      </c>
      <c r="CY325" s="285">
        <v>0</v>
      </c>
      <c r="CZ325" s="288">
        <v>0</v>
      </c>
      <c r="DA325" s="285">
        <v>0</v>
      </c>
      <c r="DB325" s="288">
        <v>0</v>
      </c>
      <c r="DC325" s="285">
        <v>0</v>
      </c>
      <c r="DD325" s="285">
        <v>0</v>
      </c>
      <c r="DE325" s="285">
        <v>0</v>
      </c>
      <c r="DF325" s="285">
        <v>0</v>
      </c>
      <c r="DG325" s="285">
        <v>0</v>
      </c>
      <c r="DH325" s="285">
        <v>0</v>
      </c>
      <c r="DI325" s="285">
        <v>0</v>
      </c>
      <c r="DJ325" s="285">
        <v>0</v>
      </c>
      <c r="DK325" s="285">
        <v>0</v>
      </c>
      <c r="DL325" s="285">
        <v>0</v>
      </c>
      <c r="DM325" s="285">
        <v>0</v>
      </c>
      <c r="DN325" s="285">
        <v>0</v>
      </c>
      <c r="DO325" s="285">
        <v>0</v>
      </c>
      <c r="DP325" s="285">
        <v>0</v>
      </c>
      <c r="DQ325" s="285">
        <v>0</v>
      </c>
      <c r="DR325" s="285">
        <v>0</v>
      </c>
      <c r="DS325" s="285">
        <v>0</v>
      </c>
      <c r="DT325" s="285">
        <v>0</v>
      </c>
      <c r="DU325" s="285">
        <v>0</v>
      </c>
      <c r="DV325" s="285">
        <v>0</v>
      </c>
      <c r="DW325" s="285">
        <v>0</v>
      </c>
      <c r="DX325" s="285">
        <v>0</v>
      </c>
      <c r="DY325" s="285">
        <v>0</v>
      </c>
      <c r="DZ325" s="285">
        <v>0</v>
      </c>
      <c r="EA325" s="285">
        <v>0</v>
      </c>
      <c r="EB325" s="288">
        <v>0</v>
      </c>
      <c r="EC325" s="285">
        <v>0</v>
      </c>
      <c r="ED325" s="285">
        <v>0</v>
      </c>
      <c r="EE325" s="285">
        <v>0</v>
      </c>
      <c r="EF325" s="288">
        <v>0</v>
      </c>
      <c r="EG325" s="285">
        <v>0</v>
      </c>
      <c r="EH325" s="285">
        <v>0</v>
      </c>
      <c r="EI325" s="285">
        <v>0</v>
      </c>
      <c r="EJ325" s="285">
        <v>0</v>
      </c>
      <c r="EK325" s="285">
        <v>0</v>
      </c>
      <c r="EL325" s="285">
        <v>0</v>
      </c>
      <c r="EM325" s="285">
        <v>0</v>
      </c>
      <c r="EN325" s="285">
        <v>0</v>
      </c>
      <c r="EO325" s="285">
        <v>0</v>
      </c>
      <c r="EP325" s="285">
        <v>0</v>
      </c>
      <c r="EQ325" s="285">
        <v>0</v>
      </c>
      <c r="ER325" s="285">
        <v>0</v>
      </c>
      <c r="ES325" s="285">
        <v>0</v>
      </c>
      <c r="ET325" s="285">
        <v>0</v>
      </c>
      <c r="EU325" s="285">
        <v>0</v>
      </c>
      <c r="EV325" s="285">
        <v>0</v>
      </c>
      <c r="EW325" s="285">
        <v>0</v>
      </c>
      <c r="EX325" s="285">
        <v>0</v>
      </c>
      <c r="EY325" s="285">
        <v>0</v>
      </c>
      <c r="EZ325" s="285">
        <v>0</v>
      </c>
      <c r="FA325" s="285">
        <v>0</v>
      </c>
      <c r="FB325" s="285">
        <v>0</v>
      </c>
      <c r="FC325" s="285">
        <v>0</v>
      </c>
      <c r="FD325" s="285">
        <v>0</v>
      </c>
      <c r="FE325" s="285">
        <v>0</v>
      </c>
      <c r="FF325" s="285">
        <v>0</v>
      </c>
      <c r="FG325" s="285">
        <v>0</v>
      </c>
      <c r="FH325" s="285">
        <v>0</v>
      </c>
      <c r="FI325" s="285">
        <v>0</v>
      </c>
      <c r="FJ325" s="285">
        <v>0</v>
      </c>
      <c r="FK325" s="289">
        <v>1</v>
      </c>
      <c r="FL325" s="288">
        <v>1.4296538807954595</v>
      </c>
      <c r="FM325" s="289">
        <v>0</v>
      </c>
      <c r="FN325" s="288">
        <v>0</v>
      </c>
      <c r="FO325" s="289">
        <v>0</v>
      </c>
      <c r="FP325" s="288">
        <v>0</v>
      </c>
      <c r="FQ325" s="281">
        <v>0</v>
      </c>
      <c r="FR325" s="292">
        <v>0</v>
      </c>
      <c r="FS325" s="281">
        <v>0</v>
      </c>
      <c r="FT325" s="292">
        <v>0</v>
      </c>
      <c r="FU325" s="289">
        <v>0</v>
      </c>
      <c r="FV325" s="288">
        <v>0</v>
      </c>
      <c r="FW325" s="293">
        <v>0</v>
      </c>
      <c r="FX325" s="293">
        <v>0</v>
      </c>
      <c r="FY325" s="293">
        <v>0</v>
      </c>
      <c r="FZ325" s="293">
        <v>0</v>
      </c>
      <c r="GA325" s="293">
        <v>0</v>
      </c>
      <c r="GB325" s="285">
        <v>0</v>
      </c>
      <c r="GC325" s="285">
        <v>0</v>
      </c>
      <c r="GD325" s="285">
        <v>0</v>
      </c>
      <c r="GE325" s="285">
        <v>0</v>
      </c>
      <c r="GF325" s="285">
        <v>0</v>
      </c>
      <c r="GG325" s="288">
        <v>0</v>
      </c>
      <c r="GH325" s="288">
        <v>0</v>
      </c>
      <c r="GI325" s="288">
        <v>0</v>
      </c>
      <c r="GJ325" s="288">
        <v>0</v>
      </c>
      <c r="GK325" s="288">
        <v>0</v>
      </c>
      <c r="GL325" s="288">
        <v>0</v>
      </c>
      <c r="GM325" s="288">
        <v>0</v>
      </c>
      <c r="GN325" s="288">
        <v>0</v>
      </c>
      <c r="GO325" s="288">
        <v>0</v>
      </c>
      <c r="GP325" s="288">
        <v>0</v>
      </c>
      <c r="GQ325" s="288">
        <v>0</v>
      </c>
      <c r="GR325" s="288">
        <v>0</v>
      </c>
      <c r="GS325" s="288">
        <v>0</v>
      </c>
      <c r="GT325" s="288">
        <v>0</v>
      </c>
      <c r="GU325" s="288">
        <v>0</v>
      </c>
      <c r="GV325" s="288">
        <v>0</v>
      </c>
      <c r="GW325" s="288">
        <v>0</v>
      </c>
      <c r="GX325" s="288">
        <v>0</v>
      </c>
      <c r="GY325" s="288">
        <v>0</v>
      </c>
      <c r="GZ325" s="288">
        <v>0</v>
      </c>
      <c r="HA325" s="288">
        <v>0</v>
      </c>
      <c r="HB325" s="288">
        <v>0</v>
      </c>
      <c r="HC325" s="288">
        <v>0</v>
      </c>
      <c r="HD325" s="288">
        <v>0</v>
      </c>
      <c r="HE325" s="288">
        <v>0</v>
      </c>
      <c r="HF325" s="288">
        <v>0</v>
      </c>
      <c r="HG325" s="288">
        <v>0</v>
      </c>
      <c r="HH325" s="288">
        <v>0</v>
      </c>
      <c r="HI325" s="288">
        <v>0</v>
      </c>
      <c r="HJ325" s="134">
        <v>5.7186155231818381</v>
      </c>
      <c r="HK325" s="134">
        <v>12.866884927159136</v>
      </c>
      <c r="HL325" s="132">
        <v>43.175547200022876</v>
      </c>
      <c r="HM325" s="144">
        <v>94.495485255732007</v>
      </c>
      <c r="HN325" s="144">
        <v>90.304430263050705</v>
      </c>
      <c r="HO325" s="384" t="s">
        <v>88</v>
      </c>
      <c r="HP325" s="384" t="s">
        <v>88</v>
      </c>
      <c r="HQ325" s="384" t="s">
        <v>88</v>
      </c>
      <c r="HR325" s="384" t="s">
        <v>88</v>
      </c>
      <c r="HS325" s="145" t="s">
        <v>88</v>
      </c>
      <c r="HT325" s="145" t="s">
        <v>88</v>
      </c>
      <c r="HU325" s="145" t="s">
        <v>88</v>
      </c>
      <c r="HV325" s="145" t="s">
        <v>88</v>
      </c>
      <c r="HW325" s="132">
        <v>0.18621973929236499</v>
      </c>
      <c r="HX325" s="132">
        <v>0.107073546142006</v>
      </c>
      <c r="HY325" s="144">
        <v>91.088436908598766</v>
      </c>
      <c r="HZ325" s="144">
        <v>97.9896309124629</v>
      </c>
      <c r="IA325" s="383">
        <v>6</v>
      </c>
      <c r="IB325" s="383">
        <v>2</v>
      </c>
      <c r="IC325" s="366">
        <v>0.44378698224852098</v>
      </c>
      <c r="ID325" s="366">
        <v>0.112170499158721</v>
      </c>
      <c r="IE325" s="366">
        <v>3.9215686274509798</v>
      </c>
      <c r="IF325" s="366">
        <v>1.47058823529412</v>
      </c>
      <c r="IG325" s="144">
        <v>73.856209150326805</v>
      </c>
      <c r="IH325" s="144">
        <v>62.5</v>
      </c>
      <c r="II325" s="144">
        <v>11.3165680473373</v>
      </c>
      <c r="IJ325" s="144">
        <v>7.6275939427930499</v>
      </c>
      <c r="IK325" s="144">
        <v>9.2420166908062598</v>
      </c>
      <c r="IL325" s="144">
        <v>10.727430904102301</v>
      </c>
      <c r="IM325" s="146">
        <v>71.124496689122651</v>
      </c>
      <c r="IN325" s="135">
        <v>80.085503064494759</v>
      </c>
      <c r="IO325" s="366">
        <v>0</v>
      </c>
      <c r="IP325" s="366">
        <v>0</v>
      </c>
      <c r="IQ325" s="366">
        <v>0</v>
      </c>
      <c r="IR325" s="366">
        <v>0</v>
      </c>
      <c r="IS325" s="144">
        <v>71.428571428571402</v>
      </c>
      <c r="IT325" s="144">
        <v>88.8888888888889</v>
      </c>
      <c r="IU325" s="144">
        <v>5.5118110236220499</v>
      </c>
      <c r="IV325" s="144">
        <v>3.6585365853658498</v>
      </c>
      <c r="IW325" s="144">
        <v>2.2712279709735199</v>
      </c>
      <c r="IX325" s="144">
        <v>2.4529844644317298</v>
      </c>
      <c r="IY325" s="338">
        <v>4</v>
      </c>
      <c r="IZ325" s="366">
        <v>0.26791694574681801</v>
      </c>
      <c r="JA325" s="366">
        <v>3.9603960396039599</v>
      </c>
      <c r="JB325" s="366">
        <v>65.346534653465397</v>
      </c>
      <c r="JC325" s="366">
        <v>6.7649028801071696</v>
      </c>
      <c r="JD325" s="144">
        <v>6.9196279194271604</v>
      </c>
    </row>
    <row r="326" spans="1:264" ht="18" customHeight="1">
      <c r="A326" s="278"/>
      <c r="B326" s="279" t="s">
        <v>87</v>
      </c>
      <c r="C326" s="279" t="s">
        <v>87</v>
      </c>
      <c r="D326" s="280" t="s">
        <v>2042</v>
      </c>
      <c r="E326" s="281" t="s">
        <v>1519</v>
      </c>
      <c r="F326" s="280" t="s">
        <v>143</v>
      </c>
      <c r="G326" s="281" t="s">
        <v>42</v>
      </c>
      <c r="H326" s="282" t="s">
        <v>87</v>
      </c>
      <c r="I326" s="282" t="s">
        <v>87</v>
      </c>
      <c r="J326" s="282" t="s">
        <v>87</v>
      </c>
      <c r="K326" s="282" t="s">
        <v>87</v>
      </c>
      <c r="L326" s="282" t="s">
        <v>87</v>
      </c>
      <c r="M326" s="283">
        <v>96091</v>
      </c>
      <c r="N326" s="282" t="s">
        <v>87</v>
      </c>
      <c r="O326" s="282" t="s">
        <v>87</v>
      </c>
      <c r="P326" s="282" t="s">
        <v>87</v>
      </c>
      <c r="Q326" s="282" t="s">
        <v>87</v>
      </c>
      <c r="R326" s="132">
        <v>99.164695973353616</v>
      </c>
      <c r="S326" s="132">
        <v>93.687398419410897</v>
      </c>
      <c r="T326" s="339" t="s">
        <v>88</v>
      </c>
      <c r="U326" s="339" t="s">
        <v>88</v>
      </c>
      <c r="V326" s="132">
        <v>8.0350620891161402</v>
      </c>
      <c r="W326" s="132">
        <v>9.4959824689554395</v>
      </c>
      <c r="X326" s="132">
        <v>17.531044558071599</v>
      </c>
      <c r="Y326" s="282" t="s">
        <v>87</v>
      </c>
      <c r="Z326" s="282" t="s">
        <v>87</v>
      </c>
      <c r="AA326" s="282" t="s">
        <v>87</v>
      </c>
      <c r="AB326" s="282" t="s">
        <v>87</v>
      </c>
      <c r="AC326" s="282" t="s">
        <v>87</v>
      </c>
      <c r="AD326" s="282" t="s">
        <v>87</v>
      </c>
      <c r="AE326" s="282" t="s">
        <v>87</v>
      </c>
      <c r="AF326" s="282" t="s">
        <v>87</v>
      </c>
      <c r="AG326" s="282" t="s">
        <v>87</v>
      </c>
      <c r="AH326" s="282" t="s">
        <v>87</v>
      </c>
      <c r="AI326" s="282" t="s">
        <v>87</v>
      </c>
      <c r="AJ326" s="282" t="s">
        <v>87</v>
      </c>
      <c r="AK326" s="282" t="s">
        <v>87</v>
      </c>
      <c r="AL326" s="282" t="s">
        <v>87</v>
      </c>
      <c r="AM326" s="282" t="s">
        <v>87</v>
      </c>
      <c r="AN326" s="282" t="s">
        <v>87</v>
      </c>
      <c r="AO326" s="282" t="s">
        <v>87</v>
      </c>
      <c r="AP326" s="282" t="s">
        <v>87</v>
      </c>
      <c r="AQ326" s="282" t="s">
        <v>87</v>
      </c>
      <c r="AR326" s="282" t="s">
        <v>87</v>
      </c>
      <c r="AS326" s="282" t="s">
        <v>87</v>
      </c>
      <c r="AT326" s="282" t="s">
        <v>87</v>
      </c>
      <c r="AU326" s="282" t="s">
        <v>87</v>
      </c>
      <c r="AV326" s="282" t="s">
        <v>87</v>
      </c>
      <c r="AW326" s="286" t="s">
        <v>87</v>
      </c>
      <c r="AX326" s="286" t="s">
        <v>87</v>
      </c>
      <c r="AY326" s="286" t="s">
        <v>87</v>
      </c>
      <c r="AZ326" s="286" t="s">
        <v>87</v>
      </c>
      <c r="BA326" s="286" t="s">
        <v>87</v>
      </c>
      <c r="BB326" s="285">
        <v>14</v>
      </c>
      <c r="BC326" s="285">
        <v>19</v>
      </c>
      <c r="BD326" s="287" t="s">
        <v>88</v>
      </c>
      <c r="BE326" s="287" t="s">
        <v>88</v>
      </c>
      <c r="BF326" s="287" t="s">
        <v>88</v>
      </c>
      <c r="BG326" s="285">
        <v>0</v>
      </c>
      <c r="BH326" s="284">
        <v>0</v>
      </c>
      <c r="BI326" s="285">
        <v>13</v>
      </c>
      <c r="BJ326" s="284">
        <v>12.757480299506383</v>
      </c>
      <c r="BK326" s="285">
        <v>0</v>
      </c>
      <c r="BL326" s="284">
        <v>0</v>
      </c>
      <c r="BM326" s="285">
        <v>0</v>
      </c>
      <c r="BN326" s="288">
        <v>0</v>
      </c>
      <c r="BO326" s="289">
        <v>0</v>
      </c>
      <c r="BP326" s="288">
        <v>0</v>
      </c>
      <c r="BQ326" s="285">
        <v>0</v>
      </c>
      <c r="BR326" s="288">
        <v>0</v>
      </c>
      <c r="BS326" s="285">
        <v>0</v>
      </c>
      <c r="BT326" s="288">
        <v>0</v>
      </c>
      <c r="BU326" s="285">
        <v>0</v>
      </c>
      <c r="BV326" s="288">
        <v>0</v>
      </c>
      <c r="BW326" s="285">
        <v>0</v>
      </c>
      <c r="BX326" s="288">
        <v>0</v>
      </c>
      <c r="BY326" s="290">
        <v>0</v>
      </c>
      <c r="BZ326" s="291">
        <v>0</v>
      </c>
      <c r="CA326" s="285">
        <v>4</v>
      </c>
      <c r="CB326" s="288">
        <v>3.9253785536942716</v>
      </c>
      <c r="CC326" s="285">
        <v>0</v>
      </c>
      <c r="CD326" s="288">
        <v>0</v>
      </c>
      <c r="CE326" s="290">
        <v>0</v>
      </c>
      <c r="CF326" s="291">
        <v>0</v>
      </c>
      <c r="CG326" s="285">
        <v>2</v>
      </c>
      <c r="CH326" s="288">
        <v>1.9626892768471358</v>
      </c>
      <c r="CI326" s="285">
        <v>561</v>
      </c>
      <c r="CJ326" s="288">
        <v>550.53434215562163</v>
      </c>
      <c r="CK326" s="285">
        <v>225</v>
      </c>
      <c r="CL326" s="288">
        <v>220.80254364530279</v>
      </c>
      <c r="CM326" s="290">
        <v>0</v>
      </c>
      <c r="CN326" s="294">
        <v>0</v>
      </c>
      <c r="CO326" s="285">
        <v>2</v>
      </c>
      <c r="CP326" s="288">
        <v>1.9626892768471358</v>
      </c>
      <c r="CQ326" s="290">
        <v>0</v>
      </c>
      <c r="CR326" s="291">
        <v>0</v>
      </c>
      <c r="CS326" s="290">
        <v>0</v>
      </c>
      <c r="CT326" s="291">
        <v>0</v>
      </c>
      <c r="CU326" s="285">
        <v>0</v>
      </c>
      <c r="CV326" s="288">
        <v>0</v>
      </c>
      <c r="CW326" s="285">
        <v>0</v>
      </c>
      <c r="CX326" s="288">
        <v>0</v>
      </c>
      <c r="CY326" s="285">
        <v>0</v>
      </c>
      <c r="CZ326" s="288">
        <v>0</v>
      </c>
      <c r="DA326" s="290">
        <v>0</v>
      </c>
      <c r="DB326" s="291">
        <v>0</v>
      </c>
      <c r="DC326" s="290">
        <v>0</v>
      </c>
      <c r="DD326" s="290">
        <v>0</v>
      </c>
      <c r="DE326" s="290">
        <v>0</v>
      </c>
      <c r="DF326" s="290">
        <v>0</v>
      </c>
      <c r="DG326" s="290">
        <v>0</v>
      </c>
      <c r="DH326" s="290">
        <v>0</v>
      </c>
      <c r="DI326" s="290">
        <v>0</v>
      </c>
      <c r="DJ326" s="290">
        <v>0</v>
      </c>
      <c r="DK326" s="290">
        <v>0</v>
      </c>
      <c r="DL326" s="290">
        <v>0</v>
      </c>
      <c r="DM326" s="290">
        <v>0</v>
      </c>
      <c r="DN326" s="290">
        <v>0</v>
      </c>
      <c r="DO326" s="290">
        <v>0</v>
      </c>
      <c r="DP326" s="290">
        <v>0</v>
      </c>
      <c r="DQ326" s="290">
        <v>0</v>
      </c>
      <c r="DR326" s="290">
        <v>0</v>
      </c>
      <c r="DS326" s="290">
        <v>0</v>
      </c>
      <c r="DT326" s="290">
        <v>0</v>
      </c>
      <c r="DU326" s="290">
        <v>0</v>
      </c>
      <c r="DV326" s="290">
        <v>0</v>
      </c>
      <c r="DW326" s="290">
        <v>0</v>
      </c>
      <c r="DX326" s="290">
        <v>0</v>
      </c>
      <c r="DY326" s="290">
        <v>0</v>
      </c>
      <c r="DZ326" s="290">
        <v>0</v>
      </c>
      <c r="EA326" s="290">
        <v>0</v>
      </c>
      <c r="EB326" s="291">
        <v>0</v>
      </c>
      <c r="EC326" s="290">
        <v>0</v>
      </c>
      <c r="ED326" s="290">
        <v>0</v>
      </c>
      <c r="EE326" s="290">
        <v>0</v>
      </c>
      <c r="EF326" s="291">
        <v>0</v>
      </c>
      <c r="EG326" s="290">
        <v>0</v>
      </c>
      <c r="EH326" s="290">
        <v>0</v>
      </c>
      <c r="EI326" s="290">
        <v>0</v>
      </c>
      <c r="EJ326" s="290">
        <v>0</v>
      </c>
      <c r="EK326" s="290">
        <v>0</v>
      </c>
      <c r="EL326" s="290">
        <v>0</v>
      </c>
      <c r="EM326" s="290">
        <v>0</v>
      </c>
      <c r="EN326" s="290">
        <v>0</v>
      </c>
      <c r="EO326" s="290">
        <v>0</v>
      </c>
      <c r="EP326" s="290">
        <v>0</v>
      </c>
      <c r="EQ326" s="290">
        <v>0</v>
      </c>
      <c r="ER326" s="290">
        <v>0</v>
      </c>
      <c r="ES326" s="290">
        <v>0</v>
      </c>
      <c r="ET326" s="290">
        <v>0</v>
      </c>
      <c r="EU326" s="290">
        <v>0</v>
      </c>
      <c r="EV326" s="290">
        <v>0</v>
      </c>
      <c r="EW326" s="290">
        <v>0</v>
      </c>
      <c r="EX326" s="290">
        <v>0</v>
      </c>
      <c r="EY326" s="290">
        <v>0</v>
      </c>
      <c r="EZ326" s="290">
        <v>0</v>
      </c>
      <c r="FA326" s="290">
        <v>0</v>
      </c>
      <c r="FB326" s="290">
        <v>0</v>
      </c>
      <c r="FC326" s="290">
        <v>0</v>
      </c>
      <c r="FD326" s="290">
        <v>0</v>
      </c>
      <c r="FE326" s="290">
        <v>0</v>
      </c>
      <c r="FF326" s="290">
        <v>0</v>
      </c>
      <c r="FG326" s="290">
        <v>0</v>
      </c>
      <c r="FH326" s="290">
        <v>0</v>
      </c>
      <c r="FI326" s="290">
        <v>0</v>
      </c>
      <c r="FJ326" s="290">
        <v>0</v>
      </c>
      <c r="FK326" s="289">
        <v>5</v>
      </c>
      <c r="FL326" s="288">
        <v>5.2034009428562511</v>
      </c>
      <c r="FM326" s="289">
        <v>0</v>
      </c>
      <c r="FN326" s="288">
        <v>0</v>
      </c>
      <c r="FO326" s="295">
        <v>0</v>
      </c>
      <c r="FP326" s="291">
        <v>0</v>
      </c>
      <c r="FQ326" s="281">
        <v>0</v>
      </c>
      <c r="FR326" s="292">
        <v>0</v>
      </c>
      <c r="FS326" s="281">
        <v>0</v>
      </c>
      <c r="FT326" s="292">
        <v>0</v>
      </c>
      <c r="FU326" s="289">
        <v>0</v>
      </c>
      <c r="FV326" s="288">
        <v>0</v>
      </c>
      <c r="FW326" s="293">
        <v>1</v>
      </c>
      <c r="FX326" s="293">
        <v>0</v>
      </c>
      <c r="FY326" s="293">
        <v>0</v>
      </c>
      <c r="FZ326" s="293">
        <v>0</v>
      </c>
      <c r="GA326" s="293">
        <v>1</v>
      </c>
      <c r="GB326" s="290">
        <v>0</v>
      </c>
      <c r="GC326" s="290">
        <v>0</v>
      </c>
      <c r="GD326" s="290">
        <v>0</v>
      </c>
      <c r="GE326" s="290">
        <v>0</v>
      </c>
      <c r="GF326" s="290">
        <v>0</v>
      </c>
      <c r="GG326" s="291">
        <v>0</v>
      </c>
      <c r="GH326" s="291">
        <v>0</v>
      </c>
      <c r="GI326" s="291">
        <v>0</v>
      </c>
      <c r="GJ326" s="291">
        <v>0</v>
      </c>
      <c r="GK326" s="291">
        <v>0</v>
      </c>
      <c r="GL326" s="291">
        <v>0</v>
      </c>
      <c r="GM326" s="291">
        <v>0</v>
      </c>
      <c r="GN326" s="291">
        <v>0</v>
      </c>
      <c r="GO326" s="291">
        <v>0</v>
      </c>
      <c r="GP326" s="291">
        <v>0</v>
      </c>
      <c r="GQ326" s="291">
        <v>0</v>
      </c>
      <c r="GR326" s="291">
        <v>0</v>
      </c>
      <c r="GS326" s="291">
        <v>0</v>
      </c>
      <c r="GT326" s="291">
        <v>0</v>
      </c>
      <c r="GU326" s="291">
        <v>0</v>
      </c>
      <c r="GV326" s="291">
        <v>0</v>
      </c>
      <c r="GW326" s="291">
        <v>0</v>
      </c>
      <c r="GX326" s="291">
        <v>0</v>
      </c>
      <c r="GY326" s="291">
        <v>0</v>
      </c>
      <c r="GZ326" s="291">
        <v>0</v>
      </c>
      <c r="HA326" s="291">
        <v>0</v>
      </c>
      <c r="HB326" s="291">
        <v>0</v>
      </c>
      <c r="HC326" s="291">
        <v>0</v>
      </c>
      <c r="HD326" s="291">
        <v>0</v>
      </c>
      <c r="HE326" s="291">
        <v>0</v>
      </c>
      <c r="HF326" s="291">
        <v>0</v>
      </c>
      <c r="HG326" s="291">
        <v>0</v>
      </c>
      <c r="HH326" s="291">
        <v>0</v>
      </c>
      <c r="HI326" s="291">
        <v>0</v>
      </c>
      <c r="HJ326" s="134">
        <v>3.1220405657137502</v>
      </c>
      <c r="HK326" s="134">
        <v>7.2847613199987507</v>
      </c>
      <c r="HL326" s="132">
        <v>39.858051222278881</v>
      </c>
      <c r="HM326" s="144">
        <v>94.773880881045201</v>
      </c>
      <c r="HN326" s="144">
        <v>91.919704975686599</v>
      </c>
      <c r="HO326" s="365">
        <v>0</v>
      </c>
      <c r="HP326" s="365">
        <v>9.9502487562189004E-2</v>
      </c>
      <c r="HQ326" s="365">
        <v>0</v>
      </c>
      <c r="HR326" s="365">
        <v>16.6666666666667</v>
      </c>
      <c r="HS326" s="132">
        <v>100</v>
      </c>
      <c r="HT326" s="132">
        <v>83.3333333333333</v>
      </c>
      <c r="HU326" s="132">
        <v>0.23781212841854901</v>
      </c>
      <c r="HV326" s="132">
        <v>0.59701492537313405</v>
      </c>
      <c r="HW326" s="132">
        <v>3.2775095037501298</v>
      </c>
      <c r="HX326" s="132">
        <v>3.8499850582727402</v>
      </c>
      <c r="HY326" s="144">
        <v>94.891506446525113</v>
      </c>
      <c r="HZ326" s="144">
        <v>89.057509796717795</v>
      </c>
      <c r="IA326" s="383">
        <v>11</v>
      </c>
      <c r="IB326" s="383">
        <v>3</v>
      </c>
      <c r="IC326" s="366">
        <v>0.31958163858222</v>
      </c>
      <c r="ID326" s="366">
        <v>6.5746219592373395E-2</v>
      </c>
      <c r="IE326" s="366">
        <v>3.69127516778524</v>
      </c>
      <c r="IF326" s="366">
        <v>1.1764705882352899</v>
      </c>
      <c r="IG326" s="144">
        <v>75.503355704697995</v>
      </c>
      <c r="IH326" s="144">
        <v>76.470588235294102</v>
      </c>
      <c r="II326" s="144">
        <v>8.6577571179546808</v>
      </c>
      <c r="IJ326" s="144">
        <v>5.5884286653517403</v>
      </c>
      <c r="IK326" s="144">
        <v>8.1269906503647409</v>
      </c>
      <c r="IL326" s="144">
        <v>10.9921306903078</v>
      </c>
      <c r="IM326" s="146">
        <v>82.738907149522092</v>
      </c>
      <c r="IN326" s="135">
        <v>89.076562981176465</v>
      </c>
      <c r="IO326" s="385">
        <v>0.229182582123759</v>
      </c>
      <c r="IP326" s="385">
        <v>0.16246953696182001</v>
      </c>
      <c r="IQ326" s="385">
        <v>3.3707865168539302</v>
      </c>
      <c r="IR326" s="385">
        <v>3.125</v>
      </c>
      <c r="IS326" s="144">
        <v>83.1460674157303</v>
      </c>
      <c r="IT326" s="144">
        <v>96.875</v>
      </c>
      <c r="IU326" s="144">
        <v>6.7990832696715104</v>
      </c>
      <c r="IV326" s="144">
        <v>5.1990251827782297</v>
      </c>
      <c r="IW326" s="144">
        <v>6.1565060512666303</v>
      </c>
      <c r="IX326" s="144">
        <v>6.0623310089654199</v>
      </c>
      <c r="IY326" s="338">
        <v>14</v>
      </c>
      <c r="IZ326" s="366">
        <v>0.51432770022042595</v>
      </c>
      <c r="JA326" s="366">
        <v>12.0689655172414</v>
      </c>
      <c r="JB326" s="366">
        <v>47.413793103448299</v>
      </c>
      <c r="JC326" s="366">
        <v>4.2615723732549604</v>
      </c>
      <c r="JD326" s="144">
        <v>9.9661320848690096</v>
      </c>
    </row>
    <row r="327" spans="1:264" ht="18" customHeight="1">
      <c r="A327" s="278"/>
      <c r="B327" s="279" t="s">
        <v>87</v>
      </c>
      <c r="C327" s="279" t="s">
        <v>87</v>
      </c>
      <c r="D327" s="280" t="s">
        <v>2043</v>
      </c>
      <c r="E327" s="281" t="s">
        <v>1520</v>
      </c>
      <c r="F327" s="280" t="s">
        <v>143</v>
      </c>
      <c r="G327" s="281" t="s">
        <v>42</v>
      </c>
      <c r="H327" s="282" t="s">
        <v>87</v>
      </c>
      <c r="I327" s="282" t="s">
        <v>87</v>
      </c>
      <c r="J327" s="282" t="s">
        <v>87</v>
      </c>
      <c r="K327" s="282" t="s">
        <v>87</v>
      </c>
      <c r="L327" s="282" t="s">
        <v>87</v>
      </c>
      <c r="M327" s="283">
        <v>85823</v>
      </c>
      <c r="N327" s="282" t="s">
        <v>87</v>
      </c>
      <c r="O327" s="282" t="s">
        <v>87</v>
      </c>
      <c r="P327" s="282" t="s">
        <v>87</v>
      </c>
      <c r="Q327" s="282" t="s">
        <v>87</v>
      </c>
      <c r="R327" s="132">
        <v>93.778386869159092</v>
      </c>
      <c r="S327" s="132">
        <v>92.15683945600847</v>
      </c>
      <c r="T327" s="339" t="s">
        <v>88</v>
      </c>
      <c r="U327" s="339" t="s">
        <v>88</v>
      </c>
      <c r="V327" s="132">
        <v>8.4459459459459492</v>
      </c>
      <c r="W327" s="132">
        <v>8.1925675675675702</v>
      </c>
      <c r="X327" s="132">
        <v>16.638513513513502</v>
      </c>
      <c r="Y327" s="282" t="s">
        <v>87</v>
      </c>
      <c r="Z327" s="282" t="s">
        <v>87</v>
      </c>
      <c r="AA327" s="282" t="s">
        <v>87</v>
      </c>
      <c r="AB327" s="282" t="s">
        <v>87</v>
      </c>
      <c r="AC327" s="282" t="s">
        <v>87</v>
      </c>
      <c r="AD327" s="282" t="s">
        <v>87</v>
      </c>
      <c r="AE327" s="282" t="s">
        <v>87</v>
      </c>
      <c r="AF327" s="282" t="s">
        <v>87</v>
      </c>
      <c r="AG327" s="282" t="s">
        <v>87</v>
      </c>
      <c r="AH327" s="282" t="s">
        <v>87</v>
      </c>
      <c r="AI327" s="282" t="s">
        <v>87</v>
      </c>
      <c r="AJ327" s="282" t="s">
        <v>87</v>
      </c>
      <c r="AK327" s="282" t="s">
        <v>87</v>
      </c>
      <c r="AL327" s="282" t="s">
        <v>87</v>
      </c>
      <c r="AM327" s="282" t="s">
        <v>87</v>
      </c>
      <c r="AN327" s="282" t="s">
        <v>87</v>
      </c>
      <c r="AO327" s="282" t="s">
        <v>87</v>
      </c>
      <c r="AP327" s="282" t="s">
        <v>87</v>
      </c>
      <c r="AQ327" s="282" t="s">
        <v>87</v>
      </c>
      <c r="AR327" s="282" t="s">
        <v>87</v>
      </c>
      <c r="AS327" s="282" t="s">
        <v>87</v>
      </c>
      <c r="AT327" s="282" t="s">
        <v>87</v>
      </c>
      <c r="AU327" s="282" t="s">
        <v>87</v>
      </c>
      <c r="AV327" s="282" t="s">
        <v>87</v>
      </c>
      <c r="AW327" s="286" t="s">
        <v>87</v>
      </c>
      <c r="AX327" s="286" t="s">
        <v>87</v>
      </c>
      <c r="AY327" s="286" t="s">
        <v>87</v>
      </c>
      <c r="AZ327" s="286" t="s">
        <v>87</v>
      </c>
      <c r="BA327" s="286" t="s">
        <v>87</v>
      </c>
      <c r="BB327" s="285">
        <v>6</v>
      </c>
      <c r="BC327" s="285">
        <v>23</v>
      </c>
      <c r="BD327" s="287" t="s">
        <v>88</v>
      </c>
      <c r="BE327" s="287" t="s">
        <v>88</v>
      </c>
      <c r="BF327" s="287" t="s">
        <v>88</v>
      </c>
      <c r="BG327" s="285">
        <v>0</v>
      </c>
      <c r="BH327" s="284">
        <v>0</v>
      </c>
      <c r="BI327" s="285">
        <v>41</v>
      </c>
      <c r="BJ327" s="284">
        <v>45.570239299329785</v>
      </c>
      <c r="BK327" s="285">
        <v>0</v>
      </c>
      <c r="BL327" s="284">
        <v>0</v>
      </c>
      <c r="BM327" s="285">
        <v>0</v>
      </c>
      <c r="BN327" s="288">
        <v>0</v>
      </c>
      <c r="BO327" s="289">
        <v>20</v>
      </c>
      <c r="BP327" s="288">
        <v>22.229385024063308</v>
      </c>
      <c r="BQ327" s="285">
        <v>0</v>
      </c>
      <c r="BR327" s="288">
        <v>0</v>
      </c>
      <c r="BS327" s="285">
        <v>0</v>
      </c>
      <c r="BT327" s="288">
        <v>0</v>
      </c>
      <c r="BU327" s="285">
        <v>0</v>
      </c>
      <c r="BV327" s="288">
        <v>0</v>
      </c>
      <c r="BW327" s="285">
        <v>0</v>
      </c>
      <c r="BX327" s="288">
        <v>0</v>
      </c>
      <c r="BY327" s="290">
        <v>0</v>
      </c>
      <c r="BZ327" s="291">
        <v>0</v>
      </c>
      <c r="CA327" s="285">
        <v>82</v>
      </c>
      <c r="CB327" s="288">
        <v>91.14047859865957</v>
      </c>
      <c r="CC327" s="290">
        <v>0</v>
      </c>
      <c r="CD327" s="291">
        <v>0</v>
      </c>
      <c r="CE327" s="290">
        <v>10</v>
      </c>
      <c r="CF327" s="291">
        <v>11.114692512031654</v>
      </c>
      <c r="CG327" s="285">
        <v>212</v>
      </c>
      <c r="CH327" s="288">
        <v>235.63148125507107</v>
      </c>
      <c r="CI327" s="285">
        <v>357</v>
      </c>
      <c r="CJ327" s="288">
        <v>396.79452267953008</v>
      </c>
      <c r="CK327" s="285">
        <v>183</v>
      </c>
      <c r="CL327" s="288">
        <v>203.3988729701793</v>
      </c>
      <c r="CM327" s="290">
        <v>0</v>
      </c>
      <c r="CN327" s="294">
        <v>0</v>
      </c>
      <c r="CO327" s="285">
        <v>20</v>
      </c>
      <c r="CP327" s="288">
        <v>22.229385024063308</v>
      </c>
      <c r="CQ327" s="285">
        <v>0</v>
      </c>
      <c r="CR327" s="288">
        <v>0</v>
      </c>
      <c r="CS327" s="285">
        <v>0</v>
      </c>
      <c r="CT327" s="288">
        <v>0</v>
      </c>
      <c r="CU327" s="290">
        <v>0</v>
      </c>
      <c r="CV327" s="291">
        <v>0</v>
      </c>
      <c r="CW327" s="290">
        <v>0</v>
      </c>
      <c r="CX327" s="291">
        <v>0</v>
      </c>
      <c r="CY327" s="290">
        <v>0</v>
      </c>
      <c r="CZ327" s="291">
        <v>0</v>
      </c>
      <c r="DA327" s="290">
        <v>0</v>
      </c>
      <c r="DB327" s="291">
        <v>0</v>
      </c>
      <c r="DC327" s="290">
        <v>0</v>
      </c>
      <c r="DD327" s="290">
        <v>0</v>
      </c>
      <c r="DE327" s="290">
        <v>0</v>
      </c>
      <c r="DF327" s="290">
        <v>0</v>
      </c>
      <c r="DG327" s="290">
        <v>0</v>
      </c>
      <c r="DH327" s="290">
        <v>0</v>
      </c>
      <c r="DI327" s="290">
        <v>0</v>
      </c>
      <c r="DJ327" s="290">
        <v>0</v>
      </c>
      <c r="DK327" s="290">
        <v>0</v>
      </c>
      <c r="DL327" s="290">
        <v>0</v>
      </c>
      <c r="DM327" s="290">
        <v>0</v>
      </c>
      <c r="DN327" s="290">
        <v>0</v>
      </c>
      <c r="DO327" s="290">
        <v>0</v>
      </c>
      <c r="DP327" s="290">
        <v>0</v>
      </c>
      <c r="DQ327" s="290">
        <v>0</v>
      </c>
      <c r="DR327" s="290">
        <v>0</v>
      </c>
      <c r="DS327" s="290">
        <v>0</v>
      </c>
      <c r="DT327" s="290">
        <v>0</v>
      </c>
      <c r="DU327" s="290">
        <v>0</v>
      </c>
      <c r="DV327" s="290">
        <v>0</v>
      </c>
      <c r="DW327" s="290">
        <v>0</v>
      </c>
      <c r="DX327" s="290">
        <v>0</v>
      </c>
      <c r="DY327" s="290">
        <v>0</v>
      </c>
      <c r="DZ327" s="290">
        <v>0</v>
      </c>
      <c r="EA327" s="290">
        <v>0</v>
      </c>
      <c r="EB327" s="291">
        <v>0</v>
      </c>
      <c r="EC327" s="290">
        <v>0</v>
      </c>
      <c r="ED327" s="290">
        <v>0</v>
      </c>
      <c r="EE327" s="290">
        <v>0</v>
      </c>
      <c r="EF327" s="291">
        <v>0</v>
      </c>
      <c r="EG327" s="290">
        <v>0</v>
      </c>
      <c r="EH327" s="290">
        <v>0</v>
      </c>
      <c r="EI327" s="290">
        <v>0</v>
      </c>
      <c r="EJ327" s="290">
        <v>0</v>
      </c>
      <c r="EK327" s="290">
        <v>0</v>
      </c>
      <c r="EL327" s="290">
        <v>0</v>
      </c>
      <c r="EM327" s="290">
        <v>0</v>
      </c>
      <c r="EN327" s="290">
        <v>0</v>
      </c>
      <c r="EO327" s="290">
        <v>0</v>
      </c>
      <c r="EP327" s="290">
        <v>0</v>
      </c>
      <c r="EQ327" s="290">
        <v>0</v>
      </c>
      <c r="ER327" s="290">
        <v>0</v>
      </c>
      <c r="ES327" s="290">
        <v>0</v>
      </c>
      <c r="ET327" s="290">
        <v>0</v>
      </c>
      <c r="EU327" s="290">
        <v>0</v>
      </c>
      <c r="EV327" s="290">
        <v>0</v>
      </c>
      <c r="EW327" s="290">
        <v>0</v>
      </c>
      <c r="EX327" s="290">
        <v>0</v>
      </c>
      <c r="EY327" s="290">
        <v>0</v>
      </c>
      <c r="EZ327" s="290">
        <v>0</v>
      </c>
      <c r="FA327" s="290">
        <v>0</v>
      </c>
      <c r="FB327" s="290">
        <v>0</v>
      </c>
      <c r="FC327" s="290">
        <v>0</v>
      </c>
      <c r="FD327" s="290">
        <v>0</v>
      </c>
      <c r="FE327" s="290">
        <v>0</v>
      </c>
      <c r="FF327" s="290">
        <v>0</v>
      </c>
      <c r="FG327" s="290">
        <v>0</v>
      </c>
      <c r="FH327" s="290">
        <v>0</v>
      </c>
      <c r="FI327" s="290">
        <v>0</v>
      </c>
      <c r="FJ327" s="290">
        <v>0</v>
      </c>
      <c r="FK327" s="289">
        <v>3</v>
      </c>
      <c r="FL327" s="288">
        <v>3.495566456544283</v>
      </c>
      <c r="FM327" s="295">
        <v>0</v>
      </c>
      <c r="FN327" s="291">
        <v>0</v>
      </c>
      <c r="FO327" s="295">
        <v>0</v>
      </c>
      <c r="FP327" s="291">
        <v>0</v>
      </c>
      <c r="FQ327" s="281">
        <v>0</v>
      </c>
      <c r="FR327" s="292">
        <v>0</v>
      </c>
      <c r="FS327" s="281">
        <v>0</v>
      </c>
      <c r="FT327" s="292">
        <v>0</v>
      </c>
      <c r="FU327" s="295">
        <v>0</v>
      </c>
      <c r="FV327" s="291">
        <v>0</v>
      </c>
      <c r="FW327" s="293">
        <v>0</v>
      </c>
      <c r="FX327" s="293">
        <v>0</v>
      </c>
      <c r="FY327" s="293">
        <v>0</v>
      </c>
      <c r="FZ327" s="293">
        <v>0</v>
      </c>
      <c r="GA327" s="293">
        <v>0</v>
      </c>
      <c r="GB327" s="290">
        <v>0</v>
      </c>
      <c r="GC327" s="290">
        <v>0</v>
      </c>
      <c r="GD327" s="290">
        <v>0</v>
      </c>
      <c r="GE327" s="290">
        <v>0</v>
      </c>
      <c r="GF327" s="290">
        <v>0</v>
      </c>
      <c r="GG327" s="291">
        <v>0</v>
      </c>
      <c r="GH327" s="291">
        <v>0</v>
      </c>
      <c r="GI327" s="291">
        <v>0</v>
      </c>
      <c r="GJ327" s="291">
        <v>0</v>
      </c>
      <c r="GK327" s="291">
        <v>0</v>
      </c>
      <c r="GL327" s="291">
        <v>0</v>
      </c>
      <c r="GM327" s="291">
        <v>0</v>
      </c>
      <c r="GN327" s="291">
        <v>0</v>
      </c>
      <c r="GO327" s="291">
        <v>0</v>
      </c>
      <c r="GP327" s="291">
        <v>0</v>
      </c>
      <c r="GQ327" s="291">
        <v>0</v>
      </c>
      <c r="GR327" s="291">
        <v>0</v>
      </c>
      <c r="GS327" s="291">
        <v>0</v>
      </c>
      <c r="GT327" s="291">
        <v>0</v>
      </c>
      <c r="GU327" s="291">
        <v>0</v>
      </c>
      <c r="GV327" s="291">
        <v>0</v>
      </c>
      <c r="GW327" s="291">
        <v>0</v>
      </c>
      <c r="GX327" s="291">
        <v>0</v>
      </c>
      <c r="GY327" s="291">
        <v>0</v>
      </c>
      <c r="GZ327" s="291">
        <v>0</v>
      </c>
      <c r="HA327" s="291">
        <v>0</v>
      </c>
      <c r="HB327" s="291">
        <v>0</v>
      </c>
      <c r="HC327" s="291">
        <v>0</v>
      </c>
      <c r="HD327" s="291">
        <v>0</v>
      </c>
      <c r="HE327" s="291">
        <v>0</v>
      </c>
      <c r="HF327" s="291">
        <v>0</v>
      </c>
      <c r="HG327" s="291">
        <v>0</v>
      </c>
      <c r="HH327" s="291">
        <v>0</v>
      </c>
      <c r="HI327" s="291">
        <v>0</v>
      </c>
      <c r="HJ327" s="134">
        <v>2.3303776376961887</v>
      </c>
      <c r="HK327" s="134">
        <v>0</v>
      </c>
      <c r="HL327" s="132">
        <v>51.617864674970569</v>
      </c>
      <c r="HM327" s="144">
        <v>88.158211066231701</v>
      </c>
      <c r="HN327" s="144">
        <v>86.6887093506962</v>
      </c>
      <c r="HO327" s="365">
        <v>9.0456806874717299E-2</v>
      </c>
      <c r="HP327" s="365">
        <v>3.0646644192460899E-2</v>
      </c>
      <c r="HQ327" s="365">
        <v>8</v>
      </c>
      <c r="HR327" s="365">
        <v>5.5555555555555598</v>
      </c>
      <c r="HS327" s="132">
        <v>80</v>
      </c>
      <c r="HT327" s="132">
        <v>94.4444444444444</v>
      </c>
      <c r="HU327" s="132">
        <v>1.13071008593397</v>
      </c>
      <c r="HV327" s="132">
        <v>0.55163959546429697</v>
      </c>
      <c r="HW327" s="132">
        <v>4.0620259565144101</v>
      </c>
      <c r="HX327" s="132">
        <v>6.30704937864291</v>
      </c>
      <c r="HY327" s="144">
        <v>83.807635839360756</v>
      </c>
      <c r="HZ327" s="144">
        <v>92.768971607821499</v>
      </c>
      <c r="IA327" s="383">
        <v>8</v>
      </c>
      <c r="IB327" s="383">
        <v>3</v>
      </c>
      <c r="IC327" s="366">
        <v>0.28870443883074698</v>
      </c>
      <c r="ID327" s="366">
        <v>8.2850041425020698E-2</v>
      </c>
      <c r="IE327" s="366">
        <v>3.04182509505703</v>
      </c>
      <c r="IF327" s="366">
        <v>1.2345679012345701</v>
      </c>
      <c r="IG327" s="144">
        <v>80.608365019011401</v>
      </c>
      <c r="IH327" s="144">
        <v>83.950617283950606</v>
      </c>
      <c r="II327" s="144">
        <v>9.4911584265608102</v>
      </c>
      <c r="IJ327" s="144">
        <v>6.7108533554266803</v>
      </c>
      <c r="IK327" s="144">
        <v>8.1175214875568802</v>
      </c>
      <c r="IL327" s="144">
        <v>11.326771870017</v>
      </c>
      <c r="IM327" s="146">
        <v>77.255382051293367</v>
      </c>
      <c r="IN327" s="135">
        <v>87.245712768257476</v>
      </c>
      <c r="IO327" s="366">
        <v>0</v>
      </c>
      <c r="IP327" s="385">
        <v>0</v>
      </c>
      <c r="IQ327" s="366">
        <v>0</v>
      </c>
      <c r="IR327" s="385">
        <v>0</v>
      </c>
      <c r="IS327" s="144">
        <v>81.481481481481495</v>
      </c>
      <c r="IT327" s="144">
        <v>90.163934426229503</v>
      </c>
      <c r="IU327" s="144">
        <v>7.0680628272251296</v>
      </c>
      <c r="IV327" s="144">
        <v>3.7817730936143801</v>
      </c>
      <c r="IW327" s="144">
        <v>7.33272981647601</v>
      </c>
      <c r="IX327" s="144">
        <v>8.3504828241253808</v>
      </c>
      <c r="IY327" s="338">
        <v>13</v>
      </c>
      <c r="IZ327" s="366">
        <v>0.52610279239174396</v>
      </c>
      <c r="JA327" s="366">
        <v>27.659574468085101</v>
      </c>
      <c r="JB327" s="366">
        <v>80.851063829787194</v>
      </c>
      <c r="JC327" s="366">
        <v>1.902063941724</v>
      </c>
      <c r="JD327" s="144">
        <v>10.743937977676399</v>
      </c>
    </row>
    <row r="328" spans="1:264" ht="18" customHeight="1">
      <c r="A328" s="278"/>
      <c r="B328" s="279" t="s">
        <v>87</v>
      </c>
      <c r="C328" s="279" t="s">
        <v>87</v>
      </c>
      <c r="D328" s="280" t="s">
        <v>2044</v>
      </c>
      <c r="E328" s="281" t="s">
        <v>1521</v>
      </c>
      <c r="F328" s="280" t="s">
        <v>144</v>
      </c>
      <c r="G328" s="281" t="s">
        <v>43</v>
      </c>
      <c r="H328" s="282" t="s">
        <v>87</v>
      </c>
      <c r="I328" s="282" t="s">
        <v>87</v>
      </c>
      <c r="J328" s="282" t="s">
        <v>87</v>
      </c>
      <c r="K328" s="282" t="s">
        <v>87</v>
      </c>
      <c r="L328" s="282" t="s">
        <v>87</v>
      </c>
      <c r="M328" s="283">
        <v>668916</v>
      </c>
      <c r="N328" s="282" t="s">
        <v>87</v>
      </c>
      <c r="O328" s="282" t="s">
        <v>87</v>
      </c>
      <c r="P328" s="282" t="s">
        <v>87</v>
      </c>
      <c r="Q328" s="282" t="s">
        <v>87</v>
      </c>
      <c r="R328" s="132">
        <v>95.155318236457276</v>
      </c>
      <c r="S328" s="132">
        <v>97.590883030645756</v>
      </c>
      <c r="T328" s="339" t="s">
        <v>88</v>
      </c>
      <c r="U328" s="339" t="s">
        <v>88</v>
      </c>
      <c r="V328" s="132">
        <v>9.9414426404045795</v>
      </c>
      <c r="W328" s="132">
        <v>7.6656907106734096</v>
      </c>
      <c r="X328" s="132">
        <v>17.607133351078001</v>
      </c>
      <c r="Y328" s="282" t="s">
        <v>87</v>
      </c>
      <c r="Z328" s="282" t="s">
        <v>87</v>
      </c>
      <c r="AA328" s="282" t="s">
        <v>87</v>
      </c>
      <c r="AB328" s="282" t="s">
        <v>87</v>
      </c>
      <c r="AC328" s="282" t="s">
        <v>87</v>
      </c>
      <c r="AD328" s="282" t="s">
        <v>87</v>
      </c>
      <c r="AE328" s="282" t="s">
        <v>87</v>
      </c>
      <c r="AF328" s="282" t="s">
        <v>87</v>
      </c>
      <c r="AG328" s="282" t="s">
        <v>87</v>
      </c>
      <c r="AH328" s="282" t="s">
        <v>87</v>
      </c>
      <c r="AI328" s="282" t="s">
        <v>87</v>
      </c>
      <c r="AJ328" s="282" t="s">
        <v>87</v>
      </c>
      <c r="AK328" s="282" t="s">
        <v>87</v>
      </c>
      <c r="AL328" s="282" t="s">
        <v>87</v>
      </c>
      <c r="AM328" s="282" t="s">
        <v>87</v>
      </c>
      <c r="AN328" s="282" t="s">
        <v>87</v>
      </c>
      <c r="AO328" s="282" t="s">
        <v>87</v>
      </c>
      <c r="AP328" s="282" t="s">
        <v>87</v>
      </c>
      <c r="AQ328" s="282" t="s">
        <v>87</v>
      </c>
      <c r="AR328" s="282" t="s">
        <v>87</v>
      </c>
      <c r="AS328" s="282" t="s">
        <v>87</v>
      </c>
      <c r="AT328" s="282" t="s">
        <v>87</v>
      </c>
      <c r="AU328" s="282" t="s">
        <v>87</v>
      </c>
      <c r="AV328" s="282" t="s">
        <v>87</v>
      </c>
      <c r="AW328" s="286" t="s">
        <v>87</v>
      </c>
      <c r="AX328" s="286" t="s">
        <v>87</v>
      </c>
      <c r="AY328" s="286" t="s">
        <v>87</v>
      </c>
      <c r="AZ328" s="286" t="s">
        <v>87</v>
      </c>
      <c r="BA328" s="286" t="s">
        <v>87</v>
      </c>
      <c r="BB328" s="285">
        <v>68</v>
      </c>
      <c r="BC328" s="285">
        <v>118</v>
      </c>
      <c r="BD328" s="287" t="s">
        <v>88</v>
      </c>
      <c r="BE328" s="287" t="s">
        <v>88</v>
      </c>
      <c r="BF328" s="287" t="s">
        <v>88</v>
      </c>
      <c r="BG328" s="285">
        <v>286</v>
      </c>
      <c r="BH328" s="284">
        <v>42.089276358777234</v>
      </c>
      <c r="BI328" s="285">
        <v>1409</v>
      </c>
      <c r="BJ328" s="284">
        <v>207.35591045285707</v>
      </c>
      <c r="BK328" s="285">
        <v>83</v>
      </c>
      <c r="BL328" s="284">
        <v>12.214720062162623</v>
      </c>
      <c r="BM328" s="285">
        <v>83</v>
      </c>
      <c r="BN328" s="288">
        <v>12.214720062162623</v>
      </c>
      <c r="BO328" s="289">
        <v>932</v>
      </c>
      <c r="BP328" s="288">
        <v>137.15806142091043</v>
      </c>
      <c r="BQ328" s="285">
        <v>0</v>
      </c>
      <c r="BR328" s="288">
        <v>0</v>
      </c>
      <c r="BS328" s="285">
        <v>26</v>
      </c>
      <c r="BT328" s="288">
        <v>3.8262978507979302</v>
      </c>
      <c r="BU328" s="285">
        <v>0</v>
      </c>
      <c r="BV328" s="288">
        <v>0</v>
      </c>
      <c r="BW328" s="285">
        <v>183</v>
      </c>
      <c r="BX328" s="288">
        <v>26.931250257539276</v>
      </c>
      <c r="BY328" s="290">
        <v>6</v>
      </c>
      <c r="BZ328" s="291">
        <v>0.88299181172259933</v>
      </c>
      <c r="CA328" s="285">
        <v>1201</v>
      </c>
      <c r="CB328" s="288">
        <v>176.74552764647362</v>
      </c>
      <c r="CC328" s="290">
        <v>2104</v>
      </c>
      <c r="CD328" s="291">
        <v>309.6357953107248</v>
      </c>
      <c r="CE328" s="285">
        <v>262</v>
      </c>
      <c r="CF328" s="288">
        <v>38.557309111886838</v>
      </c>
      <c r="CG328" s="285">
        <v>1073</v>
      </c>
      <c r="CH328" s="288">
        <v>157.90836899639149</v>
      </c>
      <c r="CI328" s="285">
        <v>2588</v>
      </c>
      <c r="CJ328" s="288">
        <v>380.8638014563478</v>
      </c>
      <c r="CK328" s="285">
        <v>976</v>
      </c>
      <c r="CL328" s="288">
        <v>143.63333470687616</v>
      </c>
      <c r="CM328" s="285">
        <v>3663</v>
      </c>
      <c r="CN328" s="292">
        <v>539.06650105664687</v>
      </c>
      <c r="CO328" s="285">
        <v>535</v>
      </c>
      <c r="CP328" s="288">
        <v>78.733436545265093</v>
      </c>
      <c r="CQ328" s="290">
        <v>18</v>
      </c>
      <c r="CR328" s="291">
        <v>2.6489754351677979</v>
      </c>
      <c r="CS328" s="290">
        <v>181</v>
      </c>
      <c r="CT328" s="291">
        <v>26.636919653631747</v>
      </c>
      <c r="CU328" s="285">
        <v>145</v>
      </c>
      <c r="CV328" s="288">
        <v>21.338968783296149</v>
      </c>
      <c r="CW328" s="285">
        <v>1560</v>
      </c>
      <c r="CX328" s="288">
        <v>229.57787104787585</v>
      </c>
      <c r="CY328" s="285">
        <v>1534</v>
      </c>
      <c r="CZ328" s="288">
        <v>225.7515731970779</v>
      </c>
      <c r="DA328" s="290">
        <v>26</v>
      </c>
      <c r="DB328" s="291">
        <v>3.8262978507979302</v>
      </c>
      <c r="DC328" s="285">
        <v>24</v>
      </c>
      <c r="DD328" s="285">
        <v>4331</v>
      </c>
      <c r="DE328" s="285">
        <v>2628</v>
      </c>
      <c r="DF328" s="285">
        <v>35006</v>
      </c>
      <c r="DG328" s="285">
        <v>7287</v>
      </c>
      <c r="DH328" s="285">
        <v>1023</v>
      </c>
      <c r="DI328" s="285">
        <v>617</v>
      </c>
      <c r="DJ328" s="285">
        <v>630</v>
      </c>
      <c r="DK328" s="285">
        <v>1226</v>
      </c>
      <c r="DL328" s="285">
        <v>251</v>
      </c>
      <c r="DM328" s="285">
        <v>53</v>
      </c>
      <c r="DN328" s="285">
        <v>2315</v>
      </c>
      <c r="DO328" s="285">
        <v>8</v>
      </c>
      <c r="DP328" s="285">
        <v>447</v>
      </c>
      <c r="DQ328" s="285">
        <v>61</v>
      </c>
      <c r="DR328" s="285">
        <v>3</v>
      </c>
      <c r="DS328" s="285">
        <v>73</v>
      </c>
      <c r="DT328" s="285">
        <v>25452</v>
      </c>
      <c r="DU328" s="285">
        <v>35507</v>
      </c>
      <c r="DV328" s="285">
        <v>12506</v>
      </c>
      <c r="DW328" s="285">
        <v>14325</v>
      </c>
      <c r="DX328" s="285">
        <v>2199</v>
      </c>
      <c r="DY328" s="285">
        <v>1817</v>
      </c>
      <c r="DZ328" s="285">
        <v>16335</v>
      </c>
      <c r="EA328" s="285">
        <v>45672</v>
      </c>
      <c r="EB328" s="288">
        <v>28.371868978805399</v>
      </c>
      <c r="EC328" s="285">
        <v>424</v>
      </c>
      <c r="ED328" s="285">
        <v>15531</v>
      </c>
      <c r="EE328" s="285">
        <v>4451</v>
      </c>
      <c r="EF328" s="288">
        <v>28.658811409439188</v>
      </c>
      <c r="EG328" s="285">
        <v>506</v>
      </c>
      <c r="EH328" s="285">
        <v>289</v>
      </c>
      <c r="EI328" s="285">
        <v>665</v>
      </c>
      <c r="EJ328" s="285">
        <v>150</v>
      </c>
      <c r="EK328" s="285">
        <v>1681</v>
      </c>
      <c r="EL328" s="285">
        <v>27</v>
      </c>
      <c r="EM328" s="285">
        <v>72</v>
      </c>
      <c r="EN328" s="285">
        <v>19</v>
      </c>
      <c r="EO328" s="285">
        <v>64</v>
      </c>
      <c r="EP328" s="285">
        <v>27</v>
      </c>
      <c r="EQ328" s="285">
        <v>221</v>
      </c>
      <c r="ER328" s="285">
        <v>0</v>
      </c>
      <c r="ES328" s="285">
        <v>34</v>
      </c>
      <c r="ET328" s="285">
        <v>45</v>
      </c>
      <c r="EU328" s="285">
        <v>0</v>
      </c>
      <c r="EV328" s="285">
        <v>9194</v>
      </c>
      <c r="EW328" s="285">
        <v>15</v>
      </c>
      <c r="EX328" s="285">
        <v>98</v>
      </c>
      <c r="EY328" s="285">
        <v>1830</v>
      </c>
      <c r="EZ328" s="285">
        <v>60</v>
      </c>
      <c r="FA328" s="285">
        <v>36</v>
      </c>
      <c r="FB328" s="285">
        <v>9</v>
      </c>
      <c r="FC328" s="285">
        <v>74</v>
      </c>
      <c r="FD328" s="285">
        <v>12</v>
      </c>
      <c r="FE328" s="285">
        <v>4</v>
      </c>
      <c r="FF328" s="285">
        <v>116</v>
      </c>
      <c r="FG328" s="285">
        <v>1519</v>
      </c>
      <c r="FH328" s="285">
        <v>1420</v>
      </c>
      <c r="FI328" s="285">
        <v>725</v>
      </c>
      <c r="FJ328" s="285">
        <v>3095</v>
      </c>
      <c r="FK328" s="289">
        <v>70</v>
      </c>
      <c r="FL328" s="288">
        <v>10.464692128757571</v>
      </c>
      <c r="FM328" s="295">
        <v>24</v>
      </c>
      <c r="FN328" s="291">
        <v>3.5878944441454532</v>
      </c>
      <c r="FO328" s="295">
        <v>11</v>
      </c>
      <c r="FP328" s="291">
        <v>1.6444516202333328</v>
      </c>
      <c r="FQ328" s="281">
        <v>3</v>
      </c>
      <c r="FR328" s="292">
        <v>0.44149590586129966</v>
      </c>
      <c r="FS328" s="281">
        <v>3</v>
      </c>
      <c r="FT328" s="292">
        <v>0.44149590586129966</v>
      </c>
      <c r="FU328" s="295">
        <v>107</v>
      </c>
      <c r="FV328" s="291">
        <v>15.746687309053019</v>
      </c>
      <c r="FW328" s="293">
        <v>1</v>
      </c>
      <c r="FX328" s="293">
        <v>0</v>
      </c>
      <c r="FY328" s="293">
        <v>0</v>
      </c>
      <c r="FZ328" s="293">
        <v>1</v>
      </c>
      <c r="GA328" s="293">
        <v>1</v>
      </c>
      <c r="GB328" s="285">
        <v>39502</v>
      </c>
      <c r="GC328" s="285">
        <v>2336</v>
      </c>
      <c r="GD328" s="285">
        <v>20066</v>
      </c>
      <c r="GE328" s="285">
        <v>0</v>
      </c>
      <c r="GF328" s="285">
        <v>46</v>
      </c>
      <c r="GG328" s="288">
        <v>868.68</v>
      </c>
      <c r="GH328" s="288">
        <v>2308.12</v>
      </c>
      <c r="GI328" s="288">
        <v>104</v>
      </c>
      <c r="GJ328" s="288">
        <v>45.21</v>
      </c>
      <c r="GK328" s="288">
        <v>10</v>
      </c>
      <c r="GL328" s="288">
        <v>5.2</v>
      </c>
      <c r="GM328" s="288">
        <v>24</v>
      </c>
      <c r="GN328" s="288">
        <v>21</v>
      </c>
      <c r="GO328" s="288">
        <v>9</v>
      </c>
      <c r="GP328" s="288">
        <v>27</v>
      </c>
      <c r="GQ328" s="288">
        <v>10.1</v>
      </c>
      <c r="GR328" s="288">
        <v>3</v>
      </c>
      <c r="GS328" s="288">
        <v>0</v>
      </c>
      <c r="GT328" s="288">
        <v>81.2</v>
      </c>
      <c r="GU328" s="288">
        <v>3</v>
      </c>
      <c r="GV328" s="288">
        <v>10</v>
      </c>
      <c r="GW328" s="288">
        <v>3</v>
      </c>
      <c r="GX328" s="288">
        <v>3</v>
      </c>
      <c r="GY328" s="288">
        <v>13</v>
      </c>
      <c r="GZ328" s="288">
        <v>8.77</v>
      </c>
      <c r="HA328" s="288">
        <v>2</v>
      </c>
      <c r="HB328" s="288">
        <v>1</v>
      </c>
      <c r="HC328" s="288">
        <v>3</v>
      </c>
      <c r="HD328" s="288">
        <v>4</v>
      </c>
      <c r="HE328" s="288">
        <v>11</v>
      </c>
      <c r="HF328" s="288">
        <v>1</v>
      </c>
      <c r="HG328" s="288">
        <v>10</v>
      </c>
      <c r="HH328" s="288">
        <v>31</v>
      </c>
      <c r="HI328" s="288">
        <v>12</v>
      </c>
      <c r="HJ328" s="134">
        <v>4.0363812496636351</v>
      </c>
      <c r="HK328" s="134">
        <v>15.099055785778781</v>
      </c>
      <c r="HL328" s="132">
        <v>67.131000005979828</v>
      </c>
      <c r="HM328" s="144">
        <v>93.857694321497107</v>
      </c>
      <c r="HN328" s="144">
        <v>99.642625179334104</v>
      </c>
      <c r="HO328" s="365">
        <v>0.107705053852527</v>
      </c>
      <c r="HP328" s="366">
        <v>6.2814070351758802E-2</v>
      </c>
      <c r="HQ328" s="365">
        <v>5.2419354838709697</v>
      </c>
      <c r="HR328" s="366">
        <v>2.8235294117647101</v>
      </c>
      <c r="HS328" s="132">
        <v>96.774193548387103</v>
      </c>
      <c r="HT328" s="132">
        <v>94.352941176470594</v>
      </c>
      <c r="HU328" s="132">
        <v>2.0546810273405098</v>
      </c>
      <c r="HV328" s="132">
        <v>2.22466499162479</v>
      </c>
      <c r="HW328" s="132">
        <v>3.2194808079724901</v>
      </c>
      <c r="HX328" s="132">
        <v>6.4458457487353602</v>
      </c>
      <c r="HY328" s="144">
        <v>86.069671020910633</v>
      </c>
      <c r="HZ328" s="144">
        <v>91.453825114715499</v>
      </c>
      <c r="IA328" s="383">
        <v>37</v>
      </c>
      <c r="IB328" s="383">
        <v>51</v>
      </c>
      <c r="IC328" s="366">
        <v>0.31521553927415202</v>
      </c>
      <c r="ID328" s="366">
        <v>0.26086956521739102</v>
      </c>
      <c r="IE328" s="366">
        <v>3.7037037037037002</v>
      </c>
      <c r="IF328" s="366">
        <v>4.5293072824156297</v>
      </c>
      <c r="IG328" s="144">
        <v>84.484484484484497</v>
      </c>
      <c r="IH328" s="144">
        <v>86.944937833037301</v>
      </c>
      <c r="II328" s="144">
        <v>8.5108195604021102</v>
      </c>
      <c r="IJ328" s="144">
        <v>5.7595907928388703</v>
      </c>
      <c r="IK328" s="144">
        <v>3.2210127997916498</v>
      </c>
      <c r="IL328" s="144">
        <v>7.04935867674675</v>
      </c>
      <c r="IM328" s="146">
        <v>63.064979755860676</v>
      </c>
      <c r="IN328" s="135">
        <v>71.792618819531768</v>
      </c>
      <c r="IO328" s="366">
        <v>0.29733959311424102</v>
      </c>
      <c r="IP328" s="366">
        <v>9.2293493308721705E-2</v>
      </c>
      <c r="IQ328" s="366">
        <v>2.1017699115044199</v>
      </c>
      <c r="IR328" s="366">
        <v>1.1922503725782401</v>
      </c>
      <c r="IS328" s="144">
        <v>94.247787610619497</v>
      </c>
      <c r="IT328" s="144">
        <v>93.740685543964204</v>
      </c>
      <c r="IU328" s="144">
        <v>14.1471048513302</v>
      </c>
      <c r="IV328" s="144">
        <v>7.7411167512690398</v>
      </c>
      <c r="IW328" s="144">
        <v>3.9854653181197501</v>
      </c>
      <c r="IX328" s="144">
        <v>6.1335112371263003</v>
      </c>
      <c r="IY328" s="338">
        <v>80</v>
      </c>
      <c r="IZ328" s="366">
        <v>0.417558327678898</v>
      </c>
      <c r="JA328" s="366">
        <v>9.8643649815043197</v>
      </c>
      <c r="JB328" s="366">
        <v>95.191122071516602</v>
      </c>
      <c r="JC328" s="366">
        <v>4.23299754684483</v>
      </c>
      <c r="JD328" s="144">
        <v>8.9083526199814305</v>
      </c>
    </row>
    <row r="329" spans="1:264" ht="18" customHeight="1">
      <c r="A329" s="278"/>
      <c r="B329" s="279" t="s">
        <v>87</v>
      </c>
      <c r="C329" s="279" t="s">
        <v>87</v>
      </c>
      <c r="D329" s="280" t="s">
        <v>2045</v>
      </c>
      <c r="E329" s="281" t="s">
        <v>1522</v>
      </c>
      <c r="F329" s="280" t="s">
        <v>144</v>
      </c>
      <c r="G329" s="281" t="s">
        <v>43</v>
      </c>
      <c r="H329" s="282" t="s">
        <v>87</v>
      </c>
      <c r="I329" s="282" t="s">
        <v>87</v>
      </c>
      <c r="J329" s="282" t="s">
        <v>87</v>
      </c>
      <c r="K329" s="282" t="s">
        <v>87</v>
      </c>
      <c r="L329" s="282" t="s">
        <v>87</v>
      </c>
      <c r="M329" s="283">
        <v>125011</v>
      </c>
      <c r="N329" s="282" t="s">
        <v>87</v>
      </c>
      <c r="O329" s="282" t="s">
        <v>87</v>
      </c>
      <c r="P329" s="282" t="s">
        <v>87</v>
      </c>
      <c r="Q329" s="282" t="s">
        <v>87</v>
      </c>
      <c r="R329" s="132">
        <v>98.163683567628937</v>
      </c>
      <c r="S329" s="132">
        <v>90.90261558079817</v>
      </c>
      <c r="T329" s="339" t="s">
        <v>88</v>
      </c>
      <c r="U329" s="339" t="s">
        <v>88</v>
      </c>
      <c r="V329" s="132">
        <v>7.54055238930294</v>
      </c>
      <c r="W329" s="132">
        <v>8.6365629110039492</v>
      </c>
      <c r="X329" s="132">
        <v>16.177115300306902</v>
      </c>
      <c r="Y329" s="282" t="s">
        <v>87</v>
      </c>
      <c r="Z329" s="282" t="s">
        <v>87</v>
      </c>
      <c r="AA329" s="282" t="s">
        <v>87</v>
      </c>
      <c r="AB329" s="282" t="s">
        <v>87</v>
      </c>
      <c r="AC329" s="282" t="s">
        <v>87</v>
      </c>
      <c r="AD329" s="282" t="s">
        <v>87</v>
      </c>
      <c r="AE329" s="282" t="s">
        <v>87</v>
      </c>
      <c r="AF329" s="282" t="s">
        <v>87</v>
      </c>
      <c r="AG329" s="282" t="s">
        <v>87</v>
      </c>
      <c r="AH329" s="282" t="s">
        <v>87</v>
      </c>
      <c r="AI329" s="282" t="s">
        <v>87</v>
      </c>
      <c r="AJ329" s="282" t="s">
        <v>87</v>
      </c>
      <c r="AK329" s="282" t="s">
        <v>87</v>
      </c>
      <c r="AL329" s="282" t="s">
        <v>87</v>
      </c>
      <c r="AM329" s="282" t="s">
        <v>87</v>
      </c>
      <c r="AN329" s="282" t="s">
        <v>87</v>
      </c>
      <c r="AO329" s="282" t="s">
        <v>87</v>
      </c>
      <c r="AP329" s="282" t="s">
        <v>87</v>
      </c>
      <c r="AQ329" s="282" t="s">
        <v>87</v>
      </c>
      <c r="AR329" s="282" t="s">
        <v>87</v>
      </c>
      <c r="AS329" s="282" t="s">
        <v>87</v>
      </c>
      <c r="AT329" s="282" t="s">
        <v>87</v>
      </c>
      <c r="AU329" s="282" t="s">
        <v>87</v>
      </c>
      <c r="AV329" s="282" t="s">
        <v>87</v>
      </c>
      <c r="AW329" s="286" t="s">
        <v>87</v>
      </c>
      <c r="AX329" s="286" t="s">
        <v>87</v>
      </c>
      <c r="AY329" s="286" t="s">
        <v>87</v>
      </c>
      <c r="AZ329" s="286" t="s">
        <v>87</v>
      </c>
      <c r="BA329" s="286" t="s">
        <v>87</v>
      </c>
      <c r="BB329" s="285">
        <v>20</v>
      </c>
      <c r="BC329" s="285">
        <v>38</v>
      </c>
      <c r="BD329" s="287" t="s">
        <v>88</v>
      </c>
      <c r="BE329" s="287" t="s">
        <v>88</v>
      </c>
      <c r="BF329" s="287" t="s">
        <v>88</v>
      </c>
      <c r="BG329" s="285">
        <v>0</v>
      </c>
      <c r="BH329" s="284">
        <v>0</v>
      </c>
      <c r="BI329" s="285">
        <v>53</v>
      </c>
      <c r="BJ329" s="284">
        <v>39.065955125748154</v>
      </c>
      <c r="BK329" s="285">
        <v>0</v>
      </c>
      <c r="BL329" s="284">
        <v>0</v>
      </c>
      <c r="BM329" s="285">
        <v>0</v>
      </c>
      <c r="BN329" s="288">
        <v>0</v>
      </c>
      <c r="BO329" s="289">
        <v>34</v>
      </c>
      <c r="BP329" s="288">
        <v>25.061178759913908</v>
      </c>
      <c r="BQ329" s="285">
        <v>0</v>
      </c>
      <c r="BR329" s="288">
        <v>0</v>
      </c>
      <c r="BS329" s="285">
        <v>12</v>
      </c>
      <c r="BT329" s="288">
        <v>8.8451219152637321</v>
      </c>
      <c r="BU329" s="285">
        <v>0</v>
      </c>
      <c r="BV329" s="288">
        <v>0</v>
      </c>
      <c r="BW329" s="285">
        <v>14</v>
      </c>
      <c r="BX329" s="288">
        <v>10.319308901141021</v>
      </c>
      <c r="BY329" s="290">
        <v>0</v>
      </c>
      <c r="BZ329" s="291">
        <v>0</v>
      </c>
      <c r="CA329" s="285">
        <v>89</v>
      </c>
      <c r="CB329" s="288">
        <v>65.601320871539343</v>
      </c>
      <c r="CC329" s="285">
        <v>190</v>
      </c>
      <c r="CD329" s="288">
        <v>140.04776365834243</v>
      </c>
      <c r="CE329" s="285">
        <v>14</v>
      </c>
      <c r="CF329" s="288">
        <v>10.319308901141021</v>
      </c>
      <c r="CG329" s="285">
        <v>67</v>
      </c>
      <c r="CH329" s="288">
        <v>49.385264026889175</v>
      </c>
      <c r="CI329" s="285">
        <v>952</v>
      </c>
      <c r="CJ329" s="288">
        <v>701.71300527758933</v>
      </c>
      <c r="CK329" s="285">
        <v>451</v>
      </c>
      <c r="CL329" s="288">
        <v>332.42916531532859</v>
      </c>
      <c r="CM329" s="285">
        <v>18</v>
      </c>
      <c r="CN329" s="292">
        <v>13.267682872895598</v>
      </c>
      <c r="CO329" s="285">
        <v>22</v>
      </c>
      <c r="CP329" s="288">
        <v>16.216056844650176</v>
      </c>
      <c r="CQ329" s="285">
        <v>10</v>
      </c>
      <c r="CR329" s="288">
        <v>7.3709349293864435</v>
      </c>
      <c r="CS329" s="290">
        <v>17</v>
      </c>
      <c r="CT329" s="291">
        <v>12.530589379956954</v>
      </c>
      <c r="CU329" s="285">
        <v>5</v>
      </c>
      <c r="CV329" s="288">
        <v>3.6854674646932217</v>
      </c>
      <c r="CW329" s="285">
        <v>8</v>
      </c>
      <c r="CX329" s="288">
        <v>5.8967479435091548</v>
      </c>
      <c r="CY329" s="285">
        <v>8</v>
      </c>
      <c r="CZ329" s="288">
        <v>5.8967479435091548</v>
      </c>
      <c r="DA329" s="290">
        <v>0</v>
      </c>
      <c r="DB329" s="291">
        <v>0</v>
      </c>
      <c r="DC329" s="285">
        <v>0</v>
      </c>
      <c r="DD329" s="285">
        <v>0</v>
      </c>
      <c r="DE329" s="285">
        <v>0</v>
      </c>
      <c r="DF329" s="285">
        <v>0</v>
      </c>
      <c r="DG329" s="285">
        <v>0</v>
      </c>
      <c r="DH329" s="285">
        <v>0</v>
      </c>
      <c r="DI329" s="285">
        <v>0</v>
      </c>
      <c r="DJ329" s="285">
        <v>0</v>
      </c>
      <c r="DK329" s="285">
        <v>0</v>
      </c>
      <c r="DL329" s="285">
        <v>0</v>
      </c>
      <c r="DM329" s="285">
        <v>0</v>
      </c>
      <c r="DN329" s="285">
        <v>0</v>
      </c>
      <c r="DO329" s="285">
        <v>0</v>
      </c>
      <c r="DP329" s="285">
        <v>0</v>
      </c>
      <c r="DQ329" s="285">
        <v>0</v>
      </c>
      <c r="DR329" s="285">
        <v>0</v>
      </c>
      <c r="DS329" s="285">
        <v>0</v>
      </c>
      <c r="DT329" s="285">
        <v>0</v>
      </c>
      <c r="DU329" s="285">
        <v>0</v>
      </c>
      <c r="DV329" s="285">
        <v>0</v>
      </c>
      <c r="DW329" s="285">
        <v>0</v>
      </c>
      <c r="DX329" s="285">
        <v>0</v>
      </c>
      <c r="DY329" s="285">
        <v>0</v>
      </c>
      <c r="DZ329" s="285">
        <v>0</v>
      </c>
      <c r="EA329" s="285">
        <v>0</v>
      </c>
      <c r="EB329" s="288">
        <v>0</v>
      </c>
      <c r="EC329" s="285">
        <v>0</v>
      </c>
      <c r="ED329" s="285">
        <v>0</v>
      </c>
      <c r="EE329" s="285">
        <v>0</v>
      </c>
      <c r="EF329" s="288">
        <v>0</v>
      </c>
      <c r="EG329" s="285">
        <v>0</v>
      </c>
      <c r="EH329" s="285">
        <v>0</v>
      </c>
      <c r="EI329" s="285">
        <v>0</v>
      </c>
      <c r="EJ329" s="285">
        <v>0</v>
      </c>
      <c r="EK329" s="285">
        <v>0</v>
      </c>
      <c r="EL329" s="285">
        <v>0</v>
      </c>
      <c r="EM329" s="285">
        <v>0</v>
      </c>
      <c r="EN329" s="285">
        <v>0</v>
      </c>
      <c r="EO329" s="285">
        <v>0</v>
      </c>
      <c r="EP329" s="285">
        <v>0</v>
      </c>
      <c r="EQ329" s="285">
        <v>0</v>
      </c>
      <c r="ER329" s="285">
        <v>0</v>
      </c>
      <c r="ES329" s="285">
        <v>0</v>
      </c>
      <c r="ET329" s="285">
        <v>0</v>
      </c>
      <c r="EU329" s="285">
        <v>0</v>
      </c>
      <c r="EV329" s="285">
        <v>0</v>
      </c>
      <c r="EW329" s="285">
        <v>0</v>
      </c>
      <c r="EX329" s="285">
        <v>0</v>
      </c>
      <c r="EY329" s="285">
        <v>0</v>
      </c>
      <c r="EZ329" s="285">
        <v>0</v>
      </c>
      <c r="FA329" s="285">
        <v>0</v>
      </c>
      <c r="FB329" s="285">
        <v>0</v>
      </c>
      <c r="FC329" s="285">
        <v>0</v>
      </c>
      <c r="FD329" s="285">
        <v>0</v>
      </c>
      <c r="FE329" s="285">
        <v>0</v>
      </c>
      <c r="FF329" s="285">
        <v>0</v>
      </c>
      <c r="FG329" s="285">
        <v>0</v>
      </c>
      <c r="FH329" s="285">
        <v>0</v>
      </c>
      <c r="FI329" s="285">
        <v>0</v>
      </c>
      <c r="FJ329" s="285">
        <v>0</v>
      </c>
      <c r="FK329" s="289">
        <v>8</v>
      </c>
      <c r="FL329" s="288">
        <v>6.3994368495572393</v>
      </c>
      <c r="FM329" s="289">
        <v>0</v>
      </c>
      <c r="FN329" s="288">
        <v>0</v>
      </c>
      <c r="FO329" s="289">
        <v>0</v>
      </c>
      <c r="FP329" s="288">
        <v>0</v>
      </c>
      <c r="FQ329" s="281">
        <v>1</v>
      </c>
      <c r="FR329" s="292">
        <v>0.73709349293864435</v>
      </c>
      <c r="FS329" s="281">
        <v>0</v>
      </c>
      <c r="FT329" s="292">
        <v>0</v>
      </c>
      <c r="FU329" s="289">
        <v>11</v>
      </c>
      <c r="FV329" s="288">
        <v>8.1080284223250878</v>
      </c>
      <c r="FW329" s="293">
        <v>1</v>
      </c>
      <c r="FX329" s="293">
        <v>0</v>
      </c>
      <c r="FY329" s="293">
        <v>1</v>
      </c>
      <c r="FZ329" s="293">
        <v>0</v>
      </c>
      <c r="GA329" s="293">
        <v>0</v>
      </c>
      <c r="GB329" s="285">
        <v>0</v>
      </c>
      <c r="GC329" s="285">
        <v>0</v>
      </c>
      <c r="GD329" s="285">
        <v>0</v>
      </c>
      <c r="GE329" s="285">
        <v>0</v>
      </c>
      <c r="GF329" s="285">
        <v>0</v>
      </c>
      <c r="GG329" s="288">
        <v>0</v>
      </c>
      <c r="GH329" s="288">
        <v>0</v>
      </c>
      <c r="GI329" s="288">
        <v>0</v>
      </c>
      <c r="GJ329" s="288">
        <v>0</v>
      </c>
      <c r="GK329" s="288">
        <v>0</v>
      </c>
      <c r="GL329" s="288">
        <v>0</v>
      </c>
      <c r="GM329" s="288">
        <v>0</v>
      </c>
      <c r="GN329" s="288">
        <v>0</v>
      </c>
      <c r="GO329" s="288">
        <v>0</v>
      </c>
      <c r="GP329" s="288">
        <v>0</v>
      </c>
      <c r="GQ329" s="288">
        <v>0</v>
      </c>
      <c r="GR329" s="288">
        <v>0</v>
      </c>
      <c r="GS329" s="288">
        <v>0</v>
      </c>
      <c r="GT329" s="288">
        <v>0</v>
      </c>
      <c r="GU329" s="288">
        <v>0</v>
      </c>
      <c r="GV329" s="288">
        <v>0</v>
      </c>
      <c r="GW329" s="288">
        <v>0</v>
      </c>
      <c r="GX329" s="288">
        <v>0</v>
      </c>
      <c r="GY329" s="288">
        <v>0</v>
      </c>
      <c r="GZ329" s="288">
        <v>0</v>
      </c>
      <c r="HA329" s="288">
        <v>0</v>
      </c>
      <c r="HB329" s="288">
        <v>0</v>
      </c>
      <c r="HC329" s="288">
        <v>0</v>
      </c>
      <c r="HD329" s="288">
        <v>0</v>
      </c>
      <c r="HE329" s="288">
        <v>0</v>
      </c>
      <c r="HF329" s="288">
        <v>0</v>
      </c>
      <c r="HG329" s="288">
        <v>0</v>
      </c>
      <c r="HH329" s="288">
        <v>0</v>
      </c>
      <c r="HI329" s="288">
        <v>0</v>
      </c>
      <c r="HJ329" s="134">
        <v>4.7995776371679293</v>
      </c>
      <c r="HK329" s="134">
        <v>14.398732911503787</v>
      </c>
      <c r="HL329" s="132">
        <v>33.917015302653361</v>
      </c>
      <c r="HM329" s="144">
        <v>99.085296133682405</v>
      </c>
      <c r="HN329" s="144">
        <v>102.35959956280701</v>
      </c>
      <c r="HO329" s="365">
        <v>0.12747875354107599</v>
      </c>
      <c r="HP329" s="366">
        <v>4.0613260229464897E-2</v>
      </c>
      <c r="HQ329" s="365">
        <v>6.1643835616438398</v>
      </c>
      <c r="HR329" s="366">
        <v>2</v>
      </c>
      <c r="HS329" s="132">
        <v>91.095890410958901</v>
      </c>
      <c r="HT329" s="132">
        <v>92.5</v>
      </c>
      <c r="HU329" s="132">
        <v>2.0679886685552402</v>
      </c>
      <c r="HV329" s="132">
        <v>2.03066301147325</v>
      </c>
      <c r="HW329" s="132">
        <v>11.136381460277599</v>
      </c>
      <c r="HX329" s="132">
        <v>16.939660132724701</v>
      </c>
      <c r="HY329" s="144">
        <v>87.753353863436715</v>
      </c>
      <c r="HZ329" s="144">
        <v>86.213074868870905</v>
      </c>
      <c r="IA329" s="383">
        <v>9</v>
      </c>
      <c r="IB329" s="383">
        <v>6</v>
      </c>
      <c r="IC329" s="366">
        <v>0.19051651143099099</v>
      </c>
      <c r="ID329" s="366">
        <v>9.3066542577943195E-2</v>
      </c>
      <c r="IE329" s="366">
        <v>2.8213166144200601</v>
      </c>
      <c r="IF329" s="366">
        <v>1.9108280254777099</v>
      </c>
      <c r="IG329" s="144">
        <v>78.9968652037618</v>
      </c>
      <c r="IH329" s="144">
        <v>82.484076433121004</v>
      </c>
      <c r="II329" s="144">
        <v>6.7527519051651197</v>
      </c>
      <c r="IJ329" s="144">
        <v>4.8704823949123597</v>
      </c>
      <c r="IK329" s="144">
        <v>9.4031840639949795</v>
      </c>
      <c r="IL329" s="144">
        <v>14.4769649775596</v>
      </c>
      <c r="IM329" s="146">
        <v>67.735123783585578</v>
      </c>
      <c r="IN329" s="135">
        <v>61.497213712555435</v>
      </c>
      <c r="IO329" s="366">
        <v>0.22165927802406599</v>
      </c>
      <c r="IP329" s="366">
        <v>0</v>
      </c>
      <c r="IQ329" s="366">
        <v>1.4644351464435099</v>
      </c>
      <c r="IR329" s="366">
        <v>0</v>
      </c>
      <c r="IS329" s="144">
        <v>89.539748953974893</v>
      </c>
      <c r="IT329" s="144">
        <v>93.852459016393396</v>
      </c>
      <c r="IU329" s="144">
        <v>15.136162127929101</v>
      </c>
      <c r="IV329" s="144">
        <v>7.5100030778701097</v>
      </c>
      <c r="IW329" s="144">
        <v>9.7649281141777706</v>
      </c>
      <c r="IX329" s="144">
        <v>11.5945024284386</v>
      </c>
      <c r="IY329" s="338">
        <v>19</v>
      </c>
      <c r="IZ329" s="366">
        <v>0.419703998232825</v>
      </c>
      <c r="JA329" s="366">
        <v>8.2969432314410501</v>
      </c>
      <c r="JB329" s="366">
        <v>96.943231441047999</v>
      </c>
      <c r="JC329" s="366">
        <v>5.0585376629114203</v>
      </c>
      <c r="JD329" s="144">
        <v>14.8452184587057</v>
      </c>
    </row>
    <row r="330" spans="1:264" ht="18" customHeight="1">
      <c r="A330" s="278"/>
      <c r="B330" s="279" t="s">
        <v>87</v>
      </c>
      <c r="C330" s="279" t="s">
        <v>87</v>
      </c>
      <c r="D330" s="280" t="s">
        <v>2046</v>
      </c>
      <c r="E330" s="281" t="s">
        <v>1523</v>
      </c>
      <c r="F330" s="280" t="s">
        <v>144</v>
      </c>
      <c r="G330" s="281" t="s">
        <v>43</v>
      </c>
      <c r="H330" s="282" t="s">
        <v>87</v>
      </c>
      <c r="I330" s="282" t="s">
        <v>87</v>
      </c>
      <c r="J330" s="282" t="s">
        <v>87</v>
      </c>
      <c r="K330" s="282" t="s">
        <v>87</v>
      </c>
      <c r="L330" s="282" t="s">
        <v>87</v>
      </c>
      <c r="M330" s="283">
        <v>112646</v>
      </c>
      <c r="N330" s="282" t="s">
        <v>87</v>
      </c>
      <c r="O330" s="282" t="s">
        <v>87</v>
      </c>
      <c r="P330" s="282" t="s">
        <v>87</v>
      </c>
      <c r="Q330" s="282" t="s">
        <v>87</v>
      </c>
      <c r="R330" s="132">
        <v>96.137811005115438</v>
      </c>
      <c r="S330" s="132">
        <v>92.318129140264958</v>
      </c>
      <c r="T330" s="339" t="s">
        <v>88</v>
      </c>
      <c r="U330" s="339" t="s">
        <v>88</v>
      </c>
      <c r="V330" s="132">
        <v>9.1394658753709201</v>
      </c>
      <c r="W330" s="132">
        <v>7.8931750741839801</v>
      </c>
      <c r="X330" s="132">
        <v>17.032640949554899</v>
      </c>
      <c r="Y330" s="282" t="s">
        <v>87</v>
      </c>
      <c r="Z330" s="282" t="s">
        <v>87</v>
      </c>
      <c r="AA330" s="282" t="s">
        <v>87</v>
      </c>
      <c r="AB330" s="282" t="s">
        <v>87</v>
      </c>
      <c r="AC330" s="282" t="s">
        <v>87</v>
      </c>
      <c r="AD330" s="282" t="s">
        <v>87</v>
      </c>
      <c r="AE330" s="282" t="s">
        <v>87</v>
      </c>
      <c r="AF330" s="282" t="s">
        <v>87</v>
      </c>
      <c r="AG330" s="282" t="s">
        <v>87</v>
      </c>
      <c r="AH330" s="282" t="s">
        <v>87</v>
      </c>
      <c r="AI330" s="282" t="s">
        <v>87</v>
      </c>
      <c r="AJ330" s="282" t="s">
        <v>87</v>
      </c>
      <c r="AK330" s="282" t="s">
        <v>87</v>
      </c>
      <c r="AL330" s="282" t="s">
        <v>87</v>
      </c>
      <c r="AM330" s="282" t="s">
        <v>87</v>
      </c>
      <c r="AN330" s="282" t="s">
        <v>87</v>
      </c>
      <c r="AO330" s="282" t="s">
        <v>87</v>
      </c>
      <c r="AP330" s="282" t="s">
        <v>87</v>
      </c>
      <c r="AQ330" s="282" t="s">
        <v>87</v>
      </c>
      <c r="AR330" s="282" t="s">
        <v>87</v>
      </c>
      <c r="AS330" s="282" t="s">
        <v>87</v>
      </c>
      <c r="AT330" s="282" t="s">
        <v>87</v>
      </c>
      <c r="AU330" s="282" t="s">
        <v>87</v>
      </c>
      <c r="AV330" s="282" t="s">
        <v>87</v>
      </c>
      <c r="AW330" s="286" t="s">
        <v>87</v>
      </c>
      <c r="AX330" s="286" t="s">
        <v>87</v>
      </c>
      <c r="AY330" s="286" t="s">
        <v>87</v>
      </c>
      <c r="AZ330" s="286" t="s">
        <v>87</v>
      </c>
      <c r="BA330" s="286" t="s">
        <v>87</v>
      </c>
      <c r="BB330" s="285">
        <v>25</v>
      </c>
      <c r="BC330" s="285">
        <v>26</v>
      </c>
      <c r="BD330" s="287" t="s">
        <v>88</v>
      </c>
      <c r="BE330" s="287" t="s">
        <v>88</v>
      </c>
      <c r="BF330" s="287" t="s">
        <v>88</v>
      </c>
      <c r="BG330" s="285">
        <v>15</v>
      </c>
      <c r="BH330" s="284">
        <v>12.660792059151222</v>
      </c>
      <c r="BI330" s="285">
        <v>108</v>
      </c>
      <c r="BJ330" s="284">
        <v>91.157702825888791</v>
      </c>
      <c r="BK330" s="285">
        <v>0</v>
      </c>
      <c r="BL330" s="284">
        <v>0</v>
      </c>
      <c r="BM330" s="285">
        <v>12</v>
      </c>
      <c r="BN330" s="288">
        <v>10.128633647320976</v>
      </c>
      <c r="BO330" s="289">
        <v>56</v>
      </c>
      <c r="BP330" s="288">
        <v>47.266957020831221</v>
      </c>
      <c r="BQ330" s="285">
        <v>0</v>
      </c>
      <c r="BR330" s="288">
        <v>0</v>
      </c>
      <c r="BS330" s="285">
        <v>14</v>
      </c>
      <c r="BT330" s="288">
        <v>11.816739255207805</v>
      </c>
      <c r="BU330" s="285">
        <v>0</v>
      </c>
      <c r="BV330" s="288">
        <v>0</v>
      </c>
      <c r="BW330" s="285">
        <v>14</v>
      </c>
      <c r="BX330" s="288">
        <v>11.816739255207805</v>
      </c>
      <c r="BY330" s="290">
        <v>0</v>
      </c>
      <c r="BZ330" s="291">
        <v>0</v>
      </c>
      <c r="CA330" s="285">
        <v>210</v>
      </c>
      <c r="CB330" s="288">
        <v>177.25108882811708</v>
      </c>
      <c r="CC330" s="285">
        <v>0</v>
      </c>
      <c r="CD330" s="288">
        <v>0</v>
      </c>
      <c r="CE330" s="285">
        <v>21</v>
      </c>
      <c r="CF330" s="288">
        <v>17.725108882811707</v>
      </c>
      <c r="CG330" s="285">
        <v>253</v>
      </c>
      <c r="CH330" s="288">
        <v>213.54535939768394</v>
      </c>
      <c r="CI330" s="285">
        <v>679</v>
      </c>
      <c r="CJ330" s="288">
        <v>573.1118538775786</v>
      </c>
      <c r="CK330" s="285">
        <v>251</v>
      </c>
      <c r="CL330" s="288">
        <v>211.85725378979708</v>
      </c>
      <c r="CM330" s="285">
        <v>46</v>
      </c>
      <c r="CN330" s="292">
        <v>38.826428981397079</v>
      </c>
      <c r="CO330" s="285">
        <v>26</v>
      </c>
      <c r="CP330" s="288">
        <v>21.945372902528781</v>
      </c>
      <c r="CQ330" s="285">
        <v>0</v>
      </c>
      <c r="CR330" s="288">
        <v>0</v>
      </c>
      <c r="CS330" s="285">
        <v>1</v>
      </c>
      <c r="CT330" s="288">
        <v>0.84405280394341475</v>
      </c>
      <c r="CU330" s="285">
        <v>17</v>
      </c>
      <c r="CV330" s="288">
        <v>14.348897667038049</v>
      </c>
      <c r="CW330" s="285">
        <v>327</v>
      </c>
      <c r="CX330" s="288">
        <v>276.00526688949662</v>
      </c>
      <c r="CY330" s="285">
        <v>321</v>
      </c>
      <c r="CZ330" s="288">
        <v>270.94095006583609</v>
      </c>
      <c r="DA330" s="290">
        <v>0</v>
      </c>
      <c r="DB330" s="291">
        <v>0</v>
      </c>
      <c r="DC330" s="285">
        <v>0</v>
      </c>
      <c r="DD330" s="285">
        <v>0</v>
      </c>
      <c r="DE330" s="285">
        <v>202</v>
      </c>
      <c r="DF330" s="285">
        <v>3128</v>
      </c>
      <c r="DG330" s="285">
        <v>0</v>
      </c>
      <c r="DH330" s="285">
        <v>200</v>
      </c>
      <c r="DI330" s="285">
        <v>6</v>
      </c>
      <c r="DJ330" s="285">
        <v>111</v>
      </c>
      <c r="DK330" s="285">
        <v>1</v>
      </c>
      <c r="DL330" s="285">
        <v>0</v>
      </c>
      <c r="DM330" s="285">
        <v>0</v>
      </c>
      <c r="DN330" s="285">
        <v>478</v>
      </c>
      <c r="DO330" s="285">
        <v>0</v>
      </c>
      <c r="DP330" s="285">
        <v>0</v>
      </c>
      <c r="DQ330" s="285">
        <v>14</v>
      </c>
      <c r="DR330" s="285">
        <v>0</v>
      </c>
      <c r="DS330" s="285">
        <v>41</v>
      </c>
      <c r="DT330" s="285">
        <v>0</v>
      </c>
      <c r="DU330" s="285">
        <v>7612</v>
      </c>
      <c r="DV330" s="285">
        <v>70</v>
      </c>
      <c r="DW330" s="285">
        <v>285</v>
      </c>
      <c r="DX330" s="285">
        <v>288</v>
      </c>
      <c r="DY330" s="285">
        <v>284</v>
      </c>
      <c r="DZ330" s="285">
        <v>2220</v>
      </c>
      <c r="EA330" s="285">
        <v>5068</v>
      </c>
      <c r="EB330" s="288">
        <v>24.052880820836599</v>
      </c>
      <c r="EC330" s="285">
        <v>76</v>
      </c>
      <c r="ED330" s="285">
        <v>1607</v>
      </c>
      <c r="EE330" s="285">
        <v>444</v>
      </c>
      <c r="EF330" s="288">
        <v>27.629122588674548</v>
      </c>
      <c r="EG330" s="285">
        <v>19</v>
      </c>
      <c r="EH330" s="285">
        <v>95</v>
      </c>
      <c r="EI330" s="285">
        <v>2</v>
      </c>
      <c r="EJ330" s="285">
        <v>2</v>
      </c>
      <c r="EK330" s="285">
        <v>102</v>
      </c>
      <c r="EL330" s="285">
        <v>0</v>
      </c>
      <c r="EM330" s="285">
        <v>0</v>
      </c>
      <c r="EN330" s="285">
        <v>2</v>
      </c>
      <c r="EO330" s="285">
        <v>7</v>
      </c>
      <c r="EP330" s="285">
        <v>2</v>
      </c>
      <c r="EQ330" s="285">
        <v>0</v>
      </c>
      <c r="ER330" s="285">
        <v>0</v>
      </c>
      <c r="ES330" s="285">
        <v>0</v>
      </c>
      <c r="ET330" s="285">
        <v>0</v>
      </c>
      <c r="EU330" s="285">
        <v>0</v>
      </c>
      <c r="EV330" s="285">
        <v>1268</v>
      </c>
      <c r="EW330" s="285">
        <v>0</v>
      </c>
      <c r="EX330" s="285">
        <v>16</v>
      </c>
      <c r="EY330" s="285">
        <v>0</v>
      </c>
      <c r="EZ330" s="285">
        <v>0</v>
      </c>
      <c r="FA330" s="285">
        <v>12</v>
      </c>
      <c r="FB330" s="285">
        <v>3</v>
      </c>
      <c r="FC330" s="285">
        <v>2</v>
      </c>
      <c r="FD330" s="285">
        <v>4</v>
      </c>
      <c r="FE330" s="285">
        <v>1</v>
      </c>
      <c r="FF330" s="285">
        <v>6</v>
      </c>
      <c r="FG330" s="285">
        <v>86</v>
      </c>
      <c r="FH330" s="285">
        <v>72</v>
      </c>
      <c r="FI330" s="285">
        <v>10</v>
      </c>
      <c r="FJ330" s="285">
        <v>1443</v>
      </c>
      <c r="FK330" s="289">
        <v>6</v>
      </c>
      <c r="FL330" s="288">
        <v>5.3264208227544705</v>
      </c>
      <c r="FM330" s="289">
        <v>1</v>
      </c>
      <c r="FN330" s="288">
        <v>0.8877368037924116</v>
      </c>
      <c r="FO330" s="289">
        <v>0</v>
      </c>
      <c r="FP330" s="288">
        <v>0</v>
      </c>
      <c r="FQ330" s="281">
        <v>0</v>
      </c>
      <c r="FR330" s="292">
        <v>0</v>
      </c>
      <c r="FS330" s="281">
        <v>0</v>
      </c>
      <c r="FT330" s="292">
        <v>0</v>
      </c>
      <c r="FU330" s="289">
        <v>0</v>
      </c>
      <c r="FV330" s="288">
        <v>0</v>
      </c>
      <c r="FW330" s="293">
        <v>2</v>
      </c>
      <c r="FX330" s="293">
        <v>1</v>
      </c>
      <c r="FY330" s="293">
        <v>1</v>
      </c>
      <c r="FZ330" s="293">
        <v>0</v>
      </c>
      <c r="GA330" s="293">
        <v>0</v>
      </c>
      <c r="GB330" s="285">
        <v>4514</v>
      </c>
      <c r="GC330" s="285">
        <v>0</v>
      </c>
      <c r="GD330" s="285">
        <v>1094</v>
      </c>
      <c r="GE330" s="285">
        <v>1</v>
      </c>
      <c r="GF330" s="285">
        <v>15</v>
      </c>
      <c r="GG330" s="288">
        <v>40.1</v>
      </c>
      <c r="GH330" s="288">
        <v>189.9</v>
      </c>
      <c r="GI330" s="288">
        <v>6.4</v>
      </c>
      <c r="GJ330" s="288">
        <v>2</v>
      </c>
      <c r="GK330" s="288">
        <v>1</v>
      </c>
      <c r="GL330" s="288">
        <v>1</v>
      </c>
      <c r="GM330" s="288">
        <v>1</v>
      </c>
      <c r="GN330" s="288">
        <v>0</v>
      </c>
      <c r="GO330" s="288">
        <v>0</v>
      </c>
      <c r="GP330" s="288">
        <v>3</v>
      </c>
      <c r="GQ330" s="288">
        <v>0</v>
      </c>
      <c r="GR330" s="288">
        <v>0</v>
      </c>
      <c r="GS330" s="288">
        <v>0</v>
      </c>
      <c r="GT330" s="288">
        <v>2</v>
      </c>
      <c r="GU330" s="288">
        <v>0</v>
      </c>
      <c r="GV330" s="288">
        <v>0</v>
      </c>
      <c r="GW330" s="288">
        <v>0</v>
      </c>
      <c r="GX330" s="288">
        <v>0</v>
      </c>
      <c r="GY330" s="288">
        <v>2</v>
      </c>
      <c r="GZ330" s="288">
        <v>1</v>
      </c>
      <c r="HA330" s="288">
        <v>0</v>
      </c>
      <c r="HB330" s="288">
        <v>0</v>
      </c>
      <c r="HC330" s="288">
        <v>1</v>
      </c>
      <c r="HD330" s="288">
        <v>0</v>
      </c>
      <c r="HE330" s="288">
        <v>0</v>
      </c>
      <c r="HF330" s="288">
        <v>0</v>
      </c>
      <c r="HG330" s="288">
        <v>0</v>
      </c>
      <c r="HH330" s="288">
        <v>0</v>
      </c>
      <c r="HI330" s="288">
        <v>0</v>
      </c>
      <c r="HJ330" s="134">
        <v>4.438684018962058</v>
      </c>
      <c r="HK330" s="134">
        <v>23.081156898602703</v>
      </c>
      <c r="HL330" s="132">
        <v>41.279761376347146</v>
      </c>
      <c r="HM330" s="144">
        <v>100.167533326821</v>
      </c>
      <c r="HN330" s="144">
        <v>93.2577712369214</v>
      </c>
      <c r="HO330" s="365">
        <v>0.15191796429927801</v>
      </c>
      <c r="HP330" s="365">
        <v>6.9175428887659096E-2</v>
      </c>
      <c r="HQ330" s="365">
        <v>6.4516129032258096</v>
      </c>
      <c r="HR330" s="365">
        <v>2.9761904761904798</v>
      </c>
      <c r="HS330" s="132">
        <v>93.548387096774206</v>
      </c>
      <c r="HT330" s="132">
        <v>95.8333333333333</v>
      </c>
      <c r="HU330" s="132">
        <v>2.3547284466388199</v>
      </c>
      <c r="HV330" s="132">
        <v>2.3242944106253498</v>
      </c>
      <c r="HW330" s="132">
        <v>7.1945660916972001</v>
      </c>
      <c r="HX330" s="132">
        <v>11.4555076266287</v>
      </c>
      <c r="HY330" s="144">
        <v>88.444051341576596</v>
      </c>
      <c r="HZ330" s="144">
        <v>85.386341802245795</v>
      </c>
      <c r="IA330" s="383">
        <v>10</v>
      </c>
      <c r="IB330" s="383">
        <v>8</v>
      </c>
      <c r="IC330" s="366">
        <v>0.244917952485917</v>
      </c>
      <c r="ID330" s="366">
        <v>0.142831637207641</v>
      </c>
      <c r="IE330" s="366">
        <v>2.6315789473684199</v>
      </c>
      <c r="IF330" s="366">
        <v>2.1220159151193601</v>
      </c>
      <c r="IG330" s="144">
        <v>83.421052631578902</v>
      </c>
      <c r="IH330" s="144">
        <v>89.655172413793096</v>
      </c>
      <c r="II330" s="144">
        <v>9.3068821944648494</v>
      </c>
      <c r="IJ330" s="144">
        <v>6.7309409034101098</v>
      </c>
      <c r="IK330" s="144">
        <v>7.9360114392957701</v>
      </c>
      <c r="IL330" s="144">
        <v>14.064028457092</v>
      </c>
      <c r="IM330" s="146">
        <v>67.939044905683133</v>
      </c>
      <c r="IN330" s="135">
        <v>66.665106333160921</v>
      </c>
      <c r="IO330" s="366">
        <v>5.14933058702369E-2</v>
      </c>
      <c r="IP330" s="385">
        <v>5.2056220718375797E-2</v>
      </c>
      <c r="IQ330" s="366">
        <v>0.387596899224806</v>
      </c>
      <c r="IR330" s="385">
        <v>0.63694267515923597</v>
      </c>
      <c r="IS330" s="144">
        <v>90.310077519379803</v>
      </c>
      <c r="IT330" s="144">
        <v>87.898089171974505</v>
      </c>
      <c r="IU330" s="144">
        <v>13.2852729145211</v>
      </c>
      <c r="IV330" s="144">
        <v>8.1728266527850106</v>
      </c>
      <c r="IW330" s="144">
        <v>6.8266734215692502</v>
      </c>
      <c r="IX330" s="144">
        <v>7.4013673712601102</v>
      </c>
      <c r="IY330" s="338">
        <v>8</v>
      </c>
      <c r="IZ330" s="366">
        <v>0.15677052714089801</v>
      </c>
      <c r="JA330" s="366">
        <v>3.2</v>
      </c>
      <c r="JB330" s="366">
        <v>98</v>
      </c>
      <c r="JC330" s="366">
        <v>4.89907897315305</v>
      </c>
      <c r="JD330" s="144">
        <v>15.331258337038699</v>
      </c>
    </row>
    <row r="331" spans="1:264" ht="18" customHeight="1">
      <c r="A331" s="278"/>
      <c r="B331" s="279" t="s">
        <v>87</v>
      </c>
      <c r="C331" s="279" t="s">
        <v>87</v>
      </c>
      <c r="D331" s="280" t="s">
        <v>2047</v>
      </c>
      <c r="E331" s="281" t="s">
        <v>1524</v>
      </c>
      <c r="F331" s="280" t="s">
        <v>144</v>
      </c>
      <c r="G331" s="281" t="s">
        <v>43</v>
      </c>
      <c r="H331" s="282" t="s">
        <v>87</v>
      </c>
      <c r="I331" s="282" t="s">
        <v>87</v>
      </c>
      <c r="J331" s="282" t="s">
        <v>87</v>
      </c>
      <c r="K331" s="282" t="s">
        <v>87</v>
      </c>
      <c r="L331" s="282" t="s">
        <v>87</v>
      </c>
      <c r="M331" s="283">
        <v>80969</v>
      </c>
      <c r="N331" s="282" t="s">
        <v>87</v>
      </c>
      <c r="O331" s="282" t="s">
        <v>87</v>
      </c>
      <c r="P331" s="282" t="s">
        <v>87</v>
      </c>
      <c r="Q331" s="282" t="s">
        <v>87</v>
      </c>
      <c r="R331" s="132">
        <v>99.964746225885008</v>
      </c>
      <c r="S331" s="132">
        <v>95.225153075483348</v>
      </c>
      <c r="T331" s="339" t="s">
        <v>88</v>
      </c>
      <c r="U331" s="339" t="s">
        <v>88</v>
      </c>
      <c r="V331" s="132">
        <v>9.0163934426229506</v>
      </c>
      <c r="W331" s="132">
        <v>7.7868852459016402</v>
      </c>
      <c r="X331" s="132">
        <v>16.8032786885246</v>
      </c>
      <c r="Y331" s="282" t="s">
        <v>87</v>
      </c>
      <c r="Z331" s="282" t="s">
        <v>87</v>
      </c>
      <c r="AA331" s="282" t="s">
        <v>87</v>
      </c>
      <c r="AB331" s="282" t="s">
        <v>87</v>
      </c>
      <c r="AC331" s="282" t="s">
        <v>87</v>
      </c>
      <c r="AD331" s="282" t="s">
        <v>87</v>
      </c>
      <c r="AE331" s="282" t="s">
        <v>87</v>
      </c>
      <c r="AF331" s="282" t="s">
        <v>87</v>
      </c>
      <c r="AG331" s="282" t="s">
        <v>87</v>
      </c>
      <c r="AH331" s="282" t="s">
        <v>87</v>
      </c>
      <c r="AI331" s="282" t="s">
        <v>87</v>
      </c>
      <c r="AJ331" s="282" t="s">
        <v>87</v>
      </c>
      <c r="AK331" s="282" t="s">
        <v>87</v>
      </c>
      <c r="AL331" s="282" t="s">
        <v>87</v>
      </c>
      <c r="AM331" s="282" t="s">
        <v>87</v>
      </c>
      <c r="AN331" s="282" t="s">
        <v>87</v>
      </c>
      <c r="AO331" s="282" t="s">
        <v>87</v>
      </c>
      <c r="AP331" s="282" t="s">
        <v>87</v>
      </c>
      <c r="AQ331" s="282" t="s">
        <v>87</v>
      </c>
      <c r="AR331" s="282" t="s">
        <v>87</v>
      </c>
      <c r="AS331" s="282" t="s">
        <v>87</v>
      </c>
      <c r="AT331" s="282" t="s">
        <v>87</v>
      </c>
      <c r="AU331" s="282" t="s">
        <v>87</v>
      </c>
      <c r="AV331" s="282" t="s">
        <v>87</v>
      </c>
      <c r="AW331" s="286" t="s">
        <v>87</v>
      </c>
      <c r="AX331" s="286" t="s">
        <v>87</v>
      </c>
      <c r="AY331" s="286" t="s">
        <v>87</v>
      </c>
      <c r="AZ331" s="286" t="s">
        <v>87</v>
      </c>
      <c r="BA331" s="286" t="s">
        <v>87</v>
      </c>
      <c r="BB331" s="285">
        <v>31</v>
      </c>
      <c r="BC331" s="285">
        <v>27</v>
      </c>
      <c r="BD331" s="287" t="s">
        <v>88</v>
      </c>
      <c r="BE331" s="287" t="s">
        <v>88</v>
      </c>
      <c r="BF331" s="287" t="s">
        <v>88</v>
      </c>
      <c r="BG331" s="285">
        <v>0</v>
      </c>
      <c r="BH331" s="284">
        <v>0</v>
      </c>
      <c r="BI331" s="285">
        <v>62</v>
      </c>
      <c r="BJ331" s="284">
        <v>72.610584749434921</v>
      </c>
      <c r="BK331" s="285">
        <v>0</v>
      </c>
      <c r="BL331" s="284">
        <v>0</v>
      </c>
      <c r="BM331" s="285">
        <v>0</v>
      </c>
      <c r="BN331" s="288">
        <v>0</v>
      </c>
      <c r="BO331" s="289">
        <v>0</v>
      </c>
      <c r="BP331" s="288">
        <v>0</v>
      </c>
      <c r="BQ331" s="285">
        <v>0</v>
      </c>
      <c r="BR331" s="288">
        <v>0</v>
      </c>
      <c r="BS331" s="285">
        <v>0</v>
      </c>
      <c r="BT331" s="288">
        <v>0</v>
      </c>
      <c r="BU331" s="285">
        <v>0</v>
      </c>
      <c r="BV331" s="288">
        <v>0</v>
      </c>
      <c r="BW331" s="285">
        <v>18</v>
      </c>
      <c r="BX331" s="288">
        <v>21.080492346610139</v>
      </c>
      <c r="BY331" s="290">
        <v>0</v>
      </c>
      <c r="BZ331" s="291">
        <v>0</v>
      </c>
      <c r="CA331" s="285">
        <v>85</v>
      </c>
      <c r="CB331" s="288">
        <v>99.546769414547882</v>
      </c>
      <c r="CC331" s="285">
        <v>215</v>
      </c>
      <c r="CD331" s="288">
        <v>251.79476969562111</v>
      </c>
      <c r="CE331" s="290">
        <v>34</v>
      </c>
      <c r="CF331" s="291">
        <v>39.818707765819155</v>
      </c>
      <c r="CG331" s="285">
        <v>62</v>
      </c>
      <c r="CH331" s="288">
        <v>72.610584749434921</v>
      </c>
      <c r="CI331" s="285">
        <v>504</v>
      </c>
      <c r="CJ331" s="288">
        <v>590.25378570508394</v>
      </c>
      <c r="CK331" s="285">
        <v>234</v>
      </c>
      <c r="CL331" s="288">
        <v>274.04640050593184</v>
      </c>
      <c r="CM331" s="290">
        <v>0</v>
      </c>
      <c r="CN331" s="294">
        <v>0</v>
      </c>
      <c r="CO331" s="285">
        <v>13</v>
      </c>
      <c r="CP331" s="288">
        <v>15.224800028107325</v>
      </c>
      <c r="CQ331" s="290">
        <v>2</v>
      </c>
      <c r="CR331" s="291">
        <v>2.3422769274011266</v>
      </c>
      <c r="CS331" s="290">
        <v>0</v>
      </c>
      <c r="CT331" s="291">
        <v>0</v>
      </c>
      <c r="CU331" s="285">
        <v>7</v>
      </c>
      <c r="CV331" s="288">
        <v>8.197969245903943</v>
      </c>
      <c r="CW331" s="285">
        <v>131</v>
      </c>
      <c r="CX331" s="288">
        <v>153.41913874477379</v>
      </c>
      <c r="CY331" s="285">
        <v>131</v>
      </c>
      <c r="CZ331" s="288">
        <v>153.41913874477379</v>
      </c>
      <c r="DA331" s="285">
        <v>0</v>
      </c>
      <c r="DB331" s="288">
        <v>0</v>
      </c>
      <c r="DC331" s="285">
        <v>10</v>
      </c>
      <c r="DD331" s="285">
        <v>0</v>
      </c>
      <c r="DE331" s="285">
        <v>0</v>
      </c>
      <c r="DF331" s="285">
        <v>3156</v>
      </c>
      <c r="DG331" s="285">
        <v>2939</v>
      </c>
      <c r="DH331" s="285">
        <v>0</v>
      </c>
      <c r="DI331" s="285">
        <v>0</v>
      </c>
      <c r="DJ331" s="285">
        <v>7</v>
      </c>
      <c r="DK331" s="285">
        <v>11</v>
      </c>
      <c r="DL331" s="285">
        <v>43</v>
      </c>
      <c r="DM331" s="285">
        <v>0</v>
      </c>
      <c r="DN331" s="285">
        <v>0</v>
      </c>
      <c r="DO331" s="285">
        <v>0</v>
      </c>
      <c r="DP331" s="285">
        <v>0</v>
      </c>
      <c r="DQ331" s="285">
        <v>0</v>
      </c>
      <c r="DR331" s="285">
        <v>0</v>
      </c>
      <c r="DS331" s="285">
        <v>0</v>
      </c>
      <c r="DT331" s="285">
        <v>7905</v>
      </c>
      <c r="DU331" s="285">
        <v>0</v>
      </c>
      <c r="DV331" s="285">
        <v>658</v>
      </c>
      <c r="DW331" s="285">
        <v>5291</v>
      </c>
      <c r="DX331" s="285">
        <v>0</v>
      </c>
      <c r="DY331" s="285">
        <v>0</v>
      </c>
      <c r="DZ331" s="285">
        <v>0</v>
      </c>
      <c r="EA331" s="285">
        <v>3947</v>
      </c>
      <c r="EB331" s="288">
        <v>13.098555865214101</v>
      </c>
      <c r="EC331" s="285">
        <v>114</v>
      </c>
      <c r="ED331" s="285">
        <v>1329</v>
      </c>
      <c r="EE331" s="285">
        <v>186</v>
      </c>
      <c r="EF331" s="288">
        <v>13.995485327313769</v>
      </c>
      <c r="EG331" s="285">
        <v>15</v>
      </c>
      <c r="EH331" s="285">
        <v>40</v>
      </c>
      <c r="EI331" s="285">
        <v>5</v>
      </c>
      <c r="EJ331" s="285">
        <v>0</v>
      </c>
      <c r="EK331" s="285">
        <v>50</v>
      </c>
      <c r="EL331" s="285">
        <v>0</v>
      </c>
      <c r="EM331" s="285">
        <v>0</v>
      </c>
      <c r="EN331" s="285">
        <v>8</v>
      </c>
      <c r="EO331" s="285">
        <v>1</v>
      </c>
      <c r="EP331" s="285">
        <v>2</v>
      </c>
      <c r="EQ331" s="285">
        <v>1</v>
      </c>
      <c r="ER331" s="285">
        <v>0</v>
      </c>
      <c r="ES331" s="285">
        <v>0</v>
      </c>
      <c r="ET331" s="285">
        <v>0</v>
      </c>
      <c r="EU331" s="285">
        <v>0</v>
      </c>
      <c r="EV331" s="285">
        <v>0</v>
      </c>
      <c r="EW331" s="285">
        <v>0</v>
      </c>
      <c r="EX331" s="285">
        <v>0</v>
      </c>
      <c r="EY331" s="285">
        <v>0</v>
      </c>
      <c r="EZ331" s="285">
        <v>0</v>
      </c>
      <c r="FA331" s="285">
        <v>0</v>
      </c>
      <c r="FB331" s="285">
        <v>0</v>
      </c>
      <c r="FC331" s="285">
        <v>0</v>
      </c>
      <c r="FD331" s="285">
        <v>0</v>
      </c>
      <c r="FE331" s="285">
        <v>0</v>
      </c>
      <c r="FF331" s="285">
        <v>0</v>
      </c>
      <c r="FG331" s="285">
        <v>26</v>
      </c>
      <c r="FH331" s="285">
        <v>48</v>
      </c>
      <c r="FI331" s="285">
        <v>24</v>
      </c>
      <c r="FJ331" s="285">
        <v>854</v>
      </c>
      <c r="FK331" s="289">
        <v>3</v>
      </c>
      <c r="FL331" s="288">
        <v>3.7051217132482797</v>
      </c>
      <c r="FM331" s="295">
        <v>0</v>
      </c>
      <c r="FN331" s="291">
        <v>0</v>
      </c>
      <c r="FO331" s="295">
        <v>0</v>
      </c>
      <c r="FP331" s="291">
        <v>0</v>
      </c>
      <c r="FQ331" s="281">
        <v>0</v>
      </c>
      <c r="FR331" s="292">
        <v>0</v>
      </c>
      <c r="FS331" s="281">
        <v>0</v>
      </c>
      <c r="FT331" s="292">
        <v>0</v>
      </c>
      <c r="FU331" s="289">
        <v>10</v>
      </c>
      <c r="FV331" s="288">
        <v>11.711384637005633</v>
      </c>
      <c r="FW331" s="293">
        <v>0</v>
      </c>
      <c r="FX331" s="293">
        <v>0</v>
      </c>
      <c r="FY331" s="293">
        <v>0</v>
      </c>
      <c r="FZ331" s="293">
        <v>0</v>
      </c>
      <c r="GA331" s="293">
        <v>0</v>
      </c>
      <c r="GB331" s="285">
        <v>0</v>
      </c>
      <c r="GC331" s="285">
        <v>0</v>
      </c>
      <c r="GD331" s="285">
        <v>0</v>
      </c>
      <c r="GE331" s="285">
        <v>0</v>
      </c>
      <c r="GF331" s="285">
        <v>0</v>
      </c>
      <c r="GG331" s="288">
        <v>24.4</v>
      </c>
      <c r="GH331" s="288">
        <v>182.9</v>
      </c>
      <c r="GI331" s="288">
        <v>13</v>
      </c>
      <c r="GJ331" s="288">
        <v>1.9</v>
      </c>
      <c r="GK331" s="288">
        <v>0</v>
      </c>
      <c r="GL331" s="288">
        <v>0</v>
      </c>
      <c r="GM331" s="288">
        <v>1.2</v>
      </c>
      <c r="GN331" s="288">
        <v>0</v>
      </c>
      <c r="GO331" s="288">
        <v>0</v>
      </c>
      <c r="GP331" s="288">
        <v>2.4</v>
      </c>
      <c r="GQ331" s="288">
        <v>0</v>
      </c>
      <c r="GR331" s="288">
        <v>0</v>
      </c>
      <c r="GS331" s="288">
        <v>0</v>
      </c>
      <c r="GT331" s="288">
        <v>1</v>
      </c>
      <c r="GU331" s="288">
        <v>0</v>
      </c>
      <c r="GV331" s="288">
        <v>1</v>
      </c>
      <c r="GW331" s="288">
        <v>0</v>
      </c>
      <c r="GX331" s="288">
        <v>0</v>
      </c>
      <c r="GY331" s="288">
        <v>1</v>
      </c>
      <c r="GZ331" s="288">
        <v>1</v>
      </c>
      <c r="HA331" s="288">
        <v>0</v>
      </c>
      <c r="HB331" s="288">
        <v>0</v>
      </c>
      <c r="HC331" s="288">
        <v>0</v>
      </c>
      <c r="HD331" s="288">
        <v>1</v>
      </c>
      <c r="HE331" s="288">
        <v>0</v>
      </c>
      <c r="HF331" s="288">
        <v>0</v>
      </c>
      <c r="HG331" s="288">
        <v>0</v>
      </c>
      <c r="HH331" s="288">
        <v>10</v>
      </c>
      <c r="HI331" s="288">
        <v>0</v>
      </c>
      <c r="HJ331" s="134">
        <v>2.4700811421655202</v>
      </c>
      <c r="HK331" s="134">
        <v>24.700811421655203</v>
      </c>
      <c r="HL331" s="132">
        <v>41.373859131272461</v>
      </c>
      <c r="HM331" s="144">
        <v>92.254292371971204</v>
      </c>
      <c r="HN331" s="144">
        <v>87.673483029007301</v>
      </c>
      <c r="HO331" s="365">
        <v>0.186323830817962</v>
      </c>
      <c r="HP331" s="365">
        <v>4.3898156277436297E-2</v>
      </c>
      <c r="HQ331" s="365">
        <v>7.3529411764705896</v>
      </c>
      <c r="HR331" s="365">
        <v>1.79640718562874</v>
      </c>
      <c r="HS331" s="132">
        <v>93.382352941176507</v>
      </c>
      <c r="HT331" s="132">
        <v>93.413173652694596</v>
      </c>
      <c r="HU331" s="132">
        <v>2.5340040991242798</v>
      </c>
      <c r="HV331" s="132">
        <v>2.4436640327772898</v>
      </c>
      <c r="HW331" s="132">
        <v>14.2865917326945</v>
      </c>
      <c r="HX331" s="132">
        <v>19.316147511636199</v>
      </c>
      <c r="HY331" s="144">
        <v>93.666303914990607</v>
      </c>
      <c r="HZ331" s="144">
        <v>97.866745918521701</v>
      </c>
      <c r="IA331" s="383">
        <v>12</v>
      </c>
      <c r="IB331" s="383">
        <v>6</v>
      </c>
      <c r="IC331" s="366">
        <v>0.29850746268656703</v>
      </c>
      <c r="ID331" s="366">
        <v>0.113400113400113</v>
      </c>
      <c r="IE331" s="366">
        <v>3.6697247706421998</v>
      </c>
      <c r="IF331" s="366">
        <v>2.0202020202020199</v>
      </c>
      <c r="IG331" s="144">
        <v>81.345565749235504</v>
      </c>
      <c r="IH331" s="144">
        <v>86.868686868686893</v>
      </c>
      <c r="II331" s="144">
        <v>8.1343283582089505</v>
      </c>
      <c r="IJ331" s="144">
        <v>5.6133056133056103</v>
      </c>
      <c r="IK331" s="144">
        <v>13.2792825993489</v>
      </c>
      <c r="IL331" s="144">
        <v>19.131161236424401</v>
      </c>
      <c r="IM331" s="146">
        <v>81.971165267203034</v>
      </c>
      <c r="IN331" s="135">
        <v>72.97824407600902</v>
      </c>
      <c r="IO331" s="366">
        <v>0.52747252747252704</v>
      </c>
      <c r="IP331" s="366">
        <v>0.178332590280874</v>
      </c>
      <c r="IQ331" s="366">
        <v>3.6144578313253</v>
      </c>
      <c r="IR331" s="366">
        <v>2.6666666666666701</v>
      </c>
      <c r="IS331" s="144">
        <v>92.771084337349393</v>
      </c>
      <c r="IT331" s="144">
        <v>97.3333333333333</v>
      </c>
      <c r="IU331" s="144">
        <v>14.5934065934066</v>
      </c>
      <c r="IV331" s="144">
        <v>6.6874721355327704</v>
      </c>
      <c r="IW331" s="144">
        <v>12.1376811594203</v>
      </c>
      <c r="IX331" s="144">
        <v>12.876643915432</v>
      </c>
      <c r="IY331" s="338">
        <v>16</v>
      </c>
      <c r="IZ331" s="366">
        <v>0.32976092333058499</v>
      </c>
      <c r="JA331" s="366">
        <v>11.3475177304965</v>
      </c>
      <c r="JB331" s="366">
        <v>94.326241134751797</v>
      </c>
      <c r="JC331" s="366">
        <v>2.90601813685078</v>
      </c>
      <c r="JD331" s="144">
        <v>20.778135815729801</v>
      </c>
    </row>
    <row r="332" spans="1:264" ht="18" customHeight="1">
      <c r="A332" s="278"/>
      <c r="B332" s="279" t="s">
        <v>87</v>
      </c>
      <c r="C332" s="279" t="s">
        <v>87</v>
      </c>
      <c r="D332" s="280" t="s">
        <v>2048</v>
      </c>
      <c r="E332" s="281" t="s">
        <v>1525</v>
      </c>
      <c r="F332" s="280" t="s">
        <v>144</v>
      </c>
      <c r="G332" s="281" t="s">
        <v>43</v>
      </c>
      <c r="H332" s="282" t="s">
        <v>87</v>
      </c>
      <c r="I332" s="282" t="s">
        <v>87</v>
      </c>
      <c r="J332" s="282" t="s">
        <v>87</v>
      </c>
      <c r="K332" s="282" t="s">
        <v>87</v>
      </c>
      <c r="L332" s="282" t="s">
        <v>87</v>
      </c>
      <c r="M332" s="283">
        <v>233055</v>
      </c>
      <c r="N332" s="282" t="s">
        <v>87</v>
      </c>
      <c r="O332" s="282" t="s">
        <v>87</v>
      </c>
      <c r="P332" s="282" t="s">
        <v>87</v>
      </c>
      <c r="Q332" s="282" t="s">
        <v>87</v>
      </c>
      <c r="R332" s="132">
        <v>94.002403626537117</v>
      </c>
      <c r="S332" s="132">
        <v>92.167885278779536</v>
      </c>
      <c r="T332" s="339" t="s">
        <v>88</v>
      </c>
      <c r="U332" s="339" t="s">
        <v>88</v>
      </c>
      <c r="V332" s="132">
        <v>9.1031239502855197</v>
      </c>
      <c r="W332" s="132">
        <v>5.2737655357742703</v>
      </c>
      <c r="X332" s="132">
        <v>14.376889486059801</v>
      </c>
      <c r="Y332" s="282" t="s">
        <v>87</v>
      </c>
      <c r="Z332" s="282" t="s">
        <v>87</v>
      </c>
      <c r="AA332" s="282" t="s">
        <v>87</v>
      </c>
      <c r="AB332" s="282" t="s">
        <v>87</v>
      </c>
      <c r="AC332" s="282" t="s">
        <v>87</v>
      </c>
      <c r="AD332" s="282" t="s">
        <v>87</v>
      </c>
      <c r="AE332" s="282" t="s">
        <v>87</v>
      </c>
      <c r="AF332" s="282" t="s">
        <v>87</v>
      </c>
      <c r="AG332" s="282" t="s">
        <v>87</v>
      </c>
      <c r="AH332" s="282" t="s">
        <v>87</v>
      </c>
      <c r="AI332" s="282" t="s">
        <v>87</v>
      </c>
      <c r="AJ332" s="282" t="s">
        <v>87</v>
      </c>
      <c r="AK332" s="282" t="s">
        <v>87</v>
      </c>
      <c r="AL332" s="282" t="s">
        <v>87</v>
      </c>
      <c r="AM332" s="282" t="s">
        <v>87</v>
      </c>
      <c r="AN332" s="282" t="s">
        <v>87</v>
      </c>
      <c r="AO332" s="282" t="s">
        <v>87</v>
      </c>
      <c r="AP332" s="282" t="s">
        <v>87</v>
      </c>
      <c r="AQ332" s="282" t="s">
        <v>87</v>
      </c>
      <c r="AR332" s="282" t="s">
        <v>87</v>
      </c>
      <c r="AS332" s="282" t="s">
        <v>87</v>
      </c>
      <c r="AT332" s="282" t="s">
        <v>87</v>
      </c>
      <c r="AU332" s="282" t="s">
        <v>87</v>
      </c>
      <c r="AV332" s="282" t="s">
        <v>87</v>
      </c>
      <c r="AW332" s="286" t="s">
        <v>87</v>
      </c>
      <c r="AX332" s="286" t="s">
        <v>87</v>
      </c>
      <c r="AY332" s="286" t="s">
        <v>87</v>
      </c>
      <c r="AZ332" s="286" t="s">
        <v>87</v>
      </c>
      <c r="BA332" s="286" t="s">
        <v>87</v>
      </c>
      <c r="BB332" s="285">
        <v>42</v>
      </c>
      <c r="BC332" s="285">
        <v>48</v>
      </c>
      <c r="BD332" s="287" t="s">
        <v>88</v>
      </c>
      <c r="BE332" s="287" t="s">
        <v>88</v>
      </c>
      <c r="BF332" s="287" t="s">
        <v>88</v>
      </c>
      <c r="BG332" s="285">
        <v>11</v>
      </c>
      <c r="BH332" s="284">
        <v>4.6186079515633987</v>
      </c>
      <c r="BI332" s="285">
        <v>72</v>
      </c>
      <c r="BJ332" s="284">
        <v>30.230888410233153</v>
      </c>
      <c r="BK332" s="285">
        <v>11</v>
      </c>
      <c r="BL332" s="284">
        <v>4.6186079515633987</v>
      </c>
      <c r="BM332" s="285">
        <v>0</v>
      </c>
      <c r="BN332" s="288">
        <v>0</v>
      </c>
      <c r="BO332" s="289">
        <v>82</v>
      </c>
      <c r="BP332" s="288">
        <v>34.429622911654427</v>
      </c>
      <c r="BQ332" s="285">
        <v>11</v>
      </c>
      <c r="BR332" s="288">
        <v>4.6186079515633987</v>
      </c>
      <c r="BS332" s="285">
        <v>0</v>
      </c>
      <c r="BT332" s="288">
        <v>0</v>
      </c>
      <c r="BU332" s="285">
        <v>0</v>
      </c>
      <c r="BV332" s="288">
        <v>0</v>
      </c>
      <c r="BW332" s="285">
        <v>0</v>
      </c>
      <c r="BX332" s="288">
        <v>0</v>
      </c>
      <c r="BY332" s="290">
        <v>0</v>
      </c>
      <c r="BZ332" s="291">
        <v>0</v>
      </c>
      <c r="CA332" s="285">
        <v>143</v>
      </c>
      <c r="CB332" s="288">
        <v>60.041903370324185</v>
      </c>
      <c r="CC332" s="290">
        <v>657</v>
      </c>
      <c r="CD332" s="291">
        <v>275.85685674337753</v>
      </c>
      <c r="CE332" s="285">
        <v>33</v>
      </c>
      <c r="CF332" s="288">
        <v>13.855823854690195</v>
      </c>
      <c r="CG332" s="285">
        <v>283</v>
      </c>
      <c r="CH332" s="288">
        <v>118.82418639022198</v>
      </c>
      <c r="CI332" s="285">
        <v>1069</v>
      </c>
      <c r="CJ332" s="288">
        <v>448.84471820193392</v>
      </c>
      <c r="CK332" s="285">
        <v>284</v>
      </c>
      <c r="CL332" s="288">
        <v>119.24405984036412</v>
      </c>
      <c r="CM332" s="285">
        <v>26</v>
      </c>
      <c r="CN332" s="292">
        <v>10.916709703695307</v>
      </c>
      <c r="CO332" s="285">
        <v>23</v>
      </c>
      <c r="CP332" s="288">
        <v>9.6570893532689244</v>
      </c>
      <c r="CQ332" s="285">
        <v>13</v>
      </c>
      <c r="CR332" s="288">
        <v>5.4583548518476537</v>
      </c>
      <c r="CS332" s="285">
        <v>51</v>
      </c>
      <c r="CT332" s="288">
        <v>21.413545957248484</v>
      </c>
      <c r="CU332" s="285">
        <v>15</v>
      </c>
      <c r="CV332" s="288">
        <v>6.2981017521319069</v>
      </c>
      <c r="CW332" s="285">
        <v>160</v>
      </c>
      <c r="CX332" s="288">
        <v>67.179752022740345</v>
      </c>
      <c r="CY332" s="285">
        <v>160</v>
      </c>
      <c r="CZ332" s="288">
        <v>67.179752022740345</v>
      </c>
      <c r="DA332" s="290">
        <v>0</v>
      </c>
      <c r="DB332" s="291">
        <v>0</v>
      </c>
      <c r="DC332" s="290">
        <v>0</v>
      </c>
      <c r="DD332" s="290">
        <v>0</v>
      </c>
      <c r="DE332" s="290">
        <v>0</v>
      </c>
      <c r="DF332" s="290">
        <v>0</v>
      </c>
      <c r="DG332" s="290">
        <v>0</v>
      </c>
      <c r="DH332" s="290">
        <v>0</v>
      </c>
      <c r="DI332" s="290">
        <v>0</v>
      </c>
      <c r="DJ332" s="290">
        <v>0</v>
      </c>
      <c r="DK332" s="290">
        <v>0</v>
      </c>
      <c r="DL332" s="290">
        <v>0</v>
      </c>
      <c r="DM332" s="290">
        <v>0</v>
      </c>
      <c r="DN332" s="290">
        <v>0</v>
      </c>
      <c r="DO332" s="290">
        <v>0</v>
      </c>
      <c r="DP332" s="290">
        <v>0</v>
      </c>
      <c r="DQ332" s="290">
        <v>0</v>
      </c>
      <c r="DR332" s="290">
        <v>0</v>
      </c>
      <c r="DS332" s="290">
        <v>0</v>
      </c>
      <c r="DT332" s="290">
        <v>0</v>
      </c>
      <c r="DU332" s="290">
        <v>0</v>
      </c>
      <c r="DV332" s="290">
        <v>0</v>
      </c>
      <c r="DW332" s="290">
        <v>0</v>
      </c>
      <c r="DX332" s="290">
        <v>0</v>
      </c>
      <c r="DY332" s="290">
        <v>0</v>
      </c>
      <c r="DZ332" s="290">
        <v>0</v>
      </c>
      <c r="EA332" s="290">
        <v>0</v>
      </c>
      <c r="EB332" s="291">
        <v>0</v>
      </c>
      <c r="EC332" s="290">
        <v>0</v>
      </c>
      <c r="ED332" s="290">
        <v>0</v>
      </c>
      <c r="EE332" s="290">
        <v>0</v>
      </c>
      <c r="EF332" s="291">
        <v>0</v>
      </c>
      <c r="EG332" s="290">
        <v>0</v>
      </c>
      <c r="EH332" s="290">
        <v>0</v>
      </c>
      <c r="EI332" s="290">
        <v>0</v>
      </c>
      <c r="EJ332" s="290">
        <v>0</v>
      </c>
      <c r="EK332" s="290">
        <v>0</v>
      </c>
      <c r="EL332" s="290">
        <v>0</v>
      </c>
      <c r="EM332" s="290">
        <v>0</v>
      </c>
      <c r="EN332" s="290">
        <v>0</v>
      </c>
      <c r="EO332" s="290">
        <v>0</v>
      </c>
      <c r="EP332" s="290">
        <v>0</v>
      </c>
      <c r="EQ332" s="290">
        <v>0</v>
      </c>
      <c r="ER332" s="290">
        <v>0</v>
      </c>
      <c r="ES332" s="290">
        <v>0</v>
      </c>
      <c r="ET332" s="290">
        <v>0</v>
      </c>
      <c r="EU332" s="290">
        <v>0</v>
      </c>
      <c r="EV332" s="290">
        <v>0</v>
      </c>
      <c r="EW332" s="290">
        <v>0</v>
      </c>
      <c r="EX332" s="290">
        <v>0</v>
      </c>
      <c r="EY332" s="290">
        <v>0</v>
      </c>
      <c r="EZ332" s="290">
        <v>0</v>
      </c>
      <c r="FA332" s="290">
        <v>0</v>
      </c>
      <c r="FB332" s="290">
        <v>0</v>
      </c>
      <c r="FC332" s="290">
        <v>0</v>
      </c>
      <c r="FD332" s="290">
        <v>0</v>
      </c>
      <c r="FE332" s="290">
        <v>0</v>
      </c>
      <c r="FF332" s="290">
        <v>0</v>
      </c>
      <c r="FG332" s="290">
        <v>0</v>
      </c>
      <c r="FH332" s="290">
        <v>0</v>
      </c>
      <c r="FI332" s="290">
        <v>0</v>
      </c>
      <c r="FJ332" s="290">
        <v>0</v>
      </c>
      <c r="FK332" s="289">
        <v>6</v>
      </c>
      <c r="FL332" s="288">
        <v>2.5744995816438179</v>
      </c>
      <c r="FM332" s="289">
        <v>1</v>
      </c>
      <c r="FN332" s="288">
        <v>0.42908326360730303</v>
      </c>
      <c r="FO332" s="295">
        <v>0</v>
      </c>
      <c r="FP332" s="291">
        <v>0</v>
      </c>
      <c r="FQ332" s="281">
        <v>0</v>
      </c>
      <c r="FR332" s="292">
        <v>0</v>
      </c>
      <c r="FS332" s="281">
        <v>0</v>
      </c>
      <c r="FT332" s="292">
        <v>0</v>
      </c>
      <c r="FU332" s="289">
        <v>60</v>
      </c>
      <c r="FV332" s="288">
        <v>25.192407008527628</v>
      </c>
      <c r="FW332" s="293">
        <v>1</v>
      </c>
      <c r="FX332" s="293">
        <v>0</v>
      </c>
      <c r="FY332" s="293">
        <v>0</v>
      </c>
      <c r="FZ332" s="293">
        <v>0</v>
      </c>
      <c r="GA332" s="293">
        <v>1</v>
      </c>
      <c r="GB332" s="290">
        <v>0</v>
      </c>
      <c r="GC332" s="290">
        <v>0</v>
      </c>
      <c r="GD332" s="290">
        <v>0</v>
      </c>
      <c r="GE332" s="290">
        <v>0</v>
      </c>
      <c r="GF332" s="290">
        <v>0</v>
      </c>
      <c r="GG332" s="291">
        <v>0</v>
      </c>
      <c r="GH332" s="291">
        <v>0</v>
      </c>
      <c r="GI332" s="291">
        <v>0</v>
      </c>
      <c r="GJ332" s="291">
        <v>0</v>
      </c>
      <c r="GK332" s="291">
        <v>0</v>
      </c>
      <c r="GL332" s="291">
        <v>0</v>
      </c>
      <c r="GM332" s="291">
        <v>0</v>
      </c>
      <c r="GN332" s="291">
        <v>0</v>
      </c>
      <c r="GO332" s="291">
        <v>0</v>
      </c>
      <c r="GP332" s="291">
        <v>0</v>
      </c>
      <c r="GQ332" s="291">
        <v>0</v>
      </c>
      <c r="GR332" s="291">
        <v>0</v>
      </c>
      <c r="GS332" s="291">
        <v>0</v>
      </c>
      <c r="GT332" s="291">
        <v>0</v>
      </c>
      <c r="GU332" s="291">
        <v>0</v>
      </c>
      <c r="GV332" s="291">
        <v>0</v>
      </c>
      <c r="GW332" s="291">
        <v>0</v>
      </c>
      <c r="GX332" s="291">
        <v>0</v>
      </c>
      <c r="GY332" s="291">
        <v>0</v>
      </c>
      <c r="GZ332" s="291">
        <v>0</v>
      </c>
      <c r="HA332" s="291">
        <v>0</v>
      </c>
      <c r="HB332" s="291">
        <v>0</v>
      </c>
      <c r="HC332" s="291">
        <v>0</v>
      </c>
      <c r="HD332" s="291">
        <v>0</v>
      </c>
      <c r="HE332" s="291">
        <v>0</v>
      </c>
      <c r="HF332" s="291">
        <v>0</v>
      </c>
      <c r="HG332" s="291">
        <v>0</v>
      </c>
      <c r="HH332" s="291">
        <v>0</v>
      </c>
      <c r="HI332" s="291">
        <v>0</v>
      </c>
      <c r="HJ332" s="134">
        <v>3.0035828452511208</v>
      </c>
      <c r="HK332" s="134">
        <v>23.599579498401667</v>
      </c>
      <c r="HL332" s="132">
        <v>44.066851172470017</v>
      </c>
      <c r="HM332" s="144">
        <v>89.548553176684095</v>
      </c>
      <c r="HN332" s="144">
        <v>99.710585870880806</v>
      </c>
      <c r="HO332" s="365">
        <v>0.13368983957219199</v>
      </c>
      <c r="HP332" s="365">
        <v>0.121687398593835</v>
      </c>
      <c r="HQ332" s="365">
        <v>7.6086956521739104</v>
      </c>
      <c r="HR332" s="365">
        <v>7.6271186440678003</v>
      </c>
      <c r="HS332" s="132">
        <v>96.739130434782595</v>
      </c>
      <c r="HT332" s="132">
        <v>98.305084745762699</v>
      </c>
      <c r="HU332" s="132">
        <v>1.75706646294882</v>
      </c>
      <c r="HV332" s="132">
        <v>1.59545700378583</v>
      </c>
      <c r="HW332" s="132">
        <v>4.1019713886950502</v>
      </c>
      <c r="HX332" s="132">
        <v>7.8953374971468904</v>
      </c>
      <c r="HY332" s="144">
        <v>89.900676639238469</v>
      </c>
      <c r="HZ332" s="144">
        <v>87.3554499138409</v>
      </c>
      <c r="IA332" s="383">
        <v>23</v>
      </c>
      <c r="IB332" s="383">
        <v>12</v>
      </c>
      <c r="IC332" s="366">
        <v>0.34832651824928101</v>
      </c>
      <c r="ID332" s="366">
        <v>0.120785103170609</v>
      </c>
      <c r="IE332" s="366">
        <v>3.87858347386172</v>
      </c>
      <c r="IF332" s="366">
        <v>2.1052631578947398</v>
      </c>
      <c r="IG332" s="144">
        <v>86.172006745362594</v>
      </c>
      <c r="IH332" s="144">
        <v>84.912280701754398</v>
      </c>
      <c r="II332" s="144">
        <v>8.9807663183401498</v>
      </c>
      <c r="IJ332" s="144">
        <v>5.7372924006039296</v>
      </c>
      <c r="IK332" s="144">
        <v>5.3057397069085797</v>
      </c>
      <c r="IL332" s="144">
        <v>10.833523540763199</v>
      </c>
      <c r="IM332" s="146">
        <v>66.976279518814451</v>
      </c>
      <c r="IN332" s="135">
        <v>62.882449074347527</v>
      </c>
      <c r="IO332" s="366">
        <v>0.300075018754689</v>
      </c>
      <c r="IP332" s="385">
        <v>4.2544139544777697E-2</v>
      </c>
      <c r="IQ332" s="366">
        <v>2.3715415019762802</v>
      </c>
      <c r="IR332" s="385">
        <v>0.63091482649842301</v>
      </c>
      <c r="IS332" s="144">
        <v>92.687747035573096</v>
      </c>
      <c r="IT332" s="144">
        <v>97.791798107255502</v>
      </c>
      <c r="IU332" s="144">
        <v>12.6531632908227</v>
      </c>
      <c r="IV332" s="144">
        <v>6.7432461178472698</v>
      </c>
      <c r="IW332" s="144">
        <v>6.4207256540813997</v>
      </c>
      <c r="IX332" s="144">
        <v>8.8309478226517193</v>
      </c>
      <c r="IY332" s="338">
        <v>22</v>
      </c>
      <c r="IZ332" s="366">
        <v>0.20768431983385299</v>
      </c>
      <c r="JA332" s="366">
        <v>8.7301587301587293</v>
      </c>
      <c r="JB332" s="366">
        <v>97.619047619047606</v>
      </c>
      <c r="JC332" s="366">
        <v>2.3789294817332198</v>
      </c>
      <c r="JD332" s="144">
        <v>14.2572572780279</v>
      </c>
    </row>
    <row r="333" spans="1:264" ht="18" customHeight="1">
      <c r="A333" s="278"/>
      <c r="B333" s="279" t="s">
        <v>87</v>
      </c>
      <c r="C333" s="279" t="s">
        <v>87</v>
      </c>
      <c r="D333" s="280" t="s">
        <v>2049</v>
      </c>
      <c r="E333" s="281" t="s">
        <v>1526</v>
      </c>
      <c r="F333" s="280" t="s">
        <v>144</v>
      </c>
      <c r="G333" s="281" t="s">
        <v>43</v>
      </c>
      <c r="H333" s="282" t="s">
        <v>87</v>
      </c>
      <c r="I333" s="282" t="s">
        <v>87</v>
      </c>
      <c r="J333" s="282" t="s">
        <v>87</v>
      </c>
      <c r="K333" s="282" t="s">
        <v>87</v>
      </c>
      <c r="L333" s="282" t="s">
        <v>87</v>
      </c>
      <c r="M333" s="283">
        <v>75024</v>
      </c>
      <c r="N333" s="282" t="s">
        <v>87</v>
      </c>
      <c r="O333" s="282" t="s">
        <v>87</v>
      </c>
      <c r="P333" s="282" t="s">
        <v>87</v>
      </c>
      <c r="Q333" s="282" t="s">
        <v>87</v>
      </c>
      <c r="R333" s="132">
        <v>98.501582461995838</v>
      </c>
      <c r="S333" s="132">
        <v>94.669306686862569</v>
      </c>
      <c r="T333" s="339" t="s">
        <v>88</v>
      </c>
      <c r="U333" s="339" t="s">
        <v>88</v>
      </c>
      <c r="V333" s="132">
        <v>7.6644974692697003</v>
      </c>
      <c r="W333" s="132">
        <v>7.1583514099783097</v>
      </c>
      <c r="X333" s="132">
        <v>14.822848879247999</v>
      </c>
      <c r="Y333" s="282" t="s">
        <v>87</v>
      </c>
      <c r="Z333" s="282" t="s">
        <v>87</v>
      </c>
      <c r="AA333" s="282" t="s">
        <v>87</v>
      </c>
      <c r="AB333" s="282" t="s">
        <v>87</v>
      </c>
      <c r="AC333" s="282" t="s">
        <v>87</v>
      </c>
      <c r="AD333" s="282" t="s">
        <v>87</v>
      </c>
      <c r="AE333" s="282" t="s">
        <v>87</v>
      </c>
      <c r="AF333" s="282" t="s">
        <v>87</v>
      </c>
      <c r="AG333" s="282" t="s">
        <v>87</v>
      </c>
      <c r="AH333" s="282" t="s">
        <v>87</v>
      </c>
      <c r="AI333" s="282" t="s">
        <v>87</v>
      </c>
      <c r="AJ333" s="282" t="s">
        <v>87</v>
      </c>
      <c r="AK333" s="282" t="s">
        <v>87</v>
      </c>
      <c r="AL333" s="282" t="s">
        <v>87</v>
      </c>
      <c r="AM333" s="282" t="s">
        <v>87</v>
      </c>
      <c r="AN333" s="282" t="s">
        <v>87</v>
      </c>
      <c r="AO333" s="282" t="s">
        <v>87</v>
      </c>
      <c r="AP333" s="282" t="s">
        <v>87</v>
      </c>
      <c r="AQ333" s="282" t="s">
        <v>87</v>
      </c>
      <c r="AR333" s="282" t="s">
        <v>87</v>
      </c>
      <c r="AS333" s="282" t="s">
        <v>87</v>
      </c>
      <c r="AT333" s="282" t="s">
        <v>87</v>
      </c>
      <c r="AU333" s="282" t="s">
        <v>87</v>
      </c>
      <c r="AV333" s="282" t="s">
        <v>87</v>
      </c>
      <c r="AW333" s="286" t="s">
        <v>87</v>
      </c>
      <c r="AX333" s="286" t="s">
        <v>87</v>
      </c>
      <c r="AY333" s="286" t="s">
        <v>87</v>
      </c>
      <c r="AZ333" s="286" t="s">
        <v>87</v>
      </c>
      <c r="BA333" s="286" t="s">
        <v>87</v>
      </c>
      <c r="BB333" s="285">
        <v>16</v>
      </c>
      <c r="BC333" s="285">
        <v>14</v>
      </c>
      <c r="BD333" s="287" t="s">
        <v>88</v>
      </c>
      <c r="BE333" s="287" t="s">
        <v>88</v>
      </c>
      <c r="BF333" s="287" t="s">
        <v>88</v>
      </c>
      <c r="BG333" s="285">
        <v>0</v>
      </c>
      <c r="BH333" s="284">
        <v>0</v>
      </c>
      <c r="BI333" s="285">
        <v>16</v>
      </c>
      <c r="BJ333" s="284">
        <v>19.685765960849931</v>
      </c>
      <c r="BK333" s="285">
        <v>0</v>
      </c>
      <c r="BL333" s="284">
        <v>0</v>
      </c>
      <c r="BM333" s="285">
        <v>0</v>
      </c>
      <c r="BN333" s="288">
        <v>0</v>
      </c>
      <c r="BO333" s="289">
        <v>13</v>
      </c>
      <c r="BP333" s="288">
        <v>15.994684843190571</v>
      </c>
      <c r="BQ333" s="285">
        <v>0</v>
      </c>
      <c r="BR333" s="288">
        <v>0</v>
      </c>
      <c r="BS333" s="285">
        <v>12</v>
      </c>
      <c r="BT333" s="288">
        <v>14.764324470637451</v>
      </c>
      <c r="BU333" s="285">
        <v>0</v>
      </c>
      <c r="BV333" s="288">
        <v>0</v>
      </c>
      <c r="BW333" s="285">
        <v>0</v>
      </c>
      <c r="BX333" s="288">
        <v>0</v>
      </c>
      <c r="BY333" s="290">
        <v>0</v>
      </c>
      <c r="BZ333" s="291">
        <v>0</v>
      </c>
      <c r="CA333" s="285">
        <v>4</v>
      </c>
      <c r="CB333" s="288">
        <v>4.9214414902124828</v>
      </c>
      <c r="CC333" s="285">
        <v>0</v>
      </c>
      <c r="CD333" s="288">
        <v>0</v>
      </c>
      <c r="CE333" s="290">
        <v>0</v>
      </c>
      <c r="CF333" s="291">
        <v>0</v>
      </c>
      <c r="CG333" s="285">
        <v>8</v>
      </c>
      <c r="CH333" s="288">
        <v>9.8428829804249656</v>
      </c>
      <c r="CI333" s="285">
        <v>199</v>
      </c>
      <c r="CJ333" s="288">
        <v>244.84171413807107</v>
      </c>
      <c r="CK333" s="285">
        <v>49</v>
      </c>
      <c r="CL333" s="288">
        <v>60.287658255102926</v>
      </c>
      <c r="CM333" s="290">
        <v>0</v>
      </c>
      <c r="CN333" s="294">
        <v>0</v>
      </c>
      <c r="CO333" s="285">
        <v>0</v>
      </c>
      <c r="CP333" s="288">
        <v>0</v>
      </c>
      <c r="CQ333" s="290">
        <v>0</v>
      </c>
      <c r="CR333" s="291">
        <v>0</v>
      </c>
      <c r="CS333" s="290">
        <v>7</v>
      </c>
      <c r="CT333" s="291">
        <v>8.6125226078718455</v>
      </c>
      <c r="CU333" s="285">
        <v>0</v>
      </c>
      <c r="CV333" s="288">
        <v>0</v>
      </c>
      <c r="CW333" s="285">
        <v>0</v>
      </c>
      <c r="CX333" s="288">
        <v>0</v>
      </c>
      <c r="CY333" s="285">
        <v>0</v>
      </c>
      <c r="CZ333" s="288">
        <v>0</v>
      </c>
      <c r="DA333" s="290">
        <v>0</v>
      </c>
      <c r="DB333" s="291">
        <v>0</v>
      </c>
      <c r="DC333" s="290">
        <v>0</v>
      </c>
      <c r="DD333" s="290">
        <v>0</v>
      </c>
      <c r="DE333" s="290">
        <v>0</v>
      </c>
      <c r="DF333" s="290">
        <v>0</v>
      </c>
      <c r="DG333" s="290">
        <v>0</v>
      </c>
      <c r="DH333" s="290">
        <v>0</v>
      </c>
      <c r="DI333" s="290">
        <v>0</v>
      </c>
      <c r="DJ333" s="290">
        <v>0</v>
      </c>
      <c r="DK333" s="290">
        <v>0</v>
      </c>
      <c r="DL333" s="290">
        <v>0</v>
      </c>
      <c r="DM333" s="290">
        <v>0</v>
      </c>
      <c r="DN333" s="290">
        <v>0</v>
      </c>
      <c r="DO333" s="290">
        <v>0</v>
      </c>
      <c r="DP333" s="290">
        <v>0</v>
      </c>
      <c r="DQ333" s="290">
        <v>0</v>
      </c>
      <c r="DR333" s="290">
        <v>0</v>
      </c>
      <c r="DS333" s="290">
        <v>0</v>
      </c>
      <c r="DT333" s="290">
        <v>0</v>
      </c>
      <c r="DU333" s="290">
        <v>0</v>
      </c>
      <c r="DV333" s="290">
        <v>0</v>
      </c>
      <c r="DW333" s="290">
        <v>0</v>
      </c>
      <c r="DX333" s="290">
        <v>0</v>
      </c>
      <c r="DY333" s="290">
        <v>0</v>
      </c>
      <c r="DZ333" s="290">
        <v>0</v>
      </c>
      <c r="EA333" s="290">
        <v>0</v>
      </c>
      <c r="EB333" s="291">
        <v>0</v>
      </c>
      <c r="EC333" s="290">
        <v>0</v>
      </c>
      <c r="ED333" s="290">
        <v>0</v>
      </c>
      <c r="EE333" s="290">
        <v>0</v>
      </c>
      <c r="EF333" s="291">
        <v>0</v>
      </c>
      <c r="EG333" s="290">
        <v>0</v>
      </c>
      <c r="EH333" s="290">
        <v>0</v>
      </c>
      <c r="EI333" s="290">
        <v>0</v>
      </c>
      <c r="EJ333" s="290">
        <v>0</v>
      </c>
      <c r="EK333" s="290">
        <v>0</v>
      </c>
      <c r="EL333" s="290">
        <v>0</v>
      </c>
      <c r="EM333" s="290">
        <v>0</v>
      </c>
      <c r="EN333" s="290">
        <v>0</v>
      </c>
      <c r="EO333" s="290">
        <v>0</v>
      </c>
      <c r="EP333" s="290">
        <v>0</v>
      </c>
      <c r="EQ333" s="290">
        <v>0</v>
      </c>
      <c r="ER333" s="290">
        <v>0</v>
      </c>
      <c r="ES333" s="290">
        <v>0</v>
      </c>
      <c r="ET333" s="290">
        <v>0</v>
      </c>
      <c r="EU333" s="290">
        <v>0</v>
      </c>
      <c r="EV333" s="290">
        <v>0</v>
      </c>
      <c r="EW333" s="290">
        <v>0</v>
      </c>
      <c r="EX333" s="290">
        <v>0</v>
      </c>
      <c r="EY333" s="290">
        <v>0</v>
      </c>
      <c r="EZ333" s="290">
        <v>0</v>
      </c>
      <c r="FA333" s="290">
        <v>0</v>
      </c>
      <c r="FB333" s="290">
        <v>0</v>
      </c>
      <c r="FC333" s="290">
        <v>0</v>
      </c>
      <c r="FD333" s="290">
        <v>0</v>
      </c>
      <c r="FE333" s="290">
        <v>0</v>
      </c>
      <c r="FF333" s="290">
        <v>0</v>
      </c>
      <c r="FG333" s="290">
        <v>0</v>
      </c>
      <c r="FH333" s="290">
        <v>0</v>
      </c>
      <c r="FI333" s="290">
        <v>0</v>
      </c>
      <c r="FJ333" s="290">
        <v>0</v>
      </c>
      <c r="FK333" s="289">
        <v>2</v>
      </c>
      <c r="FL333" s="288">
        <v>2.6658136063126467</v>
      </c>
      <c r="FM333" s="289">
        <v>0</v>
      </c>
      <c r="FN333" s="288">
        <v>0</v>
      </c>
      <c r="FO333" s="295">
        <v>0</v>
      </c>
      <c r="FP333" s="291">
        <v>0</v>
      </c>
      <c r="FQ333" s="281">
        <v>0</v>
      </c>
      <c r="FR333" s="292">
        <v>0</v>
      </c>
      <c r="FS333" s="281">
        <v>0</v>
      </c>
      <c r="FT333" s="292">
        <v>0</v>
      </c>
      <c r="FU333" s="289">
        <v>0</v>
      </c>
      <c r="FV333" s="288">
        <v>0</v>
      </c>
      <c r="FW333" s="293">
        <v>0</v>
      </c>
      <c r="FX333" s="293">
        <v>0</v>
      </c>
      <c r="FY333" s="293">
        <v>0</v>
      </c>
      <c r="FZ333" s="293">
        <v>0</v>
      </c>
      <c r="GA333" s="293">
        <v>0</v>
      </c>
      <c r="GB333" s="290">
        <v>0</v>
      </c>
      <c r="GC333" s="290">
        <v>0</v>
      </c>
      <c r="GD333" s="290">
        <v>0</v>
      </c>
      <c r="GE333" s="290">
        <v>0</v>
      </c>
      <c r="GF333" s="290">
        <v>0</v>
      </c>
      <c r="GG333" s="291">
        <v>0</v>
      </c>
      <c r="GH333" s="291">
        <v>0</v>
      </c>
      <c r="GI333" s="291">
        <v>0</v>
      </c>
      <c r="GJ333" s="291">
        <v>0</v>
      </c>
      <c r="GK333" s="291">
        <v>0</v>
      </c>
      <c r="GL333" s="291">
        <v>0</v>
      </c>
      <c r="GM333" s="291">
        <v>0</v>
      </c>
      <c r="GN333" s="291">
        <v>0</v>
      </c>
      <c r="GO333" s="291">
        <v>0</v>
      </c>
      <c r="GP333" s="291">
        <v>0</v>
      </c>
      <c r="GQ333" s="291">
        <v>0</v>
      </c>
      <c r="GR333" s="291">
        <v>0</v>
      </c>
      <c r="GS333" s="291">
        <v>0</v>
      </c>
      <c r="GT333" s="291">
        <v>0</v>
      </c>
      <c r="GU333" s="291">
        <v>0</v>
      </c>
      <c r="GV333" s="291">
        <v>0</v>
      </c>
      <c r="GW333" s="291">
        <v>0</v>
      </c>
      <c r="GX333" s="291">
        <v>0</v>
      </c>
      <c r="GY333" s="291">
        <v>0</v>
      </c>
      <c r="GZ333" s="291">
        <v>0</v>
      </c>
      <c r="HA333" s="291">
        <v>0</v>
      </c>
      <c r="HB333" s="291">
        <v>0</v>
      </c>
      <c r="HC333" s="291">
        <v>0</v>
      </c>
      <c r="HD333" s="291">
        <v>0</v>
      </c>
      <c r="HE333" s="291">
        <v>0</v>
      </c>
      <c r="HF333" s="291">
        <v>0</v>
      </c>
      <c r="HG333" s="291">
        <v>0</v>
      </c>
      <c r="HH333" s="291">
        <v>0</v>
      </c>
      <c r="HI333" s="291">
        <v>0</v>
      </c>
      <c r="HJ333" s="134">
        <v>0</v>
      </c>
      <c r="HK333" s="134">
        <v>7.9974408189379398</v>
      </c>
      <c r="HL333" s="132">
        <v>34.52228620174877</v>
      </c>
      <c r="HM333" s="144">
        <v>96.525885811595899</v>
      </c>
      <c r="HN333" s="144">
        <v>89.048052321927003</v>
      </c>
      <c r="HO333" s="366">
        <v>7.3928043371118801E-2</v>
      </c>
      <c r="HP333" s="366">
        <v>1.91497510532363E-2</v>
      </c>
      <c r="HQ333" s="366">
        <v>2.9126213592233001</v>
      </c>
      <c r="HR333" s="366">
        <v>0.79365079365079405</v>
      </c>
      <c r="HS333" s="144">
        <v>87.378640776699001</v>
      </c>
      <c r="HT333" s="144">
        <v>93.650793650793602</v>
      </c>
      <c r="HU333" s="144">
        <v>2.5381961557417401</v>
      </c>
      <c r="HV333" s="144">
        <v>2.4128686327077702</v>
      </c>
      <c r="HW333" s="144">
        <v>9.0483421918501605</v>
      </c>
      <c r="HX333" s="144">
        <v>13.135755258126199</v>
      </c>
      <c r="HY333" s="144">
        <v>95.394270220301223</v>
      </c>
      <c r="HZ333" s="144">
        <v>89.062650754264098</v>
      </c>
      <c r="IA333" s="383">
        <v>8</v>
      </c>
      <c r="IB333" s="383">
        <v>6</v>
      </c>
      <c r="IC333" s="366">
        <v>0.20833333333333301</v>
      </c>
      <c r="ID333" s="366">
        <v>0.127226463104326</v>
      </c>
      <c r="IE333" s="366">
        <v>2.4024024024024002</v>
      </c>
      <c r="IF333" s="366">
        <v>2.1201413427561802</v>
      </c>
      <c r="IG333" s="144">
        <v>72.372372372372396</v>
      </c>
      <c r="IH333" s="144">
        <v>77.031802120141407</v>
      </c>
      <c r="II333" s="144">
        <v>8.671875</v>
      </c>
      <c r="IJ333" s="144">
        <v>6.0008481764206998</v>
      </c>
      <c r="IK333" s="144">
        <v>11.5983295368261</v>
      </c>
      <c r="IL333" s="144">
        <v>15.9847036328872</v>
      </c>
      <c r="IM333" s="146">
        <v>73.965046412058683</v>
      </c>
      <c r="IN333" s="135">
        <v>75.693182877949184</v>
      </c>
      <c r="IO333" s="366">
        <v>0.12285012285012301</v>
      </c>
      <c r="IP333" s="366">
        <v>0.127931769722815</v>
      </c>
      <c r="IQ333" s="366">
        <v>0.91463414634146301</v>
      </c>
      <c r="IR333" s="366">
        <v>1.5384615384615401</v>
      </c>
      <c r="IS333" s="144">
        <v>86.890243902438996</v>
      </c>
      <c r="IT333" s="144">
        <v>91.282051282051299</v>
      </c>
      <c r="IU333" s="144">
        <v>13.4316134316134</v>
      </c>
      <c r="IV333" s="144">
        <v>8.3155650319829402</v>
      </c>
      <c r="IW333" s="144">
        <v>13.2569695948791</v>
      </c>
      <c r="IX333" s="144">
        <v>14.0315200813421</v>
      </c>
      <c r="IY333" s="338">
        <v>10</v>
      </c>
      <c r="IZ333" s="366">
        <v>0.26260504201680701</v>
      </c>
      <c r="JA333" s="366">
        <v>6.4516129032258096</v>
      </c>
      <c r="JB333" s="366">
        <v>90.9677419354839</v>
      </c>
      <c r="JC333" s="366">
        <v>4.0703781512605</v>
      </c>
      <c r="JD333" s="144">
        <v>17.221159974506101</v>
      </c>
    </row>
    <row r="334" spans="1:264" ht="18" customHeight="1">
      <c r="A334" s="278"/>
      <c r="B334" s="279" t="s">
        <v>87</v>
      </c>
      <c r="C334" s="279" t="s">
        <v>87</v>
      </c>
      <c r="D334" s="280" t="s">
        <v>2050</v>
      </c>
      <c r="E334" s="281" t="s">
        <v>1527</v>
      </c>
      <c r="F334" s="280" t="s">
        <v>144</v>
      </c>
      <c r="G334" s="281" t="s">
        <v>43</v>
      </c>
      <c r="H334" s="282" t="s">
        <v>87</v>
      </c>
      <c r="I334" s="282" t="s">
        <v>87</v>
      </c>
      <c r="J334" s="282" t="s">
        <v>87</v>
      </c>
      <c r="K334" s="282" t="s">
        <v>87</v>
      </c>
      <c r="L334" s="282" t="s">
        <v>87</v>
      </c>
      <c r="M334" s="283">
        <v>148804</v>
      </c>
      <c r="N334" s="282" t="s">
        <v>87</v>
      </c>
      <c r="O334" s="282" t="s">
        <v>87</v>
      </c>
      <c r="P334" s="282" t="s">
        <v>87</v>
      </c>
      <c r="Q334" s="282" t="s">
        <v>87</v>
      </c>
      <c r="R334" s="132">
        <v>97.16905639038815</v>
      </c>
      <c r="S334" s="132">
        <v>95.473056498239004</v>
      </c>
      <c r="T334" s="339" t="s">
        <v>88</v>
      </c>
      <c r="U334" s="339" t="s">
        <v>88</v>
      </c>
      <c r="V334" s="132">
        <v>8.7231352718078394</v>
      </c>
      <c r="W334" s="132">
        <v>11.841550779603899</v>
      </c>
      <c r="X334" s="132">
        <v>20.564686051411702</v>
      </c>
      <c r="Y334" s="282" t="s">
        <v>87</v>
      </c>
      <c r="Z334" s="282" t="s">
        <v>87</v>
      </c>
      <c r="AA334" s="282" t="s">
        <v>87</v>
      </c>
      <c r="AB334" s="282" t="s">
        <v>87</v>
      </c>
      <c r="AC334" s="282" t="s">
        <v>87</v>
      </c>
      <c r="AD334" s="282" t="s">
        <v>87</v>
      </c>
      <c r="AE334" s="282" t="s">
        <v>87</v>
      </c>
      <c r="AF334" s="282" t="s">
        <v>87</v>
      </c>
      <c r="AG334" s="282" t="s">
        <v>87</v>
      </c>
      <c r="AH334" s="282" t="s">
        <v>87</v>
      </c>
      <c r="AI334" s="282" t="s">
        <v>87</v>
      </c>
      <c r="AJ334" s="282" t="s">
        <v>87</v>
      </c>
      <c r="AK334" s="282" t="s">
        <v>87</v>
      </c>
      <c r="AL334" s="282" t="s">
        <v>87</v>
      </c>
      <c r="AM334" s="282" t="s">
        <v>87</v>
      </c>
      <c r="AN334" s="282" t="s">
        <v>87</v>
      </c>
      <c r="AO334" s="282" t="s">
        <v>87</v>
      </c>
      <c r="AP334" s="282" t="s">
        <v>87</v>
      </c>
      <c r="AQ334" s="282" t="s">
        <v>87</v>
      </c>
      <c r="AR334" s="282" t="s">
        <v>87</v>
      </c>
      <c r="AS334" s="282" t="s">
        <v>87</v>
      </c>
      <c r="AT334" s="282" t="s">
        <v>87</v>
      </c>
      <c r="AU334" s="282" t="s">
        <v>87</v>
      </c>
      <c r="AV334" s="282" t="s">
        <v>87</v>
      </c>
      <c r="AW334" s="286" t="s">
        <v>87</v>
      </c>
      <c r="AX334" s="286" t="s">
        <v>87</v>
      </c>
      <c r="AY334" s="286" t="s">
        <v>87</v>
      </c>
      <c r="AZ334" s="286" t="s">
        <v>87</v>
      </c>
      <c r="BA334" s="286" t="s">
        <v>87</v>
      </c>
      <c r="BB334" s="285">
        <v>27</v>
      </c>
      <c r="BC334" s="285">
        <v>13</v>
      </c>
      <c r="BD334" s="287" t="s">
        <v>88</v>
      </c>
      <c r="BE334" s="287" t="s">
        <v>88</v>
      </c>
      <c r="BF334" s="287" t="s">
        <v>88</v>
      </c>
      <c r="BG334" s="285">
        <v>0</v>
      </c>
      <c r="BH334" s="284">
        <v>0</v>
      </c>
      <c r="BI334" s="285">
        <v>99</v>
      </c>
      <c r="BJ334" s="284">
        <v>63.142990171379012</v>
      </c>
      <c r="BK334" s="285">
        <v>0</v>
      </c>
      <c r="BL334" s="284">
        <v>0</v>
      </c>
      <c r="BM334" s="285">
        <v>0</v>
      </c>
      <c r="BN334" s="288">
        <v>0</v>
      </c>
      <c r="BO334" s="289">
        <v>58</v>
      </c>
      <c r="BP334" s="288">
        <v>36.992862928686691</v>
      </c>
      <c r="BQ334" s="285">
        <v>0</v>
      </c>
      <c r="BR334" s="288">
        <v>0</v>
      </c>
      <c r="BS334" s="285">
        <v>0</v>
      </c>
      <c r="BT334" s="288">
        <v>0</v>
      </c>
      <c r="BU334" s="285">
        <v>0</v>
      </c>
      <c r="BV334" s="288">
        <v>0</v>
      </c>
      <c r="BW334" s="285">
        <v>57</v>
      </c>
      <c r="BX334" s="288">
        <v>36.355054947157605</v>
      </c>
      <c r="BY334" s="290">
        <v>0</v>
      </c>
      <c r="BZ334" s="291">
        <v>0</v>
      </c>
      <c r="CA334" s="285">
        <v>140</v>
      </c>
      <c r="CB334" s="288">
        <v>89.293117414071318</v>
      </c>
      <c r="CC334" s="290">
        <v>0</v>
      </c>
      <c r="CD334" s="291">
        <v>0</v>
      </c>
      <c r="CE334" s="285">
        <v>39</v>
      </c>
      <c r="CF334" s="288">
        <v>24.874511279634152</v>
      </c>
      <c r="CG334" s="285">
        <v>409</v>
      </c>
      <c r="CH334" s="288">
        <v>260.86346444539407</v>
      </c>
      <c r="CI334" s="285">
        <v>678</v>
      </c>
      <c r="CJ334" s="288">
        <v>432.43381147671687</v>
      </c>
      <c r="CK334" s="285">
        <v>224</v>
      </c>
      <c r="CL334" s="288">
        <v>142.8689878625141</v>
      </c>
      <c r="CM334" s="290">
        <v>0</v>
      </c>
      <c r="CN334" s="294">
        <v>0</v>
      </c>
      <c r="CO334" s="285">
        <v>40</v>
      </c>
      <c r="CP334" s="288">
        <v>25.512319261163231</v>
      </c>
      <c r="CQ334" s="290">
        <v>4</v>
      </c>
      <c r="CR334" s="291">
        <v>2.5512319261163232</v>
      </c>
      <c r="CS334" s="290">
        <v>0</v>
      </c>
      <c r="CT334" s="291">
        <v>0</v>
      </c>
      <c r="CU334" s="290">
        <v>11</v>
      </c>
      <c r="CV334" s="291">
        <v>7.0158877968198894</v>
      </c>
      <c r="CW334" s="290">
        <v>23</v>
      </c>
      <c r="CX334" s="291">
        <v>14.669583575168859</v>
      </c>
      <c r="CY334" s="290">
        <v>23</v>
      </c>
      <c r="CZ334" s="291">
        <v>14.669583575168859</v>
      </c>
      <c r="DA334" s="290">
        <v>0</v>
      </c>
      <c r="DB334" s="291">
        <v>0</v>
      </c>
      <c r="DC334" s="290">
        <v>0</v>
      </c>
      <c r="DD334" s="290">
        <v>0</v>
      </c>
      <c r="DE334" s="290">
        <v>0</v>
      </c>
      <c r="DF334" s="290">
        <v>0</v>
      </c>
      <c r="DG334" s="290">
        <v>0</v>
      </c>
      <c r="DH334" s="290">
        <v>0</v>
      </c>
      <c r="DI334" s="290">
        <v>0</v>
      </c>
      <c r="DJ334" s="290">
        <v>0</v>
      </c>
      <c r="DK334" s="290">
        <v>0</v>
      </c>
      <c r="DL334" s="290">
        <v>0</v>
      </c>
      <c r="DM334" s="290">
        <v>0</v>
      </c>
      <c r="DN334" s="290">
        <v>0</v>
      </c>
      <c r="DO334" s="290">
        <v>0</v>
      </c>
      <c r="DP334" s="290">
        <v>0</v>
      </c>
      <c r="DQ334" s="290">
        <v>0</v>
      </c>
      <c r="DR334" s="290">
        <v>0</v>
      </c>
      <c r="DS334" s="290">
        <v>0</v>
      </c>
      <c r="DT334" s="290">
        <v>0</v>
      </c>
      <c r="DU334" s="290">
        <v>0</v>
      </c>
      <c r="DV334" s="290">
        <v>0</v>
      </c>
      <c r="DW334" s="290">
        <v>0</v>
      </c>
      <c r="DX334" s="290">
        <v>0</v>
      </c>
      <c r="DY334" s="290">
        <v>0</v>
      </c>
      <c r="DZ334" s="290">
        <v>0</v>
      </c>
      <c r="EA334" s="290">
        <v>0</v>
      </c>
      <c r="EB334" s="291">
        <v>0</v>
      </c>
      <c r="EC334" s="290">
        <v>0</v>
      </c>
      <c r="ED334" s="290">
        <v>0</v>
      </c>
      <c r="EE334" s="290">
        <v>0</v>
      </c>
      <c r="EF334" s="291">
        <v>0</v>
      </c>
      <c r="EG334" s="290">
        <v>0</v>
      </c>
      <c r="EH334" s="290">
        <v>0</v>
      </c>
      <c r="EI334" s="290">
        <v>0</v>
      </c>
      <c r="EJ334" s="290">
        <v>0</v>
      </c>
      <c r="EK334" s="290">
        <v>0</v>
      </c>
      <c r="EL334" s="290">
        <v>0</v>
      </c>
      <c r="EM334" s="290">
        <v>0</v>
      </c>
      <c r="EN334" s="290">
        <v>0</v>
      </c>
      <c r="EO334" s="290">
        <v>0</v>
      </c>
      <c r="EP334" s="290">
        <v>0</v>
      </c>
      <c r="EQ334" s="290">
        <v>0</v>
      </c>
      <c r="ER334" s="290">
        <v>0</v>
      </c>
      <c r="ES334" s="290">
        <v>0</v>
      </c>
      <c r="ET334" s="290">
        <v>0</v>
      </c>
      <c r="EU334" s="290">
        <v>0</v>
      </c>
      <c r="EV334" s="290">
        <v>0</v>
      </c>
      <c r="EW334" s="290">
        <v>0</v>
      </c>
      <c r="EX334" s="290">
        <v>0</v>
      </c>
      <c r="EY334" s="290">
        <v>0</v>
      </c>
      <c r="EZ334" s="290">
        <v>0</v>
      </c>
      <c r="FA334" s="290">
        <v>0</v>
      </c>
      <c r="FB334" s="290">
        <v>0</v>
      </c>
      <c r="FC334" s="290">
        <v>0</v>
      </c>
      <c r="FD334" s="290">
        <v>0</v>
      </c>
      <c r="FE334" s="290">
        <v>0</v>
      </c>
      <c r="FF334" s="290">
        <v>0</v>
      </c>
      <c r="FG334" s="290">
        <v>0</v>
      </c>
      <c r="FH334" s="290">
        <v>0</v>
      </c>
      <c r="FI334" s="290">
        <v>0</v>
      </c>
      <c r="FJ334" s="290">
        <v>0</v>
      </c>
      <c r="FK334" s="295">
        <v>3</v>
      </c>
      <c r="FL334" s="291">
        <v>2.0160748366979382</v>
      </c>
      <c r="FM334" s="295">
        <v>1</v>
      </c>
      <c r="FN334" s="291">
        <v>0.67202494556597936</v>
      </c>
      <c r="FO334" s="295">
        <v>0</v>
      </c>
      <c r="FP334" s="291">
        <v>0</v>
      </c>
      <c r="FQ334" s="281">
        <v>1</v>
      </c>
      <c r="FR334" s="292">
        <v>0.6378079815290808</v>
      </c>
      <c r="FS334" s="281">
        <v>0</v>
      </c>
      <c r="FT334" s="292">
        <v>0</v>
      </c>
      <c r="FU334" s="295">
        <v>0</v>
      </c>
      <c r="FV334" s="291">
        <v>0</v>
      </c>
      <c r="FW334" s="293">
        <v>0</v>
      </c>
      <c r="FX334" s="293">
        <v>0</v>
      </c>
      <c r="FY334" s="293">
        <v>0</v>
      </c>
      <c r="FZ334" s="293">
        <v>0</v>
      </c>
      <c r="GA334" s="293">
        <v>0</v>
      </c>
      <c r="GB334" s="290">
        <v>0</v>
      </c>
      <c r="GC334" s="290">
        <v>0</v>
      </c>
      <c r="GD334" s="290">
        <v>0</v>
      </c>
      <c r="GE334" s="290">
        <v>0</v>
      </c>
      <c r="GF334" s="290">
        <v>0</v>
      </c>
      <c r="GG334" s="291">
        <v>0</v>
      </c>
      <c r="GH334" s="291">
        <v>0</v>
      </c>
      <c r="GI334" s="291">
        <v>0</v>
      </c>
      <c r="GJ334" s="291">
        <v>0</v>
      </c>
      <c r="GK334" s="291">
        <v>0</v>
      </c>
      <c r="GL334" s="291">
        <v>0</v>
      </c>
      <c r="GM334" s="291">
        <v>0</v>
      </c>
      <c r="GN334" s="291">
        <v>0</v>
      </c>
      <c r="GO334" s="291">
        <v>0</v>
      </c>
      <c r="GP334" s="291">
        <v>0</v>
      </c>
      <c r="GQ334" s="291">
        <v>0</v>
      </c>
      <c r="GR334" s="291">
        <v>0</v>
      </c>
      <c r="GS334" s="291">
        <v>0</v>
      </c>
      <c r="GT334" s="291">
        <v>0</v>
      </c>
      <c r="GU334" s="291">
        <v>0</v>
      </c>
      <c r="GV334" s="291">
        <v>0</v>
      </c>
      <c r="GW334" s="291">
        <v>0</v>
      </c>
      <c r="GX334" s="291">
        <v>0</v>
      </c>
      <c r="GY334" s="291">
        <v>0</v>
      </c>
      <c r="GZ334" s="291">
        <v>0</v>
      </c>
      <c r="HA334" s="291">
        <v>0</v>
      </c>
      <c r="HB334" s="291">
        <v>0</v>
      </c>
      <c r="HC334" s="291">
        <v>0</v>
      </c>
      <c r="HD334" s="291">
        <v>0</v>
      </c>
      <c r="HE334" s="291">
        <v>0</v>
      </c>
      <c r="HF334" s="291">
        <v>0</v>
      </c>
      <c r="HG334" s="291">
        <v>0</v>
      </c>
      <c r="HH334" s="291">
        <v>0</v>
      </c>
      <c r="HI334" s="291">
        <v>0</v>
      </c>
      <c r="HJ334" s="134">
        <v>2.0160748366979382</v>
      </c>
      <c r="HK334" s="134">
        <v>18.816698475847424</v>
      </c>
      <c r="HL334" s="132">
        <v>41.174968414827561</v>
      </c>
      <c r="HM334" s="144">
        <v>93.681267945891307</v>
      </c>
      <c r="HN334" s="144">
        <v>96.817480318268906</v>
      </c>
      <c r="HO334" s="366">
        <v>5.77700751010976E-2</v>
      </c>
      <c r="HP334" s="366">
        <v>4.3878894251864899E-2</v>
      </c>
      <c r="HQ334" s="366">
        <v>3.1914893617021298</v>
      </c>
      <c r="HR334" s="366">
        <v>2.23880597014925</v>
      </c>
      <c r="HS334" s="144">
        <v>92.553191489361694</v>
      </c>
      <c r="HT334" s="144">
        <v>89.552238805970106</v>
      </c>
      <c r="HU334" s="144">
        <v>1.81012901983439</v>
      </c>
      <c r="HV334" s="144">
        <v>1.95992394324996</v>
      </c>
      <c r="HW334" s="144">
        <v>7.73791270571399</v>
      </c>
      <c r="HX334" s="144">
        <v>10.456114481048299</v>
      </c>
      <c r="HY334" s="144">
        <v>97.267996416367012</v>
      </c>
      <c r="HZ334" s="144">
        <v>87.884927356243196</v>
      </c>
      <c r="IA334" s="383">
        <v>6</v>
      </c>
      <c r="IB334" s="383">
        <v>5</v>
      </c>
      <c r="IC334" s="366">
        <v>0.13080444735121</v>
      </c>
      <c r="ID334" s="366">
        <v>8.2155767334866903E-2</v>
      </c>
      <c r="IE334" s="366">
        <v>1.40845070422535</v>
      </c>
      <c r="IF334" s="366">
        <v>1.28865979381443</v>
      </c>
      <c r="IG334" s="144">
        <v>75.117370892018798</v>
      </c>
      <c r="IH334" s="144">
        <v>78.865979381443296</v>
      </c>
      <c r="II334" s="144">
        <v>9.2871157619359099</v>
      </c>
      <c r="IJ334" s="144">
        <v>6.3752875451856701</v>
      </c>
      <c r="IK334" s="144">
        <v>7.0428293979351899</v>
      </c>
      <c r="IL334" s="144">
        <v>9.9805616998458309</v>
      </c>
      <c r="IM334" s="146">
        <v>72.640010350906962</v>
      </c>
      <c r="IN334" s="135">
        <v>69.811639687403371</v>
      </c>
      <c r="IO334" s="366">
        <v>0.152160681679854</v>
      </c>
      <c r="IP334" s="366">
        <v>0</v>
      </c>
      <c r="IQ334" s="366">
        <v>1.01214574898785</v>
      </c>
      <c r="IR334" s="366">
        <v>0</v>
      </c>
      <c r="IS334" s="144">
        <v>84.817813765182194</v>
      </c>
      <c r="IT334" s="144">
        <v>94.594594594594597</v>
      </c>
      <c r="IU334" s="144">
        <v>15.033475349969599</v>
      </c>
      <c r="IV334" s="144">
        <v>7.5101488497970204</v>
      </c>
      <c r="IW334" s="144">
        <v>8.5793979032413201</v>
      </c>
      <c r="IX334" s="144">
        <v>8.8983451536642999</v>
      </c>
      <c r="IY334" s="338">
        <v>17</v>
      </c>
      <c r="IZ334" s="366">
        <v>0.21070897372335201</v>
      </c>
      <c r="JA334" s="366">
        <v>7.0539419087136901</v>
      </c>
      <c r="JB334" s="366">
        <v>92.946058091286304</v>
      </c>
      <c r="JC334" s="366">
        <v>2.98710956866634</v>
      </c>
      <c r="JD334" s="144">
        <v>18.653942742340501</v>
      </c>
    </row>
    <row r="335" spans="1:264" ht="18" customHeight="1">
      <c r="A335" s="278"/>
      <c r="B335" s="279" t="s">
        <v>87</v>
      </c>
      <c r="C335" s="279" t="s">
        <v>87</v>
      </c>
      <c r="D335" s="280" t="s">
        <v>2051</v>
      </c>
      <c r="E335" s="281" t="s">
        <v>1528</v>
      </c>
      <c r="F335" s="280" t="s">
        <v>144</v>
      </c>
      <c r="G335" s="281" t="s">
        <v>43</v>
      </c>
      <c r="H335" s="282" t="s">
        <v>87</v>
      </c>
      <c r="I335" s="282" t="s">
        <v>87</v>
      </c>
      <c r="J335" s="282" t="s">
        <v>87</v>
      </c>
      <c r="K335" s="282" t="s">
        <v>87</v>
      </c>
      <c r="L335" s="282" t="s">
        <v>87</v>
      </c>
      <c r="M335" s="283">
        <v>39550</v>
      </c>
      <c r="N335" s="282" t="s">
        <v>87</v>
      </c>
      <c r="O335" s="282" t="s">
        <v>87</v>
      </c>
      <c r="P335" s="282" t="s">
        <v>87</v>
      </c>
      <c r="Q335" s="282" t="s">
        <v>87</v>
      </c>
      <c r="R335" s="132">
        <v>101.92565626647132</v>
      </c>
      <c r="S335" s="132">
        <v>95.124082900306348</v>
      </c>
      <c r="T335" s="395">
        <v>10.069837444518271</v>
      </c>
      <c r="U335" s="339" t="s">
        <v>88</v>
      </c>
      <c r="V335" s="132">
        <v>9.2564491654021204</v>
      </c>
      <c r="W335" s="132">
        <v>6.9802731411229102</v>
      </c>
      <c r="X335" s="132">
        <v>16.236722306524999</v>
      </c>
      <c r="Y335" s="282" t="s">
        <v>87</v>
      </c>
      <c r="Z335" s="282" t="s">
        <v>87</v>
      </c>
      <c r="AA335" s="282" t="s">
        <v>87</v>
      </c>
      <c r="AB335" s="282" t="s">
        <v>87</v>
      </c>
      <c r="AC335" s="282" t="s">
        <v>87</v>
      </c>
      <c r="AD335" s="282" t="s">
        <v>87</v>
      </c>
      <c r="AE335" s="282" t="s">
        <v>87</v>
      </c>
      <c r="AF335" s="282" t="s">
        <v>87</v>
      </c>
      <c r="AG335" s="282" t="s">
        <v>87</v>
      </c>
      <c r="AH335" s="282" t="s">
        <v>87</v>
      </c>
      <c r="AI335" s="282" t="s">
        <v>87</v>
      </c>
      <c r="AJ335" s="282" t="s">
        <v>87</v>
      </c>
      <c r="AK335" s="282" t="s">
        <v>87</v>
      </c>
      <c r="AL335" s="282" t="s">
        <v>87</v>
      </c>
      <c r="AM335" s="282" t="s">
        <v>87</v>
      </c>
      <c r="AN335" s="282" t="s">
        <v>87</v>
      </c>
      <c r="AO335" s="282" t="s">
        <v>87</v>
      </c>
      <c r="AP335" s="282" t="s">
        <v>87</v>
      </c>
      <c r="AQ335" s="282" t="s">
        <v>87</v>
      </c>
      <c r="AR335" s="282" t="s">
        <v>87</v>
      </c>
      <c r="AS335" s="282" t="s">
        <v>87</v>
      </c>
      <c r="AT335" s="282" t="s">
        <v>87</v>
      </c>
      <c r="AU335" s="282" t="s">
        <v>87</v>
      </c>
      <c r="AV335" s="282" t="s">
        <v>87</v>
      </c>
      <c r="AW335" s="286" t="s">
        <v>87</v>
      </c>
      <c r="AX335" s="286" t="s">
        <v>87</v>
      </c>
      <c r="AY335" s="286" t="s">
        <v>87</v>
      </c>
      <c r="AZ335" s="286" t="s">
        <v>87</v>
      </c>
      <c r="BA335" s="286" t="s">
        <v>87</v>
      </c>
      <c r="BB335" s="285">
        <v>9</v>
      </c>
      <c r="BC335" s="285">
        <v>6</v>
      </c>
      <c r="BD335" s="287" t="s">
        <v>88</v>
      </c>
      <c r="BE335" s="287" t="s">
        <v>88</v>
      </c>
      <c r="BF335" s="287" t="s">
        <v>88</v>
      </c>
      <c r="BG335" s="285">
        <v>0</v>
      </c>
      <c r="BH335" s="284">
        <v>0</v>
      </c>
      <c r="BI335" s="285">
        <v>0</v>
      </c>
      <c r="BJ335" s="284">
        <v>0</v>
      </c>
      <c r="BK335" s="285">
        <v>0</v>
      </c>
      <c r="BL335" s="284">
        <v>0</v>
      </c>
      <c r="BM335" s="285">
        <v>0</v>
      </c>
      <c r="BN335" s="288">
        <v>0</v>
      </c>
      <c r="BO335" s="289">
        <v>0</v>
      </c>
      <c r="BP335" s="288">
        <v>0</v>
      </c>
      <c r="BQ335" s="285">
        <v>0</v>
      </c>
      <c r="BR335" s="288">
        <v>0</v>
      </c>
      <c r="BS335" s="285">
        <v>0</v>
      </c>
      <c r="BT335" s="288">
        <v>0</v>
      </c>
      <c r="BU335" s="285">
        <v>0</v>
      </c>
      <c r="BV335" s="288">
        <v>0</v>
      </c>
      <c r="BW335" s="285">
        <v>0</v>
      </c>
      <c r="BX335" s="288">
        <v>0</v>
      </c>
      <c r="BY335" s="290">
        <v>0</v>
      </c>
      <c r="BZ335" s="291">
        <v>0</v>
      </c>
      <c r="CA335" s="285">
        <v>13</v>
      </c>
      <c r="CB335" s="288">
        <v>30.402245088868103</v>
      </c>
      <c r="CC335" s="290">
        <v>0</v>
      </c>
      <c r="CD335" s="291">
        <v>0</v>
      </c>
      <c r="CE335" s="290">
        <v>8</v>
      </c>
      <c r="CF335" s="291">
        <v>18.709073900841908</v>
      </c>
      <c r="CG335" s="285">
        <v>13</v>
      </c>
      <c r="CH335" s="288">
        <v>30.402245088868103</v>
      </c>
      <c r="CI335" s="285">
        <v>83</v>
      </c>
      <c r="CJ335" s="288">
        <v>194.10664172123481</v>
      </c>
      <c r="CK335" s="285">
        <v>13</v>
      </c>
      <c r="CL335" s="288">
        <v>30.402245088868103</v>
      </c>
      <c r="CM335" s="290">
        <v>0</v>
      </c>
      <c r="CN335" s="294">
        <v>0</v>
      </c>
      <c r="CO335" s="285">
        <v>3</v>
      </c>
      <c r="CP335" s="288">
        <v>7.0159027128157163</v>
      </c>
      <c r="CQ335" s="290">
        <v>0</v>
      </c>
      <c r="CR335" s="291">
        <v>0</v>
      </c>
      <c r="CS335" s="285">
        <v>13</v>
      </c>
      <c r="CT335" s="288">
        <v>30.402245088868103</v>
      </c>
      <c r="CU335" s="290">
        <v>0</v>
      </c>
      <c r="CV335" s="291">
        <v>0</v>
      </c>
      <c r="CW335" s="290">
        <v>0</v>
      </c>
      <c r="CX335" s="291">
        <v>0</v>
      </c>
      <c r="CY335" s="290">
        <v>0</v>
      </c>
      <c r="CZ335" s="291">
        <v>0</v>
      </c>
      <c r="DA335" s="290">
        <v>0</v>
      </c>
      <c r="DB335" s="291">
        <v>0</v>
      </c>
      <c r="DC335" s="290">
        <v>0</v>
      </c>
      <c r="DD335" s="290">
        <v>0</v>
      </c>
      <c r="DE335" s="290">
        <v>0</v>
      </c>
      <c r="DF335" s="290">
        <v>0</v>
      </c>
      <c r="DG335" s="290">
        <v>0</v>
      </c>
      <c r="DH335" s="290">
        <v>32</v>
      </c>
      <c r="DI335" s="290">
        <v>0</v>
      </c>
      <c r="DJ335" s="290">
        <v>0</v>
      </c>
      <c r="DK335" s="290">
        <v>0</v>
      </c>
      <c r="DL335" s="290">
        <v>0</v>
      </c>
      <c r="DM335" s="290">
        <v>0</v>
      </c>
      <c r="DN335" s="290">
        <v>0</v>
      </c>
      <c r="DO335" s="290">
        <v>30</v>
      </c>
      <c r="DP335" s="290">
        <v>0</v>
      </c>
      <c r="DQ335" s="290">
        <v>0</v>
      </c>
      <c r="DR335" s="290">
        <v>0</v>
      </c>
      <c r="DS335" s="290">
        <v>0</v>
      </c>
      <c r="DT335" s="290">
        <v>0</v>
      </c>
      <c r="DU335" s="290">
        <v>0</v>
      </c>
      <c r="DV335" s="290">
        <v>0</v>
      </c>
      <c r="DW335" s="290">
        <v>617</v>
      </c>
      <c r="DX335" s="290">
        <v>0</v>
      </c>
      <c r="DY335" s="290">
        <v>0</v>
      </c>
      <c r="DZ335" s="290">
        <v>0</v>
      </c>
      <c r="EA335" s="290">
        <v>3201</v>
      </c>
      <c r="EB335" s="291">
        <v>11.402686660418601</v>
      </c>
      <c r="EC335" s="290">
        <v>58</v>
      </c>
      <c r="ED335" s="290">
        <v>1068</v>
      </c>
      <c r="EE335" s="290">
        <v>133</v>
      </c>
      <c r="EF335" s="291">
        <v>12.45318352059925</v>
      </c>
      <c r="EG335" s="290">
        <v>20</v>
      </c>
      <c r="EH335" s="290">
        <v>28</v>
      </c>
      <c r="EI335" s="290">
        <v>2</v>
      </c>
      <c r="EJ335" s="290">
        <v>0</v>
      </c>
      <c r="EK335" s="290">
        <v>0</v>
      </c>
      <c r="EL335" s="290">
        <v>0</v>
      </c>
      <c r="EM335" s="290">
        <v>0</v>
      </c>
      <c r="EN335" s="290">
        <v>0</v>
      </c>
      <c r="EO335" s="290">
        <v>1</v>
      </c>
      <c r="EP335" s="290">
        <v>4</v>
      </c>
      <c r="EQ335" s="290">
        <v>0</v>
      </c>
      <c r="ER335" s="290">
        <v>0</v>
      </c>
      <c r="ES335" s="290">
        <v>0</v>
      </c>
      <c r="ET335" s="290">
        <v>0</v>
      </c>
      <c r="EU335" s="290">
        <v>0</v>
      </c>
      <c r="EV335" s="290">
        <v>0</v>
      </c>
      <c r="EW335" s="290">
        <v>0</v>
      </c>
      <c r="EX335" s="290">
        <v>0</v>
      </c>
      <c r="EY335" s="290">
        <v>0</v>
      </c>
      <c r="EZ335" s="290">
        <v>0</v>
      </c>
      <c r="FA335" s="290">
        <v>0</v>
      </c>
      <c r="FB335" s="290">
        <v>0</v>
      </c>
      <c r="FC335" s="290">
        <v>0</v>
      </c>
      <c r="FD335" s="290">
        <v>0</v>
      </c>
      <c r="FE335" s="290">
        <v>0</v>
      </c>
      <c r="FF335" s="290">
        <v>0</v>
      </c>
      <c r="FG335" s="290">
        <v>13</v>
      </c>
      <c r="FH335" s="290">
        <v>20</v>
      </c>
      <c r="FI335" s="290">
        <v>0</v>
      </c>
      <c r="FJ335" s="290">
        <v>780</v>
      </c>
      <c r="FK335" s="289">
        <v>0</v>
      </c>
      <c r="FL335" s="288">
        <v>0</v>
      </c>
      <c r="FM335" s="289">
        <v>0</v>
      </c>
      <c r="FN335" s="288">
        <v>0</v>
      </c>
      <c r="FO335" s="295">
        <v>0</v>
      </c>
      <c r="FP335" s="291">
        <v>0</v>
      </c>
      <c r="FQ335" s="281">
        <v>0</v>
      </c>
      <c r="FR335" s="292">
        <v>0</v>
      </c>
      <c r="FS335" s="281">
        <v>0</v>
      </c>
      <c r="FT335" s="292">
        <v>0</v>
      </c>
      <c r="FU335" s="295">
        <v>0</v>
      </c>
      <c r="FV335" s="291">
        <v>0</v>
      </c>
      <c r="FW335" s="293">
        <v>0</v>
      </c>
      <c r="FX335" s="293">
        <v>0</v>
      </c>
      <c r="FY335" s="293">
        <v>0</v>
      </c>
      <c r="FZ335" s="293">
        <v>0</v>
      </c>
      <c r="GA335" s="293">
        <v>0</v>
      </c>
      <c r="GB335" s="290">
        <v>0</v>
      </c>
      <c r="GC335" s="290">
        <v>0</v>
      </c>
      <c r="GD335" s="290">
        <v>0</v>
      </c>
      <c r="GE335" s="290">
        <v>0</v>
      </c>
      <c r="GF335" s="290">
        <v>0</v>
      </c>
      <c r="GG335" s="291">
        <v>27.38</v>
      </c>
      <c r="GH335" s="291">
        <v>85</v>
      </c>
      <c r="GI335" s="291">
        <v>6</v>
      </c>
      <c r="GJ335" s="291">
        <v>1.8</v>
      </c>
      <c r="GK335" s="291">
        <v>0</v>
      </c>
      <c r="GL335" s="291">
        <v>0</v>
      </c>
      <c r="GM335" s="291">
        <v>2</v>
      </c>
      <c r="GN335" s="291">
        <v>0</v>
      </c>
      <c r="GO335" s="291">
        <v>0</v>
      </c>
      <c r="GP335" s="291">
        <v>2.0499999999999998</v>
      </c>
      <c r="GQ335" s="291">
        <v>0</v>
      </c>
      <c r="GR335" s="291">
        <v>0</v>
      </c>
      <c r="GS335" s="291">
        <v>0</v>
      </c>
      <c r="GT335" s="291">
        <v>2</v>
      </c>
      <c r="GU335" s="291">
        <v>0</v>
      </c>
      <c r="GV335" s="291">
        <v>0</v>
      </c>
      <c r="GW335" s="291">
        <v>0</v>
      </c>
      <c r="GX335" s="291">
        <v>0</v>
      </c>
      <c r="GY335" s="291">
        <v>0</v>
      </c>
      <c r="GZ335" s="291">
        <v>0</v>
      </c>
      <c r="HA335" s="291">
        <v>0</v>
      </c>
      <c r="HB335" s="291">
        <v>0</v>
      </c>
      <c r="HC335" s="291">
        <v>0</v>
      </c>
      <c r="HD335" s="291">
        <v>0</v>
      </c>
      <c r="HE335" s="291">
        <v>0</v>
      </c>
      <c r="HF335" s="291">
        <v>0</v>
      </c>
      <c r="HG335" s="291">
        <v>0</v>
      </c>
      <c r="HH335" s="291">
        <v>4</v>
      </c>
      <c r="HI335" s="291">
        <v>0.05</v>
      </c>
      <c r="HJ335" s="134">
        <v>2.5284450063211126</v>
      </c>
      <c r="HK335" s="134">
        <v>10.11378002528445</v>
      </c>
      <c r="HL335" s="132">
        <v>33.375474083438682</v>
      </c>
      <c r="HM335" s="144">
        <v>106.404650461187</v>
      </c>
      <c r="HN335" s="144">
        <v>99.133501049654797</v>
      </c>
      <c r="HO335" s="366">
        <v>0.19762845849802399</v>
      </c>
      <c r="HP335" s="366">
        <v>0.11419870574800201</v>
      </c>
      <c r="HQ335" s="366">
        <v>7.0175438596491198</v>
      </c>
      <c r="HR335" s="366">
        <v>3.125</v>
      </c>
      <c r="HS335" s="132">
        <v>94.736842105263193</v>
      </c>
      <c r="HT335" s="132">
        <v>96.875</v>
      </c>
      <c r="HU335" s="132">
        <v>2.8162055335968401</v>
      </c>
      <c r="HV335" s="132">
        <v>3.65435858393605</v>
      </c>
      <c r="HW335" s="132">
        <v>9.5465659035341197</v>
      </c>
      <c r="HX335" s="132">
        <v>12.6020163226116</v>
      </c>
      <c r="HY335" s="144">
        <v>96.058490192182745</v>
      </c>
      <c r="HZ335" s="144">
        <v>87.701079650277094</v>
      </c>
      <c r="IA335" s="383">
        <v>3</v>
      </c>
      <c r="IB335" s="383">
        <v>3</v>
      </c>
      <c r="IC335" s="366">
        <v>0.20703933747412001</v>
      </c>
      <c r="ID335" s="366">
        <v>0.16017084890549901</v>
      </c>
      <c r="IE335" s="366">
        <v>2.1739130434782599</v>
      </c>
      <c r="IF335" s="366">
        <v>2.8846153846153801</v>
      </c>
      <c r="IG335" s="144">
        <v>74.637681159420296</v>
      </c>
      <c r="IH335" s="144">
        <v>82.692307692307693</v>
      </c>
      <c r="II335" s="144">
        <v>9.5238095238095202</v>
      </c>
      <c r="IJ335" s="144">
        <v>5.5525894287239703</v>
      </c>
      <c r="IK335" s="144">
        <v>8.7908424094243198</v>
      </c>
      <c r="IL335" s="144">
        <v>12.0259241478637</v>
      </c>
      <c r="IM335" s="146">
        <v>84.70572383582531</v>
      </c>
      <c r="IN335" s="135">
        <v>80.186082909181081</v>
      </c>
      <c r="IO335" s="366">
        <v>0.11389521640091101</v>
      </c>
      <c r="IP335" s="366">
        <v>0.49813200498131999</v>
      </c>
      <c r="IQ335" s="366">
        <v>0.90090090090090102</v>
      </c>
      <c r="IR335" s="366">
        <v>5.5555555555555598</v>
      </c>
      <c r="IS335" s="144">
        <v>88.2882882882883</v>
      </c>
      <c r="IT335" s="144">
        <v>98.6111111111111</v>
      </c>
      <c r="IU335" s="144">
        <v>12.6423690205011</v>
      </c>
      <c r="IV335" s="144">
        <v>8.9663760896637594</v>
      </c>
      <c r="IW335" s="144">
        <v>9.4290920133616805</v>
      </c>
      <c r="IX335" s="144">
        <v>9.52694906873249</v>
      </c>
      <c r="IY335" s="338">
        <v>5</v>
      </c>
      <c r="IZ335" s="366">
        <v>0.25113008538422898</v>
      </c>
      <c r="JA335" s="366">
        <v>4.2735042735042699</v>
      </c>
      <c r="JB335" s="366">
        <v>97.435897435897402</v>
      </c>
      <c r="JC335" s="366">
        <v>5.8764439979909602</v>
      </c>
      <c r="JD335" s="144">
        <v>16.0465674507921</v>
      </c>
    </row>
    <row r="336" spans="1:264" ht="18" customHeight="1">
      <c r="A336" s="278"/>
      <c r="B336" s="279" t="s">
        <v>87</v>
      </c>
      <c r="C336" s="279" t="s">
        <v>87</v>
      </c>
      <c r="D336" s="280" t="s">
        <v>2052</v>
      </c>
      <c r="E336" s="281" t="s">
        <v>1529</v>
      </c>
      <c r="F336" s="280" t="s">
        <v>144</v>
      </c>
      <c r="G336" s="281" t="s">
        <v>43</v>
      </c>
      <c r="H336" s="282" t="s">
        <v>87</v>
      </c>
      <c r="I336" s="282" t="s">
        <v>87</v>
      </c>
      <c r="J336" s="282" t="s">
        <v>87</v>
      </c>
      <c r="K336" s="282" t="s">
        <v>87</v>
      </c>
      <c r="L336" s="282" t="s">
        <v>87</v>
      </c>
      <c r="M336" s="283">
        <v>104281</v>
      </c>
      <c r="N336" s="282" t="s">
        <v>87</v>
      </c>
      <c r="O336" s="282" t="s">
        <v>87</v>
      </c>
      <c r="P336" s="282" t="s">
        <v>87</v>
      </c>
      <c r="Q336" s="282" t="s">
        <v>87</v>
      </c>
      <c r="R336" s="132">
        <v>100.17406220101522</v>
      </c>
      <c r="S336" s="132">
        <v>97.990930356624361</v>
      </c>
      <c r="T336" s="338">
        <v>2.1424577294378651</v>
      </c>
      <c r="U336" s="339" t="s">
        <v>88</v>
      </c>
      <c r="V336" s="132">
        <v>15.556831228472999</v>
      </c>
      <c r="W336" s="132">
        <v>7.5200918484500603</v>
      </c>
      <c r="X336" s="132">
        <v>23.076923076923102</v>
      </c>
      <c r="Y336" s="282" t="s">
        <v>87</v>
      </c>
      <c r="Z336" s="282" t="s">
        <v>87</v>
      </c>
      <c r="AA336" s="282" t="s">
        <v>87</v>
      </c>
      <c r="AB336" s="282" t="s">
        <v>87</v>
      </c>
      <c r="AC336" s="282" t="s">
        <v>87</v>
      </c>
      <c r="AD336" s="282" t="s">
        <v>87</v>
      </c>
      <c r="AE336" s="282" t="s">
        <v>87</v>
      </c>
      <c r="AF336" s="282" t="s">
        <v>87</v>
      </c>
      <c r="AG336" s="282" t="s">
        <v>87</v>
      </c>
      <c r="AH336" s="282" t="s">
        <v>87</v>
      </c>
      <c r="AI336" s="282" t="s">
        <v>87</v>
      </c>
      <c r="AJ336" s="282" t="s">
        <v>87</v>
      </c>
      <c r="AK336" s="282" t="s">
        <v>87</v>
      </c>
      <c r="AL336" s="282" t="s">
        <v>87</v>
      </c>
      <c r="AM336" s="282" t="s">
        <v>87</v>
      </c>
      <c r="AN336" s="282" t="s">
        <v>87</v>
      </c>
      <c r="AO336" s="282" t="s">
        <v>87</v>
      </c>
      <c r="AP336" s="282" t="s">
        <v>87</v>
      </c>
      <c r="AQ336" s="282" t="s">
        <v>87</v>
      </c>
      <c r="AR336" s="282" t="s">
        <v>87</v>
      </c>
      <c r="AS336" s="282" t="s">
        <v>87</v>
      </c>
      <c r="AT336" s="282" t="s">
        <v>87</v>
      </c>
      <c r="AU336" s="282" t="s">
        <v>87</v>
      </c>
      <c r="AV336" s="282" t="s">
        <v>87</v>
      </c>
      <c r="AW336" s="286" t="s">
        <v>87</v>
      </c>
      <c r="AX336" s="286" t="s">
        <v>87</v>
      </c>
      <c r="AY336" s="286" t="s">
        <v>87</v>
      </c>
      <c r="AZ336" s="286" t="s">
        <v>87</v>
      </c>
      <c r="BA336" s="286" t="s">
        <v>87</v>
      </c>
      <c r="BB336" s="285">
        <v>26</v>
      </c>
      <c r="BC336" s="285">
        <v>23</v>
      </c>
      <c r="BD336" s="287" t="s">
        <v>88</v>
      </c>
      <c r="BE336" s="287" t="s">
        <v>88</v>
      </c>
      <c r="BF336" s="287" t="s">
        <v>88</v>
      </c>
      <c r="BG336" s="285">
        <v>0</v>
      </c>
      <c r="BH336" s="284">
        <v>0</v>
      </c>
      <c r="BI336" s="285">
        <v>31</v>
      </c>
      <c r="BJ336" s="284">
        <v>28.144207286626052</v>
      </c>
      <c r="BK336" s="285">
        <v>0</v>
      </c>
      <c r="BL336" s="284">
        <v>0</v>
      </c>
      <c r="BM336" s="285">
        <v>0</v>
      </c>
      <c r="BN336" s="288">
        <v>0</v>
      </c>
      <c r="BO336" s="289">
        <v>23</v>
      </c>
      <c r="BP336" s="288">
        <v>20.881186051367717</v>
      </c>
      <c r="BQ336" s="285">
        <v>0</v>
      </c>
      <c r="BR336" s="288">
        <v>0</v>
      </c>
      <c r="BS336" s="285">
        <v>0</v>
      </c>
      <c r="BT336" s="288">
        <v>0</v>
      </c>
      <c r="BU336" s="285">
        <v>0</v>
      </c>
      <c r="BV336" s="288">
        <v>0</v>
      </c>
      <c r="BW336" s="285">
        <v>11</v>
      </c>
      <c r="BX336" s="288">
        <v>9.9866541984802133</v>
      </c>
      <c r="BY336" s="290">
        <v>0</v>
      </c>
      <c r="BZ336" s="291">
        <v>0</v>
      </c>
      <c r="CA336" s="285">
        <v>84</v>
      </c>
      <c r="CB336" s="288">
        <v>76.261722970212531</v>
      </c>
      <c r="CC336" s="290">
        <v>0</v>
      </c>
      <c r="CD336" s="291">
        <v>0</v>
      </c>
      <c r="CE336" s="290">
        <v>19</v>
      </c>
      <c r="CF336" s="291">
        <v>17.249675433738552</v>
      </c>
      <c r="CG336" s="285">
        <v>91</v>
      </c>
      <c r="CH336" s="288">
        <v>82.61686655106358</v>
      </c>
      <c r="CI336" s="285">
        <v>440</v>
      </c>
      <c r="CJ336" s="288">
        <v>399.4661679392085</v>
      </c>
      <c r="CK336" s="285">
        <v>140</v>
      </c>
      <c r="CL336" s="288">
        <v>127.10287161702088</v>
      </c>
      <c r="CM336" s="290">
        <v>5</v>
      </c>
      <c r="CN336" s="294">
        <v>4.5393882720364598</v>
      </c>
      <c r="CO336" s="285">
        <v>15</v>
      </c>
      <c r="CP336" s="288">
        <v>13.618164816109381</v>
      </c>
      <c r="CQ336" s="285">
        <v>2</v>
      </c>
      <c r="CR336" s="288">
        <v>1.8157553088145841</v>
      </c>
      <c r="CS336" s="290">
        <v>1</v>
      </c>
      <c r="CT336" s="291">
        <v>0.90787765440729207</v>
      </c>
      <c r="CU336" s="290">
        <v>7</v>
      </c>
      <c r="CV336" s="291">
        <v>6.3551435808510446</v>
      </c>
      <c r="CW336" s="290">
        <v>113</v>
      </c>
      <c r="CX336" s="291">
        <v>102.59017494802401</v>
      </c>
      <c r="CY336" s="290">
        <v>0</v>
      </c>
      <c r="CZ336" s="291">
        <v>0</v>
      </c>
      <c r="DA336" s="290">
        <v>0</v>
      </c>
      <c r="DB336" s="291">
        <v>0</v>
      </c>
      <c r="DC336" s="290">
        <v>0</v>
      </c>
      <c r="DD336" s="290">
        <v>0</v>
      </c>
      <c r="DE336" s="290">
        <v>0</v>
      </c>
      <c r="DF336" s="290">
        <v>0</v>
      </c>
      <c r="DG336" s="290">
        <v>0</v>
      </c>
      <c r="DH336" s="290">
        <v>0</v>
      </c>
      <c r="DI336" s="290">
        <v>0</v>
      </c>
      <c r="DJ336" s="290">
        <v>0</v>
      </c>
      <c r="DK336" s="290">
        <v>0</v>
      </c>
      <c r="DL336" s="290">
        <v>0</v>
      </c>
      <c r="DM336" s="290">
        <v>0</v>
      </c>
      <c r="DN336" s="290">
        <v>0</v>
      </c>
      <c r="DO336" s="290">
        <v>0</v>
      </c>
      <c r="DP336" s="290">
        <v>0</v>
      </c>
      <c r="DQ336" s="290">
        <v>0</v>
      </c>
      <c r="DR336" s="290">
        <v>0</v>
      </c>
      <c r="DS336" s="290">
        <v>0</v>
      </c>
      <c r="DT336" s="290">
        <v>0</v>
      </c>
      <c r="DU336" s="290">
        <v>0</v>
      </c>
      <c r="DV336" s="290">
        <v>0</v>
      </c>
      <c r="DW336" s="290">
        <v>0</v>
      </c>
      <c r="DX336" s="290">
        <v>0</v>
      </c>
      <c r="DY336" s="290">
        <v>0</v>
      </c>
      <c r="DZ336" s="290">
        <v>0</v>
      </c>
      <c r="EA336" s="290">
        <v>0</v>
      </c>
      <c r="EB336" s="291">
        <v>0</v>
      </c>
      <c r="EC336" s="290">
        <v>0</v>
      </c>
      <c r="ED336" s="290">
        <v>0</v>
      </c>
      <c r="EE336" s="290">
        <v>0</v>
      </c>
      <c r="EF336" s="291">
        <v>0</v>
      </c>
      <c r="EG336" s="290">
        <v>0</v>
      </c>
      <c r="EH336" s="290">
        <v>0</v>
      </c>
      <c r="EI336" s="290">
        <v>0</v>
      </c>
      <c r="EJ336" s="290">
        <v>0</v>
      </c>
      <c r="EK336" s="290">
        <v>0</v>
      </c>
      <c r="EL336" s="290">
        <v>0</v>
      </c>
      <c r="EM336" s="290">
        <v>0</v>
      </c>
      <c r="EN336" s="290">
        <v>0</v>
      </c>
      <c r="EO336" s="290">
        <v>0</v>
      </c>
      <c r="EP336" s="290">
        <v>0</v>
      </c>
      <c r="EQ336" s="290">
        <v>0</v>
      </c>
      <c r="ER336" s="290">
        <v>0</v>
      </c>
      <c r="ES336" s="290">
        <v>0</v>
      </c>
      <c r="ET336" s="290">
        <v>0</v>
      </c>
      <c r="EU336" s="290">
        <v>0</v>
      </c>
      <c r="EV336" s="290">
        <v>0</v>
      </c>
      <c r="EW336" s="290">
        <v>0</v>
      </c>
      <c r="EX336" s="290">
        <v>0</v>
      </c>
      <c r="EY336" s="290">
        <v>0</v>
      </c>
      <c r="EZ336" s="290">
        <v>0</v>
      </c>
      <c r="FA336" s="290">
        <v>0</v>
      </c>
      <c r="FB336" s="290">
        <v>0</v>
      </c>
      <c r="FC336" s="290">
        <v>0</v>
      </c>
      <c r="FD336" s="290">
        <v>0</v>
      </c>
      <c r="FE336" s="290">
        <v>0</v>
      </c>
      <c r="FF336" s="290">
        <v>0</v>
      </c>
      <c r="FG336" s="290">
        <v>0</v>
      </c>
      <c r="FH336" s="290">
        <v>0</v>
      </c>
      <c r="FI336" s="290">
        <v>0</v>
      </c>
      <c r="FJ336" s="290">
        <v>0</v>
      </c>
      <c r="FK336" s="289">
        <v>3</v>
      </c>
      <c r="FL336" s="288">
        <v>2.8768423778061201</v>
      </c>
      <c r="FM336" s="295">
        <v>1</v>
      </c>
      <c r="FN336" s="291">
        <v>0.95894745926870673</v>
      </c>
      <c r="FO336" s="295">
        <v>0</v>
      </c>
      <c r="FP336" s="291">
        <v>0</v>
      </c>
      <c r="FQ336" s="281">
        <v>0</v>
      </c>
      <c r="FR336" s="292">
        <v>0</v>
      </c>
      <c r="FS336" s="281">
        <v>0</v>
      </c>
      <c r="FT336" s="292">
        <v>0</v>
      </c>
      <c r="FU336" s="295">
        <v>0</v>
      </c>
      <c r="FV336" s="291">
        <v>0</v>
      </c>
      <c r="FW336" s="293">
        <v>0</v>
      </c>
      <c r="FX336" s="293">
        <v>0</v>
      </c>
      <c r="FY336" s="293">
        <v>0</v>
      </c>
      <c r="FZ336" s="293">
        <v>0</v>
      </c>
      <c r="GA336" s="293">
        <v>0</v>
      </c>
      <c r="GB336" s="290">
        <v>0</v>
      </c>
      <c r="GC336" s="290">
        <v>0</v>
      </c>
      <c r="GD336" s="290">
        <v>0</v>
      </c>
      <c r="GE336" s="290">
        <v>0</v>
      </c>
      <c r="GF336" s="290">
        <v>0</v>
      </c>
      <c r="GG336" s="291">
        <v>0</v>
      </c>
      <c r="GH336" s="291">
        <v>0</v>
      </c>
      <c r="GI336" s="291">
        <v>0</v>
      </c>
      <c r="GJ336" s="291">
        <v>0</v>
      </c>
      <c r="GK336" s="291">
        <v>0</v>
      </c>
      <c r="GL336" s="291">
        <v>0</v>
      </c>
      <c r="GM336" s="291">
        <v>0</v>
      </c>
      <c r="GN336" s="291">
        <v>0</v>
      </c>
      <c r="GO336" s="291">
        <v>0</v>
      </c>
      <c r="GP336" s="291">
        <v>0</v>
      </c>
      <c r="GQ336" s="291">
        <v>0</v>
      </c>
      <c r="GR336" s="291">
        <v>0</v>
      </c>
      <c r="GS336" s="291">
        <v>0</v>
      </c>
      <c r="GT336" s="291">
        <v>0</v>
      </c>
      <c r="GU336" s="291">
        <v>0</v>
      </c>
      <c r="GV336" s="291">
        <v>0</v>
      </c>
      <c r="GW336" s="291">
        <v>0</v>
      </c>
      <c r="GX336" s="291">
        <v>0</v>
      </c>
      <c r="GY336" s="291">
        <v>0</v>
      </c>
      <c r="GZ336" s="291">
        <v>0</v>
      </c>
      <c r="HA336" s="291">
        <v>0</v>
      </c>
      <c r="HB336" s="291">
        <v>0</v>
      </c>
      <c r="HC336" s="291">
        <v>0</v>
      </c>
      <c r="HD336" s="291">
        <v>0</v>
      </c>
      <c r="HE336" s="291">
        <v>0</v>
      </c>
      <c r="HF336" s="291">
        <v>0</v>
      </c>
      <c r="HG336" s="291">
        <v>0</v>
      </c>
      <c r="HH336" s="291">
        <v>0</v>
      </c>
      <c r="HI336" s="291">
        <v>0</v>
      </c>
      <c r="HJ336" s="134">
        <v>5.7536847556122401</v>
      </c>
      <c r="HK336" s="134">
        <v>21.096844103911547</v>
      </c>
      <c r="HL336" s="132">
        <v>52.703752361408121</v>
      </c>
      <c r="HM336" s="144">
        <v>94.767886199179401</v>
      </c>
      <c r="HN336" s="144">
        <v>99.930124958220503</v>
      </c>
      <c r="HO336" s="365">
        <v>0.140845070422535</v>
      </c>
      <c r="HP336" s="366">
        <v>3.2020493115593997E-2</v>
      </c>
      <c r="HQ336" s="365">
        <v>7.3684210526315796</v>
      </c>
      <c r="HR336" s="366">
        <v>1.5873015873015901</v>
      </c>
      <c r="HS336" s="132">
        <v>88.421052631578902</v>
      </c>
      <c r="HT336" s="132">
        <v>93.650793650793602</v>
      </c>
      <c r="HU336" s="132">
        <v>1.9114688128772599</v>
      </c>
      <c r="HV336" s="132">
        <v>2.0172910662824202</v>
      </c>
      <c r="HW336" s="132">
        <v>12.222128306990101</v>
      </c>
      <c r="HX336" s="132">
        <v>15.868428296174001</v>
      </c>
      <c r="HY336" s="144">
        <v>98.967579396850837</v>
      </c>
      <c r="HZ336" s="144">
        <v>100.00745170214201</v>
      </c>
      <c r="IA336" s="383">
        <v>9</v>
      </c>
      <c r="IB336" s="383">
        <v>2</v>
      </c>
      <c r="IC336" s="366">
        <v>0.22282743253280499</v>
      </c>
      <c r="ID336" s="366">
        <v>3.9177277179235998E-2</v>
      </c>
      <c r="IE336" s="366">
        <v>2.4258760107816699</v>
      </c>
      <c r="IF336" s="366">
        <v>0.65789473684210498</v>
      </c>
      <c r="IG336" s="144">
        <v>71.428571428571402</v>
      </c>
      <c r="IH336" s="144">
        <v>82.894736842105303</v>
      </c>
      <c r="II336" s="144">
        <v>9.1854419410745205</v>
      </c>
      <c r="IJ336" s="144">
        <v>5.9549461312438803</v>
      </c>
      <c r="IK336" s="144">
        <v>10.715040805108</v>
      </c>
      <c r="IL336" s="144">
        <v>15.122040741420401</v>
      </c>
      <c r="IM336" s="146">
        <v>75.771054802840325</v>
      </c>
      <c r="IN336" s="135">
        <v>80.504559229647555</v>
      </c>
      <c r="IO336" s="366">
        <v>0.27557698932139202</v>
      </c>
      <c r="IP336" s="366">
        <v>7.2516316171138503E-2</v>
      </c>
      <c r="IQ336" s="366">
        <v>2.0618556701030899</v>
      </c>
      <c r="IR336" s="366">
        <v>1.0309278350515501</v>
      </c>
      <c r="IS336" s="144">
        <v>86.855670103092805</v>
      </c>
      <c r="IT336" s="144">
        <v>91.237113402061894</v>
      </c>
      <c r="IU336" s="144">
        <v>13.3654839820875</v>
      </c>
      <c r="IV336" s="144">
        <v>7.0340826686004299</v>
      </c>
      <c r="IW336" s="144">
        <v>12.348710752499599</v>
      </c>
      <c r="IX336" s="144">
        <v>12.783782055381501</v>
      </c>
      <c r="IY336" s="338">
        <v>12</v>
      </c>
      <c r="IZ336" s="366">
        <v>0.17969451931716099</v>
      </c>
      <c r="JA336" s="366">
        <v>4.0677966101694896</v>
      </c>
      <c r="JB336" s="366">
        <v>92.881355932203405</v>
      </c>
      <c r="JC336" s="366">
        <v>4.4174902665468698</v>
      </c>
      <c r="JD336" s="144">
        <v>20.3917790622993</v>
      </c>
    </row>
    <row r="337" spans="1:264" ht="18" customHeight="1">
      <c r="A337" s="278"/>
      <c r="B337" s="279" t="s">
        <v>87</v>
      </c>
      <c r="C337" s="279" t="s">
        <v>87</v>
      </c>
      <c r="D337" s="280" t="s">
        <v>2053</v>
      </c>
      <c r="E337" s="281" t="s">
        <v>1315</v>
      </c>
      <c r="F337" s="280" t="s">
        <v>145</v>
      </c>
      <c r="G337" s="281" t="s">
        <v>44</v>
      </c>
      <c r="H337" s="282" t="s">
        <v>87</v>
      </c>
      <c r="I337" s="282" t="s">
        <v>87</v>
      </c>
      <c r="J337" s="282" t="s">
        <v>87</v>
      </c>
      <c r="K337" s="282" t="s">
        <v>87</v>
      </c>
      <c r="L337" s="282" t="s">
        <v>87</v>
      </c>
      <c r="M337" s="283">
        <v>100751</v>
      </c>
      <c r="N337" s="282" t="s">
        <v>87</v>
      </c>
      <c r="O337" s="282" t="s">
        <v>87</v>
      </c>
      <c r="P337" s="282" t="s">
        <v>87</v>
      </c>
      <c r="Q337" s="282" t="s">
        <v>87</v>
      </c>
      <c r="R337" s="132">
        <v>85.946079309265102</v>
      </c>
      <c r="S337" s="132">
        <v>85.670700077876276</v>
      </c>
      <c r="T337" s="339" t="s">
        <v>88</v>
      </c>
      <c r="U337" s="339" t="s">
        <v>88</v>
      </c>
      <c r="V337" s="132">
        <v>11.6495806150979</v>
      </c>
      <c r="W337" s="132">
        <v>8.1081081081081106</v>
      </c>
      <c r="X337" s="132">
        <v>19.757688723206002</v>
      </c>
      <c r="Y337" s="282" t="s">
        <v>87</v>
      </c>
      <c r="Z337" s="282" t="s">
        <v>87</v>
      </c>
      <c r="AA337" s="282" t="s">
        <v>87</v>
      </c>
      <c r="AB337" s="282" t="s">
        <v>87</v>
      </c>
      <c r="AC337" s="282" t="s">
        <v>87</v>
      </c>
      <c r="AD337" s="282" t="s">
        <v>87</v>
      </c>
      <c r="AE337" s="282" t="s">
        <v>87</v>
      </c>
      <c r="AF337" s="282" t="s">
        <v>87</v>
      </c>
      <c r="AG337" s="282" t="s">
        <v>87</v>
      </c>
      <c r="AH337" s="282" t="s">
        <v>87</v>
      </c>
      <c r="AI337" s="282" t="s">
        <v>87</v>
      </c>
      <c r="AJ337" s="282" t="s">
        <v>87</v>
      </c>
      <c r="AK337" s="282" t="s">
        <v>87</v>
      </c>
      <c r="AL337" s="282" t="s">
        <v>87</v>
      </c>
      <c r="AM337" s="282" t="s">
        <v>87</v>
      </c>
      <c r="AN337" s="282" t="s">
        <v>87</v>
      </c>
      <c r="AO337" s="282" t="s">
        <v>87</v>
      </c>
      <c r="AP337" s="282" t="s">
        <v>87</v>
      </c>
      <c r="AQ337" s="282" t="s">
        <v>87</v>
      </c>
      <c r="AR337" s="282" t="s">
        <v>87</v>
      </c>
      <c r="AS337" s="282" t="s">
        <v>87</v>
      </c>
      <c r="AT337" s="282" t="s">
        <v>87</v>
      </c>
      <c r="AU337" s="282" t="s">
        <v>87</v>
      </c>
      <c r="AV337" s="282" t="s">
        <v>87</v>
      </c>
      <c r="AW337" s="286" t="s">
        <v>87</v>
      </c>
      <c r="AX337" s="286" t="s">
        <v>87</v>
      </c>
      <c r="AY337" s="286" t="s">
        <v>87</v>
      </c>
      <c r="AZ337" s="286" t="s">
        <v>87</v>
      </c>
      <c r="BA337" s="286" t="s">
        <v>87</v>
      </c>
      <c r="BB337" s="285">
        <v>14</v>
      </c>
      <c r="BC337" s="285">
        <v>7</v>
      </c>
      <c r="BD337" s="287" t="s">
        <v>88</v>
      </c>
      <c r="BE337" s="287" t="s">
        <v>88</v>
      </c>
      <c r="BF337" s="287" t="s">
        <v>88</v>
      </c>
      <c r="BG337" s="285">
        <v>0</v>
      </c>
      <c r="BH337" s="284">
        <v>0</v>
      </c>
      <c r="BI337" s="285">
        <v>87</v>
      </c>
      <c r="BJ337" s="284">
        <v>85.761602460470797</v>
      </c>
      <c r="BK337" s="285">
        <v>0</v>
      </c>
      <c r="BL337" s="284">
        <v>0</v>
      </c>
      <c r="BM337" s="285">
        <v>0</v>
      </c>
      <c r="BN337" s="288">
        <v>0</v>
      </c>
      <c r="BO337" s="289">
        <v>0</v>
      </c>
      <c r="BP337" s="288">
        <v>0</v>
      </c>
      <c r="BQ337" s="285">
        <v>0</v>
      </c>
      <c r="BR337" s="288">
        <v>0</v>
      </c>
      <c r="BS337" s="285">
        <v>0</v>
      </c>
      <c r="BT337" s="288">
        <v>0</v>
      </c>
      <c r="BU337" s="285">
        <v>0</v>
      </c>
      <c r="BV337" s="288">
        <v>0</v>
      </c>
      <c r="BW337" s="285">
        <v>0</v>
      </c>
      <c r="BX337" s="288">
        <v>0</v>
      </c>
      <c r="BY337" s="285">
        <v>0</v>
      </c>
      <c r="BZ337" s="288">
        <v>0</v>
      </c>
      <c r="CA337" s="285">
        <v>81</v>
      </c>
      <c r="CB337" s="288">
        <v>79.847009187334876</v>
      </c>
      <c r="CC337" s="285">
        <v>0</v>
      </c>
      <c r="CD337" s="288">
        <v>0</v>
      </c>
      <c r="CE337" s="285">
        <v>19</v>
      </c>
      <c r="CF337" s="288">
        <v>18.729545364930406</v>
      </c>
      <c r="CG337" s="285">
        <v>26</v>
      </c>
      <c r="CH337" s="288">
        <v>25.629904183588977</v>
      </c>
      <c r="CI337" s="285">
        <v>171</v>
      </c>
      <c r="CJ337" s="288">
        <v>168.56590828437365</v>
      </c>
      <c r="CK337" s="285">
        <v>58</v>
      </c>
      <c r="CL337" s="288">
        <v>57.174401640313874</v>
      </c>
      <c r="CM337" s="285">
        <v>0</v>
      </c>
      <c r="CN337" s="292">
        <v>0</v>
      </c>
      <c r="CO337" s="285">
        <v>22</v>
      </c>
      <c r="CP337" s="288">
        <v>21.686842001498366</v>
      </c>
      <c r="CQ337" s="285">
        <v>0</v>
      </c>
      <c r="CR337" s="288">
        <v>0</v>
      </c>
      <c r="CS337" s="285">
        <v>6</v>
      </c>
      <c r="CT337" s="288">
        <v>5.9145932731359174</v>
      </c>
      <c r="CU337" s="285">
        <v>0</v>
      </c>
      <c r="CV337" s="288">
        <v>0</v>
      </c>
      <c r="CW337" s="285">
        <v>0</v>
      </c>
      <c r="CX337" s="288">
        <v>0</v>
      </c>
      <c r="CY337" s="285">
        <v>0</v>
      </c>
      <c r="CZ337" s="288">
        <v>0</v>
      </c>
      <c r="DA337" s="285">
        <v>0</v>
      </c>
      <c r="DB337" s="288">
        <v>0</v>
      </c>
      <c r="DC337" s="285">
        <v>0</v>
      </c>
      <c r="DD337" s="285">
        <v>0</v>
      </c>
      <c r="DE337" s="285">
        <v>0</v>
      </c>
      <c r="DF337" s="285">
        <v>3875</v>
      </c>
      <c r="DG337" s="285">
        <v>0</v>
      </c>
      <c r="DH337" s="285">
        <v>0</v>
      </c>
      <c r="DI337" s="285">
        <v>1</v>
      </c>
      <c r="DJ337" s="285">
        <v>0</v>
      </c>
      <c r="DK337" s="285">
        <v>0</v>
      </c>
      <c r="DL337" s="285">
        <v>0</v>
      </c>
      <c r="DM337" s="285">
        <v>0</v>
      </c>
      <c r="DN337" s="285">
        <v>0</v>
      </c>
      <c r="DO337" s="285">
        <v>0</v>
      </c>
      <c r="DP337" s="285">
        <v>0</v>
      </c>
      <c r="DQ337" s="285">
        <v>0</v>
      </c>
      <c r="DR337" s="285">
        <v>0</v>
      </c>
      <c r="DS337" s="285">
        <v>0</v>
      </c>
      <c r="DT337" s="285">
        <v>0</v>
      </c>
      <c r="DU337" s="285">
        <v>8044</v>
      </c>
      <c r="DV337" s="285">
        <v>982</v>
      </c>
      <c r="DW337" s="285">
        <v>3857</v>
      </c>
      <c r="DX337" s="285">
        <v>0</v>
      </c>
      <c r="DY337" s="285">
        <v>0</v>
      </c>
      <c r="DZ337" s="285">
        <v>0</v>
      </c>
      <c r="EA337" s="285">
        <v>4006</v>
      </c>
      <c r="EB337" s="288">
        <v>10.7089365951073</v>
      </c>
      <c r="EC337" s="285">
        <v>57</v>
      </c>
      <c r="ED337" s="285">
        <v>1430</v>
      </c>
      <c r="EE337" s="285">
        <v>163</v>
      </c>
      <c r="EF337" s="288">
        <v>11.398601398601398</v>
      </c>
      <c r="EG337" s="285">
        <v>14</v>
      </c>
      <c r="EH337" s="285">
        <v>40</v>
      </c>
      <c r="EI337" s="285">
        <v>16</v>
      </c>
      <c r="EJ337" s="285">
        <v>2</v>
      </c>
      <c r="EK337" s="285">
        <v>92</v>
      </c>
      <c r="EL337" s="285">
        <v>0</v>
      </c>
      <c r="EM337" s="285">
        <v>0</v>
      </c>
      <c r="EN337" s="285">
        <v>5</v>
      </c>
      <c r="EO337" s="285">
        <v>16</v>
      </c>
      <c r="EP337" s="285">
        <v>25</v>
      </c>
      <c r="EQ337" s="285">
        <v>9</v>
      </c>
      <c r="ER337" s="285">
        <v>0</v>
      </c>
      <c r="ES337" s="285">
        <v>1</v>
      </c>
      <c r="ET337" s="285">
        <v>0</v>
      </c>
      <c r="EU337" s="285">
        <v>0</v>
      </c>
      <c r="EV337" s="285">
        <v>0</v>
      </c>
      <c r="EW337" s="285">
        <v>0</v>
      </c>
      <c r="EX337" s="285">
        <v>0</v>
      </c>
      <c r="EY337" s="285">
        <v>0</v>
      </c>
      <c r="EZ337" s="285">
        <v>0</v>
      </c>
      <c r="FA337" s="285">
        <v>0</v>
      </c>
      <c r="FB337" s="285">
        <v>0</v>
      </c>
      <c r="FC337" s="285">
        <v>0</v>
      </c>
      <c r="FD337" s="285">
        <v>0</v>
      </c>
      <c r="FE337" s="285">
        <v>0</v>
      </c>
      <c r="FF337" s="285">
        <v>0</v>
      </c>
      <c r="FG337" s="285">
        <v>64</v>
      </c>
      <c r="FH337" s="285">
        <v>74</v>
      </c>
      <c r="FI337" s="285">
        <v>87</v>
      </c>
      <c r="FJ337" s="285">
        <v>2361</v>
      </c>
      <c r="FK337" s="289">
        <v>4</v>
      </c>
      <c r="FL337" s="288">
        <v>3.9701839187700374</v>
      </c>
      <c r="FM337" s="289">
        <v>2</v>
      </c>
      <c r="FN337" s="288">
        <v>1.9850919593850187</v>
      </c>
      <c r="FO337" s="289">
        <v>0</v>
      </c>
      <c r="FP337" s="288">
        <v>0</v>
      </c>
      <c r="FQ337" s="281">
        <v>0</v>
      </c>
      <c r="FR337" s="292">
        <v>0</v>
      </c>
      <c r="FS337" s="281">
        <v>0</v>
      </c>
      <c r="FT337" s="292">
        <v>0</v>
      </c>
      <c r="FU337" s="289">
        <v>0</v>
      </c>
      <c r="FV337" s="288">
        <v>0</v>
      </c>
      <c r="FW337" s="293">
        <v>0</v>
      </c>
      <c r="FX337" s="293">
        <v>0</v>
      </c>
      <c r="FY337" s="293">
        <v>0</v>
      </c>
      <c r="FZ337" s="293">
        <v>0</v>
      </c>
      <c r="GA337" s="293">
        <v>0</v>
      </c>
      <c r="GB337" s="285">
        <v>0</v>
      </c>
      <c r="GC337" s="285">
        <v>0</v>
      </c>
      <c r="GD337" s="285">
        <v>0</v>
      </c>
      <c r="GE337" s="285">
        <v>0</v>
      </c>
      <c r="GF337" s="285">
        <v>0</v>
      </c>
      <c r="GG337" s="288">
        <v>34.200000000000003</v>
      </c>
      <c r="GH337" s="288">
        <v>203.2</v>
      </c>
      <c r="GI337" s="288">
        <v>13</v>
      </c>
      <c r="GJ337" s="288">
        <v>1.3</v>
      </c>
      <c r="GK337" s="288">
        <v>0</v>
      </c>
      <c r="GL337" s="288">
        <v>1</v>
      </c>
      <c r="GM337" s="288">
        <v>1</v>
      </c>
      <c r="GN337" s="288">
        <v>0</v>
      </c>
      <c r="GO337" s="288">
        <v>0</v>
      </c>
      <c r="GP337" s="288">
        <v>2.2000000000000002</v>
      </c>
      <c r="GQ337" s="288">
        <v>0.2</v>
      </c>
      <c r="GR337" s="288">
        <v>0</v>
      </c>
      <c r="GS337" s="288">
        <v>0</v>
      </c>
      <c r="GT337" s="288">
        <v>4.2</v>
      </c>
      <c r="GU337" s="288">
        <v>0</v>
      </c>
      <c r="GV337" s="288">
        <v>1</v>
      </c>
      <c r="GW337" s="288">
        <v>0</v>
      </c>
      <c r="GX337" s="288">
        <v>0</v>
      </c>
      <c r="GY337" s="288">
        <v>0</v>
      </c>
      <c r="GZ337" s="288">
        <v>3</v>
      </c>
      <c r="HA337" s="288">
        <v>0</v>
      </c>
      <c r="HB337" s="288">
        <v>0</v>
      </c>
      <c r="HC337" s="288">
        <v>0</v>
      </c>
      <c r="HD337" s="288">
        <v>1</v>
      </c>
      <c r="HE337" s="288">
        <v>0</v>
      </c>
      <c r="HF337" s="288">
        <v>0</v>
      </c>
      <c r="HG337" s="288">
        <v>0</v>
      </c>
      <c r="HH337" s="288">
        <v>9</v>
      </c>
      <c r="HI337" s="288">
        <v>0</v>
      </c>
      <c r="HJ337" s="134">
        <v>0.99254597969250935</v>
      </c>
      <c r="HK337" s="134">
        <v>5.9552758781550557</v>
      </c>
      <c r="HL337" s="132">
        <v>21.716906035672103</v>
      </c>
      <c r="HM337" s="144">
        <v>91.485972848397395</v>
      </c>
      <c r="HN337" s="144">
        <v>80.7555730674448</v>
      </c>
      <c r="HO337" s="365">
        <v>1.7812611328820799E-2</v>
      </c>
      <c r="HP337" s="365">
        <v>0</v>
      </c>
      <c r="HQ337" s="365">
        <v>3.8461538461538498</v>
      </c>
      <c r="HR337" s="365">
        <v>0</v>
      </c>
      <c r="HS337" s="132">
        <v>65.384615384615401</v>
      </c>
      <c r="HT337" s="132">
        <v>60</v>
      </c>
      <c r="HU337" s="132">
        <v>0.463127894549341</v>
      </c>
      <c r="HV337" s="132">
        <v>0.42669397508107199</v>
      </c>
      <c r="HW337" s="132">
        <v>13.3676216112286</v>
      </c>
      <c r="HX337" s="132">
        <v>13.479023767746099</v>
      </c>
      <c r="HY337" s="144">
        <v>106.19252054106678</v>
      </c>
      <c r="HZ337" s="144">
        <v>79.636754341315907</v>
      </c>
      <c r="IA337" s="383">
        <v>4</v>
      </c>
      <c r="IB337" s="383">
        <v>1</v>
      </c>
      <c r="IC337" s="366">
        <v>0.11887072808321</v>
      </c>
      <c r="ID337" s="366">
        <v>2.6631158455392798E-2</v>
      </c>
      <c r="IE337" s="366">
        <v>1.25391849529781</v>
      </c>
      <c r="IF337" s="366">
        <v>0.38610038610038599</v>
      </c>
      <c r="IG337" s="144">
        <v>53.6050156739812</v>
      </c>
      <c r="IH337" s="144">
        <v>65.250965250965294</v>
      </c>
      <c r="II337" s="144">
        <v>9.4799405646359602</v>
      </c>
      <c r="IJ337" s="144">
        <v>6.8974700399467403</v>
      </c>
      <c r="IK337" s="144">
        <v>8.1378581042107303</v>
      </c>
      <c r="IL337" s="144">
        <v>9.5762216196097203</v>
      </c>
      <c r="IM337" s="146">
        <v>50.164049765465926</v>
      </c>
      <c r="IN337" s="135">
        <v>48.884933748330397</v>
      </c>
      <c r="IO337" s="366">
        <v>0.146842878120411</v>
      </c>
      <c r="IP337" s="366">
        <v>0</v>
      </c>
      <c r="IQ337" s="366">
        <v>2.9411764705882399</v>
      </c>
      <c r="IR337" s="366">
        <v>0</v>
      </c>
      <c r="IS337" s="144">
        <v>69.117647058823493</v>
      </c>
      <c r="IT337" s="144">
        <v>78.125</v>
      </c>
      <c r="IU337" s="144">
        <v>4.9926578560939801</v>
      </c>
      <c r="IV337" s="144">
        <v>3.6281179138322002</v>
      </c>
      <c r="IW337" s="144">
        <v>7.8672787979966596</v>
      </c>
      <c r="IX337" s="144">
        <v>6.1669532593403202</v>
      </c>
      <c r="IY337" s="338">
        <v>15</v>
      </c>
      <c r="IZ337" s="366">
        <v>0.75301204819277101</v>
      </c>
      <c r="JA337" s="366">
        <v>17.441860465116299</v>
      </c>
      <c r="JB337" s="366">
        <v>74.418604651162795</v>
      </c>
      <c r="JC337" s="366">
        <v>4.3172690763052204</v>
      </c>
      <c r="JD337" s="144">
        <v>7.5503801775934498</v>
      </c>
    </row>
    <row r="338" spans="1:264" ht="18" customHeight="1">
      <c r="A338" s="278"/>
      <c r="B338" s="279" t="s">
        <v>87</v>
      </c>
      <c r="C338" s="279" t="s">
        <v>87</v>
      </c>
      <c r="D338" s="280" t="s">
        <v>2054</v>
      </c>
      <c r="E338" s="281" t="s">
        <v>1446</v>
      </c>
      <c r="F338" s="280" t="s">
        <v>145</v>
      </c>
      <c r="G338" s="281" t="s">
        <v>44</v>
      </c>
      <c r="H338" s="282" t="s">
        <v>87</v>
      </c>
      <c r="I338" s="282" t="s">
        <v>87</v>
      </c>
      <c r="J338" s="282" t="s">
        <v>87</v>
      </c>
      <c r="K338" s="282" t="s">
        <v>87</v>
      </c>
      <c r="L338" s="282" t="s">
        <v>87</v>
      </c>
      <c r="M338" s="283">
        <v>518742</v>
      </c>
      <c r="N338" s="282" t="s">
        <v>87</v>
      </c>
      <c r="O338" s="282" t="s">
        <v>87</v>
      </c>
      <c r="P338" s="282" t="s">
        <v>87</v>
      </c>
      <c r="Q338" s="282" t="s">
        <v>87</v>
      </c>
      <c r="R338" s="132">
        <v>91.41121753552531</v>
      </c>
      <c r="S338" s="132">
        <v>91.315629244639624</v>
      </c>
      <c r="T338" s="339" t="s">
        <v>88</v>
      </c>
      <c r="U338" s="339" t="s">
        <v>88</v>
      </c>
      <c r="V338" s="132">
        <v>12.7754336615096</v>
      </c>
      <c r="W338" s="132">
        <v>6.7510548523206699</v>
      </c>
      <c r="X338" s="132">
        <v>19.526488513830301</v>
      </c>
      <c r="Y338" s="282" t="s">
        <v>87</v>
      </c>
      <c r="Z338" s="282" t="s">
        <v>87</v>
      </c>
      <c r="AA338" s="282" t="s">
        <v>87</v>
      </c>
      <c r="AB338" s="282" t="s">
        <v>87</v>
      </c>
      <c r="AC338" s="282" t="s">
        <v>87</v>
      </c>
      <c r="AD338" s="282" t="s">
        <v>87</v>
      </c>
      <c r="AE338" s="282" t="s">
        <v>87</v>
      </c>
      <c r="AF338" s="282" t="s">
        <v>87</v>
      </c>
      <c r="AG338" s="282" t="s">
        <v>87</v>
      </c>
      <c r="AH338" s="282" t="s">
        <v>87</v>
      </c>
      <c r="AI338" s="282" t="s">
        <v>87</v>
      </c>
      <c r="AJ338" s="282" t="s">
        <v>87</v>
      </c>
      <c r="AK338" s="282" t="s">
        <v>87</v>
      </c>
      <c r="AL338" s="282" t="s">
        <v>87</v>
      </c>
      <c r="AM338" s="282" t="s">
        <v>87</v>
      </c>
      <c r="AN338" s="282" t="s">
        <v>87</v>
      </c>
      <c r="AO338" s="282" t="s">
        <v>87</v>
      </c>
      <c r="AP338" s="282" t="s">
        <v>87</v>
      </c>
      <c r="AQ338" s="282" t="s">
        <v>87</v>
      </c>
      <c r="AR338" s="282" t="s">
        <v>87</v>
      </c>
      <c r="AS338" s="282" t="s">
        <v>87</v>
      </c>
      <c r="AT338" s="282" t="s">
        <v>87</v>
      </c>
      <c r="AU338" s="282" t="s">
        <v>87</v>
      </c>
      <c r="AV338" s="282" t="s">
        <v>87</v>
      </c>
      <c r="AW338" s="286" t="s">
        <v>87</v>
      </c>
      <c r="AX338" s="286" t="s">
        <v>87</v>
      </c>
      <c r="AY338" s="286" t="s">
        <v>87</v>
      </c>
      <c r="AZ338" s="286" t="s">
        <v>87</v>
      </c>
      <c r="BA338" s="286" t="s">
        <v>87</v>
      </c>
      <c r="BB338" s="285">
        <v>43</v>
      </c>
      <c r="BC338" s="285">
        <v>64</v>
      </c>
      <c r="BD338" s="287" t="s">
        <v>88</v>
      </c>
      <c r="BE338" s="287" t="s">
        <v>88</v>
      </c>
      <c r="BF338" s="287" t="s">
        <v>88</v>
      </c>
      <c r="BG338" s="285">
        <v>46</v>
      </c>
      <c r="BH338" s="284">
        <v>9.2184368737474944</v>
      </c>
      <c r="BI338" s="285">
        <v>446</v>
      </c>
      <c r="BJ338" s="284">
        <v>89.37875751503006</v>
      </c>
      <c r="BK338" s="285">
        <v>0</v>
      </c>
      <c r="BL338" s="284">
        <v>0</v>
      </c>
      <c r="BM338" s="285">
        <v>21</v>
      </c>
      <c r="BN338" s="288">
        <v>4.2084168336673349</v>
      </c>
      <c r="BO338" s="289">
        <v>95</v>
      </c>
      <c r="BP338" s="288">
        <v>19.038076152304608</v>
      </c>
      <c r="BQ338" s="285">
        <v>0</v>
      </c>
      <c r="BR338" s="288">
        <v>0</v>
      </c>
      <c r="BS338" s="285">
        <v>0</v>
      </c>
      <c r="BT338" s="288">
        <v>0</v>
      </c>
      <c r="BU338" s="285">
        <v>0</v>
      </c>
      <c r="BV338" s="288">
        <v>0</v>
      </c>
      <c r="BW338" s="285">
        <v>99</v>
      </c>
      <c r="BX338" s="288">
        <v>19.839679358717433</v>
      </c>
      <c r="BY338" s="290">
        <v>815</v>
      </c>
      <c r="BZ338" s="291">
        <v>163.32665330661322</v>
      </c>
      <c r="CA338" s="285">
        <v>711</v>
      </c>
      <c r="CB338" s="288">
        <v>142.48496993987976</v>
      </c>
      <c r="CC338" s="285">
        <v>517</v>
      </c>
      <c r="CD338" s="288">
        <v>103.60721442885773</v>
      </c>
      <c r="CE338" s="285">
        <v>55</v>
      </c>
      <c r="CF338" s="288">
        <v>11.022044088176353</v>
      </c>
      <c r="CG338" s="285">
        <v>1005</v>
      </c>
      <c r="CH338" s="288">
        <v>201.40280561122245</v>
      </c>
      <c r="CI338" s="285">
        <v>589</v>
      </c>
      <c r="CJ338" s="288">
        <v>118.03607214428858</v>
      </c>
      <c r="CK338" s="285">
        <v>203</v>
      </c>
      <c r="CL338" s="288">
        <v>40.681362725450903</v>
      </c>
      <c r="CM338" s="285">
        <v>582</v>
      </c>
      <c r="CN338" s="292">
        <v>116.63326653306613</v>
      </c>
      <c r="CO338" s="285">
        <v>123</v>
      </c>
      <c r="CP338" s="288">
        <v>24.649298597194392</v>
      </c>
      <c r="CQ338" s="285">
        <v>0</v>
      </c>
      <c r="CR338" s="288">
        <v>0</v>
      </c>
      <c r="CS338" s="285">
        <v>1</v>
      </c>
      <c r="CT338" s="288">
        <v>0.20040080160320642</v>
      </c>
      <c r="CU338" s="285">
        <v>45</v>
      </c>
      <c r="CV338" s="288">
        <v>9.0180360721442892</v>
      </c>
      <c r="CW338" s="285">
        <v>1048</v>
      </c>
      <c r="CX338" s="288">
        <v>210.02004008016033</v>
      </c>
      <c r="CY338" s="285">
        <v>1048</v>
      </c>
      <c r="CZ338" s="288">
        <v>210.02004008016033</v>
      </c>
      <c r="DA338" s="290">
        <v>0</v>
      </c>
      <c r="DB338" s="291">
        <v>0</v>
      </c>
      <c r="DC338" s="285">
        <v>0</v>
      </c>
      <c r="DD338" s="285">
        <v>70</v>
      </c>
      <c r="DE338" s="285">
        <v>88</v>
      </c>
      <c r="DF338" s="285">
        <v>12540</v>
      </c>
      <c r="DG338" s="285">
        <v>0</v>
      </c>
      <c r="DH338" s="285">
        <v>190</v>
      </c>
      <c r="DI338" s="285">
        <v>90</v>
      </c>
      <c r="DJ338" s="285">
        <v>21</v>
      </c>
      <c r="DK338" s="285">
        <v>6</v>
      </c>
      <c r="DL338" s="285">
        <v>164</v>
      </c>
      <c r="DM338" s="285">
        <v>0</v>
      </c>
      <c r="DN338" s="285">
        <v>1409</v>
      </c>
      <c r="DO338" s="285">
        <v>203</v>
      </c>
      <c r="DP338" s="285">
        <v>37</v>
      </c>
      <c r="DQ338" s="285">
        <v>0</v>
      </c>
      <c r="DR338" s="285">
        <v>0</v>
      </c>
      <c r="DS338" s="285">
        <v>96</v>
      </c>
      <c r="DT338" s="285">
        <v>7364</v>
      </c>
      <c r="DU338" s="285">
        <v>0</v>
      </c>
      <c r="DV338" s="285">
        <v>2551</v>
      </c>
      <c r="DW338" s="285">
        <v>4823</v>
      </c>
      <c r="DX338" s="285">
        <v>588</v>
      </c>
      <c r="DY338" s="285">
        <v>602</v>
      </c>
      <c r="DZ338" s="285">
        <v>7599</v>
      </c>
      <c r="EA338" s="285">
        <v>14087</v>
      </c>
      <c r="EB338" s="288">
        <v>11.152126073685</v>
      </c>
      <c r="EC338" s="285">
        <v>152</v>
      </c>
      <c r="ED338" s="285">
        <v>4907</v>
      </c>
      <c r="EE338" s="285">
        <v>472</v>
      </c>
      <c r="EF338" s="288">
        <v>9.6189117587120432</v>
      </c>
      <c r="EG338" s="285">
        <v>44</v>
      </c>
      <c r="EH338" s="285">
        <v>61</v>
      </c>
      <c r="EI338" s="285">
        <v>18</v>
      </c>
      <c r="EJ338" s="285">
        <v>19</v>
      </c>
      <c r="EK338" s="285">
        <v>155</v>
      </c>
      <c r="EL338" s="285">
        <v>0</v>
      </c>
      <c r="EM338" s="285">
        <v>5</v>
      </c>
      <c r="EN338" s="285">
        <v>4</v>
      </c>
      <c r="EO338" s="285">
        <v>14</v>
      </c>
      <c r="EP338" s="285">
        <v>7</v>
      </c>
      <c r="EQ338" s="285">
        <v>15</v>
      </c>
      <c r="ER338" s="285">
        <v>0</v>
      </c>
      <c r="ES338" s="285">
        <v>0</v>
      </c>
      <c r="ET338" s="285">
        <v>0</v>
      </c>
      <c r="EU338" s="285">
        <v>0</v>
      </c>
      <c r="EV338" s="285">
        <v>5196</v>
      </c>
      <c r="EW338" s="285">
        <v>0</v>
      </c>
      <c r="EX338" s="285">
        <v>40</v>
      </c>
      <c r="EY338" s="285">
        <v>931</v>
      </c>
      <c r="EZ338" s="285">
        <v>0</v>
      </c>
      <c r="FA338" s="285">
        <v>2</v>
      </c>
      <c r="FB338" s="285">
        <v>0</v>
      </c>
      <c r="FC338" s="285">
        <v>1</v>
      </c>
      <c r="FD338" s="285">
        <v>4</v>
      </c>
      <c r="FE338" s="285">
        <v>3</v>
      </c>
      <c r="FF338" s="285">
        <v>13</v>
      </c>
      <c r="FG338" s="285">
        <v>161</v>
      </c>
      <c r="FH338" s="285">
        <v>201</v>
      </c>
      <c r="FI338" s="285">
        <v>133</v>
      </c>
      <c r="FJ338" s="285">
        <v>1168</v>
      </c>
      <c r="FK338" s="289">
        <v>13</v>
      </c>
      <c r="FL338" s="288">
        <v>2.50606274410015</v>
      </c>
      <c r="FM338" s="295">
        <v>8</v>
      </c>
      <c r="FN338" s="291">
        <v>1.5421924579077846</v>
      </c>
      <c r="FO338" s="295">
        <v>1</v>
      </c>
      <c r="FP338" s="291">
        <v>0.19277405723847307</v>
      </c>
      <c r="FQ338" s="281">
        <v>2</v>
      </c>
      <c r="FR338" s="292">
        <v>0.40080160320641284</v>
      </c>
      <c r="FS338" s="281">
        <v>0</v>
      </c>
      <c r="FT338" s="292">
        <v>0</v>
      </c>
      <c r="FU338" s="289">
        <v>40</v>
      </c>
      <c r="FV338" s="288">
        <v>8.0160320641282556</v>
      </c>
      <c r="FW338" s="293">
        <v>0</v>
      </c>
      <c r="FX338" s="293">
        <v>0</v>
      </c>
      <c r="FY338" s="293">
        <v>0</v>
      </c>
      <c r="FZ338" s="293">
        <v>0</v>
      </c>
      <c r="GA338" s="293">
        <v>0</v>
      </c>
      <c r="GB338" s="285">
        <v>8681</v>
      </c>
      <c r="GC338" s="285">
        <v>538</v>
      </c>
      <c r="GD338" s="285">
        <v>3602</v>
      </c>
      <c r="GE338" s="285">
        <v>0</v>
      </c>
      <c r="GF338" s="285">
        <v>6</v>
      </c>
      <c r="GG338" s="288">
        <v>224.1</v>
      </c>
      <c r="GH338" s="288">
        <v>478.5</v>
      </c>
      <c r="GI338" s="288">
        <v>27.2</v>
      </c>
      <c r="GJ338" s="288">
        <v>5</v>
      </c>
      <c r="GK338" s="288">
        <v>2</v>
      </c>
      <c r="GL338" s="288">
        <v>1</v>
      </c>
      <c r="GM338" s="288">
        <v>2</v>
      </c>
      <c r="GN338" s="288">
        <v>1</v>
      </c>
      <c r="GO338" s="288">
        <v>0</v>
      </c>
      <c r="GP338" s="288">
        <v>4</v>
      </c>
      <c r="GQ338" s="288">
        <v>0</v>
      </c>
      <c r="GR338" s="288">
        <v>1</v>
      </c>
      <c r="GS338" s="288">
        <v>0</v>
      </c>
      <c r="GT338" s="288">
        <v>9</v>
      </c>
      <c r="GU338" s="288">
        <v>1</v>
      </c>
      <c r="GV338" s="288">
        <v>1</v>
      </c>
      <c r="GW338" s="288">
        <v>1</v>
      </c>
      <c r="GX338" s="288">
        <v>0</v>
      </c>
      <c r="GY338" s="288">
        <v>1</v>
      </c>
      <c r="GZ338" s="288">
        <v>2</v>
      </c>
      <c r="HA338" s="288">
        <v>0</v>
      </c>
      <c r="HB338" s="288">
        <v>0</v>
      </c>
      <c r="HC338" s="288">
        <v>0</v>
      </c>
      <c r="HD338" s="288">
        <v>0</v>
      </c>
      <c r="HE338" s="288">
        <v>1</v>
      </c>
      <c r="HF338" s="288">
        <v>0</v>
      </c>
      <c r="HG338" s="288">
        <v>0</v>
      </c>
      <c r="HH338" s="288">
        <v>0</v>
      </c>
      <c r="HI338" s="288">
        <v>1.8</v>
      </c>
      <c r="HJ338" s="134">
        <v>0.96387028619236548</v>
      </c>
      <c r="HK338" s="134">
        <v>4.2410292592464076</v>
      </c>
      <c r="HL338" s="132">
        <v>34.877646305870748</v>
      </c>
      <c r="HM338" s="144">
        <v>98.385867160706198</v>
      </c>
      <c r="HN338" s="144">
        <v>100.555316371595</v>
      </c>
      <c r="HO338" s="365">
        <v>4.40002514300082E-2</v>
      </c>
      <c r="HP338" s="366">
        <v>4.9945060433523097E-3</v>
      </c>
      <c r="HQ338" s="365">
        <v>2.4822695035461</v>
      </c>
      <c r="HR338" s="366">
        <v>0.42918454935622302</v>
      </c>
      <c r="HS338" s="132">
        <v>49.645390070921998</v>
      </c>
      <c r="HT338" s="132">
        <v>51.931330472102999</v>
      </c>
      <c r="HU338" s="132">
        <v>1.7725815576088999</v>
      </c>
      <c r="HV338" s="132">
        <v>1.1637199081010901</v>
      </c>
      <c r="HW338" s="132">
        <v>9.0783455955458301</v>
      </c>
      <c r="HX338" s="132">
        <v>11.506120382412201</v>
      </c>
      <c r="HY338" s="144">
        <v>114.39786561359291</v>
      </c>
      <c r="HZ338" s="144">
        <v>91.9914829135394</v>
      </c>
      <c r="IA338" s="383">
        <v>19</v>
      </c>
      <c r="IB338" s="383">
        <v>7</v>
      </c>
      <c r="IC338" s="366">
        <v>0.155317583585384</v>
      </c>
      <c r="ID338" s="366">
        <v>4.1861021408922401E-2</v>
      </c>
      <c r="IE338" s="366">
        <v>2.0191285866099902</v>
      </c>
      <c r="IF338" s="366">
        <v>0.83135391923990498</v>
      </c>
      <c r="IG338" s="144">
        <v>47.502656748140303</v>
      </c>
      <c r="IH338" s="144">
        <v>53.087885985748201</v>
      </c>
      <c r="II338" s="144">
        <v>7.6923076923076898</v>
      </c>
      <c r="IJ338" s="144">
        <v>5.0352828609018099</v>
      </c>
      <c r="IK338" s="144">
        <v>6.8313780075561699</v>
      </c>
      <c r="IL338" s="144">
        <v>9.6198711393938208</v>
      </c>
      <c r="IM338" s="146">
        <v>58.574502796774382</v>
      </c>
      <c r="IN338" s="135">
        <v>56.509167430933715</v>
      </c>
      <c r="IO338" s="366">
        <v>2.4931438544003998E-2</v>
      </c>
      <c r="IP338" s="366">
        <v>1.1039964672113E-2</v>
      </c>
      <c r="IQ338" s="366">
        <v>0.37664783427495302</v>
      </c>
      <c r="IR338" s="366">
        <v>0.232558139534884</v>
      </c>
      <c r="IS338" s="144">
        <v>59.698681732579999</v>
      </c>
      <c r="IT338" s="144">
        <v>63.720930232558104</v>
      </c>
      <c r="IU338" s="144">
        <v>6.61929693343306</v>
      </c>
      <c r="IV338" s="144">
        <v>4.7471848090086102</v>
      </c>
      <c r="IW338" s="144">
        <v>9.2290731553665601</v>
      </c>
      <c r="IX338" s="144">
        <v>11.5228747823334</v>
      </c>
      <c r="IY338" s="338">
        <v>50</v>
      </c>
      <c r="IZ338" s="366">
        <v>0.4151100041511</v>
      </c>
      <c r="JA338" s="366">
        <v>5.6818181818181799</v>
      </c>
      <c r="JB338" s="366">
        <v>77.386363636363598</v>
      </c>
      <c r="JC338" s="366">
        <v>7.3059360730593603</v>
      </c>
      <c r="JD338" s="144">
        <v>8.7185238856189997</v>
      </c>
    </row>
    <row r="339" spans="1:264" ht="18" customHeight="1">
      <c r="A339" s="278"/>
      <c r="B339" s="279" t="s">
        <v>87</v>
      </c>
      <c r="C339" s="279" t="s">
        <v>87</v>
      </c>
      <c r="D339" s="280" t="s">
        <v>2055</v>
      </c>
      <c r="E339" s="281" t="s">
        <v>1307</v>
      </c>
      <c r="F339" s="280" t="s">
        <v>145</v>
      </c>
      <c r="G339" s="281" t="s">
        <v>44</v>
      </c>
      <c r="H339" s="282" t="s">
        <v>87</v>
      </c>
      <c r="I339" s="282" t="s">
        <v>87</v>
      </c>
      <c r="J339" s="282" t="s">
        <v>87</v>
      </c>
      <c r="K339" s="282" t="s">
        <v>87</v>
      </c>
      <c r="L339" s="282" t="s">
        <v>87</v>
      </c>
      <c r="M339" s="283">
        <v>740743</v>
      </c>
      <c r="N339" s="282" t="s">
        <v>87</v>
      </c>
      <c r="O339" s="282" t="s">
        <v>87</v>
      </c>
      <c r="P339" s="282" t="s">
        <v>87</v>
      </c>
      <c r="Q339" s="282" t="s">
        <v>87</v>
      </c>
      <c r="R339" s="132">
        <v>90.558667175348191</v>
      </c>
      <c r="S339" s="132">
        <v>93.82530941914041</v>
      </c>
      <c r="T339" s="339" t="s">
        <v>88</v>
      </c>
      <c r="U339" s="339" t="s">
        <v>88</v>
      </c>
      <c r="V339" s="132">
        <v>11.9281317584429</v>
      </c>
      <c r="W339" s="132">
        <v>6.8707369821992996</v>
      </c>
      <c r="X339" s="132">
        <v>18.798868740642199</v>
      </c>
      <c r="Y339" s="282" t="s">
        <v>87</v>
      </c>
      <c r="Z339" s="282" t="s">
        <v>87</v>
      </c>
      <c r="AA339" s="282" t="s">
        <v>87</v>
      </c>
      <c r="AB339" s="282" t="s">
        <v>87</v>
      </c>
      <c r="AC339" s="282" t="s">
        <v>87</v>
      </c>
      <c r="AD339" s="282" t="s">
        <v>87</v>
      </c>
      <c r="AE339" s="282" t="s">
        <v>87</v>
      </c>
      <c r="AF339" s="282" t="s">
        <v>87</v>
      </c>
      <c r="AG339" s="282" t="s">
        <v>87</v>
      </c>
      <c r="AH339" s="282" t="s">
        <v>87</v>
      </c>
      <c r="AI339" s="282" t="s">
        <v>87</v>
      </c>
      <c r="AJ339" s="282" t="s">
        <v>87</v>
      </c>
      <c r="AK339" s="282" t="s">
        <v>87</v>
      </c>
      <c r="AL339" s="282" t="s">
        <v>87</v>
      </c>
      <c r="AM339" s="282" t="s">
        <v>87</v>
      </c>
      <c r="AN339" s="282" t="s">
        <v>87</v>
      </c>
      <c r="AO339" s="282" t="s">
        <v>87</v>
      </c>
      <c r="AP339" s="282" t="s">
        <v>87</v>
      </c>
      <c r="AQ339" s="282" t="s">
        <v>87</v>
      </c>
      <c r="AR339" s="282" t="s">
        <v>87</v>
      </c>
      <c r="AS339" s="282" t="s">
        <v>87</v>
      </c>
      <c r="AT339" s="282" t="s">
        <v>87</v>
      </c>
      <c r="AU339" s="282" t="s">
        <v>87</v>
      </c>
      <c r="AV339" s="282" t="s">
        <v>87</v>
      </c>
      <c r="AW339" s="286" t="s">
        <v>87</v>
      </c>
      <c r="AX339" s="286" t="s">
        <v>87</v>
      </c>
      <c r="AY339" s="286" t="s">
        <v>87</v>
      </c>
      <c r="AZ339" s="286" t="s">
        <v>87</v>
      </c>
      <c r="BA339" s="286" t="s">
        <v>87</v>
      </c>
      <c r="BB339" s="285">
        <v>71</v>
      </c>
      <c r="BC339" s="285">
        <v>92</v>
      </c>
      <c r="BD339" s="287" t="s">
        <v>88</v>
      </c>
      <c r="BE339" s="287" t="s">
        <v>88</v>
      </c>
      <c r="BF339" s="287" t="s">
        <v>88</v>
      </c>
      <c r="BG339" s="285">
        <v>65</v>
      </c>
      <c r="BH339" s="284">
        <v>8.9367102182344631</v>
      </c>
      <c r="BI339" s="285">
        <v>911</v>
      </c>
      <c r="BJ339" s="284">
        <v>125.25143090479379</v>
      </c>
      <c r="BK339" s="285">
        <v>0</v>
      </c>
      <c r="BL339" s="284">
        <v>0</v>
      </c>
      <c r="BM339" s="285">
        <v>53</v>
      </c>
      <c r="BN339" s="288">
        <v>7.2868560240988698</v>
      </c>
      <c r="BO339" s="289">
        <v>328</v>
      </c>
      <c r="BP339" s="288">
        <v>45.096014639706212</v>
      </c>
      <c r="BQ339" s="285">
        <v>0</v>
      </c>
      <c r="BR339" s="288">
        <v>0</v>
      </c>
      <c r="BS339" s="285">
        <v>22</v>
      </c>
      <c r="BT339" s="288">
        <v>3.0247326892485877</v>
      </c>
      <c r="BU339" s="285">
        <v>0</v>
      </c>
      <c r="BV339" s="288">
        <v>0</v>
      </c>
      <c r="BW339" s="285">
        <v>106</v>
      </c>
      <c r="BX339" s="288">
        <v>14.57371204819774</v>
      </c>
      <c r="BY339" s="285">
        <v>12</v>
      </c>
      <c r="BZ339" s="288">
        <v>1.6498541941355935</v>
      </c>
      <c r="CA339" s="285">
        <v>844</v>
      </c>
      <c r="CB339" s="288">
        <v>116.03974498753674</v>
      </c>
      <c r="CC339" s="290">
        <v>62</v>
      </c>
      <c r="CD339" s="291">
        <v>8.524246669700565</v>
      </c>
      <c r="CE339" s="285">
        <v>117</v>
      </c>
      <c r="CF339" s="288">
        <v>16.086078392822035</v>
      </c>
      <c r="CG339" s="285">
        <v>1179</v>
      </c>
      <c r="CH339" s="288">
        <v>162.09817457382204</v>
      </c>
      <c r="CI339" s="285">
        <v>2393</v>
      </c>
      <c r="CJ339" s="288">
        <v>329.00842388053957</v>
      </c>
      <c r="CK339" s="285">
        <v>658</v>
      </c>
      <c r="CL339" s="288">
        <v>90.467004978435043</v>
      </c>
      <c r="CM339" s="285">
        <v>2811</v>
      </c>
      <c r="CN339" s="292">
        <v>386.47834497626275</v>
      </c>
      <c r="CO339" s="285">
        <v>220</v>
      </c>
      <c r="CP339" s="288">
        <v>30.247326892485876</v>
      </c>
      <c r="CQ339" s="290">
        <v>5</v>
      </c>
      <c r="CR339" s="291">
        <v>0.68743924755649721</v>
      </c>
      <c r="CS339" s="290">
        <v>135</v>
      </c>
      <c r="CT339" s="291">
        <v>18.560859684025424</v>
      </c>
      <c r="CU339" s="285">
        <v>104</v>
      </c>
      <c r="CV339" s="288">
        <v>14.298736349175142</v>
      </c>
      <c r="CW339" s="285">
        <v>1961</v>
      </c>
      <c r="CX339" s="288">
        <v>269.61367289165821</v>
      </c>
      <c r="CY339" s="290">
        <v>1943</v>
      </c>
      <c r="CZ339" s="291">
        <v>267.13889160045483</v>
      </c>
      <c r="DA339" s="290">
        <v>0</v>
      </c>
      <c r="DB339" s="291">
        <v>0</v>
      </c>
      <c r="DC339" s="285">
        <v>0</v>
      </c>
      <c r="DD339" s="285">
        <v>333</v>
      </c>
      <c r="DE339" s="285">
        <v>937</v>
      </c>
      <c r="DF339" s="285">
        <v>18826</v>
      </c>
      <c r="DG339" s="285">
        <v>0</v>
      </c>
      <c r="DH339" s="285">
        <v>30</v>
      </c>
      <c r="DI339" s="285">
        <v>0</v>
      </c>
      <c r="DJ339" s="285">
        <v>144</v>
      </c>
      <c r="DK339" s="285">
        <v>386</v>
      </c>
      <c r="DL339" s="285">
        <v>55</v>
      </c>
      <c r="DM339" s="285">
        <v>0</v>
      </c>
      <c r="DN339" s="285">
        <v>1109</v>
      </c>
      <c r="DO339" s="285">
        <v>207</v>
      </c>
      <c r="DP339" s="285">
        <v>98</v>
      </c>
      <c r="DQ339" s="285">
        <v>79</v>
      </c>
      <c r="DR339" s="285">
        <v>0</v>
      </c>
      <c r="DS339" s="285">
        <v>0</v>
      </c>
      <c r="DT339" s="285">
        <v>12410</v>
      </c>
      <c r="DU339" s="285">
        <v>22766</v>
      </c>
      <c r="DV339" s="285">
        <v>3715</v>
      </c>
      <c r="DW339" s="285">
        <v>8948</v>
      </c>
      <c r="DX339" s="285">
        <v>1171</v>
      </c>
      <c r="DY339" s="285">
        <v>1037</v>
      </c>
      <c r="DZ339" s="285">
        <v>9862</v>
      </c>
      <c r="EA339" s="285">
        <v>24909</v>
      </c>
      <c r="EB339" s="288">
        <v>25.645349070617002</v>
      </c>
      <c r="EC339" s="285">
        <v>231</v>
      </c>
      <c r="ED339" s="285">
        <v>8462</v>
      </c>
      <c r="EE339" s="285">
        <v>1915</v>
      </c>
      <c r="EF339" s="288">
        <v>22.630583786338924</v>
      </c>
      <c r="EG339" s="285">
        <v>166</v>
      </c>
      <c r="EH339" s="285">
        <v>112</v>
      </c>
      <c r="EI339" s="285">
        <v>71</v>
      </c>
      <c r="EJ339" s="285">
        <v>146</v>
      </c>
      <c r="EK339" s="285">
        <v>395</v>
      </c>
      <c r="EL339" s="285">
        <v>0</v>
      </c>
      <c r="EM339" s="285">
        <v>13</v>
      </c>
      <c r="EN339" s="285">
        <v>6</v>
      </c>
      <c r="EO339" s="285">
        <v>26</v>
      </c>
      <c r="EP339" s="285">
        <v>14</v>
      </c>
      <c r="EQ339" s="285">
        <v>37</v>
      </c>
      <c r="ER339" s="285">
        <v>0</v>
      </c>
      <c r="ES339" s="285">
        <v>1</v>
      </c>
      <c r="ET339" s="285">
        <v>0</v>
      </c>
      <c r="EU339" s="285">
        <v>0</v>
      </c>
      <c r="EV339" s="285">
        <v>6444</v>
      </c>
      <c r="EW339" s="285">
        <v>0</v>
      </c>
      <c r="EX339" s="285">
        <v>27</v>
      </c>
      <c r="EY339" s="285">
        <v>2183</v>
      </c>
      <c r="EZ339" s="285">
        <v>55</v>
      </c>
      <c r="FA339" s="285">
        <v>12</v>
      </c>
      <c r="FB339" s="285">
        <v>2</v>
      </c>
      <c r="FC339" s="285">
        <v>5</v>
      </c>
      <c r="FD339" s="285">
        <v>8</v>
      </c>
      <c r="FE339" s="285">
        <v>5</v>
      </c>
      <c r="FF339" s="285">
        <v>59</v>
      </c>
      <c r="FG339" s="285">
        <v>796</v>
      </c>
      <c r="FH339" s="285">
        <v>921</v>
      </c>
      <c r="FI339" s="285">
        <v>302</v>
      </c>
      <c r="FJ339" s="285">
        <v>2563</v>
      </c>
      <c r="FK339" s="289">
        <v>50</v>
      </c>
      <c r="FL339" s="288">
        <v>6.7499794125627917</v>
      </c>
      <c r="FM339" s="289">
        <v>14</v>
      </c>
      <c r="FN339" s="288">
        <v>1.8899942355175816</v>
      </c>
      <c r="FO339" s="295">
        <v>2</v>
      </c>
      <c r="FP339" s="291">
        <v>0.26999917650251165</v>
      </c>
      <c r="FQ339" s="281">
        <v>6</v>
      </c>
      <c r="FR339" s="292">
        <v>0.82492709706779677</v>
      </c>
      <c r="FS339" s="281">
        <v>1</v>
      </c>
      <c r="FT339" s="292">
        <v>0.13748784951129944</v>
      </c>
      <c r="FU339" s="295">
        <v>68</v>
      </c>
      <c r="FV339" s="291">
        <v>9.3491737667683612</v>
      </c>
      <c r="FW339" s="293">
        <v>0</v>
      </c>
      <c r="FX339" s="293">
        <v>0</v>
      </c>
      <c r="FY339" s="293">
        <v>0</v>
      </c>
      <c r="FZ339" s="293">
        <v>0</v>
      </c>
      <c r="GA339" s="293">
        <v>0</v>
      </c>
      <c r="GB339" s="285">
        <v>16081</v>
      </c>
      <c r="GC339" s="285">
        <v>5865</v>
      </c>
      <c r="GD339" s="285">
        <v>7445</v>
      </c>
      <c r="GE339" s="285">
        <v>0</v>
      </c>
      <c r="GF339" s="285">
        <v>38</v>
      </c>
      <c r="GG339" s="288">
        <v>521.5</v>
      </c>
      <c r="GH339" s="288">
        <v>1125</v>
      </c>
      <c r="GI339" s="288">
        <v>61.8</v>
      </c>
      <c r="GJ339" s="288">
        <v>25.2</v>
      </c>
      <c r="GK339" s="288">
        <v>3</v>
      </c>
      <c r="GL339" s="288">
        <v>10</v>
      </c>
      <c r="GM339" s="288">
        <v>9</v>
      </c>
      <c r="GN339" s="288">
        <v>7</v>
      </c>
      <c r="GO339" s="288">
        <v>2</v>
      </c>
      <c r="GP339" s="288">
        <v>18.8</v>
      </c>
      <c r="GQ339" s="288">
        <v>3</v>
      </c>
      <c r="GR339" s="288">
        <v>1</v>
      </c>
      <c r="GS339" s="288">
        <v>0</v>
      </c>
      <c r="GT339" s="288">
        <v>34.1</v>
      </c>
      <c r="GU339" s="288">
        <v>3</v>
      </c>
      <c r="GV339" s="288">
        <v>2</v>
      </c>
      <c r="GW339" s="288">
        <v>0</v>
      </c>
      <c r="GX339" s="288">
        <v>0</v>
      </c>
      <c r="GY339" s="288">
        <v>1</v>
      </c>
      <c r="GZ339" s="288">
        <v>8</v>
      </c>
      <c r="HA339" s="288">
        <v>2</v>
      </c>
      <c r="HB339" s="288">
        <v>1</v>
      </c>
      <c r="HC339" s="288">
        <v>2</v>
      </c>
      <c r="HD339" s="288">
        <v>2</v>
      </c>
      <c r="HE339" s="288">
        <v>2</v>
      </c>
      <c r="HF339" s="288">
        <v>1</v>
      </c>
      <c r="HG339" s="288">
        <v>1</v>
      </c>
      <c r="HH339" s="288">
        <v>21</v>
      </c>
      <c r="HI339" s="288">
        <v>2.2000000000000002</v>
      </c>
      <c r="HJ339" s="134">
        <v>1.4849954707638142</v>
      </c>
      <c r="HK339" s="134">
        <v>7.5599769420703264</v>
      </c>
      <c r="HL339" s="132">
        <v>36.510638642552138</v>
      </c>
      <c r="HM339" s="144">
        <v>92.622917957484304</v>
      </c>
      <c r="HN339" s="144">
        <v>94.6347620015693</v>
      </c>
      <c r="HO339" s="365">
        <v>4.3956043956044001E-2</v>
      </c>
      <c r="HP339" s="365">
        <v>4.0205853972338397E-3</v>
      </c>
      <c r="HQ339" s="365">
        <v>1.9512195121951199</v>
      </c>
      <c r="HR339" s="365">
        <v>0.204918032786885</v>
      </c>
      <c r="HS339" s="132">
        <v>57.560975609756099</v>
      </c>
      <c r="HT339" s="132">
        <v>66.8032786885246</v>
      </c>
      <c r="HU339" s="132">
        <v>2.2527472527472501</v>
      </c>
      <c r="HV339" s="132">
        <v>1.96204567385011</v>
      </c>
      <c r="HW339" s="132">
        <v>6.0559664256127697</v>
      </c>
      <c r="HX339" s="132">
        <v>9.6592880910742593</v>
      </c>
      <c r="HY339" s="144">
        <v>113.02756701066289</v>
      </c>
      <c r="HZ339" s="144">
        <v>98.252366574180797</v>
      </c>
      <c r="IA339" s="383">
        <v>43</v>
      </c>
      <c r="IB339" s="383">
        <v>27</v>
      </c>
      <c r="IC339" s="366">
        <v>0.26590810710531199</v>
      </c>
      <c r="ID339" s="366">
        <v>0.113283544516237</v>
      </c>
      <c r="IE339" s="366">
        <v>2.7741935483871001</v>
      </c>
      <c r="IF339" s="366">
        <v>1.8317503392130301</v>
      </c>
      <c r="IG339" s="144">
        <v>57.161290322580598</v>
      </c>
      <c r="IH339" s="144">
        <v>62.279511533242903</v>
      </c>
      <c r="II339" s="144">
        <v>9.5850596747263594</v>
      </c>
      <c r="IJ339" s="144">
        <v>6.1844423932197703</v>
      </c>
      <c r="IK339" s="144">
        <v>5.9541222949788803</v>
      </c>
      <c r="IL339" s="144">
        <v>9.9076600638281906</v>
      </c>
      <c r="IM339" s="146">
        <v>57.411077261708442</v>
      </c>
      <c r="IN339" s="135">
        <v>59.044302191833843</v>
      </c>
      <c r="IO339" s="366">
        <v>0.12145397761776699</v>
      </c>
      <c r="IP339" s="366">
        <v>5.3821313240043099E-2</v>
      </c>
      <c r="IQ339" s="366">
        <v>1.85430463576159</v>
      </c>
      <c r="IR339" s="366">
        <v>1.01910828025478</v>
      </c>
      <c r="IS339" s="144">
        <v>61.854304635761601</v>
      </c>
      <c r="IT339" s="144">
        <v>64.968152866241994</v>
      </c>
      <c r="IU339" s="144">
        <v>6.5498395072438598</v>
      </c>
      <c r="IV339" s="144">
        <v>5.2812163616792196</v>
      </c>
      <c r="IW339" s="144">
        <v>8.8952747229004192</v>
      </c>
      <c r="IX339" s="144">
        <v>13.698206555349399</v>
      </c>
      <c r="IY339" s="338">
        <v>55</v>
      </c>
      <c r="IZ339" s="366">
        <v>0.36079769089477798</v>
      </c>
      <c r="JA339" s="366">
        <v>4.5304777594728201</v>
      </c>
      <c r="JB339" s="366">
        <v>80.642504118616102</v>
      </c>
      <c r="JC339" s="366">
        <v>7.9637890317502</v>
      </c>
      <c r="JD339" s="144">
        <v>7.4729342596814003</v>
      </c>
    </row>
    <row r="340" spans="1:264" ht="18" customHeight="1">
      <c r="A340" s="278"/>
      <c r="B340" s="279" t="s">
        <v>87</v>
      </c>
      <c r="C340" s="279" t="s">
        <v>87</v>
      </c>
      <c r="D340" s="280" t="s">
        <v>2056</v>
      </c>
      <c r="E340" s="281" t="s">
        <v>1259</v>
      </c>
      <c r="F340" s="280" t="s">
        <v>145</v>
      </c>
      <c r="G340" s="281" t="s">
        <v>44</v>
      </c>
      <c r="H340" s="282" t="s">
        <v>87</v>
      </c>
      <c r="I340" s="282" t="s">
        <v>87</v>
      </c>
      <c r="J340" s="282" t="s">
        <v>87</v>
      </c>
      <c r="K340" s="282" t="s">
        <v>87</v>
      </c>
      <c r="L340" s="282" t="s">
        <v>87</v>
      </c>
      <c r="M340" s="283">
        <v>53989</v>
      </c>
      <c r="N340" s="282" t="s">
        <v>87</v>
      </c>
      <c r="O340" s="282" t="s">
        <v>87</v>
      </c>
      <c r="P340" s="282" t="s">
        <v>87</v>
      </c>
      <c r="Q340" s="282" t="s">
        <v>87</v>
      </c>
      <c r="R340" s="132">
        <v>92.969905008236211</v>
      </c>
      <c r="S340" s="132">
        <v>81.493621112687734</v>
      </c>
      <c r="T340" s="339" t="s">
        <v>88</v>
      </c>
      <c r="U340" s="339" t="s">
        <v>88</v>
      </c>
      <c r="V340" s="132">
        <v>16.809116809116802</v>
      </c>
      <c r="W340" s="132">
        <v>13.675213675213699</v>
      </c>
      <c r="X340" s="132">
        <v>30.484330484330499</v>
      </c>
      <c r="Y340" s="282" t="s">
        <v>87</v>
      </c>
      <c r="Z340" s="282" t="s">
        <v>87</v>
      </c>
      <c r="AA340" s="282" t="s">
        <v>87</v>
      </c>
      <c r="AB340" s="282" t="s">
        <v>87</v>
      </c>
      <c r="AC340" s="282" t="s">
        <v>87</v>
      </c>
      <c r="AD340" s="282" t="s">
        <v>87</v>
      </c>
      <c r="AE340" s="282" t="s">
        <v>87</v>
      </c>
      <c r="AF340" s="282" t="s">
        <v>87</v>
      </c>
      <c r="AG340" s="282" t="s">
        <v>87</v>
      </c>
      <c r="AH340" s="282" t="s">
        <v>87</v>
      </c>
      <c r="AI340" s="282" t="s">
        <v>87</v>
      </c>
      <c r="AJ340" s="282" t="s">
        <v>87</v>
      </c>
      <c r="AK340" s="282" t="s">
        <v>87</v>
      </c>
      <c r="AL340" s="282" t="s">
        <v>87</v>
      </c>
      <c r="AM340" s="282" t="s">
        <v>87</v>
      </c>
      <c r="AN340" s="282" t="s">
        <v>87</v>
      </c>
      <c r="AO340" s="282" t="s">
        <v>87</v>
      </c>
      <c r="AP340" s="282" t="s">
        <v>87</v>
      </c>
      <c r="AQ340" s="282" t="s">
        <v>87</v>
      </c>
      <c r="AR340" s="282" t="s">
        <v>87</v>
      </c>
      <c r="AS340" s="282" t="s">
        <v>87</v>
      </c>
      <c r="AT340" s="282" t="s">
        <v>87</v>
      </c>
      <c r="AU340" s="282" t="s">
        <v>87</v>
      </c>
      <c r="AV340" s="282" t="s">
        <v>87</v>
      </c>
      <c r="AW340" s="286" t="s">
        <v>87</v>
      </c>
      <c r="AX340" s="286" t="s">
        <v>87</v>
      </c>
      <c r="AY340" s="286" t="s">
        <v>87</v>
      </c>
      <c r="AZ340" s="286" t="s">
        <v>87</v>
      </c>
      <c r="BA340" s="286" t="s">
        <v>87</v>
      </c>
      <c r="BB340" s="285">
        <v>3</v>
      </c>
      <c r="BC340" s="285">
        <v>11</v>
      </c>
      <c r="BD340" s="287" t="s">
        <v>88</v>
      </c>
      <c r="BE340" s="287" t="s">
        <v>88</v>
      </c>
      <c r="BF340" s="287" t="s">
        <v>88</v>
      </c>
      <c r="BG340" s="285">
        <v>0</v>
      </c>
      <c r="BH340" s="284">
        <v>0</v>
      </c>
      <c r="BI340" s="285">
        <v>57</v>
      </c>
      <c r="BJ340" s="284">
        <v>108.82016036655212</v>
      </c>
      <c r="BK340" s="285">
        <v>0</v>
      </c>
      <c r="BL340" s="284">
        <v>0</v>
      </c>
      <c r="BM340" s="285">
        <v>0</v>
      </c>
      <c r="BN340" s="288">
        <v>0</v>
      </c>
      <c r="BO340" s="289">
        <v>0</v>
      </c>
      <c r="BP340" s="288">
        <v>0</v>
      </c>
      <c r="BQ340" s="285">
        <v>0</v>
      </c>
      <c r="BR340" s="288">
        <v>0</v>
      </c>
      <c r="BS340" s="285">
        <v>0</v>
      </c>
      <c r="BT340" s="288">
        <v>0</v>
      </c>
      <c r="BU340" s="285">
        <v>0</v>
      </c>
      <c r="BV340" s="288">
        <v>0</v>
      </c>
      <c r="BW340" s="285">
        <v>0</v>
      </c>
      <c r="BX340" s="288">
        <v>0</v>
      </c>
      <c r="BY340" s="290">
        <v>0</v>
      </c>
      <c r="BZ340" s="291">
        <v>0</v>
      </c>
      <c r="CA340" s="285">
        <v>55</v>
      </c>
      <c r="CB340" s="288">
        <v>105.00190912562047</v>
      </c>
      <c r="CC340" s="285">
        <v>0</v>
      </c>
      <c r="CD340" s="288">
        <v>0</v>
      </c>
      <c r="CE340" s="285">
        <v>7</v>
      </c>
      <c r="CF340" s="288">
        <v>13.363879343260786</v>
      </c>
      <c r="CG340" s="285">
        <v>72</v>
      </c>
      <c r="CH340" s="288">
        <v>137.45704467353954</v>
      </c>
      <c r="CI340" s="285">
        <v>106</v>
      </c>
      <c r="CJ340" s="288">
        <v>202.36731576937763</v>
      </c>
      <c r="CK340" s="285">
        <v>42</v>
      </c>
      <c r="CL340" s="288">
        <v>80.183276059564719</v>
      </c>
      <c r="CM340" s="290">
        <v>0</v>
      </c>
      <c r="CN340" s="294">
        <v>0</v>
      </c>
      <c r="CO340" s="285">
        <v>8</v>
      </c>
      <c r="CP340" s="288">
        <v>15.273004963726612</v>
      </c>
      <c r="CQ340" s="285">
        <v>0</v>
      </c>
      <c r="CR340" s="288">
        <v>0</v>
      </c>
      <c r="CS340" s="285">
        <v>0</v>
      </c>
      <c r="CT340" s="288">
        <v>0</v>
      </c>
      <c r="CU340" s="285">
        <v>0</v>
      </c>
      <c r="CV340" s="288">
        <v>0</v>
      </c>
      <c r="CW340" s="285">
        <v>0</v>
      </c>
      <c r="CX340" s="288">
        <v>0</v>
      </c>
      <c r="CY340" s="290">
        <v>0</v>
      </c>
      <c r="CZ340" s="291">
        <v>0</v>
      </c>
      <c r="DA340" s="290">
        <v>0</v>
      </c>
      <c r="DB340" s="291">
        <v>0</v>
      </c>
      <c r="DC340" s="285">
        <v>0</v>
      </c>
      <c r="DD340" s="285">
        <v>0</v>
      </c>
      <c r="DE340" s="285">
        <v>0</v>
      </c>
      <c r="DF340" s="285">
        <v>0</v>
      </c>
      <c r="DG340" s="285">
        <v>0</v>
      </c>
      <c r="DH340" s="285">
        <v>0</v>
      </c>
      <c r="DI340" s="285">
        <v>0</v>
      </c>
      <c r="DJ340" s="285">
        <v>0</v>
      </c>
      <c r="DK340" s="285">
        <v>0</v>
      </c>
      <c r="DL340" s="285">
        <v>0</v>
      </c>
      <c r="DM340" s="285">
        <v>0</v>
      </c>
      <c r="DN340" s="285">
        <v>0</v>
      </c>
      <c r="DO340" s="285">
        <v>0</v>
      </c>
      <c r="DP340" s="285">
        <v>0</v>
      </c>
      <c r="DQ340" s="285">
        <v>0</v>
      </c>
      <c r="DR340" s="285">
        <v>0</v>
      </c>
      <c r="DS340" s="285">
        <v>0</v>
      </c>
      <c r="DT340" s="285">
        <v>0</v>
      </c>
      <c r="DU340" s="285">
        <v>0</v>
      </c>
      <c r="DV340" s="285">
        <v>0</v>
      </c>
      <c r="DW340" s="285">
        <v>0</v>
      </c>
      <c r="DX340" s="285">
        <v>0</v>
      </c>
      <c r="DY340" s="285">
        <v>0</v>
      </c>
      <c r="DZ340" s="285">
        <v>0</v>
      </c>
      <c r="EA340" s="285">
        <v>0</v>
      </c>
      <c r="EB340" s="288">
        <v>0</v>
      </c>
      <c r="EC340" s="285">
        <v>0</v>
      </c>
      <c r="ED340" s="285">
        <v>0</v>
      </c>
      <c r="EE340" s="285">
        <v>0</v>
      </c>
      <c r="EF340" s="288">
        <v>0</v>
      </c>
      <c r="EG340" s="285">
        <v>0</v>
      </c>
      <c r="EH340" s="285">
        <v>0</v>
      </c>
      <c r="EI340" s="285">
        <v>0</v>
      </c>
      <c r="EJ340" s="285">
        <v>0</v>
      </c>
      <c r="EK340" s="285">
        <v>0</v>
      </c>
      <c r="EL340" s="285">
        <v>0</v>
      </c>
      <c r="EM340" s="285">
        <v>0</v>
      </c>
      <c r="EN340" s="285">
        <v>0</v>
      </c>
      <c r="EO340" s="285">
        <v>0</v>
      </c>
      <c r="EP340" s="285">
        <v>0</v>
      </c>
      <c r="EQ340" s="285">
        <v>0</v>
      </c>
      <c r="ER340" s="285">
        <v>0</v>
      </c>
      <c r="ES340" s="285">
        <v>0</v>
      </c>
      <c r="ET340" s="285">
        <v>0</v>
      </c>
      <c r="EU340" s="285">
        <v>0</v>
      </c>
      <c r="EV340" s="285">
        <v>0</v>
      </c>
      <c r="EW340" s="285">
        <v>0</v>
      </c>
      <c r="EX340" s="285">
        <v>0</v>
      </c>
      <c r="EY340" s="285">
        <v>0</v>
      </c>
      <c r="EZ340" s="285">
        <v>0</v>
      </c>
      <c r="FA340" s="285">
        <v>0</v>
      </c>
      <c r="FB340" s="285">
        <v>0</v>
      </c>
      <c r="FC340" s="285">
        <v>0</v>
      </c>
      <c r="FD340" s="285">
        <v>0</v>
      </c>
      <c r="FE340" s="285">
        <v>0</v>
      </c>
      <c r="FF340" s="285">
        <v>0</v>
      </c>
      <c r="FG340" s="285">
        <v>0</v>
      </c>
      <c r="FH340" s="285">
        <v>0</v>
      </c>
      <c r="FI340" s="285">
        <v>0</v>
      </c>
      <c r="FJ340" s="285">
        <v>0</v>
      </c>
      <c r="FK340" s="289">
        <v>1</v>
      </c>
      <c r="FL340" s="288">
        <v>1.8522291577914018</v>
      </c>
      <c r="FM340" s="295">
        <v>1</v>
      </c>
      <c r="FN340" s="291">
        <v>1.8522291577914018</v>
      </c>
      <c r="FO340" s="295">
        <v>0</v>
      </c>
      <c r="FP340" s="291">
        <v>0</v>
      </c>
      <c r="FQ340" s="281">
        <v>0</v>
      </c>
      <c r="FR340" s="292">
        <v>0</v>
      </c>
      <c r="FS340" s="281">
        <v>0</v>
      </c>
      <c r="FT340" s="292">
        <v>0</v>
      </c>
      <c r="FU340" s="289">
        <v>0</v>
      </c>
      <c r="FV340" s="288">
        <v>0</v>
      </c>
      <c r="FW340" s="293">
        <v>0</v>
      </c>
      <c r="FX340" s="293">
        <v>0</v>
      </c>
      <c r="FY340" s="293">
        <v>0</v>
      </c>
      <c r="FZ340" s="293">
        <v>0</v>
      </c>
      <c r="GA340" s="293">
        <v>0</v>
      </c>
      <c r="GB340" s="285">
        <v>0</v>
      </c>
      <c r="GC340" s="285">
        <v>0</v>
      </c>
      <c r="GD340" s="285">
        <v>0</v>
      </c>
      <c r="GE340" s="285">
        <v>0</v>
      </c>
      <c r="GF340" s="285">
        <v>0</v>
      </c>
      <c r="GG340" s="288">
        <v>0</v>
      </c>
      <c r="GH340" s="288">
        <v>0</v>
      </c>
      <c r="GI340" s="288">
        <v>0</v>
      </c>
      <c r="GJ340" s="288">
        <v>0</v>
      </c>
      <c r="GK340" s="288">
        <v>0</v>
      </c>
      <c r="GL340" s="288">
        <v>0</v>
      </c>
      <c r="GM340" s="288">
        <v>0</v>
      </c>
      <c r="GN340" s="288">
        <v>0</v>
      </c>
      <c r="GO340" s="288">
        <v>0</v>
      </c>
      <c r="GP340" s="288">
        <v>0</v>
      </c>
      <c r="GQ340" s="288">
        <v>0</v>
      </c>
      <c r="GR340" s="288">
        <v>0</v>
      </c>
      <c r="GS340" s="288">
        <v>0</v>
      </c>
      <c r="GT340" s="288">
        <v>0</v>
      </c>
      <c r="GU340" s="288">
        <v>0</v>
      </c>
      <c r="GV340" s="288">
        <v>0</v>
      </c>
      <c r="GW340" s="288">
        <v>0</v>
      </c>
      <c r="GX340" s="288">
        <v>0</v>
      </c>
      <c r="GY340" s="288">
        <v>0</v>
      </c>
      <c r="GZ340" s="288">
        <v>0</v>
      </c>
      <c r="HA340" s="288">
        <v>0</v>
      </c>
      <c r="HB340" s="288">
        <v>0</v>
      </c>
      <c r="HC340" s="288">
        <v>0</v>
      </c>
      <c r="HD340" s="288">
        <v>0</v>
      </c>
      <c r="HE340" s="288">
        <v>0</v>
      </c>
      <c r="HF340" s="288">
        <v>0</v>
      </c>
      <c r="HG340" s="288">
        <v>0</v>
      </c>
      <c r="HH340" s="288">
        <v>0</v>
      </c>
      <c r="HI340" s="288">
        <v>0</v>
      </c>
      <c r="HJ340" s="134">
        <v>0</v>
      </c>
      <c r="HK340" s="134">
        <v>12.965604104539814</v>
      </c>
      <c r="HL340" s="132">
        <v>35.007131082257494</v>
      </c>
      <c r="HM340" s="144">
        <v>101.13500000000001</v>
      </c>
      <c r="HN340" s="144">
        <v>95.596000000000004</v>
      </c>
      <c r="HO340" s="365">
        <v>0</v>
      </c>
      <c r="HP340" s="365">
        <v>0</v>
      </c>
      <c r="HQ340" s="365">
        <v>0</v>
      </c>
      <c r="HR340" s="365">
        <v>0</v>
      </c>
      <c r="HS340" s="132">
        <v>81.25</v>
      </c>
      <c r="HT340" s="132">
        <v>81.818181818181799</v>
      </c>
      <c r="HU340" s="132">
        <v>1.2638230647709301</v>
      </c>
      <c r="HV340" s="132">
        <v>1.52990264255911</v>
      </c>
      <c r="HW340" s="132">
        <v>5.3004115226337403</v>
      </c>
      <c r="HX340" s="132">
        <v>6.8401287553648098</v>
      </c>
      <c r="HY340" s="144">
        <v>125.047</v>
      </c>
      <c r="HZ340" s="144">
        <v>79.832999999999998</v>
      </c>
      <c r="IA340" s="383">
        <v>6</v>
      </c>
      <c r="IB340" s="383">
        <v>1</v>
      </c>
      <c r="IC340" s="366">
        <v>0.69767441860465096</v>
      </c>
      <c r="ID340" s="366">
        <v>9.3545369504209497E-2</v>
      </c>
      <c r="IE340" s="366">
        <v>9.375</v>
      </c>
      <c r="IF340" s="366">
        <v>1.88679245283019</v>
      </c>
      <c r="IG340" s="144">
        <v>75</v>
      </c>
      <c r="IH340" s="144">
        <v>71.698113207547195</v>
      </c>
      <c r="II340" s="144">
        <v>7.4418604651162799</v>
      </c>
      <c r="IJ340" s="144">
        <v>4.9579045837231099</v>
      </c>
      <c r="IK340" s="144">
        <v>3.6543209876543199</v>
      </c>
      <c r="IL340" s="144">
        <v>5.2575107296137302</v>
      </c>
      <c r="IM340" s="146">
        <v>53.962999999999994</v>
      </c>
      <c r="IN340" s="135">
        <v>42.277000000000001</v>
      </c>
      <c r="IO340" s="366">
        <v>0</v>
      </c>
      <c r="IP340" s="366">
        <v>0</v>
      </c>
      <c r="IQ340" s="366">
        <v>0</v>
      </c>
      <c r="IR340" s="366">
        <v>0</v>
      </c>
      <c r="IS340" s="144">
        <v>88.8888888888889</v>
      </c>
      <c r="IT340" s="144">
        <v>88.235294117647101</v>
      </c>
      <c r="IU340" s="144">
        <v>8</v>
      </c>
      <c r="IV340" s="144">
        <v>4.0284360189573496</v>
      </c>
      <c r="IW340" s="144">
        <v>4.1558134027942204</v>
      </c>
      <c r="IX340" s="144">
        <v>4.5730934887256103</v>
      </c>
      <c r="IY340" s="338">
        <v>2</v>
      </c>
      <c r="IZ340" s="366">
        <v>0.14440433212996401</v>
      </c>
      <c r="JA340" s="366">
        <v>2.1052631578947398</v>
      </c>
      <c r="JB340" s="366">
        <v>90.526315789473699</v>
      </c>
      <c r="JC340" s="366">
        <v>6.8592057761732903</v>
      </c>
      <c r="JD340" s="144">
        <v>9.4241773962804007</v>
      </c>
    </row>
    <row r="341" spans="1:264" ht="18" customHeight="1">
      <c r="A341" s="278"/>
      <c r="B341" s="279" t="s">
        <v>87</v>
      </c>
      <c r="C341" s="279" t="s">
        <v>87</v>
      </c>
      <c r="D341" s="280" t="s">
        <v>2057</v>
      </c>
      <c r="E341" s="281" t="s">
        <v>1530</v>
      </c>
      <c r="F341" s="280" t="s">
        <v>145</v>
      </c>
      <c r="G341" s="281" t="s">
        <v>44</v>
      </c>
      <c r="H341" s="282" t="s">
        <v>87</v>
      </c>
      <c r="I341" s="282" t="s">
        <v>87</v>
      </c>
      <c r="J341" s="282" t="s">
        <v>87</v>
      </c>
      <c r="K341" s="282" t="s">
        <v>87</v>
      </c>
      <c r="L341" s="282" t="s">
        <v>87</v>
      </c>
      <c r="M341" s="283">
        <v>53255</v>
      </c>
      <c r="N341" s="282" t="s">
        <v>87</v>
      </c>
      <c r="O341" s="282" t="s">
        <v>87</v>
      </c>
      <c r="P341" s="282" t="s">
        <v>87</v>
      </c>
      <c r="Q341" s="282" t="s">
        <v>87</v>
      </c>
      <c r="R341" s="132">
        <v>91.309925715969413</v>
      </c>
      <c r="S341" s="132">
        <v>94.302632967954551</v>
      </c>
      <c r="T341" s="339" t="s">
        <v>88</v>
      </c>
      <c r="U341" s="339" t="s">
        <v>88</v>
      </c>
      <c r="V341" s="132">
        <v>13.5667396061269</v>
      </c>
      <c r="W341" s="132">
        <v>5.6892778993435504</v>
      </c>
      <c r="X341" s="132">
        <v>19.256017505470499</v>
      </c>
      <c r="Y341" s="282" t="s">
        <v>87</v>
      </c>
      <c r="Z341" s="282" t="s">
        <v>87</v>
      </c>
      <c r="AA341" s="282" t="s">
        <v>87</v>
      </c>
      <c r="AB341" s="282" t="s">
        <v>87</v>
      </c>
      <c r="AC341" s="282" t="s">
        <v>87</v>
      </c>
      <c r="AD341" s="282" t="s">
        <v>87</v>
      </c>
      <c r="AE341" s="282" t="s">
        <v>87</v>
      </c>
      <c r="AF341" s="282" t="s">
        <v>87</v>
      </c>
      <c r="AG341" s="282" t="s">
        <v>87</v>
      </c>
      <c r="AH341" s="282" t="s">
        <v>87</v>
      </c>
      <c r="AI341" s="282" t="s">
        <v>87</v>
      </c>
      <c r="AJ341" s="282" t="s">
        <v>87</v>
      </c>
      <c r="AK341" s="282" t="s">
        <v>87</v>
      </c>
      <c r="AL341" s="282" t="s">
        <v>87</v>
      </c>
      <c r="AM341" s="282" t="s">
        <v>87</v>
      </c>
      <c r="AN341" s="282" t="s">
        <v>87</v>
      </c>
      <c r="AO341" s="282" t="s">
        <v>87</v>
      </c>
      <c r="AP341" s="282" t="s">
        <v>87</v>
      </c>
      <c r="AQ341" s="282" t="s">
        <v>87</v>
      </c>
      <c r="AR341" s="282" t="s">
        <v>87</v>
      </c>
      <c r="AS341" s="282" t="s">
        <v>87</v>
      </c>
      <c r="AT341" s="282" t="s">
        <v>87</v>
      </c>
      <c r="AU341" s="282" t="s">
        <v>87</v>
      </c>
      <c r="AV341" s="282" t="s">
        <v>87</v>
      </c>
      <c r="AW341" s="286" t="s">
        <v>87</v>
      </c>
      <c r="AX341" s="286" t="s">
        <v>87</v>
      </c>
      <c r="AY341" s="286" t="s">
        <v>87</v>
      </c>
      <c r="AZ341" s="286" t="s">
        <v>87</v>
      </c>
      <c r="BA341" s="286" t="s">
        <v>87</v>
      </c>
      <c r="BB341" s="285">
        <v>4</v>
      </c>
      <c r="BC341" s="285">
        <v>4</v>
      </c>
      <c r="BD341" s="287" t="s">
        <v>88</v>
      </c>
      <c r="BE341" s="287" t="s">
        <v>88</v>
      </c>
      <c r="BF341" s="287" t="s">
        <v>88</v>
      </c>
      <c r="BG341" s="285">
        <v>0</v>
      </c>
      <c r="BH341" s="284">
        <v>0</v>
      </c>
      <c r="BI341" s="285">
        <v>19</v>
      </c>
      <c r="BJ341" s="284">
        <v>35.577193146709106</v>
      </c>
      <c r="BK341" s="285">
        <v>0</v>
      </c>
      <c r="BL341" s="284">
        <v>0</v>
      </c>
      <c r="BM341" s="285">
        <v>0</v>
      </c>
      <c r="BN341" s="288">
        <v>0</v>
      </c>
      <c r="BO341" s="289">
        <v>0</v>
      </c>
      <c r="BP341" s="288">
        <v>0</v>
      </c>
      <c r="BQ341" s="285">
        <v>0</v>
      </c>
      <c r="BR341" s="288">
        <v>0</v>
      </c>
      <c r="BS341" s="285">
        <v>0</v>
      </c>
      <c r="BT341" s="288">
        <v>0</v>
      </c>
      <c r="BU341" s="285">
        <v>0</v>
      </c>
      <c r="BV341" s="288">
        <v>0</v>
      </c>
      <c r="BW341" s="285">
        <v>0</v>
      </c>
      <c r="BX341" s="288">
        <v>0</v>
      </c>
      <c r="BY341" s="290">
        <v>0</v>
      </c>
      <c r="BZ341" s="291">
        <v>0</v>
      </c>
      <c r="CA341" s="285">
        <v>62</v>
      </c>
      <c r="CB341" s="288">
        <v>116.09399868926131</v>
      </c>
      <c r="CC341" s="285">
        <v>0</v>
      </c>
      <c r="CD341" s="288">
        <v>0</v>
      </c>
      <c r="CE341" s="285">
        <v>5</v>
      </c>
      <c r="CF341" s="288">
        <v>9.3624192491339766</v>
      </c>
      <c r="CG341" s="285">
        <v>140</v>
      </c>
      <c r="CH341" s="288">
        <v>262.14773897575134</v>
      </c>
      <c r="CI341" s="285">
        <v>96</v>
      </c>
      <c r="CJ341" s="288">
        <v>179.75844958337234</v>
      </c>
      <c r="CK341" s="285">
        <v>72</v>
      </c>
      <c r="CL341" s="288">
        <v>134.81883718752925</v>
      </c>
      <c r="CM341" s="285">
        <v>1098</v>
      </c>
      <c r="CN341" s="292">
        <v>2055.987267109821</v>
      </c>
      <c r="CO341" s="285">
        <v>26</v>
      </c>
      <c r="CP341" s="288">
        <v>48.684580095496678</v>
      </c>
      <c r="CQ341" s="285">
        <v>0</v>
      </c>
      <c r="CR341" s="288">
        <v>0</v>
      </c>
      <c r="CS341" s="285">
        <v>0</v>
      </c>
      <c r="CT341" s="288">
        <v>0</v>
      </c>
      <c r="CU341" s="285">
        <v>0</v>
      </c>
      <c r="CV341" s="288">
        <v>0</v>
      </c>
      <c r="CW341" s="285">
        <v>0</v>
      </c>
      <c r="CX341" s="288">
        <v>0</v>
      </c>
      <c r="CY341" s="285">
        <v>0</v>
      </c>
      <c r="CZ341" s="288">
        <v>0</v>
      </c>
      <c r="DA341" s="290">
        <v>0</v>
      </c>
      <c r="DB341" s="291">
        <v>0</v>
      </c>
      <c r="DC341" s="285">
        <v>0</v>
      </c>
      <c r="DD341" s="285">
        <v>0</v>
      </c>
      <c r="DE341" s="285">
        <v>2</v>
      </c>
      <c r="DF341" s="285">
        <v>4808</v>
      </c>
      <c r="DG341" s="285">
        <v>0</v>
      </c>
      <c r="DH341" s="285">
        <v>1</v>
      </c>
      <c r="DI341" s="285">
        <v>1</v>
      </c>
      <c r="DJ341" s="285">
        <v>13</v>
      </c>
      <c r="DK341" s="285">
        <v>27</v>
      </c>
      <c r="DL341" s="285">
        <v>4</v>
      </c>
      <c r="DM341" s="285">
        <v>0</v>
      </c>
      <c r="DN341" s="285">
        <v>0</v>
      </c>
      <c r="DO341" s="285">
        <v>160</v>
      </c>
      <c r="DP341" s="285">
        <v>0</v>
      </c>
      <c r="DQ341" s="285">
        <v>0</v>
      </c>
      <c r="DR341" s="285">
        <v>0</v>
      </c>
      <c r="DS341" s="285">
        <v>0</v>
      </c>
      <c r="DT341" s="285">
        <v>0</v>
      </c>
      <c r="DU341" s="285">
        <v>7079</v>
      </c>
      <c r="DV341" s="285">
        <v>649</v>
      </c>
      <c r="DW341" s="285">
        <v>1555</v>
      </c>
      <c r="DX341" s="285">
        <v>0</v>
      </c>
      <c r="DY341" s="285">
        <v>0</v>
      </c>
      <c r="DZ341" s="285">
        <v>0</v>
      </c>
      <c r="EA341" s="285">
        <v>5413</v>
      </c>
      <c r="EB341" s="288">
        <v>8.6643266210973593</v>
      </c>
      <c r="EC341" s="285">
        <v>75</v>
      </c>
      <c r="ED341" s="285">
        <v>1802</v>
      </c>
      <c r="EE341" s="285">
        <v>117</v>
      </c>
      <c r="EF341" s="288">
        <v>6.4927857935627085</v>
      </c>
      <c r="EG341" s="285">
        <v>8</v>
      </c>
      <c r="EH341" s="285">
        <v>26</v>
      </c>
      <c r="EI341" s="285">
        <v>4</v>
      </c>
      <c r="EJ341" s="285">
        <v>0</v>
      </c>
      <c r="EK341" s="285">
        <v>28</v>
      </c>
      <c r="EL341" s="285">
        <v>0</v>
      </c>
      <c r="EM341" s="285">
        <v>0</v>
      </c>
      <c r="EN341" s="285">
        <v>12</v>
      </c>
      <c r="EO341" s="285">
        <v>11</v>
      </c>
      <c r="EP341" s="285">
        <v>7</v>
      </c>
      <c r="EQ341" s="285">
        <v>0</v>
      </c>
      <c r="ER341" s="285">
        <v>0</v>
      </c>
      <c r="ES341" s="285">
        <v>0</v>
      </c>
      <c r="ET341" s="285">
        <v>0</v>
      </c>
      <c r="EU341" s="285">
        <v>0</v>
      </c>
      <c r="EV341" s="285">
        <v>0</v>
      </c>
      <c r="EW341" s="285">
        <v>0</v>
      </c>
      <c r="EX341" s="285">
        <v>0</v>
      </c>
      <c r="EY341" s="285">
        <v>0</v>
      </c>
      <c r="EZ341" s="285">
        <v>0</v>
      </c>
      <c r="FA341" s="285">
        <v>0</v>
      </c>
      <c r="FB341" s="285">
        <v>0</v>
      </c>
      <c r="FC341" s="285">
        <v>0</v>
      </c>
      <c r="FD341" s="285">
        <v>0</v>
      </c>
      <c r="FE341" s="285">
        <v>0</v>
      </c>
      <c r="FF341" s="285">
        <v>0</v>
      </c>
      <c r="FG341" s="285">
        <v>6</v>
      </c>
      <c r="FH341" s="285">
        <v>88</v>
      </c>
      <c r="FI341" s="285">
        <v>19</v>
      </c>
      <c r="FJ341" s="285">
        <v>589</v>
      </c>
      <c r="FK341" s="289">
        <v>2</v>
      </c>
      <c r="FL341" s="288">
        <v>3.7555159139986856</v>
      </c>
      <c r="FM341" s="289">
        <v>0</v>
      </c>
      <c r="FN341" s="288">
        <v>0</v>
      </c>
      <c r="FO341" s="295">
        <v>0</v>
      </c>
      <c r="FP341" s="291">
        <v>0</v>
      </c>
      <c r="FQ341" s="281">
        <v>0</v>
      </c>
      <c r="FR341" s="292">
        <v>0</v>
      </c>
      <c r="FS341" s="281">
        <v>0</v>
      </c>
      <c r="FT341" s="292">
        <v>0</v>
      </c>
      <c r="FU341" s="289">
        <v>0</v>
      </c>
      <c r="FV341" s="288">
        <v>0</v>
      </c>
      <c r="FW341" s="293">
        <v>0</v>
      </c>
      <c r="FX341" s="293">
        <v>0</v>
      </c>
      <c r="FY341" s="293">
        <v>0</v>
      </c>
      <c r="FZ341" s="293">
        <v>0</v>
      </c>
      <c r="GA341" s="293">
        <v>0</v>
      </c>
      <c r="GB341" s="285">
        <v>0</v>
      </c>
      <c r="GC341" s="285">
        <v>0</v>
      </c>
      <c r="GD341" s="285">
        <v>0</v>
      </c>
      <c r="GE341" s="285">
        <v>0</v>
      </c>
      <c r="GF341" s="285">
        <v>0</v>
      </c>
      <c r="GG341" s="288">
        <v>50</v>
      </c>
      <c r="GH341" s="288">
        <v>199.9</v>
      </c>
      <c r="GI341" s="288">
        <v>8</v>
      </c>
      <c r="GJ341" s="288">
        <v>0</v>
      </c>
      <c r="GK341" s="288">
        <v>0</v>
      </c>
      <c r="GL341" s="288">
        <v>0</v>
      </c>
      <c r="GM341" s="288">
        <v>2</v>
      </c>
      <c r="GN341" s="288">
        <v>1</v>
      </c>
      <c r="GO341" s="288">
        <v>1</v>
      </c>
      <c r="GP341" s="288">
        <v>0</v>
      </c>
      <c r="GQ341" s="288">
        <v>0</v>
      </c>
      <c r="GR341" s="288">
        <v>0</v>
      </c>
      <c r="GS341" s="288">
        <v>0</v>
      </c>
      <c r="GT341" s="288">
        <v>5</v>
      </c>
      <c r="GU341" s="288">
        <v>0</v>
      </c>
      <c r="GV341" s="288">
        <v>1</v>
      </c>
      <c r="GW341" s="288">
        <v>0</v>
      </c>
      <c r="GX341" s="288">
        <v>0</v>
      </c>
      <c r="GY341" s="288">
        <v>1</v>
      </c>
      <c r="GZ341" s="288">
        <v>2</v>
      </c>
      <c r="HA341" s="288">
        <v>0</v>
      </c>
      <c r="HB341" s="288">
        <v>0</v>
      </c>
      <c r="HC341" s="288">
        <v>0</v>
      </c>
      <c r="HD341" s="288">
        <v>0</v>
      </c>
      <c r="HE341" s="288">
        <v>1</v>
      </c>
      <c r="HF341" s="288">
        <v>0</v>
      </c>
      <c r="HG341" s="288">
        <v>0</v>
      </c>
      <c r="HH341" s="288">
        <v>2</v>
      </c>
      <c r="HI341" s="288">
        <v>0</v>
      </c>
      <c r="HJ341" s="134">
        <v>0</v>
      </c>
      <c r="HK341" s="134">
        <v>5.6332738709980283</v>
      </c>
      <c r="HL341" s="132">
        <v>45.066190967984227</v>
      </c>
      <c r="HM341" s="144">
        <v>105.756706151717</v>
      </c>
      <c r="HN341" s="144">
        <v>126.758</v>
      </c>
      <c r="HO341" s="365">
        <v>0</v>
      </c>
      <c r="HP341" s="365">
        <v>0</v>
      </c>
      <c r="HQ341" s="365">
        <v>0</v>
      </c>
      <c r="HR341" s="365">
        <v>0</v>
      </c>
      <c r="HS341" s="132">
        <v>100</v>
      </c>
      <c r="HT341" s="132">
        <v>100</v>
      </c>
      <c r="HU341" s="132">
        <v>0.460829493087558</v>
      </c>
      <c r="HV341" s="132">
        <v>0.40792540792540799</v>
      </c>
      <c r="HW341" s="132">
        <v>8.5527405199536304</v>
      </c>
      <c r="HX341" s="132">
        <v>9.6743127298196505</v>
      </c>
      <c r="HY341" s="144">
        <v>104.10300000000001</v>
      </c>
      <c r="HZ341" s="144">
        <v>98.608999999999995</v>
      </c>
      <c r="IA341" s="383">
        <v>5</v>
      </c>
      <c r="IB341" s="383">
        <v>3</v>
      </c>
      <c r="IC341" s="366">
        <v>0.41736227045075103</v>
      </c>
      <c r="ID341" s="366">
        <v>0.21008403361344499</v>
      </c>
      <c r="IE341" s="366">
        <v>4.3859649122807003</v>
      </c>
      <c r="IF341" s="366">
        <v>4.3478260869565197</v>
      </c>
      <c r="IG341" s="144">
        <v>71.929824561403507</v>
      </c>
      <c r="IH341" s="144">
        <v>79.710144927536206</v>
      </c>
      <c r="II341" s="144">
        <v>9.5158597662771296</v>
      </c>
      <c r="IJ341" s="144">
        <v>4.8319327731092399</v>
      </c>
      <c r="IK341" s="144">
        <v>5.8205000827951601</v>
      </c>
      <c r="IL341" s="144">
        <v>6.9077219401155698</v>
      </c>
      <c r="IM341" s="146">
        <v>59.901000000000003</v>
      </c>
      <c r="IN341" s="135">
        <v>55.737999999999985</v>
      </c>
      <c r="IO341" s="366">
        <v>0.24449877750611199</v>
      </c>
      <c r="IP341" s="366">
        <v>0.21321961620469099</v>
      </c>
      <c r="IQ341" s="366">
        <v>3.2258064516128999</v>
      </c>
      <c r="IR341" s="366">
        <v>3.125</v>
      </c>
      <c r="IS341" s="144">
        <v>83.870967741935502</v>
      </c>
      <c r="IT341" s="144">
        <v>90.625</v>
      </c>
      <c r="IU341" s="144">
        <v>7.5794621026894902</v>
      </c>
      <c r="IV341" s="144">
        <v>6.8230277185501098</v>
      </c>
      <c r="IW341" s="144">
        <v>4.8192771084337398</v>
      </c>
      <c r="IX341" s="144">
        <v>6.9733527774095201</v>
      </c>
      <c r="IY341" s="338">
        <v>0</v>
      </c>
      <c r="IZ341" s="366">
        <v>0</v>
      </c>
      <c r="JA341" s="366">
        <v>0</v>
      </c>
      <c r="JB341" s="366">
        <v>63.440860215053803</v>
      </c>
      <c r="JC341" s="366">
        <v>6.03504218040234</v>
      </c>
      <c r="JD341" s="144">
        <v>9.1402556469970193</v>
      </c>
    </row>
    <row r="342" spans="1:264">
      <c r="BB342" s="298"/>
      <c r="BC342" s="298"/>
      <c r="BD342" s="298"/>
      <c r="BE342" s="298"/>
      <c r="BF342" s="298"/>
      <c r="BG342" s="298"/>
      <c r="BH342" s="298"/>
      <c r="BI342" s="298"/>
      <c r="BJ342" s="298"/>
      <c r="BK342" s="298"/>
      <c r="BL342" s="298"/>
      <c r="BM342" s="298"/>
      <c r="BN342" s="298"/>
      <c r="BO342" s="298"/>
      <c r="BP342" s="298"/>
      <c r="BQ342" s="298"/>
      <c r="BR342" s="298"/>
      <c r="BS342" s="298"/>
      <c r="BT342" s="298"/>
      <c r="BU342" s="298"/>
      <c r="BV342" s="298"/>
      <c r="BW342" s="298"/>
      <c r="BX342" s="298"/>
      <c r="BY342" s="298"/>
      <c r="BZ342" s="298"/>
      <c r="CA342" s="298"/>
      <c r="CB342" s="298"/>
    </row>
  </sheetData>
  <autoFilter ref="A6:HI341" xr:uid="{00000000-0009-0000-0000-000005000000}"/>
  <mergeCells count="106">
    <mergeCell ref="G5:G6"/>
    <mergeCell ref="H5:H6"/>
    <mergeCell ref="I5:I6"/>
    <mergeCell ref="J5:J6"/>
    <mergeCell ref="K5:K6"/>
    <mergeCell ref="L5:L6"/>
    <mergeCell ref="A5:A6"/>
    <mergeCell ref="B5:B6"/>
    <mergeCell ref="C5:C6"/>
    <mergeCell ref="D5:D6"/>
    <mergeCell ref="E5:E6"/>
    <mergeCell ref="F5:F6"/>
    <mergeCell ref="S5:S6"/>
    <mergeCell ref="T5:T6"/>
    <mergeCell ref="U5:U6"/>
    <mergeCell ref="V5:V6"/>
    <mergeCell ref="W5:W6"/>
    <mergeCell ref="X5:X6"/>
    <mergeCell ref="M5:M6"/>
    <mergeCell ref="N5:N6"/>
    <mergeCell ref="O5:O6"/>
    <mergeCell ref="P5:P6"/>
    <mergeCell ref="Q5:Q6"/>
    <mergeCell ref="R5:R6"/>
    <mergeCell ref="AK5:AR5"/>
    <mergeCell ref="AS5:AS6"/>
    <mergeCell ref="AT5:AT6"/>
    <mergeCell ref="AV5:AV6"/>
    <mergeCell ref="AW5:AW6"/>
    <mergeCell ref="AX5:AX6"/>
    <mergeCell ref="Y5:Y6"/>
    <mergeCell ref="Z5:Z6"/>
    <mergeCell ref="AA5:AA6"/>
    <mergeCell ref="AB5:AB6"/>
    <mergeCell ref="AC5:AF5"/>
    <mergeCell ref="AG5:AJ5"/>
    <mergeCell ref="BY5:CH5"/>
    <mergeCell ref="CI5:CN5"/>
    <mergeCell ref="CO5:CP5"/>
    <mergeCell ref="CQ5:CT5"/>
    <mergeCell ref="CU5:DB5"/>
    <mergeCell ref="DC5:FJ5"/>
    <mergeCell ref="AY5:AY6"/>
    <mergeCell ref="AZ5:AZ6"/>
    <mergeCell ref="BA5:BA6"/>
    <mergeCell ref="BB5:BC5"/>
    <mergeCell ref="BD5:BF5"/>
    <mergeCell ref="BG5:BX5"/>
    <mergeCell ref="HM4:HM6"/>
    <mergeCell ref="HN4:HN6"/>
    <mergeCell ref="FQ5:FT5"/>
    <mergeCell ref="FU5:FV5"/>
    <mergeCell ref="FW5:HI5"/>
    <mergeCell ref="HJ5:HJ6"/>
    <mergeCell ref="HK5:HK6"/>
    <mergeCell ref="HL5:HL6"/>
    <mergeCell ref="FK5:FK6"/>
    <mergeCell ref="FL5:FL6"/>
    <mergeCell ref="FM5:FM6"/>
    <mergeCell ref="FN5:FN6"/>
    <mergeCell ref="FO5:FO6"/>
    <mergeCell ref="FP5:FP6"/>
    <mergeCell ref="HO5:HO6"/>
    <mergeCell ref="HP5:HP6"/>
    <mergeCell ref="HQ5:HQ6"/>
    <mergeCell ref="HR5:HR6"/>
    <mergeCell ref="HS5:HS6"/>
    <mergeCell ref="HT5:HT6"/>
    <mergeCell ref="HU5:HU6"/>
    <mergeCell ref="IE5:IE6"/>
    <mergeCell ref="IF5:IF6"/>
    <mergeCell ref="HV5:HV6"/>
    <mergeCell ref="HW5:HW6"/>
    <mergeCell ref="HX5:HX6"/>
    <mergeCell ref="HY4:HY6"/>
    <mergeCell ref="HZ4:HZ6"/>
    <mergeCell ref="IA4:IL4"/>
    <mergeCell ref="IA5:IA6"/>
    <mergeCell ref="IB5:IB6"/>
    <mergeCell ref="IC5:IC6"/>
    <mergeCell ref="ID5:ID6"/>
    <mergeCell ref="IG5:IG6"/>
    <mergeCell ref="IN4:IN6"/>
    <mergeCell ref="IO5:IO6"/>
    <mergeCell ref="IP5:IP6"/>
    <mergeCell ref="IQ5:IQ6"/>
    <mergeCell ref="IR5:IR6"/>
    <mergeCell ref="IS5:IS6"/>
    <mergeCell ref="IH5:IH6"/>
    <mergeCell ref="II5:II6"/>
    <mergeCell ref="IJ5:IJ6"/>
    <mergeCell ref="IK5:IK6"/>
    <mergeCell ref="IL5:IL6"/>
    <mergeCell ref="IM4:IM6"/>
    <mergeCell ref="JC5:JC6"/>
    <mergeCell ref="JD5:JD6"/>
    <mergeCell ref="IT5:IT6"/>
    <mergeCell ref="IU5:IU6"/>
    <mergeCell ref="IV5:IV6"/>
    <mergeCell ref="IW5:IW6"/>
    <mergeCell ref="IX5:IX6"/>
    <mergeCell ref="IY4:JD4"/>
    <mergeCell ref="IY5:IY6"/>
    <mergeCell ref="IZ5:IZ6"/>
    <mergeCell ref="JA5:JA6"/>
    <mergeCell ref="JB5:JB6"/>
  </mergeCells>
  <phoneticPr fontId="7"/>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6E48B-2B6C-4F3C-B167-27FF57A04779}">
  <dimension ref="A1:JO53"/>
  <sheetViews>
    <sheetView zoomScale="80" zoomScaleNormal="80" workbookViewId="0">
      <pane xSplit="3" ySplit="6" topLeftCell="D7" activePane="bottomRight" state="frozen"/>
      <selection pane="topRight" activeCell="D1" sqref="D1"/>
      <selection pane="bottomLeft" activeCell="A7" sqref="A7"/>
      <selection pane="bottomRight" activeCell="H7" sqref="H7:JE53"/>
    </sheetView>
  </sheetViews>
  <sheetFormatPr defaultColWidth="9" defaultRowHeight="18.75"/>
  <cols>
    <col min="1" max="1" width="10.625" style="37" customWidth="1"/>
    <col min="2" max="275" width="20.625" style="37" customWidth="1"/>
    <col min="276" max="16384" width="9" style="37"/>
  </cols>
  <sheetData>
    <row r="1" spans="1:275">
      <c r="A1" s="36" t="s">
        <v>79</v>
      </c>
      <c r="B1" s="36" t="s">
        <v>199</v>
      </c>
      <c r="C1" s="36" t="s">
        <v>199</v>
      </c>
      <c r="D1" s="36" t="s">
        <v>199</v>
      </c>
      <c r="E1" s="36" t="s">
        <v>199</v>
      </c>
      <c r="F1" s="36" t="s">
        <v>199</v>
      </c>
      <c r="G1" s="36" t="s">
        <v>199</v>
      </c>
      <c r="H1" s="36" t="s">
        <v>199</v>
      </c>
      <c r="I1" s="36" t="s">
        <v>199</v>
      </c>
      <c r="J1" s="36" t="s">
        <v>199</v>
      </c>
      <c r="K1" s="36" t="s">
        <v>199</v>
      </c>
      <c r="L1" s="36" t="s">
        <v>199</v>
      </c>
      <c r="M1" s="36" t="s">
        <v>199</v>
      </c>
      <c r="N1" s="36" t="s">
        <v>199</v>
      </c>
      <c r="O1" s="36" t="s">
        <v>199</v>
      </c>
      <c r="P1" s="36" t="s">
        <v>199</v>
      </c>
      <c r="Q1" s="36" t="s">
        <v>199</v>
      </c>
      <c r="R1" s="36" t="s">
        <v>199</v>
      </c>
      <c r="S1" s="36" t="s">
        <v>199</v>
      </c>
      <c r="T1" s="36" t="s">
        <v>199</v>
      </c>
      <c r="U1" s="36" t="s">
        <v>199</v>
      </c>
      <c r="V1" s="36" t="s">
        <v>199</v>
      </c>
      <c r="W1" s="36" t="s">
        <v>199</v>
      </c>
      <c r="X1" s="36" t="s">
        <v>199</v>
      </c>
      <c r="Y1" s="36" t="s">
        <v>199</v>
      </c>
      <c r="Z1" s="36" t="s">
        <v>199</v>
      </c>
      <c r="AA1" s="36" t="s">
        <v>199</v>
      </c>
      <c r="AB1" s="36" t="s">
        <v>199</v>
      </c>
      <c r="AC1" s="36" t="s">
        <v>199</v>
      </c>
      <c r="AD1" s="36" t="s">
        <v>199</v>
      </c>
      <c r="AE1" s="36" t="s">
        <v>199</v>
      </c>
      <c r="AF1" s="36" t="s">
        <v>199</v>
      </c>
      <c r="AG1" s="36" t="s">
        <v>199</v>
      </c>
      <c r="AH1" s="36" t="s">
        <v>199</v>
      </c>
      <c r="AI1" s="36" t="s">
        <v>199</v>
      </c>
      <c r="AJ1" s="36" t="s">
        <v>199</v>
      </c>
      <c r="AK1" s="36" t="s">
        <v>199</v>
      </c>
      <c r="AL1" s="36" t="s">
        <v>199</v>
      </c>
      <c r="AM1" s="36" t="s">
        <v>199</v>
      </c>
      <c r="AN1" s="36" t="s">
        <v>199</v>
      </c>
      <c r="AO1" s="36" t="s">
        <v>199</v>
      </c>
      <c r="AP1" s="36" t="s">
        <v>199</v>
      </c>
      <c r="AQ1" s="36" t="s">
        <v>199</v>
      </c>
      <c r="AR1" s="36" t="s">
        <v>199</v>
      </c>
      <c r="AS1" s="36" t="s">
        <v>199</v>
      </c>
      <c r="AT1" s="36" t="s">
        <v>199</v>
      </c>
      <c r="AU1" s="36" t="s">
        <v>199</v>
      </c>
      <c r="AV1" s="36" t="s">
        <v>199</v>
      </c>
      <c r="AW1" s="36" t="s">
        <v>199</v>
      </c>
      <c r="AX1" s="36" t="s">
        <v>199</v>
      </c>
      <c r="AY1" s="36" t="s">
        <v>199</v>
      </c>
      <c r="AZ1" s="36" t="s">
        <v>199</v>
      </c>
      <c r="BA1" s="36" t="s">
        <v>199</v>
      </c>
      <c r="BB1" s="36" t="s">
        <v>199</v>
      </c>
      <c r="BC1" s="36" t="s">
        <v>199</v>
      </c>
      <c r="BD1" s="36" t="s">
        <v>199</v>
      </c>
      <c r="BE1" s="36" t="s">
        <v>199</v>
      </c>
      <c r="BF1" s="36" t="s">
        <v>199</v>
      </c>
      <c r="BG1" s="36" t="s">
        <v>199</v>
      </c>
      <c r="BH1" s="36" t="s">
        <v>199</v>
      </c>
      <c r="BI1" s="36" t="s">
        <v>199</v>
      </c>
      <c r="BJ1" s="36" t="s">
        <v>199</v>
      </c>
      <c r="BK1" s="36" t="s">
        <v>199</v>
      </c>
      <c r="BL1" s="36" t="s">
        <v>199</v>
      </c>
      <c r="BM1" s="36" t="s">
        <v>199</v>
      </c>
      <c r="BN1" s="36" t="s">
        <v>199</v>
      </c>
      <c r="BO1" s="36" t="s">
        <v>199</v>
      </c>
      <c r="BP1" s="36" t="s">
        <v>199</v>
      </c>
      <c r="BQ1" s="36" t="s">
        <v>199</v>
      </c>
      <c r="BR1" s="36" t="s">
        <v>199</v>
      </c>
      <c r="BS1" s="36" t="s">
        <v>199</v>
      </c>
      <c r="BT1" s="36" t="s">
        <v>199</v>
      </c>
      <c r="BU1" s="36" t="s">
        <v>199</v>
      </c>
      <c r="BV1" s="36" t="s">
        <v>199</v>
      </c>
      <c r="BW1" s="36" t="s">
        <v>199</v>
      </c>
      <c r="BX1" s="36" t="s">
        <v>199</v>
      </c>
      <c r="BY1" s="36" t="s">
        <v>199</v>
      </c>
      <c r="BZ1" s="36" t="s">
        <v>199</v>
      </c>
      <c r="CA1" s="36" t="s">
        <v>199</v>
      </c>
      <c r="CB1" s="36" t="s">
        <v>199</v>
      </c>
      <c r="CC1" s="36" t="s">
        <v>199</v>
      </c>
      <c r="CD1" s="36" t="s">
        <v>199</v>
      </c>
      <c r="CE1" s="36" t="s">
        <v>199</v>
      </c>
      <c r="CF1" s="36" t="s">
        <v>199</v>
      </c>
      <c r="CG1" s="36" t="s">
        <v>199</v>
      </c>
      <c r="CH1" s="36" t="s">
        <v>199</v>
      </c>
      <c r="CI1" s="36" t="s">
        <v>199</v>
      </c>
      <c r="CJ1" s="36" t="s">
        <v>199</v>
      </c>
      <c r="CK1" s="36" t="s">
        <v>199</v>
      </c>
      <c r="CL1" s="36" t="s">
        <v>199</v>
      </c>
      <c r="CM1" s="36" t="s">
        <v>199</v>
      </c>
      <c r="CN1" s="36" t="s">
        <v>199</v>
      </c>
      <c r="CO1" s="36" t="s">
        <v>199</v>
      </c>
      <c r="CP1" s="36" t="s">
        <v>199</v>
      </c>
      <c r="CQ1" s="36" t="s">
        <v>199</v>
      </c>
      <c r="CR1" s="36" t="s">
        <v>199</v>
      </c>
      <c r="CS1" s="36" t="s">
        <v>199</v>
      </c>
      <c r="CT1" s="36" t="s">
        <v>199</v>
      </c>
      <c r="CU1" s="36" t="s">
        <v>199</v>
      </c>
      <c r="CV1" s="36" t="s">
        <v>199</v>
      </c>
      <c r="CW1" s="36" t="s">
        <v>199</v>
      </c>
      <c r="CX1" s="36" t="s">
        <v>199</v>
      </c>
      <c r="CY1" s="36" t="s">
        <v>199</v>
      </c>
      <c r="CZ1" s="36" t="s">
        <v>199</v>
      </c>
      <c r="DA1" s="36" t="s">
        <v>199</v>
      </c>
      <c r="DB1" s="36" t="s">
        <v>199</v>
      </c>
      <c r="DC1" s="36" t="s">
        <v>199</v>
      </c>
      <c r="DD1" s="36" t="s">
        <v>199</v>
      </c>
      <c r="DE1" s="36" t="s">
        <v>199</v>
      </c>
      <c r="DF1" s="36" t="s">
        <v>199</v>
      </c>
      <c r="DG1" s="36" t="s">
        <v>199</v>
      </c>
      <c r="DH1" s="36" t="s">
        <v>199</v>
      </c>
      <c r="DI1" s="36" t="s">
        <v>199</v>
      </c>
      <c r="DJ1" s="36" t="s">
        <v>199</v>
      </c>
      <c r="DK1" s="36" t="s">
        <v>199</v>
      </c>
      <c r="DL1" s="36" t="s">
        <v>199</v>
      </c>
      <c r="DM1" s="36" t="s">
        <v>199</v>
      </c>
      <c r="DN1" s="36" t="s">
        <v>199</v>
      </c>
      <c r="DO1" s="36" t="s">
        <v>199</v>
      </c>
      <c r="DP1" s="36" t="s">
        <v>199</v>
      </c>
      <c r="DQ1" s="36" t="s">
        <v>199</v>
      </c>
      <c r="DR1" s="36" t="s">
        <v>199</v>
      </c>
      <c r="DS1" s="36" t="s">
        <v>199</v>
      </c>
      <c r="DT1" s="36" t="s">
        <v>199</v>
      </c>
      <c r="DU1" s="36" t="s">
        <v>199</v>
      </c>
      <c r="DV1" s="36" t="s">
        <v>199</v>
      </c>
      <c r="DW1" s="36" t="s">
        <v>199</v>
      </c>
      <c r="DX1" s="36" t="s">
        <v>199</v>
      </c>
      <c r="DY1" s="36" t="s">
        <v>199</v>
      </c>
      <c r="DZ1" s="36" t="s">
        <v>199</v>
      </c>
      <c r="EA1" s="36" t="s">
        <v>199</v>
      </c>
      <c r="EB1" s="36" t="s">
        <v>199</v>
      </c>
      <c r="EC1" s="36" t="s">
        <v>199</v>
      </c>
      <c r="ED1" s="36" t="s">
        <v>199</v>
      </c>
      <c r="EE1" s="36" t="s">
        <v>199</v>
      </c>
      <c r="EF1" s="36" t="s">
        <v>199</v>
      </c>
      <c r="EG1" s="36" t="s">
        <v>199</v>
      </c>
      <c r="EH1" s="36" t="s">
        <v>199</v>
      </c>
      <c r="EI1" s="36" t="s">
        <v>199</v>
      </c>
      <c r="EJ1" s="36" t="s">
        <v>199</v>
      </c>
      <c r="EK1" s="36" t="s">
        <v>199</v>
      </c>
      <c r="EL1" s="36" t="s">
        <v>199</v>
      </c>
      <c r="EM1" s="36" t="s">
        <v>199</v>
      </c>
      <c r="EN1" s="36" t="s">
        <v>199</v>
      </c>
      <c r="EO1" s="36" t="s">
        <v>199</v>
      </c>
      <c r="EP1" s="36" t="s">
        <v>199</v>
      </c>
      <c r="EQ1" s="36" t="s">
        <v>199</v>
      </c>
      <c r="ER1" s="36" t="s">
        <v>199</v>
      </c>
      <c r="ES1" s="36" t="s">
        <v>199</v>
      </c>
      <c r="ET1" s="36" t="s">
        <v>199</v>
      </c>
      <c r="EU1" s="36" t="s">
        <v>199</v>
      </c>
      <c r="EV1" s="36" t="s">
        <v>199</v>
      </c>
      <c r="EW1" s="36" t="s">
        <v>199</v>
      </c>
      <c r="EX1" s="36" t="s">
        <v>199</v>
      </c>
      <c r="EY1" s="36" t="s">
        <v>199</v>
      </c>
      <c r="EZ1" s="36" t="s">
        <v>199</v>
      </c>
      <c r="FA1" s="36" t="s">
        <v>199</v>
      </c>
      <c r="FB1" s="36" t="s">
        <v>199</v>
      </c>
      <c r="FC1" s="36" t="s">
        <v>199</v>
      </c>
      <c r="FD1" s="36" t="s">
        <v>199</v>
      </c>
      <c r="FE1" s="36" t="s">
        <v>199</v>
      </c>
      <c r="FF1" s="36" t="s">
        <v>199</v>
      </c>
      <c r="FG1" s="36" t="s">
        <v>199</v>
      </c>
      <c r="FH1" s="36" t="s">
        <v>199</v>
      </c>
      <c r="FI1" s="36" t="s">
        <v>199</v>
      </c>
      <c r="FJ1" s="36" t="s">
        <v>199</v>
      </c>
      <c r="FK1" s="36" t="s">
        <v>199</v>
      </c>
      <c r="FL1" s="36" t="s">
        <v>199</v>
      </c>
      <c r="FM1" s="36" t="s">
        <v>199</v>
      </c>
      <c r="FN1" s="36" t="s">
        <v>199</v>
      </c>
      <c r="FO1" s="36" t="s">
        <v>199</v>
      </c>
      <c r="FP1" s="36" t="s">
        <v>199</v>
      </c>
      <c r="FQ1" s="36" t="s">
        <v>199</v>
      </c>
      <c r="FR1" s="36" t="s">
        <v>199</v>
      </c>
      <c r="FS1" s="36" t="s">
        <v>199</v>
      </c>
      <c r="FT1" s="36" t="s">
        <v>199</v>
      </c>
      <c r="FU1" s="36" t="s">
        <v>199</v>
      </c>
      <c r="FV1" s="36" t="s">
        <v>199</v>
      </c>
      <c r="FW1" s="36" t="s">
        <v>199</v>
      </c>
      <c r="FX1" s="36" t="s">
        <v>199</v>
      </c>
      <c r="FY1" s="36" t="s">
        <v>199</v>
      </c>
      <c r="FZ1" s="36" t="s">
        <v>199</v>
      </c>
      <c r="GA1" s="36" t="s">
        <v>199</v>
      </c>
      <c r="GB1" s="36" t="s">
        <v>199</v>
      </c>
      <c r="GC1" s="36" t="s">
        <v>199</v>
      </c>
      <c r="GD1" s="36" t="s">
        <v>199</v>
      </c>
      <c r="GE1" s="36" t="s">
        <v>199</v>
      </c>
      <c r="GF1" s="36" t="s">
        <v>199</v>
      </c>
      <c r="GG1" s="36" t="s">
        <v>199</v>
      </c>
      <c r="GH1" s="36" t="s">
        <v>199</v>
      </c>
      <c r="GI1" s="36" t="s">
        <v>199</v>
      </c>
      <c r="GJ1" s="36" t="s">
        <v>199</v>
      </c>
      <c r="GK1" s="36" t="s">
        <v>199</v>
      </c>
      <c r="GL1" s="36" t="s">
        <v>199</v>
      </c>
      <c r="GM1" s="36" t="s">
        <v>199</v>
      </c>
      <c r="GN1" s="36" t="s">
        <v>199</v>
      </c>
      <c r="GO1" s="36" t="s">
        <v>199</v>
      </c>
      <c r="GP1" s="36" t="s">
        <v>199</v>
      </c>
      <c r="GQ1" s="36" t="s">
        <v>199</v>
      </c>
      <c r="GR1" s="36" t="s">
        <v>199</v>
      </c>
      <c r="GS1" s="36" t="s">
        <v>199</v>
      </c>
      <c r="GT1" s="36" t="s">
        <v>199</v>
      </c>
      <c r="GU1" s="36" t="s">
        <v>199</v>
      </c>
      <c r="GV1" s="36" t="s">
        <v>199</v>
      </c>
      <c r="GW1" s="36" t="s">
        <v>199</v>
      </c>
      <c r="GX1" s="36" t="s">
        <v>199</v>
      </c>
      <c r="GY1" s="36" t="s">
        <v>199</v>
      </c>
      <c r="GZ1" s="36" t="s">
        <v>199</v>
      </c>
      <c r="HA1" s="36" t="s">
        <v>199</v>
      </c>
      <c r="HB1" s="36" t="s">
        <v>199</v>
      </c>
      <c r="HC1" s="36" t="s">
        <v>199</v>
      </c>
      <c r="HD1" s="36" t="s">
        <v>199</v>
      </c>
      <c r="HE1" s="36" t="s">
        <v>199</v>
      </c>
      <c r="HF1" s="36" t="s">
        <v>199</v>
      </c>
      <c r="HG1" s="36" t="s">
        <v>199</v>
      </c>
      <c r="HH1" s="36" t="s">
        <v>199</v>
      </c>
      <c r="HI1" s="36" t="s">
        <v>199</v>
      </c>
      <c r="HJ1" s="36" t="s">
        <v>199</v>
      </c>
      <c r="HK1" s="36" t="s">
        <v>199</v>
      </c>
      <c r="HL1" s="36" t="s">
        <v>199</v>
      </c>
      <c r="HM1" s="36" t="s">
        <v>199</v>
      </c>
      <c r="HN1" s="36" t="s">
        <v>199</v>
      </c>
      <c r="HO1" s="36" t="s">
        <v>199</v>
      </c>
      <c r="HP1" s="36" t="s">
        <v>199</v>
      </c>
      <c r="HQ1" s="36" t="s">
        <v>199</v>
      </c>
      <c r="HR1" s="36" t="s">
        <v>199</v>
      </c>
      <c r="HS1" s="36" t="s">
        <v>199</v>
      </c>
      <c r="HT1" s="36" t="s">
        <v>199</v>
      </c>
      <c r="HU1" s="36" t="s">
        <v>199</v>
      </c>
      <c r="HV1" s="36" t="s">
        <v>199</v>
      </c>
      <c r="HW1" s="36" t="s">
        <v>199</v>
      </c>
      <c r="HX1" s="36" t="s">
        <v>199</v>
      </c>
      <c r="HY1" s="36" t="s">
        <v>199</v>
      </c>
      <c r="HZ1" s="36" t="s">
        <v>199</v>
      </c>
      <c r="IA1" s="36" t="s">
        <v>199</v>
      </c>
      <c r="IB1" s="36" t="s">
        <v>199</v>
      </c>
      <c r="IC1" s="36" t="s">
        <v>199</v>
      </c>
      <c r="ID1" s="36" t="s">
        <v>199</v>
      </c>
      <c r="IE1" s="36" t="s">
        <v>199</v>
      </c>
      <c r="IF1" s="36" t="s">
        <v>199</v>
      </c>
      <c r="IG1" s="36" t="s">
        <v>199</v>
      </c>
      <c r="IH1" s="36" t="s">
        <v>199</v>
      </c>
      <c r="II1" s="36" t="s">
        <v>199</v>
      </c>
      <c r="IJ1" s="36" t="s">
        <v>199</v>
      </c>
      <c r="IK1" s="36" t="s">
        <v>199</v>
      </c>
      <c r="IL1" s="36" t="s">
        <v>199</v>
      </c>
      <c r="IM1" s="36" t="s">
        <v>199</v>
      </c>
      <c r="IN1" s="36" t="s">
        <v>199</v>
      </c>
      <c r="IO1" s="36" t="s">
        <v>199</v>
      </c>
      <c r="IP1" s="36" t="s">
        <v>199</v>
      </c>
      <c r="IQ1" s="36" t="s">
        <v>199</v>
      </c>
      <c r="IR1" s="36" t="s">
        <v>199</v>
      </c>
      <c r="IS1" s="36" t="s">
        <v>199</v>
      </c>
      <c r="IT1" s="36" t="s">
        <v>199</v>
      </c>
      <c r="IU1" s="36" t="s">
        <v>199</v>
      </c>
      <c r="IV1" s="36" t="s">
        <v>199</v>
      </c>
      <c r="IW1" s="36" t="s">
        <v>199</v>
      </c>
      <c r="IX1" s="36" t="s">
        <v>199</v>
      </c>
      <c r="IY1" s="36" t="s">
        <v>199</v>
      </c>
      <c r="IZ1" s="36" t="s">
        <v>199</v>
      </c>
      <c r="JA1" s="36" t="s">
        <v>199</v>
      </c>
      <c r="JB1" s="36" t="s">
        <v>199</v>
      </c>
      <c r="JC1" s="36" t="s">
        <v>199</v>
      </c>
      <c r="JD1" s="36" t="s">
        <v>199</v>
      </c>
      <c r="JE1" s="36" t="s">
        <v>199</v>
      </c>
      <c r="JF1" s="36"/>
      <c r="JG1" s="36"/>
      <c r="JH1" s="36"/>
      <c r="JI1" s="36"/>
      <c r="JJ1" s="36"/>
      <c r="JK1" s="36"/>
      <c r="JL1" s="36"/>
      <c r="JM1" s="36"/>
      <c r="JN1" s="36"/>
      <c r="JO1" s="36"/>
    </row>
    <row r="2" spans="1:275">
      <c r="A2" s="38" t="s">
        <v>200</v>
      </c>
      <c r="B2" s="38">
        <v>0</v>
      </c>
      <c r="C2" s="38">
        <v>0</v>
      </c>
      <c r="D2" s="38">
        <v>0</v>
      </c>
      <c r="E2" s="38">
        <v>0</v>
      </c>
      <c r="F2" s="38">
        <v>0</v>
      </c>
      <c r="G2" s="38">
        <v>0</v>
      </c>
      <c r="H2" s="38">
        <v>1</v>
      </c>
      <c r="I2" s="38">
        <v>1</v>
      </c>
      <c r="J2" s="38">
        <v>1</v>
      </c>
      <c r="K2" s="38">
        <v>2</v>
      </c>
      <c r="L2" s="38">
        <v>2</v>
      </c>
      <c r="M2" s="38">
        <v>2</v>
      </c>
      <c r="N2" s="38">
        <v>2</v>
      </c>
      <c r="O2" s="38">
        <v>2</v>
      </c>
      <c r="P2" s="38">
        <v>2</v>
      </c>
      <c r="Q2" s="38">
        <v>2</v>
      </c>
      <c r="R2" s="38">
        <v>3</v>
      </c>
      <c r="S2" s="38">
        <v>3</v>
      </c>
      <c r="T2" s="38">
        <v>3</v>
      </c>
      <c r="U2" s="38">
        <v>3</v>
      </c>
      <c r="V2" s="38">
        <v>4</v>
      </c>
      <c r="W2" s="38">
        <v>4</v>
      </c>
      <c r="X2" s="38">
        <v>4</v>
      </c>
      <c r="Y2" s="38">
        <v>4</v>
      </c>
      <c r="Z2" s="38">
        <v>5</v>
      </c>
      <c r="AA2" s="38">
        <v>5</v>
      </c>
      <c r="AB2" s="38">
        <v>5</v>
      </c>
      <c r="AC2" s="38">
        <v>5</v>
      </c>
      <c r="AD2" s="38">
        <v>5</v>
      </c>
      <c r="AE2" s="38">
        <v>5</v>
      </c>
      <c r="AF2" s="38">
        <v>5</v>
      </c>
      <c r="AG2" s="38">
        <v>5</v>
      </c>
      <c r="AH2" s="38">
        <v>5</v>
      </c>
      <c r="AI2" s="38">
        <v>5</v>
      </c>
      <c r="AJ2" s="38">
        <v>5</v>
      </c>
      <c r="AK2" s="38">
        <v>5</v>
      </c>
      <c r="AL2" s="38">
        <v>5</v>
      </c>
      <c r="AM2" s="38">
        <v>5</v>
      </c>
      <c r="AN2" s="38">
        <v>6</v>
      </c>
      <c r="AO2" s="38">
        <v>6</v>
      </c>
      <c r="AP2" s="38">
        <v>6</v>
      </c>
      <c r="AQ2" s="38">
        <v>6</v>
      </c>
      <c r="AR2" s="38">
        <v>6</v>
      </c>
      <c r="AS2" s="38">
        <v>6</v>
      </c>
      <c r="AT2" s="38">
        <v>6</v>
      </c>
      <c r="AU2" s="38">
        <v>6</v>
      </c>
      <c r="AV2" s="38">
        <v>6</v>
      </c>
      <c r="AW2" s="38">
        <v>6</v>
      </c>
      <c r="AX2" s="38">
        <v>6</v>
      </c>
      <c r="AY2" s="38">
        <v>7</v>
      </c>
      <c r="AZ2" s="38">
        <v>7</v>
      </c>
      <c r="BA2" s="38">
        <v>7</v>
      </c>
      <c r="BB2" s="38">
        <v>7</v>
      </c>
      <c r="BC2" s="38">
        <v>7</v>
      </c>
      <c r="BD2" s="38">
        <v>7</v>
      </c>
      <c r="BE2" s="38">
        <v>7</v>
      </c>
      <c r="BF2" s="38">
        <v>7</v>
      </c>
      <c r="BG2" s="38">
        <v>7</v>
      </c>
      <c r="BH2" s="38">
        <v>7</v>
      </c>
      <c r="BI2" s="38">
        <v>7</v>
      </c>
      <c r="BJ2" s="38">
        <v>7</v>
      </c>
      <c r="BK2" s="38">
        <v>7</v>
      </c>
      <c r="BL2" s="38">
        <v>7</v>
      </c>
      <c r="BM2" s="38">
        <v>7</v>
      </c>
      <c r="BN2" s="38">
        <v>7</v>
      </c>
      <c r="BO2" s="38">
        <v>8</v>
      </c>
      <c r="BP2" s="38">
        <v>8</v>
      </c>
      <c r="BQ2" s="38">
        <v>8</v>
      </c>
      <c r="BR2" s="38">
        <v>8</v>
      </c>
      <c r="BS2" s="38">
        <v>8</v>
      </c>
      <c r="BT2" s="38">
        <v>8</v>
      </c>
      <c r="BU2" s="38">
        <v>8</v>
      </c>
      <c r="BV2" s="38">
        <v>8</v>
      </c>
      <c r="BW2" s="38">
        <v>8</v>
      </c>
      <c r="BX2" s="38">
        <v>8</v>
      </c>
      <c r="BY2" s="38">
        <v>8</v>
      </c>
      <c r="BZ2" s="38">
        <v>8</v>
      </c>
      <c r="CA2" s="38">
        <v>8</v>
      </c>
      <c r="CB2" s="38">
        <v>8</v>
      </c>
      <c r="CC2" s="38">
        <v>8</v>
      </c>
      <c r="CD2" s="38">
        <v>8</v>
      </c>
      <c r="CE2" s="38">
        <v>8</v>
      </c>
      <c r="CF2" s="38">
        <v>8</v>
      </c>
      <c r="CG2" s="38">
        <v>8</v>
      </c>
      <c r="CH2" s="38">
        <v>8</v>
      </c>
      <c r="CI2" s="38">
        <v>8</v>
      </c>
      <c r="CJ2" s="38">
        <v>8</v>
      </c>
      <c r="CK2" s="38">
        <v>8</v>
      </c>
      <c r="CL2" s="38">
        <v>8</v>
      </c>
      <c r="CM2" s="38">
        <v>8</v>
      </c>
      <c r="CN2" s="38">
        <v>8</v>
      </c>
      <c r="CO2" s="38">
        <v>8</v>
      </c>
      <c r="CP2" s="38">
        <v>8</v>
      </c>
      <c r="CQ2" s="38">
        <v>8</v>
      </c>
      <c r="CR2" s="38">
        <v>8</v>
      </c>
      <c r="CS2" s="38">
        <v>8</v>
      </c>
      <c r="CT2" s="38">
        <v>8</v>
      </c>
      <c r="CU2" s="38">
        <v>8</v>
      </c>
      <c r="CV2" s="38">
        <v>8</v>
      </c>
      <c r="CW2" s="38">
        <v>8</v>
      </c>
      <c r="CX2" s="38">
        <v>8</v>
      </c>
      <c r="CY2" s="38">
        <v>8</v>
      </c>
      <c r="CZ2" s="38">
        <v>8</v>
      </c>
      <c r="DA2" s="38">
        <v>8</v>
      </c>
      <c r="DB2" s="38">
        <v>8</v>
      </c>
      <c r="DC2" s="38">
        <v>8</v>
      </c>
      <c r="DD2" s="38">
        <v>8</v>
      </c>
      <c r="DE2" s="38">
        <v>8</v>
      </c>
      <c r="DF2" s="38">
        <v>8</v>
      </c>
      <c r="DG2" s="38">
        <v>8</v>
      </c>
      <c r="DH2" s="38">
        <v>8</v>
      </c>
      <c r="DI2" s="38">
        <v>8</v>
      </c>
      <c r="DJ2" s="38">
        <v>8</v>
      </c>
      <c r="DK2" s="38">
        <v>8</v>
      </c>
      <c r="DL2" s="38">
        <v>8</v>
      </c>
      <c r="DM2" s="38">
        <v>8</v>
      </c>
      <c r="DN2" s="38">
        <v>8</v>
      </c>
      <c r="DO2" s="38">
        <v>8</v>
      </c>
      <c r="DP2" s="38">
        <v>8</v>
      </c>
      <c r="DQ2" s="38">
        <v>8</v>
      </c>
      <c r="DR2" s="38">
        <v>8</v>
      </c>
      <c r="DS2" s="38">
        <v>8</v>
      </c>
      <c r="DT2" s="38">
        <v>8</v>
      </c>
      <c r="DU2" s="38">
        <v>8</v>
      </c>
      <c r="DV2" s="38">
        <v>8</v>
      </c>
      <c r="DW2" s="38">
        <v>8</v>
      </c>
      <c r="DX2" s="38">
        <v>8</v>
      </c>
      <c r="DY2" s="38">
        <v>8</v>
      </c>
      <c r="DZ2" s="38">
        <v>8</v>
      </c>
      <c r="EA2" s="38">
        <v>8</v>
      </c>
      <c r="EB2" s="38">
        <v>8</v>
      </c>
      <c r="EC2" s="38">
        <v>8</v>
      </c>
      <c r="ED2" s="38">
        <v>8</v>
      </c>
      <c r="EE2" s="38">
        <v>8</v>
      </c>
      <c r="EF2" s="38">
        <v>8</v>
      </c>
      <c r="EG2" s="38">
        <v>8</v>
      </c>
      <c r="EH2" s="38">
        <v>8</v>
      </c>
      <c r="EI2" s="38">
        <v>8</v>
      </c>
      <c r="EJ2" s="38">
        <v>8</v>
      </c>
      <c r="EK2" s="38">
        <v>8</v>
      </c>
      <c r="EL2" s="38">
        <v>8</v>
      </c>
      <c r="EM2" s="38">
        <v>8</v>
      </c>
      <c r="EN2" s="38">
        <v>8</v>
      </c>
      <c r="EO2" s="38">
        <v>8</v>
      </c>
      <c r="EP2" s="38">
        <v>8</v>
      </c>
      <c r="EQ2" s="38">
        <v>8</v>
      </c>
      <c r="ER2" s="38">
        <v>8</v>
      </c>
      <c r="ES2" s="38">
        <v>8</v>
      </c>
      <c r="ET2" s="38">
        <v>9</v>
      </c>
      <c r="EU2" s="38">
        <v>10</v>
      </c>
      <c r="EV2" s="38">
        <v>11</v>
      </c>
      <c r="EW2" s="38">
        <v>11</v>
      </c>
      <c r="EX2" s="38">
        <v>11</v>
      </c>
      <c r="EY2" s="38">
        <v>11</v>
      </c>
      <c r="EZ2" s="38">
        <v>11</v>
      </c>
      <c r="FA2" s="38">
        <v>11</v>
      </c>
      <c r="FB2" s="38">
        <v>11</v>
      </c>
      <c r="FC2" s="38">
        <v>11</v>
      </c>
      <c r="FD2" s="38">
        <v>11</v>
      </c>
      <c r="FE2" s="38">
        <v>11</v>
      </c>
      <c r="FF2" s="38">
        <v>11</v>
      </c>
      <c r="FG2" s="38">
        <v>11</v>
      </c>
      <c r="FH2" s="38">
        <v>11</v>
      </c>
      <c r="FI2" s="38">
        <v>11</v>
      </c>
      <c r="FJ2" s="38">
        <v>11</v>
      </c>
      <c r="FK2" s="38">
        <v>11</v>
      </c>
      <c r="FL2" s="38">
        <v>11</v>
      </c>
      <c r="FM2" s="38">
        <v>11</v>
      </c>
      <c r="FN2" s="38">
        <v>11</v>
      </c>
      <c r="FO2" s="38">
        <v>11</v>
      </c>
      <c r="FP2" s="38">
        <v>11</v>
      </c>
      <c r="FQ2" s="38">
        <v>11</v>
      </c>
      <c r="FR2" s="38">
        <v>11</v>
      </c>
      <c r="FS2" s="38">
        <v>11</v>
      </c>
      <c r="FT2" s="38">
        <v>11</v>
      </c>
      <c r="FU2" s="38">
        <v>11</v>
      </c>
      <c r="FV2" s="38">
        <v>11</v>
      </c>
      <c r="FW2" s="38">
        <v>11</v>
      </c>
      <c r="FX2" s="38">
        <v>11</v>
      </c>
      <c r="FY2" s="38">
        <v>11</v>
      </c>
      <c r="FZ2" s="38">
        <v>11</v>
      </c>
      <c r="GA2" s="38">
        <v>11</v>
      </c>
      <c r="GB2" s="38">
        <v>11</v>
      </c>
      <c r="GC2" s="38">
        <v>11</v>
      </c>
      <c r="GD2" s="38">
        <v>11</v>
      </c>
      <c r="GE2" s="38">
        <v>11</v>
      </c>
      <c r="GF2" s="38">
        <v>11</v>
      </c>
      <c r="GG2" s="38">
        <v>11</v>
      </c>
      <c r="GH2" s="38">
        <v>11</v>
      </c>
      <c r="GI2" s="38">
        <v>11</v>
      </c>
      <c r="GJ2" s="38">
        <v>11</v>
      </c>
      <c r="GK2" s="38">
        <v>11</v>
      </c>
      <c r="GL2" s="38">
        <v>11</v>
      </c>
      <c r="GM2" s="38">
        <v>11</v>
      </c>
      <c r="GN2" s="38">
        <v>11</v>
      </c>
      <c r="GO2" s="38">
        <v>11</v>
      </c>
      <c r="GP2" s="38">
        <v>11</v>
      </c>
      <c r="GQ2" s="38">
        <v>11</v>
      </c>
      <c r="GR2" s="38">
        <v>11</v>
      </c>
      <c r="GS2" s="38">
        <v>11</v>
      </c>
      <c r="GT2" s="38">
        <v>11</v>
      </c>
      <c r="GU2" s="38">
        <v>11</v>
      </c>
      <c r="GV2" s="38">
        <v>11</v>
      </c>
      <c r="GW2" s="38">
        <v>11</v>
      </c>
      <c r="GX2" s="38">
        <v>11</v>
      </c>
      <c r="GY2" s="38">
        <v>11</v>
      </c>
      <c r="GZ2" s="38">
        <v>11</v>
      </c>
      <c r="HA2" s="38">
        <v>11</v>
      </c>
      <c r="HB2" s="38">
        <v>11</v>
      </c>
      <c r="HC2" s="38">
        <v>11</v>
      </c>
      <c r="HD2" s="38">
        <v>11</v>
      </c>
      <c r="HE2" s="38">
        <v>11</v>
      </c>
      <c r="HF2" s="38">
        <v>11</v>
      </c>
      <c r="HG2" s="38">
        <v>11</v>
      </c>
      <c r="HH2" s="38">
        <v>11</v>
      </c>
      <c r="HI2" s="38">
        <v>11</v>
      </c>
      <c r="HJ2" s="38">
        <v>11</v>
      </c>
      <c r="HK2" s="38">
        <v>11</v>
      </c>
      <c r="HL2" s="38">
        <v>11</v>
      </c>
      <c r="HM2" s="38">
        <v>11</v>
      </c>
      <c r="HN2" s="38">
        <v>11</v>
      </c>
      <c r="HO2" s="38">
        <v>11</v>
      </c>
      <c r="HP2" s="38">
        <v>11</v>
      </c>
      <c r="HQ2" s="38">
        <v>11</v>
      </c>
      <c r="HR2" s="38">
        <v>11</v>
      </c>
      <c r="HS2" s="38">
        <v>11</v>
      </c>
      <c r="HT2" s="38">
        <v>11</v>
      </c>
      <c r="HU2" s="38">
        <v>11</v>
      </c>
      <c r="HV2" s="38">
        <v>11</v>
      </c>
      <c r="HW2" s="38">
        <v>11</v>
      </c>
      <c r="HX2" s="38">
        <v>12</v>
      </c>
      <c r="HY2" s="38">
        <v>12</v>
      </c>
      <c r="HZ2" s="38">
        <v>12</v>
      </c>
      <c r="IA2" s="38">
        <v>12</v>
      </c>
      <c r="IB2" s="38">
        <v>12</v>
      </c>
      <c r="IC2" s="38">
        <v>12</v>
      </c>
      <c r="ID2" s="38">
        <v>12</v>
      </c>
      <c r="IE2" s="38">
        <v>12</v>
      </c>
      <c r="IF2" s="38">
        <v>12</v>
      </c>
      <c r="IG2" s="38">
        <v>12</v>
      </c>
      <c r="IH2" s="38">
        <v>13</v>
      </c>
      <c r="II2" s="38">
        <v>13</v>
      </c>
      <c r="IJ2" s="38">
        <v>13</v>
      </c>
      <c r="IK2" s="38">
        <v>13</v>
      </c>
      <c r="IL2" s="38">
        <v>13</v>
      </c>
      <c r="IM2" s="38">
        <v>13</v>
      </c>
      <c r="IN2" s="38">
        <v>13</v>
      </c>
      <c r="IO2" s="38">
        <v>13</v>
      </c>
      <c r="IP2" s="38">
        <v>13</v>
      </c>
      <c r="IQ2" s="38">
        <v>13</v>
      </c>
      <c r="IR2" s="38">
        <v>14</v>
      </c>
      <c r="IS2" s="38">
        <v>14</v>
      </c>
      <c r="IT2" s="38">
        <v>14</v>
      </c>
      <c r="IU2" s="38">
        <v>14</v>
      </c>
      <c r="IV2" s="38">
        <v>14</v>
      </c>
      <c r="IW2" s="38">
        <v>14</v>
      </c>
      <c r="IX2" s="38">
        <v>15</v>
      </c>
      <c r="IY2" s="38">
        <v>16</v>
      </c>
      <c r="IZ2" s="38">
        <v>16</v>
      </c>
      <c r="JA2" s="38">
        <v>16</v>
      </c>
      <c r="JB2" s="38">
        <v>16</v>
      </c>
      <c r="JC2" s="38">
        <v>17</v>
      </c>
      <c r="JD2" s="38">
        <v>17</v>
      </c>
      <c r="JE2" s="38">
        <v>17</v>
      </c>
      <c r="JF2" s="38">
        <v>1</v>
      </c>
      <c r="JG2" s="299">
        <f>JF2+1</f>
        <v>2</v>
      </c>
      <c r="JH2" s="299">
        <f t="shared" ref="JH2:JL2" si="0">JG2+1</f>
        <v>3</v>
      </c>
      <c r="JI2" s="299">
        <f>JH2+1</f>
        <v>4</v>
      </c>
      <c r="JJ2" s="299">
        <f t="shared" si="0"/>
        <v>5</v>
      </c>
      <c r="JK2" s="299">
        <f t="shared" si="0"/>
        <v>6</v>
      </c>
      <c r="JL2" s="299">
        <f t="shared" si="0"/>
        <v>7</v>
      </c>
      <c r="JM2" s="299">
        <f>JL2+1</f>
        <v>8</v>
      </c>
      <c r="JN2" s="299">
        <f t="shared" ref="JN2:JO2" si="1">JM2+1</f>
        <v>9</v>
      </c>
      <c r="JO2" s="299">
        <f t="shared" si="1"/>
        <v>10</v>
      </c>
    </row>
    <row r="3" spans="1:275">
      <c r="A3" s="39" t="s">
        <v>201</v>
      </c>
      <c r="B3" s="40">
        <v>1</v>
      </c>
      <c r="C3" s="40">
        <v>2</v>
      </c>
      <c r="D3" s="40">
        <v>3</v>
      </c>
      <c r="E3" s="40">
        <v>4</v>
      </c>
      <c r="F3" s="40">
        <v>5</v>
      </c>
      <c r="G3" s="40">
        <v>6</v>
      </c>
      <c r="H3" s="40">
        <v>7</v>
      </c>
      <c r="I3" s="40">
        <v>8</v>
      </c>
      <c r="J3" s="40">
        <v>9</v>
      </c>
      <c r="K3" s="40">
        <v>10</v>
      </c>
      <c r="L3" s="40">
        <v>11</v>
      </c>
      <c r="M3" s="40">
        <v>12</v>
      </c>
      <c r="N3" s="40">
        <v>13</v>
      </c>
      <c r="O3" s="40">
        <v>14</v>
      </c>
      <c r="P3" s="40">
        <v>15</v>
      </c>
      <c r="Q3" s="40">
        <v>16</v>
      </c>
      <c r="R3" s="40">
        <v>17</v>
      </c>
      <c r="S3" s="40">
        <v>18</v>
      </c>
      <c r="T3" s="40">
        <v>19</v>
      </c>
      <c r="U3" s="40">
        <v>20</v>
      </c>
      <c r="V3" s="40">
        <v>21</v>
      </c>
      <c r="W3" s="40">
        <v>22</v>
      </c>
      <c r="X3" s="40">
        <v>23</v>
      </c>
      <c r="Y3" s="40">
        <v>24</v>
      </c>
      <c r="Z3" s="40">
        <v>25</v>
      </c>
      <c r="AA3" s="40">
        <v>26</v>
      </c>
      <c r="AB3" s="40">
        <v>27</v>
      </c>
      <c r="AC3" s="40">
        <v>28</v>
      </c>
      <c r="AD3" s="40">
        <v>29</v>
      </c>
      <c r="AE3" s="40">
        <v>30</v>
      </c>
      <c r="AF3" s="40">
        <v>31</v>
      </c>
      <c r="AG3" s="40">
        <v>32</v>
      </c>
      <c r="AH3" s="40">
        <v>33</v>
      </c>
      <c r="AI3" s="40">
        <v>34</v>
      </c>
      <c r="AJ3" s="40">
        <v>35</v>
      </c>
      <c r="AK3" s="40">
        <v>36</v>
      </c>
      <c r="AL3" s="40">
        <v>37</v>
      </c>
      <c r="AM3" s="40">
        <v>38</v>
      </c>
      <c r="AN3" s="40">
        <v>39</v>
      </c>
      <c r="AO3" s="40">
        <v>40</v>
      </c>
      <c r="AP3" s="40">
        <v>41</v>
      </c>
      <c r="AQ3" s="40">
        <v>42</v>
      </c>
      <c r="AR3" s="40">
        <v>43</v>
      </c>
      <c r="AS3" s="40">
        <v>44</v>
      </c>
      <c r="AT3" s="40">
        <v>45</v>
      </c>
      <c r="AU3" s="40">
        <v>46</v>
      </c>
      <c r="AV3" s="40">
        <v>47</v>
      </c>
      <c r="AW3" s="40">
        <v>48</v>
      </c>
      <c r="AX3" s="40">
        <v>49</v>
      </c>
      <c r="AY3" s="40">
        <v>50</v>
      </c>
      <c r="AZ3" s="40">
        <v>51</v>
      </c>
      <c r="BA3" s="40">
        <v>52</v>
      </c>
      <c r="BB3" s="40">
        <v>53</v>
      </c>
      <c r="BC3" s="40">
        <v>54</v>
      </c>
      <c r="BD3" s="40">
        <v>55</v>
      </c>
      <c r="BE3" s="40">
        <v>56</v>
      </c>
      <c r="BF3" s="40">
        <v>57</v>
      </c>
      <c r="BG3" s="40">
        <v>58</v>
      </c>
      <c r="BH3" s="40">
        <v>59</v>
      </c>
      <c r="BI3" s="40">
        <v>60</v>
      </c>
      <c r="BJ3" s="40">
        <v>61</v>
      </c>
      <c r="BK3" s="40">
        <v>62</v>
      </c>
      <c r="BL3" s="40">
        <v>63</v>
      </c>
      <c r="BM3" s="40">
        <v>64</v>
      </c>
      <c r="BN3" s="40">
        <v>65</v>
      </c>
      <c r="BO3" s="40">
        <v>66</v>
      </c>
      <c r="BP3" s="40">
        <v>67</v>
      </c>
      <c r="BQ3" s="40">
        <v>68</v>
      </c>
      <c r="BR3" s="40">
        <v>69</v>
      </c>
      <c r="BS3" s="40">
        <v>70</v>
      </c>
      <c r="BT3" s="40">
        <v>71</v>
      </c>
      <c r="BU3" s="40">
        <v>72</v>
      </c>
      <c r="BV3" s="40">
        <v>73</v>
      </c>
      <c r="BW3" s="40">
        <v>74</v>
      </c>
      <c r="BX3" s="40">
        <v>75</v>
      </c>
      <c r="BY3" s="40">
        <v>76</v>
      </c>
      <c r="BZ3" s="40">
        <v>77</v>
      </c>
      <c r="CA3" s="40">
        <v>78</v>
      </c>
      <c r="CB3" s="40">
        <v>79</v>
      </c>
      <c r="CC3" s="40">
        <v>80</v>
      </c>
      <c r="CD3" s="40">
        <v>81</v>
      </c>
      <c r="CE3" s="40">
        <v>82</v>
      </c>
      <c r="CF3" s="40">
        <v>83</v>
      </c>
      <c r="CG3" s="40">
        <v>84</v>
      </c>
      <c r="CH3" s="40">
        <v>85</v>
      </c>
      <c r="CI3" s="40">
        <v>86</v>
      </c>
      <c r="CJ3" s="40">
        <v>87</v>
      </c>
      <c r="CK3" s="40">
        <v>88</v>
      </c>
      <c r="CL3" s="40">
        <v>89</v>
      </c>
      <c r="CM3" s="40">
        <v>90</v>
      </c>
      <c r="CN3" s="40">
        <v>91</v>
      </c>
      <c r="CO3" s="40">
        <v>92</v>
      </c>
      <c r="CP3" s="40">
        <v>93</v>
      </c>
      <c r="CQ3" s="40">
        <v>94</v>
      </c>
      <c r="CR3" s="40">
        <v>95</v>
      </c>
      <c r="CS3" s="40">
        <v>96</v>
      </c>
      <c r="CT3" s="40">
        <v>97</v>
      </c>
      <c r="CU3" s="40">
        <v>98</v>
      </c>
      <c r="CV3" s="40">
        <v>99</v>
      </c>
      <c r="CW3" s="40">
        <v>100</v>
      </c>
      <c r="CX3" s="40">
        <v>101</v>
      </c>
      <c r="CY3" s="40">
        <v>102</v>
      </c>
      <c r="CZ3" s="40">
        <v>103</v>
      </c>
      <c r="DA3" s="40">
        <v>104</v>
      </c>
      <c r="DB3" s="40">
        <v>105</v>
      </c>
      <c r="DC3" s="40">
        <v>106</v>
      </c>
      <c r="DD3" s="40">
        <v>107</v>
      </c>
      <c r="DE3" s="40">
        <v>108</v>
      </c>
      <c r="DF3" s="40">
        <v>109</v>
      </c>
      <c r="DG3" s="40">
        <v>110</v>
      </c>
      <c r="DH3" s="40">
        <v>111</v>
      </c>
      <c r="DI3" s="40">
        <v>112</v>
      </c>
      <c r="DJ3" s="40">
        <v>113</v>
      </c>
      <c r="DK3" s="40">
        <v>114</v>
      </c>
      <c r="DL3" s="40">
        <v>115</v>
      </c>
      <c r="DM3" s="40">
        <v>116</v>
      </c>
      <c r="DN3" s="40">
        <v>117</v>
      </c>
      <c r="DO3" s="40">
        <v>118</v>
      </c>
      <c r="DP3" s="40">
        <v>119</v>
      </c>
      <c r="DQ3" s="40">
        <v>120</v>
      </c>
      <c r="DR3" s="40">
        <v>121</v>
      </c>
      <c r="DS3" s="40">
        <v>122</v>
      </c>
      <c r="DT3" s="40">
        <v>123</v>
      </c>
      <c r="DU3" s="40">
        <v>124</v>
      </c>
      <c r="DV3" s="40">
        <v>125</v>
      </c>
      <c r="DW3" s="40">
        <v>126</v>
      </c>
      <c r="DX3" s="40">
        <v>127</v>
      </c>
      <c r="DY3" s="40">
        <v>128</v>
      </c>
      <c r="DZ3" s="40">
        <v>129</v>
      </c>
      <c r="EA3" s="40">
        <v>130</v>
      </c>
      <c r="EB3" s="40">
        <v>131</v>
      </c>
      <c r="EC3" s="40">
        <v>132</v>
      </c>
      <c r="ED3" s="40">
        <v>133</v>
      </c>
      <c r="EE3" s="40">
        <v>134</v>
      </c>
      <c r="EF3" s="40">
        <v>135</v>
      </c>
      <c r="EG3" s="40">
        <v>136</v>
      </c>
      <c r="EH3" s="40">
        <v>137</v>
      </c>
      <c r="EI3" s="40">
        <v>138</v>
      </c>
      <c r="EJ3" s="40">
        <v>139</v>
      </c>
      <c r="EK3" s="40">
        <v>140</v>
      </c>
      <c r="EL3" s="40">
        <v>141</v>
      </c>
      <c r="EM3" s="40">
        <v>142</v>
      </c>
      <c r="EN3" s="40">
        <v>143</v>
      </c>
      <c r="EO3" s="40">
        <v>144</v>
      </c>
      <c r="EP3" s="40">
        <v>145</v>
      </c>
      <c r="EQ3" s="40">
        <v>146</v>
      </c>
      <c r="ER3" s="40">
        <v>147</v>
      </c>
      <c r="ES3" s="40">
        <v>148</v>
      </c>
      <c r="ET3" s="40">
        <v>149</v>
      </c>
      <c r="EU3" s="40">
        <v>150</v>
      </c>
      <c r="EV3" s="40">
        <v>151</v>
      </c>
      <c r="EW3" s="40">
        <v>152</v>
      </c>
      <c r="EX3" s="40">
        <v>153</v>
      </c>
      <c r="EY3" s="40">
        <v>154</v>
      </c>
      <c r="EZ3" s="40">
        <v>155</v>
      </c>
      <c r="FA3" s="40">
        <v>156</v>
      </c>
      <c r="FB3" s="40">
        <v>157</v>
      </c>
      <c r="FC3" s="40">
        <v>158</v>
      </c>
      <c r="FD3" s="40">
        <v>159</v>
      </c>
      <c r="FE3" s="40">
        <v>160</v>
      </c>
      <c r="FF3" s="40">
        <v>161</v>
      </c>
      <c r="FG3" s="40">
        <v>162</v>
      </c>
      <c r="FH3" s="40">
        <v>163</v>
      </c>
      <c r="FI3" s="40">
        <v>164</v>
      </c>
      <c r="FJ3" s="40">
        <v>165</v>
      </c>
      <c r="FK3" s="40">
        <v>166</v>
      </c>
      <c r="FL3" s="40">
        <v>167</v>
      </c>
      <c r="FM3" s="40">
        <v>168</v>
      </c>
      <c r="FN3" s="40">
        <v>169</v>
      </c>
      <c r="FO3" s="40">
        <v>170</v>
      </c>
      <c r="FP3" s="40">
        <v>171</v>
      </c>
      <c r="FQ3" s="40">
        <v>172</v>
      </c>
      <c r="FR3" s="40">
        <v>173</v>
      </c>
      <c r="FS3" s="40">
        <v>174</v>
      </c>
      <c r="FT3" s="40">
        <v>175</v>
      </c>
      <c r="FU3" s="40">
        <v>176</v>
      </c>
      <c r="FV3" s="40">
        <v>177</v>
      </c>
      <c r="FW3" s="40">
        <v>178</v>
      </c>
      <c r="FX3" s="40">
        <v>179</v>
      </c>
      <c r="FY3" s="40">
        <v>180</v>
      </c>
      <c r="FZ3" s="40">
        <v>181</v>
      </c>
      <c r="GA3" s="40">
        <v>182</v>
      </c>
      <c r="GB3" s="40">
        <v>183</v>
      </c>
      <c r="GC3" s="40">
        <v>184</v>
      </c>
      <c r="GD3" s="40">
        <v>185</v>
      </c>
      <c r="GE3" s="40">
        <v>186</v>
      </c>
      <c r="GF3" s="40">
        <v>187</v>
      </c>
      <c r="GG3" s="40">
        <v>188</v>
      </c>
      <c r="GH3" s="40">
        <v>189</v>
      </c>
      <c r="GI3" s="40">
        <v>190</v>
      </c>
      <c r="GJ3" s="40">
        <v>191</v>
      </c>
      <c r="GK3" s="40">
        <v>192</v>
      </c>
      <c r="GL3" s="40">
        <v>193</v>
      </c>
      <c r="GM3" s="40">
        <v>194</v>
      </c>
      <c r="GN3" s="40">
        <v>195</v>
      </c>
      <c r="GO3" s="40">
        <v>196</v>
      </c>
      <c r="GP3" s="40">
        <v>197</v>
      </c>
      <c r="GQ3" s="40">
        <v>198</v>
      </c>
      <c r="GR3" s="40">
        <v>199</v>
      </c>
      <c r="GS3" s="40">
        <v>200</v>
      </c>
      <c r="GT3" s="40">
        <v>201</v>
      </c>
      <c r="GU3" s="40">
        <v>202</v>
      </c>
      <c r="GV3" s="40">
        <v>203</v>
      </c>
      <c r="GW3" s="40">
        <v>204</v>
      </c>
      <c r="GX3" s="40">
        <v>205</v>
      </c>
      <c r="GY3" s="40">
        <v>206</v>
      </c>
      <c r="GZ3" s="40">
        <v>207</v>
      </c>
      <c r="HA3" s="40">
        <v>208</v>
      </c>
      <c r="HB3" s="40">
        <v>209</v>
      </c>
      <c r="HC3" s="40">
        <v>210</v>
      </c>
      <c r="HD3" s="40">
        <v>211</v>
      </c>
      <c r="HE3" s="40">
        <v>212</v>
      </c>
      <c r="HF3" s="40">
        <v>213</v>
      </c>
      <c r="HG3" s="40">
        <v>214</v>
      </c>
      <c r="HH3" s="40">
        <v>215</v>
      </c>
      <c r="HI3" s="40">
        <v>216</v>
      </c>
      <c r="HJ3" s="40">
        <v>217</v>
      </c>
      <c r="HK3" s="40">
        <v>218</v>
      </c>
      <c r="HL3" s="40">
        <v>219</v>
      </c>
      <c r="HM3" s="40">
        <v>220</v>
      </c>
      <c r="HN3" s="40">
        <v>221</v>
      </c>
      <c r="HO3" s="40">
        <v>222</v>
      </c>
      <c r="HP3" s="40">
        <v>223</v>
      </c>
      <c r="HQ3" s="40">
        <v>224</v>
      </c>
      <c r="HR3" s="40">
        <v>225</v>
      </c>
      <c r="HS3" s="40">
        <v>226</v>
      </c>
      <c r="HT3" s="40">
        <v>227</v>
      </c>
      <c r="HU3" s="40">
        <v>228</v>
      </c>
      <c r="HV3" s="40">
        <v>229</v>
      </c>
      <c r="HW3" s="40">
        <v>230</v>
      </c>
      <c r="HX3" s="40">
        <v>231</v>
      </c>
      <c r="HY3" s="40">
        <v>232</v>
      </c>
      <c r="HZ3" s="40">
        <v>233</v>
      </c>
      <c r="IA3" s="40">
        <v>234</v>
      </c>
      <c r="IB3" s="40">
        <v>235</v>
      </c>
      <c r="IC3" s="40">
        <v>236</v>
      </c>
      <c r="ID3" s="40">
        <v>237</v>
      </c>
      <c r="IE3" s="40">
        <v>238</v>
      </c>
      <c r="IF3" s="40">
        <v>239</v>
      </c>
      <c r="IG3" s="40">
        <v>240</v>
      </c>
      <c r="IH3" s="40">
        <v>241</v>
      </c>
      <c r="II3" s="40">
        <v>242</v>
      </c>
      <c r="IJ3" s="40">
        <v>243</v>
      </c>
      <c r="IK3" s="40">
        <v>244</v>
      </c>
      <c r="IL3" s="40">
        <v>245</v>
      </c>
      <c r="IM3" s="40">
        <v>246</v>
      </c>
      <c r="IN3" s="40">
        <v>247</v>
      </c>
      <c r="IO3" s="40">
        <v>248</v>
      </c>
      <c r="IP3" s="40">
        <v>249</v>
      </c>
      <c r="IQ3" s="40">
        <v>250</v>
      </c>
      <c r="IR3" s="40">
        <v>251</v>
      </c>
      <c r="IS3" s="40">
        <v>252</v>
      </c>
      <c r="IT3" s="40">
        <v>253</v>
      </c>
      <c r="IU3" s="40">
        <v>254</v>
      </c>
      <c r="IV3" s="40">
        <v>255</v>
      </c>
      <c r="IW3" s="40">
        <v>256</v>
      </c>
      <c r="IX3" s="40">
        <v>257</v>
      </c>
      <c r="IY3" s="40">
        <v>258</v>
      </c>
      <c r="IZ3" s="40">
        <v>259</v>
      </c>
      <c r="JA3" s="40">
        <v>260</v>
      </c>
      <c r="JB3" s="40">
        <v>261</v>
      </c>
      <c r="JC3" s="40">
        <v>262</v>
      </c>
      <c r="JD3" s="40">
        <v>263</v>
      </c>
      <c r="JE3" s="40">
        <v>264</v>
      </c>
      <c r="JF3" s="40" t="str">
        <f>"※" &amp; 300+JF2</f>
        <v>※301</v>
      </c>
      <c r="JG3" s="40" t="str">
        <f>"※" &amp; 300+JG2</f>
        <v>※302</v>
      </c>
      <c r="JH3" s="40" t="str">
        <f t="shared" ref="JH3:JO3" si="2">"※" &amp; 300+JH2</f>
        <v>※303</v>
      </c>
      <c r="JI3" s="40" t="str">
        <f t="shared" si="2"/>
        <v>※304</v>
      </c>
      <c r="JJ3" s="40" t="str">
        <f t="shared" si="2"/>
        <v>※305</v>
      </c>
      <c r="JK3" s="40" t="str">
        <f t="shared" si="2"/>
        <v>※306</v>
      </c>
      <c r="JL3" s="40" t="str">
        <f t="shared" si="2"/>
        <v>※307</v>
      </c>
      <c r="JM3" s="40" t="str">
        <f t="shared" si="2"/>
        <v>※308</v>
      </c>
      <c r="JN3" s="40" t="str">
        <f t="shared" si="2"/>
        <v>※309</v>
      </c>
      <c r="JO3" s="40" t="str">
        <f t="shared" si="2"/>
        <v>※310</v>
      </c>
    </row>
    <row r="4" spans="1:275">
      <c r="A4" s="41" t="s">
        <v>202</v>
      </c>
      <c r="B4" s="41" t="s">
        <v>203</v>
      </c>
      <c r="C4" s="41" t="s">
        <v>203</v>
      </c>
      <c r="D4" s="41" t="s">
        <v>203</v>
      </c>
      <c r="E4" s="41" t="s">
        <v>203</v>
      </c>
      <c r="F4" s="41" t="s">
        <v>203</v>
      </c>
      <c r="G4" s="41" t="s">
        <v>203</v>
      </c>
      <c r="H4" s="41" t="s">
        <v>204</v>
      </c>
      <c r="I4" s="41" t="s">
        <v>205</v>
      </c>
      <c r="J4" s="41" t="s">
        <v>205</v>
      </c>
      <c r="K4" s="41" t="s">
        <v>206</v>
      </c>
      <c r="L4" s="41" t="s">
        <v>206</v>
      </c>
      <c r="M4" s="41" t="s">
        <v>206</v>
      </c>
      <c r="N4" s="41" t="s">
        <v>207</v>
      </c>
      <c r="O4" s="41" t="s">
        <v>207</v>
      </c>
      <c r="P4" s="41" t="s">
        <v>207</v>
      </c>
      <c r="Q4" s="41" t="s">
        <v>207</v>
      </c>
      <c r="R4" s="41" t="s">
        <v>208</v>
      </c>
      <c r="S4" s="41" t="s">
        <v>208</v>
      </c>
      <c r="T4" s="41" t="s">
        <v>208</v>
      </c>
      <c r="U4" s="41" t="s">
        <v>208</v>
      </c>
      <c r="V4" s="41" t="s">
        <v>209</v>
      </c>
      <c r="W4" s="41" t="s">
        <v>209</v>
      </c>
      <c r="X4" s="41" t="s">
        <v>209</v>
      </c>
      <c r="Y4" s="41" t="s">
        <v>209</v>
      </c>
      <c r="Z4" s="41" t="s">
        <v>210</v>
      </c>
      <c r="AA4" s="41" t="s">
        <v>210</v>
      </c>
      <c r="AB4" s="41" t="s">
        <v>210</v>
      </c>
      <c r="AC4" s="41" t="s">
        <v>210</v>
      </c>
      <c r="AD4" s="41" t="s">
        <v>210</v>
      </c>
      <c r="AE4" s="41" t="s">
        <v>210</v>
      </c>
      <c r="AF4" s="41" t="s">
        <v>210</v>
      </c>
      <c r="AG4" s="41" t="s">
        <v>210</v>
      </c>
      <c r="AH4" s="41" t="s">
        <v>210</v>
      </c>
      <c r="AI4" s="41" t="s">
        <v>210</v>
      </c>
      <c r="AJ4" s="41" t="s">
        <v>210</v>
      </c>
      <c r="AK4" s="41" t="s">
        <v>210</v>
      </c>
      <c r="AL4" s="41" t="s">
        <v>210</v>
      </c>
      <c r="AM4" s="41" t="s">
        <v>210</v>
      </c>
      <c r="AN4" s="41" t="s">
        <v>211</v>
      </c>
      <c r="AO4" s="41" t="s">
        <v>211</v>
      </c>
      <c r="AP4" s="41" t="s">
        <v>211</v>
      </c>
      <c r="AQ4" s="41" t="s">
        <v>211</v>
      </c>
      <c r="AR4" s="41" t="s">
        <v>211</v>
      </c>
      <c r="AS4" s="41" t="s">
        <v>211</v>
      </c>
      <c r="AT4" s="41" t="s">
        <v>211</v>
      </c>
      <c r="AU4" s="41" t="s">
        <v>211</v>
      </c>
      <c r="AV4" s="41" t="s">
        <v>211</v>
      </c>
      <c r="AW4" s="41" t="s">
        <v>211</v>
      </c>
      <c r="AX4" s="41" t="s">
        <v>211</v>
      </c>
      <c r="AY4" s="41" t="s">
        <v>212</v>
      </c>
      <c r="AZ4" s="41" t="s">
        <v>212</v>
      </c>
      <c r="BA4" s="41" t="s">
        <v>212</v>
      </c>
      <c r="BB4" s="41" t="s">
        <v>212</v>
      </c>
      <c r="BC4" s="41" t="s">
        <v>212</v>
      </c>
      <c r="BD4" s="41" t="s">
        <v>212</v>
      </c>
      <c r="BE4" s="41" t="s">
        <v>212</v>
      </c>
      <c r="BF4" s="41" t="s">
        <v>212</v>
      </c>
      <c r="BG4" s="41" t="s">
        <v>212</v>
      </c>
      <c r="BH4" s="41" t="s">
        <v>212</v>
      </c>
      <c r="BI4" s="41" t="s">
        <v>212</v>
      </c>
      <c r="BJ4" s="41" t="s">
        <v>212</v>
      </c>
      <c r="BK4" s="41" t="s">
        <v>212</v>
      </c>
      <c r="BL4" s="41" t="s">
        <v>212</v>
      </c>
      <c r="BM4" s="41" t="s">
        <v>212</v>
      </c>
      <c r="BN4" s="41" t="s">
        <v>212</v>
      </c>
      <c r="BO4" s="41" t="s">
        <v>213</v>
      </c>
      <c r="BP4" s="41" t="s">
        <v>213</v>
      </c>
      <c r="BQ4" s="41" t="s">
        <v>213</v>
      </c>
      <c r="BR4" s="41" t="s">
        <v>213</v>
      </c>
      <c r="BS4" s="41" t="s">
        <v>213</v>
      </c>
      <c r="BT4" s="41" t="s">
        <v>213</v>
      </c>
      <c r="BU4" s="41" t="s">
        <v>213</v>
      </c>
      <c r="BV4" s="41" t="s">
        <v>213</v>
      </c>
      <c r="BW4" s="41" t="s">
        <v>213</v>
      </c>
      <c r="BX4" s="41" t="s">
        <v>213</v>
      </c>
      <c r="BY4" s="41" t="s">
        <v>213</v>
      </c>
      <c r="BZ4" s="41" t="s">
        <v>213</v>
      </c>
      <c r="CA4" s="41" t="s">
        <v>213</v>
      </c>
      <c r="CB4" s="41" t="s">
        <v>213</v>
      </c>
      <c r="CC4" s="41" t="s">
        <v>213</v>
      </c>
      <c r="CD4" s="41" t="s">
        <v>213</v>
      </c>
      <c r="CE4" s="41" t="s">
        <v>213</v>
      </c>
      <c r="CF4" s="41" t="s">
        <v>213</v>
      </c>
      <c r="CG4" s="41" t="s">
        <v>213</v>
      </c>
      <c r="CH4" s="41" t="s">
        <v>213</v>
      </c>
      <c r="CI4" s="41" t="s">
        <v>213</v>
      </c>
      <c r="CJ4" s="41" t="s">
        <v>213</v>
      </c>
      <c r="CK4" s="41" t="s">
        <v>213</v>
      </c>
      <c r="CL4" s="41" t="s">
        <v>213</v>
      </c>
      <c r="CM4" s="41" t="s">
        <v>213</v>
      </c>
      <c r="CN4" s="41" t="s">
        <v>213</v>
      </c>
      <c r="CO4" s="41" t="s">
        <v>213</v>
      </c>
      <c r="CP4" s="41" t="s">
        <v>213</v>
      </c>
      <c r="CQ4" s="41" t="s">
        <v>213</v>
      </c>
      <c r="CR4" s="41" t="s">
        <v>213</v>
      </c>
      <c r="CS4" s="41" t="s">
        <v>213</v>
      </c>
      <c r="CT4" s="41" t="s">
        <v>213</v>
      </c>
      <c r="CU4" s="41" t="s">
        <v>213</v>
      </c>
      <c r="CV4" s="41" t="s">
        <v>213</v>
      </c>
      <c r="CW4" s="41" t="s">
        <v>213</v>
      </c>
      <c r="CX4" s="41" t="s">
        <v>213</v>
      </c>
      <c r="CY4" s="41" t="s">
        <v>213</v>
      </c>
      <c r="CZ4" s="41" t="s">
        <v>213</v>
      </c>
      <c r="DA4" s="41" t="s">
        <v>213</v>
      </c>
      <c r="DB4" s="41" t="s">
        <v>213</v>
      </c>
      <c r="DC4" s="41" t="s">
        <v>213</v>
      </c>
      <c r="DD4" s="41" t="s">
        <v>213</v>
      </c>
      <c r="DE4" s="41" t="s">
        <v>213</v>
      </c>
      <c r="DF4" s="41" t="s">
        <v>213</v>
      </c>
      <c r="DG4" s="41" t="s">
        <v>213</v>
      </c>
      <c r="DH4" s="41" t="s">
        <v>213</v>
      </c>
      <c r="DI4" s="41" t="s">
        <v>213</v>
      </c>
      <c r="DJ4" s="41" t="s">
        <v>213</v>
      </c>
      <c r="DK4" s="41" t="s">
        <v>213</v>
      </c>
      <c r="DL4" s="41" t="s">
        <v>213</v>
      </c>
      <c r="DM4" s="41" t="s">
        <v>213</v>
      </c>
      <c r="DN4" s="41" t="s">
        <v>213</v>
      </c>
      <c r="DO4" s="41" t="s">
        <v>213</v>
      </c>
      <c r="DP4" s="41" t="s">
        <v>213</v>
      </c>
      <c r="DQ4" s="41" t="s">
        <v>213</v>
      </c>
      <c r="DR4" s="41" t="s">
        <v>213</v>
      </c>
      <c r="DS4" s="41" t="s">
        <v>213</v>
      </c>
      <c r="DT4" s="41" t="s">
        <v>213</v>
      </c>
      <c r="DU4" s="41" t="s">
        <v>213</v>
      </c>
      <c r="DV4" s="41" t="s">
        <v>213</v>
      </c>
      <c r="DW4" s="41" t="s">
        <v>213</v>
      </c>
      <c r="DX4" s="41" t="s">
        <v>213</v>
      </c>
      <c r="DY4" s="41" t="s">
        <v>213</v>
      </c>
      <c r="DZ4" s="41" t="s">
        <v>213</v>
      </c>
      <c r="EA4" s="41" t="s">
        <v>213</v>
      </c>
      <c r="EB4" s="41" t="s">
        <v>213</v>
      </c>
      <c r="EC4" s="41" t="s">
        <v>213</v>
      </c>
      <c r="ED4" s="41" t="s">
        <v>213</v>
      </c>
      <c r="EE4" s="41" t="s">
        <v>213</v>
      </c>
      <c r="EF4" s="41" t="s">
        <v>213</v>
      </c>
      <c r="EG4" s="41" t="s">
        <v>213</v>
      </c>
      <c r="EH4" s="41" t="s">
        <v>213</v>
      </c>
      <c r="EI4" s="41" t="s">
        <v>213</v>
      </c>
      <c r="EJ4" s="41" t="s">
        <v>213</v>
      </c>
      <c r="EK4" s="41" t="s">
        <v>213</v>
      </c>
      <c r="EL4" s="41" t="s">
        <v>213</v>
      </c>
      <c r="EM4" s="41" t="s">
        <v>213</v>
      </c>
      <c r="EN4" s="41" t="s">
        <v>213</v>
      </c>
      <c r="EO4" s="41" t="s">
        <v>213</v>
      </c>
      <c r="EP4" s="41" t="s">
        <v>213</v>
      </c>
      <c r="EQ4" s="41" t="s">
        <v>213</v>
      </c>
      <c r="ER4" s="41" t="s">
        <v>213</v>
      </c>
      <c r="ES4" s="41" t="s">
        <v>213</v>
      </c>
      <c r="ET4" s="41" t="s">
        <v>214</v>
      </c>
      <c r="EU4" s="41" t="s">
        <v>215</v>
      </c>
      <c r="EV4" s="41" t="s">
        <v>216</v>
      </c>
      <c r="EW4" s="41" t="s">
        <v>216</v>
      </c>
      <c r="EX4" s="41" t="s">
        <v>216</v>
      </c>
      <c r="EY4" s="41" t="s">
        <v>216</v>
      </c>
      <c r="EZ4" s="41" t="s">
        <v>216</v>
      </c>
      <c r="FA4" s="41" t="s">
        <v>216</v>
      </c>
      <c r="FB4" s="41" t="s">
        <v>216</v>
      </c>
      <c r="FC4" s="41" t="s">
        <v>216</v>
      </c>
      <c r="FD4" s="41" t="s">
        <v>216</v>
      </c>
      <c r="FE4" s="41" t="s">
        <v>216</v>
      </c>
      <c r="FF4" s="41" t="s">
        <v>216</v>
      </c>
      <c r="FG4" s="41" t="s">
        <v>216</v>
      </c>
      <c r="FH4" s="41" t="s">
        <v>216</v>
      </c>
      <c r="FI4" s="41" t="s">
        <v>216</v>
      </c>
      <c r="FJ4" s="41" t="s">
        <v>216</v>
      </c>
      <c r="FK4" s="41" t="s">
        <v>216</v>
      </c>
      <c r="FL4" s="41" t="s">
        <v>216</v>
      </c>
      <c r="FM4" s="41" t="s">
        <v>216</v>
      </c>
      <c r="FN4" s="41" t="s">
        <v>216</v>
      </c>
      <c r="FO4" s="41" t="s">
        <v>216</v>
      </c>
      <c r="FP4" s="41" t="s">
        <v>216</v>
      </c>
      <c r="FQ4" s="41" t="s">
        <v>216</v>
      </c>
      <c r="FR4" s="41" t="s">
        <v>216</v>
      </c>
      <c r="FS4" s="41" t="s">
        <v>216</v>
      </c>
      <c r="FT4" s="41" t="s">
        <v>216</v>
      </c>
      <c r="FU4" s="41" t="s">
        <v>216</v>
      </c>
      <c r="FV4" s="41" t="s">
        <v>216</v>
      </c>
      <c r="FW4" s="41" t="s">
        <v>216</v>
      </c>
      <c r="FX4" s="41" t="s">
        <v>216</v>
      </c>
      <c r="FY4" s="41" t="s">
        <v>216</v>
      </c>
      <c r="FZ4" s="41" t="s">
        <v>216</v>
      </c>
      <c r="GA4" s="41" t="s">
        <v>216</v>
      </c>
      <c r="GB4" s="41" t="s">
        <v>216</v>
      </c>
      <c r="GC4" s="41" t="s">
        <v>216</v>
      </c>
      <c r="GD4" s="41" t="s">
        <v>216</v>
      </c>
      <c r="GE4" s="41" t="s">
        <v>216</v>
      </c>
      <c r="GF4" s="41" t="s">
        <v>216</v>
      </c>
      <c r="GG4" s="41" t="s">
        <v>216</v>
      </c>
      <c r="GH4" s="41" t="s">
        <v>216</v>
      </c>
      <c r="GI4" s="41" t="s">
        <v>216</v>
      </c>
      <c r="GJ4" s="41" t="s">
        <v>216</v>
      </c>
      <c r="GK4" s="41" t="s">
        <v>216</v>
      </c>
      <c r="GL4" s="41" t="s">
        <v>216</v>
      </c>
      <c r="GM4" s="41" t="s">
        <v>216</v>
      </c>
      <c r="GN4" s="41" t="s">
        <v>216</v>
      </c>
      <c r="GO4" s="41" t="s">
        <v>216</v>
      </c>
      <c r="GP4" s="41" t="s">
        <v>216</v>
      </c>
      <c r="GQ4" s="41" t="s">
        <v>216</v>
      </c>
      <c r="GR4" s="41" t="s">
        <v>216</v>
      </c>
      <c r="GS4" s="41" t="s">
        <v>216</v>
      </c>
      <c r="GT4" s="41" t="s">
        <v>216</v>
      </c>
      <c r="GU4" s="41" t="s">
        <v>216</v>
      </c>
      <c r="GV4" s="41" t="s">
        <v>216</v>
      </c>
      <c r="GW4" s="41" t="s">
        <v>216</v>
      </c>
      <c r="GX4" s="41" t="s">
        <v>216</v>
      </c>
      <c r="GY4" s="41" t="s">
        <v>216</v>
      </c>
      <c r="GZ4" s="41" t="s">
        <v>216</v>
      </c>
      <c r="HA4" s="41" t="s">
        <v>216</v>
      </c>
      <c r="HB4" s="41" t="s">
        <v>216</v>
      </c>
      <c r="HC4" s="41" t="s">
        <v>216</v>
      </c>
      <c r="HD4" s="41" t="s">
        <v>216</v>
      </c>
      <c r="HE4" s="41" t="s">
        <v>216</v>
      </c>
      <c r="HF4" s="41" t="s">
        <v>216</v>
      </c>
      <c r="HG4" s="41" t="s">
        <v>216</v>
      </c>
      <c r="HH4" s="41" t="s">
        <v>216</v>
      </c>
      <c r="HI4" s="41" t="s">
        <v>216</v>
      </c>
      <c r="HJ4" s="41" t="s">
        <v>216</v>
      </c>
      <c r="HK4" s="41" t="s">
        <v>216</v>
      </c>
      <c r="HL4" s="41" t="s">
        <v>216</v>
      </c>
      <c r="HM4" s="41" t="s">
        <v>216</v>
      </c>
      <c r="HN4" s="41" t="s">
        <v>216</v>
      </c>
      <c r="HO4" s="41" t="s">
        <v>216</v>
      </c>
      <c r="HP4" s="41" t="s">
        <v>216</v>
      </c>
      <c r="HQ4" s="41" t="s">
        <v>216</v>
      </c>
      <c r="HR4" s="41" t="s">
        <v>216</v>
      </c>
      <c r="HS4" s="41" t="s">
        <v>216</v>
      </c>
      <c r="HT4" s="41" t="s">
        <v>216</v>
      </c>
      <c r="HU4" s="41" t="s">
        <v>216</v>
      </c>
      <c r="HV4" s="41" t="s">
        <v>216</v>
      </c>
      <c r="HW4" s="41" t="s">
        <v>216</v>
      </c>
      <c r="HX4" s="41" t="s">
        <v>217</v>
      </c>
      <c r="HY4" s="41" t="s">
        <v>217</v>
      </c>
      <c r="HZ4" s="41" t="s">
        <v>217</v>
      </c>
      <c r="IA4" s="41" t="s">
        <v>217</v>
      </c>
      <c r="IB4" s="41" t="s">
        <v>217</v>
      </c>
      <c r="IC4" s="41" t="s">
        <v>217</v>
      </c>
      <c r="ID4" s="41" t="s">
        <v>217</v>
      </c>
      <c r="IE4" s="41" t="s">
        <v>217</v>
      </c>
      <c r="IF4" s="41" t="s">
        <v>217</v>
      </c>
      <c r="IG4" s="41" t="s">
        <v>217</v>
      </c>
      <c r="IH4" s="41" t="s">
        <v>218</v>
      </c>
      <c r="II4" s="41" t="s">
        <v>218</v>
      </c>
      <c r="IJ4" s="41" t="s">
        <v>218</v>
      </c>
      <c r="IK4" s="41" t="s">
        <v>218</v>
      </c>
      <c r="IL4" s="41" t="s">
        <v>218</v>
      </c>
      <c r="IM4" s="41" t="s">
        <v>218</v>
      </c>
      <c r="IN4" s="41" t="s">
        <v>218</v>
      </c>
      <c r="IO4" s="41" t="s">
        <v>218</v>
      </c>
      <c r="IP4" s="41" t="s">
        <v>218</v>
      </c>
      <c r="IQ4" s="41" t="s">
        <v>218</v>
      </c>
      <c r="IR4" s="41" t="s">
        <v>219</v>
      </c>
      <c r="IS4" s="41" t="s">
        <v>219</v>
      </c>
      <c r="IT4" s="41" t="s">
        <v>219</v>
      </c>
      <c r="IU4" s="41" t="s">
        <v>219</v>
      </c>
      <c r="IV4" s="41" t="s">
        <v>219</v>
      </c>
      <c r="IW4" s="41" t="s">
        <v>219</v>
      </c>
      <c r="IX4" s="41" t="s">
        <v>220</v>
      </c>
      <c r="IY4" s="41" t="s">
        <v>221</v>
      </c>
      <c r="IZ4" s="41" t="s">
        <v>221</v>
      </c>
      <c r="JA4" s="41" t="s">
        <v>221</v>
      </c>
      <c r="JB4" s="41" t="s">
        <v>221</v>
      </c>
      <c r="JC4" s="41" t="s">
        <v>222</v>
      </c>
      <c r="JD4" s="41" t="s">
        <v>222</v>
      </c>
      <c r="JE4" s="41" t="s">
        <v>222</v>
      </c>
      <c r="JF4" s="41"/>
      <c r="JG4" s="41"/>
      <c r="JH4" s="41"/>
      <c r="JI4" s="41"/>
      <c r="JJ4" s="41"/>
      <c r="JK4" s="41"/>
      <c r="JL4" s="41"/>
      <c r="JM4" s="41"/>
      <c r="JN4" s="41"/>
      <c r="JO4" s="41"/>
    </row>
    <row r="5" spans="1:275" ht="60" customHeight="1">
      <c r="A5" s="42" t="s">
        <v>223</v>
      </c>
      <c r="B5" s="42" t="s">
        <v>224</v>
      </c>
      <c r="C5" s="42" t="s">
        <v>225</v>
      </c>
      <c r="D5" s="42" t="s">
        <v>226</v>
      </c>
      <c r="E5" s="42" t="s">
        <v>227</v>
      </c>
      <c r="F5" s="42" t="s">
        <v>228</v>
      </c>
      <c r="G5" s="42" t="s">
        <v>229</v>
      </c>
      <c r="H5" s="42" t="s">
        <v>230</v>
      </c>
      <c r="I5" s="42" t="s">
        <v>231</v>
      </c>
      <c r="J5" s="42" t="s">
        <v>232</v>
      </c>
      <c r="K5" s="42" t="s">
        <v>233</v>
      </c>
      <c r="L5" s="42" t="s">
        <v>234</v>
      </c>
      <c r="M5" s="42" t="s">
        <v>235</v>
      </c>
      <c r="N5" s="42" t="s">
        <v>236</v>
      </c>
      <c r="O5" s="42" t="s">
        <v>237</v>
      </c>
      <c r="P5" s="42" t="s">
        <v>238</v>
      </c>
      <c r="Q5" s="42" t="s">
        <v>239</v>
      </c>
      <c r="R5" s="42" t="s">
        <v>240</v>
      </c>
      <c r="S5" s="42" t="s">
        <v>241</v>
      </c>
      <c r="T5" s="42" t="s">
        <v>242</v>
      </c>
      <c r="U5" s="42" t="s">
        <v>243</v>
      </c>
      <c r="V5" s="42" t="s">
        <v>244</v>
      </c>
      <c r="W5" s="42" t="s">
        <v>245</v>
      </c>
      <c r="X5" s="42" t="s">
        <v>246</v>
      </c>
      <c r="Y5" s="42" t="s">
        <v>247</v>
      </c>
      <c r="Z5" s="42" t="s">
        <v>248</v>
      </c>
      <c r="AA5" s="42" t="s">
        <v>249</v>
      </c>
      <c r="AB5" s="42" t="s">
        <v>250</v>
      </c>
      <c r="AC5" s="42" t="s">
        <v>251</v>
      </c>
      <c r="AD5" s="42" t="s">
        <v>252</v>
      </c>
      <c r="AE5" s="42" t="s">
        <v>253</v>
      </c>
      <c r="AF5" s="42" t="s">
        <v>254</v>
      </c>
      <c r="AG5" s="42" t="s">
        <v>255</v>
      </c>
      <c r="AH5" s="42" t="s">
        <v>256</v>
      </c>
      <c r="AI5" s="42" t="s">
        <v>257</v>
      </c>
      <c r="AJ5" s="42" t="s">
        <v>258</v>
      </c>
      <c r="AK5" s="42" t="s">
        <v>259</v>
      </c>
      <c r="AL5" s="42" t="s">
        <v>260</v>
      </c>
      <c r="AM5" s="42" t="s">
        <v>261</v>
      </c>
      <c r="AN5" s="42" t="s">
        <v>262</v>
      </c>
      <c r="AO5" s="42" t="s">
        <v>262</v>
      </c>
      <c r="AP5" s="42" t="s">
        <v>262</v>
      </c>
      <c r="AQ5" s="42" t="s">
        <v>263</v>
      </c>
      <c r="AR5" s="42" t="s">
        <v>264</v>
      </c>
      <c r="AS5" s="42" t="s">
        <v>265</v>
      </c>
      <c r="AT5" s="42" t="s">
        <v>266</v>
      </c>
      <c r="AU5" s="42" t="s">
        <v>267</v>
      </c>
      <c r="AV5" s="42" t="s">
        <v>268</v>
      </c>
      <c r="AW5" s="42" t="s">
        <v>269</v>
      </c>
      <c r="AX5" s="42" t="s">
        <v>270</v>
      </c>
      <c r="AY5" s="42" t="s">
        <v>271</v>
      </c>
      <c r="AZ5" s="42" t="s">
        <v>272</v>
      </c>
      <c r="BA5" s="42" t="s">
        <v>272</v>
      </c>
      <c r="BB5" s="42" t="s">
        <v>272</v>
      </c>
      <c r="BC5" s="42" t="s">
        <v>273</v>
      </c>
      <c r="BD5" s="42" t="s">
        <v>273</v>
      </c>
      <c r="BE5" s="42" t="s">
        <v>273</v>
      </c>
      <c r="BF5" s="42" t="s">
        <v>274</v>
      </c>
      <c r="BG5" s="42" t="s">
        <v>274</v>
      </c>
      <c r="BH5" s="42" t="s">
        <v>274</v>
      </c>
      <c r="BI5" s="42" t="s">
        <v>275</v>
      </c>
      <c r="BJ5" s="42" t="s">
        <v>275</v>
      </c>
      <c r="BK5" s="42" t="s">
        <v>275</v>
      </c>
      <c r="BL5" s="42" t="s">
        <v>276</v>
      </c>
      <c r="BM5" s="42" t="s">
        <v>276</v>
      </c>
      <c r="BN5" s="42" t="s">
        <v>276</v>
      </c>
      <c r="BO5" s="42" t="s">
        <v>277</v>
      </c>
      <c r="BP5" s="42" t="s">
        <v>278</v>
      </c>
      <c r="BQ5" s="42" t="s">
        <v>279</v>
      </c>
      <c r="BR5" s="42" t="s">
        <v>280</v>
      </c>
      <c r="BS5" s="42" t="s">
        <v>280</v>
      </c>
      <c r="BT5" s="42" t="s">
        <v>280</v>
      </c>
      <c r="BU5" s="42" t="s">
        <v>281</v>
      </c>
      <c r="BV5" s="42" t="s">
        <v>281</v>
      </c>
      <c r="BW5" s="42" t="s">
        <v>281</v>
      </c>
      <c r="BX5" s="42" t="s">
        <v>282</v>
      </c>
      <c r="BY5" s="42" t="s">
        <v>282</v>
      </c>
      <c r="BZ5" s="42" t="s">
        <v>282</v>
      </c>
      <c r="CA5" s="42" t="s">
        <v>283</v>
      </c>
      <c r="CB5" s="42" t="s">
        <v>283</v>
      </c>
      <c r="CC5" s="42" t="s">
        <v>283</v>
      </c>
      <c r="CD5" s="42" t="s">
        <v>284</v>
      </c>
      <c r="CE5" s="42" t="s">
        <v>284</v>
      </c>
      <c r="CF5" s="42" t="s">
        <v>284</v>
      </c>
      <c r="CG5" s="42" t="s">
        <v>285</v>
      </c>
      <c r="CH5" s="42" t="s">
        <v>285</v>
      </c>
      <c r="CI5" s="42" t="s">
        <v>285</v>
      </c>
      <c r="CJ5" s="42" t="s">
        <v>286</v>
      </c>
      <c r="CK5" s="42" t="s">
        <v>286</v>
      </c>
      <c r="CL5" s="42" t="s">
        <v>286</v>
      </c>
      <c r="CM5" s="42" t="s">
        <v>287</v>
      </c>
      <c r="CN5" s="42" t="s">
        <v>287</v>
      </c>
      <c r="CO5" s="42" t="s">
        <v>287</v>
      </c>
      <c r="CP5" s="42" t="s">
        <v>288</v>
      </c>
      <c r="CQ5" s="42" t="s">
        <v>288</v>
      </c>
      <c r="CR5" s="42" t="s">
        <v>288</v>
      </c>
      <c r="CS5" s="42" t="s">
        <v>289</v>
      </c>
      <c r="CT5" s="42" t="s">
        <v>290</v>
      </c>
      <c r="CU5" s="42" t="s">
        <v>290</v>
      </c>
      <c r="CV5" s="42" t="s">
        <v>290</v>
      </c>
      <c r="CW5" s="42" t="s">
        <v>291</v>
      </c>
      <c r="CX5" s="42" t="s">
        <v>292</v>
      </c>
      <c r="CY5" s="42" t="s">
        <v>292</v>
      </c>
      <c r="CZ5" s="42" t="s">
        <v>293</v>
      </c>
      <c r="DA5" s="42" t="s">
        <v>294</v>
      </c>
      <c r="DB5" s="42" t="s">
        <v>294</v>
      </c>
      <c r="DC5" s="42" t="s">
        <v>294</v>
      </c>
      <c r="DD5" s="42" t="s">
        <v>295</v>
      </c>
      <c r="DE5" s="42" t="s">
        <v>295</v>
      </c>
      <c r="DF5" s="42" t="s">
        <v>295</v>
      </c>
      <c r="DG5" s="42" t="s">
        <v>296</v>
      </c>
      <c r="DH5" s="42" t="s">
        <v>296</v>
      </c>
      <c r="DI5" s="42" t="s">
        <v>296</v>
      </c>
      <c r="DJ5" s="42" t="s">
        <v>297</v>
      </c>
      <c r="DK5" s="42" t="s">
        <v>297</v>
      </c>
      <c r="DL5" s="42" t="s">
        <v>297</v>
      </c>
      <c r="DM5" s="42" t="s">
        <v>298</v>
      </c>
      <c r="DN5" s="42" t="s">
        <v>298</v>
      </c>
      <c r="DO5" s="42" t="s">
        <v>298</v>
      </c>
      <c r="DP5" s="42" t="s">
        <v>299</v>
      </c>
      <c r="DQ5" s="42" t="s">
        <v>299</v>
      </c>
      <c r="DR5" s="42" t="s">
        <v>299</v>
      </c>
      <c r="DS5" s="42" t="s">
        <v>300</v>
      </c>
      <c r="DT5" s="42" t="s">
        <v>300</v>
      </c>
      <c r="DU5" s="42" t="s">
        <v>300</v>
      </c>
      <c r="DV5" s="42" t="s">
        <v>301</v>
      </c>
      <c r="DW5" s="42" t="s">
        <v>301</v>
      </c>
      <c r="DX5" s="42" t="s">
        <v>301</v>
      </c>
      <c r="DY5" s="42" t="s">
        <v>302</v>
      </c>
      <c r="DZ5" s="42" t="s">
        <v>302</v>
      </c>
      <c r="EA5" s="42" t="s">
        <v>302</v>
      </c>
      <c r="EB5" s="42" t="s">
        <v>303</v>
      </c>
      <c r="EC5" s="42" t="s">
        <v>303</v>
      </c>
      <c r="ED5" s="42" t="s">
        <v>303</v>
      </c>
      <c r="EE5" s="42" t="s">
        <v>304</v>
      </c>
      <c r="EF5" s="42" t="s">
        <v>305</v>
      </c>
      <c r="EG5" s="42" t="s">
        <v>305</v>
      </c>
      <c r="EH5" s="42" t="s">
        <v>305</v>
      </c>
      <c r="EI5" s="42" t="s">
        <v>306</v>
      </c>
      <c r="EJ5" s="42" t="s">
        <v>306</v>
      </c>
      <c r="EK5" s="42" t="s">
        <v>306</v>
      </c>
      <c r="EL5" s="42" t="s">
        <v>307</v>
      </c>
      <c r="EM5" s="42" t="s">
        <v>308</v>
      </c>
      <c r="EN5" s="42" t="s">
        <v>308</v>
      </c>
      <c r="EO5" s="42" t="s">
        <v>308</v>
      </c>
      <c r="EP5" s="42" t="s">
        <v>309</v>
      </c>
      <c r="EQ5" s="42" t="s">
        <v>309</v>
      </c>
      <c r="ER5" s="42" t="s">
        <v>309</v>
      </c>
      <c r="ES5" s="42" t="s">
        <v>310</v>
      </c>
      <c r="ET5" s="42" t="s">
        <v>311</v>
      </c>
      <c r="EU5" s="42" t="s">
        <v>312</v>
      </c>
      <c r="EV5" s="42" t="s">
        <v>313</v>
      </c>
      <c r="EW5" s="42" t="s">
        <v>313</v>
      </c>
      <c r="EX5" s="42" t="s">
        <v>313</v>
      </c>
      <c r="EY5" s="42" t="s">
        <v>314</v>
      </c>
      <c r="EZ5" s="42" t="s">
        <v>315</v>
      </c>
      <c r="FA5" s="42" t="s">
        <v>315</v>
      </c>
      <c r="FB5" s="42" t="s">
        <v>315</v>
      </c>
      <c r="FC5" s="42" t="s">
        <v>316</v>
      </c>
      <c r="FD5" s="42" t="s">
        <v>317</v>
      </c>
      <c r="FE5" s="42" t="s">
        <v>317</v>
      </c>
      <c r="FF5" s="42" t="s">
        <v>317</v>
      </c>
      <c r="FG5" s="42" t="s">
        <v>318</v>
      </c>
      <c r="FH5" s="42" t="s">
        <v>318</v>
      </c>
      <c r="FI5" s="42" t="s">
        <v>318</v>
      </c>
      <c r="FJ5" s="42" t="s">
        <v>319</v>
      </c>
      <c r="FK5" s="42" t="s">
        <v>319</v>
      </c>
      <c r="FL5" s="42" t="s">
        <v>319</v>
      </c>
      <c r="FM5" s="42" t="s">
        <v>320</v>
      </c>
      <c r="FN5" s="42" t="s">
        <v>320</v>
      </c>
      <c r="FO5" s="42" t="s">
        <v>320</v>
      </c>
      <c r="FP5" s="42" t="s">
        <v>321</v>
      </c>
      <c r="FQ5" s="42" t="s">
        <v>321</v>
      </c>
      <c r="FR5" s="42" t="s">
        <v>321</v>
      </c>
      <c r="FS5" s="42" t="s">
        <v>322</v>
      </c>
      <c r="FT5" s="42" t="s">
        <v>322</v>
      </c>
      <c r="FU5" s="42" t="s">
        <v>322</v>
      </c>
      <c r="FV5" s="42" t="s">
        <v>323</v>
      </c>
      <c r="FW5" s="42" t="s">
        <v>324</v>
      </c>
      <c r="FX5" s="42" t="s">
        <v>325</v>
      </c>
      <c r="FY5" s="42" t="s">
        <v>325</v>
      </c>
      <c r="FZ5" s="42" t="s">
        <v>325</v>
      </c>
      <c r="GA5" s="42" t="s">
        <v>326</v>
      </c>
      <c r="GB5" s="42" t="s">
        <v>326</v>
      </c>
      <c r="GC5" s="42" t="s">
        <v>326</v>
      </c>
      <c r="GD5" s="42" t="s">
        <v>327</v>
      </c>
      <c r="GE5" s="42" t="s">
        <v>327</v>
      </c>
      <c r="GF5" s="42" t="s">
        <v>327</v>
      </c>
      <c r="GG5" s="42" t="s">
        <v>328</v>
      </c>
      <c r="GH5" s="42" t="s">
        <v>328</v>
      </c>
      <c r="GI5" s="42" t="s">
        <v>328</v>
      </c>
      <c r="GJ5" s="42" t="s">
        <v>329</v>
      </c>
      <c r="GK5" s="42" t="s">
        <v>329</v>
      </c>
      <c r="GL5" s="42" t="s">
        <v>329</v>
      </c>
      <c r="GM5" s="42" t="s">
        <v>330</v>
      </c>
      <c r="GN5" s="42" t="s">
        <v>330</v>
      </c>
      <c r="GO5" s="42" t="s">
        <v>330</v>
      </c>
      <c r="GP5" s="42" t="s">
        <v>331</v>
      </c>
      <c r="GQ5" s="42" t="s">
        <v>331</v>
      </c>
      <c r="GR5" s="42" t="s">
        <v>331</v>
      </c>
      <c r="GS5" s="42" t="s">
        <v>332</v>
      </c>
      <c r="GT5" s="42" t="s">
        <v>332</v>
      </c>
      <c r="GU5" s="42" t="s">
        <v>332</v>
      </c>
      <c r="GV5" s="42" t="s">
        <v>333</v>
      </c>
      <c r="GW5" s="42" t="s">
        <v>333</v>
      </c>
      <c r="GX5" s="42" t="s">
        <v>333</v>
      </c>
      <c r="GY5" s="42" t="s">
        <v>334</v>
      </c>
      <c r="GZ5" s="42" t="s">
        <v>334</v>
      </c>
      <c r="HA5" s="42" t="s">
        <v>334</v>
      </c>
      <c r="HB5" s="42" t="s">
        <v>335</v>
      </c>
      <c r="HC5" s="42" t="s">
        <v>335</v>
      </c>
      <c r="HD5" s="42" t="s">
        <v>335</v>
      </c>
      <c r="HE5" s="42" t="s">
        <v>336</v>
      </c>
      <c r="HF5" s="42" t="s">
        <v>336</v>
      </c>
      <c r="HG5" s="42" t="s">
        <v>336</v>
      </c>
      <c r="HH5" s="42" t="s">
        <v>337</v>
      </c>
      <c r="HI5" s="42" t="s">
        <v>338</v>
      </c>
      <c r="HJ5" s="42" t="s">
        <v>338</v>
      </c>
      <c r="HK5" s="42" t="s">
        <v>338</v>
      </c>
      <c r="HL5" s="42" t="s">
        <v>339</v>
      </c>
      <c r="HM5" s="42" t="s">
        <v>339</v>
      </c>
      <c r="HN5" s="42" t="s">
        <v>339</v>
      </c>
      <c r="HO5" s="42" t="s">
        <v>340</v>
      </c>
      <c r="HP5" s="42" t="s">
        <v>340</v>
      </c>
      <c r="HQ5" s="42" t="s">
        <v>340</v>
      </c>
      <c r="HR5" s="42" t="s">
        <v>341</v>
      </c>
      <c r="HS5" s="42" t="s">
        <v>341</v>
      </c>
      <c r="HT5" s="42" t="s">
        <v>341</v>
      </c>
      <c r="HU5" s="42" t="s">
        <v>342</v>
      </c>
      <c r="HV5" s="42" t="s">
        <v>342</v>
      </c>
      <c r="HW5" s="42" t="s">
        <v>342</v>
      </c>
      <c r="HX5" s="42" t="s">
        <v>343</v>
      </c>
      <c r="HY5" s="42" t="s">
        <v>344</v>
      </c>
      <c r="HZ5" s="42" t="s">
        <v>345</v>
      </c>
      <c r="IA5" s="42" t="s">
        <v>346</v>
      </c>
      <c r="IB5" s="42" t="s">
        <v>346</v>
      </c>
      <c r="IC5" s="42" t="s">
        <v>346</v>
      </c>
      <c r="ID5" s="42" t="s">
        <v>347</v>
      </c>
      <c r="IE5" s="42" t="s">
        <v>348</v>
      </c>
      <c r="IF5" s="42" t="s">
        <v>349</v>
      </c>
      <c r="IG5" s="42" t="s">
        <v>350</v>
      </c>
      <c r="IH5" s="42" t="s">
        <v>351</v>
      </c>
      <c r="II5" s="42" t="s">
        <v>352</v>
      </c>
      <c r="IJ5" s="42" t="s">
        <v>353</v>
      </c>
      <c r="IK5" s="42" t="s">
        <v>354</v>
      </c>
      <c r="IL5" s="42" t="s">
        <v>355</v>
      </c>
      <c r="IM5" s="42" t="s">
        <v>356</v>
      </c>
      <c r="IN5" s="42" t="s">
        <v>357</v>
      </c>
      <c r="IO5" s="42" t="s">
        <v>358</v>
      </c>
      <c r="IP5" s="42" t="s">
        <v>359</v>
      </c>
      <c r="IQ5" s="42" t="s">
        <v>360</v>
      </c>
      <c r="IR5" s="42" t="s">
        <v>361</v>
      </c>
      <c r="IS5" s="42" t="s">
        <v>361</v>
      </c>
      <c r="IT5" s="42" t="s">
        <v>361</v>
      </c>
      <c r="IU5" s="42" t="s">
        <v>362</v>
      </c>
      <c r="IV5" s="42" t="s">
        <v>362</v>
      </c>
      <c r="IW5" s="42" t="s">
        <v>362</v>
      </c>
      <c r="IX5" s="42" t="s">
        <v>363</v>
      </c>
      <c r="IY5" s="42" t="s">
        <v>364</v>
      </c>
      <c r="IZ5" s="42" t="s">
        <v>365</v>
      </c>
      <c r="JA5" s="42" t="s">
        <v>366</v>
      </c>
      <c r="JB5" s="42" t="s">
        <v>367</v>
      </c>
      <c r="JC5" s="42" t="s">
        <v>368</v>
      </c>
      <c r="JD5" s="42" t="s">
        <v>368</v>
      </c>
      <c r="JE5" s="42" t="s">
        <v>368</v>
      </c>
      <c r="JF5" s="42" t="s">
        <v>2241</v>
      </c>
      <c r="JG5" s="42" t="s">
        <v>2242</v>
      </c>
      <c r="JH5" s="42" t="s">
        <v>2243</v>
      </c>
      <c r="JI5" s="42" t="s">
        <v>2244</v>
      </c>
      <c r="JJ5" s="42" t="s">
        <v>2245</v>
      </c>
      <c r="JK5" s="42" t="s">
        <v>2246</v>
      </c>
      <c r="JL5" s="42" t="s">
        <v>2247</v>
      </c>
      <c r="JM5" s="42" t="s">
        <v>2248</v>
      </c>
      <c r="JN5" s="42" t="s">
        <v>2249</v>
      </c>
      <c r="JO5" s="42" t="s">
        <v>2250</v>
      </c>
    </row>
    <row r="6" spans="1:275" ht="18.75" customHeight="1">
      <c r="A6" s="43"/>
      <c r="B6" s="43"/>
      <c r="C6" s="43"/>
      <c r="D6" s="43"/>
      <c r="E6" s="43"/>
      <c r="F6" s="43"/>
      <c r="G6" s="43"/>
      <c r="H6" s="44" t="s">
        <v>369</v>
      </c>
      <c r="I6" s="44" t="s">
        <v>369</v>
      </c>
      <c r="J6" s="44" t="s">
        <v>369</v>
      </c>
      <c r="K6" s="44" t="s">
        <v>370</v>
      </c>
      <c r="L6" s="44" t="s">
        <v>370</v>
      </c>
      <c r="M6" s="44" t="s">
        <v>370</v>
      </c>
      <c r="N6" s="44" t="s">
        <v>370</v>
      </c>
      <c r="O6" s="44" t="s">
        <v>370</v>
      </c>
      <c r="P6" s="44" t="s">
        <v>370</v>
      </c>
      <c r="Q6" s="44" t="s">
        <v>370</v>
      </c>
      <c r="R6" s="44" t="s">
        <v>370</v>
      </c>
      <c r="S6" s="44" t="s">
        <v>370</v>
      </c>
      <c r="T6" s="44" t="s">
        <v>370</v>
      </c>
      <c r="U6" s="44" t="s">
        <v>370</v>
      </c>
      <c r="V6" s="44" t="s">
        <v>370</v>
      </c>
      <c r="W6" s="44" t="s">
        <v>370</v>
      </c>
      <c r="X6" s="44" t="s">
        <v>370</v>
      </c>
      <c r="Y6" s="44" t="s">
        <v>370</v>
      </c>
      <c r="Z6" s="44" t="s">
        <v>370</v>
      </c>
      <c r="AA6" s="44" t="s">
        <v>369</v>
      </c>
      <c r="AB6" s="44" t="s">
        <v>370</v>
      </c>
      <c r="AC6" s="44" t="s">
        <v>369</v>
      </c>
      <c r="AD6" s="44" t="s">
        <v>370</v>
      </c>
      <c r="AE6" s="44" t="s">
        <v>370</v>
      </c>
      <c r="AF6" s="44" t="s">
        <v>370</v>
      </c>
      <c r="AG6" s="44" t="s">
        <v>370</v>
      </c>
      <c r="AH6" s="44" t="s">
        <v>370</v>
      </c>
      <c r="AI6" s="44" t="s">
        <v>370</v>
      </c>
      <c r="AJ6" s="44" t="s">
        <v>370</v>
      </c>
      <c r="AK6" s="44" t="s">
        <v>370</v>
      </c>
      <c r="AL6" s="44" t="s">
        <v>369</v>
      </c>
      <c r="AM6" s="44" t="s">
        <v>370</v>
      </c>
      <c r="AN6" s="44" t="s">
        <v>370</v>
      </c>
      <c r="AO6" s="44" t="s">
        <v>369</v>
      </c>
      <c r="AP6" s="44" t="s">
        <v>371</v>
      </c>
      <c r="AQ6" s="44" t="s">
        <v>369</v>
      </c>
      <c r="AR6" s="44" t="s">
        <v>369</v>
      </c>
      <c r="AS6" s="44" t="s">
        <v>369</v>
      </c>
      <c r="AT6" s="44" t="s">
        <v>369</v>
      </c>
      <c r="AU6" s="44" t="s">
        <v>369</v>
      </c>
      <c r="AV6" s="44" t="s">
        <v>369</v>
      </c>
      <c r="AW6" s="44" t="s">
        <v>369</v>
      </c>
      <c r="AX6" s="44" t="s">
        <v>369</v>
      </c>
      <c r="AY6" s="44" t="s">
        <v>369</v>
      </c>
      <c r="AZ6" s="44" t="s">
        <v>370</v>
      </c>
      <c r="BA6" s="44" t="s">
        <v>369</v>
      </c>
      <c r="BB6" s="44" t="s">
        <v>371</v>
      </c>
      <c r="BC6" s="44" t="s">
        <v>370</v>
      </c>
      <c r="BD6" s="44" t="s">
        <v>369</v>
      </c>
      <c r="BE6" s="44" t="s">
        <v>371</v>
      </c>
      <c r="BF6" s="44" t="s">
        <v>370</v>
      </c>
      <c r="BG6" s="44" t="s">
        <v>369</v>
      </c>
      <c r="BH6" s="44" t="s">
        <v>371</v>
      </c>
      <c r="BI6" s="44" t="s">
        <v>370</v>
      </c>
      <c r="BJ6" s="44" t="s">
        <v>369</v>
      </c>
      <c r="BK6" s="44" t="s">
        <v>371</v>
      </c>
      <c r="BL6" s="44" t="s">
        <v>370</v>
      </c>
      <c r="BM6" s="44" t="s">
        <v>369</v>
      </c>
      <c r="BN6" s="44" t="s">
        <v>371</v>
      </c>
      <c r="BO6" s="44" t="s">
        <v>370</v>
      </c>
      <c r="BP6" s="44" t="s">
        <v>369</v>
      </c>
      <c r="BQ6" s="44" t="s">
        <v>369</v>
      </c>
      <c r="BR6" s="44" t="s">
        <v>370</v>
      </c>
      <c r="BS6" s="44" t="s">
        <v>369</v>
      </c>
      <c r="BT6" s="44" t="s">
        <v>371</v>
      </c>
      <c r="BU6" s="44" t="s">
        <v>370</v>
      </c>
      <c r="BV6" s="44" t="s">
        <v>369</v>
      </c>
      <c r="BW6" s="44" t="s">
        <v>371</v>
      </c>
      <c r="BX6" s="44" t="s">
        <v>370</v>
      </c>
      <c r="BY6" s="44" t="s">
        <v>369</v>
      </c>
      <c r="BZ6" s="44" t="s">
        <v>371</v>
      </c>
      <c r="CA6" s="44" t="s">
        <v>370</v>
      </c>
      <c r="CB6" s="44" t="s">
        <v>369</v>
      </c>
      <c r="CC6" s="44" t="s">
        <v>371</v>
      </c>
      <c r="CD6" s="44" t="s">
        <v>370</v>
      </c>
      <c r="CE6" s="44" t="s">
        <v>369</v>
      </c>
      <c r="CF6" s="44" t="s">
        <v>371</v>
      </c>
      <c r="CG6" s="44" t="s">
        <v>370</v>
      </c>
      <c r="CH6" s="44" t="s">
        <v>369</v>
      </c>
      <c r="CI6" s="44" t="s">
        <v>371</v>
      </c>
      <c r="CJ6" s="44" t="s">
        <v>370</v>
      </c>
      <c r="CK6" s="44" t="s">
        <v>369</v>
      </c>
      <c r="CL6" s="44" t="s">
        <v>371</v>
      </c>
      <c r="CM6" s="44" t="s">
        <v>370</v>
      </c>
      <c r="CN6" s="44" t="s">
        <v>369</v>
      </c>
      <c r="CO6" s="44" t="s">
        <v>371</v>
      </c>
      <c r="CP6" s="44" t="s">
        <v>370</v>
      </c>
      <c r="CQ6" s="44" t="s">
        <v>369</v>
      </c>
      <c r="CR6" s="44" t="s">
        <v>371</v>
      </c>
      <c r="CS6" s="44" t="s">
        <v>370</v>
      </c>
      <c r="CT6" s="44" t="s">
        <v>370</v>
      </c>
      <c r="CU6" s="44" t="s">
        <v>369</v>
      </c>
      <c r="CV6" s="44" t="s">
        <v>371</v>
      </c>
      <c r="CW6" s="44" t="s">
        <v>370</v>
      </c>
      <c r="CX6" s="44" t="s">
        <v>369</v>
      </c>
      <c r="CY6" s="44" t="s">
        <v>371</v>
      </c>
      <c r="CZ6" s="44" t="s">
        <v>369</v>
      </c>
      <c r="DA6" s="44" t="s">
        <v>370</v>
      </c>
      <c r="DB6" s="44" t="s">
        <v>369</v>
      </c>
      <c r="DC6" s="44" t="s">
        <v>371</v>
      </c>
      <c r="DD6" s="44" t="s">
        <v>370</v>
      </c>
      <c r="DE6" s="44" t="s">
        <v>369</v>
      </c>
      <c r="DF6" s="44" t="s">
        <v>371</v>
      </c>
      <c r="DG6" s="44" t="s">
        <v>370</v>
      </c>
      <c r="DH6" s="44" t="s">
        <v>369</v>
      </c>
      <c r="DI6" s="44" t="s">
        <v>371</v>
      </c>
      <c r="DJ6" s="44" t="s">
        <v>370</v>
      </c>
      <c r="DK6" s="44" t="s">
        <v>369</v>
      </c>
      <c r="DL6" s="44" t="s">
        <v>371</v>
      </c>
      <c r="DM6" s="44" t="s">
        <v>370</v>
      </c>
      <c r="DN6" s="44" t="s">
        <v>369</v>
      </c>
      <c r="DO6" s="44" t="s">
        <v>371</v>
      </c>
      <c r="DP6" s="44" t="s">
        <v>370</v>
      </c>
      <c r="DQ6" s="44" t="s">
        <v>369</v>
      </c>
      <c r="DR6" s="44" t="s">
        <v>371</v>
      </c>
      <c r="DS6" s="44" t="s">
        <v>370</v>
      </c>
      <c r="DT6" s="44" t="s">
        <v>369</v>
      </c>
      <c r="DU6" s="44" t="s">
        <v>371</v>
      </c>
      <c r="DV6" s="44" t="s">
        <v>370</v>
      </c>
      <c r="DW6" s="44" t="s">
        <v>369</v>
      </c>
      <c r="DX6" s="44" t="s">
        <v>371</v>
      </c>
      <c r="DY6" s="44" t="s">
        <v>370</v>
      </c>
      <c r="DZ6" s="44" t="s">
        <v>369</v>
      </c>
      <c r="EA6" s="44" t="s">
        <v>371</v>
      </c>
      <c r="EB6" s="44" t="s">
        <v>370</v>
      </c>
      <c r="EC6" s="44" t="s">
        <v>369</v>
      </c>
      <c r="ED6" s="44" t="s">
        <v>371</v>
      </c>
      <c r="EE6" s="44" t="s">
        <v>369</v>
      </c>
      <c r="EF6" s="44" t="s">
        <v>370</v>
      </c>
      <c r="EG6" s="44" t="s">
        <v>369</v>
      </c>
      <c r="EH6" s="44" t="s">
        <v>371</v>
      </c>
      <c r="EI6" s="44" t="s">
        <v>370</v>
      </c>
      <c r="EJ6" s="44" t="s">
        <v>369</v>
      </c>
      <c r="EK6" s="44" t="s">
        <v>371</v>
      </c>
      <c r="EL6" s="44" t="s">
        <v>370</v>
      </c>
      <c r="EM6" s="44" t="s">
        <v>370</v>
      </c>
      <c r="EN6" s="44" t="s">
        <v>369</v>
      </c>
      <c r="EO6" s="44" t="s">
        <v>371</v>
      </c>
      <c r="EP6" s="44" t="s">
        <v>370</v>
      </c>
      <c r="EQ6" s="44" t="s">
        <v>369</v>
      </c>
      <c r="ER6" s="44" t="s">
        <v>371</v>
      </c>
      <c r="ES6" s="44" t="s">
        <v>369</v>
      </c>
      <c r="ET6" s="44" t="s">
        <v>370</v>
      </c>
      <c r="EU6" s="44" t="s">
        <v>369</v>
      </c>
      <c r="EV6" s="44" t="s">
        <v>370</v>
      </c>
      <c r="EW6" s="44" t="s">
        <v>369</v>
      </c>
      <c r="EX6" s="44" t="s">
        <v>371</v>
      </c>
      <c r="EY6" s="44" t="s">
        <v>370</v>
      </c>
      <c r="EZ6" s="44" t="s">
        <v>370</v>
      </c>
      <c r="FA6" s="44" t="s">
        <v>369</v>
      </c>
      <c r="FB6" s="44" t="s">
        <v>371</v>
      </c>
      <c r="FC6" s="44" t="s">
        <v>370</v>
      </c>
      <c r="FD6" s="44" t="s">
        <v>370</v>
      </c>
      <c r="FE6" s="44" t="s">
        <v>369</v>
      </c>
      <c r="FF6" s="44" t="s">
        <v>371</v>
      </c>
      <c r="FG6" s="44" t="s">
        <v>370</v>
      </c>
      <c r="FH6" s="44" t="s">
        <v>369</v>
      </c>
      <c r="FI6" s="44" t="s">
        <v>371</v>
      </c>
      <c r="FJ6" s="44" t="s">
        <v>370</v>
      </c>
      <c r="FK6" s="44" t="s">
        <v>369</v>
      </c>
      <c r="FL6" s="44" t="s">
        <v>371</v>
      </c>
      <c r="FM6" s="44" t="s">
        <v>370</v>
      </c>
      <c r="FN6" s="44" t="s">
        <v>369</v>
      </c>
      <c r="FO6" s="44" t="s">
        <v>371</v>
      </c>
      <c r="FP6" s="44" t="s">
        <v>370</v>
      </c>
      <c r="FQ6" s="44" t="s">
        <v>369</v>
      </c>
      <c r="FR6" s="44" t="s">
        <v>371</v>
      </c>
      <c r="FS6" s="44" t="s">
        <v>370</v>
      </c>
      <c r="FT6" s="44" t="s">
        <v>369</v>
      </c>
      <c r="FU6" s="44" t="s">
        <v>371</v>
      </c>
      <c r="FV6" s="44" t="s">
        <v>370</v>
      </c>
      <c r="FW6" s="44" t="s">
        <v>370</v>
      </c>
      <c r="FX6" s="44" t="s">
        <v>370</v>
      </c>
      <c r="FY6" s="44" t="s">
        <v>369</v>
      </c>
      <c r="FZ6" s="44" t="s">
        <v>371</v>
      </c>
      <c r="GA6" s="44" t="s">
        <v>370</v>
      </c>
      <c r="GB6" s="44" t="s">
        <v>369</v>
      </c>
      <c r="GC6" s="44" t="s">
        <v>371</v>
      </c>
      <c r="GD6" s="44" t="s">
        <v>370</v>
      </c>
      <c r="GE6" s="44" t="s">
        <v>369</v>
      </c>
      <c r="GF6" s="44" t="s">
        <v>371</v>
      </c>
      <c r="GG6" s="44" t="s">
        <v>370</v>
      </c>
      <c r="GH6" s="44" t="s">
        <v>369</v>
      </c>
      <c r="GI6" s="44" t="s">
        <v>371</v>
      </c>
      <c r="GJ6" s="44" t="s">
        <v>370</v>
      </c>
      <c r="GK6" s="44" t="s">
        <v>369</v>
      </c>
      <c r="GL6" s="44" t="s">
        <v>371</v>
      </c>
      <c r="GM6" s="44" t="s">
        <v>370</v>
      </c>
      <c r="GN6" s="44" t="s">
        <v>369</v>
      </c>
      <c r="GO6" s="44" t="s">
        <v>371</v>
      </c>
      <c r="GP6" s="44" t="s">
        <v>370</v>
      </c>
      <c r="GQ6" s="44" t="s">
        <v>369</v>
      </c>
      <c r="GR6" s="44" t="s">
        <v>371</v>
      </c>
      <c r="GS6" s="44" t="s">
        <v>370</v>
      </c>
      <c r="GT6" s="44" t="s">
        <v>369</v>
      </c>
      <c r="GU6" s="44" t="s">
        <v>371</v>
      </c>
      <c r="GV6" s="44" t="s">
        <v>370</v>
      </c>
      <c r="GW6" s="44" t="s">
        <v>369</v>
      </c>
      <c r="GX6" s="44" t="s">
        <v>371</v>
      </c>
      <c r="GY6" s="44" t="s">
        <v>370</v>
      </c>
      <c r="GZ6" s="44" t="s">
        <v>369</v>
      </c>
      <c r="HA6" s="44" t="s">
        <v>371</v>
      </c>
      <c r="HB6" s="44" t="s">
        <v>370</v>
      </c>
      <c r="HC6" s="44" t="s">
        <v>369</v>
      </c>
      <c r="HD6" s="44" t="s">
        <v>371</v>
      </c>
      <c r="HE6" s="44" t="s">
        <v>370</v>
      </c>
      <c r="HF6" s="44" t="s">
        <v>369</v>
      </c>
      <c r="HG6" s="44" t="s">
        <v>371</v>
      </c>
      <c r="HH6" s="44" t="s">
        <v>369</v>
      </c>
      <c r="HI6" s="44" t="s">
        <v>370</v>
      </c>
      <c r="HJ6" s="44" t="s">
        <v>369</v>
      </c>
      <c r="HK6" s="44" t="s">
        <v>371</v>
      </c>
      <c r="HL6" s="44" t="s">
        <v>370</v>
      </c>
      <c r="HM6" s="44" t="s">
        <v>369</v>
      </c>
      <c r="HN6" s="44" t="s">
        <v>371</v>
      </c>
      <c r="HO6" s="44" t="s">
        <v>370</v>
      </c>
      <c r="HP6" s="44" t="s">
        <v>369</v>
      </c>
      <c r="HQ6" s="44" t="s">
        <v>371</v>
      </c>
      <c r="HR6" s="44" t="s">
        <v>370</v>
      </c>
      <c r="HS6" s="44" t="s">
        <v>369</v>
      </c>
      <c r="HT6" s="44" t="s">
        <v>371</v>
      </c>
      <c r="HU6" s="44" t="s">
        <v>370</v>
      </c>
      <c r="HV6" s="44" t="s">
        <v>369</v>
      </c>
      <c r="HW6" s="44" t="s">
        <v>371</v>
      </c>
      <c r="HX6" s="44" t="s">
        <v>370</v>
      </c>
      <c r="HY6" s="44" t="s">
        <v>370</v>
      </c>
      <c r="HZ6" s="44" t="s">
        <v>370</v>
      </c>
      <c r="IA6" s="44" t="s">
        <v>370</v>
      </c>
      <c r="IB6" s="44" t="s">
        <v>369</v>
      </c>
      <c r="IC6" s="44" t="s">
        <v>371</v>
      </c>
      <c r="ID6" s="44" t="s">
        <v>369</v>
      </c>
      <c r="IE6" s="44" t="s">
        <v>369</v>
      </c>
      <c r="IF6" s="44" t="s">
        <v>369</v>
      </c>
      <c r="IG6" s="44" t="s">
        <v>369</v>
      </c>
      <c r="IH6" s="44" t="s">
        <v>369</v>
      </c>
      <c r="II6" s="44" t="s">
        <v>369</v>
      </c>
      <c r="IJ6" s="44" t="s">
        <v>369</v>
      </c>
      <c r="IK6" s="44" t="s">
        <v>369</v>
      </c>
      <c r="IL6" s="44" t="s">
        <v>369</v>
      </c>
      <c r="IM6" s="44" t="s">
        <v>369</v>
      </c>
      <c r="IN6" s="44" t="s">
        <v>369</v>
      </c>
      <c r="IO6" s="44" t="s">
        <v>369</v>
      </c>
      <c r="IP6" s="44" t="s">
        <v>369</v>
      </c>
      <c r="IQ6" s="44" t="s">
        <v>369</v>
      </c>
      <c r="IR6" s="44" t="s">
        <v>370</v>
      </c>
      <c r="IS6" s="44" t="s">
        <v>369</v>
      </c>
      <c r="IT6" s="44" t="s">
        <v>371</v>
      </c>
      <c r="IU6" s="44" t="s">
        <v>370</v>
      </c>
      <c r="IV6" s="44" t="s">
        <v>369</v>
      </c>
      <c r="IW6" s="44" t="s">
        <v>371</v>
      </c>
      <c r="IX6" s="44" t="s">
        <v>369</v>
      </c>
      <c r="IY6" s="44" t="s">
        <v>370</v>
      </c>
      <c r="IZ6" s="44" t="s">
        <v>370</v>
      </c>
      <c r="JA6" s="44" t="s">
        <v>370</v>
      </c>
      <c r="JB6" s="44" t="s">
        <v>370</v>
      </c>
      <c r="JC6" s="44" t="s">
        <v>370</v>
      </c>
      <c r="JD6" s="44" t="s">
        <v>369</v>
      </c>
      <c r="JE6" s="44" t="s">
        <v>371</v>
      </c>
      <c r="JF6" s="44" t="s">
        <v>2251</v>
      </c>
      <c r="JG6" s="44" t="s">
        <v>2251</v>
      </c>
      <c r="JH6" s="44" t="s">
        <v>2251</v>
      </c>
      <c r="JI6" s="44" t="s">
        <v>2251</v>
      </c>
      <c r="JJ6" s="44" t="s">
        <v>2252</v>
      </c>
      <c r="JK6" s="44" t="s">
        <v>2252</v>
      </c>
      <c r="JL6" s="44" t="s">
        <v>2252</v>
      </c>
      <c r="JM6" s="44" t="s">
        <v>2252</v>
      </c>
      <c r="JN6" s="44" t="s">
        <v>2252</v>
      </c>
      <c r="JO6" s="44" t="s">
        <v>2252</v>
      </c>
    </row>
    <row r="7" spans="1:275">
      <c r="A7" s="45"/>
      <c r="B7" s="46" t="s">
        <v>119</v>
      </c>
      <c r="C7" s="45" t="s">
        <v>0</v>
      </c>
      <c r="D7" s="47" t="s">
        <v>197</v>
      </c>
      <c r="E7" s="47" t="s">
        <v>197</v>
      </c>
      <c r="F7" s="47" t="s">
        <v>197</v>
      </c>
      <c r="G7" s="47" t="s">
        <v>197</v>
      </c>
      <c r="H7" s="148">
        <v>103.8</v>
      </c>
      <c r="I7" s="148">
        <v>109</v>
      </c>
      <c r="J7" s="148">
        <v>110.1</v>
      </c>
      <c r="K7" s="148">
        <v>58.6</v>
      </c>
      <c r="L7" s="148">
        <v>87.8</v>
      </c>
      <c r="M7" s="148">
        <v>67.7</v>
      </c>
      <c r="N7" s="148">
        <v>109.5</v>
      </c>
      <c r="O7" s="148">
        <v>77.900000000000006</v>
      </c>
      <c r="P7" s="148">
        <v>94.9</v>
      </c>
      <c r="Q7" s="148">
        <v>147.19999999999999</v>
      </c>
      <c r="R7" s="148">
        <v>73.7</v>
      </c>
      <c r="S7" s="148">
        <v>125.2</v>
      </c>
      <c r="T7" s="148">
        <v>125.8</v>
      </c>
      <c r="U7" s="148">
        <v>156.69999999999999</v>
      </c>
      <c r="V7" s="148">
        <v>75.400000000000006</v>
      </c>
      <c r="W7" s="148">
        <v>115.1</v>
      </c>
      <c r="X7" s="148">
        <v>98.3</v>
      </c>
      <c r="Y7" s="148">
        <v>110.5</v>
      </c>
      <c r="Z7" s="148">
        <v>118.9</v>
      </c>
      <c r="AA7" s="148">
        <v>122.4</v>
      </c>
      <c r="AB7" s="148">
        <v>146.69999999999999</v>
      </c>
      <c r="AC7" s="148">
        <v>65.099999999999994</v>
      </c>
      <c r="AD7" s="148">
        <v>103.6</v>
      </c>
      <c r="AE7" s="148">
        <v>78.5</v>
      </c>
      <c r="AF7" s="148">
        <v>87.8</v>
      </c>
      <c r="AG7" s="148">
        <v>219</v>
      </c>
      <c r="AH7" s="148">
        <v>145.80000000000001</v>
      </c>
      <c r="AI7" s="148">
        <v>14.1</v>
      </c>
      <c r="AJ7" s="148">
        <v>76.5</v>
      </c>
      <c r="AK7" s="148">
        <v>83.2</v>
      </c>
      <c r="AL7" s="149" t="s">
        <v>197</v>
      </c>
      <c r="AM7" s="148">
        <v>109.5</v>
      </c>
      <c r="AN7" s="148">
        <v>99.4</v>
      </c>
      <c r="AO7" s="148">
        <v>84.4</v>
      </c>
      <c r="AP7" s="148">
        <v>84.5</v>
      </c>
      <c r="AQ7" s="148">
        <v>76.7</v>
      </c>
      <c r="AR7" s="148">
        <v>104</v>
      </c>
      <c r="AS7" s="148">
        <v>34</v>
      </c>
      <c r="AT7" s="148">
        <v>96.1</v>
      </c>
      <c r="AU7" s="148">
        <v>126.7</v>
      </c>
      <c r="AV7" s="148">
        <v>131.6</v>
      </c>
      <c r="AW7" s="148">
        <v>183.4</v>
      </c>
      <c r="AX7" s="148">
        <v>185.7</v>
      </c>
      <c r="AY7" s="148">
        <v>208.6</v>
      </c>
      <c r="AZ7" s="148">
        <v>154</v>
      </c>
      <c r="BA7" s="148">
        <v>100.3</v>
      </c>
      <c r="BB7" s="148">
        <v>102.8</v>
      </c>
      <c r="BC7" s="148">
        <v>171.4</v>
      </c>
      <c r="BD7" s="148">
        <v>105.8</v>
      </c>
      <c r="BE7" s="148">
        <v>120.5</v>
      </c>
      <c r="BF7" s="148">
        <v>179.8</v>
      </c>
      <c r="BG7" s="148">
        <v>117.6</v>
      </c>
      <c r="BH7" s="148">
        <v>122.1</v>
      </c>
      <c r="BI7" s="148">
        <v>139.1</v>
      </c>
      <c r="BJ7" s="148">
        <v>92.9</v>
      </c>
      <c r="BK7" s="148">
        <v>116.4</v>
      </c>
      <c r="BL7" s="148">
        <v>136.80000000000001</v>
      </c>
      <c r="BM7" s="148">
        <v>104.6</v>
      </c>
      <c r="BN7" s="148">
        <v>113.2</v>
      </c>
      <c r="BO7" s="148">
        <v>138.19999999999999</v>
      </c>
      <c r="BP7" s="148">
        <v>75.2</v>
      </c>
      <c r="BQ7" s="148">
        <v>86.6</v>
      </c>
      <c r="BR7" s="148">
        <v>125.1</v>
      </c>
      <c r="BS7" s="148">
        <v>86.7</v>
      </c>
      <c r="BT7" s="148">
        <v>104.5</v>
      </c>
      <c r="BU7" s="148">
        <v>242.2</v>
      </c>
      <c r="BV7" s="148">
        <v>111.5</v>
      </c>
      <c r="BW7" s="148">
        <v>152.80000000000001</v>
      </c>
      <c r="BX7" s="148">
        <v>123.1</v>
      </c>
      <c r="BY7" s="148">
        <v>76</v>
      </c>
      <c r="BZ7" s="148">
        <v>106.2</v>
      </c>
      <c r="CA7" s="148">
        <v>216.5</v>
      </c>
      <c r="CB7" s="148">
        <v>164</v>
      </c>
      <c r="CC7" s="148">
        <v>184.6</v>
      </c>
      <c r="CD7" s="148">
        <v>126.7</v>
      </c>
      <c r="CE7" s="148">
        <v>61.1</v>
      </c>
      <c r="CF7" s="148">
        <v>93.3</v>
      </c>
      <c r="CG7" s="148">
        <v>87</v>
      </c>
      <c r="CH7" s="148">
        <v>34.299999999999997</v>
      </c>
      <c r="CI7" s="148">
        <v>68.3</v>
      </c>
      <c r="CJ7" s="148">
        <v>84.7</v>
      </c>
      <c r="CK7" s="148">
        <v>50.7</v>
      </c>
      <c r="CL7" s="148">
        <v>64.8</v>
      </c>
      <c r="CM7" s="148">
        <v>140.69999999999999</v>
      </c>
      <c r="CN7" s="148">
        <v>95.1</v>
      </c>
      <c r="CO7" s="148">
        <v>114.8</v>
      </c>
      <c r="CP7" s="148">
        <v>272</v>
      </c>
      <c r="CQ7" s="148">
        <v>132.9</v>
      </c>
      <c r="CR7" s="148">
        <v>193.2</v>
      </c>
      <c r="CS7" s="148">
        <v>18.899999999999999</v>
      </c>
      <c r="CT7" s="148">
        <v>143.69999999999999</v>
      </c>
      <c r="CU7" s="148">
        <v>95.2</v>
      </c>
      <c r="CV7" s="148">
        <v>115.8</v>
      </c>
      <c r="CW7" s="148">
        <v>127.4</v>
      </c>
      <c r="CX7" s="148">
        <v>91.7</v>
      </c>
      <c r="CY7" s="148">
        <v>107.2</v>
      </c>
      <c r="CZ7" s="148">
        <v>86.9</v>
      </c>
      <c r="DA7" s="148">
        <v>257.89999999999998</v>
      </c>
      <c r="DB7" s="148">
        <v>162.4</v>
      </c>
      <c r="DC7" s="148">
        <v>192.3</v>
      </c>
      <c r="DD7" s="148">
        <v>115</v>
      </c>
      <c r="DE7" s="148">
        <v>74.099999999999994</v>
      </c>
      <c r="DF7" s="148">
        <v>99.6</v>
      </c>
      <c r="DG7" s="148">
        <v>230.1</v>
      </c>
      <c r="DH7" s="148">
        <v>165.7</v>
      </c>
      <c r="DI7" s="148">
        <v>187.9</v>
      </c>
      <c r="DJ7" s="148">
        <v>118.4</v>
      </c>
      <c r="DK7" s="148">
        <v>67.900000000000006</v>
      </c>
      <c r="DL7" s="148">
        <v>91.3</v>
      </c>
      <c r="DM7" s="148">
        <v>90.2</v>
      </c>
      <c r="DN7" s="148">
        <v>51.7</v>
      </c>
      <c r="DO7" s="148">
        <v>66.099999999999994</v>
      </c>
      <c r="DP7" s="148">
        <v>306.7</v>
      </c>
      <c r="DQ7" s="148">
        <v>125.2</v>
      </c>
      <c r="DR7" s="148">
        <v>189</v>
      </c>
      <c r="DS7" s="148">
        <v>147.80000000000001</v>
      </c>
      <c r="DT7" s="148">
        <v>87.5</v>
      </c>
      <c r="DU7" s="148">
        <v>110.1</v>
      </c>
      <c r="DV7" s="148">
        <v>278</v>
      </c>
      <c r="DW7" s="148">
        <v>184.8</v>
      </c>
      <c r="DX7" s="148">
        <v>217.2</v>
      </c>
      <c r="DY7" s="148">
        <v>114.8</v>
      </c>
      <c r="DZ7" s="148">
        <v>68.7</v>
      </c>
      <c r="EA7" s="148">
        <v>94.7</v>
      </c>
      <c r="EB7" s="148">
        <v>128.6</v>
      </c>
      <c r="EC7" s="148">
        <v>31.4</v>
      </c>
      <c r="ED7" s="148">
        <v>58.3</v>
      </c>
      <c r="EE7" s="148">
        <v>34.200000000000003</v>
      </c>
      <c r="EF7" s="148">
        <v>47.7</v>
      </c>
      <c r="EG7" s="148">
        <v>22.8</v>
      </c>
      <c r="EH7" s="148">
        <v>33.299999999999997</v>
      </c>
      <c r="EI7" s="148">
        <v>151.9</v>
      </c>
      <c r="EJ7" s="148">
        <v>87.8</v>
      </c>
      <c r="EK7" s="148">
        <v>110.6</v>
      </c>
      <c r="EL7" s="148">
        <v>74.3</v>
      </c>
      <c r="EM7" s="148">
        <v>82.7</v>
      </c>
      <c r="EN7" s="148">
        <v>60.7</v>
      </c>
      <c r="EO7" s="148">
        <v>71.8</v>
      </c>
      <c r="EP7" s="148">
        <v>205.2</v>
      </c>
      <c r="EQ7" s="148">
        <v>153.1</v>
      </c>
      <c r="ER7" s="148">
        <v>182.2</v>
      </c>
      <c r="ES7" s="148">
        <v>92.2</v>
      </c>
      <c r="ET7" s="148">
        <v>159.19999999999999</v>
      </c>
      <c r="EU7" s="148">
        <v>91.4</v>
      </c>
      <c r="EV7" s="148">
        <v>118.7</v>
      </c>
      <c r="EW7" s="148">
        <v>72.3</v>
      </c>
      <c r="EX7" s="148">
        <v>86.9</v>
      </c>
      <c r="EY7" s="148">
        <v>114.6</v>
      </c>
      <c r="EZ7" s="148">
        <v>129.80000000000001</v>
      </c>
      <c r="FA7" s="148">
        <v>88.4</v>
      </c>
      <c r="FB7" s="148">
        <v>104.6</v>
      </c>
      <c r="FC7" s="148">
        <v>89.7</v>
      </c>
      <c r="FD7" s="148">
        <v>130.19999999999999</v>
      </c>
      <c r="FE7" s="148">
        <v>97</v>
      </c>
      <c r="FF7" s="148">
        <v>111.1</v>
      </c>
      <c r="FG7" s="148">
        <v>158.80000000000001</v>
      </c>
      <c r="FH7" s="148">
        <v>122.3</v>
      </c>
      <c r="FI7" s="148">
        <v>148.1</v>
      </c>
      <c r="FJ7" s="148">
        <v>78.7</v>
      </c>
      <c r="FK7" s="148">
        <v>118.8</v>
      </c>
      <c r="FL7" s="148">
        <v>101</v>
      </c>
      <c r="FM7" s="148">
        <v>139.5</v>
      </c>
      <c r="FN7" s="148">
        <v>94.6</v>
      </c>
      <c r="FO7" s="148">
        <v>120.5</v>
      </c>
      <c r="FP7" s="148">
        <v>146.1</v>
      </c>
      <c r="FQ7" s="148">
        <v>89.6</v>
      </c>
      <c r="FR7" s="148">
        <v>109.2</v>
      </c>
      <c r="FS7" s="148">
        <v>120.3</v>
      </c>
      <c r="FT7" s="148">
        <v>90.3</v>
      </c>
      <c r="FU7" s="148">
        <v>109</v>
      </c>
      <c r="FV7" s="148">
        <v>66.900000000000006</v>
      </c>
      <c r="FW7" s="148">
        <v>50.1</v>
      </c>
      <c r="FX7" s="148">
        <v>99.7</v>
      </c>
      <c r="FY7" s="148">
        <v>102.4</v>
      </c>
      <c r="FZ7" s="148">
        <v>102.4</v>
      </c>
      <c r="GA7" s="148">
        <v>113.1</v>
      </c>
      <c r="GB7" s="148">
        <v>89</v>
      </c>
      <c r="GC7" s="148">
        <v>93.6</v>
      </c>
      <c r="GD7" s="148">
        <v>92.8</v>
      </c>
      <c r="GE7" s="148">
        <v>87.3</v>
      </c>
      <c r="GF7" s="148">
        <v>90.9</v>
      </c>
      <c r="GG7" s="148">
        <v>75.3</v>
      </c>
      <c r="GH7" s="148">
        <v>81.3</v>
      </c>
      <c r="GI7" s="148">
        <v>81.3</v>
      </c>
      <c r="GJ7" s="148">
        <v>428.3</v>
      </c>
      <c r="GK7" s="148">
        <v>63.7</v>
      </c>
      <c r="GL7" s="148">
        <v>200.9</v>
      </c>
      <c r="GM7" s="148">
        <v>120.9</v>
      </c>
      <c r="GN7" s="148">
        <v>70.7</v>
      </c>
      <c r="GO7" s="148">
        <v>88.8</v>
      </c>
      <c r="GP7" s="148">
        <v>82.8</v>
      </c>
      <c r="GQ7" s="148">
        <v>109.4</v>
      </c>
      <c r="GR7" s="148">
        <v>99.9</v>
      </c>
      <c r="GS7" s="148">
        <v>111.6</v>
      </c>
      <c r="GT7" s="148">
        <v>57.7</v>
      </c>
      <c r="GU7" s="148">
        <v>68.599999999999994</v>
      </c>
      <c r="GV7" s="148">
        <v>78.099999999999994</v>
      </c>
      <c r="GW7" s="148">
        <v>113.3</v>
      </c>
      <c r="GX7" s="148">
        <v>98.8</v>
      </c>
      <c r="GY7" s="148">
        <v>103.9</v>
      </c>
      <c r="GZ7" s="148">
        <v>69.8</v>
      </c>
      <c r="HA7" s="148">
        <v>86.5</v>
      </c>
      <c r="HB7" s="148">
        <v>97.5</v>
      </c>
      <c r="HC7" s="148">
        <v>65.400000000000006</v>
      </c>
      <c r="HD7" s="148">
        <v>75.2</v>
      </c>
      <c r="HE7" s="148">
        <v>61.8</v>
      </c>
      <c r="HF7" s="148">
        <v>39.299999999999997</v>
      </c>
      <c r="HG7" s="148">
        <v>40.6</v>
      </c>
      <c r="HH7" s="148">
        <v>14.7</v>
      </c>
      <c r="HI7" s="148">
        <v>109.4</v>
      </c>
      <c r="HJ7" s="148">
        <v>75.400000000000006</v>
      </c>
      <c r="HK7" s="148">
        <v>91.9</v>
      </c>
      <c r="HL7" s="148">
        <v>109.6</v>
      </c>
      <c r="HM7" s="148">
        <v>68.5</v>
      </c>
      <c r="HN7" s="148">
        <v>80.099999999999994</v>
      </c>
      <c r="HO7" s="148">
        <v>89.9</v>
      </c>
      <c r="HP7" s="148">
        <v>56.2</v>
      </c>
      <c r="HQ7" s="148">
        <v>73.2</v>
      </c>
      <c r="HR7" s="148">
        <v>89.7</v>
      </c>
      <c r="HS7" s="148">
        <v>60.1</v>
      </c>
      <c r="HT7" s="148">
        <v>70.3</v>
      </c>
      <c r="HU7" s="148">
        <v>184.2</v>
      </c>
      <c r="HV7" s="148">
        <v>93.1</v>
      </c>
      <c r="HW7" s="148">
        <v>98.2</v>
      </c>
      <c r="HX7" s="148">
        <v>74.8</v>
      </c>
      <c r="HY7" s="148">
        <v>172.4</v>
      </c>
      <c r="HZ7" s="148">
        <v>58.8</v>
      </c>
      <c r="IA7" s="148">
        <v>8.3000000000000007</v>
      </c>
      <c r="IB7" s="148">
        <v>3.2</v>
      </c>
      <c r="IC7" s="148">
        <v>5.9</v>
      </c>
      <c r="ID7" s="148">
        <v>8</v>
      </c>
      <c r="IE7" s="148">
        <v>57.1</v>
      </c>
      <c r="IF7" s="148">
        <v>85.1</v>
      </c>
      <c r="IG7" s="148">
        <v>18.7</v>
      </c>
      <c r="IH7" s="148">
        <v>55.1</v>
      </c>
      <c r="II7" s="148">
        <v>128.30000000000001</v>
      </c>
      <c r="IJ7" s="148">
        <v>119.6</v>
      </c>
      <c r="IK7" s="148">
        <v>37.299999999999997</v>
      </c>
      <c r="IL7" s="148">
        <v>50.6</v>
      </c>
      <c r="IM7" s="148">
        <v>64.900000000000006</v>
      </c>
      <c r="IN7" s="148">
        <v>65</v>
      </c>
      <c r="IO7" s="148">
        <v>108.7</v>
      </c>
      <c r="IP7" s="148">
        <v>96.9</v>
      </c>
      <c r="IQ7" s="148">
        <v>88.2</v>
      </c>
      <c r="IR7" s="148">
        <v>180.5</v>
      </c>
      <c r="IS7" s="148">
        <v>107.9</v>
      </c>
      <c r="IT7" s="148">
        <v>134.80000000000001</v>
      </c>
      <c r="IU7" s="148">
        <v>153.19999999999999</v>
      </c>
      <c r="IV7" s="148">
        <v>70.2</v>
      </c>
      <c r="IW7" s="148">
        <v>87.6</v>
      </c>
      <c r="IX7" s="148">
        <v>157.19999999999999</v>
      </c>
      <c r="IY7" s="148">
        <v>86.9</v>
      </c>
      <c r="IZ7" s="148">
        <v>100.8</v>
      </c>
      <c r="JA7" s="148">
        <v>132.19999999999999</v>
      </c>
      <c r="JB7" s="148">
        <v>65.900000000000006</v>
      </c>
      <c r="JC7" s="148">
        <v>193.7</v>
      </c>
      <c r="JD7" s="148">
        <v>75</v>
      </c>
      <c r="JE7" s="148">
        <v>102.3</v>
      </c>
      <c r="JF7" s="48">
        <v>72.8</v>
      </c>
      <c r="JG7" s="48">
        <v>179</v>
      </c>
      <c r="JH7" s="48">
        <v>47.4</v>
      </c>
      <c r="JI7" s="48">
        <v>81.8</v>
      </c>
      <c r="JJ7" s="48">
        <v>58.5</v>
      </c>
      <c r="JK7" s="48">
        <v>43.6</v>
      </c>
      <c r="JL7" s="48">
        <v>78.7</v>
      </c>
      <c r="JM7" s="48">
        <v>53.2</v>
      </c>
      <c r="JN7" s="48">
        <v>54</v>
      </c>
      <c r="JO7" s="48">
        <v>40.6</v>
      </c>
    </row>
    <row r="8" spans="1:275">
      <c r="A8" s="45"/>
      <c r="B8" s="46" t="s">
        <v>120</v>
      </c>
      <c r="C8" s="45" t="s">
        <v>1</v>
      </c>
      <c r="D8" s="47" t="s">
        <v>197</v>
      </c>
      <c r="E8" s="47" t="s">
        <v>197</v>
      </c>
      <c r="F8" s="47" t="s">
        <v>197</v>
      </c>
      <c r="G8" s="47" t="s">
        <v>197</v>
      </c>
      <c r="H8" s="148">
        <v>81.7</v>
      </c>
      <c r="I8" s="148">
        <v>87.6</v>
      </c>
      <c r="J8" s="148">
        <v>95</v>
      </c>
      <c r="K8" s="148">
        <v>98.2</v>
      </c>
      <c r="L8" s="148">
        <v>92.9</v>
      </c>
      <c r="M8" s="148">
        <v>187.5</v>
      </c>
      <c r="N8" s="148">
        <v>48.5</v>
      </c>
      <c r="O8" s="149" t="s">
        <v>197</v>
      </c>
      <c r="P8" s="148">
        <v>164</v>
      </c>
      <c r="Q8" s="148">
        <v>43.1</v>
      </c>
      <c r="R8" s="148">
        <v>174.6</v>
      </c>
      <c r="S8" s="148">
        <v>82.4</v>
      </c>
      <c r="T8" s="148">
        <v>158.19999999999999</v>
      </c>
      <c r="U8" s="148">
        <v>97.7</v>
      </c>
      <c r="V8" s="148">
        <v>60.4</v>
      </c>
      <c r="W8" s="148">
        <v>73.3</v>
      </c>
      <c r="X8" s="148">
        <v>38.700000000000003</v>
      </c>
      <c r="Y8" s="148">
        <v>78.7</v>
      </c>
      <c r="Z8" s="148">
        <v>49.7</v>
      </c>
      <c r="AA8" s="148">
        <v>103</v>
      </c>
      <c r="AB8" s="148">
        <v>56.6</v>
      </c>
      <c r="AC8" s="148">
        <v>98.8</v>
      </c>
      <c r="AD8" s="148">
        <v>125.6</v>
      </c>
      <c r="AE8" s="148">
        <v>75.7</v>
      </c>
      <c r="AF8" s="148">
        <v>62.2</v>
      </c>
      <c r="AG8" s="148">
        <v>191.8</v>
      </c>
      <c r="AH8" s="148">
        <v>123.7</v>
      </c>
      <c r="AI8" s="149" t="s">
        <v>197</v>
      </c>
      <c r="AJ8" s="148">
        <v>37.700000000000003</v>
      </c>
      <c r="AK8" s="148">
        <v>148.69999999999999</v>
      </c>
      <c r="AL8" s="149" t="s">
        <v>197</v>
      </c>
      <c r="AM8" s="149" t="s">
        <v>197</v>
      </c>
      <c r="AN8" s="148">
        <v>8.1</v>
      </c>
      <c r="AO8" s="148">
        <v>18.7</v>
      </c>
      <c r="AP8" s="148">
        <v>18.600000000000001</v>
      </c>
      <c r="AQ8" s="148">
        <v>69.7</v>
      </c>
      <c r="AR8" s="148">
        <v>131.4</v>
      </c>
      <c r="AS8" s="149" t="s">
        <v>197</v>
      </c>
      <c r="AT8" s="148">
        <v>112.4</v>
      </c>
      <c r="AU8" s="148">
        <v>105.4</v>
      </c>
      <c r="AV8" s="148">
        <v>77.5</v>
      </c>
      <c r="AW8" s="148">
        <v>142.5</v>
      </c>
      <c r="AX8" s="148">
        <v>22.7</v>
      </c>
      <c r="AY8" s="148">
        <v>159</v>
      </c>
      <c r="AZ8" s="148">
        <v>107.8</v>
      </c>
      <c r="BA8" s="148">
        <v>100.7</v>
      </c>
      <c r="BB8" s="148">
        <v>101</v>
      </c>
      <c r="BC8" s="148">
        <v>111.1</v>
      </c>
      <c r="BD8" s="148">
        <v>83.3</v>
      </c>
      <c r="BE8" s="148">
        <v>89.5</v>
      </c>
      <c r="BF8" s="148">
        <v>140.4</v>
      </c>
      <c r="BG8" s="148">
        <v>104</v>
      </c>
      <c r="BH8" s="148">
        <v>106.6</v>
      </c>
      <c r="BI8" s="148">
        <v>70.5</v>
      </c>
      <c r="BJ8" s="148">
        <v>64.8</v>
      </c>
      <c r="BK8" s="148">
        <v>67.7</v>
      </c>
      <c r="BL8" s="148">
        <v>85.5</v>
      </c>
      <c r="BM8" s="148">
        <v>68.8</v>
      </c>
      <c r="BN8" s="148">
        <v>73.2</v>
      </c>
      <c r="BO8" s="149" t="s">
        <v>197</v>
      </c>
      <c r="BP8" s="148">
        <v>72.5</v>
      </c>
      <c r="BQ8" s="148">
        <v>71.8</v>
      </c>
      <c r="BR8" s="148">
        <v>106.8</v>
      </c>
      <c r="BS8" s="148">
        <v>61.7</v>
      </c>
      <c r="BT8" s="148">
        <v>82.7</v>
      </c>
      <c r="BU8" s="148">
        <v>325.60000000000002</v>
      </c>
      <c r="BV8" s="148">
        <v>140.9</v>
      </c>
      <c r="BW8" s="148">
        <v>200.4</v>
      </c>
      <c r="BX8" s="148">
        <v>195.9</v>
      </c>
      <c r="BY8" s="148">
        <v>131.69999999999999</v>
      </c>
      <c r="BZ8" s="148">
        <v>173</v>
      </c>
      <c r="CA8" s="148">
        <v>193.9</v>
      </c>
      <c r="CB8" s="148">
        <v>175.2</v>
      </c>
      <c r="CC8" s="148">
        <v>182.6</v>
      </c>
      <c r="CD8" s="148">
        <v>167</v>
      </c>
      <c r="CE8" s="148">
        <v>101.7</v>
      </c>
      <c r="CF8" s="148">
        <v>133.9</v>
      </c>
      <c r="CG8" s="149" t="s">
        <v>197</v>
      </c>
      <c r="CH8" s="149" t="s">
        <v>197</v>
      </c>
      <c r="CI8" s="149" t="s">
        <v>197</v>
      </c>
      <c r="CJ8" s="148">
        <v>129.9</v>
      </c>
      <c r="CK8" s="148">
        <v>65.099999999999994</v>
      </c>
      <c r="CL8" s="148">
        <v>92.1</v>
      </c>
      <c r="CM8" s="148">
        <v>65.599999999999994</v>
      </c>
      <c r="CN8" s="148">
        <v>289.10000000000002</v>
      </c>
      <c r="CO8" s="148">
        <v>192.3</v>
      </c>
      <c r="CP8" s="148">
        <v>57.8</v>
      </c>
      <c r="CQ8" s="148">
        <v>302.3</v>
      </c>
      <c r="CR8" s="148">
        <v>195.8</v>
      </c>
      <c r="CS8" s="149" t="s">
        <v>197</v>
      </c>
      <c r="CT8" s="149" t="s">
        <v>197</v>
      </c>
      <c r="CU8" s="149" t="s">
        <v>197</v>
      </c>
      <c r="CV8" s="149" t="s">
        <v>197</v>
      </c>
      <c r="CW8" s="148">
        <v>140</v>
      </c>
      <c r="CX8" s="148">
        <v>73.599999999999994</v>
      </c>
      <c r="CY8" s="148">
        <v>102.8</v>
      </c>
      <c r="CZ8" s="148">
        <v>72.8</v>
      </c>
      <c r="DA8" s="148">
        <v>318.8</v>
      </c>
      <c r="DB8" s="148">
        <v>117.9</v>
      </c>
      <c r="DC8" s="148">
        <v>182.1</v>
      </c>
      <c r="DD8" s="148">
        <v>196</v>
      </c>
      <c r="DE8" s="148">
        <v>123.4</v>
      </c>
      <c r="DF8" s="148">
        <v>168.8</v>
      </c>
      <c r="DG8" s="148">
        <v>188</v>
      </c>
      <c r="DH8" s="148">
        <v>182.7</v>
      </c>
      <c r="DI8" s="148">
        <v>184.6</v>
      </c>
      <c r="DJ8" s="148">
        <v>157.9</v>
      </c>
      <c r="DK8" s="148">
        <v>113.2</v>
      </c>
      <c r="DL8" s="148">
        <v>134.1</v>
      </c>
      <c r="DM8" s="148">
        <v>127.9</v>
      </c>
      <c r="DN8" s="148">
        <v>65.099999999999994</v>
      </c>
      <c r="DO8" s="148">
        <v>88.9</v>
      </c>
      <c r="DP8" s="148">
        <v>60.7</v>
      </c>
      <c r="DQ8" s="148">
        <v>310.2</v>
      </c>
      <c r="DR8" s="148">
        <v>222</v>
      </c>
      <c r="DS8" s="148">
        <v>176.7</v>
      </c>
      <c r="DT8" s="148">
        <v>287.3</v>
      </c>
      <c r="DU8" s="148">
        <v>245.7</v>
      </c>
      <c r="DV8" s="148">
        <v>377.2</v>
      </c>
      <c r="DW8" s="148">
        <v>190.1</v>
      </c>
      <c r="DX8" s="148">
        <v>256.3</v>
      </c>
      <c r="DY8" s="148">
        <v>222.8</v>
      </c>
      <c r="DZ8" s="148">
        <v>235.4</v>
      </c>
      <c r="EA8" s="148">
        <v>228.2</v>
      </c>
      <c r="EB8" s="148">
        <v>120.6</v>
      </c>
      <c r="EC8" s="148">
        <v>85.5</v>
      </c>
      <c r="ED8" s="148">
        <v>95.3</v>
      </c>
      <c r="EE8" s="148">
        <v>77.2</v>
      </c>
      <c r="EF8" s="148">
        <v>110.3</v>
      </c>
      <c r="EG8" s="148">
        <v>33.299999999999997</v>
      </c>
      <c r="EH8" s="148">
        <v>66.099999999999994</v>
      </c>
      <c r="EI8" s="148">
        <v>63.2</v>
      </c>
      <c r="EJ8" s="148">
        <v>45.5</v>
      </c>
      <c r="EK8" s="148">
        <v>51.8</v>
      </c>
      <c r="EL8" s="149" t="s">
        <v>197</v>
      </c>
      <c r="EM8" s="148">
        <v>89.9</v>
      </c>
      <c r="EN8" s="148">
        <v>37</v>
      </c>
      <c r="EO8" s="148">
        <v>63.7</v>
      </c>
      <c r="EP8" s="148">
        <v>46.2</v>
      </c>
      <c r="EQ8" s="148">
        <v>58.9</v>
      </c>
      <c r="ER8" s="148">
        <v>51.8</v>
      </c>
      <c r="ES8" s="149" t="s">
        <v>197</v>
      </c>
      <c r="ET8" s="148">
        <v>78</v>
      </c>
      <c r="EU8" s="149" t="s">
        <v>197</v>
      </c>
      <c r="EV8" s="148">
        <v>97.3</v>
      </c>
      <c r="EW8" s="148">
        <v>57.1</v>
      </c>
      <c r="EX8" s="148">
        <v>69.7</v>
      </c>
      <c r="EY8" s="148">
        <v>58.5</v>
      </c>
      <c r="EZ8" s="148">
        <v>66</v>
      </c>
      <c r="FA8" s="148">
        <v>109.9</v>
      </c>
      <c r="FB8" s="148">
        <v>92.7</v>
      </c>
      <c r="FC8" s="148">
        <v>22.5</v>
      </c>
      <c r="FD8" s="148">
        <v>98.6</v>
      </c>
      <c r="FE8" s="148">
        <v>127</v>
      </c>
      <c r="FF8" s="148">
        <v>114.9</v>
      </c>
      <c r="FG8" s="148">
        <v>486.2</v>
      </c>
      <c r="FH8" s="148">
        <v>303.5</v>
      </c>
      <c r="FI8" s="148">
        <v>432.6</v>
      </c>
      <c r="FJ8" s="148">
        <v>71.2</v>
      </c>
      <c r="FK8" s="148">
        <v>118.9</v>
      </c>
      <c r="FL8" s="148">
        <v>97.7</v>
      </c>
      <c r="FM8" s="148">
        <v>96.6</v>
      </c>
      <c r="FN8" s="148">
        <v>121.6</v>
      </c>
      <c r="FO8" s="148">
        <v>107.1</v>
      </c>
      <c r="FP8" s="148">
        <v>84.4</v>
      </c>
      <c r="FQ8" s="148">
        <v>111.9</v>
      </c>
      <c r="FR8" s="148">
        <v>102.4</v>
      </c>
      <c r="FS8" s="148">
        <v>79</v>
      </c>
      <c r="FT8" s="148">
        <v>99.3</v>
      </c>
      <c r="FU8" s="148">
        <v>86.7</v>
      </c>
      <c r="FV8" s="148">
        <v>86.7</v>
      </c>
      <c r="FW8" s="148">
        <v>44.9</v>
      </c>
      <c r="FX8" s="148">
        <v>161</v>
      </c>
      <c r="FY8" s="148">
        <v>127</v>
      </c>
      <c r="FZ8" s="148">
        <v>127.3</v>
      </c>
      <c r="GA8" s="148">
        <v>87.2</v>
      </c>
      <c r="GB8" s="148">
        <v>82.3</v>
      </c>
      <c r="GC8" s="148">
        <v>83.2</v>
      </c>
      <c r="GD8" s="148">
        <v>53.5</v>
      </c>
      <c r="GE8" s="148">
        <v>54.2</v>
      </c>
      <c r="GF8" s="148">
        <v>53.7</v>
      </c>
      <c r="GG8" s="148">
        <v>339.3</v>
      </c>
      <c r="GH8" s="148">
        <v>185.7</v>
      </c>
      <c r="GI8" s="148">
        <v>186.7</v>
      </c>
      <c r="GJ8" s="149" t="s">
        <v>197</v>
      </c>
      <c r="GK8" s="149" t="s">
        <v>197</v>
      </c>
      <c r="GL8" s="149" t="s">
        <v>197</v>
      </c>
      <c r="GM8" s="148">
        <v>41.5</v>
      </c>
      <c r="GN8" s="148">
        <v>45.9</v>
      </c>
      <c r="GO8" s="148">
        <v>44.3</v>
      </c>
      <c r="GP8" s="148">
        <v>72.5</v>
      </c>
      <c r="GQ8" s="148">
        <v>118.9</v>
      </c>
      <c r="GR8" s="148">
        <v>102.3</v>
      </c>
      <c r="GS8" s="148">
        <v>148</v>
      </c>
      <c r="GT8" s="148">
        <v>80.5</v>
      </c>
      <c r="GU8" s="148">
        <v>94</v>
      </c>
      <c r="GV8" s="148">
        <v>42</v>
      </c>
      <c r="GW8" s="148">
        <v>42.8</v>
      </c>
      <c r="GX8" s="148">
        <v>42.5</v>
      </c>
      <c r="GY8" s="148">
        <v>93.9</v>
      </c>
      <c r="GZ8" s="148">
        <v>60.1</v>
      </c>
      <c r="HA8" s="148">
        <v>76.7</v>
      </c>
      <c r="HB8" s="148">
        <v>77.400000000000006</v>
      </c>
      <c r="HC8" s="148">
        <v>72</v>
      </c>
      <c r="HD8" s="148">
        <v>73.7</v>
      </c>
      <c r="HE8" s="148">
        <v>13.1</v>
      </c>
      <c r="HF8" s="148">
        <v>73.599999999999994</v>
      </c>
      <c r="HG8" s="148">
        <v>70.2</v>
      </c>
      <c r="HH8" s="148">
        <v>76</v>
      </c>
      <c r="HI8" s="148">
        <v>99.9</v>
      </c>
      <c r="HJ8" s="148">
        <v>56.6</v>
      </c>
      <c r="HK8" s="148">
        <v>77.599999999999994</v>
      </c>
      <c r="HL8" s="148">
        <v>107.4</v>
      </c>
      <c r="HM8" s="148">
        <v>72.5</v>
      </c>
      <c r="HN8" s="148">
        <v>82.4</v>
      </c>
      <c r="HO8" s="149" t="s">
        <v>197</v>
      </c>
      <c r="HP8" s="149" t="s">
        <v>197</v>
      </c>
      <c r="HQ8" s="149" t="s">
        <v>197</v>
      </c>
      <c r="HR8" s="149" t="s">
        <v>197</v>
      </c>
      <c r="HS8" s="149" t="s">
        <v>197</v>
      </c>
      <c r="HT8" s="149" t="s">
        <v>197</v>
      </c>
      <c r="HU8" s="148">
        <v>131.30000000000001</v>
      </c>
      <c r="HV8" s="148">
        <v>93.8</v>
      </c>
      <c r="HW8" s="148">
        <v>96</v>
      </c>
      <c r="HX8" s="148">
        <v>61.8</v>
      </c>
      <c r="HY8" s="149" t="s">
        <v>197</v>
      </c>
      <c r="HZ8" s="148">
        <v>46.3</v>
      </c>
      <c r="IA8" s="148">
        <v>84.4</v>
      </c>
      <c r="IB8" s="148">
        <v>230.8</v>
      </c>
      <c r="IC8" s="148">
        <v>152</v>
      </c>
      <c r="ID8" s="148">
        <v>367.7</v>
      </c>
      <c r="IE8" s="149" t="s">
        <v>197</v>
      </c>
      <c r="IF8" s="149" t="s">
        <v>197</v>
      </c>
      <c r="IG8" s="149" t="s">
        <v>197</v>
      </c>
      <c r="IH8" s="148">
        <v>65</v>
      </c>
      <c r="II8" s="149" t="s">
        <v>197</v>
      </c>
      <c r="IJ8" s="149" t="s">
        <v>197</v>
      </c>
      <c r="IK8" s="149" t="s">
        <v>197</v>
      </c>
      <c r="IL8" s="149" t="s">
        <v>197</v>
      </c>
      <c r="IM8" s="149" t="s">
        <v>197</v>
      </c>
      <c r="IN8" s="148">
        <v>17.3</v>
      </c>
      <c r="IO8" s="149" t="s">
        <v>197</v>
      </c>
      <c r="IP8" s="149" t="s">
        <v>197</v>
      </c>
      <c r="IQ8" s="148">
        <v>198.6</v>
      </c>
      <c r="IR8" s="148">
        <v>167.5</v>
      </c>
      <c r="IS8" s="148">
        <v>163.9</v>
      </c>
      <c r="IT8" s="148">
        <v>165.2</v>
      </c>
      <c r="IU8" s="148">
        <v>59</v>
      </c>
      <c r="IV8" s="148">
        <v>24.5</v>
      </c>
      <c r="IW8" s="148">
        <v>31.8</v>
      </c>
      <c r="IX8" s="149" t="s">
        <v>197</v>
      </c>
      <c r="IY8" s="148">
        <v>78.099999999999994</v>
      </c>
      <c r="IZ8" s="148">
        <v>84.7</v>
      </c>
      <c r="JA8" s="148">
        <v>93.8</v>
      </c>
      <c r="JB8" s="149" t="s">
        <v>197</v>
      </c>
      <c r="JC8" s="148">
        <v>45.3</v>
      </c>
      <c r="JD8" s="148">
        <v>34.799999999999997</v>
      </c>
      <c r="JE8" s="148">
        <v>37.200000000000003</v>
      </c>
      <c r="JF8" s="48" t="s">
        <v>87</v>
      </c>
      <c r="JG8" s="48">
        <v>14.1</v>
      </c>
      <c r="JH8" s="48">
        <v>15.3</v>
      </c>
      <c r="JI8" s="48">
        <v>44.9</v>
      </c>
      <c r="JJ8" s="48">
        <v>46.8</v>
      </c>
      <c r="JK8" s="48">
        <v>51.1</v>
      </c>
      <c r="JL8" s="48">
        <v>49</v>
      </c>
      <c r="JM8" s="48">
        <v>66.2</v>
      </c>
      <c r="JN8" s="48">
        <v>67.099999999999994</v>
      </c>
      <c r="JO8" s="48">
        <v>42.3</v>
      </c>
    </row>
    <row r="9" spans="1:275">
      <c r="A9" s="45"/>
      <c r="B9" s="46" t="s">
        <v>121</v>
      </c>
      <c r="C9" s="45" t="s">
        <v>2</v>
      </c>
      <c r="D9" s="47" t="s">
        <v>197</v>
      </c>
      <c r="E9" s="47" t="s">
        <v>197</v>
      </c>
      <c r="F9" s="47" t="s">
        <v>197</v>
      </c>
      <c r="G9" s="47" t="s">
        <v>197</v>
      </c>
      <c r="H9" s="148">
        <v>77.2</v>
      </c>
      <c r="I9" s="148">
        <v>80.5</v>
      </c>
      <c r="J9" s="148">
        <v>101.1</v>
      </c>
      <c r="K9" s="148">
        <v>35.299999999999997</v>
      </c>
      <c r="L9" s="148">
        <v>99.4</v>
      </c>
      <c r="M9" s="148">
        <v>105.4</v>
      </c>
      <c r="N9" s="148">
        <v>83.5</v>
      </c>
      <c r="O9" s="148">
        <v>37.1</v>
      </c>
      <c r="P9" s="148">
        <v>123.6</v>
      </c>
      <c r="Q9" s="148">
        <v>139.9</v>
      </c>
      <c r="R9" s="148">
        <v>96.5</v>
      </c>
      <c r="S9" s="148">
        <v>98.5</v>
      </c>
      <c r="T9" s="148">
        <v>115.8</v>
      </c>
      <c r="U9" s="148">
        <v>116.7</v>
      </c>
      <c r="V9" s="149" t="s">
        <v>197</v>
      </c>
      <c r="W9" s="148">
        <v>71.2</v>
      </c>
      <c r="X9" s="148">
        <v>39.1</v>
      </c>
      <c r="Y9" s="148">
        <v>80.099999999999994</v>
      </c>
      <c r="Z9" s="148">
        <v>68.5</v>
      </c>
      <c r="AA9" s="148">
        <v>43.8</v>
      </c>
      <c r="AB9" s="148">
        <v>73.900000000000006</v>
      </c>
      <c r="AC9" s="148">
        <v>42.5</v>
      </c>
      <c r="AD9" s="148">
        <v>58.5</v>
      </c>
      <c r="AE9" s="148">
        <v>79</v>
      </c>
      <c r="AF9" s="148">
        <v>65.7</v>
      </c>
      <c r="AG9" s="148">
        <v>201.2</v>
      </c>
      <c r="AH9" s="148">
        <v>110.4</v>
      </c>
      <c r="AI9" s="149" t="s">
        <v>197</v>
      </c>
      <c r="AJ9" s="148">
        <v>29.2</v>
      </c>
      <c r="AK9" s="148">
        <v>181.9</v>
      </c>
      <c r="AL9" s="149" t="s">
        <v>197</v>
      </c>
      <c r="AM9" s="148">
        <v>69.400000000000006</v>
      </c>
      <c r="AN9" s="148">
        <v>51.2</v>
      </c>
      <c r="AO9" s="148">
        <v>151.4</v>
      </c>
      <c r="AP9" s="148">
        <v>150.4</v>
      </c>
      <c r="AQ9" s="148">
        <v>98.8</v>
      </c>
      <c r="AR9" s="148">
        <v>130.19999999999999</v>
      </c>
      <c r="AS9" s="149" t="s">
        <v>197</v>
      </c>
      <c r="AT9" s="148">
        <v>97.1</v>
      </c>
      <c r="AU9" s="148">
        <v>368</v>
      </c>
      <c r="AV9" s="148">
        <v>80.400000000000006</v>
      </c>
      <c r="AW9" s="149" t="s">
        <v>197</v>
      </c>
      <c r="AX9" s="148">
        <v>106.6</v>
      </c>
      <c r="AY9" s="148">
        <v>375.9</v>
      </c>
      <c r="AZ9" s="148">
        <v>82.4</v>
      </c>
      <c r="BA9" s="148">
        <v>95</v>
      </c>
      <c r="BB9" s="148">
        <v>94.4</v>
      </c>
      <c r="BC9" s="148">
        <v>109</v>
      </c>
      <c r="BD9" s="148">
        <v>115.4</v>
      </c>
      <c r="BE9" s="148">
        <v>113.9</v>
      </c>
      <c r="BF9" s="148">
        <v>89.9</v>
      </c>
      <c r="BG9" s="148">
        <v>89.2</v>
      </c>
      <c r="BH9" s="148">
        <v>89.3</v>
      </c>
      <c r="BI9" s="148">
        <v>78.599999999999994</v>
      </c>
      <c r="BJ9" s="148">
        <v>77.2</v>
      </c>
      <c r="BK9" s="148">
        <v>77.900000000000006</v>
      </c>
      <c r="BL9" s="148">
        <v>117.1</v>
      </c>
      <c r="BM9" s="148">
        <v>123.6</v>
      </c>
      <c r="BN9" s="148">
        <v>121.8</v>
      </c>
      <c r="BO9" s="149" t="s">
        <v>197</v>
      </c>
      <c r="BP9" s="148">
        <v>101.5</v>
      </c>
      <c r="BQ9" s="148">
        <v>109.5</v>
      </c>
      <c r="BR9" s="148">
        <v>87.5</v>
      </c>
      <c r="BS9" s="148">
        <v>79.7</v>
      </c>
      <c r="BT9" s="148">
        <v>83.3</v>
      </c>
      <c r="BU9" s="148">
        <v>337.7</v>
      </c>
      <c r="BV9" s="148">
        <v>137.30000000000001</v>
      </c>
      <c r="BW9" s="148">
        <v>203.2</v>
      </c>
      <c r="BX9" s="148">
        <v>153.5</v>
      </c>
      <c r="BY9" s="148">
        <v>160.4</v>
      </c>
      <c r="BZ9" s="148">
        <v>155.9</v>
      </c>
      <c r="CA9" s="148">
        <v>167.2</v>
      </c>
      <c r="CB9" s="148">
        <v>85.9</v>
      </c>
      <c r="CC9" s="148">
        <v>118.8</v>
      </c>
      <c r="CD9" s="148">
        <v>102</v>
      </c>
      <c r="CE9" s="148">
        <v>183.6</v>
      </c>
      <c r="CF9" s="148">
        <v>142.9</v>
      </c>
      <c r="CG9" s="148">
        <v>111.3</v>
      </c>
      <c r="CH9" s="148">
        <v>36.9</v>
      </c>
      <c r="CI9" s="148">
        <v>84.7</v>
      </c>
      <c r="CJ9" s="148">
        <v>91.3</v>
      </c>
      <c r="CK9" s="148">
        <v>113.7</v>
      </c>
      <c r="CL9" s="148">
        <v>104.2</v>
      </c>
      <c r="CM9" s="149" t="s">
        <v>197</v>
      </c>
      <c r="CN9" s="149" t="s">
        <v>197</v>
      </c>
      <c r="CO9" s="149" t="s">
        <v>197</v>
      </c>
      <c r="CP9" s="149" t="s">
        <v>197</v>
      </c>
      <c r="CQ9" s="149" t="s">
        <v>197</v>
      </c>
      <c r="CR9" s="149" t="s">
        <v>197</v>
      </c>
      <c r="CS9" s="149" t="s">
        <v>197</v>
      </c>
      <c r="CT9" s="148">
        <v>27.5</v>
      </c>
      <c r="CU9" s="148">
        <v>65</v>
      </c>
      <c r="CV9" s="148">
        <v>49.1</v>
      </c>
      <c r="CW9" s="148">
        <v>101.8</v>
      </c>
      <c r="CX9" s="148">
        <v>97.3</v>
      </c>
      <c r="CY9" s="148">
        <v>99.3</v>
      </c>
      <c r="CZ9" s="148">
        <v>96.1</v>
      </c>
      <c r="DA9" s="148">
        <v>348.7</v>
      </c>
      <c r="DB9" s="148">
        <v>139.19999999999999</v>
      </c>
      <c r="DC9" s="148">
        <v>207.5</v>
      </c>
      <c r="DD9" s="148">
        <v>153.9</v>
      </c>
      <c r="DE9" s="148">
        <v>166.2</v>
      </c>
      <c r="DF9" s="148">
        <v>158.5</v>
      </c>
      <c r="DG9" s="148">
        <v>172.4</v>
      </c>
      <c r="DH9" s="148">
        <v>93.3</v>
      </c>
      <c r="DI9" s="148">
        <v>121.6</v>
      </c>
      <c r="DJ9" s="148">
        <v>111.9</v>
      </c>
      <c r="DK9" s="148">
        <v>216.6</v>
      </c>
      <c r="DL9" s="148">
        <v>167.1</v>
      </c>
      <c r="DM9" s="148">
        <v>94.5</v>
      </c>
      <c r="DN9" s="148">
        <v>109.6</v>
      </c>
      <c r="DO9" s="148">
        <v>103.8</v>
      </c>
      <c r="DP9" s="149" t="s">
        <v>197</v>
      </c>
      <c r="DQ9" s="149" t="s">
        <v>197</v>
      </c>
      <c r="DR9" s="149" t="s">
        <v>197</v>
      </c>
      <c r="DS9" s="149" t="s">
        <v>197</v>
      </c>
      <c r="DT9" s="149" t="s">
        <v>197</v>
      </c>
      <c r="DU9" s="149" t="s">
        <v>197</v>
      </c>
      <c r="DV9" s="148">
        <v>339.8</v>
      </c>
      <c r="DW9" s="148">
        <v>90.1</v>
      </c>
      <c r="DX9" s="148">
        <v>180</v>
      </c>
      <c r="DY9" s="148">
        <v>96</v>
      </c>
      <c r="DZ9" s="148">
        <v>128.4</v>
      </c>
      <c r="EA9" s="148">
        <v>109.9</v>
      </c>
      <c r="EB9" s="148">
        <v>125.8</v>
      </c>
      <c r="EC9" s="148">
        <v>42.9</v>
      </c>
      <c r="ED9" s="148">
        <v>66.8</v>
      </c>
      <c r="EE9" s="148">
        <v>60.5</v>
      </c>
      <c r="EF9" s="148">
        <v>43.1</v>
      </c>
      <c r="EG9" s="148">
        <v>73.7</v>
      </c>
      <c r="EH9" s="148">
        <v>60.5</v>
      </c>
      <c r="EI9" s="148">
        <v>28.1</v>
      </c>
      <c r="EJ9" s="148">
        <v>88.3</v>
      </c>
      <c r="EK9" s="148">
        <v>66.900000000000006</v>
      </c>
      <c r="EL9" s="149" t="s">
        <v>197</v>
      </c>
      <c r="EM9" s="148">
        <v>55.7</v>
      </c>
      <c r="EN9" s="148">
        <v>28.9</v>
      </c>
      <c r="EO9" s="148">
        <v>42.4</v>
      </c>
      <c r="EP9" s="148">
        <v>86.9</v>
      </c>
      <c r="EQ9" s="148">
        <v>16.5</v>
      </c>
      <c r="ER9" s="148">
        <v>55.8</v>
      </c>
      <c r="ES9" s="148">
        <v>74.2</v>
      </c>
      <c r="ET9" s="148">
        <v>77</v>
      </c>
      <c r="EU9" s="148">
        <v>86.9</v>
      </c>
      <c r="EV9" s="148">
        <v>81.599999999999994</v>
      </c>
      <c r="EW9" s="148">
        <v>64.599999999999994</v>
      </c>
      <c r="EX9" s="148">
        <v>70</v>
      </c>
      <c r="EY9" s="148">
        <v>6.8</v>
      </c>
      <c r="EZ9" s="148">
        <v>81.900000000000006</v>
      </c>
      <c r="FA9" s="148">
        <v>107</v>
      </c>
      <c r="FB9" s="148">
        <v>97.2</v>
      </c>
      <c r="FC9" s="149" t="s">
        <v>197</v>
      </c>
      <c r="FD9" s="148">
        <v>94.6</v>
      </c>
      <c r="FE9" s="148">
        <v>113.4</v>
      </c>
      <c r="FF9" s="148">
        <v>105.4</v>
      </c>
      <c r="FG9" s="148">
        <v>51.9</v>
      </c>
      <c r="FH9" s="148">
        <v>56.9</v>
      </c>
      <c r="FI9" s="148">
        <v>53.4</v>
      </c>
      <c r="FJ9" s="148">
        <v>188.2</v>
      </c>
      <c r="FK9" s="148">
        <v>111.1</v>
      </c>
      <c r="FL9" s="148">
        <v>145.30000000000001</v>
      </c>
      <c r="FM9" s="148">
        <v>64.2</v>
      </c>
      <c r="FN9" s="148">
        <v>76.5</v>
      </c>
      <c r="FO9" s="148">
        <v>69.400000000000006</v>
      </c>
      <c r="FP9" s="148">
        <v>79.5</v>
      </c>
      <c r="FQ9" s="148">
        <v>102.2</v>
      </c>
      <c r="FR9" s="148">
        <v>94.4</v>
      </c>
      <c r="FS9" s="148">
        <v>67.099999999999994</v>
      </c>
      <c r="FT9" s="148">
        <v>73.8</v>
      </c>
      <c r="FU9" s="148">
        <v>69.599999999999994</v>
      </c>
      <c r="FV9" s="148">
        <v>60.4</v>
      </c>
      <c r="FW9" s="148">
        <v>28.6</v>
      </c>
      <c r="FX9" s="148">
        <v>86.9</v>
      </c>
      <c r="FY9" s="148">
        <v>101.3</v>
      </c>
      <c r="FZ9" s="148">
        <v>101.2</v>
      </c>
      <c r="GA9" s="148">
        <v>75.400000000000006</v>
      </c>
      <c r="GB9" s="148">
        <v>82.2</v>
      </c>
      <c r="GC9" s="148">
        <v>80.900000000000006</v>
      </c>
      <c r="GD9" s="148">
        <v>20.7</v>
      </c>
      <c r="GE9" s="148">
        <v>9.1999999999999993</v>
      </c>
      <c r="GF9" s="148">
        <v>16.8</v>
      </c>
      <c r="GG9" s="148">
        <v>141.19999999999999</v>
      </c>
      <c r="GH9" s="148">
        <v>148</v>
      </c>
      <c r="GI9" s="148">
        <v>147.9</v>
      </c>
      <c r="GJ9" s="149" t="s">
        <v>197</v>
      </c>
      <c r="GK9" s="149" t="s">
        <v>197</v>
      </c>
      <c r="GL9" s="149" t="s">
        <v>197</v>
      </c>
      <c r="GM9" s="148">
        <v>31.7</v>
      </c>
      <c r="GN9" s="148">
        <v>53.5</v>
      </c>
      <c r="GO9" s="148">
        <v>45.5</v>
      </c>
      <c r="GP9" s="148">
        <v>139.1</v>
      </c>
      <c r="GQ9" s="148">
        <v>88.5</v>
      </c>
      <c r="GR9" s="148">
        <v>106.6</v>
      </c>
      <c r="GS9" s="148">
        <v>15</v>
      </c>
      <c r="GT9" s="148">
        <v>69.8</v>
      </c>
      <c r="GU9" s="148">
        <v>58.7</v>
      </c>
      <c r="GV9" s="148">
        <v>100.6</v>
      </c>
      <c r="GW9" s="148">
        <v>30.4</v>
      </c>
      <c r="GX9" s="148">
        <v>59.2</v>
      </c>
      <c r="GY9" s="148">
        <v>75.5</v>
      </c>
      <c r="GZ9" s="148">
        <v>49.2</v>
      </c>
      <c r="HA9" s="148">
        <v>62.1</v>
      </c>
      <c r="HB9" s="148">
        <v>63.3</v>
      </c>
      <c r="HC9" s="148">
        <v>67.8</v>
      </c>
      <c r="HD9" s="148">
        <v>66.400000000000006</v>
      </c>
      <c r="HE9" s="148">
        <v>10.9</v>
      </c>
      <c r="HF9" s="148">
        <v>15.4</v>
      </c>
      <c r="HG9" s="148">
        <v>15.2</v>
      </c>
      <c r="HH9" s="149" t="s">
        <v>197</v>
      </c>
      <c r="HI9" s="149" t="s">
        <v>197</v>
      </c>
      <c r="HJ9" s="149" t="s">
        <v>197</v>
      </c>
      <c r="HK9" s="149" t="s">
        <v>197</v>
      </c>
      <c r="HL9" s="149" t="s">
        <v>197</v>
      </c>
      <c r="HM9" s="149" t="s">
        <v>197</v>
      </c>
      <c r="HN9" s="149" t="s">
        <v>197</v>
      </c>
      <c r="HO9" s="148">
        <v>86.5</v>
      </c>
      <c r="HP9" s="148">
        <v>55.7</v>
      </c>
      <c r="HQ9" s="148">
        <v>71.3</v>
      </c>
      <c r="HR9" s="148">
        <v>84.1</v>
      </c>
      <c r="HS9" s="148">
        <v>50</v>
      </c>
      <c r="HT9" s="148">
        <v>61.7</v>
      </c>
      <c r="HU9" s="148">
        <v>110.8</v>
      </c>
      <c r="HV9" s="148">
        <v>90.6</v>
      </c>
      <c r="HW9" s="148">
        <v>91.8</v>
      </c>
      <c r="HX9" s="148">
        <v>122.8</v>
      </c>
      <c r="HY9" s="148">
        <v>9</v>
      </c>
      <c r="HZ9" s="148">
        <v>166.9</v>
      </c>
      <c r="IA9" s="149" t="s">
        <v>197</v>
      </c>
      <c r="IB9" s="149" t="s">
        <v>197</v>
      </c>
      <c r="IC9" s="149" t="s">
        <v>197</v>
      </c>
      <c r="ID9" s="148">
        <v>22.6</v>
      </c>
      <c r="IE9" s="148">
        <v>153.9</v>
      </c>
      <c r="IF9" s="149" t="s">
        <v>197</v>
      </c>
      <c r="IG9" s="148">
        <v>88.2</v>
      </c>
      <c r="IH9" s="148">
        <v>49.6</v>
      </c>
      <c r="II9" s="149" t="s">
        <v>197</v>
      </c>
      <c r="IJ9" s="149" t="s">
        <v>197</v>
      </c>
      <c r="IK9" s="149" t="s">
        <v>197</v>
      </c>
      <c r="IL9" s="149" t="s">
        <v>197</v>
      </c>
      <c r="IM9" s="149" t="s">
        <v>197</v>
      </c>
      <c r="IN9" s="149" t="s">
        <v>197</v>
      </c>
      <c r="IO9" s="149" t="s">
        <v>197</v>
      </c>
      <c r="IP9" s="149" t="s">
        <v>197</v>
      </c>
      <c r="IQ9" s="148">
        <v>57.8</v>
      </c>
      <c r="IR9" s="148">
        <v>120.5</v>
      </c>
      <c r="IS9" s="148">
        <v>120</v>
      </c>
      <c r="IT9" s="148">
        <v>120.2</v>
      </c>
      <c r="IU9" s="148">
        <v>71.900000000000006</v>
      </c>
      <c r="IV9" s="148">
        <v>20.5</v>
      </c>
      <c r="IW9" s="148">
        <v>31.3</v>
      </c>
      <c r="IX9" s="149" t="s">
        <v>197</v>
      </c>
      <c r="IY9" s="149" t="s">
        <v>197</v>
      </c>
      <c r="IZ9" s="149" t="s">
        <v>197</v>
      </c>
      <c r="JA9" s="149" t="s">
        <v>197</v>
      </c>
      <c r="JB9" s="149" t="s">
        <v>197</v>
      </c>
      <c r="JC9" s="148">
        <v>83.4</v>
      </c>
      <c r="JD9" s="148">
        <v>78.400000000000006</v>
      </c>
      <c r="JE9" s="148">
        <v>79.5</v>
      </c>
      <c r="JF9" s="48" t="s">
        <v>87</v>
      </c>
      <c r="JG9" s="48">
        <v>46.2</v>
      </c>
      <c r="JH9" s="48" t="s">
        <v>87</v>
      </c>
      <c r="JI9" s="48">
        <v>99.7</v>
      </c>
      <c r="JJ9" s="48">
        <v>37.9</v>
      </c>
      <c r="JK9" s="48">
        <v>44.2</v>
      </c>
      <c r="JL9" s="48">
        <v>40.9</v>
      </c>
      <c r="JM9" s="48">
        <v>50.6</v>
      </c>
      <c r="JN9" s="48">
        <v>53.6</v>
      </c>
      <c r="JO9" s="48">
        <v>122.8</v>
      </c>
    </row>
    <row r="10" spans="1:275">
      <c r="A10" s="45"/>
      <c r="B10" s="46" t="s">
        <v>122</v>
      </c>
      <c r="C10" s="45" t="s">
        <v>3</v>
      </c>
      <c r="D10" s="47" t="s">
        <v>197</v>
      </c>
      <c r="E10" s="47" t="s">
        <v>197</v>
      </c>
      <c r="F10" s="47" t="s">
        <v>197</v>
      </c>
      <c r="G10" s="47" t="s">
        <v>197</v>
      </c>
      <c r="H10" s="148">
        <v>81.900000000000006</v>
      </c>
      <c r="I10" s="148">
        <v>81.5</v>
      </c>
      <c r="J10" s="148">
        <v>78.400000000000006</v>
      </c>
      <c r="K10" s="148">
        <v>155.69999999999999</v>
      </c>
      <c r="L10" s="148">
        <v>171.6</v>
      </c>
      <c r="M10" s="148">
        <v>81.8</v>
      </c>
      <c r="N10" s="148">
        <v>140.1</v>
      </c>
      <c r="O10" s="148">
        <v>207.4</v>
      </c>
      <c r="P10" s="148">
        <v>102.9</v>
      </c>
      <c r="Q10" s="148">
        <v>164.9</v>
      </c>
      <c r="R10" s="148">
        <v>116.8</v>
      </c>
      <c r="S10" s="148">
        <v>100.9</v>
      </c>
      <c r="T10" s="148">
        <v>169.1</v>
      </c>
      <c r="U10" s="148">
        <v>61.3</v>
      </c>
      <c r="V10" s="148">
        <v>17.899999999999999</v>
      </c>
      <c r="W10" s="148">
        <v>91.6</v>
      </c>
      <c r="X10" s="148">
        <v>57.7</v>
      </c>
      <c r="Y10" s="148">
        <v>147.19999999999999</v>
      </c>
      <c r="Z10" s="148">
        <v>74.3</v>
      </c>
      <c r="AA10" s="148">
        <v>84.6</v>
      </c>
      <c r="AB10" s="148">
        <v>121.5</v>
      </c>
      <c r="AC10" s="148">
        <v>56.4</v>
      </c>
      <c r="AD10" s="148">
        <v>71.400000000000006</v>
      </c>
      <c r="AE10" s="148">
        <v>104.6</v>
      </c>
      <c r="AF10" s="148">
        <v>77.5</v>
      </c>
      <c r="AG10" s="148">
        <v>194.6</v>
      </c>
      <c r="AH10" s="148">
        <v>129.1</v>
      </c>
      <c r="AI10" s="149" t="s">
        <v>197</v>
      </c>
      <c r="AJ10" s="148">
        <v>89.9</v>
      </c>
      <c r="AK10" s="148">
        <v>119.3</v>
      </c>
      <c r="AL10" s="149" t="s">
        <v>197</v>
      </c>
      <c r="AM10" s="148">
        <v>116.7</v>
      </c>
      <c r="AN10" s="148">
        <v>353.8</v>
      </c>
      <c r="AO10" s="148">
        <v>109.6</v>
      </c>
      <c r="AP10" s="148">
        <v>112.1</v>
      </c>
      <c r="AQ10" s="148">
        <v>63.5</v>
      </c>
      <c r="AR10" s="148">
        <v>84.8</v>
      </c>
      <c r="AS10" s="149" t="s">
        <v>197</v>
      </c>
      <c r="AT10" s="148">
        <v>104</v>
      </c>
      <c r="AU10" s="149" t="s">
        <v>197</v>
      </c>
      <c r="AV10" s="148">
        <v>90.5</v>
      </c>
      <c r="AW10" s="148">
        <v>80.3</v>
      </c>
      <c r="AX10" s="148">
        <v>271</v>
      </c>
      <c r="AY10" s="148">
        <v>143.30000000000001</v>
      </c>
      <c r="AZ10" s="148">
        <v>116.8</v>
      </c>
      <c r="BA10" s="148">
        <v>103.8</v>
      </c>
      <c r="BB10" s="148">
        <v>104.4</v>
      </c>
      <c r="BC10" s="148">
        <v>98</v>
      </c>
      <c r="BD10" s="148">
        <v>99.4</v>
      </c>
      <c r="BE10" s="148">
        <v>99.1</v>
      </c>
      <c r="BF10" s="148">
        <v>121.9</v>
      </c>
      <c r="BG10" s="148">
        <v>109.7</v>
      </c>
      <c r="BH10" s="148">
        <v>110.5</v>
      </c>
      <c r="BI10" s="148">
        <v>78.2</v>
      </c>
      <c r="BJ10" s="148">
        <v>91.8</v>
      </c>
      <c r="BK10" s="148">
        <v>84.8</v>
      </c>
      <c r="BL10" s="148">
        <v>82.8</v>
      </c>
      <c r="BM10" s="148">
        <v>126.2</v>
      </c>
      <c r="BN10" s="148">
        <v>114.6</v>
      </c>
      <c r="BO10" s="149" t="s">
        <v>197</v>
      </c>
      <c r="BP10" s="148">
        <v>117.6</v>
      </c>
      <c r="BQ10" s="148">
        <v>146.9</v>
      </c>
      <c r="BR10" s="148">
        <v>113.2</v>
      </c>
      <c r="BS10" s="148">
        <v>124.6</v>
      </c>
      <c r="BT10" s="148">
        <v>119.3</v>
      </c>
      <c r="BU10" s="148">
        <v>131.30000000000001</v>
      </c>
      <c r="BV10" s="148">
        <v>135.1</v>
      </c>
      <c r="BW10" s="148">
        <v>133.9</v>
      </c>
      <c r="BX10" s="148">
        <v>99.6</v>
      </c>
      <c r="BY10" s="148">
        <v>105.9</v>
      </c>
      <c r="BZ10" s="148">
        <v>101.9</v>
      </c>
      <c r="CA10" s="148">
        <v>153.19999999999999</v>
      </c>
      <c r="CB10" s="148">
        <v>225.3</v>
      </c>
      <c r="CC10" s="148">
        <v>197.1</v>
      </c>
      <c r="CD10" s="148">
        <v>176.5</v>
      </c>
      <c r="CE10" s="148">
        <v>165.1</v>
      </c>
      <c r="CF10" s="148">
        <v>170.6</v>
      </c>
      <c r="CG10" s="148">
        <v>79</v>
      </c>
      <c r="CH10" s="148">
        <v>65.099999999999994</v>
      </c>
      <c r="CI10" s="148">
        <v>74</v>
      </c>
      <c r="CJ10" s="148">
        <v>106</v>
      </c>
      <c r="CK10" s="148">
        <v>79.400000000000006</v>
      </c>
      <c r="CL10" s="148">
        <v>90.4</v>
      </c>
      <c r="CM10" s="149" t="s">
        <v>197</v>
      </c>
      <c r="CN10" s="149" t="s">
        <v>197</v>
      </c>
      <c r="CO10" s="149" t="s">
        <v>197</v>
      </c>
      <c r="CP10" s="149" t="s">
        <v>197</v>
      </c>
      <c r="CQ10" s="149" t="s">
        <v>197</v>
      </c>
      <c r="CR10" s="149" t="s">
        <v>197</v>
      </c>
      <c r="CS10" s="149" t="s">
        <v>197</v>
      </c>
      <c r="CT10" s="148">
        <v>178.4</v>
      </c>
      <c r="CU10" s="148">
        <v>104.3</v>
      </c>
      <c r="CV10" s="148">
        <v>135.9</v>
      </c>
      <c r="CW10" s="148">
        <v>121.9</v>
      </c>
      <c r="CX10" s="148">
        <v>123.6</v>
      </c>
      <c r="CY10" s="148">
        <v>122.9</v>
      </c>
      <c r="CZ10" s="148">
        <v>118.6</v>
      </c>
      <c r="DA10" s="148">
        <v>138.30000000000001</v>
      </c>
      <c r="DB10" s="148">
        <v>113</v>
      </c>
      <c r="DC10" s="148">
        <v>120.8</v>
      </c>
      <c r="DD10" s="148">
        <v>94.7</v>
      </c>
      <c r="DE10" s="148">
        <v>93</v>
      </c>
      <c r="DF10" s="148">
        <v>94.1</v>
      </c>
      <c r="DG10" s="148">
        <v>157.69999999999999</v>
      </c>
      <c r="DH10" s="148">
        <v>230.3</v>
      </c>
      <c r="DI10" s="148">
        <v>205.3</v>
      </c>
      <c r="DJ10" s="148">
        <v>184.2</v>
      </c>
      <c r="DK10" s="148">
        <v>188.8</v>
      </c>
      <c r="DL10" s="148">
        <v>186.7</v>
      </c>
      <c r="DM10" s="148">
        <v>103.4</v>
      </c>
      <c r="DN10" s="148">
        <v>76.900000000000006</v>
      </c>
      <c r="DO10" s="148">
        <v>86.8</v>
      </c>
      <c r="DP10" s="149" t="s">
        <v>197</v>
      </c>
      <c r="DQ10" s="149" t="s">
        <v>197</v>
      </c>
      <c r="DR10" s="149" t="s">
        <v>197</v>
      </c>
      <c r="DS10" s="149" t="s">
        <v>197</v>
      </c>
      <c r="DT10" s="149" t="s">
        <v>197</v>
      </c>
      <c r="DU10" s="149" t="s">
        <v>197</v>
      </c>
      <c r="DV10" s="148">
        <v>149.5</v>
      </c>
      <c r="DW10" s="148">
        <v>140.80000000000001</v>
      </c>
      <c r="DX10" s="148">
        <v>143.9</v>
      </c>
      <c r="DY10" s="148">
        <v>132.80000000000001</v>
      </c>
      <c r="DZ10" s="148">
        <v>283</v>
      </c>
      <c r="EA10" s="148">
        <v>198.4</v>
      </c>
      <c r="EB10" s="148">
        <v>162.69999999999999</v>
      </c>
      <c r="EC10" s="148">
        <v>174.7</v>
      </c>
      <c r="ED10" s="148">
        <v>171.4</v>
      </c>
      <c r="EE10" s="148">
        <v>72.3</v>
      </c>
      <c r="EF10" s="148">
        <v>43.1</v>
      </c>
      <c r="EG10" s="148">
        <v>33.1</v>
      </c>
      <c r="EH10" s="148">
        <v>37.299999999999997</v>
      </c>
      <c r="EI10" s="148">
        <v>186.2</v>
      </c>
      <c r="EJ10" s="148">
        <v>106</v>
      </c>
      <c r="EK10" s="148">
        <v>134.5</v>
      </c>
      <c r="EL10" s="149" t="s">
        <v>197</v>
      </c>
      <c r="EM10" s="148">
        <v>35.299999999999997</v>
      </c>
      <c r="EN10" s="148">
        <v>157.19999999999999</v>
      </c>
      <c r="EO10" s="148">
        <v>95.6</v>
      </c>
      <c r="EP10" s="148">
        <v>62.9</v>
      </c>
      <c r="EQ10" s="148">
        <v>62.8</v>
      </c>
      <c r="ER10" s="148">
        <v>62.8</v>
      </c>
      <c r="ES10" s="148">
        <v>256.3</v>
      </c>
      <c r="ET10" s="148">
        <v>117.5</v>
      </c>
      <c r="EU10" s="149" t="s">
        <v>197</v>
      </c>
      <c r="EV10" s="148">
        <v>107.1</v>
      </c>
      <c r="EW10" s="148">
        <v>70.2</v>
      </c>
      <c r="EX10" s="148">
        <v>81.7</v>
      </c>
      <c r="EY10" s="148">
        <v>146.4</v>
      </c>
      <c r="EZ10" s="148">
        <v>111.3</v>
      </c>
      <c r="FA10" s="148">
        <v>105.4</v>
      </c>
      <c r="FB10" s="148">
        <v>107.7</v>
      </c>
      <c r="FC10" s="148">
        <v>63.2</v>
      </c>
      <c r="FD10" s="148">
        <v>132</v>
      </c>
      <c r="FE10" s="148">
        <v>105.6</v>
      </c>
      <c r="FF10" s="148">
        <v>116.8</v>
      </c>
      <c r="FG10" s="148">
        <v>293.89999999999998</v>
      </c>
      <c r="FH10" s="148">
        <v>94.8</v>
      </c>
      <c r="FI10" s="148">
        <v>235.3</v>
      </c>
      <c r="FJ10" s="148">
        <v>180.5</v>
      </c>
      <c r="FK10" s="148">
        <v>106.7</v>
      </c>
      <c r="FL10" s="148">
        <v>139.5</v>
      </c>
      <c r="FM10" s="148">
        <v>129.30000000000001</v>
      </c>
      <c r="FN10" s="148">
        <v>108.1</v>
      </c>
      <c r="FO10" s="148">
        <v>120.4</v>
      </c>
      <c r="FP10" s="148">
        <v>123.8</v>
      </c>
      <c r="FQ10" s="148">
        <v>105.1</v>
      </c>
      <c r="FR10" s="148">
        <v>111.6</v>
      </c>
      <c r="FS10" s="148">
        <v>151.6</v>
      </c>
      <c r="FT10" s="148">
        <v>103.3</v>
      </c>
      <c r="FU10" s="148">
        <v>133.4</v>
      </c>
      <c r="FV10" s="148">
        <v>99.8</v>
      </c>
      <c r="FW10" s="148">
        <v>75.7</v>
      </c>
      <c r="FX10" s="148">
        <v>105.8</v>
      </c>
      <c r="FY10" s="148">
        <v>71.599999999999994</v>
      </c>
      <c r="FZ10" s="148">
        <v>71.900000000000006</v>
      </c>
      <c r="GA10" s="148">
        <v>98.3</v>
      </c>
      <c r="GB10" s="148">
        <v>90.9</v>
      </c>
      <c r="GC10" s="148">
        <v>92.3</v>
      </c>
      <c r="GD10" s="148">
        <v>374.1</v>
      </c>
      <c r="GE10" s="148">
        <v>462.9</v>
      </c>
      <c r="GF10" s="148">
        <v>404.6</v>
      </c>
      <c r="GG10" s="148">
        <v>19.600000000000001</v>
      </c>
      <c r="GH10" s="148">
        <v>68.2</v>
      </c>
      <c r="GI10" s="148">
        <v>67.900000000000006</v>
      </c>
      <c r="GJ10" s="149" t="s">
        <v>197</v>
      </c>
      <c r="GK10" s="149" t="s">
        <v>197</v>
      </c>
      <c r="GL10" s="149" t="s">
        <v>197</v>
      </c>
      <c r="GM10" s="148">
        <v>50.8</v>
      </c>
      <c r="GN10" s="148">
        <v>64.5</v>
      </c>
      <c r="GO10" s="148">
        <v>59.6</v>
      </c>
      <c r="GP10" s="148">
        <v>130.80000000000001</v>
      </c>
      <c r="GQ10" s="148">
        <v>114.4</v>
      </c>
      <c r="GR10" s="148">
        <v>120.3</v>
      </c>
      <c r="GS10" s="148">
        <v>76.099999999999994</v>
      </c>
      <c r="GT10" s="148">
        <v>66.7</v>
      </c>
      <c r="GU10" s="148">
        <v>68.599999999999994</v>
      </c>
      <c r="GV10" s="148">
        <v>69.7</v>
      </c>
      <c r="GW10" s="148">
        <v>90.1</v>
      </c>
      <c r="GX10" s="148">
        <v>81.7</v>
      </c>
      <c r="GY10" s="148">
        <v>106.3</v>
      </c>
      <c r="GZ10" s="148">
        <v>72.7</v>
      </c>
      <c r="HA10" s="148">
        <v>89.1</v>
      </c>
      <c r="HB10" s="148">
        <v>102.7</v>
      </c>
      <c r="HC10" s="148">
        <v>75.3</v>
      </c>
      <c r="HD10" s="148">
        <v>83.6</v>
      </c>
      <c r="HE10" s="148">
        <v>44.7</v>
      </c>
      <c r="HF10" s="148">
        <v>56.7</v>
      </c>
      <c r="HG10" s="148">
        <v>56</v>
      </c>
      <c r="HH10" s="148">
        <v>16.3</v>
      </c>
      <c r="HI10" s="148">
        <v>94.4</v>
      </c>
      <c r="HJ10" s="148">
        <v>56.4</v>
      </c>
      <c r="HK10" s="148">
        <v>74.8</v>
      </c>
      <c r="HL10" s="148">
        <v>78.3</v>
      </c>
      <c r="HM10" s="148">
        <v>45.5</v>
      </c>
      <c r="HN10" s="148">
        <v>54.8</v>
      </c>
      <c r="HO10" s="148">
        <v>113.4</v>
      </c>
      <c r="HP10" s="148">
        <v>80.7</v>
      </c>
      <c r="HQ10" s="148">
        <v>97.2</v>
      </c>
      <c r="HR10" s="148">
        <v>127.1</v>
      </c>
      <c r="HS10" s="148">
        <v>97.3</v>
      </c>
      <c r="HT10" s="148">
        <v>107.6</v>
      </c>
      <c r="HU10" s="148">
        <v>111.8</v>
      </c>
      <c r="HV10" s="148">
        <v>76.599999999999994</v>
      </c>
      <c r="HW10" s="148">
        <v>78.599999999999994</v>
      </c>
      <c r="HX10" s="148">
        <v>83.1</v>
      </c>
      <c r="HY10" s="149" t="s">
        <v>197</v>
      </c>
      <c r="HZ10" s="148">
        <v>47.3</v>
      </c>
      <c r="IA10" s="148">
        <v>25</v>
      </c>
      <c r="IB10" s="148">
        <v>157.5</v>
      </c>
      <c r="IC10" s="148">
        <v>85.8</v>
      </c>
      <c r="ID10" s="148">
        <v>89</v>
      </c>
      <c r="IE10" s="148">
        <v>23.4</v>
      </c>
      <c r="IF10" s="148">
        <v>99.7</v>
      </c>
      <c r="IG10" s="148">
        <v>47.7</v>
      </c>
      <c r="IH10" s="148">
        <v>102.7</v>
      </c>
      <c r="II10" s="148">
        <v>168.8</v>
      </c>
      <c r="IJ10" s="148">
        <v>126.1</v>
      </c>
      <c r="IK10" s="148">
        <v>872</v>
      </c>
      <c r="IL10" s="148">
        <v>786</v>
      </c>
      <c r="IM10" s="148">
        <v>257.60000000000002</v>
      </c>
      <c r="IN10" s="148">
        <v>213.6</v>
      </c>
      <c r="IO10" s="148">
        <v>517.5</v>
      </c>
      <c r="IP10" s="148">
        <v>363.2</v>
      </c>
      <c r="IQ10" s="148">
        <v>68.8</v>
      </c>
      <c r="IR10" s="148">
        <v>133.6</v>
      </c>
      <c r="IS10" s="148">
        <v>107.1</v>
      </c>
      <c r="IT10" s="148">
        <v>116.9</v>
      </c>
      <c r="IU10" s="148">
        <v>48.7</v>
      </c>
      <c r="IV10" s="148">
        <v>31.9</v>
      </c>
      <c r="IW10" s="148">
        <v>35.4</v>
      </c>
      <c r="IX10" s="148">
        <v>44</v>
      </c>
      <c r="IY10" s="148">
        <v>60.1</v>
      </c>
      <c r="IZ10" s="148">
        <v>51.7</v>
      </c>
      <c r="JA10" s="148">
        <v>33.1</v>
      </c>
      <c r="JB10" s="149" t="s">
        <v>197</v>
      </c>
      <c r="JC10" s="148">
        <v>47.4</v>
      </c>
      <c r="JD10" s="148">
        <v>55.8</v>
      </c>
      <c r="JE10" s="148">
        <v>53.9</v>
      </c>
      <c r="JF10" s="48">
        <v>41.7</v>
      </c>
      <c r="JG10" s="48">
        <v>77.099999999999994</v>
      </c>
      <c r="JH10" s="48">
        <v>49.6</v>
      </c>
      <c r="JI10" s="48">
        <v>69.099999999999994</v>
      </c>
      <c r="JJ10" s="48">
        <v>57.5</v>
      </c>
      <c r="JK10" s="48">
        <v>75.8</v>
      </c>
      <c r="JL10" s="48">
        <v>72.3</v>
      </c>
      <c r="JM10" s="48">
        <v>101</v>
      </c>
      <c r="JN10" s="48">
        <v>103.9</v>
      </c>
      <c r="JO10" s="48">
        <v>31</v>
      </c>
    </row>
    <row r="11" spans="1:275">
      <c r="A11" s="45"/>
      <c r="B11" s="46" t="s">
        <v>123</v>
      </c>
      <c r="C11" s="45" t="s">
        <v>4</v>
      </c>
      <c r="D11" s="47" t="s">
        <v>197</v>
      </c>
      <c r="E11" s="47" t="s">
        <v>197</v>
      </c>
      <c r="F11" s="47" t="s">
        <v>197</v>
      </c>
      <c r="G11" s="47" t="s">
        <v>197</v>
      </c>
      <c r="H11" s="148">
        <v>79.8</v>
      </c>
      <c r="I11" s="148">
        <v>80</v>
      </c>
      <c r="J11" s="148">
        <v>83.7</v>
      </c>
      <c r="K11" s="148">
        <v>175.3</v>
      </c>
      <c r="L11" s="148">
        <v>110.4</v>
      </c>
      <c r="M11" s="148">
        <v>170.8</v>
      </c>
      <c r="N11" s="148">
        <v>95.8</v>
      </c>
      <c r="O11" s="148">
        <v>43</v>
      </c>
      <c r="P11" s="148">
        <v>199.1</v>
      </c>
      <c r="Q11" s="148">
        <v>62.5</v>
      </c>
      <c r="R11" s="148">
        <v>164.3</v>
      </c>
      <c r="S11" s="148">
        <v>68.7</v>
      </c>
      <c r="T11" s="148">
        <v>70</v>
      </c>
      <c r="U11" s="148">
        <v>98.6</v>
      </c>
      <c r="V11" s="148">
        <v>50.2</v>
      </c>
      <c r="W11" s="148">
        <v>78.7</v>
      </c>
      <c r="X11" s="148">
        <v>88.6</v>
      </c>
      <c r="Y11" s="148">
        <v>88.5</v>
      </c>
      <c r="Z11" s="148">
        <v>144.69999999999999</v>
      </c>
      <c r="AA11" s="148">
        <v>51.7</v>
      </c>
      <c r="AB11" s="148">
        <v>75.5</v>
      </c>
      <c r="AC11" s="148">
        <v>141.5</v>
      </c>
      <c r="AD11" s="148">
        <v>117.5</v>
      </c>
      <c r="AE11" s="148">
        <v>63.3</v>
      </c>
      <c r="AF11" s="148">
        <v>77</v>
      </c>
      <c r="AG11" s="148">
        <v>89.3</v>
      </c>
      <c r="AH11" s="148">
        <v>112.5</v>
      </c>
      <c r="AI11" s="149" t="s">
        <v>197</v>
      </c>
      <c r="AJ11" s="148">
        <v>59.2</v>
      </c>
      <c r="AK11" s="148">
        <v>133.69999999999999</v>
      </c>
      <c r="AL11" s="149" t="s">
        <v>197</v>
      </c>
      <c r="AM11" s="149" t="s">
        <v>197</v>
      </c>
      <c r="AN11" s="148">
        <v>45.1</v>
      </c>
      <c r="AO11" s="148">
        <v>117</v>
      </c>
      <c r="AP11" s="148">
        <v>116.3</v>
      </c>
      <c r="AQ11" s="148">
        <v>46.6</v>
      </c>
      <c r="AR11" s="148">
        <v>165.1</v>
      </c>
      <c r="AS11" s="149" t="s">
        <v>197</v>
      </c>
      <c r="AT11" s="148">
        <v>103.2</v>
      </c>
      <c r="AU11" s="149" t="s">
        <v>197</v>
      </c>
      <c r="AV11" s="148">
        <v>97.5</v>
      </c>
      <c r="AW11" s="148">
        <v>62.8</v>
      </c>
      <c r="AX11" s="148">
        <v>26.1</v>
      </c>
      <c r="AY11" s="148">
        <v>209.4</v>
      </c>
      <c r="AZ11" s="148">
        <v>113.1</v>
      </c>
      <c r="BA11" s="148">
        <v>99.8</v>
      </c>
      <c r="BB11" s="148">
        <v>100.4</v>
      </c>
      <c r="BC11" s="148">
        <v>92.9</v>
      </c>
      <c r="BD11" s="148">
        <v>98.9</v>
      </c>
      <c r="BE11" s="148">
        <v>97.4</v>
      </c>
      <c r="BF11" s="148">
        <v>127</v>
      </c>
      <c r="BG11" s="148">
        <v>107.5</v>
      </c>
      <c r="BH11" s="148">
        <v>108.9</v>
      </c>
      <c r="BI11" s="148">
        <v>102.8</v>
      </c>
      <c r="BJ11" s="148">
        <v>71.8</v>
      </c>
      <c r="BK11" s="148">
        <v>87.6</v>
      </c>
      <c r="BL11" s="148">
        <v>192.6</v>
      </c>
      <c r="BM11" s="148">
        <v>105.3</v>
      </c>
      <c r="BN11" s="148">
        <v>128.69999999999999</v>
      </c>
      <c r="BO11" s="149" t="s">
        <v>197</v>
      </c>
      <c r="BP11" s="148">
        <v>41.7</v>
      </c>
      <c r="BQ11" s="148">
        <v>42.6</v>
      </c>
      <c r="BR11" s="148">
        <v>75.2</v>
      </c>
      <c r="BS11" s="148">
        <v>21.9</v>
      </c>
      <c r="BT11" s="148">
        <v>46.9</v>
      </c>
      <c r="BU11" s="148">
        <v>228.1</v>
      </c>
      <c r="BV11" s="148">
        <v>113.7</v>
      </c>
      <c r="BW11" s="148">
        <v>152</v>
      </c>
      <c r="BX11" s="148">
        <v>254.9</v>
      </c>
      <c r="BY11" s="148">
        <v>145</v>
      </c>
      <c r="BZ11" s="148">
        <v>216.1</v>
      </c>
      <c r="CA11" s="148">
        <v>150.80000000000001</v>
      </c>
      <c r="CB11" s="148">
        <v>138.4</v>
      </c>
      <c r="CC11" s="148">
        <v>143.5</v>
      </c>
      <c r="CD11" s="148">
        <v>146.69999999999999</v>
      </c>
      <c r="CE11" s="148">
        <v>67.900000000000006</v>
      </c>
      <c r="CF11" s="148">
        <v>107.5</v>
      </c>
      <c r="CG11" s="149" t="s">
        <v>197</v>
      </c>
      <c r="CH11" s="149" t="s">
        <v>197</v>
      </c>
      <c r="CI11" s="149" t="s">
        <v>197</v>
      </c>
      <c r="CJ11" s="148">
        <v>85.3</v>
      </c>
      <c r="CK11" s="148">
        <v>85.2</v>
      </c>
      <c r="CL11" s="148">
        <v>85.2</v>
      </c>
      <c r="CM11" s="149" t="s">
        <v>197</v>
      </c>
      <c r="CN11" s="149" t="s">
        <v>197</v>
      </c>
      <c r="CO11" s="149" t="s">
        <v>197</v>
      </c>
      <c r="CP11" s="149" t="s">
        <v>197</v>
      </c>
      <c r="CQ11" s="149" t="s">
        <v>197</v>
      </c>
      <c r="CR11" s="149" t="s">
        <v>197</v>
      </c>
      <c r="CS11" s="149" t="s">
        <v>197</v>
      </c>
      <c r="CT11" s="149" t="s">
        <v>197</v>
      </c>
      <c r="CU11" s="149" t="s">
        <v>197</v>
      </c>
      <c r="CV11" s="149" t="s">
        <v>197</v>
      </c>
      <c r="CW11" s="148">
        <v>62</v>
      </c>
      <c r="CX11" s="148">
        <v>27.1</v>
      </c>
      <c r="CY11" s="148">
        <v>42.6</v>
      </c>
      <c r="CZ11" s="148">
        <v>31.6</v>
      </c>
      <c r="DA11" s="148">
        <v>184.5</v>
      </c>
      <c r="DB11" s="148">
        <v>74.099999999999994</v>
      </c>
      <c r="DC11" s="148">
        <v>110.7</v>
      </c>
      <c r="DD11" s="148">
        <v>259.3</v>
      </c>
      <c r="DE11" s="148">
        <v>179</v>
      </c>
      <c r="DF11" s="148">
        <v>229.4</v>
      </c>
      <c r="DG11" s="148">
        <v>149.69999999999999</v>
      </c>
      <c r="DH11" s="148">
        <v>144.19999999999999</v>
      </c>
      <c r="DI11" s="148">
        <v>146.19999999999999</v>
      </c>
      <c r="DJ11" s="148">
        <v>160.19999999999999</v>
      </c>
      <c r="DK11" s="148">
        <v>72</v>
      </c>
      <c r="DL11" s="148">
        <v>114</v>
      </c>
      <c r="DM11" s="148">
        <v>93.8</v>
      </c>
      <c r="DN11" s="148">
        <v>87.1</v>
      </c>
      <c r="DO11" s="148">
        <v>89.7</v>
      </c>
      <c r="DP11" s="149" t="s">
        <v>197</v>
      </c>
      <c r="DQ11" s="149" t="s">
        <v>197</v>
      </c>
      <c r="DR11" s="149" t="s">
        <v>197</v>
      </c>
      <c r="DS11" s="148">
        <v>71.900000000000006</v>
      </c>
      <c r="DT11" s="148">
        <v>67</v>
      </c>
      <c r="DU11" s="148">
        <v>68.8</v>
      </c>
      <c r="DV11" s="148">
        <v>321.10000000000002</v>
      </c>
      <c r="DW11" s="148">
        <v>284.10000000000002</v>
      </c>
      <c r="DX11" s="148">
        <v>297.60000000000002</v>
      </c>
      <c r="DY11" s="148">
        <v>217.9</v>
      </c>
      <c r="DZ11" s="148">
        <v>160</v>
      </c>
      <c r="EA11" s="148">
        <v>193.3</v>
      </c>
      <c r="EB11" s="148">
        <v>151.19999999999999</v>
      </c>
      <c r="EC11" s="148">
        <v>83.1</v>
      </c>
      <c r="ED11" s="148">
        <v>103</v>
      </c>
      <c r="EE11" s="148">
        <v>71.8</v>
      </c>
      <c r="EF11" s="148">
        <v>58.6</v>
      </c>
      <c r="EG11" s="148">
        <v>22.5</v>
      </c>
      <c r="EH11" s="148">
        <v>38.200000000000003</v>
      </c>
      <c r="EI11" s="149" t="s">
        <v>197</v>
      </c>
      <c r="EJ11" s="149" t="s">
        <v>197</v>
      </c>
      <c r="EK11" s="149" t="s">
        <v>197</v>
      </c>
      <c r="EL11" s="149" t="s">
        <v>197</v>
      </c>
      <c r="EM11" s="149" t="s">
        <v>197</v>
      </c>
      <c r="EN11" s="149" t="s">
        <v>197</v>
      </c>
      <c r="EO11" s="149" t="s">
        <v>197</v>
      </c>
      <c r="EP11" s="149" t="s">
        <v>197</v>
      </c>
      <c r="EQ11" s="149" t="s">
        <v>197</v>
      </c>
      <c r="ER11" s="149" t="s">
        <v>197</v>
      </c>
      <c r="ES11" s="149" t="s">
        <v>197</v>
      </c>
      <c r="ET11" s="148">
        <v>57.3</v>
      </c>
      <c r="EU11" s="148">
        <v>187.7</v>
      </c>
      <c r="EV11" s="148">
        <v>92.9</v>
      </c>
      <c r="EW11" s="148">
        <v>89.2</v>
      </c>
      <c r="EX11" s="148">
        <v>90.4</v>
      </c>
      <c r="EY11" s="148">
        <v>87.9</v>
      </c>
      <c r="EZ11" s="148">
        <v>77.5</v>
      </c>
      <c r="FA11" s="148">
        <v>92.5</v>
      </c>
      <c r="FB11" s="148">
        <v>86.7</v>
      </c>
      <c r="FC11" s="148">
        <v>40.6</v>
      </c>
      <c r="FD11" s="148">
        <v>109.3</v>
      </c>
      <c r="FE11" s="148">
        <v>95.7</v>
      </c>
      <c r="FF11" s="148">
        <v>101.5</v>
      </c>
      <c r="FG11" s="148">
        <v>99.9</v>
      </c>
      <c r="FH11" s="148">
        <v>61.6</v>
      </c>
      <c r="FI11" s="148">
        <v>88.7</v>
      </c>
      <c r="FJ11" s="148">
        <v>53.9</v>
      </c>
      <c r="FK11" s="148">
        <v>97</v>
      </c>
      <c r="FL11" s="148">
        <v>77.900000000000006</v>
      </c>
      <c r="FM11" s="148">
        <v>86.3</v>
      </c>
      <c r="FN11" s="148">
        <v>92.5</v>
      </c>
      <c r="FO11" s="148">
        <v>88.9</v>
      </c>
      <c r="FP11" s="148">
        <v>91.3</v>
      </c>
      <c r="FQ11" s="148">
        <v>99.3</v>
      </c>
      <c r="FR11" s="148">
        <v>96.5</v>
      </c>
      <c r="FS11" s="148">
        <v>55.1</v>
      </c>
      <c r="FT11" s="148">
        <v>63.1</v>
      </c>
      <c r="FU11" s="148">
        <v>58.1</v>
      </c>
      <c r="FV11" s="148">
        <v>107.1</v>
      </c>
      <c r="FW11" s="148">
        <v>83.7</v>
      </c>
      <c r="FX11" s="148">
        <v>142</v>
      </c>
      <c r="FY11" s="148">
        <v>164.6</v>
      </c>
      <c r="FZ11" s="148">
        <v>164.4</v>
      </c>
      <c r="GA11" s="148">
        <v>85.6</v>
      </c>
      <c r="GB11" s="148">
        <v>84.4</v>
      </c>
      <c r="GC11" s="148">
        <v>84.7</v>
      </c>
      <c r="GD11" s="148">
        <v>31</v>
      </c>
      <c r="GE11" s="148">
        <v>21.2</v>
      </c>
      <c r="GF11" s="148">
        <v>27.6</v>
      </c>
      <c r="GG11" s="148">
        <v>52.1</v>
      </c>
      <c r="GH11" s="148">
        <v>95.7</v>
      </c>
      <c r="GI11" s="148">
        <v>95.4</v>
      </c>
      <c r="GJ11" s="149" t="s">
        <v>197</v>
      </c>
      <c r="GK11" s="149" t="s">
        <v>197</v>
      </c>
      <c r="GL11" s="149" t="s">
        <v>197</v>
      </c>
      <c r="GM11" s="148">
        <v>104.8</v>
      </c>
      <c r="GN11" s="148">
        <v>85.9</v>
      </c>
      <c r="GO11" s="148">
        <v>92.9</v>
      </c>
      <c r="GP11" s="148">
        <v>87</v>
      </c>
      <c r="GQ11" s="148">
        <v>82.7</v>
      </c>
      <c r="GR11" s="148">
        <v>84.3</v>
      </c>
      <c r="GS11" s="148">
        <v>143.80000000000001</v>
      </c>
      <c r="GT11" s="148">
        <v>107.5</v>
      </c>
      <c r="GU11" s="148">
        <v>114.8</v>
      </c>
      <c r="GV11" s="148">
        <v>23.2</v>
      </c>
      <c r="GW11" s="148">
        <v>13.5</v>
      </c>
      <c r="GX11" s="148">
        <v>17.5</v>
      </c>
      <c r="GY11" s="148">
        <v>97.4</v>
      </c>
      <c r="GZ11" s="148">
        <v>80.2</v>
      </c>
      <c r="HA11" s="148">
        <v>88.7</v>
      </c>
      <c r="HB11" s="148">
        <v>84.1</v>
      </c>
      <c r="HC11" s="148">
        <v>105.3</v>
      </c>
      <c r="HD11" s="148">
        <v>98.8</v>
      </c>
      <c r="HE11" s="148">
        <v>54.9</v>
      </c>
      <c r="HF11" s="148">
        <v>90.4</v>
      </c>
      <c r="HG11" s="148">
        <v>88.3</v>
      </c>
      <c r="HH11" s="149" t="s">
        <v>197</v>
      </c>
      <c r="HI11" s="148">
        <v>60.1</v>
      </c>
      <c r="HJ11" s="148">
        <v>43.2</v>
      </c>
      <c r="HK11" s="148">
        <v>51.4</v>
      </c>
      <c r="HL11" s="148">
        <v>60.3</v>
      </c>
      <c r="HM11" s="148">
        <v>81</v>
      </c>
      <c r="HN11" s="148">
        <v>75.099999999999994</v>
      </c>
      <c r="HO11" s="148">
        <v>88.9</v>
      </c>
      <c r="HP11" s="148">
        <v>78.8</v>
      </c>
      <c r="HQ11" s="148">
        <v>83.9</v>
      </c>
      <c r="HR11" s="148">
        <v>91.4</v>
      </c>
      <c r="HS11" s="148">
        <v>102.8</v>
      </c>
      <c r="HT11" s="148">
        <v>98.9</v>
      </c>
      <c r="HU11" s="148">
        <v>75.2</v>
      </c>
      <c r="HV11" s="148">
        <v>120.8</v>
      </c>
      <c r="HW11" s="148">
        <v>118</v>
      </c>
      <c r="HX11" s="148">
        <v>71.599999999999994</v>
      </c>
      <c r="HY11" s="148">
        <v>626.6</v>
      </c>
      <c r="HZ11" s="148">
        <v>14.9</v>
      </c>
      <c r="IA11" s="148">
        <v>14.5</v>
      </c>
      <c r="IB11" s="148">
        <v>19.100000000000001</v>
      </c>
      <c r="IC11" s="148">
        <v>16.7</v>
      </c>
      <c r="ID11" s="148">
        <v>83</v>
      </c>
      <c r="IE11" s="148">
        <v>80.900000000000006</v>
      </c>
      <c r="IF11" s="149" t="s">
        <v>197</v>
      </c>
      <c r="IG11" s="149" t="s">
        <v>197</v>
      </c>
      <c r="IH11" s="148">
        <v>37.1</v>
      </c>
      <c r="II11" s="149" t="s">
        <v>197</v>
      </c>
      <c r="IJ11" s="149" t="s">
        <v>197</v>
      </c>
      <c r="IK11" s="149" t="s">
        <v>197</v>
      </c>
      <c r="IL11" s="149" t="s">
        <v>197</v>
      </c>
      <c r="IM11" s="149" t="s">
        <v>197</v>
      </c>
      <c r="IN11" s="149" t="s">
        <v>197</v>
      </c>
      <c r="IO11" s="149" t="s">
        <v>197</v>
      </c>
      <c r="IP11" s="149" t="s">
        <v>197</v>
      </c>
      <c r="IQ11" s="148">
        <v>21.3</v>
      </c>
      <c r="IR11" s="148">
        <v>231.5</v>
      </c>
      <c r="IS11" s="148">
        <v>171.2</v>
      </c>
      <c r="IT11" s="148">
        <v>193.8</v>
      </c>
      <c r="IU11" s="148">
        <v>174</v>
      </c>
      <c r="IV11" s="148">
        <v>18.899999999999999</v>
      </c>
      <c r="IW11" s="148">
        <v>51.5</v>
      </c>
      <c r="IX11" s="149" t="s">
        <v>197</v>
      </c>
      <c r="IY11" s="149" t="s">
        <v>197</v>
      </c>
      <c r="IZ11" s="149" t="s">
        <v>197</v>
      </c>
      <c r="JA11" s="149" t="s">
        <v>197</v>
      </c>
      <c r="JB11" s="149" t="s">
        <v>197</v>
      </c>
      <c r="JC11" s="148">
        <v>190.9</v>
      </c>
      <c r="JD11" s="148">
        <v>115.2</v>
      </c>
      <c r="JE11" s="148">
        <v>132.9</v>
      </c>
      <c r="JF11" s="48">
        <v>69.900000000000006</v>
      </c>
      <c r="JG11" s="48">
        <v>15.1</v>
      </c>
      <c r="JH11" s="48" t="s">
        <v>87</v>
      </c>
      <c r="JI11" s="48">
        <v>79.2</v>
      </c>
      <c r="JJ11" s="48">
        <v>47.8</v>
      </c>
      <c r="JK11" s="48">
        <v>39.299999999999997</v>
      </c>
      <c r="JL11" s="48">
        <v>46.1</v>
      </c>
      <c r="JM11" s="48">
        <v>26.8</v>
      </c>
      <c r="JN11" s="48">
        <v>40.4</v>
      </c>
      <c r="JO11" s="48">
        <v>78.5</v>
      </c>
    </row>
    <row r="12" spans="1:275">
      <c r="A12" s="45"/>
      <c r="B12" s="46" t="s">
        <v>124</v>
      </c>
      <c r="C12" s="45" t="s">
        <v>5</v>
      </c>
      <c r="D12" s="47" t="s">
        <v>197</v>
      </c>
      <c r="E12" s="47" t="s">
        <v>197</v>
      </c>
      <c r="F12" s="47" t="s">
        <v>197</v>
      </c>
      <c r="G12" s="47" t="s">
        <v>197</v>
      </c>
      <c r="H12" s="148">
        <v>118.3</v>
      </c>
      <c r="I12" s="148">
        <v>123.8</v>
      </c>
      <c r="J12" s="148">
        <v>130.4</v>
      </c>
      <c r="K12" s="148">
        <v>67.7</v>
      </c>
      <c r="L12" s="148">
        <v>151.30000000000001</v>
      </c>
      <c r="M12" s="148">
        <v>189.1</v>
      </c>
      <c r="N12" s="148">
        <v>108.1</v>
      </c>
      <c r="O12" s="148">
        <v>114.1</v>
      </c>
      <c r="P12" s="148">
        <v>194.1</v>
      </c>
      <c r="Q12" s="148">
        <v>72.099999999999994</v>
      </c>
      <c r="R12" s="148">
        <v>155.9</v>
      </c>
      <c r="S12" s="148">
        <v>55.8</v>
      </c>
      <c r="T12" s="148">
        <v>120</v>
      </c>
      <c r="U12" s="148">
        <v>151.1</v>
      </c>
      <c r="V12" s="148">
        <v>116.7</v>
      </c>
      <c r="W12" s="148">
        <v>55.9</v>
      </c>
      <c r="X12" s="148">
        <v>153.30000000000001</v>
      </c>
      <c r="Y12" s="148">
        <v>100.9</v>
      </c>
      <c r="Z12" s="148">
        <v>127.7</v>
      </c>
      <c r="AA12" s="148">
        <v>151.6</v>
      </c>
      <c r="AB12" s="148">
        <v>77</v>
      </c>
      <c r="AC12" s="148">
        <v>65.599999999999994</v>
      </c>
      <c r="AD12" s="148">
        <v>150.4</v>
      </c>
      <c r="AE12" s="148">
        <v>102.2</v>
      </c>
      <c r="AF12" s="148">
        <v>73</v>
      </c>
      <c r="AG12" s="148">
        <v>130</v>
      </c>
      <c r="AH12" s="148">
        <v>85.2</v>
      </c>
      <c r="AI12" s="149" t="s">
        <v>197</v>
      </c>
      <c r="AJ12" s="148">
        <v>82.3</v>
      </c>
      <c r="AK12" s="148">
        <v>91.3</v>
      </c>
      <c r="AL12" s="149" t="s">
        <v>197</v>
      </c>
      <c r="AM12" s="148">
        <v>18.899999999999999</v>
      </c>
      <c r="AN12" s="148">
        <v>258.89999999999998</v>
      </c>
      <c r="AO12" s="148">
        <v>105.9</v>
      </c>
      <c r="AP12" s="148">
        <v>107.4</v>
      </c>
      <c r="AQ12" s="148">
        <v>100.5</v>
      </c>
      <c r="AR12" s="148">
        <v>133.6</v>
      </c>
      <c r="AS12" s="149" t="s">
        <v>197</v>
      </c>
      <c r="AT12" s="148">
        <v>95.8</v>
      </c>
      <c r="AU12" s="149" t="s">
        <v>197</v>
      </c>
      <c r="AV12" s="148">
        <v>100.7</v>
      </c>
      <c r="AW12" s="149" t="s">
        <v>197</v>
      </c>
      <c r="AX12" s="149" t="s">
        <v>197</v>
      </c>
      <c r="AY12" s="148">
        <v>120.2</v>
      </c>
      <c r="AZ12" s="148">
        <v>96.8</v>
      </c>
      <c r="BA12" s="148">
        <v>101.3</v>
      </c>
      <c r="BB12" s="148">
        <v>101.1</v>
      </c>
      <c r="BC12" s="148">
        <v>115</v>
      </c>
      <c r="BD12" s="148">
        <v>71.599999999999994</v>
      </c>
      <c r="BE12" s="148">
        <v>81.7</v>
      </c>
      <c r="BF12" s="148">
        <v>104.8</v>
      </c>
      <c r="BG12" s="148">
        <v>86.3</v>
      </c>
      <c r="BH12" s="148">
        <v>87.7</v>
      </c>
      <c r="BI12" s="148">
        <v>69.7</v>
      </c>
      <c r="BJ12" s="148">
        <v>60.3</v>
      </c>
      <c r="BK12" s="148">
        <v>65.099999999999994</v>
      </c>
      <c r="BL12" s="148">
        <v>110.4</v>
      </c>
      <c r="BM12" s="148">
        <v>101.6</v>
      </c>
      <c r="BN12" s="148">
        <v>104</v>
      </c>
      <c r="BO12" s="149" t="s">
        <v>197</v>
      </c>
      <c r="BP12" s="148">
        <v>65.8</v>
      </c>
      <c r="BQ12" s="148">
        <v>77.2</v>
      </c>
      <c r="BR12" s="148">
        <v>81.5</v>
      </c>
      <c r="BS12" s="148">
        <v>69</v>
      </c>
      <c r="BT12" s="148">
        <v>74.900000000000006</v>
      </c>
      <c r="BU12" s="148">
        <v>128.6</v>
      </c>
      <c r="BV12" s="148">
        <v>110.6</v>
      </c>
      <c r="BW12" s="148">
        <v>116.6</v>
      </c>
      <c r="BX12" s="148">
        <v>155.1</v>
      </c>
      <c r="BY12" s="148">
        <v>124.8</v>
      </c>
      <c r="BZ12" s="148">
        <v>144.4</v>
      </c>
      <c r="CA12" s="148">
        <v>46.8</v>
      </c>
      <c r="CB12" s="148">
        <v>72.7</v>
      </c>
      <c r="CC12" s="148">
        <v>62.1</v>
      </c>
      <c r="CD12" s="148">
        <v>135.6</v>
      </c>
      <c r="CE12" s="148">
        <v>331</v>
      </c>
      <c r="CF12" s="148">
        <v>233.1</v>
      </c>
      <c r="CG12" s="149" t="s">
        <v>197</v>
      </c>
      <c r="CH12" s="149" t="s">
        <v>197</v>
      </c>
      <c r="CI12" s="149" t="s">
        <v>197</v>
      </c>
      <c r="CJ12" s="148">
        <v>65.8</v>
      </c>
      <c r="CK12" s="148">
        <v>93.8</v>
      </c>
      <c r="CL12" s="148">
        <v>81.900000000000006</v>
      </c>
      <c r="CM12" s="149" t="s">
        <v>197</v>
      </c>
      <c r="CN12" s="149" t="s">
        <v>197</v>
      </c>
      <c r="CO12" s="149" t="s">
        <v>197</v>
      </c>
      <c r="CP12" s="149" t="s">
        <v>197</v>
      </c>
      <c r="CQ12" s="149" t="s">
        <v>197</v>
      </c>
      <c r="CR12" s="149" t="s">
        <v>197</v>
      </c>
      <c r="CS12" s="149" t="s">
        <v>197</v>
      </c>
      <c r="CT12" s="149" t="s">
        <v>197</v>
      </c>
      <c r="CU12" s="149" t="s">
        <v>197</v>
      </c>
      <c r="CV12" s="149" t="s">
        <v>197</v>
      </c>
      <c r="CW12" s="148">
        <v>70.5</v>
      </c>
      <c r="CX12" s="148">
        <v>71.900000000000006</v>
      </c>
      <c r="CY12" s="148">
        <v>71.3</v>
      </c>
      <c r="CZ12" s="148">
        <v>72.099999999999994</v>
      </c>
      <c r="DA12" s="148">
        <v>138.30000000000001</v>
      </c>
      <c r="DB12" s="148">
        <v>98</v>
      </c>
      <c r="DC12" s="148">
        <v>111.2</v>
      </c>
      <c r="DD12" s="148">
        <v>156.1</v>
      </c>
      <c r="DE12" s="148">
        <v>139.6</v>
      </c>
      <c r="DF12" s="148">
        <v>149.9</v>
      </c>
      <c r="DG12" s="148">
        <v>58.3</v>
      </c>
      <c r="DH12" s="148">
        <v>79.2</v>
      </c>
      <c r="DI12" s="148">
        <v>71.599999999999994</v>
      </c>
      <c r="DJ12" s="148">
        <v>144.6</v>
      </c>
      <c r="DK12" s="148">
        <v>401.8</v>
      </c>
      <c r="DL12" s="148">
        <v>279.60000000000002</v>
      </c>
      <c r="DM12" s="148">
        <v>66</v>
      </c>
      <c r="DN12" s="148">
        <v>95.7</v>
      </c>
      <c r="DO12" s="148">
        <v>84.3</v>
      </c>
      <c r="DP12" s="149" t="s">
        <v>197</v>
      </c>
      <c r="DQ12" s="149" t="s">
        <v>197</v>
      </c>
      <c r="DR12" s="149" t="s">
        <v>197</v>
      </c>
      <c r="DS12" s="149" t="s">
        <v>197</v>
      </c>
      <c r="DT12" s="149" t="s">
        <v>197</v>
      </c>
      <c r="DU12" s="149" t="s">
        <v>197</v>
      </c>
      <c r="DV12" s="148">
        <v>38.4</v>
      </c>
      <c r="DW12" s="148">
        <v>40.1</v>
      </c>
      <c r="DX12" s="148">
        <v>39.5</v>
      </c>
      <c r="DY12" s="148">
        <v>87.5</v>
      </c>
      <c r="DZ12" s="148">
        <v>37.5</v>
      </c>
      <c r="EA12" s="148">
        <v>66.2</v>
      </c>
      <c r="EB12" s="148">
        <v>17.899999999999999</v>
      </c>
      <c r="EC12" s="148">
        <v>11</v>
      </c>
      <c r="ED12" s="148">
        <v>13</v>
      </c>
      <c r="EE12" s="148">
        <v>57</v>
      </c>
      <c r="EF12" s="149" t="s">
        <v>197</v>
      </c>
      <c r="EG12" s="149" t="s">
        <v>197</v>
      </c>
      <c r="EH12" s="149" t="s">
        <v>197</v>
      </c>
      <c r="EI12" s="148">
        <v>23.7</v>
      </c>
      <c r="EJ12" s="148">
        <v>47.8</v>
      </c>
      <c r="EK12" s="148">
        <v>39.299999999999997</v>
      </c>
      <c r="EL12" s="149" t="s">
        <v>197</v>
      </c>
      <c r="EM12" s="148">
        <v>62</v>
      </c>
      <c r="EN12" s="148">
        <v>17.899999999999999</v>
      </c>
      <c r="EO12" s="148">
        <v>40</v>
      </c>
      <c r="EP12" s="148">
        <v>256.7</v>
      </c>
      <c r="EQ12" s="148">
        <v>193.1</v>
      </c>
      <c r="ER12" s="148">
        <v>228.6</v>
      </c>
      <c r="ES12" s="149" t="s">
        <v>197</v>
      </c>
      <c r="ET12" s="148">
        <v>61.4</v>
      </c>
      <c r="EU12" s="149" t="s">
        <v>197</v>
      </c>
      <c r="EV12" s="148">
        <v>94.4</v>
      </c>
      <c r="EW12" s="148">
        <v>81.3</v>
      </c>
      <c r="EX12" s="148">
        <v>85.5</v>
      </c>
      <c r="EY12" s="148">
        <v>87.3</v>
      </c>
      <c r="EZ12" s="148">
        <v>133.5</v>
      </c>
      <c r="FA12" s="148">
        <v>54.5</v>
      </c>
      <c r="FB12" s="148">
        <v>85.3</v>
      </c>
      <c r="FC12" s="149" t="s">
        <v>197</v>
      </c>
      <c r="FD12" s="148">
        <v>162.4</v>
      </c>
      <c r="FE12" s="148">
        <v>65.8</v>
      </c>
      <c r="FF12" s="148">
        <v>106.9</v>
      </c>
      <c r="FG12" s="148">
        <v>209.7</v>
      </c>
      <c r="FH12" s="148">
        <v>147.30000000000001</v>
      </c>
      <c r="FI12" s="148">
        <v>191.4</v>
      </c>
      <c r="FJ12" s="148">
        <v>106.3</v>
      </c>
      <c r="FK12" s="148">
        <v>95.8</v>
      </c>
      <c r="FL12" s="148">
        <v>100.5</v>
      </c>
      <c r="FM12" s="148">
        <v>92.2</v>
      </c>
      <c r="FN12" s="148">
        <v>82</v>
      </c>
      <c r="FO12" s="148">
        <v>88</v>
      </c>
      <c r="FP12" s="148">
        <v>112.1</v>
      </c>
      <c r="FQ12" s="148">
        <v>50.1</v>
      </c>
      <c r="FR12" s="148">
        <v>71.5</v>
      </c>
      <c r="FS12" s="148">
        <v>52.2</v>
      </c>
      <c r="FT12" s="148">
        <v>41.7</v>
      </c>
      <c r="FU12" s="148">
        <v>48.2</v>
      </c>
      <c r="FV12" s="148">
        <v>92.1</v>
      </c>
      <c r="FW12" s="148">
        <v>103.2</v>
      </c>
      <c r="FX12" s="148">
        <v>102.3</v>
      </c>
      <c r="FY12" s="148">
        <v>104.5</v>
      </c>
      <c r="FZ12" s="148">
        <v>104.4</v>
      </c>
      <c r="GA12" s="148">
        <v>87.6</v>
      </c>
      <c r="GB12" s="148">
        <v>111.7</v>
      </c>
      <c r="GC12" s="148">
        <v>107</v>
      </c>
      <c r="GD12" s="148">
        <v>41.2</v>
      </c>
      <c r="GE12" s="148">
        <v>10.4</v>
      </c>
      <c r="GF12" s="148">
        <v>30.7</v>
      </c>
      <c r="GG12" s="148">
        <v>39.5</v>
      </c>
      <c r="GH12" s="148">
        <v>47.1</v>
      </c>
      <c r="GI12" s="148">
        <v>47.1</v>
      </c>
      <c r="GJ12" s="148">
        <v>1.1000000000000001</v>
      </c>
      <c r="GK12" s="148">
        <v>1.4</v>
      </c>
      <c r="GL12" s="148">
        <v>1.3</v>
      </c>
      <c r="GM12" s="148">
        <v>47.6</v>
      </c>
      <c r="GN12" s="148">
        <v>55.3</v>
      </c>
      <c r="GO12" s="148">
        <v>52.5</v>
      </c>
      <c r="GP12" s="148">
        <v>81.3</v>
      </c>
      <c r="GQ12" s="148">
        <v>88.7</v>
      </c>
      <c r="GR12" s="148">
        <v>86.1</v>
      </c>
      <c r="GS12" s="148">
        <v>31.8</v>
      </c>
      <c r="GT12" s="148">
        <v>24.2</v>
      </c>
      <c r="GU12" s="148">
        <v>25.7</v>
      </c>
      <c r="GV12" s="148">
        <v>91.6</v>
      </c>
      <c r="GW12" s="148">
        <v>149.1</v>
      </c>
      <c r="GX12" s="148">
        <v>125.5</v>
      </c>
      <c r="GY12" s="148">
        <v>93.1</v>
      </c>
      <c r="GZ12" s="148">
        <v>81.2</v>
      </c>
      <c r="HA12" s="148">
        <v>87.1</v>
      </c>
      <c r="HB12" s="148">
        <v>75.5</v>
      </c>
      <c r="HC12" s="148">
        <v>98.7</v>
      </c>
      <c r="HD12" s="148">
        <v>91.7</v>
      </c>
      <c r="HE12" s="148">
        <v>53.1</v>
      </c>
      <c r="HF12" s="148">
        <v>47.8</v>
      </c>
      <c r="HG12" s="148">
        <v>48.1</v>
      </c>
      <c r="HH12" s="149" t="s">
        <v>197</v>
      </c>
      <c r="HI12" s="148">
        <v>140.19999999999999</v>
      </c>
      <c r="HJ12" s="148">
        <v>119.9</v>
      </c>
      <c r="HK12" s="148">
        <v>129.80000000000001</v>
      </c>
      <c r="HL12" s="148">
        <v>158.30000000000001</v>
      </c>
      <c r="HM12" s="148">
        <v>199</v>
      </c>
      <c r="HN12" s="148">
        <v>187.4</v>
      </c>
      <c r="HO12" s="148">
        <v>46.1</v>
      </c>
      <c r="HP12" s="148">
        <v>37.4</v>
      </c>
      <c r="HQ12" s="148">
        <v>41.8</v>
      </c>
      <c r="HR12" s="149" t="s">
        <v>197</v>
      </c>
      <c r="HS12" s="149" t="s">
        <v>197</v>
      </c>
      <c r="HT12" s="149" t="s">
        <v>197</v>
      </c>
      <c r="HU12" s="148">
        <v>106.1</v>
      </c>
      <c r="HV12" s="148">
        <v>99</v>
      </c>
      <c r="HW12" s="148">
        <v>99.5</v>
      </c>
      <c r="HX12" s="148">
        <v>124.9</v>
      </c>
      <c r="HY12" s="149" t="s">
        <v>197</v>
      </c>
      <c r="HZ12" s="148">
        <v>172.9</v>
      </c>
      <c r="IA12" s="148">
        <v>71.2</v>
      </c>
      <c r="IB12" s="148">
        <v>109.7</v>
      </c>
      <c r="IC12" s="148">
        <v>89.1</v>
      </c>
      <c r="ID12" s="148">
        <v>148.1</v>
      </c>
      <c r="IE12" s="149" t="s">
        <v>197</v>
      </c>
      <c r="IF12" s="149" t="s">
        <v>197</v>
      </c>
      <c r="IG12" s="148">
        <v>380.1</v>
      </c>
      <c r="IH12" s="148">
        <v>79.7</v>
      </c>
      <c r="II12" s="149" t="s">
        <v>197</v>
      </c>
      <c r="IJ12" s="149" t="s">
        <v>197</v>
      </c>
      <c r="IK12" s="149" t="s">
        <v>197</v>
      </c>
      <c r="IL12" s="149" t="s">
        <v>197</v>
      </c>
      <c r="IM12" s="148">
        <v>63.5</v>
      </c>
      <c r="IN12" s="148">
        <v>291.60000000000002</v>
      </c>
      <c r="IO12" s="149" t="s">
        <v>197</v>
      </c>
      <c r="IP12" s="148">
        <v>436.3</v>
      </c>
      <c r="IQ12" s="148">
        <v>72.900000000000006</v>
      </c>
      <c r="IR12" s="148">
        <v>179.4</v>
      </c>
      <c r="IS12" s="148">
        <v>151.6</v>
      </c>
      <c r="IT12" s="148">
        <v>162</v>
      </c>
      <c r="IU12" s="148">
        <v>38.4</v>
      </c>
      <c r="IV12" s="148">
        <v>21.6</v>
      </c>
      <c r="IW12" s="148">
        <v>25.1</v>
      </c>
      <c r="IX12" s="149" t="s">
        <v>197</v>
      </c>
      <c r="IY12" s="148">
        <v>77.8</v>
      </c>
      <c r="IZ12" s="148">
        <v>27.4</v>
      </c>
      <c r="JA12" s="148">
        <v>15.8</v>
      </c>
      <c r="JB12" s="149" t="s">
        <v>197</v>
      </c>
      <c r="JC12" s="148">
        <v>192.6</v>
      </c>
      <c r="JD12" s="148">
        <v>179.2</v>
      </c>
      <c r="JE12" s="148">
        <v>182.3</v>
      </c>
      <c r="JF12" s="48" t="s">
        <v>87</v>
      </c>
      <c r="JG12" s="48">
        <v>52.1</v>
      </c>
      <c r="JH12" s="48">
        <v>54.6</v>
      </c>
      <c r="JI12" s="48">
        <v>138.19999999999999</v>
      </c>
      <c r="JJ12" s="48">
        <v>92.7</v>
      </c>
      <c r="JK12" s="48">
        <v>89</v>
      </c>
      <c r="JL12" s="48">
        <v>65.7</v>
      </c>
      <c r="JM12" s="48">
        <v>59</v>
      </c>
      <c r="JN12" s="48">
        <v>77.2</v>
      </c>
      <c r="JO12" s="48">
        <v>52.7</v>
      </c>
    </row>
    <row r="13" spans="1:275">
      <c r="A13" s="45"/>
      <c r="B13" s="46" t="s">
        <v>125</v>
      </c>
      <c r="C13" s="45" t="s">
        <v>6</v>
      </c>
      <c r="D13" s="47" t="s">
        <v>197</v>
      </c>
      <c r="E13" s="47" t="s">
        <v>197</v>
      </c>
      <c r="F13" s="47" t="s">
        <v>197</v>
      </c>
      <c r="G13" s="47" t="s">
        <v>197</v>
      </c>
      <c r="H13" s="148">
        <v>96</v>
      </c>
      <c r="I13" s="148">
        <v>96.6</v>
      </c>
      <c r="J13" s="148">
        <v>102.7</v>
      </c>
      <c r="K13" s="148">
        <v>75.099999999999994</v>
      </c>
      <c r="L13" s="148">
        <v>136.6</v>
      </c>
      <c r="M13" s="148">
        <v>114.1</v>
      </c>
      <c r="N13" s="148">
        <v>89.5</v>
      </c>
      <c r="O13" s="148">
        <v>69</v>
      </c>
      <c r="P13" s="148">
        <v>142.6</v>
      </c>
      <c r="Q13" s="148">
        <v>67.5</v>
      </c>
      <c r="R13" s="148">
        <v>129.4</v>
      </c>
      <c r="S13" s="148">
        <v>81.7</v>
      </c>
      <c r="T13" s="148">
        <v>73.2</v>
      </c>
      <c r="U13" s="148">
        <v>102.4</v>
      </c>
      <c r="V13" s="148">
        <v>178.6</v>
      </c>
      <c r="W13" s="148">
        <v>79.400000000000006</v>
      </c>
      <c r="X13" s="148">
        <v>64.2</v>
      </c>
      <c r="Y13" s="148">
        <v>65</v>
      </c>
      <c r="Z13" s="148">
        <v>35</v>
      </c>
      <c r="AA13" s="148">
        <v>88.8</v>
      </c>
      <c r="AB13" s="148">
        <v>46.4</v>
      </c>
      <c r="AC13" s="148">
        <v>26.4</v>
      </c>
      <c r="AD13" s="148">
        <v>86.8</v>
      </c>
      <c r="AE13" s="148">
        <v>77.099999999999994</v>
      </c>
      <c r="AF13" s="148">
        <v>59.9</v>
      </c>
      <c r="AG13" s="148">
        <v>144.9</v>
      </c>
      <c r="AH13" s="148">
        <v>116.5</v>
      </c>
      <c r="AI13" s="149" t="s">
        <v>197</v>
      </c>
      <c r="AJ13" s="148">
        <v>83.4</v>
      </c>
      <c r="AK13" s="148">
        <v>28.2</v>
      </c>
      <c r="AL13" s="149" t="s">
        <v>197</v>
      </c>
      <c r="AM13" s="148">
        <v>24.3</v>
      </c>
      <c r="AN13" s="148">
        <v>37.5</v>
      </c>
      <c r="AO13" s="148">
        <v>33.200000000000003</v>
      </c>
      <c r="AP13" s="148">
        <v>33.200000000000003</v>
      </c>
      <c r="AQ13" s="148">
        <v>38.1</v>
      </c>
      <c r="AR13" s="148">
        <v>75.099999999999994</v>
      </c>
      <c r="AS13" s="149" t="s">
        <v>197</v>
      </c>
      <c r="AT13" s="148">
        <v>78.900000000000006</v>
      </c>
      <c r="AU13" s="148">
        <v>39.700000000000003</v>
      </c>
      <c r="AV13" s="148">
        <v>83.3</v>
      </c>
      <c r="AW13" s="148">
        <v>212.2</v>
      </c>
      <c r="AX13" s="148">
        <v>128.80000000000001</v>
      </c>
      <c r="AY13" s="148">
        <v>111.3</v>
      </c>
      <c r="AZ13" s="148">
        <v>98.8</v>
      </c>
      <c r="BA13" s="148">
        <v>108.2</v>
      </c>
      <c r="BB13" s="148">
        <v>107.8</v>
      </c>
      <c r="BC13" s="148">
        <v>91</v>
      </c>
      <c r="BD13" s="148">
        <v>78.099999999999994</v>
      </c>
      <c r="BE13" s="148">
        <v>81</v>
      </c>
      <c r="BF13" s="148">
        <v>96.5</v>
      </c>
      <c r="BG13" s="148">
        <v>97.8</v>
      </c>
      <c r="BH13" s="148">
        <v>97.7</v>
      </c>
      <c r="BI13" s="148">
        <v>64.099999999999994</v>
      </c>
      <c r="BJ13" s="148">
        <v>43.6</v>
      </c>
      <c r="BK13" s="148">
        <v>54.1</v>
      </c>
      <c r="BL13" s="148">
        <v>113.2</v>
      </c>
      <c r="BM13" s="148">
        <v>59.4</v>
      </c>
      <c r="BN13" s="148">
        <v>73.8</v>
      </c>
      <c r="BO13" s="149" t="s">
        <v>197</v>
      </c>
      <c r="BP13" s="148">
        <v>54.7</v>
      </c>
      <c r="BQ13" s="148">
        <v>50.9</v>
      </c>
      <c r="BR13" s="148">
        <v>90.2</v>
      </c>
      <c r="BS13" s="148">
        <v>79.099999999999994</v>
      </c>
      <c r="BT13" s="148">
        <v>84.3</v>
      </c>
      <c r="BU13" s="148">
        <v>46.8</v>
      </c>
      <c r="BV13" s="148">
        <v>85.4</v>
      </c>
      <c r="BW13" s="148">
        <v>72.8</v>
      </c>
      <c r="BX13" s="148">
        <v>116.1</v>
      </c>
      <c r="BY13" s="148">
        <v>149.69999999999999</v>
      </c>
      <c r="BZ13" s="148">
        <v>128</v>
      </c>
      <c r="CA13" s="148">
        <v>50.9</v>
      </c>
      <c r="CB13" s="148">
        <v>64.8</v>
      </c>
      <c r="CC13" s="148">
        <v>59.2</v>
      </c>
      <c r="CD13" s="148">
        <v>91.1</v>
      </c>
      <c r="CE13" s="148">
        <v>92</v>
      </c>
      <c r="CF13" s="148">
        <v>91.6</v>
      </c>
      <c r="CG13" s="148">
        <v>42.5</v>
      </c>
      <c r="CH13" s="148">
        <v>96.9</v>
      </c>
      <c r="CI13" s="148">
        <v>62</v>
      </c>
      <c r="CJ13" s="148">
        <v>113</v>
      </c>
      <c r="CK13" s="148">
        <v>96.1</v>
      </c>
      <c r="CL13" s="148">
        <v>103.2</v>
      </c>
      <c r="CM13" s="148">
        <v>40.9</v>
      </c>
      <c r="CN13" s="148">
        <v>22.8</v>
      </c>
      <c r="CO13" s="148">
        <v>30.6</v>
      </c>
      <c r="CP13" s="148">
        <v>285.39999999999998</v>
      </c>
      <c r="CQ13" s="148">
        <v>232.7</v>
      </c>
      <c r="CR13" s="148">
        <v>255.8</v>
      </c>
      <c r="CS13" s="149" t="s">
        <v>197</v>
      </c>
      <c r="CT13" s="148">
        <v>103.9</v>
      </c>
      <c r="CU13" s="148">
        <v>54.6</v>
      </c>
      <c r="CV13" s="148">
        <v>75.5</v>
      </c>
      <c r="CW13" s="148">
        <v>99.7</v>
      </c>
      <c r="CX13" s="148">
        <v>75.599999999999994</v>
      </c>
      <c r="CY13" s="148">
        <v>86.2</v>
      </c>
      <c r="CZ13" s="148">
        <v>68</v>
      </c>
      <c r="DA13" s="148">
        <v>95.8</v>
      </c>
      <c r="DB13" s="148">
        <v>109</v>
      </c>
      <c r="DC13" s="148">
        <v>104.7</v>
      </c>
      <c r="DD13" s="148">
        <v>99.2</v>
      </c>
      <c r="DE13" s="148">
        <v>114.8</v>
      </c>
      <c r="DF13" s="148">
        <v>105</v>
      </c>
      <c r="DG13" s="148">
        <v>61.5</v>
      </c>
      <c r="DH13" s="148">
        <v>71.900000000000006</v>
      </c>
      <c r="DI13" s="148">
        <v>68.2</v>
      </c>
      <c r="DJ13" s="148">
        <v>82.3</v>
      </c>
      <c r="DK13" s="148">
        <v>88.3</v>
      </c>
      <c r="DL13" s="148">
        <v>85.5</v>
      </c>
      <c r="DM13" s="148">
        <v>117</v>
      </c>
      <c r="DN13" s="148">
        <v>105.2</v>
      </c>
      <c r="DO13" s="148">
        <v>109.7</v>
      </c>
      <c r="DP13" s="149" t="s">
        <v>197</v>
      </c>
      <c r="DQ13" s="149" t="s">
        <v>197</v>
      </c>
      <c r="DR13" s="149" t="s">
        <v>197</v>
      </c>
      <c r="DS13" s="148">
        <v>39.4</v>
      </c>
      <c r="DT13" s="148">
        <v>9.8000000000000007</v>
      </c>
      <c r="DU13" s="148">
        <v>20.9</v>
      </c>
      <c r="DV13" s="148">
        <v>55.5</v>
      </c>
      <c r="DW13" s="148">
        <v>123</v>
      </c>
      <c r="DX13" s="148">
        <v>98.8</v>
      </c>
      <c r="DY13" s="148">
        <v>118.7</v>
      </c>
      <c r="DZ13" s="148">
        <v>124.8</v>
      </c>
      <c r="EA13" s="148">
        <v>121.3</v>
      </c>
      <c r="EB13" s="148">
        <v>80.400000000000006</v>
      </c>
      <c r="EC13" s="148">
        <v>94.9</v>
      </c>
      <c r="ED13" s="148">
        <v>90.7</v>
      </c>
      <c r="EE13" s="148">
        <v>93.3</v>
      </c>
      <c r="EF13" s="148">
        <v>122</v>
      </c>
      <c r="EG13" s="148">
        <v>83.2</v>
      </c>
      <c r="EH13" s="148">
        <v>100</v>
      </c>
      <c r="EI13" s="148">
        <v>94.6</v>
      </c>
      <c r="EJ13" s="148">
        <v>114.1</v>
      </c>
      <c r="EK13" s="148">
        <v>107.2</v>
      </c>
      <c r="EL13" s="149" t="s">
        <v>197</v>
      </c>
      <c r="EM13" s="148">
        <v>181.3</v>
      </c>
      <c r="EN13" s="148">
        <v>65.2</v>
      </c>
      <c r="EO13" s="148">
        <v>123.8</v>
      </c>
      <c r="EP13" s="148">
        <v>59.3</v>
      </c>
      <c r="EQ13" s="148">
        <v>37.6</v>
      </c>
      <c r="ER13" s="148">
        <v>49.7</v>
      </c>
      <c r="ES13" s="149" t="s">
        <v>197</v>
      </c>
      <c r="ET13" s="148">
        <v>134.5</v>
      </c>
      <c r="EU13" s="149" t="s">
        <v>197</v>
      </c>
      <c r="EV13" s="148">
        <v>94.5</v>
      </c>
      <c r="EW13" s="148">
        <v>61.7</v>
      </c>
      <c r="EX13" s="148">
        <v>72</v>
      </c>
      <c r="EY13" s="148">
        <v>59.2</v>
      </c>
      <c r="EZ13" s="148">
        <v>78.599999999999994</v>
      </c>
      <c r="FA13" s="148">
        <v>85.5</v>
      </c>
      <c r="FB13" s="148">
        <v>82.8</v>
      </c>
      <c r="FC13" s="148">
        <v>55</v>
      </c>
      <c r="FD13" s="148">
        <v>87.8</v>
      </c>
      <c r="FE13" s="148">
        <v>95.8</v>
      </c>
      <c r="FF13" s="148">
        <v>92.4</v>
      </c>
      <c r="FG13" s="148">
        <v>239.7</v>
      </c>
      <c r="FH13" s="148">
        <v>28.7</v>
      </c>
      <c r="FI13" s="148">
        <v>177.7</v>
      </c>
      <c r="FJ13" s="148">
        <v>68.5</v>
      </c>
      <c r="FK13" s="148">
        <v>76.900000000000006</v>
      </c>
      <c r="FL13" s="148">
        <v>73.2</v>
      </c>
      <c r="FM13" s="148">
        <v>107.7</v>
      </c>
      <c r="FN13" s="148">
        <v>109.8</v>
      </c>
      <c r="FO13" s="148">
        <v>108.6</v>
      </c>
      <c r="FP13" s="148">
        <v>92.6</v>
      </c>
      <c r="FQ13" s="148">
        <v>93.6</v>
      </c>
      <c r="FR13" s="148">
        <v>93.2</v>
      </c>
      <c r="FS13" s="148">
        <v>117.8</v>
      </c>
      <c r="FT13" s="148">
        <v>94.9</v>
      </c>
      <c r="FU13" s="148">
        <v>109.2</v>
      </c>
      <c r="FV13" s="148">
        <v>103.4</v>
      </c>
      <c r="FW13" s="148">
        <v>164.4</v>
      </c>
      <c r="FX13" s="148">
        <v>80.099999999999994</v>
      </c>
      <c r="FY13" s="148">
        <v>85.9</v>
      </c>
      <c r="FZ13" s="148">
        <v>85.8</v>
      </c>
      <c r="GA13" s="148">
        <v>89.9</v>
      </c>
      <c r="GB13" s="148">
        <v>87.6</v>
      </c>
      <c r="GC13" s="148">
        <v>88</v>
      </c>
      <c r="GD13" s="148">
        <v>60.9</v>
      </c>
      <c r="GE13" s="148">
        <v>68.2</v>
      </c>
      <c r="GF13" s="148">
        <v>63.4</v>
      </c>
      <c r="GG13" s="148">
        <v>9.8000000000000007</v>
      </c>
      <c r="GH13" s="148">
        <v>20.6</v>
      </c>
      <c r="GI13" s="148">
        <v>20.6</v>
      </c>
      <c r="GJ13" s="149" t="s">
        <v>197</v>
      </c>
      <c r="GK13" s="149" t="s">
        <v>197</v>
      </c>
      <c r="GL13" s="149" t="s">
        <v>197</v>
      </c>
      <c r="GM13" s="148">
        <v>80.400000000000006</v>
      </c>
      <c r="GN13" s="148">
        <v>44.4</v>
      </c>
      <c r="GO13" s="148">
        <v>57.5</v>
      </c>
      <c r="GP13" s="148">
        <v>104.3</v>
      </c>
      <c r="GQ13" s="148">
        <v>75.099999999999994</v>
      </c>
      <c r="GR13" s="148">
        <v>85.5</v>
      </c>
      <c r="GS13" s="148">
        <v>215</v>
      </c>
      <c r="GT13" s="148">
        <v>71.099999999999994</v>
      </c>
      <c r="GU13" s="148">
        <v>100.2</v>
      </c>
      <c r="GV13" s="148">
        <v>112.8</v>
      </c>
      <c r="GW13" s="148">
        <v>81.900000000000006</v>
      </c>
      <c r="GX13" s="148">
        <v>94.6</v>
      </c>
      <c r="GY13" s="148">
        <v>96.8</v>
      </c>
      <c r="GZ13" s="148">
        <v>64</v>
      </c>
      <c r="HA13" s="148">
        <v>80.099999999999994</v>
      </c>
      <c r="HB13" s="148">
        <v>94.8</v>
      </c>
      <c r="HC13" s="148">
        <v>74</v>
      </c>
      <c r="HD13" s="148">
        <v>80.3</v>
      </c>
      <c r="HE13" s="148">
        <v>9.3000000000000007</v>
      </c>
      <c r="HF13" s="148">
        <v>20.7</v>
      </c>
      <c r="HG13" s="148">
        <v>20.100000000000001</v>
      </c>
      <c r="HH13" s="149" t="s">
        <v>197</v>
      </c>
      <c r="HI13" s="148">
        <v>185.7</v>
      </c>
      <c r="HJ13" s="148">
        <v>121.7</v>
      </c>
      <c r="HK13" s="148">
        <v>152.80000000000001</v>
      </c>
      <c r="HL13" s="148">
        <v>172.1</v>
      </c>
      <c r="HM13" s="148">
        <v>132.6</v>
      </c>
      <c r="HN13" s="148">
        <v>143.80000000000001</v>
      </c>
      <c r="HO13" s="148">
        <v>14</v>
      </c>
      <c r="HP13" s="148">
        <v>23.7</v>
      </c>
      <c r="HQ13" s="148">
        <v>18.8</v>
      </c>
      <c r="HR13" s="149" t="s">
        <v>197</v>
      </c>
      <c r="HS13" s="149" t="s">
        <v>197</v>
      </c>
      <c r="HT13" s="149" t="s">
        <v>197</v>
      </c>
      <c r="HU13" s="148">
        <v>87.5</v>
      </c>
      <c r="HV13" s="148">
        <v>78.5</v>
      </c>
      <c r="HW13" s="148">
        <v>79</v>
      </c>
      <c r="HX13" s="148">
        <v>85.4</v>
      </c>
      <c r="HY13" s="149" t="s">
        <v>197</v>
      </c>
      <c r="HZ13" s="148">
        <v>79.400000000000006</v>
      </c>
      <c r="IA13" s="149" t="s">
        <v>197</v>
      </c>
      <c r="IB13" s="149" t="s">
        <v>197</v>
      </c>
      <c r="IC13" s="149" t="s">
        <v>197</v>
      </c>
      <c r="ID13" s="148">
        <v>24.9</v>
      </c>
      <c r="IE13" s="148">
        <v>86.4</v>
      </c>
      <c r="IF13" s="149" t="s">
        <v>197</v>
      </c>
      <c r="IG13" s="149" t="s">
        <v>197</v>
      </c>
      <c r="IH13" s="148">
        <v>82.1</v>
      </c>
      <c r="II13" s="148">
        <v>63</v>
      </c>
      <c r="IJ13" s="148">
        <v>13.7</v>
      </c>
      <c r="IK13" s="148">
        <v>77.8</v>
      </c>
      <c r="IL13" s="148">
        <v>69.2</v>
      </c>
      <c r="IM13" s="149" t="s">
        <v>197</v>
      </c>
      <c r="IN13" s="149" t="s">
        <v>197</v>
      </c>
      <c r="IO13" s="148">
        <v>38.799999999999997</v>
      </c>
      <c r="IP13" s="149" t="s">
        <v>197</v>
      </c>
      <c r="IQ13" s="148">
        <v>50.5</v>
      </c>
      <c r="IR13" s="148">
        <v>59.8</v>
      </c>
      <c r="IS13" s="148">
        <v>50.8</v>
      </c>
      <c r="IT13" s="148">
        <v>54.2</v>
      </c>
      <c r="IU13" s="148">
        <v>167.5</v>
      </c>
      <c r="IV13" s="148">
        <v>60.9</v>
      </c>
      <c r="IW13" s="148">
        <v>83.3</v>
      </c>
      <c r="IX13" s="149" t="s">
        <v>197</v>
      </c>
      <c r="IY13" s="148">
        <v>97.9</v>
      </c>
      <c r="IZ13" s="148">
        <v>103.2</v>
      </c>
      <c r="JA13" s="148">
        <v>77.900000000000006</v>
      </c>
      <c r="JB13" s="148">
        <v>32.4</v>
      </c>
      <c r="JC13" s="148">
        <v>126</v>
      </c>
      <c r="JD13" s="148">
        <v>42</v>
      </c>
      <c r="JE13" s="148">
        <v>61.5</v>
      </c>
      <c r="JF13" s="48">
        <v>67.3</v>
      </c>
      <c r="JG13" s="48">
        <v>27.5</v>
      </c>
      <c r="JH13" s="48">
        <v>6</v>
      </c>
      <c r="JI13" s="48">
        <v>55.5</v>
      </c>
      <c r="JJ13" s="48">
        <v>61.4</v>
      </c>
      <c r="JK13" s="48">
        <v>78.099999999999994</v>
      </c>
      <c r="JL13" s="48">
        <v>63.3</v>
      </c>
      <c r="JM13" s="48">
        <v>89</v>
      </c>
      <c r="JN13" s="48">
        <v>82.6</v>
      </c>
      <c r="JO13" s="48">
        <v>139.19999999999999</v>
      </c>
    </row>
    <row r="14" spans="1:275">
      <c r="A14" s="45"/>
      <c r="B14" s="46" t="s">
        <v>126</v>
      </c>
      <c r="C14" s="45" t="s">
        <v>7</v>
      </c>
      <c r="D14" s="47" t="s">
        <v>197</v>
      </c>
      <c r="E14" s="47" t="s">
        <v>197</v>
      </c>
      <c r="F14" s="47" t="s">
        <v>197</v>
      </c>
      <c r="G14" s="47" t="s">
        <v>197</v>
      </c>
      <c r="H14" s="148">
        <v>81.8</v>
      </c>
      <c r="I14" s="148">
        <v>84.8</v>
      </c>
      <c r="J14" s="148">
        <v>87.1</v>
      </c>
      <c r="K14" s="148">
        <v>56.5</v>
      </c>
      <c r="L14" s="148">
        <v>68.5</v>
      </c>
      <c r="M14" s="148">
        <v>134.9</v>
      </c>
      <c r="N14" s="148">
        <v>56.6</v>
      </c>
      <c r="O14" s="148">
        <v>48.1</v>
      </c>
      <c r="P14" s="148">
        <v>124.5</v>
      </c>
      <c r="Q14" s="148">
        <v>33.1</v>
      </c>
      <c r="R14" s="148">
        <v>134.69999999999999</v>
      </c>
      <c r="S14" s="148">
        <v>66.5</v>
      </c>
      <c r="T14" s="148">
        <v>53.2</v>
      </c>
      <c r="U14" s="148">
        <v>103.9</v>
      </c>
      <c r="V14" s="148">
        <v>82.4</v>
      </c>
      <c r="W14" s="148">
        <v>77.2</v>
      </c>
      <c r="X14" s="148">
        <v>34.799999999999997</v>
      </c>
      <c r="Y14" s="148">
        <v>74.400000000000006</v>
      </c>
      <c r="Z14" s="148">
        <v>82.5</v>
      </c>
      <c r="AA14" s="148">
        <v>83.3</v>
      </c>
      <c r="AB14" s="148">
        <v>83.8</v>
      </c>
      <c r="AC14" s="148">
        <v>72.900000000000006</v>
      </c>
      <c r="AD14" s="148">
        <v>224.8</v>
      </c>
      <c r="AE14" s="148">
        <v>90.2</v>
      </c>
      <c r="AF14" s="148">
        <v>69.5</v>
      </c>
      <c r="AG14" s="148">
        <v>95.8</v>
      </c>
      <c r="AH14" s="148">
        <v>95.9</v>
      </c>
      <c r="AI14" s="148">
        <v>53.7</v>
      </c>
      <c r="AJ14" s="148">
        <v>55.8</v>
      </c>
      <c r="AK14" s="148">
        <v>152.30000000000001</v>
      </c>
      <c r="AL14" s="149" t="s">
        <v>197</v>
      </c>
      <c r="AM14" s="148">
        <v>51.2</v>
      </c>
      <c r="AN14" s="148">
        <v>108.5</v>
      </c>
      <c r="AO14" s="148">
        <v>55.3</v>
      </c>
      <c r="AP14" s="148">
        <v>55.8</v>
      </c>
      <c r="AQ14" s="148">
        <v>66.400000000000006</v>
      </c>
      <c r="AR14" s="148">
        <v>137.19999999999999</v>
      </c>
      <c r="AS14" s="149" t="s">
        <v>197</v>
      </c>
      <c r="AT14" s="148">
        <v>78.8</v>
      </c>
      <c r="AU14" s="148">
        <v>24.8</v>
      </c>
      <c r="AV14" s="148">
        <v>97</v>
      </c>
      <c r="AW14" s="148">
        <v>205.6</v>
      </c>
      <c r="AX14" s="148">
        <v>273.3</v>
      </c>
      <c r="AY14" s="148">
        <v>2</v>
      </c>
      <c r="AZ14" s="148">
        <v>78.599999999999994</v>
      </c>
      <c r="BA14" s="148">
        <v>84.4</v>
      </c>
      <c r="BB14" s="148">
        <v>84.2</v>
      </c>
      <c r="BC14" s="148">
        <v>97.9</v>
      </c>
      <c r="BD14" s="148">
        <v>91</v>
      </c>
      <c r="BE14" s="148">
        <v>92.5</v>
      </c>
      <c r="BF14" s="148">
        <v>84.1</v>
      </c>
      <c r="BG14" s="148">
        <v>75.5</v>
      </c>
      <c r="BH14" s="148">
        <v>76.099999999999994</v>
      </c>
      <c r="BI14" s="148">
        <v>75.5</v>
      </c>
      <c r="BJ14" s="148">
        <v>87.7</v>
      </c>
      <c r="BK14" s="148">
        <v>81.5</v>
      </c>
      <c r="BL14" s="148">
        <v>93.5</v>
      </c>
      <c r="BM14" s="148">
        <v>109.9</v>
      </c>
      <c r="BN14" s="148">
        <v>105.6</v>
      </c>
      <c r="BO14" s="149" t="s">
        <v>197</v>
      </c>
      <c r="BP14" s="148">
        <v>93.5</v>
      </c>
      <c r="BQ14" s="148">
        <v>83.3</v>
      </c>
      <c r="BR14" s="148">
        <v>62.6</v>
      </c>
      <c r="BS14" s="148">
        <v>76.7</v>
      </c>
      <c r="BT14" s="148">
        <v>70.2</v>
      </c>
      <c r="BU14" s="148">
        <v>59.7</v>
      </c>
      <c r="BV14" s="148">
        <v>84.6</v>
      </c>
      <c r="BW14" s="148">
        <v>76.7</v>
      </c>
      <c r="BX14" s="148">
        <v>45</v>
      </c>
      <c r="BY14" s="148">
        <v>68.900000000000006</v>
      </c>
      <c r="BZ14" s="148">
        <v>53.5</v>
      </c>
      <c r="CA14" s="148">
        <v>79.5</v>
      </c>
      <c r="CB14" s="148">
        <v>61.7</v>
      </c>
      <c r="CC14" s="148">
        <v>68.8</v>
      </c>
      <c r="CD14" s="148">
        <v>91.9</v>
      </c>
      <c r="CE14" s="148">
        <v>122.4</v>
      </c>
      <c r="CF14" s="148">
        <v>107.3</v>
      </c>
      <c r="CG14" s="148">
        <v>94.3</v>
      </c>
      <c r="CH14" s="148">
        <v>219.5</v>
      </c>
      <c r="CI14" s="148">
        <v>138.69999999999999</v>
      </c>
      <c r="CJ14" s="148">
        <v>96.1</v>
      </c>
      <c r="CK14" s="148">
        <v>124.6</v>
      </c>
      <c r="CL14" s="148">
        <v>112.8</v>
      </c>
      <c r="CM14" s="148">
        <v>129.80000000000001</v>
      </c>
      <c r="CN14" s="148">
        <v>145</v>
      </c>
      <c r="CO14" s="148">
        <v>138.5</v>
      </c>
      <c r="CP14" s="149" t="s">
        <v>197</v>
      </c>
      <c r="CQ14" s="149" t="s">
        <v>197</v>
      </c>
      <c r="CR14" s="149" t="s">
        <v>197</v>
      </c>
      <c r="CS14" s="148">
        <v>27.9</v>
      </c>
      <c r="CT14" s="148">
        <v>50</v>
      </c>
      <c r="CU14" s="148">
        <v>89.1</v>
      </c>
      <c r="CV14" s="148">
        <v>72.7</v>
      </c>
      <c r="CW14" s="148">
        <v>64.2</v>
      </c>
      <c r="CX14" s="148">
        <v>83.8</v>
      </c>
      <c r="CY14" s="148">
        <v>75.2</v>
      </c>
      <c r="CZ14" s="148">
        <v>82.9</v>
      </c>
      <c r="DA14" s="148">
        <v>30.4</v>
      </c>
      <c r="DB14" s="148">
        <v>73.400000000000006</v>
      </c>
      <c r="DC14" s="148">
        <v>59.8</v>
      </c>
      <c r="DD14" s="148">
        <v>57.4</v>
      </c>
      <c r="DE14" s="148">
        <v>82.2</v>
      </c>
      <c r="DF14" s="148">
        <v>66.7</v>
      </c>
      <c r="DG14" s="148">
        <v>62.9</v>
      </c>
      <c r="DH14" s="148">
        <v>57.3</v>
      </c>
      <c r="DI14" s="148">
        <v>59.3</v>
      </c>
      <c r="DJ14" s="148">
        <v>124.8</v>
      </c>
      <c r="DK14" s="148">
        <v>142.80000000000001</v>
      </c>
      <c r="DL14" s="148">
        <v>134.4</v>
      </c>
      <c r="DM14" s="148">
        <v>92.5</v>
      </c>
      <c r="DN14" s="148">
        <v>122.6</v>
      </c>
      <c r="DO14" s="148">
        <v>111.3</v>
      </c>
      <c r="DP14" s="149" t="s">
        <v>197</v>
      </c>
      <c r="DQ14" s="149" t="s">
        <v>197</v>
      </c>
      <c r="DR14" s="149" t="s">
        <v>197</v>
      </c>
      <c r="DS14" s="148">
        <v>118.6</v>
      </c>
      <c r="DT14" s="148">
        <v>131.6</v>
      </c>
      <c r="DU14" s="148">
        <v>126.9</v>
      </c>
      <c r="DV14" s="148">
        <v>57.7</v>
      </c>
      <c r="DW14" s="148">
        <v>102.8</v>
      </c>
      <c r="DX14" s="148">
        <v>86.9</v>
      </c>
      <c r="DY14" s="148">
        <v>62.2</v>
      </c>
      <c r="DZ14" s="148">
        <v>46.7</v>
      </c>
      <c r="EA14" s="148">
        <v>55.5</v>
      </c>
      <c r="EB14" s="148">
        <v>96.4</v>
      </c>
      <c r="EC14" s="148">
        <v>112</v>
      </c>
      <c r="ED14" s="148">
        <v>107.6</v>
      </c>
      <c r="EE14" s="148">
        <v>129.4</v>
      </c>
      <c r="EF14" s="148">
        <v>84.6</v>
      </c>
      <c r="EG14" s="148">
        <v>105.9</v>
      </c>
      <c r="EH14" s="148">
        <v>96.8</v>
      </c>
      <c r="EI14" s="148">
        <v>93</v>
      </c>
      <c r="EJ14" s="148">
        <v>117.4</v>
      </c>
      <c r="EK14" s="148">
        <v>108.9</v>
      </c>
      <c r="EL14" s="149" t="s">
        <v>197</v>
      </c>
      <c r="EM14" s="148">
        <v>64.099999999999994</v>
      </c>
      <c r="EN14" s="148">
        <v>80.400000000000006</v>
      </c>
      <c r="EO14" s="148">
        <v>72.2</v>
      </c>
      <c r="EP14" s="148">
        <v>27.8</v>
      </c>
      <c r="EQ14" s="148">
        <v>30.3</v>
      </c>
      <c r="ER14" s="148">
        <v>28.9</v>
      </c>
      <c r="ES14" s="148">
        <v>73.099999999999994</v>
      </c>
      <c r="ET14" s="148">
        <v>63.4</v>
      </c>
      <c r="EU14" s="148">
        <v>119.8</v>
      </c>
      <c r="EV14" s="148">
        <v>79.5</v>
      </c>
      <c r="EW14" s="148">
        <v>86.5</v>
      </c>
      <c r="EX14" s="148">
        <v>84.3</v>
      </c>
      <c r="EY14" s="148">
        <v>66.8</v>
      </c>
      <c r="EZ14" s="148">
        <v>64.8</v>
      </c>
      <c r="FA14" s="148">
        <v>86.8</v>
      </c>
      <c r="FB14" s="148">
        <v>78.2</v>
      </c>
      <c r="FC14" s="148">
        <v>28.4</v>
      </c>
      <c r="FD14" s="148">
        <v>63.6</v>
      </c>
      <c r="FE14" s="148">
        <v>75.099999999999994</v>
      </c>
      <c r="FF14" s="148">
        <v>70.2</v>
      </c>
      <c r="FG14" s="148">
        <v>75.3</v>
      </c>
      <c r="FH14" s="148">
        <v>78.2</v>
      </c>
      <c r="FI14" s="148">
        <v>76.2</v>
      </c>
      <c r="FJ14" s="148">
        <v>88.8</v>
      </c>
      <c r="FK14" s="148">
        <v>45.1</v>
      </c>
      <c r="FL14" s="148">
        <v>64.5</v>
      </c>
      <c r="FM14" s="148">
        <v>57.2</v>
      </c>
      <c r="FN14" s="148">
        <v>80.2</v>
      </c>
      <c r="FO14" s="148">
        <v>66.8</v>
      </c>
      <c r="FP14" s="148">
        <v>78.900000000000006</v>
      </c>
      <c r="FQ14" s="148">
        <v>88.7</v>
      </c>
      <c r="FR14" s="148">
        <v>85.3</v>
      </c>
      <c r="FS14" s="148">
        <v>61.7</v>
      </c>
      <c r="FT14" s="148">
        <v>73.5</v>
      </c>
      <c r="FU14" s="148">
        <v>66.099999999999994</v>
      </c>
      <c r="FV14" s="148">
        <v>49.3</v>
      </c>
      <c r="FW14" s="148">
        <v>16</v>
      </c>
      <c r="FX14" s="148">
        <v>119</v>
      </c>
      <c r="FY14" s="148">
        <v>102.6</v>
      </c>
      <c r="FZ14" s="148">
        <v>102.8</v>
      </c>
      <c r="GA14" s="148">
        <v>88.2</v>
      </c>
      <c r="GB14" s="148">
        <v>69.8</v>
      </c>
      <c r="GC14" s="148">
        <v>73.2</v>
      </c>
      <c r="GD14" s="148">
        <v>44.6</v>
      </c>
      <c r="GE14" s="148">
        <v>17.3</v>
      </c>
      <c r="GF14" s="148">
        <v>35.200000000000003</v>
      </c>
      <c r="GG14" s="148">
        <v>130</v>
      </c>
      <c r="GH14" s="148">
        <v>134.30000000000001</v>
      </c>
      <c r="GI14" s="148">
        <v>134.30000000000001</v>
      </c>
      <c r="GJ14" s="148">
        <v>60</v>
      </c>
      <c r="GK14" s="148">
        <v>56.7</v>
      </c>
      <c r="GL14" s="148">
        <v>57.9</v>
      </c>
      <c r="GM14" s="148">
        <v>132.1</v>
      </c>
      <c r="GN14" s="148">
        <v>296.7</v>
      </c>
      <c r="GO14" s="148">
        <v>237</v>
      </c>
      <c r="GP14" s="148">
        <v>93.6</v>
      </c>
      <c r="GQ14" s="148">
        <v>55.2</v>
      </c>
      <c r="GR14" s="148">
        <v>69</v>
      </c>
      <c r="GS14" s="148">
        <v>22.8</v>
      </c>
      <c r="GT14" s="148">
        <v>69.900000000000006</v>
      </c>
      <c r="GU14" s="148">
        <v>60.4</v>
      </c>
      <c r="GV14" s="148">
        <v>95.9</v>
      </c>
      <c r="GW14" s="148">
        <v>108.3</v>
      </c>
      <c r="GX14" s="148">
        <v>103.2</v>
      </c>
      <c r="GY14" s="148">
        <v>72.599999999999994</v>
      </c>
      <c r="GZ14" s="148">
        <v>82.4</v>
      </c>
      <c r="HA14" s="148">
        <v>77.599999999999994</v>
      </c>
      <c r="HB14" s="148">
        <v>79.900000000000006</v>
      </c>
      <c r="HC14" s="148">
        <v>70.5</v>
      </c>
      <c r="HD14" s="148">
        <v>73.400000000000006</v>
      </c>
      <c r="HE14" s="148">
        <v>127.4</v>
      </c>
      <c r="HF14" s="148">
        <v>119.3</v>
      </c>
      <c r="HG14" s="148">
        <v>119.7</v>
      </c>
      <c r="HH14" s="148">
        <v>27.9</v>
      </c>
      <c r="HI14" s="148">
        <v>89.7</v>
      </c>
      <c r="HJ14" s="148">
        <v>101.8</v>
      </c>
      <c r="HK14" s="148">
        <v>95.9</v>
      </c>
      <c r="HL14" s="148">
        <v>109.1</v>
      </c>
      <c r="HM14" s="148">
        <v>91.8</v>
      </c>
      <c r="HN14" s="148">
        <v>96.6</v>
      </c>
      <c r="HO14" s="148">
        <v>73</v>
      </c>
      <c r="HP14" s="148">
        <v>83</v>
      </c>
      <c r="HQ14" s="148">
        <v>78</v>
      </c>
      <c r="HR14" s="148">
        <v>50.4</v>
      </c>
      <c r="HS14" s="148">
        <v>49.5</v>
      </c>
      <c r="HT14" s="148">
        <v>49.8</v>
      </c>
      <c r="HU14" s="148">
        <v>114.9</v>
      </c>
      <c r="HV14" s="148">
        <v>91.9</v>
      </c>
      <c r="HW14" s="148">
        <v>93.2</v>
      </c>
      <c r="HX14" s="148">
        <v>79.8</v>
      </c>
      <c r="HY14" s="148">
        <v>83.1</v>
      </c>
      <c r="HZ14" s="148">
        <v>59.8</v>
      </c>
      <c r="IA14" s="149" t="s">
        <v>197</v>
      </c>
      <c r="IB14" s="149" t="s">
        <v>197</v>
      </c>
      <c r="IC14" s="149" t="s">
        <v>197</v>
      </c>
      <c r="ID14" s="148">
        <v>5.5</v>
      </c>
      <c r="IE14" s="148">
        <v>113.5</v>
      </c>
      <c r="IF14" s="148">
        <v>106.9</v>
      </c>
      <c r="IG14" s="149" t="s">
        <v>197</v>
      </c>
      <c r="IH14" s="148">
        <v>69.7</v>
      </c>
      <c r="II14" s="148">
        <v>185.8</v>
      </c>
      <c r="IJ14" s="148">
        <v>211.1</v>
      </c>
      <c r="IK14" s="148">
        <v>22.8</v>
      </c>
      <c r="IL14" s="149" t="s">
        <v>197</v>
      </c>
      <c r="IM14" s="148">
        <v>43.4</v>
      </c>
      <c r="IN14" s="148">
        <v>33.6</v>
      </c>
      <c r="IO14" s="148">
        <v>125.8</v>
      </c>
      <c r="IP14" s="148">
        <v>61.3</v>
      </c>
      <c r="IQ14" s="148">
        <v>62.8</v>
      </c>
      <c r="IR14" s="148">
        <v>66.8</v>
      </c>
      <c r="IS14" s="148">
        <v>81.2</v>
      </c>
      <c r="IT14" s="148">
        <v>75.8</v>
      </c>
      <c r="IU14" s="148">
        <v>92.5</v>
      </c>
      <c r="IV14" s="148">
        <v>68.7</v>
      </c>
      <c r="IW14" s="148">
        <v>73.7</v>
      </c>
      <c r="IX14" s="149" t="s">
        <v>197</v>
      </c>
      <c r="IY14" s="148">
        <v>114.9</v>
      </c>
      <c r="IZ14" s="148">
        <v>132.19999999999999</v>
      </c>
      <c r="JA14" s="148">
        <v>147.5</v>
      </c>
      <c r="JB14" s="148">
        <v>28.7</v>
      </c>
      <c r="JC14" s="148">
        <v>58</v>
      </c>
      <c r="JD14" s="148">
        <v>90.8</v>
      </c>
      <c r="JE14" s="148">
        <v>83.3</v>
      </c>
      <c r="JF14" s="48" t="s">
        <v>87</v>
      </c>
      <c r="JG14" s="48">
        <v>66.8</v>
      </c>
      <c r="JH14" s="48">
        <v>18.3</v>
      </c>
      <c r="JI14" s="48">
        <v>66.8</v>
      </c>
      <c r="JJ14" s="48">
        <v>57.8</v>
      </c>
      <c r="JK14" s="48">
        <v>62.2</v>
      </c>
      <c r="JL14" s="48">
        <v>61.9</v>
      </c>
      <c r="JM14" s="48">
        <v>71.5</v>
      </c>
      <c r="JN14" s="48">
        <v>67.400000000000006</v>
      </c>
      <c r="JO14" s="48">
        <v>215.9</v>
      </c>
    </row>
    <row r="15" spans="1:275">
      <c r="A15" s="45"/>
      <c r="B15" s="46" t="s">
        <v>127</v>
      </c>
      <c r="C15" s="45" t="s">
        <v>8</v>
      </c>
      <c r="D15" s="47" t="s">
        <v>197</v>
      </c>
      <c r="E15" s="47" t="s">
        <v>197</v>
      </c>
      <c r="F15" s="47" t="s">
        <v>197</v>
      </c>
      <c r="G15" s="47" t="s">
        <v>197</v>
      </c>
      <c r="H15" s="148">
        <v>86.2</v>
      </c>
      <c r="I15" s="148">
        <v>88.3</v>
      </c>
      <c r="J15" s="148">
        <v>91.4</v>
      </c>
      <c r="K15" s="148">
        <v>76.400000000000006</v>
      </c>
      <c r="L15" s="148">
        <v>100</v>
      </c>
      <c r="M15" s="148">
        <v>100.9</v>
      </c>
      <c r="N15" s="148">
        <v>101.7</v>
      </c>
      <c r="O15" s="148">
        <v>102.5</v>
      </c>
      <c r="P15" s="148">
        <v>91.4</v>
      </c>
      <c r="Q15" s="148">
        <v>96.3</v>
      </c>
      <c r="R15" s="148">
        <v>139.30000000000001</v>
      </c>
      <c r="S15" s="148">
        <v>80</v>
      </c>
      <c r="T15" s="148">
        <v>87.9</v>
      </c>
      <c r="U15" s="148">
        <v>66.900000000000006</v>
      </c>
      <c r="V15" s="148">
        <v>100</v>
      </c>
      <c r="W15" s="148">
        <v>72.7</v>
      </c>
      <c r="X15" s="148">
        <v>131.5</v>
      </c>
      <c r="Y15" s="148">
        <v>94.7</v>
      </c>
      <c r="Z15" s="148">
        <v>79.2</v>
      </c>
      <c r="AA15" s="148">
        <v>202.8</v>
      </c>
      <c r="AB15" s="148">
        <v>115.4</v>
      </c>
      <c r="AC15" s="148">
        <v>138.80000000000001</v>
      </c>
      <c r="AD15" s="148">
        <v>201.5</v>
      </c>
      <c r="AE15" s="148">
        <v>96</v>
      </c>
      <c r="AF15" s="148">
        <v>105.9</v>
      </c>
      <c r="AG15" s="148">
        <v>96.1</v>
      </c>
      <c r="AH15" s="148">
        <v>100.4</v>
      </c>
      <c r="AI15" s="149" t="s">
        <v>197</v>
      </c>
      <c r="AJ15" s="148">
        <v>106.6</v>
      </c>
      <c r="AK15" s="148">
        <v>94.1</v>
      </c>
      <c r="AL15" s="149" t="s">
        <v>197</v>
      </c>
      <c r="AM15" s="148">
        <v>133.5</v>
      </c>
      <c r="AN15" s="148">
        <v>31.4</v>
      </c>
      <c r="AO15" s="148">
        <v>72.3</v>
      </c>
      <c r="AP15" s="148">
        <v>71.900000000000006</v>
      </c>
      <c r="AQ15" s="148">
        <v>148</v>
      </c>
      <c r="AR15" s="148">
        <v>154.4</v>
      </c>
      <c r="AS15" s="149" t="s">
        <v>197</v>
      </c>
      <c r="AT15" s="148">
        <v>104.1</v>
      </c>
      <c r="AU15" s="149" t="s">
        <v>197</v>
      </c>
      <c r="AV15" s="148">
        <v>90.7</v>
      </c>
      <c r="AW15" s="148">
        <v>57.3</v>
      </c>
      <c r="AX15" s="148">
        <v>112.1</v>
      </c>
      <c r="AY15" s="148">
        <v>163.4</v>
      </c>
      <c r="AZ15" s="148">
        <v>78.2</v>
      </c>
      <c r="BA15" s="148">
        <v>107.7</v>
      </c>
      <c r="BB15" s="148">
        <v>106.4</v>
      </c>
      <c r="BC15" s="148">
        <v>82.7</v>
      </c>
      <c r="BD15" s="148">
        <v>94.7</v>
      </c>
      <c r="BE15" s="148">
        <v>92</v>
      </c>
      <c r="BF15" s="148">
        <v>79.599999999999994</v>
      </c>
      <c r="BG15" s="148">
        <v>104.3</v>
      </c>
      <c r="BH15" s="148">
        <v>102.5</v>
      </c>
      <c r="BI15" s="148">
        <v>87</v>
      </c>
      <c r="BJ15" s="148">
        <v>123.1</v>
      </c>
      <c r="BK15" s="148">
        <v>104.7</v>
      </c>
      <c r="BL15" s="148">
        <v>142.4</v>
      </c>
      <c r="BM15" s="148">
        <v>135.30000000000001</v>
      </c>
      <c r="BN15" s="148">
        <v>137.19999999999999</v>
      </c>
      <c r="BO15" s="149" t="s">
        <v>197</v>
      </c>
      <c r="BP15" s="148">
        <v>128.1</v>
      </c>
      <c r="BQ15" s="148">
        <v>146.69999999999999</v>
      </c>
      <c r="BR15" s="148">
        <v>95</v>
      </c>
      <c r="BS15" s="148">
        <v>113.7</v>
      </c>
      <c r="BT15" s="148">
        <v>105</v>
      </c>
      <c r="BU15" s="148">
        <v>352.4</v>
      </c>
      <c r="BV15" s="148">
        <v>149.19999999999999</v>
      </c>
      <c r="BW15" s="148">
        <v>213.7</v>
      </c>
      <c r="BX15" s="148">
        <v>65.599999999999994</v>
      </c>
      <c r="BY15" s="148">
        <v>69.900000000000006</v>
      </c>
      <c r="BZ15" s="148">
        <v>67.2</v>
      </c>
      <c r="CA15" s="148">
        <v>80.900000000000006</v>
      </c>
      <c r="CB15" s="148">
        <v>114.3</v>
      </c>
      <c r="CC15" s="148">
        <v>101</v>
      </c>
      <c r="CD15" s="148">
        <v>84.6</v>
      </c>
      <c r="CE15" s="148">
        <v>144.69999999999999</v>
      </c>
      <c r="CF15" s="148">
        <v>115</v>
      </c>
      <c r="CG15" s="148">
        <v>95.6</v>
      </c>
      <c r="CH15" s="148">
        <v>117.5</v>
      </c>
      <c r="CI15" s="148">
        <v>103.4</v>
      </c>
      <c r="CJ15" s="148">
        <v>115.1</v>
      </c>
      <c r="CK15" s="148">
        <v>116</v>
      </c>
      <c r="CL15" s="148">
        <v>115.6</v>
      </c>
      <c r="CM15" s="149" t="s">
        <v>197</v>
      </c>
      <c r="CN15" s="149" t="s">
        <v>197</v>
      </c>
      <c r="CO15" s="149" t="s">
        <v>197</v>
      </c>
      <c r="CP15" s="149" t="s">
        <v>197</v>
      </c>
      <c r="CQ15" s="149" t="s">
        <v>197</v>
      </c>
      <c r="CR15" s="149" t="s">
        <v>197</v>
      </c>
      <c r="CS15" s="148">
        <v>23.8</v>
      </c>
      <c r="CT15" s="148">
        <v>46</v>
      </c>
      <c r="CU15" s="148">
        <v>62.9</v>
      </c>
      <c r="CV15" s="148">
        <v>55.7</v>
      </c>
      <c r="CW15" s="148">
        <v>101.4</v>
      </c>
      <c r="CX15" s="148">
        <v>106.7</v>
      </c>
      <c r="CY15" s="148">
        <v>104.4</v>
      </c>
      <c r="CZ15" s="148">
        <v>106.7</v>
      </c>
      <c r="DA15" s="148">
        <v>412.4</v>
      </c>
      <c r="DB15" s="148">
        <v>216.6</v>
      </c>
      <c r="DC15" s="148">
        <v>278.2</v>
      </c>
      <c r="DD15" s="148">
        <v>67.5</v>
      </c>
      <c r="DE15" s="148">
        <v>80.3</v>
      </c>
      <c r="DF15" s="148">
        <v>72.3</v>
      </c>
      <c r="DG15" s="148">
        <v>84.1</v>
      </c>
      <c r="DH15" s="148">
        <v>123.4</v>
      </c>
      <c r="DI15" s="148">
        <v>109.7</v>
      </c>
      <c r="DJ15" s="148">
        <v>91.9</v>
      </c>
      <c r="DK15" s="148">
        <v>134.4</v>
      </c>
      <c r="DL15" s="148">
        <v>114.6</v>
      </c>
      <c r="DM15" s="148">
        <v>113.5</v>
      </c>
      <c r="DN15" s="148">
        <v>101.4</v>
      </c>
      <c r="DO15" s="148">
        <v>106</v>
      </c>
      <c r="DP15" s="149" t="s">
        <v>197</v>
      </c>
      <c r="DQ15" s="149" t="s">
        <v>197</v>
      </c>
      <c r="DR15" s="149" t="s">
        <v>197</v>
      </c>
      <c r="DS15" s="149" t="s">
        <v>197</v>
      </c>
      <c r="DT15" s="149" t="s">
        <v>197</v>
      </c>
      <c r="DU15" s="149" t="s">
        <v>197</v>
      </c>
      <c r="DV15" s="148">
        <v>229.3</v>
      </c>
      <c r="DW15" s="148">
        <v>268.8</v>
      </c>
      <c r="DX15" s="148">
        <v>254.9</v>
      </c>
      <c r="DY15" s="148">
        <v>46.3</v>
      </c>
      <c r="DZ15" s="148">
        <v>93.2</v>
      </c>
      <c r="EA15" s="148">
        <v>66.599999999999994</v>
      </c>
      <c r="EB15" s="148">
        <v>67.2</v>
      </c>
      <c r="EC15" s="148">
        <v>44.1</v>
      </c>
      <c r="ED15" s="148">
        <v>50.6</v>
      </c>
      <c r="EE15" s="148">
        <v>120.5</v>
      </c>
      <c r="EF15" s="148">
        <v>107.8</v>
      </c>
      <c r="EG15" s="148">
        <v>65.5</v>
      </c>
      <c r="EH15" s="148">
        <v>83.5</v>
      </c>
      <c r="EI15" s="148">
        <v>67</v>
      </c>
      <c r="EJ15" s="148">
        <v>81.400000000000006</v>
      </c>
      <c r="EK15" s="148">
        <v>76.3</v>
      </c>
      <c r="EL15" s="149" t="s">
        <v>197</v>
      </c>
      <c r="EM15" s="148">
        <v>43</v>
      </c>
      <c r="EN15" s="148">
        <v>142.1</v>
      </c>
      <c r="EO15" s="148">
        <v>92</v>
      </c>
      <c r="EP15" s="148">
        <v>77.7</v>
      </c>
      <c r="EQ15" s="148">
        <v>91.5</v>
      </c>
      <c r="ER15" s="148">
        <v>83.8</v>
      </c>
      <c r="ES15" s="148">
        <v>38.200000000000003</v>
      </c>
      <c r="ET15" s="148">
        <v>60.6</v>
      </c>
      <c r="EU15" s="149" t="s">
        <v>197</v>
      </c>
      <c r="EV15" s="148">
        <v>93</v>
      </c>
      <c r="EW15" s="148">
        <v>101.8</v>
      </c>
      <c r="EX15" s="148">
        <v>99.1</v>
      </c>
      <c r="EY15" s="148">
        <v>155.4</v>
      </c>
      <c r="EZ15" s="148">
        <v>48</v>
      </c>
      <c r="FA15" s="148">
        <v>124.1</v>
      </c>
      <c r="FB15" s="148">
        <v>94.2</v>
      </c>
      <c r="FC15" s="148">
        <v>273.2</v>
      </c>
      <c r="FD15" s="148">
        <v>57.5</v>
      </c>
      <c r="FE15" s="148">
        <v>118.6</v>
      </c>
      <c r="FF15" s="148">
        <v>92.6</v>
      </c>
      <c r="FG15" s="148">
        <v>61.8</v>
      </c>
      <c r="FH15" s="148">
        <v>60.5</v>
      </c>
      <c r="FI15" s="148">
        <v>61.4</v>
      </c>
      <c r="FJ15" s="148">
        <v>80.5</v>
      </c>
      <c r="FK15" s="148">
        <v>156.5</v>
      </c>
      <c r="FL15" s="148">
        <v>122.7</v>
      </c>
      <c r="FM15" s="148">
        <v>84.9</v>
      </c>
      <c r="FN15" s="148">
        <v>125.2</v>
      </c>
      <c r="FO15" s="148">
        <v>101.8</v>
      </c>
      <c r="FP15" s="148">
        <v>51</v>
      </c>
      <c r="FQ15" s="148">
        <v>127.9</v>
      </c>
      <c r="FR15" s="148">
        <v>101.3</v>
      </c>
      <c r="FS15" s="148">
        <v>118.5</v>
      </c>
      <c r="FT15" s="148">
        <v>130.80000000000001</v>
      </c>
      <c r="FU15" s="148">
        <v>123.1</v>
      </c>
      <c r="FV15" s="148">
        <v>100.6</v>
      </c>
      <c r="FW15" s="148">
        <v>96.3</v>
      </c>
      <c r="FX15" s="148">
        <v>110.7</v>
      </c>
      <c r="FY15" s="148">
        <v>89.1</v>
      </c>
      <c r="FZ15" s="148">
        <v>89.3</v>
      </c>
      <c r="GA15" s="148">
        <v>112.6</v>
      </c>
      <c r="GB15" s="148">
        <v>92.7</v>
      </c>
      <c r="GC15" s="148">
        <v>96.5</v>
      </c>
      <c r="GD15" s="148">
        <v>48.2</v>
      </c>
      <c r="GE15" s="148">
        <v>59</v>
      </c>
      <c r="GF15" s="148">
        <v>51.9</v>
      </c>
      <c r="GG15" s="148">
        <v>109</v>
      </c>
      <c r="GH15" s="148">
        <v>53.8</v>
      </c>
      <c r="GI15" s="148">
        <v>54.2</v>
      </c>
      <c r="GJ15" s="148">
        <v>1.4</v>
      </c>
      <c r="GK15" s="148">
        <v>25.7</v>
      </c>
      <c r="GL15" s="148">
        <v>16.7</v>
      </c>
      <c r="GM15" s="148">
        <v>97.5</v>
      </c>
      <c r="GN15" s="148">
        <v>120</v>
      </c>
      <c r="GO15" s="148">
        <v>111.9</v>
      </c>
      <c r="GP15" s="148">
        <v>100.1</v>
      </c>
      <c r="GQ15" s="148">
        <v>154.6</v>
      </c>
      <c r="GR15" s="148">
        <v>135.1</v>
      </c>
      <c r="GS15" s="148">
        <v>30.7</v>
      </c>
      <c r="GT15" s="148">
        <v>99.6</v>
      </c>
      <c r="GU15" s="148">
        <v>85.7</v>
      </c>
      <c r="GV15" s="148">
        <v>203.4</v>
      </c>
      <c r="GW15" s="148">
        <v>362.9</v>
      </c>
      <c r="GX15" s="148">
        <v>297.3</v>
      </c>
      <c r="GY15" s="148">
        <v>100</v>
      </c>
      <c r="GZ15" s="148">
        <v>120.1</v>
      </c>
      <c r="HA15" s="148">
        <v>110.3</v>
      </c>
      <c r="HB15" s="148">
        <v>115.7</v>
      </c>
      <c r="HC15" s="148">
        <v>119.2</v>
      </c>
      <c r="HD15" s="148">
        <v>118.2</v>
      </c>
      <c r="HE15" s="148">
        <v>336.3</v>
      </c>
      <c r="HF15" s="148">
        <v>91.3</v>
      </c>
      <c r="HG15" s="148">
        <v>104.7</v>
      </c>
      <c r="HH15" s="148">
        <v>51.1</v>
      </c>
      <c r="HI15" s="148">
        <v>123.4</v>
      </c>
      <c r="HJ15" s="148">
        <v>139.69999999999999</v>
      </c>
      <c r="HK15" s="148">
        <v>131.80000000000001</v>
      </c>
      <c r="HL15" s="148">
        <v>123.9</v>
      </c>
      <c r="HM15" s="148">
        <v>156.4</v>
      </c>
      <c r="HN15" s="148">
        <v>147.30000000000001</v>
      </c>
      <c r="HO15" s="148">
        <v>80.3</v>
      </c>
      <c r="HP15" s="148">
        <v>89.3</v>
      </c>
      <c r="HQ15" s="148">
        <v>84.8</v>
      </c>
      <c r="HR15" s="148">
        <v>79</v>
      </c>
      <c r="HS15" s="148">
        <v>62.9</v>
      </c>
      <c r="HT15" s="148">
        <v>68.5</v>
      </c>
      <c r="HU15" s="148">
        <v>62.3</v>
      </c>
      <c r="HV15" s="148">
        <v>85.3</v>
      </c>
      <c r="HW15" s="148">
        <v>84.1</v>
      </c>
      <c r="HX15" s="148">
        <v>104.3</v>
      </c>
      <c r="HY15" s="149" t="s">
        <v>197</v>
      </c>
      <c r="HZ15" s="148">
        <v>25.4</v>
      </c>
      <c r="IA15" s="148">
        <v>4.2</v>
      </c>
      <c r="IB15" s="148">
        <v>3.5</v>
      </c>
      <c r="IC15" s="148">
        <v>3.9</v>
      </c>
      <c r="ID15" s="148">
        <v>3.3</v>
      </c>
      <c r="IE15" s="148">
        <v>185.4</v>
      </c>
      <c r="IF15" s="148">
        <v>102.4</v>
      </c>
      <c r="IG15" s="149" t="s">
        <v>197</v>
      </c>
      <c r="IH15" s="148">
        <v>90.5</v>
      </c>
      <c r="II15" s="149" t="s">
        <v>197</v>
      </c>
      <c r="IJ15" s="149" t="s">
        <v>197</v>
      </c>
      <c r="IK15" s="148">
        <v>73</v>
      </c>
      <c r="IL15" s="148">
        <v>83.7</v>
      </c>
      <c r="IM15" s="148">
        <v>46.7</v>
      </c>
      <c r="IN15" s="148">
        <v>38.700000000000003</v>
      </c>
      <c r="IO15" s="148">
        <v>26.9</v>
      </c>
      <c r="IP15" s="148">
        <v>71.8</v>
      </c>
      <c r="IQ15" s="148">
        <v>136.9</v>
      </c>
      <c r="IR15" s="148">
        <v>52.2</v>
      </c>
      <c r="IS15" s="148">
        <v>83</v>
      </c>
      <c r="IT15" s="148">
        <v>71.5</v>
      </c>
      <c r="IU15" s="148">
        <v>23.7</v>
      </c>
      <c r="IV15" s="148">
        <v>17.3</v>
      </c>
      <c r="IW15" s="148">
        <v>18.7</v>
      </c>
      <c r="IX15" s="149" t="s">
        <v>197</v>
      </c>
      <c r="IY15" s="148">
        <v>96.9</v>
      </c>
      <c r="IZ15" s="148">
        <v>83.7</v>
      </c>
      <c r="JA15" s="148">
        <v>59.2</v>
      </c>
      <c r="JB15" s="148">
        <v>54.9</v>
      </c>
      <c r="JC15" s="148">
        <v>102.7</v>
      </c>
      <c r="JD15" s="148">
        <v>140.6</v>
      </c>
      <c r="JE15" s="148">
        <v>131.9</v>
      </c>
      <c r="JF15" s="48" t="s">
        <v>87</v>
      </c>
      <c r="JG15" s="48">
        <v>22.4</v>
      </c>
      <c r="JH15" s="48">
        <v>29.1</v>
      </c>
      <c r="JI15" s="48">
        <v>93.7</v>
      </c>
      <c r="JJ15" s="48">
        <v>83.1</v>
      </c>
      <c r="JK15" s="48">
        <v>78.900000000000006</v>
      </c>
      <c r="JL15" s="48">
        <v>59.8</v>
      </c>
      <c r="JM15" s="48">
        <v>99.3</v>
      </c>
      <c r="JN15" s="48">
        <v>102.6</v>
      </c>
      <c r="JO15" s="48">
        <v>152.6</v>
      </c>
    </row>
    <row r="16" spans="1:275">
      <c r="A16" s="45"/>
      <c r="B16" s="46" t="s">
        <v>97</v>
      </c>
      <c r="C16" s="45" t="s">
        <v>9</v>
      </c>
      <c r="D16" s="47" t="s">
        <v>197</v>
      </c>
      <c r="E16" s="47" t="s">
        <v>197</v>
      </c>
      <c r="F16" s="47" t="s">
        <v>197</v>
      </c>
      <c r="G16" s="47" t="s">
        <v>197</v>
      </c>
      <c r="H16" s="148">
        <v>92</v>
      </c>
      <c r="I16" s="148">
        <v>87.2</v>
      </c>
      <c r="J16" s="148">
        <v>76.2</v>
      </c>
      <c r="K16" s="148">
        <v>61.1</v>
      </c>
      <c r="L16" s="148">
        <v>89.1</v>
      </c>
      <c r="M16" s="148">
        <v>108.6</v>
      </c>
      <c r="N16" s="148">
        <v>93.5</v>
      </c>
      <c r="O16" s="148">
        <v>71.5</v>
      </c>
      <c r="P16" s="148">
        <v>113.1</v>
      </c>
      <c r="Q16" s="148">
        <v>79.2</v>
      </c>
      <c r="R16" s="148">
        <v>137.1</v>
      </c>
      <c r="S16" s="148">
        <v>94.6</v>
      </c>
      <c r="T16" s="148">
        <v>91.1</v>
      </c>
      <c r="U16" s="148">
        <v>94.4</v>
      </c>
      <c r="V16" s="148">
        <v>68</v>
      </c>
      <c r="W16" s="148">
        <v>87.3</v>
      </c>
      <c r="X16" s="148">
        <v>120.5</v>
      </c>
      <c r="Y16" s="148">
        <v>105.8</v>
      </c>
      <c r="Z16" s="148">
        <v>75.400000000000006</v>
      </c>
      <c r="AA16" s="148">
        <v>99.6</v>
      </c>
      <c r="AB16" s="148">
        <v>95.2</v>
      </c>
      <c r="AC16" s="148">
        <v>97.4</v>
      </c>
      <c r="AD16" s="148">
        <v>25.8</v>
      </c>
      <c r="AE16" s="148">
        <v>118.1</v>
      </c>
      <c r="AF16" s="148">
        <v>101.6</v>
      </c>
      <c r="AG16" s="148">
        <v>94.5</v>
      </c>
      <c r="AH16" s="148">
        <v>91.8</v>
      </c>
      <c r="AI16" s="148">
        <v>101.1</v>
      </c>
      <c r="AJ16" s="148">
        <v>144</v>
      </c>
      <c r="AK16" s="148">
        <v>33.4</v>
      </c>
      <c r="AL16" s="149" t="s">
        <v>197</v>
      </c>
      <c r="AM16" s="148">
        <v>90.7</v>
      </c>
      <c r="AN16" s="148">
        <v>11.3</v>
      </c>
      <c r="AO16" s="148">
        <v>146.69999999999999</v>
      </c>
      <c r="AP16" s="148">
        <v>145.30000000000001</v>
      </c>
      <c r="AQ16" s="148">
        <v>73.5</v>
      </c>
      <c r="AR16" s="148">
        <v>72.400000000000006</v>
      </c>
      <c r="AS16" s="149" t="s">
        <v>197</v>
      </c>
      <c r="AT16" s="148">
        <v>96</v>
      </c>
      <c r="AU16" s="149" t="s">
        <v>197</v>
      </c>
      <c r="AV16" s="148">
        <v>88.9</v>
      </c>
      <c r="AW16" s="148">
        <v>64.900000000000006</v>
      </c>
      <c r="AX16" s="148">
        <v>13</v>
      </c>
      <c r="AY16" s="148">
        <v>215.1</v>
      </c>
      <c r="AZ16" s="148">
        <v>77.5</v>
      </c>
      <c r="BA16" s="148">
        <v>114.1</v>
      </c>
      <c r="BB16" s="148">
        <v>112.5</v>
      </c>
      <c r="BC16" s="148">
        <v>88.2</v>
      </c>
      <c r="BD16" s="148">
        <v>105.9</v>
      </c>
      <c r="BE16" s="148">
        <v>101.9</v>
      </c>
      <c r="BF16" s="148">
        <v>85.3</v>
      </c>
      <c r="BG16" s="148">
        <v>94.6</v>
      </c>
      <c r="BH16" s="148">
        <v>93.9</v>
      </c>
      <c r="BI16" s="148">
        <v>102.3</v>
      </c>
      <c r="BJ16" s="148">
        <v>108.5</v>
      </c>
      <c r="BK16" s="148">
        <v>105.3</v>
      </c>
      <c r="BL16" s="148">
        <v>111.9</v>
      </c>
      <c r="BM16" s="148">
        <v>76.7</v>
      </c>
      <c r="BN16" s="148">
        <v>86.1</v>
      </c>
      <c r="BO16" s="149" t="s">
        <v>197</v>
      </c>
      <c r="BP16" s="148">
        <v>98.6</v>
      </c>
      <c r="BQ16" s="148">
        <v>116.2</v>
      </c>
      <c r="BR16" s="148">
        <v>97.2</v>
      </c>
      <c r="BS16" s="148">
        <v>120.9</v>
      </c>
      <c r="BT16" s="148">
        <v>109.9</v>
      </c>
      <c r="BU16" s="148">
        <v>28</v>
      </c>
      <c r="BV16" s="148">
        <v>71.3</v>
      </c>
      <c r="BW16" s="148">
        <v>57.5</v>
      </c>
      <c r="BX16" s="148">
        <v>185.1</v>
      </c>
      <c r="BY16" s="148">
        <v>149.6</v>
      </c>
      <c r="BZ16" s="148">
        <v>172.4</v>
      </c>
      <c r="CA16" s="148">
        <v>60</v>
      </c>
      <c r="CB16" s="148">
        <v>79.8</v>
      </c>
      <c r="CC16" s="148">
        <v>71.900000000000006</v>
      </c>
      <c r="CD16" s="148">
        <v>65.7</v>
      </c>
      <c r="CE16" s="148">
        <v>93.6</v>
      </c>
      <c r="CF16" s="148">
        <v>79.8</v>
      </c>
      <c r="CG16" s="148">
        <v>205.1</v>
      </c>
      <c r="CH16" s="148">
        <v>176</v>
      </c>
      <c r="CI16" s="148">
        <v>194.8</v>
      </c>
      <c r="CJ16" s="148">
        <v>67.8</v>
      </c>
      <c r="CK16" s="148">
        <v>96.2</v>
      </c>
      <c r="CL16" s="148">
        <v>84.4</v>
      </c>
      <c r="CM16" s="149" t="s">
        <v>197</v>
      </c>
      <c r="CN16" s="149" t="s">
        <v>197</v>
      </c>
      <c r="CO16" s="149" t="s">
        <v>197</v>
      </c>
      <c r="CP16" s="149" t="s">
        <v>197</v>
      </c>
      <c r="CQ16" s="149" t="s">
        <v>197</v>
      </c>
      <c r="CR16" s="149" t="s">
        <v>197</v>
      </c>
      <c r="CS16" s="148">
        <v>101.8</v>
      </c>
      <c r="CT16" s="148">
        <v>116.8</v>
      </c>
      <c r="CU16" s="148">
        <v>166.2</v>
      </c>
      <c r="CV16" s="148">
        <v>145.4</v>
      </c>
      <c r="CW16" s="148">
        <v>102</v>
      </c>
      <c r="CX16" s="148">
        <v>120</v>
      </c>
      <c r="CY16" s="148">
        <v>112.1</v>
      </c>
      <c r="CZ16" s="148">
        <v>117.9</v>
      </c>
      <c r="DA16" s="148">
        <v>34.6</v>
      </c>
      <c r="DB16" s="148">
        <v>81.8</v>
      </c>
      <c r="DC16" s="148">
        <v>66.900000000000006</v>
      </c>
      <c r="DD16" s="148">
        <v>189.7</v>
      </c>
      <c r="DE16" s="148">
        <v>169.8</v>
      </c>
      <c r="DF16" s="148">
        <v>182.3</v>
      </c>
      <c r="DG16" s="148">
        <v>59.7</v>
      </c>
      <c r="DH16" s="148">
        <v>76.900000000000006</v>
      </c>
      <c r="DI16" s="148">
        <v>70.900000000000006</v>
      </c>
      <c r="DJ16" s="148">
        <v>75.599999999999994</v>
      </c>
      <c r="DK16" s="148">
        <v>105.2</v>
      </c>
      <c r="DL16" s="148">
        <v>91.4</v>
      </c>
      <c r="DM16" s="148">
        <v>63.9</v>
      </c>
      <c r="DN16" s="148">
        <v>85.5</v>
      </c>
      <c r="DO16" s="148">
        <v>77.3</v>
      </c>
      <c r="DP16" s="149" t="s">
        <v>197</v>
      </c>
      <c r="DQ16" s="149" t="s">
        <v>197</v>
      </c>
      <c r="DR16" s="149" t="s">
        <v>197</v>
      </c>
      <c r="DS16" s="149" t="s">
        <v>197</v>
      </c>
      <c r="DT16" s="149" t="s">
        <v>197</v>
      </c>
      <c r="DU16" s="149" t="s">
        <v>197</v>
      </c>
      <c r="DV16" s="148">
        <v>49.4</v>
      </c>
      <c r="DW16" s="148">
        <v>40.299999999999997</v>
      </c>
      <c r="DX16" s="148">
        <v>43.5</v>
      </c>
      <c r="DY16" s="148">
        <v>146.30000000000001</v>
      </c>
      <c r="DZ16" s="148">
        <v>175.7</v>
      </c>
      <c r="EA16" s="148">
        <v>159</v>
      </c>
      <c r="EB16" s="148">
        <v>45</v>
      </c>
      <c r="EC16" s="148">
        <v>117.7</v>
      </c>
      <c r="ED16" s="148">
        <v>97.1</v>
      </c>
      <c r="EE16" s="148">
        <v>94</v>
      </c>
      <c r="EF16" s="148">
        <v>84.5</v>
      </c>
      <c r="EG16" s="148">
        <v>54.1</v>
      </c>
      <c r="EH16" s="148">
        <v>67.099999999999994</v>
      </c>
      <c r="EI16" s="148">
        <v>132.6</v>
      </c>
      <c r="EJ16" s="148">
        <v>157.9</v>
      </c>
      <c r="EK16" s="148">
        <v>149</v>
      </c>
      <c r="EL16" s="148">
        <v>86.4</v>
      </c>
      <c r="EM16" s="148">
        <v>63.2</v>
      </c>
      <c r="EN16" s="148">
        <v>55.3</v>
      </c>
      <c r="EO16" s="148">
        <v>59.3</v>
      </c>
      <c r="EP16" s="148">
        <v>64.5</v>
      </c>
      <c r="EQ16" s="148">
        <v>78</v>
      </c>
      <c r="ER16" s="148">
        <v>70.5</v>
      </c>
      <c r="ES16" s="149" t="s">
        <v>197</v>
      </c>
      <c r="ET16" s="148">
        <v>85.4</v>
      </c>
      <c r="EU16" s="148">
        <v>99.9</v>
      </c>
      <c r="EV16" s="148">
        <v>88.7</v>
      </c>
      <c r="EW16" s="148">
        <v>76.7</v>
      </c>
      <c r="EX16" s="148">
        <v>80.400000000000006</v>
      </c>
      <c r="EY16" s="148">
        <v>112.8</v>
      </c>
      <c r="EZ16" s="148">
        <v>84.8</v>
      </c>
      <c r="FA16" s="148">
        <v>101.9</v>
      </c>
      <c r="FB16" s="148">
        <v>95.2</v>
      </c>
      <c r="FC16" s="148">
        <v>151.30000000000001</v>
      </c>
      <c r="FD16" s="148">
        <v>78.900000000000006</v>
      </c>
      <c r="FE16" s="148">
        <v>73.599999999999994</v>
      </c>
      <c r="FF16" s="148">
        <v>75.900000000000006</v>
      </c>
      <c r="FG16" s="148">
        <v>87.3</v>
      </c>
      <c r="FH16" s="148">
        <v>77.2</v>
      </c>
      <c r="FI16" s="148">
        <v>84.3</v>
      </c>
      <c r="FJ16" s="148">
        <v>34.1</v>
      </c>
      <c r="FK16" s="148">
        <v>92.4</v>
      </c>
      <c r="FL16" s="148">
        <v>66.5</v>
      </c>
      <c r="FM16" s="148">
        <v>86.7</v>
      </c>
      <c r="FN16" s="148">
        <v>88.2</v>
      </c>
      <c r="FO16" s="148">
        <v>87.3</v>
      </c>
      <c r="FP16" s="148">
        <v>87.6</v>
      </c>
      <c r="FQ16" s="148">
        <v>105.4</v>
      </c>
      <c r="FR16" s="148">
        <v>99.3</v>
      </c>
      <c r="FS16" s="148">
        <v>85.2</v>
      </c>
      <c r="FT16" s="148">
        <v>80.2</v>
      </c>
      <c r="FU16" s="148">
        <v>83.3</v>
      </c>
      <c r="FV16" s="148">
        <v>84.6</v>
      </c>
      <c r="FW16" s="148">
        <v>77.2</v>
      </c>
      <c r="FX16" s="148">
        <v>81.599999999999994</v>
      </c>
      <c r="FY16" s="148">
        <v>100.1</v>
      </c>
      <c r="FZ16" s="148">
        <v>100</v>
      </c>
      <c r="GA16" s="148">
        <v>78.599999999999994</v>
      </c>
      <c r="GB16" s="148">
        <v>64.2</v>
      </c>
      <c r="GC16" s="148">
        <v>67</v>
      </c>
      <c r="GD16" s="148">
        <v>12.1</v>
      </c>
      <c r="GE16" s="148">
        <v>35.9</v>
      </c>
      <c r="GF16" s="148">
        <v>20.3</v>
      </c>
      <c r="GG16" s="148">
        <v>143.4</v>
      </c>
      <c r="GH16" s="148">
        <v>138.9</v>
      </c>
      <c r="GI16" s="148">
        <v>138.9</v>
      </c>
      <c r="GJ16" s="148">
        <v>27</v>
      </c>
      <c r="GK16" s="148">
        <v>47.1</v>
      </c>
      <c r="GL16" s="148">
        <v>39.5</v>
      </c>
      <c r="GM16" s="148">
        <v>193.1</v>
      </c>
      <c r="GN16" s="148">
        <v>198.2</v>
      </c>
      <c r="GO16" s="148">
        <v>196.4</v>
      </c>
      <c r="GP16" s="148">
        <v>57.8</v>
      </c>
      <c r="GQ16" s="148">
        <v>89.9</v>
      </c>
      <c r="GR16" s="148">
        <v>78.400000000000006</v>
      </c>
      <c r="GS16" s="148">
        <v>142.6</v>
      </c>
      <c r="GT16" s="148">
        <v>181.5</v>
      </c>
      <c r="GU16" s="148">
        <v>173.6</v>
      </c>
      <c r="GV16" s="148">
        <v>171.7</v>
      </c>
      <c r="GW16" s="148">
        <v>354.4</v>
      </c>
      <c r="GX16" s="148">
        <v>279.3</v>
      </c>
      <c r="GY16" s="148">
        <v>82.4</v>
      </c>
      <c r="GZ16" s="148">
        <v>74.099999999999994</v>
      </c>
      <c r="HA16" s="148">
        <v>78.2</v>
      </c>
      <c r="HB16" s="148">
        <v>73.3</v>
      </c>
      <c r="HC16" s="148">
        <v>56.8</v>
      </c>
      <c r="HD16" s="148">
        <v>61.8</v>
      </c>
      <c r="HE16" s="148">
        <v>65.3</v>
      </c>
      <c r="HF16" s="148">
        <v>163.4</v>
      </c>
      <c r="HG16" s="148">
        <v>158</v>
      </c>
      <c r="HH16" s="148">
        <v>40.200000000000003</v>
      </c>
      <c r="HI16" s="148">
        <v>114.5</v>
      </c>
      <c r="HJ16" s="148">
        <v>118.5</v>
      </c>
      <c r="HK16" s="148">
        <v>116.5</v>
      </c>
      <c r="HL16" s="148">
        <v>117.5</v>
      </c>
      <c r="HM16" s="148">
        <v>86.4</v>
      </c>
      <c r="HN16" s="148">
        <v>95.2</v>
      </c>
      <c r="HO16" s="148">
        <v>41.2</v>
      </c>
      <c r="HP16" s="148">
        <v>31.5</v>
      </c>
      <c r="HQ16" s="148">
        <v>36.4</v>
      </c>
      <c r="HR16" s="148">
        <v>36.9</v>
      </c>
      <c r="HS16" s="148">
        <v>29.4</v>
      </c>
      <c r="HT16" s="148">
        <v>32</v>
      </c>
      <c r="HU16" s="148">
        <v>113.4</v>
      </c>
      <c r="HV16" s="148">
        <v>85.8</v>
      </c>
      <c r="HW16" s="148">
        <v>87.3</v>
      </c>
      <c r="HX16" s="148">
        <v>109.5</v>
      </c>
      <c r="HY16" s="149" t="s">
        <v>197</v>
      </c>
      <c r="HZ16" s="148">
        <v>105.4</v>
      </c>
      <c r="IA16" s="148">
        <v>194.2</v>
      </c>
      <c r="IB16" s="148">
        <v>321.5</v>
      </c>
      <c r="IC16" s="148">
        <v>252.8</v>
      </c>
      <c r="ID16" s="148">
        <v>95.3</v>
      </c>
      <c r="IE16" s="148">
        <v>78.099999999999994</v>
      </c>
      <c r="IF16" s="149" t="s">
        <v>197</v>
      </c>
      <c r="IG16" s="149" t="s">
        <v>197</v>
      </c>
      <c r="IH16" s="148">
        <v>106.8</v>
      </c>
      <c r="II16" s="149" t="s">
        <v>197</v>
      </c>
      <c r="IJ16" s="149" t="s">
        <v>197</v>
      </c>
      <c r="IK16" s="148">
        <v>176.2</v>
      </c>
      <c r="IL16" s="148">
        <v>190</v>
      </c>
      <c r="IM16" s="148">
        <v>59.9</v>
      </c>
      <c r="IN16" s="148">
        <v>47.3</v>
      </c>
      <c r="IO16" s="148">
        <v>103.3</v>
      </c>
      <c r="IP16" s="148">
        <v>73.900000000000006</v>
      </c>
      <c r="IQ16" s="148">
        <v>136.4</v>
      </c>
      <c r="IR16" s="148">
        <v>82.1</v>
      </c>
      <c r="IS16" s="148">
        <v>97.8</v>
      </c>
      <c r="IT16" s="148">
        <v>92</v>
      </c>
      <c r="IU16" s="148">
        <v>66.7</v>
      </c>
      <c r="IV16" s="148">
        <v>24.3</v>
      </c>
      <c r="IW16" s="148">
        <v>33.200000000000003</v>
      </c>
      <c r="IX16" s="148">
        <v>63</v>
      </c>
      <c r="IY16" s="148">
        <v>114.2</v>
      </c>
      <c r="IZ16" s="148">
        <v>93.9</v>
      </c>
      <c r="JA16" s="148">
        <v>66.5</v>
      </c>
      <c r="JB16" s="149" t="s">
        <v>197</v>
      </c>
      <c r="JC16" s="148">
        <v>119.3</v>
      </c>
      <c r="JD16" s="148">
        <v>158.80000000000001</v>
      </c>
      <c r="JE16" s="148">
        <v>149.69999999999999</v>
      </c>
      <c r="JF16" s="48">
        <v>52.7</v>
      </c>
      <c r="JG16" s="48">
        <v>20.2</v>
      </c>
      <c r="JH16" s="48">
        <v>9.8000000000000007</v>
      </c>
      <c r="JI16" s="48">
        <v>105.6</v>
      </c>
      <c r="JJ16" s="48">
        <v>100.5</v>
      </c>
      <c r="JK16" s="48">
        <v>98.8</v>
      </c>
      <c r="JL16" s="48">
        <v>104.6</v>
      </c>
      <c r="JM16" s="48">
        <v>113.6</v>
      </c>
      <c r="JN16" s="48">
        <v>113.8</v>
      </c>
      <c r="JO16" s="48">
        <v>196.1</v>
      </c>
    </row>
    <row r="17" spans="1:275">
      <c r="A17" s="45"/>
      <c r="B17" s="46" t="s">
        <v>98</v>
      </c>
      <c r="C17" s="45" t="s">
        <v>10</v>
      </c>
      <c r="D17" s="47" t="s">
        <v>197</v>
      </c>
      <c r="E17" s="47" t="s">
        <v>197</v>
      </c>
      <c r="F17" s="47" t="s">
        <v>197</v>
      </c>
      <c r="G17" s="47" t="s">
        <v>197</v>
      </c>
      <c r="H17" s="148">
        <v>70.8</v>
      </c>
      <c r="I17" s="148">
        <v>71.5</v>
      </c>
      <c r="J17" s="148">
        <v>67.900000000000006</v>
      </c>
      <c r="K17" s="148">
        <v>61.9</v>
      </c>
      <c r="L17" s="148">
        <v>68.5</v>
      </c>
      <c r="M17" s="148">
        <v>82.6</v>
      </c>
      <c r="N17" s="148">
        <v>81.3</v>
      </c>
      <c r="O17" s="148">
        <v>89</v>
      </c>
      <c r="P17" s="148">
        <v>77</v>
      </c>
      <c r="Q17" s="148">
        <v>80.099999999999994</v>
      </c>
      <c r="R17" s="148">
        <v>95.4</v>
      </c>
      <c r="S17" s="148">
        <v>86.1</v>
      </c>
      <c r="T17" s="148">
        <v>84.5</v>
      </c>
      <c r="U17" s="148">
        <v>90.1</v>
      </c>
      <c r="V17" s="148">
        <v>73.8</v>
      </c>
      <c r="W17" s="148">
        <v>58.3</v>
      </c>
      <c r="X17" s="148">
        <v>58.5</v>
      </c>
      <c r="Y17" s="148">
        <v>69.900000000000006</v>
      </c>
      <c r="Z17" s="148">
        <v>89.9</v>
      </c>
      <c r="AA17" s="148">
        <v>71.2</v>
      </c>
      <c r="AB17" s="148">
        <v>86.8</v>
      </c>
      <c r="AC17" s="148">
        <v>142.1</v>
      </c>
      <c r="AD17" s="148">
        <v>60</v>
      </c>
      <c r="AE17" s="148">
        <v>81.099999999999994</v>
      </c>
      <c r="AF17" s="148">
        <v>81.400000000000006</v>
      </c>
      <c r="AG17" s="148">
        <v>87.1</v>
      </c>
      <c r="AH17" s="148">
        <v>84.9</v>
      </c>
      <c r="AI17" s="148">
        <v>65.3</v>
      </c>
      <c r="AJ17" s="148">
        <v>83.9</v>
      </c>
      <c r="AK17" s="148">
        <v>61.4</v>
      </c>
      <c r="AL17" s="149" t="s">
        <v>197</v>
      </c>
      <c r="AM17" s="148">
        <v>51.9</v>
      </c>
      <c r="AN17" s="148">
        <v>132.30000000000001</v>
      </c>
      <c r="AO17" s="148">
        <v>60.7</v>
      </c>
      <c r="AP17" s="148">
        <v>61.4</v>
      </c>
      <c r="AQ17" s="148">
        <v>45</v>
      </c>
      <c r="AR17" s="148">
        <v>83.2</v>
      </c>
      <c r="AS17" s="149" t="s">
        <v>197</v>
      </c>
      <c r="AT17" s="148">
        <v>71.3</v>
      </c>
      <c r="AU17" s="149" t="s">
        <v>197</v>
      </c>
      <c r="AV17" s="148">
        <v>52.1</v>
      </c>
      <c r="AW17" s="148">
        <v>118.2</v>
      </c>
      <c r="AX17" s="148">
        <v>115.3</v>
      </c>
      <c r="AY17" s="148">
        <v>108.6</v>
      </c>
      <c r="AZ17" s="148">
        <v>58.7</v>
      </c>
      <c r="BA17" s="148">
        <v>73.2</v>
      </c>
      <c r="BB17" s="148">
        <v>72.599999999999994</v>
      </c>
      <c r="BC17" s="148">
        <v>91.4</v>
      </c>
      <c r="BD17" s="148">
        <v>96.5</v>
      </c>
      <c r="BE17" s="148">
        <v>95.4</v>
      </c>
      <c r="BF17" s="148">
        <v>79.2</v>
      </c>
      <c r="BG17" s="148">
        <v>74.599999999999994</v>
      </c>
      <c r="BH17" s="148">
        <v>74.900000000000006</v>
      </c>
      <c r="BI17" s="148">
        <v>58.9</v>
      </c>
      <c r="BJ17" s="148">
        <v>68.2</v>
      </c>
      <c r="BK17" s="148">
        <v>63.4</v>
      </c>
      <c r="BL17" s="148">
        <v>42.1</v>
      </c>
      <c r="BM17" s="148">
        <v>85.2</v>
      </c>
      <c r="BN17" s="148">
        <v>73.8</v>
      </c>
      <c r="BO17" s="149" t="s">
        <v>197</v>
      </c>
      <c r="BP17" s="148">
        <v>86.7</v>
      </c>
      <c r="BQ17" s="148">
        <v>90.6</v>
      </c>
      <c r="BR17" s="148">
        <v>56</v>
      </c>
      <c r="BS17" s="148">
        <v>82.8</v>
      </c>
      <c r="BT17" s="148">
        <v>70.5</v>
      </c>
      <c r="BU17" s="148">
        <v>40.9</v>
      </c>
      <c r="BV17" s="148">
        <v>67.7</v>
      </c>
      <c r="BW17" s="148">
        <v>59.4</v>
      </c>
      <c r="BX17" s="148">
        <v>65.900000000000006</v>
      </c>
      <c r="BY17" s="148">
        <v>74</v>
      </c>
      <c r="BZ17" s="148">
        <v>68.8</v>
      </c>
      <c r="CA17" s="148">
        <v>76.2</v>
      </c>
      <c r="CB17" s="148">
        <v>83.4</v>
      </c>
      <c r="CC17" s="148">
        <v>80.599999999999994</v>
      </c>
      <c r="CD17" s="148">
        <v>60.6</v>
      </c>
      <c r="CE17" s="148">
        <v>103.5</v>
      </c>
      <c r="CF17" s="148">
        <v>82.5</v>
      </c>
      <c r="CG17" s="148">
        <v>99.7</v>
      </c>
      <c r="CH17" s="148">
        <v>95</v>
      </c>
      <c r="CI17" s="148">
        <v>98</v>
      </c>
      <c r="CJ17" s="148">
        <v>69.400000000000006</v>
      </c>
      <c r="CK17" s="148">
        <v>93.7</v>
      </c>
      <c r="CL17" s="148">
        <v>83.8</v>
      </c>
      <c r="CM17" s="148">
        <v>30.9</v>
      </c>
      <c r="CN17" s="148">
        <v>59.7</v>
      </c>
      <c r="CO17" s="148">
        <v>47.5</v>
      </c>
      <c r="CP17" s="149" t="s">
        <v>197</v>
      </c>
      <c r="CQ17" s="149" t="s">
        <v>197</v>
      </c>
      <c r="CR17" s="149" t="s">
        <v>197</v>
      </c>
      <c r="CS17" s="148">
        <v>124.3</v>
      </c>
      <c r="CT17" s="148">
        <v>46.4</v>
      </c>
      <c r="CU17" s="148">
        <v>72.099999999999994</v>
      </c>
      <c r="CV17" s="148">
        <v>61.3</v>
      </c>
      <c r="CW17" s="148">
        <v>63.2</v>
      </c>
      <c r="CX17" s="148">
        <v>82.8</v>
      </c>
      <c r="CY17" s="148">
        <v>74.400000000000006</v>
      </c>
      <c r="CZ17" s="148">
        <v>85.8</v>
      </c>
      <c r="DA17" s="148">
        <v>30.2</v>
      </c>
      <c r="DB17" s="148">
        <v>59</v>
      </c>
      <c r="DC17" s="148">
        <v>50.2</v>
      </c>
      <c r="DD17" s="148">
        <v>65.5</v>
      </c>
      <c r="DE17" s="148">
        <v>73.900000000000006</v>
      </c>
      <c r="DF17" s="148">
        <v>68.7</v>
      </c>
      <c r="DG17" s="148">
        <v>73.7</v>
      </c>
      <c r="DH17" s="148">
        <v>80.2</v>
      </c>
      <c r="DI17" s="148">
        <v>78</v>
      </c>
      <c r="DJ17" s="148">
        <v>67.8</v>
      </c>
      <c r="DK17" s="148">
        <v>117.8</v>
      </c>
      <c r="DL17" s="148">
        <v>94.7</v>
      </c>
      <c r="DM17" s="148">
        <v>70.8</v>
      </c>
      <c r="DN17" s="148">
        <v>95.8</v>
      </c>
      <c r="DO17" s="148">
        <v>86.5</v>
      </c>
      <c r="DP17" s="148">
        <v>1</v>
      </c>
      <c r="DQ17" s="148">
        <v>12.8</v>
      </c>
      <c r="DR17" s="148">
        <v>8.6999999999999993</v>
      </c>
      <c r="DS17" s="148">
        <v>34.299999999999997</v>
      </c>
      <c r="DT17" s="148">
        <v>50.7</v>
      </c>
      <c r="DU17" s="148">
        <v>44.7</v>
      </c>
      <c r="DV17" s="148">
        <v>35.4</v>
      </c>
      <c r="DW17" s="148">
        <v>57.7</v>
      </c>
      <c r="DX17" s="148">
        <v>50.1</v>
      </c>
      <c r="DY17" s="148">
        <v>72.099999999999994</v>
      </c>
      <c r="DZ17" s="148">
        <v>84.6</v>
      </c>
      <c r="EA17" s="148">
        <v>77.599999999999994</v>
      </c>
      <c r="EB17" s="148">
        <v>76.099999999999994</v>
      </c>
      <c r="EC17" s="148">
        <v>76.7</v>
      </c>
      <c r="ED17" s="148">
        <v>76.5</v>
      </c>
      <c r="EE17" s="148">
        <v>124</v>
      </c>
      <c r="EF17" s="148">
        <v>62.7</v>
      </c>
      <c r="EG17" s="148">
        <v>101.1</v>
      </c>
      <c r="EH17" s="148">
        <v>84.9</v>
      </c>
      <c r="EI17" s="148">
        <v>50</v>
      </c>
      <c r="EJ17" s="148">
        <v>74.2</v>
      </c>
      <c r="EK17" s="148">
        <v>65.7</v>
      </c>
      <c r="EL17" s="148">
        <v>8</v>
      </c>
      <c r="EM17" s="148">
        <v>60.2</v>
      </c>
      <c r="EN17" s="148">
        <v>91.5</v>
      </c>
      <c r="EO17" s="148">
        <v>75.7</v>
      </c>
      <c r="EP17" s="148">
        <v>86.5</v>
      </c>
      <c r="EQ17" s="148">
        <v>140.30000000000001</v>
      </c>
      <c r="ER17" s="148">
        <v>110.2</v>
      </c>
      <c r="ES17" s="148">
        <v>127.2</v>
      </c>
      <c r="ET17" s="148">
        <v>74.7</v>
      </c>
      <c r="EU17" s="148">
        <v>100.4</v>
      </c>
      <c r="EV17" s="148">
        <v>74.5</v>
      </c>
      <c r="EW17" s="148">
        <v>77</v>
      </c>
      <c r="EX17" s="148">
        <v>76.2</v>
      </c>
      <c r="EY17" s="148">
        <v>60.1</v>
      </c>
      <c r="EZ17" s="148">
        <v>55.5</v>
      </c>
      <c r="FA17" s="148">
        <v>89.1</v>
      </c>
      <c r="FB17" s="148">
        <v>75.900000000000006</v>
      </c>
      <c r="FC17" s="148">
        <v>39.6</v>
      </c>
      <c r="FD17" s="148">
        <v>50.7</v>
      </c>
      <c r="FE17" s="148">
        <v>74.7</v>
      </c>
      <c r="FF17" s="148">
        <v>64.5</v>
      </c>
      <c r="FG17" s="148">
        <v>53.6</v>
      </c>
      <c r="FH17" s="148">
        <v>86.6</v>
      </c>
      <c r="FI17" s="148">
        <v>63.4</v>
      </c>
      <c r="FJ17" s="148">
        <v>56.6</v>
      </c>
      <c r="FK17" s="148">
        <v>63.7</v>
      </c>
      <c r="FL17" s="148">
        <v>60.5</v>
      </c>
      <c r="FM17" s="148">
        <v>47.3</v>
      </c>
      <c r="FN17" s="148">
        <v>69.099999999999994</v>
      </c>
      <c r="FO17" s="148">
        <v>56.5</v>
      </c>
      <c r="FP17" s="148">
        <v>46.5</v>
      </c>
      <c r="FQ17" s="148">
        <v>87.4</v>
      </c>
      <c r="FR17" s="148">
        <v>73.2</v>
      </c>
      <c r="FS17" s="148">
        <v>41.5</v>
      </c>
      <c r="FT17" s="148">
        <v>61.2</v>
      </c>
      <c r="FU17" s="148">
        <v>48.9</v>
      </c>
      <c r="FV17" s="148">
        <v>76.099999999999994</v>
      </c>
      <c r="FW17" s="148">
        <v>72.900000000000006</v>
      </c>
      <c r="FX17" s="148">
        <v>69.400000000000006</v>
      </c>
      <c r="FY17" s="148">
        <v>71.3</v>
      </c>
      <c r="FZ17" s="148">
        <v>71.3</v>
      </c>
      <c r="GA17" s="148">
        <v>77.400000000000006</v>
      </c>
      <c r="GB17" s="148">
        <v>96.3</v>
      </c>
      <c r="GC17" s="148">
        <v>92.8</v>
      </c>
      <c r="GD17" s="148">
        <v>79.3</v>
      </c>
      <c r="GE17" s="148">
        <v>47.6</v>
      </c>
      <c r="GF17" s="148">
        <v>68.3</v>
      </c>
      <c r="GG17" s="148">
        <v>17.899999999999999</v>
      </c>
      <c r="GH17" s="148">
        <v>34.1</v>
      </c>
      <c r="GI17" s="148">
        <v>34</v>
      </c>
      <c r="GJ17" s="148">
        <v>42.1</v>
      </c>
      <c r="GK17" s="148">
        <v>80.7</v>
      </c>
      <c r="GL17" s="148">
        <v>66.5</v>
      </c>
      <c r="GM17" s="148">
        <v>54.1</v>
      </c>
      <c r="GN17" s="148">
        <v>68</v>
      </c>
      <c r="GO17" s="148">
        <v>63</v>
      </c>
      <c r="GP17" s="148">
        <v>70.2</v>
      </c>
      <c r="GQ17" s="148">
        <v>67.5</v>
      </c>
      <c r="GR17" s="148">
        <v>68.400000000000006</v>
      </c>
      <c r="GS17" s="148">
        <v>154.5</v>
      </c>
      <c r="GT17" s="148">
        <v>158.80000000000001</v>
      </c>
      <c r="GU17" s="148">
        <v>157.9</v>
      </c>
      <c r="GV17" s="148">
        <v>58.8</v>
      </c>
      <c r="GW17" s="148">
        <v>55.7</v>
      </c>
      <c r="GX17" s="148">
        <v>57</v>
      </c>
      <c r="GY17" s="148">
        <v>66.5</v>
      </c>
      <c r="GZ17" s="148">
        <v>66.599999999999994</v>
      </c>
      <c r="HA17" s="148">
        <v>66.5</v>
      </c>
      <c r="HB17" s="148">
        <v>71.099999999999994</v>
      </c>
      <c r="HC17" s="148">
        <v>82.2</v>
      </c>
      <c r="HD17" s="148">
        <v>78.8</v>
      </c>
      <c r="HE17" s="148">
        <v>51.4</v>
      </c>
      <c r="HF17" s="148">
        <v>83.4</v>
      </c>
      <c r="HG17" s="148">
        <v>81.7</v>
      </c>
      <c r="HH17" s="148">
        <v>32.1</v>
      </c>
      <c r="HI17" s="148">
        <v>57.1</v>
      </c>
      <c r="HJ17" s="148">
        <v>56.4</v>
      </c>
      <c r="HK17" s="148">
        <v>56.7</v>
      </c>
      <c r="HL17" s="148">
        <v>59.6</v>
      </c>
      <c r="HM17" s="148">
        <v>71.099999999999994</v>
      </c>
      <c r="HN17" s="148">
        <v>67.900000000000006</v>
      </c>
      <c r="HO17" s="148">
        <v>67.8</v>
      </c>
      <c r="HP17" s="148">
        <v>64.3</v>
      </c>
      <c r="HQ17" s="148">
        <v>66.099999999999994</v>
      </c>
      <c r="HR17" s="148">
        <v>64.7</v>
      </c>
      <c r="HS17" s="148">
        <v>72.8</v>
      </c>
      <c r="HT17" s="148">
        <v>70</v>
      </c>
      <c r="HU17" s="148">
        <v>116.5</v>
      </c>
      <c r="HV17" s="148">
        <v>81.400000000000006</v>
      </c>
      <c r="HW17" s="148">
        <v>83.3</v>
      </c>
      <c r="HX17" s="148">
        <v>74.5</v>
      </c>
      <c r="HY17" s="148">
        <v>1.8</v>
      </c>
      <c r="HZ17" s="148">
        <v>34</v>
      </c>
      <c r="IA17" s="148">
        <v>44.3</v>
      </c>
      <c r="IB17" s="148">
        <v>6</v>
      </c>
      <c r="IC17" s="148">
        <v>26.8</v>
      </c>
      <c r="ID17" s="148">
        <v>18.8</v>
      </c>
      <c r="IE17" s="148">
        <v>94.1</v>
      </c>
      <c r="IF17" s="148">
        <v>108.7</v>
      </c>
      <c r="IG17" s="148">
        <v>31.3</v>
      </c>
      <c r="IH17" s="148">
        <v>127</v>
      </c>
      <c r="II17" s="148">
        <v>199.2</v>
      </c>
      <c r="IJ17" s="148">
        <v>271.60000000000002</v>
      </c>
      <c r="IK17" s="148">
        <v>157.69999999999999</v>
      </c>
      <c r="IL17" s="148">
        <v>159.9</v>
      </c>
      <c r="IM17" s="148">
        <v>151.4</v>
      </c>
      <c r="IN17" s="148">
        <v>152.9</v>
      </c>
      <c r="IO17" s="148">
        <v>181.7</v>
      </c>
      <c r="IP17" s="148">
        <v>218.4</v>
      </c>
      <c r="IQ17" s="148">
        <v>73.7</v>
      </c>
      <c r="IR17" s="148">
        <v>60.9</v>
      </c>
      <c r="IS17" s="148">
        <v>97</v>
      </c>
      <c r="IT17" s="148">
        <v>83.7</v>
      </c>
      <c r="IU17" s="148">
        <v>26</v>
      </c>
      <c r="IV17" s="148">
        <v>46.5</v>
      </c>
      <c r="IW17" s="148">
        <v>42.2</v>
      </c>
      <c r="IX17" s="148">
        <v>43.1</v>
      </c>
      <c r="IY17" s="148">
        <v>87.1</v>
      </c>
      <c r="IZ17" s="148">
        <v>73.599999999999994</v>
      </c>
      <c r="JA17" s="148">
        <v>55.8</v>
      </c>
      <c r="JB17" s="148">
        <v>98</v>
      </c>
      <c r="JC17" s="148">
        <v>27.9</v>
      </c>
      <c r="JD17" s="148">
        <v>52.6</v>
      </c>
      <c r="JE17" s="148">
        <v>47</v>
      </c>
      <c r="JF17" s="48">
        <v>44.4</v>
      </c>
      <c r="JG17" s="48">
        <v>108.8</v>
      </c>
      <c r="JH17" s="48">
        <v>92.3</v>
      </c>
      <c r="JI17" s="48">
        <v>84.3</v>
      </c>
      <c r="JJ17" s="48">
        <v>105.5</v>
      </c>
      <c r="JK17" s="48">
        <v>98.1</v>
      </c>
      <c r="JL17" s="48">
        <v>105</v>
      </c>
      <c r="JM17" s="48">
        <v>116.6</v>
      </c>
      <c r="JN17" s="48">
        <v>118.3</v>
      </c>
      <c r="JO17" s="48">
        <v>164.8</v>
      </c>
    </row>
    <row r="18" spans="1:275">
      <c r="A18" s="45"/>
      <c r="B18" s="46" t="s">
        <v>99</v>
      </c>
      <c r="C18" s="45" t="s">
        <v>11</v>
      </c>
      <c r="D18" s="47" t="s">
        <v>197</v>
      </c>
      <c r="E18" s="47" t="s">
        <v>197</v>
      </c>
      <c r="F18" s="47" t="s">
        <v>197</v>
      </c>
      <c r="G18" s="47" t="s">
        <v>197</v>
      </c>
      <c r="H18" s="148">
        <v>78.3</v>
      </c>
      <c r="I18" s="148">
        <v>77.5</v>
      </c>
      <c r="J18" s="148">
        <v>78</v>
      </c>
      <c r="K18" s="148">
        <v>99.5</v>
      </c>
      <c r="L18" s="148">
        <v>95.3</v>
      </c>
      <c r="M18" s="148">
        <v>91.1</v>
      </c>
      <c r="N18" s="148">
        <v>84.8</v>
      </c>
      <c r="O18" s="148">
        <v>78.099999999999994</v>
      </c>
      <c r="P18" s="148">
        <v>98.9</v>
      </c>
      <c r="Q18" s="148">
        <v>87.4</v>
      </c>
      <c r="R18" s="148">
        <v>105.1</v>
      </c>
      <c r="S18" s="148">
        <v>81.599999999999994</v>
      </c>
      <c r="T18" s="148">
        <v>96.3</v>
      </c>
      <c r="U18" s="148">
        <v>66.7</v>
      </c>
      <c r="V18" s="148">
        <v>143.4</v>
      </c>
      <c r="W18" s="148">
        <v>74.400000000000006</v>
      </c>
      <c r="X18" s="148">
        <v>66.8</v>
      </c>
      <c r="Y18" s="148">
        <v>76.7</v>
      </c>
      <c r="Z18" s="148">
        <v>52.4</v>
      </c>
      <c r="AA18" s="148">
        <v>86</v>
      </c>
      <c r="AB18" s="148">
        <v>74.3</v>
      </c>
      <c r="AC18" s="148">
        <v>105.1</v>
      </c>
      <c r="AD18" s="148">
        <v>61.7</v>
      </c>
      <c r="AE18" s="148">
        <v>105</v>
      </c>
      <c r="AF18" s="148">
        <v>99.5</v>
      </c>
      <c r="AG18" s="148">
        <v>78.2</v>
      </c>
      <c r="AH18" s="148">
        <v>86</v>
      </c>
      <c r="AI18" s="148">
        <v>53</v>
      </c>
      <c r="AJ18" s="148">
        <v>105.9</v>
      </c>
      <c r="AK18" s="148">
        <v>64.3</v>
      </c>
      <c r="AL18" s="149" t="s">
        <v>197</v>
      </c>
      <c r="AM18" s="148">
        <v>114.6</v>
      </c>
      <c r="AN18" s="148">
        <v>117.8</v>
      </c>
      <c r="AO18" s="148">
        <v>102.5</v>
      </c>
      <c r="AP18" s="148">
        <v>102.6</v>
      </c>
      <c r="AQ18" s="148">
        <v>70.5</v>
      </c>
      <c r="AR18" s="148">
        <v>119.5</v>
      </c>
      <c r="AS18" s="148">
        <v>25.6</v>
      </c>
      <c r="AT18" s="148">
        <v>96.8</v>
      </c>
      <c r="AU18" s="148">
        <v>27.9</v>
      </c>
      <c r="AV18" s="148">
        <v>95.3</v>
      </c>
      <c r="AW18" s="148">
        <v>97.5</v>
      </c>
      <c r="AX18" s="148">
        <v>88.3</v>
      </c>
      <c r="AY18" s="148">
        <v>28.4</v>
      </c>
      <c r="AZ18" s="148">
        <v>72.8</v>
      </c>
      <c r="BA18" s="148">
        <v>95.1</v>
      </c>
      <c r="BB18" s="148">
        <v>94.1</v>
      </c>
      <c r="BC18" s="148">
        <v>87.2</v>
      </c>
      <c r="BD18" s="148">
        <v>96.2</v>
      </c>
      <c r="BE18" s="148">
        <v>94.2</v>
      </c>
      <c r="BF18" s="148">
        <v>77.2</v>
      </c>
      <c r="BG18" s="148">
        <v>89.5</v>
      </c>
      <c r="BH18" s="148">
        <v>88.6</v>
      </c>
      <c r="BI18" s="148">
        <v>110.9</v>
      </c>
      <c r="BJ18" s="148">
        <v>94.6</v>
      </c>
      <c r="BK18" s="148">
        <v>102.9</v>
      </c>
      <c r="BL18" s="148">
        <v>109.6</v>
      </c>
      <c r="BM18" s="148">
        <v>61</v>
      </c>
      <c r="BN18" s="148">
        <v>73.900000000000006</v>
      </c>
      <c r="BO18" s="149" t="s">
        <v>197</v>
      </c>
      <c r="BP18" s="148">
        <v>111.4</v>
      </c>
      <c r="BQ18" s="148">
        <v>113.2</v>
      </c>
      <c r="BR18" s="148">
        <v>71.5</v>
      </c>
      <c r="BS18" s="148">
        <v>108.2</v>
      </c>
      <c r="BT18" s="148">
        <v>91.3</v>
      </c>
      <c r="BU18" s="148">
        <v>36.6</v>
      </c>
      <c r="BV18" s="148">
        <v>93.7</v>
      </c>
      <c r="BW18" s="148">
        <v>75.900000000000006</v>
      </c>
      <c r="BX18" s="148">
        <v>74.400000000000006</v>
      </c>
      <c r="BY18" s="148">
        <v>133.69999999999999</v>
      </c>
      <c r="BZ18" s="148">
        <v>95.7</v>
      </c>
      <c r="CA18" s="148">
        <v>57.7</v>
      </c>
      <c r="CB18" s="148">
        <v>73.400000000000006</v>
      </c>
      <c r="CC18" s="148">
        <v>67.2</v>
      </c>
      <c r="CD18" s="148">
        <v>58.6</v>
      </c>
      <c r="CE18" s="148">
        <v>95.1</v>
      </c>
      <c r="CF18" s="148">
        <v>77.2</v>
      </c>
      <c r="CG18" s="148">
        <v>60.9</v>
      </c>
      <c r="CH18" s="148">
        <v>124.4</v>
      </c>
      <c r="CI18" s="148">
        <v>83.3</v>
      </c>
      <c r="CJ18" s="148">
        <v>75.5</v>
      </c>
      <c r="CK18" s="148">
        <v>119.5</v>
      </c>
      <c r="CL18" s="148">
        <v>101.4</v>
      </c>
      <c r="CM18" s="148">
        <v>39.1</v>
      </c>
      <c r="CN18" s="148">
        <v>26.2</v>
      </c>
      <c r="CO18" s="148">
        <v>31.7</v>
      </c>
      <c r="CP18" s="149" t="s">
        <v>197</v>
      </c>
      <c r="CQ18" s="149" t="s">
        <v>197</v>
      </c>
      <c r="CR18" s="149" t="s">
        <v>197</v>
      </c>
      <c r="CS18" s="148">
        <v>15.4</v>
      </c>
      <c r="CT18" s="148">
        <v>55.2</v>
      </c>
      <c r="CU18" s="148">
        <v>84.8</v>
      </c>
      <c r="CV18" s="148">
        <v>72.3</v>
      </c>
      <c r="CW18" s="148">
        <v>71</v>
      </c>
      <c r="CX18" s="148">
        <v>109.4</v>
      </c>
      <c r="CY18" s="148">
        <v>92.8</v>
      </c>
      <c r="CZ18" s="148">
        <v>108.9</v>
      </c>
      <c r="DA18" s="148">
        <v>42.2</v>
      </c>
      <c r="DB18" s="148">
        <v>89.2</v>
      </c>
      <c r="DC18" s="148">
        <v>74.7</v>
      </c>
      <c r="DD18" s="148">
        <v>72.3</v>
      </c>
      <c r="DE18" s="148">
        <v>139.4</v>
      </c>
      <c r="DF18" s="148">
        <v>97.6</v>
      </c>
      <c r="DG18" s="148">
        <v>54.7</v>
      </c>
      <c r="DH18" s="148">
        <v>68.5</v>
      </c>
      <c r="DI18" s="148">
        <v>63.8</v>
      </c>
      <c r="DJ18" s="148">
        <v>61.3</v>
      </c>
      <c r="DK18" s="148">
        <v>101.2</v>
      </c>
      <c r="DL18" s="148">
        <v>82.7</v>
      </c>
      <c r="DM18" s="148">
        <v>74.400000000000006</v>
      </c>
      <c r="DN18" s="148">
        <v>117.9</v>
      </c>
      <c r="DO18" s="148">
        <v>101.7</v>
      </c>
      <c r="DP18" s="149" t="s">
        <v>197</v>
      </c>
      <c r="DQ18" s="149" t="s">
        <v>197</v>
      </c>
      <c r="DR18" s="149" t="s">
        <v>197</v>
      </c>
      <c r="DS18" s="148">
        <v>33.6</v>
      </c>
      <c r="DT18" s="148">
        <v>17.3</v>
      </c>
      <c r="DU18" s="148">
        <v>23.3</v>
      </c>
      <c r="DV18" s="148">
        <v>49.6</v>
      </c>
      <c r="DW18" s="148">
        <v>74.400000000000006</v>
      </c>
      <c r="DX18" s="148">
        <v>65.8</v>
      </c>
      <c r="DY18" s="148">
        <v>49.1</v>
      </c>
      <c r="DZ18" s="148">
        <v>88</v>
      </c>
      <c r="EA18" s="148">
        <v>66.099999999999994</v>
      </c>
      <c r="EB18" s="148">
        <v>58.6</v>
      </c>
      <c r="EC18" s="148">
        <v>105.8</v>
      </c>
      <c r="ED18" s="148">
        <v>92.7</v>
      </c>
      <c r="EE18" s="148">
        <v>87</v>
      </c>
      <c r="EF18" s="148">
        <v>70.099999999999994</v>
      </c>
      <c r="EG18" s="148">
        <v>77.099999999999994</v>
      </c>
      <c r="EH18" s="148">
        <v>74.099999999999994</v>
      </c>
      <c r="EI18" s="148">
        <v>59.9</v>
      </c>
      <c r="EJ18" s="148">
        <v>92</v>
      </c>
      <c r="EK18" s="148">
        <v>80.8</v>
      </c>
      <c r="EL18" s="148">
        <v>130.30000000000001</v>
      </c>
      <c r="EM18" s="148">
        <v>24.1</v>
      </c>
      <c r="EN18" s="148">
        <v>50.4</v>
      </c>
      <c r="EO18" s="148">
        <v>37.1</v>
      </c>
      <c r="EP18" s="148">
        <v>134.19999999999999</v>
      </c>
      <c r="EQ18" s="148">
        <v>205</v>
      </c>
      <c r="ER18" s="148">
        <v>165.5</v>
      </c>
      <c r="ES18" s="148">
        <v>29.8</v>
      </c>
      <c r="ET18" s="148">
        <v>83.7</v>
      </c>
      <c r="EU18" s="148">
        <v>94.1</v>
      </c>
      <c r="EV18" s="148">
        <v>90.3</v>
      </c>
      <c r="EW18" s="148">
        <v>96.9</v>
      </c>
      <c r="EX18" s="148">
        <v>94.9</v>
      </c>
      <c r="EY18" s="148">
        <v>128.5</v>
      </c>
      <c r="EZ18" s="148">
        <v>85.5</v>
      </c>
      <c r="FA18" s="148">
        <v>95.9</v>
      </c>
      <c r="FB18" s="148">
        <v>91.8</v>
      </c>
      <c r="FC18" s="148">
        <v>121.2</v>
      </c>
      <c r="FD18" s="148">
        <v>82.7</v>
      </c>
      <c r="FE18" s="148">
        <v>87.9</v>
      </c>
      <c r="FF18" s="148">
        <v>85.6</v>
      </c>
      <c r="FG18" s="148">
        <v>94.1</v>
      </c>
      <c r="FH18" s="148">
        <v>128.4</v>
      </c>
      <c r="FI18" s="148">
        <v>104.3</v>
      </c>
      <c r="FJ18" s="148">
        <v>47.1</v>
      </c>
      <c r="FK18" s="148">
        <v>55.4</v>
      </c>
      <c r="FL18" s="148">
        <v>51.7</v>
      </c>
      <c r="FM18" s="148">
        <v>90</v>
      </c>
      <c r="FN18" s="148">
        <v>81.8</v>
      </c>
      <c r="FO18" s="148">
        <v>86.6</v>
      </c>
      <c r="FP18" s="148">
        <v>91.7</v>
      </c>
      <c r="FQ18" s="148">
        <v>97.4</v>
      </c>
      <c r="FR18" s="148">
        <v>95.4</v>
      </c>
      <c r="FS18" s="148">
        <v>98.7</v>
      </c>
      <c r="FT18" s="148">
        <v>91.7</v>
      </c>
      <c r="FU18" s="148">
        <v>96.1</v>
      </c>
      <c r="FV18" s="148">
        <v>80.900000000000006</v>
      </c>
      <c r="FW18" s="148">
        <v>94.8</v>
      </c>
      <c r="FX18" s="148">
        <v>82.6</v>
      </c>
      <c r="FY18" s="148">
        <v>77</v>
      </c>
      <c r="FZ18" s="148">
        <v>77.099999999999994</v>
      </c>
      <c r="GA18" s="148">
        <v>84.1</v>
      </c>
      <c r="GB18" s="148">
        <v>95.8</v>
      </c>
      <c r="GC18" s="148">
        <v>93.6</v>
      </c>
      <c r="GD18" s="148">
        <v>108.8</v>
      </c>
      <c r="GE18" s="148">
        <v>58.6</v>
      </c>
      <c r="GF18" s="148">
        <v>91.4</v>
      </c>
      <c r="GG18" s="148">
        <v>59.6</v>
      </c>
      <c r="GH18" s="148">
        <v>65.3</v>
      </c>
      <c r="GI18" s="148">
        <v>65.3</v>
      </c>
      <c r="GJ18" s="148">
        <v>15</v>
      </c>
      <c r="GK18" s="148">
        <v>44.2</v>
      </c>
      <c r="GL18" s="148">
        <v>33.4</v>
      </c>
      <c r="GM18" s="148">
        <v>86.6</v>
      </c>
      <c r="GN18" s="148">
        <v>92.7</v>
      </c>
      <c r="GO18" s="148">
        <v>90.5</v>
      </c>
      <c r="GP18" s="148">
        <v>94.8</v>
      </c>
      <c r="GQ18" s="148">
        <v>63.9</v>
      </c>
      <c r="GR18" s="148">
        <v>75</v>
      </c>
      <c r="GS18" s="148">
        <v>58.6</v>
      </c>
      <c r="GT18" s="148">
        <v>147.80000000000001</v>
      </c>
      <c r="GU18" s="148">
        <v>129.69999999999999</v>
      </c>
      <c r="GV18" s="148">
        <v>117.2</v>
      </c>
      <c r="GW18" s="148">
        <v>77.599999999999994</v>
      </c>
      <c r="GX18" s="148">
        <v>93.8</v>
      </c>
      <c r="GY18" s="148">
        <v>88.7</v>
      </c>
      <c r="GZ18" s="148">
        <v>92.8</v>
      </c>
      <c r="HA18" s="148">
        <v>90.8</v>
      </c>
      <c r="HB18" s="148">
        <v>87.2</v>
      </c>
      <c r="HC18" s="148">
        <v>98</v>
      </c>
      <c r="HD18" s="148">
        <v>94.7</v>
      </c>
      <c r="HE18" s="148">
        <v>66.5</v>
      </c>
      <c r="HF18" s="148">
        <v>107.4</v>
      </c>
      <c r="HG18" s="148">
        <v>105.2</v>
      </c>
      <c r="HH18" s="148">
        <v>133.4</v>
      </c>
      <c r="HI18" s="148">
        <v>76.2</v>
      </c>
      <c r="HJ18" s="148">
        <v>83.7</v>
      </c>
      <c r="HK18" s="148">
        <v>80.099999999999994</v>
      </c>
      <c r="HL18" s="148">
        <v>71.8</v>
      </c>
      <c r="HM18" s="148">
        <v>87.2</v>
      </c>
      <c r="HN18" s="148">
        <v>82.9</v>
      </c>
      <c r="HO18" s="148">
        <v>103.5</v>
      </c>
      <c r="HP18" s="148">
        <v>112.6</v>
      </c>
      <c r="HQ18" s="148">
        <v>108</v>
      </c>
      <c r="HR18" s="148">
        <v>109</v>
      </c>
      <c r="HS18" s="148">
        <v>132.5</v>
      </c>
      <c r="HT18" s="148">
        <v>124.4</v>
      </c>
      <c r="HU18" s="148">
        <v>95.8</v>
      </c>
      <c r="HV18" s="148">
        <v>87.6</v>
      </c>
      <c r="HW18" s="148">
        <v>88</v>
      </c>
      <c r="HX18" s="148">
        <v>105.4</v>
      </c>
      <c r="HY18" s="148">
        <v>53.6</v>
      </c>
      <c r="HZ18" s="148">
        <v>114.6</v>
      </c>
      <c r="IA18" s="148">
        <v>50.8</v>
      </c>
      <c r="IB18" s="148">
        <v>55.8</v>
      </c>
      <c r="IC18" s="148">
        <v>53.1</v>
      </c>
      <c r="ID18" s="148">
        <v>36</v>
      </c>
      <c r="IE18" s="148">
        <v>103.8</v>
      </c>
      <c r="IF18" s="148">
        <v>132.69999999999999</v>
      </c>
      <c r="IG18" s="148">
        <v>9.3000000000000007</v>
      </c>
      <c r="IH18" s="148">
        <v>109.8</v>
      </c>
      <c r="II18" s="148">
        <v>212.3</v>
      </c>
      <c r="IJ18" s="148">
        <v>213.3</v>
      </c>
      <c r="IK18" s="148">
        <v>60</v>
      </c>
      <c r="IL18" s="148">
        <v>45.5</v>
      </c>
      <c r="IM18" s="148">
        <v>116.4</v>
      </c>
      <c r="IN18" s="148">
        <v>189.9</v>
      </c>
      <c r="IO18" s="148">
        <v>187.8</v>
      </c>
      <c r="IP18" s="148">
        <v>34.1</v>
      </c>
      <c r="IQ18" s="148">
        <v>149.1</v>
      </c>
      <c r="IR18" s="148">
        <v>76.8</v>
      </c>
      <c r="IS18" s="148">
        <v>108.3</v>
      </c>
      <c r="IT18" s="148">
        <v>96.6</v>
      </c>
      <c r="IU18" s="148">
        <v>83.8</v>
      </c>
      <c r="IV18" s="148">
        <v>86.6</v>
      </c>
      <c r="IW18" s="148">
        <v>86</v>
      </c>
      <c r="IX18" s="148">
        <v>92.6</v>
      </c>
      <c r="IY18" s="148">
        <v>113</v>
      </c>
      <c r="IZ18" s="148">
        <v>89.6</v>
      </c>
      <c r="JA18" s="148">
        <v>63.8</v>
      </c>
      <c r="JB18" s="148">
        <v>129.30000000000001</v>
      </c>
      <c r="JC18" s="148">
        <v>111.3</v>
      </c>
      <c r="JD18" s="148">
        <v>82.8</v>
      </c>
      <c r="JE18" s="148">
        <v>89.3</v>
      </c>
      <c r="JF18" s="48">
        <v>87.3</v>
      </c>
      <c r="JG18" s="48">
        <v>139.1</v>
      </c>
      <c r="JH18" s="48">
        <v>124.8</v>
      </c>
      <c r="JI18" s="48">
        <v>94.2</v>
      </c>
      <c r="JJ18" s="48">
        <v>86.5</v>
      </c>
      <c r="JK18" s="48">
        <v>83</v>
      </c>
      <c r="JL18" s="48">
        <v>100.2</v>
      </c>
      <c r="JM18" s="48">
        <v>100.4</v>
      </c>
      <c r="JN18" s="48">
        <v>105.9</v>
      </c>
      <c r="JO18" s="48">
        <v>57.2</v>
      </c>
    </row>
    <row r="19" spans="1:275">
      <c r="A19" s="45"/>
      <c r="B19" s="46" t="s">
        <v>100</v>
      </c>
      <c r="C19" s="45" t="s">
        <v>12</v>
      </c>
      <c r="D19" s="47" t="s">
        <v>197</v>
      </c>
      <c r="E19" s="47" t="s">
        <v>197</v>
      </c>
      <c r="F19" s="47" t="s">
        <v>197</v>
      </c>
      <c r="G19" s="47" t="s">
        <v>197</v>
      </c>
      <c r="H19" s="148">
        <v>106</v>
      </c>
      <c r="I19" s="148">
        <v>107.3</v>
      </c>
      <c r="J19" s="148">
        <v>108.7</v>
      </c>
      <c r="K19" s="148">
        <v>133.1</v>
      </c>
      <c r="L19" s="148">
        <v>117.2</v>
      </c>
      <c r="M19" s="148">
        <v>108.9</v>
      </c>
      <c r="N19" s="148">
        <v>110.7</v>
      </c>
      <c r="O19" s="148">
        <v>127.8</v>
      </c>
      <c r="P19" s="148">
        <v>104.8</v>
      </c>
      <c r="Q19" s="148">
        <v>93.4</v>
      </c>
      <c r="R19" s="148">
        <v>102.3</v>
      </c>
      <c r="S19" s="148">
        <v>121.1</v>
      </c>
      <c r="T19" s="148">
        <v>171.4</v>
      </c>
      <c r="U19" s="148">
        <v>112.4</v>
      </c>
      <c r="V19" s="148">
        <v>132.5</v>
      </c>
      <c r="W19" s="148">
        <v>138.30000000000001</v>
      </c>
      <c r="X19" s="148">
        <v>158.19999999999999</v>
      </c>
      <c r="Y19" s="148">
        <v>126.5</v>
      </c>
      <c r="Z19" s="148">
        <v>113.6</v>
      </c>
      <c r="AA19" s="148">
        <v>101.1</v>
      </c>
      <c r="AB19" s="148">
        <v>129.6</v>
      </c>
      <c r="AC19" s="148">
        <v>181.6</v>
      </c>
      <c r="AD19" s="148">
        <v>135.5</v>
      </c>
      <c r="AE19" s="148">
        <v>143.30000000000001</v>
      </c>
      <c r="AF19" s="148">
        <v>140.9</v>
      </c>
      <c r="AG19" s="148">
        <v>96.2</v>
      </c>
      <c r="AH19" s="148">
        <v>108.1</v>
      </c>
      <c r="AI19" s="148">
        <v>220.1</v>
      </c>
      <c r="AJ19" s="148">
        <v>157.69999999999999</v>
      </c>
      <c r="AK19" s="148">
        <v>121.3</v>
      </c>
      <c r="AL19" s="149" t="s">
        <v>197</v>
      </c>
      <c r="AM19" s="148">
        <v>204.8</v>
      </c>
      <c r="AN19" s="148">
        <v>56.3</v>
      </c>
      <c r="AO19" s="148">
        <v>156.9</v>
      </c>
      <c r="AP19" s="148">
        <v>155.9</v>
      </c>
      <c r="AQ19" s="148">
        <v>133.5</v>
      </c>
      <c r="AR19" s="148">
        <v>115.1</v>
      </c>
      <c r="AS19" s="148">
        <v>97.3</v>
      </c>
      <c r="AT19" s="148">
        <v>120.3</v>
      </c>
      <c r="AU19" s="148">
        <v>77.400000000000006</v>
      </c>
      <c r="AV19" s="148">
        <v>131.4</v>
      </c>
      <c r="AW19" s="148">
        <v>78.900000000000006</v>
      </c>
      <c r="AX19" s="148">
        <v>84</v>
      </c>
      <c r="AY19" s="148">
        <v>104.3</v>
      </c>
      <c r="AZ19" s="148">
        <v>88.4</v>
      </c>
      <c r="BA19" s="148">
        <v>113.5</v>
      </c>
      <c r="BB19" s="148">
        <v>112.4</v>
      </c>
      <c r="BC19" s="148">
        <v>101.9</v>
      </c>
      <c r="BD19" s="148">
        <v>130.1</v>
      </c>
      <c r="BE19" s="148">
        <v>124.1</v>
      </c>
      <c r="BF19" s="148">
        <v>103.3</v>
      </c>
      <c r="BG19" s="148">
        <v>120.6</v>
      </c>
      <c r="BH19" s="148">
        <v>119.4</v>
      </c>
      <c r="BI19" s="148">
        <v>138.19999999999999</v>
      </c>
      <c r="BJ19" s="148">
        <v>147.9</v>
      </c>
      <c r="BK19" s="148">
        <v>142.9</v>
      </c>
      <c r="BL19" s="148">
        <v>131.69999999999999</v>
      </c>
      <c r="BM19" s="148">
        <v>140.1</v>
      </c>
      <c r="BN19" s="148">
        <v>137.9</v>
      </c>
      <c r="BO19" s="148">
        <v>219.4</v>
      </c>
      <c r="BP19" s="148">
        <v>149.6</v>
      </c>
      <c r="BQ19" s="148">
        <v>142.1</v>
      </c>
      <c r="BR19" s="148">
        <v>132.69999999999999</v>
      </c>
      <c r="BS19" s="148">
        <v>155.30000000000001</v>
      </c>
      <c r="BT19" s="148">
        <v>145</v>
      </c>
      <c r="BU19" s="148">
        <v>117.9</v>
      </c>
      <c r="BV19" s="148">
        <v>169.9</v>
      </c>
      <c r="BW19" s="148">
        <v>154.6</v>
      </c>
      <c r="BX19" s="148">
        <v>78.900000000000006</v>
      </c>
      <c r="BY19" s="148">
        <v>114.1</v>
      </c>
      <c r="BZ19" s="148">
        <v>91.8</v>
      </c>
      <c r="CA19" s="148">
        <v>76.3</v>
      </c>
      <c r="CB19" s="148">
        <v>75.7</v>
      </c>
      <c r="CC19" s="148">
        <v>75.900000000000006</v>
      </c>
      <c r="CD19" s="148">
        <v>77.8</v>
      </c>
      <c r="CE19" s="148">
        <v>98.5</v>
      </c>
      <c r="CF19" s="148">
        <v>88.7</v>
      </c>
      <c r="CG19" s="148">
        <v>98.2</v>
      </c>
      <c r="CH19" s="148">
        <v>219</v>
      </c>
      <c r="CI19" s="148">
        <v>140.80000000000001</v>
      </c>
      <c r="CJ19" s="148">
        <v>128.9</v>
      </c>
      <c r="CK19" s="148">
        <v>165.2</v>
      </c>
      <c r="CL19" s="148">
        <v>150.6</v>
      </c>
      <c r="CM19" s="148">
        <v>106.7</v>
      </c>
      <c r="CN19" s="148">
        <v>173.4</v>
      </c>
      <c r="CO19" s="148">
        <v>144.69999999999999</v>
      </c>
      <c r="CP19" s="148">
        <v>135.30000000000001</v>
      </c>
      <c r="CQ19" s="148">
        <v>122.3</v>
      </c>
      <c r="CR19" s="148">
        <v>127.8</v>
      </c>
      <c r="CS19" s="148">
        <v>303</v>
      </c>
      <c r="CT19" s="148">
        <v>133.80000000000001</v>
      </c>
      <c r="CU19" s="148">
        <v>173.8</v>
      </c>
      <c r="CV19" s="148">
        <v>156.5</v>
      </c>
      <c r="CW19" s="148">
        <v>115</v>
      </c>
      <c r="CX19" s="148">
        <v>153.4</v>
      </c>
      <c r="CY19" s="148">
        <v>137.1</v>
      </c>
      <c r="CZ19" s="148">
        <v>155.4</v>
      </c>
      <c r="DA19" s="148">
        <v>133.19999999999999</v>
      </c>
      <c r="DB19" s="148">
        <v>169</v>
      </c>
      <c r="DC19" s="148">
        <v>158.6</v>
      </c>
      <c r="DD19" s="148">
        <v>71.5</v>
      </c>
      <c r="DE19" s="148">
        <v>106.7</v>
      </c>
      <c r="DF19" s="148">
        <v>84.9</v>
      </c>
      <c r="DG19" s="148">
        <v>78.8</v>
      </c>
      <c r="DH19" s="148">
        <v>64</v>
      </c>
      <c r="DI19" s="148">
        <v>68.8</v>
      </c>
      <c r="DJ19" s="148">
        <v>72.8</v>
      </c>
      <c r="DK19" s="148">
        <v>108.7</v>
      </c>
      <c r="DL19" s="148">
        <v>92.6</v>
      </c>
      <c r="DM19" s="148">
        <v>124.6</v>
      </c>
      <c r="DN19" s="148">
        <v>163.5</v>
      </c>
      <c r="DO19" s="148">
        <v>149.30000000000001</v>
      </c>
      <c r="DP19" s="148">
        <v>159</v>
      </c>
      <c r="DQ19" s="148">
        <v>252.6</v>
      </c>
      <c r="DR19" s="148">
        <v>220.1</v>
      </c>
      <c r="DS19" s="148">
        <v>111.3</v>
      </c>
      <c r="DT19" s="148">
        <v>152</v>
      </c>
      <c r="DU19" s="148">
        <v>136.80000000000001</v>
      </c>
      <c r="DV19" s="148">
        <v>109.5</v>
      </c>
      <c r="DW19" s="148">
        <v>101.7</v>
      </c>
      <c r="DX19" s="148">
        <v>104.2</v>
      </c>
      <c r="DY19" s="148">
        <v>79</v>
      </c>
      <c r="DZ19" s="148">
        <v>102.6</v>
      </c>
      <c r="EA19" s="148">
        <v>89.6</v>
      </c>
      <c r="EB19" s="148">
        <v>113.5</v>
      </c>
      <c r="EC19" s="148">
        <v>125.1</v>
      </c>
      <c r="ED19" s="148">
        <v>122.1</v>
      </c>
      <c r="EE19" s="148">
        <v>177.7</v>
      </c>
      <c r="EF19" s="148">
        <v>149.5</v>
      </c>
      <c r="EG19" s="148">
        <v>203.3</v>
      </c>
      <c r="EH19" s="148">
        <v>181.3</v>
      </c>
      <c r="EI19" s="148">
        <v>142.30000000000001</v>
      </c>
      <c r="EJ19" s="148">
        <v>159.9</v>
      </c>
      <c r="EK19" s="148">
        <v>153.6</v>
      </c>
      <c r="EL19" s="148">
        <v>191.9</v>
      </c>
      <c r="EM19" s="148">
        <v>98.6</v>
      </c>
      <c r="EN19" s="148">
        <v>126.9</v>
      </c>
      <c r="EO19" s="148">
        <v>112.6</v>
      </c>
      <c r="EP19" s="148">
        <v>218.8</v>
      </c>
      <c r="EQ19" s="148">
        <v>262.3</v>
      </c>
      <c r="ER19" s="148">
        <v>238.3</v>
      </c>
      <c r="ES19" s="148">
        <v>157.5</v>
      </c>
      <c r="ET19" s="148">
        <v>82.7</v>
      </c>
      <c r="EU19" s="148">
        <v>138.5</v>
      </c>
      <c r="EV19" s="148">
        <v>119.3</v>
      </c>
      <c r="EW19" s="148">
        <v>145.19999999999999</v>
      </c>
      <c r="EX19" s="148">
        <v>137.30000000000001</v>
      </c>
      <c r="EY19" s="148">
        <v>103</v>
      </c>
      <c r="EZ19" s="148">
        <v>161.30000000000001</v>
      </c>
      <c r="FA19" s="148">
        <v>135.1</v>
      </c>
      <c r="FB19" s="148">
        <v>145.4</v>
      </c>
      <c r="FC19" s="148">
        <v>126</v>
      </c>
      <c r="FD19" s="148">
        <v>149.4</v>
      </c>
      <c r="FE19" s="148">
        <v>133.6</v>
      </c>
      <c r="FF19" s="148">
        <v>140.30000000000001</v>
      </c>
      <c r="FG19" s="148">
        <v>130.5</v>
      </c>
      <c r="FH19" s="148">
        <v>123.4</v>
      </c>
      <c r="FI19" s="148">
        <v>128.4</v>
      </c>
      <c r="FJ19" s="148">
        <v>105.7</v>
      </c>
      <c r="FK19" s="148">
        <v>114.2</v>
      </c>
      <c r="FL19" s="148">
        <v>110.4</v>
      </c>
      <c r="FM19" s="148">
        <v>136.30000000000001</v>
      </c>
      <c r="FN19" s="148">
        <v>129.30000000000001</v>
      </c>
      <c r="FO19" s="148">
        <v>133.30000000000001</v>
      </c>
      <c r="FP19" s="148">
        <v>161</v>
      </c>
      <c r="FQ19" s="148">
        <v>136.5</v>
      </c>
      <c r="FR19" s="148">
        <v>145</v>
      </c>
      <c r="FS19" s="148">
        <v>143.9</v>
      </c>
      <c r="FT19" s="148">
        <v>124.3</v>
      </c>
      <c r="FU19" s="148">
        <v>136.5</v>
      </c>
      <c r="FV19" s="148">
        <v>158.19999999999999</v>
      </c>
      <c r="FW19" s="148">
        <v>150.1</v>
      </c>
      <c r="FX19" s="148">
        <v>109.3</v>
      </c>
      <c r="FY19" s="148">
        <v>113.8</v>
      </c>
      <c r="FZ19" s="148">
        <v>113.7</v>
      </c>
      <c r="GA19" s="148">
        <v>121.2</v>
      </c>
      <c r="GB19" s="148">
        <v>119.3</v>
      </c>
      <c r="GC19" s="148">
        <v>119.7</v>
      </c>
      <c r="GD19" s="148">
        <v>115.1</v>
      </c>
      <c r="GE19" s="148">
        <v>117.9</v>
      </c>
      <c r="GF19" s="148">
        <v>116.1</v>
      </c>
      <c r="GG19" s="148">
        <v>54.1</v>
      </c>
      <c r="GH19" s="148">
        <v>79.3</v>
      </c>
      <c r="GI19" s="148">
        <v>79.2</v>
      </c>
      <c r="GJ19" s="148">
        <v>24.1</v>
      </c>
      <c r="GK19" s="148">
        <v>18</v>
      </c>
      <c r="GL19" s="148">
        <v>20.2</v>
      </c>
      <c r="GM19" s="148">
        <v>128.6</v>
      </c>
      <c r="GN19" s="148">
        <v>214.1</v>
      </c>
      <c r="GO19" s="148">
        <v>184.1</v>
      </c>
      <c r="GP19" s="148">
        <v>100.1</v>
      </c>
      <c r="GQ19" s="148">
        <v>122.9</v>
      </c>
      <c r="GR19" s="148">
        <v>114.7</v>
      </c>
      <c r="GS19" s="148">
        <v>141.80000000000001</v>
      </c>
      <c r="GT19" s="148">
        <v>110</v>
      </c>
      <c r="GU19" s="148">
        <v>116.5</v>
      </c>
      <c r="GV19" s="148">
        <v>140.80000000000001</v>
      </c>
      <c r="GW19" s="148">
        <v>128.19999999999999</v>
      </c>
      <c r="GX19" s="148">
        <v>133.4</v>
      </c>
      <c r="GY19" s="148">
        <v>125.1</v>
      </c>
      <c r="GZ19" s="148">
        <v>133.80000000000001</v>
      </c>
      <c r="HA19" s="148">
        <v>129.6</v>
      </c>
      <c r="HB19" s="148">
        <v>130.5</v>
      </c>
      <c r="HC19" s="148">
        <v>148.80000000000001</v>
      </c>
      <c r="HD19" s="148">
        <v>143.19999999999999</v>
      </c>
      <c r="HE19" s="148">
        <v>92</v>
      </c>
      <c r="HF19" s="148">
        <v>191.1</v>
      </c>
      <c r="HG19" s="148">
        <v>185.8</v>
      </c>
      <c r="HH19" s="148">
        <v>185.5</v>
      </c>
      <c r="HI19" s="148">
        <v>69</v>
      </c>
      <c r="HJ19" s="148">
        <v>77.7</v>
      </c>
      <c r="HK19" s="148">
        <v>73.5</v>
      </c>
      <c r="HL19" s="148">
        <v>68.5</v>
      </c>
      <c r="HM19" s="148">
        <v>72.900000000000006</v>
      </c>
      <c r="HN19" s="148">
        <v>71.599999999999994</v>
      </c>
      <c r="HO19" s="148">
        <v>178.3</v>
      </c>
      <c r="HP19" s="148">
        <v>196.2</v>
      </c>
      <c r="HQ19" s="148">
        <v>187.2</v>
      </c>
      <c r="HR19" s="148">
        <v>188.1</v>
      </c>
      <c r="HS19" s="148">
        <v>231.7</v>
      </c>
      <c r="HT19" s="148">
        <v>216.6</v>
      </c>
      <c r="HU19" s="148">
        <v>90.6</v>
      </c>
      <c r="HV19" s="148">
        <v>123.9</v>
      </c>
      <c r="HW19" s="148">
        <v>122.2</v>
      </c>
      <c r="HX19" s="148">
        <v>136.4</v>
      </c>
      <c r="HY19" s="148">
        <v>92.3</v>
      </c>
      <c r="HZ19" s="148">
        <v>33.5</v>
      </c>
      <c r="IA19" s="148">
        <v>151.5</v>
      </c>
      <c r="IB19" s="148">
        <v>63.6</v>
      </c>
      <c r="IC19" s="148">
        <v>111.5</v>
      </c>
      <c r="ID19" s="148">
        <v>77.599999999999994</v>
      </c>
      <c r="IE19" s="148">
        <v>84.4</v>
      </c>
      <c r="IF19" s="148">
        <v>176.7</v>
      </c>
      <c r="IG19" s="149" t="s">
        <v>197</v>
      </c>
      <c r="IH19" s="148">
        <v>151.6</v>
      </c>
      <c r="II19" s="148">
        <v>221.3</v>
      </c>
      <c r="IJ19" s="148">
        <v>204.6</v>
      </c>
      <c r="IK19" s="148">
        <v>206.8</v>
      </c>
      <c r="IL19" s="148">
        <v>264.39999999999998</v>
      </c>
      <c r="IM19" s="148">
        <v>278.60000000000002</v>
      </c>
      <c r="IN19" s="148">
        <v>285.60000000000002</v>
      </c>
      <c r="IO19" s="148">
        <v>217.6</v>
      </c>
      <c r="IP19" s="148">
        <v>181.5</v>
      </c>
      <c r="IQ19" s="148">
        <v>125.6</v>
      </c>
      <c r="IR19" s="148">
        <v>106.9</v>
      </c>
      <c r="IS19" s="148">
        <v>110.4</v>
      </c>
      <c r="IT19" s="148">
        <v>109.1</v>
      </c>
      <c r="IU19" s="148">
        <v>168.9</v>
      </c>
      <c r="IV19" s="148">
        <v>312.3</v>
      </c>
      <c r="IW19" s="148">
        <v>282.5</v>
      </c>
      <c r="IX19" s="148">
        <v>153.69999999999999</v>
      </c>
      <c r="IY19" s="148">
        <v>87.5</v>
      </c>
      <c r="IZ19" s="148">
        <v>77.3</v>
      </c>
      <c r="JA19" s="148">
        <v>70.900000000000006</v>
      </c>
      <c r="JB19" s="148">
        <v>202.6</v>
      </c>
      <c r="JC19" s="148">
        <v>86.5</v>
      </c>
      <c r="JD19" s="148">
        <v>95.8</v>
      </c>
      <c r="JE19" s="148">
        <v>93.7</v>
      </c>
      <c r="JF19" s="48">
        <v>204.6</v>
      </c>
      <c r="JG19" s="48">
        <v>224.5</v>
      </c>
      <c r="JH19" s="48">
        <v>271.7</v>
      </c>
      <c r="JI19" s="48">
        <v>97.6</v>
      </c>
      <c r="JJ19" s="48">
        <v>158.1</v>
      </c>
      <c r="JK19" s="48">
        <v>198.9</v>
      </c>
      <c r="JL19" s="48">
        <v>152.6</v>
      </c>
      <c r="JM19" s="48">
        <v>154.19999999999999</v>
      </c>
      <c r="JN19" s="48">
        <v>149.4</v>
      </c>
      <c r="JO19" s="48">
        <v>100.9</v>
      </c>
    </row>
    <row r="20" spans="1:275">
      <c r="A20" s="45"/>
      <c r="B20" s="46" t="s">
        <v>101</v>
      </c>
      <c r="C20" s="45" t="s">
        <v>13</v>
      </c>
      <c r="D20" s="47" t="s">
        <v>197</v>
      </c>
      <c r="E20" s="47" t="s">
        <v>197</v>
      </c>
      <c r="F20" s="47" t="s">
        <v>197</v>
      </c>
      <c r="G20" s="47" t="s">
        <v>197</v>
      </c>
      <c r="H20" s="148">
        <v>81.400000000000006</v>
      </c>
      <c r="I20" s="148">
        <v>80.7</v>
      </c>
      <c r="J20" s="148">
        <v>85.9</v>
      </c>
      <c r="K20" s="148">
        <v>77.2</v>
      </c>
      <c r="L20" s="148">
        <v>95.1</v>
      </c>
      <c r="M20" s="148">
        <v>98.6</v>
      </c>
      <c r="N20" s="148">
        <v>82.1</v>
      </c>
      <c r="O20" s="148">
        <v>76.3</v>
      </c>
      <c r="P20" s="148">
        <v>109</v>
      </c>
      <c r="Q20" s="148">
        <v>71.400000000000006</v>
      </c>
      <c r="R20" s="148">
        <v>97.7</v>
      </c>
      <c r="S20" s="148">
        <v>105.8</v>
      </c>
      <c r="T20" s="148">
        <v>124.5</v>
      </c>
      <c r="U20" s="148">
        <v>106.8</v>
      </c>
      <c r="V20" s="148">
        <v>76.5</v>
      </c>
      <c r="W20" s="148">
        <v>86.7</v>
      </c>
      <c r="X20" s="148">
        <v>84.2</v>
      </c>
      <c r="Y20" s="148">
        <v>82</v>
      </c>
      <c r="Z20" s="148">
        <v>71.599999999999994</v>
      </c>
      <c r="AA20" s="148">
        <v>146.6</v>
      </c>
      <c r="AB20" s="148">
        <v>100.6</v>
      </c>
      <c r="AC20" s="148">
        <v>133.30000000000001</v>
      </c>
      <c r="AD20" s="148">
        <v>45.5</v>
      </c>
      <c r="AE20" s="148">
        <v>112.3</v>
      </c>
      <c r="AF20" s="148">
        <v>102.4</v>
      </c>
      <c r="AG20" s="148">
        <v>80.8</v>
      </c>
      <c r="AH20" s="148">
        <v>87.7</v>
      </c>
      <c r="AI20" s="148">
        <v>175.9</v>
      </c>
      <c r="AJ20" s="148">
        <v>111.9</v>
      </c>
      <c r="AK20" s="148">
        <v>94.4</v>
      </c>
      <c r="AL20" s="149" t="s">
        <v>197</v>
      </c>
      <c r="AM20" s="148">
        <v>85.6</v>
      </c>
      <c r="AN20" s="148">
        <v>182.9</v>
      </c>
      <c r="AO20" s="148">
        <v>126</v>
      </c>
      <c r="AP20" s="148">
        <v>126.5</v>
      </c>
      <c r="AQ20" s="148">
        <v>49.8</v>
      </c>
      <c r="AR20" s="148">
        <v>101.9</v>
      </c>
      <c r="AS20" s="148">
        <v>125.8</v>
      </c>
      <c r="AT20" s="148">
        <v>92.3</v>
      </c>
      <c r="AU20" s="148">
        <v>164.4</v>
      </c>
      <c r="AV20" s="148">
        <v>65.3</v>
      </c>
      <c r="AW20" s="148">
        <v>92.9</v>
      </c>
      <c r="AX20" s="148">
        <v>48.5</v>
      </c>
      <c r="AY20" s="148">
        <v>81.099999999999994</v>
      </c>
      <c r="AZ20" s="148">
        <v>59.7</v>
      </c>
      <c r="BA20" s="148">
        <v>87.2</v>
      </c>
      <c r="BB20" s="148">
        <v>86</v>
      </c>
      <c r="BC20" s="148">
        <v>77.400000000000006</v>
      </c>
      <c r="BD20" s="148">
        <v>105.6</v>
      </c>
      <c r="BE20" s="148">
        <v>99.6</v>
      </c>
      <c r="BF20" s="148">
        <v>67</v>
      </c>
      <c r="BG20" s="148">
        <v>85.4</v>
      </c>
      <c r="BH20" s="148">
        <v>84.1</v>
      </c>
      <c r="BI20" s="148">
        <v>75.3</v>
      </c>
      <c r="BJ20" s="148">
        <v>106.1</v>
      </c>
      <c r="BK20" s="148">
        <v>90.4</v>
      </c>
      <c r="BL20" s="148">
        <v>70.5</v>
      </c>
      <c r="BM20" s="148">
        <v>78.900000000000006</v>
      </c>
      <c r="BN20" s="148">
        <v>76.7</v>
      </c>
      <c r="BO20" s="148">
        <v>53</v>
      </c>
      <c r="BP20" s="148">
        <v>140.4</v>
      </c>
      <c r="BQ20" s="148">
        <v>149.30000000000001</v>
      </c>
      <c r="BR20" s="148">
        <v>74.3</v>
      </c>
      <c r="BS20" s="148">
        <v>122.9</v>
      </c>
      <c r="BT20" s="148">
        <v>100.7</v>
      </c>
      <c r="BU20" s="148">
        <v>36.299999999999997</v>
      </c>
      <c r="BV20" s="148">
        <v>126.8</v>
      </c>
      <c r="BW20" s="148">
        <v>99.3</v>
      </c>
      <c r="BX20" s="148">
        <v>47.7</v>
      </c>
      <c r="BY20" s="148">
        <v>72.5</v>
      </c>
      <c r="BZ20" s="148">
        <v>56.7</v>
      </c>
      <c r="CA20" s="148">
        <v>60.9</v>
      </c>
      <c r="CB20" s="148">
        <v>89.9</v>
      </c>
      <c r="CC20" s="148">
        <v>78.8</v>
      </c>
      <c r="CD20" s="148">
        <v>48.8</v>
      </c>
      <c r="CE20" s="148">
        <v>62.9</v>
      </c>
      <c r="CF20" s="148">
        <v>56.1</v>
      </c>
      <c r="CG20" s="148">
        <v>72.099999999999994</v>
      </c>
      <c r="CH20" s="148">
        <v>93.8</v>
      </c>
      <c r="CI20" s="148">
        <v>79.7</v>
      </c>
      <c r="CJ20" s="148">
        <v>89.3</v>
      </c>
      <c r="CK20" s="148">
        <v>138.9</v>
      </c>
      <c r="CL20" s="148">
        <v>118.7</v>
      </c>
      <c r="CM20" s="148">
        <v>32.700000000000003</v>
      </c>
      <c r="CN20" s="148">
        <v>71.3</v>
      </c>
      <c r="CO20" s="148">
        <v>54.8</v>
      </c>
      <c r="CP20" s="148">
        <v>17.100000000000001</v>
      </c>
      <c r="CQ20" s="148">
        <v>19.100000000000001</v>
      </c>
      <c r="CR20" s="148">
        <v>18.3</v>
      </c>
      <c r="CS20" s="148">
        <v>139.19999999999999</v>
      </c>
      <c r="CT20" s="148">
        <v>71</v>
      </c>
      <c r="CU20" s="148">
        <v>130.1</v>
      </c>
      <c r="CV20" s="148">
        <v>104.9</v>
      </c>
      <c r="CW20" s="148">
        <v>68.900000000000006</v>
      </c>
      <c r="CX20" s="148">
        <v>121.3</v>
      </c>
      <c r="CY20" s="148">
        <v>98.8</v>
      </c>
      <c r="CZ20" s="148">
        <v>121.2</v>
      </c>
      <c r="DA20" s="148">
        <v>36.799999999999997</v>
      </c>
      <c r="DB20" s="148">
        <v>123</v>
      </c>
      <c r="DC20" s="148">
        <v>97.1</v>
      </c>
      <c r="DD20" s="148">
        <v>49.4</v>
      </c>
      <c r="DE20" s="148">
        <v>82.4</v>
      </c>
      <c r="DF20" s="148">
        <v>61.9</v>
      </c>
      <c r="DG20" s="148">
        <v>59.4</v>
      </c>
      <c r="DH20" s="148">
        <v>82</v>
      </c>
      <c r="DI20" s="148">
        <v>74.400000000000006</v>
      </c>
      <c r="DJ20" s="148">
        <v>56.6</v>
      </c>
      <c r="DK20" s="148">
        <v>76.099999999999994</v>
      </c>
      <c r="DL20" s="148">
        <v>67.2</v>
      </c>
      <c r="DM20" s="148">
        <v>87.6</v>
      </c>
      <c r="DN20" s="148">
        <v>134.30000000000001</v>
      </c>
      <c r="DO20" s="148">
        <v>117</v>
      </c>
      <c r="DP20" s="148">
        <v>18.399999999999999</v>
      </c>
      <c r="DQ20" s="148">
        <v>24.1</v>
      </c>
      <c r="DR20" s="148">
        <v>22.1</v>
      </c>
      <c r="DS20" s="148">
        <v>43.1</v>
      </c>
      <c r="DT20" s="148">
        <v>100.1</v>
      </c>
      <c r="DU20" s="148">
        <v>79</v>
      </c>
      <c r="DV20" s="148">
        <v>51.4</v>
      </c>
      <c r="DW20" s="148">
        <v>127.9</v>
      </c>
      <c r="DX20" s="148">
        <v>102</v>
      </c>
      <c r="DY20" s="148">
        <v>47.4</v>
      </c>
      <c r="DZ20" s="148">
        <v>71</v>
      </c>
      <c r="EA20" s="148">
        <v>57.8</v>
      </c>
      <c r="EB20" s="148">
        <v>81</v>
      </c>
      <c r="EC20" s="148">
        <v>118.8</v>
      </c>
      <c r="ED20" s="148">
        <v>108.6</v>
      </c>
      <c r="EE20" s="148">
        <v>162.9</v>
      </c>
      <c r="EF20" s="148">
        <v>116.4</v>
      </c>
      <c r="EG20" s="148">
        <v>232.2</v>
      </c>
      <c r="EH20" s="148">
        <v>183.9</v>
      </c>
      <c r="EI20" s="148">
        <v>85.7</v>
      </c>
      <c r="EJ20" s="148">
        <v>141.1</v>
      </c>
      <c r="EK20" s="148">
        <v>121.5</v>
      </c>
      <c r="EL20" s="149" t="s">
        <v>197</v>
      </c>
      <c r="EM20" s="148">
        <v>91.6</v>
      </c>
      <c r="EN20" s="148">
        <v>211.3</v>
      </c>
      <c r="EO20" s="148">
        <v>150.9</v>
      </c>
      <c r="EP20" s="148">
        <v>79.099999999999994</v>
      </c>
      <c r="EQ20" s="148">
        <v>88.1</v>
      </c>
      <c r="ER20" s="148">
        <v>83.1</v>
      </c>
      <c r="ES20" s="148">
        <v>242.2</v>
      </c>
      <c r="ET20" s="148">
        <v>70.7</v>
      </c>
      <c r="EU20" s="148">
        <v>58.6</v>
      </c>
      <c r="EV20" s="148">
        <v>93.6</v>
      </c>
      <c r="EW20" s="148">
        <v>120.4</v>
      </c>
      <c r="EX20" s="148">
        <v>112.2</v>
      </c>
      <c r="EY20" s="148">
        <v>91.9</v>
      </c>
      <c r="EZ20" s="148">
        <v>80</v>
      </c>
      <c r="FA20" s="148">
        <v>122.1</v>
      </c>
      <c r="FB20" s="148">
        <v>105.6</v>
      </c>
      <c r="FC20" s="148">
        <v>66.599999999999994</v>
      </c>
      <c r="FD20" s="148">
        <v>85.7</v>
      </c>
      <c r="FE20" s="148">
        <v>121.8</v>
      </c>
      <c r="FF20" s="148">
        <v>106.5</v>
      </c>
      <c r="FG20" s="148">
        <v>97.5</v>
      </c>
      <c r="FH20" s="148">
        <v>78.900000000000006</v>
      </c>
      <c r="FI20" s="148">
        <v>92</v>
      </c>
      <c r="FJ20" s="148">
        <v>83.8</v>
      </c>
      <c r="FK20" s="148">
        <v>113.4</v>
      </c>
      <c r="FL20" s="148">
        <v>100.3</v>
      </c>
      <c r="FM20" s="148">
        <v>83.7</v>
      </c>
      <c r="FN20" s="148">
        <v>117.2</v>
      </c>
      <c r="FO20" s="148">
        <v>97.9</v>
      </c>
      <c r="FP20" s="148">
        <v>90.6</v>
      </c>
      <c r="FQ20" s="148">
        <v>126.5</v>
      </c>
      <c r="FR20" s="148">
        <v>114</v>
      </c>
      <c r="FS20" s="148">
        <v>76</v>
      </c>
      <c r="FT20" s="148">
        <v>136.1</v>
      </c>
      <c r="FU20" s="148">
        <v>98.6</v>
      </c>
      <c r="FV20" s="148">
        <v>89.4</v>
      </c>
      <c r="FW20" s="148">
        <v>47.6</v>
      </c>
      <c r="FX20" s="148">
        <v>85.3</v>
      </c>
      <c r="FY20" s="148">
        <v>92.2</v>
      </c>
      <c r="FZ20" s="148">
        <v>92.2</v>
      </c>
      <c r="GA20" s="148">
        <v>93.3</v>
      </c>
      <c r="GB20" s="148">
        <v>107.3</v>
      </c>
      <c r="GC20" s="148">
        <v>104.6</v>
      </c>
      <c r="GD20" s="148">
        <v>98.5</v>
      </c>
      <c r="GE20" s="148">
        <v>187.5</v>
      </c>
      <c r="GF20" s="148">
        <v>129.30000000000001</v>
      </c>
      <c r="GG20" s="148">
        <v>33.799999999999997</v>
      </c>
      <c r="GH20" s="148">
        <v>52</v>
      </c>
      <c r="GI20" s="148">
        <v>51.9</v>
      </c>
      <c r="GJ20" s="148">
        <v>35.5</v>
      </c>
      <c r="GK20" s="148">
        <v>10.8</v>
      </c>
      <c r="GL20" s="148">
        <v>19.899999999999999</v>
      </c>
      <c r="GM20" s="148">
        <v>64.599999999999994</v>
      </c>
      <c r="GN20" s="148">
        <v>52.1</v>
      </c>
      <c r="GO20" s="148">
        <v>56.6</v>
      </c>
      <c r="GP20" s="148">
        <v>66.8</v>
      </c>
      <c r="GQ20" s="148">
        <v>108.6</v>
      </c>
      <c r="GR20" s="148">
        <v>93.6</v>
      </c>
      <c r="GS20" s="148">
        <v>63.3</v>
      </c>
      <c r="GT20" s="148">
        <v>139.80000000000001</v>
      </c>
      <c r="GU20" s="148">
        <v>124.3</v>
      </c>
      <c r="GV20" s="148">
        <v>57.4</v>
      </c>
      <c r="GW20" s="148">
        <v>162.9</v>
      </c>
      <c r="GX20" s="148">
        <v>119.5</v>
      </c>
      <c r="GY20" s="148">
        <v>98.2</v>
      </c>
      <c r="GZ20" s="148">
        <v>110.9</v>
      </c>
      <c r="HA20" s="148">
        <v>104.7</v>
      </c>
      <c r="HB20" s="148">
        <v>94.7</v>
      </c>
      <c r="HC20" s="148">
        <v>98.1</v>
      </c>
      <c r="HD20" s="148">
        <v>97.1</v>
      </c>
      <c r="HE20" s="148">
        <v>57</v>
      </c>
      <c r="HF20" s="148">
        <v>101.1</v>
      </c>
      <c r="HG20" s="148">
        <v>98.8</v>
      </c>
      <c r="HH20" s="148">
        <v>78.8</v>
      </c>
      <c r="HI20" s="148">
        <v>103.9</v>
      </c>
      <c r="HJ20" s="148">
        <v>103.1</v>
      </c>
      <c r="HK20" s="148">
        <v>103.5</v>
      </c>
      <c r="HL20" s="148">
        <v>87.2</v>
      </c>
      <c r="HM20" s="148">
        <v>87.7</v>
      </c>
      <c r="HN20" s="148">
        <v>87.5</v>
      </c>
      <c r="HO20" s="148">
        <v>104.1</v>
      </c>
      <c r="HP20" s="148">
        <v>123.4</v>
      </c>
      <c r="HQ20" s="148">
        <v>113.7</v>
      </c>
      <c r="HR20" s="148">
        <v>106.2</v>
      </c>
      <c r="HS20" s="148">
        <v>111.7</v>
      </c>
      <c r="HT20" s="148">
        <v>109.8</v>
      </c>
      <c r="HU20" s="148">
        <v>78.900000000000006</v>
      </c>
      <c r="HV20" s="148">
        <v>108.2</v>
      </c>
      <c r="HW20" s="148">
        <v>106.6</v>
      </c>
      <c r="HX20" s="148">
        <v>81.900000000000006</v>
      </c>
      <c r="HY20" s="149" t="s">
        <v>197</v>
      </c>
      <c r="HZ20" s="148">
        <v>72.400000000000006</v>
      </c>
      <c r="IA20" s="148">
        <v>16.100000000000001</v>
      </c>
      <c r="IB20" s="148">
        <v>66</v>
      </c>
      <c r="IC20" s="148">
        <v>38.9</v>
      </c>
      <c r="ID20" s="148">
        <v>35.299999999999997</v>
      </c>
      <c r="IE20" s="148">
        <v>131.30000000000001</v>
      </c>
      <c r="IF20" s="148">
        <v>168.8</v>
      </c>
      <c r="IG20" s="148">
        <v>5.3</v>
      </c>
      <c r="IH20" s="148">
        <v>202.6</v>
      </c>
      <c r="II20" s="148">
        <v>66.7</v>
      </c>
      <c r="IJ20" s="148">
        <v>74.599999999999994</v>
      </c>
      <c r="IK20" s="148">
        <v>250.4</v>
      </c>
      <c r="IL20" s="148">
        <v>209.1</v>
      </c>
      <c r="IM20" s="148">
        <v>59.9</v>
      </c>
      <c r="IN20" s="148">
        <v>42.3</v>
      </c>
      <c r="IO20" s="148">
        <v>139</v>
      </c>
      <c r="IP20" s="148">
        <v>53.9</v>
      </c>
      <c r="IQ20" s="148">
        <v>139.30000000000001</v>
      </c>
      <c r="IR20" s="148">
        <v>71.5</v>
      </c>
      <c r="IS20" s="148">
        <v>130.19999999999999</v>
      </c>
      <c r="IT20" s="148">
        <v>108.5</v>
      </c>
      <c r="IU20" s="148">
        <v>91.1</v>
      </c>
      <c r="IV20" s="148">
        <v>174.2</v>
      </c>
      <c r="IW20" s="148">
        <v>156.9</v>
      </c>
      <c r="IX20" s="148">
        <v>139.1</v>
      </c>
      <c r="IY20" s="148">
        <v>95.9</v>
      </c>
      <c r="IZ20" s="148">
        <v>80.7</v>
      </c>
      <c r="JA20" s="148">
        <v>71.599999999999994</v>
      </c>
      <c r="JB20" s="148">
        <v>57.4</v>
      </c>
      <c r="JC20" s="148">
        <v>56.3</v>
      </c>
      <c r="JD20" s="148">
        <v>91.4</v>
      </c>
      <c r="JE20" s="148">
        <v>83.4</v>
      </c>
      <c r="JF20" s="48">
        <v>115.7</v>
      </c>
      <c r="JG20" s="48">
        <v>212.4</v>
      </c>
      <c r="JH20" s="48">
        <v>213.7</v>
      </c>
      <c r="JI20" s="48">
        <v>106.4</v>
      </c>
      <c r="JJ20" s="48">
        <v>131.69999999999999</v>
      </c>
      <c r="JK20" s="48">
        <v>161.6</v>
      </c>
      <c r="JL20" s="48">
        <v>152.80000000000001</v>
      </c>
      <c r="JM20" s="48">
        <v>192.2</v>
      </c>
      <c r="JN20" s="48">
        <v>187</v>
      </c>
      <c r="JO20" s="48">
        <v>112.4</v>
      </c>
    </row>
    <row r="21" spans="1:275">
      <c r="A21" s="45"/>
      <c r="B21" s="46" t="s">
        <v>128</v>
      </c>
      <c r="C21" s="45" t="s">
        <v>14</v>
      </c>
      <c r="D21" s="47" t="s">
        <v>197</v>
      </c>
      <c r="E21" s="47" t="s">
        <v>197</v>
      </c>
      <c r="F21" s="47" t="s">
        <v>197</v>
      </c>
      <c r="G21" s="47" t="s">
        <v>197</v>
      </c>
      <c r="H21" s="148">
        <v>80.8</v>
      </c>
      <c r="I21" s="148">
        <v>87.7</v>
      </c>
      <c r="J21" s="148">
        <v>105.9</v>
      </c>
      <c r="K21" s="148">
        <v>82.6</v>
      </c>
      <c r="L21" s="148">
        <v>169.7</v>
      </c>
      <c r="M21" s="148">
        <v>149.1</v>
      </c>
      <c r="N21" s="148">
        <v>116.3</v>
      </c>
      <c r="O21" s="148">
        <v>181.7</v>
      </c>
      <c r="P21" s="148">
        <v>123.3</v>
      </c>
      <c r="Q21" s="148">
        <v>101.8</v>
      </c>
      <c r="R21" s="148">
        <v>152.1</v>
      </c>
      <c r="S21" s="148">
        <v>85.9</v>
      </c>
      <c r="T21" s="148">
        <v>68.2</v>
      </c>
      <c r="U21" s="148">
        <v>87</v>
      </c>
      <c r="V21" s="148">
        <v>205.1</v>
      </c>
      <c r="W21" s="148">
        <v>57.4</v>
      </c>
      <c r="X21" s="148">
        <v>100.1</v>
      </c>
      <c r="Y21" s="148">
        <v>76.400000000000006</v>
      </c>
      <c r="Z21" s="148">
        <v>76.8</v>
      </c>
      <c r="AA21" s="148">
        <v>125.3</v>
      </c>
      <c r="AB21" s="148">
        <v>119.6</v>
      </c>
      <c r="AC21" s="148">
        <v>22.9</v>
      </c>
      <c r="AD21" s="148">
        <v>141.80000000000001</v>
      </c>
      <c r="AE21" s="148">
        <v>74.2</v>
      </c>
      <c r="AF21" s="148">
        <v>112.4</v>
      </c>
      <c r="AG21" s="148">
        <v>52.4</v>
      </c>
      <c r="AH21" s="148">
        <v>124.6</v>
      </c>
      <c r="AI21" s="149" t="s">
        <v>197</v>
      </c>
      <c r="AJ21" s="148">
        <v>99.8</v>
      </c>
      <c r="AK21" s="148">
        <v>55.7</v>
      </c>
      <c r="AL21" s="149" t="s">
        <v>197</v>
      </c>
      <c r="AM21" s="148">
        <v>87.6</v>
      </c>
      <c r="AN21" s="148">
        <v>21.6</v>
      </c>
      <c r="AO21" s="148">
        <v>88.2</v>
      </c>
      <c r="AP21" s="148">
        <v>87.5</v>
      </c>
      <c r="AQ21" s="148">
        <v>214.9</v>
      </c>
      <c r="AR21" s="148">
        <v>103.6</v>
      </c>
      <c r="AS21" s="149" t="s">
        <v>197</v>
      </c>
      <c r="AT21" s="148">
        <v>111.6</v>
      </c>
      <c r="AU21" s="149" t="s">
        <v>197</v>
      </c>
      <c r="AV21" s="148">
        <v>101.5</v>
      </c>
      <c r="AW21" s="148">
        <v>35.5</v>
      </c>
      <c r="AX21" s="148">
        <v>18.899999999999999</v>
      </c>
      <c r="AY21" s="149" t="s">
        <v>197</v>
      </c>
      <c r="AZ21" s="148">
        <v>101.7</v>
      </c>
      <c r="BA21" s="148">
        <v>85.7</v>
      </c>
      <c r="BB21" s="148">
        <v>86.4</v>
      </c>
      <c r="BC21" s="148">
        <v>105.4</v>
      </c>
      <c r="BD21" s="148">
        <v>102</v>
      </c>
      <c r="BE21" s="148">
        <v>102.8</v>
      </c>
      <c r="BF21" s="148">
        <v>114.1</v>
      </c>
      <c r="BG21" s="148">
        <v>107.8</v>
      </c>
      <c r="BH21" s="148">
        <v>108.3</v>
      </c>
      <c r="BI21" s="148">
        <v>38.5</v>
      </c>
      <c r="BJ21" s="148">
        <v>31.7</v>
      </c>
      <c r="BK21" s="148">
        <v>35.200000000000003</v>
      </c>
      <c r="BL21" s="148">
        <v>86</v>
      </c>
      <c r="BM21" s="148">
        <v>135.19999999999999</v>
      </c>
      <c r="BN21" s="148">
        <v>122</v>
      </c>
      <c r="BO21" s="149" t="s">
        <v>197</v>
      </c>
      <c r="BP21" s="148">
        <v>92</v>
      </c>
      <c r="BQ21" s="148">
        <v>89.7</v>
      </c>
      <c r="BR21" s="148">
        <v>91.9</v>
      </c>
      <c r="BS21" s="148">
        <v>79</v>
      </c>
      <c r="BT21" s="148">
        <v>85</v>
      </c>
      <c r="BU21" s="148">
        <v>26.9</v>
      </c>
      <c r="BV21" s="148">
        <v>41</v>
      </c>
      <c r="BW21" s="148">
        <v>36.4</v>
      </c>
      <c r="BX21" s="148">
        <v>258.60000000000002</v>
      </c>
      <c r="BY21" s="148">
        <v>283.7</v>
      </c>
      <c r="BZ21" s="148">
        <v>267.5</v>
      </c>
      <c r="CA21" s="148">
        <v>98.2</v>
      </c>
      <c r="CB21" s="148">
        <v>62.7</v>
      </c>
      <c r="CC21" s="148">
        <v>77.099999999999994</v>
      </c>
      <c r="CD21" s="148">
        <v>156.6</v>
      </c>
      <c r="CE21" s="148">
        <v>126.6</v>
      </c>
      <c r="CF21" s="148">
        <v>141.6</v>
      </c>
      <c r="CG21" s="148">
        <v>86.6</v>
      </c>
      <c r="CH21" s="148">
        <v>33.6</v>
      </c>
      <c r="CI21" s="148">
        <v>67.7</v>
      </c>
      <c r="CJ21" s="148">
        <v>76</v>
      </c>
      <c r="CK21" s="148">
        <v>86.5</v>
      </c>
      <c r="CL21" s="148">
        <v>82.1</v>
      </c>
      <c r="CM21" s="148">
        <v>8.9</v>
      </c>
      <c r="CN21" s="148">
        <v>6.8</v>
      </c>
      <c r="CO21" s="148">
        <v>7.7</v>
      </c>
      <c r="CP21" s="148">
        <v>334.8</v>
      </c>
      <c r="CQ21" s="148">
        <v>430.8</v>
      </c>
      <c r="CR21" s="148">
        <v>388.8</v>
      </c>
      <c r="CS21" s="148">
        <v>60.3</v>
      </c>
      <c r="CT21" s="148">
        <v>39</v>
      </c>
      <c r="CU21" s="148">
        <v>34.4</v>
      </c>
      <c r="CV21" s="148">
        <v>36.4</v>
      </c>
      <c r="CW21" s="148">
        <v>102.2</v>
      </c>
      <c r="CX21" s="148">
        <v>76.8</v>
      </c>
      <c r="CY21" s="148">
        <v>88</v>
      </c>
      <c r="CZ21" s="148">
        <v>73.7</v>
      </c>
      <c r="DA21" s="148">
        <v>38</v>
      </c>
      <c r="DB21" s="148">
        <v>48.1</v>
      </c>
      <c r="DC21" s="148">
        <v>44.8</v>
      </c>
      <c r="DD21" s="148">
        <v>255.2</v>
      </c>
      <c r="DE21" s="148">
        <v>312.3</v>
      </c>
      <c r="DF21" s="148">
        <v>276.5</v>
      </c>
      <c r="DG21" s="148">
        <v>115.7</v>
      </c>
      <c r="DH21" s="148">
        <v>73.3</v>
      </c>
      <c r="DI21" s="148">
        <v>88.4</v>
      </c>
      <c r="DJ21" s="148">
        <v>141.6</v>
      </c>
      <c r="DK21" s="148">
        <v>120.1</v>
      </c>
      <c r="DL21" s="148">
        <v>130.30000000000001</v>
      </c>
      <c r="DM21" s="148">
        <v>86.5</v>
      </c>
      <c r="DN21" s="148">
        <v>97.2</v>
      </c>
      <c r="DO21" s="148">
        <v>93.1</v>
      </c>
      <c r="DP21" s="148">
        <v>126.3</v>
      </c>
      <c r="DQ21" s="148">
        <v>203.8</v>
      </c>
      <c r="DR21" s="148">
        <v>176.3</v>
      </c>
      <c r="DS21" s="148">
        <v>9.4</v>
      </c>
      <c r="DT21" s="148">
        <v>4</v>
      </c>
      <c r="DU21" s="148">
        <v>6</v>
      </c>
      <c r="DV21" s="148">
        <v>34.9</v>
      </c>
      <c r="DW21" s="148">
        <v>14.2</v>
      </c>
      <c r="DX21" s="148">
        <v>21.6</v>
      </c>
      <c r="DY21" s="148">
        <v>187.6</v>
      </c>
      <c r="DZ21" s="148">
        <v>157.4</v>
      </c>
      <c r="EA21" s="148">
        <v>174.7</v>
      </c>
      <c r="EB21" s="148">
        <v>115.3</v>
      </c>
      <c r="EC21" s="148">
        <v>27.7</v>
      </c>
      <c r="ED21" s="148">
        <v>52.9</v>
      </c>
      <c r="EE21" s="148">
        <v>24.7</v>
      </c>
      <c r="EF21" s="148">
        <v>28.3</v>
      </c>
      <c r="EG21" s="148">
        <v>9.1999999999999993</v>
      </c>
      <c r="EH21" s="148">
        <v>17.399999999999999</v>
      </c>
      <c r="EI21" s="148">
        <v>26.8</v>
      </c>
      <c r="EJ21" s="148">
        <v>47.7</v>
      </c>
      <c r="EK21" s="148">
        <v>40.299999999999997</v>
      </c>
      <c r="EL21" s="149" t="s">
        <v>197</v>
      </c>
      <c r="EM21" s="148">
        <v>191.5</v>
      </c>
      <c r="EN21" s="148">
        <v>140.69999999999999</v>
      </c>
      <c r="EO21" s="148">
        <v>166.3</v>
      </c>
      <c r="EP21" s="148">
        <v>115</v>
      </c>
      <c r="EQ21" s="148">
        <v>55.6</v>
      </c>
      <c r="ER21" s="148">
        <v>88.8</v>
      </c>
      <c r="ES21" s="148">
        <v>55.8</v>
      </c>
      <c r="ET21" s="148">
        <v>55.7</v>
      </c>
      <c r="EU21" s="148">
        <v>151.19999999999999</v>
      </c>
      <c r="EV21" s="148">
        <v>76.3</v>
      </c>
      <c r="EW21" s="148">
        <v>93.9</v>
      </c>
      <c r="EX21" s="148">
        <v>88.3</v>
      </c>
      <c r="EY21" s="148">
        <v>77.8</v>
      </c>
      <c r="EZ21" s="148">
        <v>129.5</v>
      </c>
      <c r="FA21" s="148">
        <v>90.5</v>
      </c>
      <c r="FB21" s="148">
        <v>105.8</v>
      </c>
      <c r="FC21" s="148">
        <v>71.900000000000006</v>
      </c>
      <c r="FD21" s="148">
        <v>128</v>
      </c>
      <c r="FE21" s="148">
        <v>95.5</v>
      </c>
      <c r="FF21" s="148">
        <v>109.3</v>
      </c>
      <c r="FG21" s="148">
        <v>80.099999999999994</v>
      </c>
      <c r="FH21" s="148">
        <v>169.4</v>
      </c>
      <c r="FI21" s="148">
        <v>106.3</v>
      </c>
      <c r="FJ21" s="148">
        <v>82.4</v>
      </c>
      <c r="FK21" s="148">
        <v>45.9</v>
      </c>
      <c r="FL21" s="148">
        <v>62.1</v>
      </c>
      <c r="FM21" s="148">
        <v>83.4</v>
      </c>
      <c r="FN21" s="148">
        <v>102.8</v>
      </c>
      <c r="FO21" s="148">
        <v>91.5</v>
      </c>
      <c r="FP21" s="148">
        <v>159.5</v>
      </c>
      <c r="FQ21" s="148">
        <v>95.5</v>
      </c>
      <c r="FR21" s="148">
        <v>117.6</v>
      </c>
      <c r="FS21" s="148">
        <v>99.2</v>
      </c>
      <c r="FT21" s="148">
        <v>105.3</v>
      </c>
      <c r="FU21" s="148">
        <v>101.5</v>
      </c>
      <c r="FV21" s="148">
        <v>66.900000000000006</v>
      </c>
      <c r="FW21" s="148">
        <v>187.2</v>
      </c>
      <c r="FX21" s="148">
        <v>70.400000000000006</v>
      </c>
      <c r="FY21" s="148">
        <v>96</v>
      </c>
      <c r="FZ21" s="148">
        <v>95.8</v>
      </c>
      <c r="GA21" s="148">
        <v>73.5</v>
      </c>
      <c r="GB21" s="148">
        <v>95.3</v>
      </c>
      <c r="GC21" s="148">
        <v>91.2</v>
      </c>
      <c r="GD21" s="148">
        <v>62</v>
      </c>
      <c r="GE21" s="148">
        <v>53.6</v>
      </c>
      <c r="GF21" s="148">
        <v>59.1</v>
      </c>
      <c r="GG21" s="148">
        <v>160.19999999999999</v>
      </c>
      <c r="GH21" s="148">
        <v>181.5</v>
      </c>
      <c r="GI21" s="148">
        <v>181.4</v>
      </c>
      <c r="GJ21" s="148">
        <v>0.6</v>
      </c>
      <c r="GK21" s="148">
        <v>1</v>
      </c>
      <c r="GL21" s="148">
        <v>0.8</v>
      </c>
      <c r="GM21" s="148">
        <v>67.599999999999994</v>
      </c>
      <c r="GN21" s="148">
        <v>62</v>
      </c>
      <c r="GO21" s="148">
        <v>64.099999999999994</v>
      </c>
      <c r="GP21" s="148">
        <v>91.6</v>
      </c>
      <c r="GQ21" s="148">
        <v>75.2</v>
      </c>
      <c r="GR21" s="148">
        <v>81.099999999999994</v>
      </c>
      <c r="GS21" s="148">
        <v>128.80000000000001</v>
      </c>
      <c r="GT21" s="148">
        <v>72.900000000000006</v>
      </c>
      <c r="GU21" s="148">
        <v>84.2</v>
      </c>
      <c r="GV21" s="148">
        <v>79.2</v>
      </c>
      <c r="GW21" s="148">
        <v>98.7</v>
      </c>
      <c r="GX21" s="148">
        <v>90.7</v>
      </c>
      <c r="GY21" s="148">
        <v>73.8</v>
      </c>
      <c r="GZ21" s="148">
        <v>92.4</v>
      </c>
      <c r="HA21" s="148">
        <v>83.2</v>
      </c>
      <c r="HB21" s="148">
        <v>80.599999999999994</v>
      </c>
      <c r="HC21" s="148">
        <v>98.5</v>
      </c>
      <c r="HD21" s="148">
        <v>93.1</v>
      </c>
      <c r="HE21" s="148">
        <v>24.6</v>
      </c>
      <c r="HF21" s="148">
        <v>69.2</v>
      </c>
      <c r="HG21" s="148">
        <v>66.8</v>
      </c>
      <c r="HH21" s="148">
        <v>114</v>
      </c>
      <c r="HI21" s="148">
        <v>104.7</v>
      </c>
      <c r="HJ21" s="148">
        <v>130.30000000000001</v>
      </c>
      <c r="HK21" s="148">
        <v>117.8</v>
      </c>
      <c r="HL21" s="148">
        <v>105.1</v>
      </c>
      <c r="HM21" s="148">
        <v>131</v>
      </c>
      <c r="HN21" s="148">
        <v>123.7</v>
      </c>
      <c r="HO21" s="148">
        <v>58.7</v>
      </c>
      <c r="HP21" s="148">
        <v>63.8</v>
      </c>
      <c r="HQ21" s="148">
        <v>61.2</v>
      </c>
      <c r="HR21" s="148">
        <v>67.599999999999994</v>
      </c>
      <c r="HS21" s="148">
        <v>79.5</v>
      </c>
      <c r="HT21" s="148">
        <v>75.400000000000006</v>
      </c>
      <c r="HU21" s="148">
        <v>88.8</v>
      </c>
      <c r="HV21" s="148">
        <v>95.6</v>
      </c>
      <c r="HW21" s="148">
        <v>95.2</v>
      </c>
      <c r="HX21" s="148">
        <v>96.7</v>
      </c>
      <c r="HY21" s="149" t="s">
        <v>197</v>
      </c>
      <c r="HZ21" s="148">
        <v>104.2</v>
      </c>
      <c r="IA21" s="148">
        <v>311.8</v>
      </c>
      <c r="IB21" s="148">
        <v>120.7</v>
      </c>
      <c r="IC21" s="148">
        <v>223.5</v>
      </c>
      <c r="ID21" s="148">
        <v>271</v>
      </c>
      <c r="IE21" s="148">
        <v>186</v>
      </c>
      <c r="IF21" s="149" t="s">
        <v>197</v>
      </c>
      <c r="IG21" s="148">
        <v>29.4</v>
      </c>
      <c r="IH21" s="148">
        <v>42.3</v>
      </c>
      <c r="II21" s="149" t="s">
        <v>197</v>
      </c>
      <c r="IJ21" s="149" t="s">
        <v>197</v>
      </c>
      <c r="IK21" s="149" t="s">
        <v>197</v>
      </c>
      <c r="IL21" s="149" t="s">
        <v>197</v>
      </c>
      <c r="IM21" s="149" t="s">
        <v>197</v>
      </c>
      <c r="IN21" s="149" t="s">
        <v>197</v>
      </c>
      <c r="IO21" s="149" t="s">
        <v>197</v>
      </c>
      <c r="IP21" s="149" t="s">
        <v>197</v>
      </c>
      <c r="IQ21" s="148">
        <v>165.1</v>
      </c>
      <c r="IR21" s="148">
        <v>148.6</v>
      </c>
      <c r="IS21" s="148">
        <v>156.30000000000001</v>
      </c>
      <c r="IT21" s="148">
        <v>153.4</v>
      </c>
      <c r="IU21" s="148">
        <v>26.8</v>
      </c>
      <c r="IV21" s="148">
        <v>31.7</v>
      </c>
      <c r="IW21" s="148">
        <v>30.7</v>
      </c>
      <c r="IX21" s="149" t="s">
        <v>197</v>
      </c>
      <c r="IY21" s="149" t="s">
        <v>197</v>
      </c>
      <c r="IZ21" s="149" t="s">
        <v>197</v>
      </c>
      <c r="JA21" s="149" t="s">
        <v>197</v>
      </c>
      <c r="JB21" s="149" t="s">
        <v>197</v>
      </c>
      <c r="JC21" s="148">
        <v>47.3</v>
      </c>
      <c r="JD21" s="148">
        <v>68.3</v>
      </c>
      <c r="JE21" s="148">
        <v>63.4</v>
      </c>
      <c r="JF21" s="48">
        <v>40.6</v>
      </c>
      <c r="JG21" s="48">
        <v>25.4</v>
      </c>
      <c r="JH21" s="48">
        <v>22.2</v>
      </c>
      <c r="JI21" s="48">
        <v>88.7</v>
      </c>
      <c r="JJ21" s="48">
        <v>80.5</v>
      </c>
      <c r="JK21" s="48">
        <v>79.400000000000006</v>
      </c>
      <c r="JL21" s="48">
        <v>56</v>
      </c>
      <c r="JM21" s="48">
        <v>38.6</v>
      </c>
      <c r="JN21" s="48">
        <v>45.2</v>
      </c>
      <c r="JO21" s="48">
        <v>45.4</v>
      </c>
    </row>
    <row r="22" spans="1:275">
      <c r="A22" s="45"/>
      <c r="B22" s="46" t="s">
        <v>102</v>
      </c>
      <c r="C22" s="45" t="s">
        <v>15</v>
      </c>
      <c r="D22" s="47" t="s">
        <v>197</v>
      </c>
      <c r="E22" s="47" t="s">
        <v>197</v>
      </c>
      <c r="F22" s="47" t="s">
        <v>197</v>
      </c>
      <c r="G22" s="47" t="s">
        <v>197</v>
      </c>
      <c r="H22" s="148">
        <v>97</v>
      </c>
      <c r="I22" s="148">
        <v>95.8</v>
      </c>
      <c r="J22" s="148">
        <v>84.9</v>
      </c>
      <c r="K22" s="148">
        <v>111.8</v>
      </c>
      <c r="L22" s="148">
        <v>124</v>
      </c>
      <c r="M22" s="148">
        <v>147.4</v>
      </c>
      <c r="N22" s="148">
        <v>149.4</v>
      </c>
      <c r="O22" s="148">
        <v>141.30000000000001</v>
      </c>
      <c r="P22" s="148">
        <v>134.69999999999999</v>
      </c>
      <c r="Q22" s="148">
        <v>73</v>
      </c>
      <c r="R22" s="148">
        <v>107.6</v>
      </c>
      <c r="S22" s="148">
        <v>111.6</v>
      </c>
      <c r="T22" s="148">
        <v>68.2</v>
      </c>
      <c r="U22" s="148">
        <v>102.8</v>
      </c>
      <c r="V22" s="148">
        <v>60.9</v>
      </c>
      <c r="W22" s="148">
        <v>77.5</v>
      </c>
      <c r="X22" s="148">
        <v>201.6</v>
      </c>
      <c r="Y22" s="148">
        <v>124.4</v>
      </c>
      <c r="Z22" s="148">
        <v>130.4</v>
      </c>
      <c r="AA22" s="148">
        <v>70.7</v>
      </c>
      <c r="AB22" s="148">
        <v>112.8</v>
      </c>
      <c r="AC22" s="148">
        <v>31</v>
      </c>
      <c r="AD22" s="148">
        <v>133.6</v>
      </c>
      <c r="AE22" s="148">
        <v>69.7</v>
      </c>
      <c r="AF22" s="148">
        <v>114.9</v>
      </c>
      <c r="AG22" s="148">
        <v>148</v>
      </c>
      <c r="AH22" s="148">
        <v>134.6</v>
      </c>
      <c r="AI22" s="149" t="s">
        <v>197</v>
      </c>
      <c r="AJ22" s="148">
        <v>97.2</v>
      </c>
      <c r="AK22" s="148">
        <v>77.599999999999994</v>
      </c>
      <c r="AL22" s="149" t="s">
        <v>197</v>
      </c>
      <c r="AM22" s="148">
        <v>192.8</v>
      </c>
      <c r="AN22" s="148">
        <v>210.8</v>
      </c>
      <c r="AO22" s="148">
        <v>59.2</v>
      </c>
      <c r="AP22" s="148">
        <v>60.7</v>
      </c>
      <c r="AQ22" s="148">
        <v>25</v>
      </c>
      <c r="AR22" s="148">
        <v>67.7</v>
      </c>
      <c r="AS22" s="149" t="s">
        <v>197</v>
      </c>
      <c r="AT22" s="148">
        <v>125.8</v>
      </c>
      <c r="AU22" s="148">
        <v>157.6</v>
      </c>
      <c r="AV22" s="148">
        <v>118.2</v>
      </c>
      <c r="AW22" s="148">
        <v>104.5</v>
      </c>
      <c r="AX22" s="148">
        <v>202</v>
      </c>
      <c r="AY22" s="149" t="s">
        <v>197</v>
      </c>
      <c r="AZ22" s="148">
        <v>115.8</v>
      </c>
      <c r="BA22" s="148">
        <v>88.2</v>
      </c>
      <c r="BB22" s="148">
        <v>89.4</v>
      </c>
      <c r="BC22" s="148">
        <v>91.7</v>
      </c>
      <c r="BD22" s="148">
        <v>88.9</v>
      </c>
      <c r="BE22" s="148">
        <v>89.5</v>
      </c>
      <c r="BF22" s="148">
        <v>94.4</v>
      </c>
      <c r="BG22" s="148">
        <v>98.9</v>
      </c>
      <c r="BH22" s="148">
        <v>98.6</v>
      </c>
      <c r="BI22" s="148">
        <v>139.4</v>
      </c>
      <c r="BJ22" s="148">
        <v>107.1</v>
      </c>
      <c r="BK22" s="148">
        <v>123.6</v>
      </c>
      <c r="BL22" s="148">
        <v>84.7</v>
      </c>
      <c r="BM22" s="148">
        <v>80.5</v>
      </c>
      <c r="BN22" s="148">
        <v>81.599999999999994</v>
      </c>
      <c r="BO22" s="149" t="s">
        <v>197</v>
      </c>
      <c r="BP22" s="148">
        <v>34.4</v>
      </c>
      <c r="BQ22" s="148">
        <v>35.1</v>
      </c>
      <c r="BR22" s="148">
        <v>68.7</v>
      </c>
      <c r="BS22" s="148">
        <v>104.7</v>
      </c>
      <c r="BT22" s="148">
        <v>88</v>
      </c>
      <c r="BU22" s="148">
        <v>63.7</v>
      </c>
      <c r="BV22" s="148">
        <v>68</v>
      </c>
      <c r="BW22" s="148">
        <v>66.599999999999994</v>
      </c>
      <c r="BX22" s="148">
        <v>77.5</v>
      </c>
      <c r="BY22" s="148">
        <v>94.2</v>
      </c>
      <c r="BZ22" s="148">
        <v>83.4</v>
      </c>
      <c r="CA22" s="148">
        <v>61.6</v>
      </c>
      <c r="CB22" s="148">
        <v>99.1</v>
      </c>
      <c r="CC22" s="148">
        <v>84.1</v>
      </c>
      <c r="CD22" s="148">
        <v>91.2</v>
      </c>
      <c r="CE22" s="148">
        <v>106.6</v>
      </c>
      <c r="CF22" s="148">
        <v>99</v>
      </c>
      <c r="CG22" s="149" t="s">
        <v>197</v>
      </c>
      <c r="CH22" s="149" t="s">
        <v>197</v>
      </c>
      <c r="CI22" s="149" t="s">
        <v>197</v>
      </c>
      <c r="CJ22" s="148">
        <v>82.2</v>
      </c>
      <c r="CK22" s="148">
        <v>89.1</v>
      </c>
      <c r="CL22" s="148">
        <v>86.2</v>
      </c>
      <c r="CM22" s="149" t="s">
        <v>197</v>
      </c>
      <c r="CN22" s="149" t="s">
        <v>197</v>
      </c>
      <c r="CO22" s="149" t="s">
        <v>197</v>
      </c>
      <c r="CP22" s="149" t="s">
        <v>197</v>
      </c>
      <c r="CQ22" s="149" t="s">
        <v>197</v>
      </c>
      <c r="CR22" s="149" t="s">
        <v>197</v>
      </c>
      <c r="CS22" s="149" t="s">
        <v>197</v>
      </c>
      <c r="CT22" s="148">
        <v>119.1</v>
      </c>
      <c r="CU22" s="148">
        <v>156.80000000000001</v>
      </c>
      <c r="CV22" s="148">
        <v>141</v>
      </c>
      <c r="CW22" s="148">
        <v>60.5</v>
      </c>
      <c r="CX22" s="148">
        <v>68.8</v>
      </c>
      <c r="CY22" s="148">
        <v>65.099999999999994</v>
      </c>
      <c r="CZ22" s="148">
        <v>91.4</v>
      </c>
      <c r="DA22" s="148">
        <v>60.7</v>
      </c>
      <c r="DB22" s="148">
        <v>60</v>
      </c>
      <c r="DC22" s="148">
        <v>60.2</v>
      </c>
      <c r="DD22" s="148">
        <v>85.4</v>
      </c>
      <c r="DE22" s="148">
        <v>102.4</v>
      </c>
      <c r="DF22" s="148">
        <v>91.8</v>
      </c>
      <c r="DG22" s="148">
        <v>60.1</v>
      </c>
      <c r="DH22" s="148">
        <v>100.4</v>
      </c>
      <c r="DI22" s="148">
        <v>86.1</v>
      </c>
      <c r="DJ22" s="148">
        <v>106.9</v>
      </c>
      <c r="DK22" s="148">
        <v>125.9</v>
      </c>
      <c r="DL22" s="148">
        <v>117</v>
      </c>
      <c r="DM22" s="148">
        <v>82.4</v>
      </c>
      <c r="DN22" s="148">
        <v>94.3</v>
      </c>
      <c r="DO22" s="148">
        <v>89.8</v>
      </c>
      <c r="DP22" s="149" t="s">
        <v>197</v>
      </c>
      <c r="DQ22" s="149" t="s">
        <v>197</v>
      </c>
      <c r="DR22" s="149" t="s">
        <v>197</v>
      </c>
      <c r="DS22" s="148">
        <v>171</v>
      </c>
      <c r="DT22" s="148">
        <v>159.1</v>
      </c>
      <c r="DU22" s="148">
        <v>163.5</v>
      </c>
      <c r="DV22" s="148">
        <v>40.9</v>
      </c>
      <c r="DW22" s="148">
        <v>50.7</v>
      </c>
      <c r="DX22" s="148">
        <v>47.2</v>
      </c>
      <c r="DY22" s="148">
        <v>54.9</v>
      </c>
      <c r="DZ22" s="148">
        <v>64.400000000000006</v>
      </c>
      <c r="EA22" s="148">
        <v>59</v>
      </c>
      <c r="EB22" s="148">
        <v>19</v>
      </c>
      <c r="EC22" s="148">
        <v>168.1</v>
      </c>
      <c r="ED22" s="148">
        <v>125.7</v>
      </c>
      <c r="EE22" s="148">
        <v>39.4</v>
      </c>
      <c r="EF22" s="148">
        <v>113.1</v>
      </c>
      <c r="EG22" s="148">
        <v>32.6</v>
      </c>
      <c r="EH22" s="148">
        <v>67.099999999999994</v>
      </c>
      <c r="EI22" s="148">
        <v>141.69999999999999</v>
      </c>
      <c r="EJ22" s="148">
        <v>146.69999999999999</v>
      </c>
      <c r="EK22" s="148">
        <v>144.9</v>
      </c>
      <c r="EL22" s="149" t="s">
        <v>197</v>
      </c>
      <c r="EM22" s="148">
        <v>102</v>
      </c>
      <c r="EN22" s="148">
        <v>245.1</v>
      </c>
      <c r="EO22" s="148">
        <v>173.1</v>
      </c>
      <c r="EP22" s="149" t="s">
        <v>197</v>
      </c>
      <c r="EQ22" s="149" t="s">
        <v>197</v>
      </c>
      <c r="ER22" s="149" t="s">
        <v>197</v>
      </c>
      <c r="ES22" s="148">
        <v>262.39999999999998</v>
      </c>
      <c r="ET22" s="148">
        <v>99.8</v>
      </c>
      <c r="EU22" s="149" t="s">
        <v>197</v>
      </c>
      <c r="EV22" s="148">
        <v>103.1</v>
      </c>
      <c r="EW22" s="148">
        <v>79.8</v>
      </c>
      <c r="EX22" s="148">
        <v>87.2</v>
      </c>
      <c r="EY22" s="148">
        <v>66.3</v>
      </c>
      <c r="EZ22" s="148">
        <v>37.5</v>
      </c>
      <c r="FA22" s="148">
        <v>105.8</v>
      </c>
      <c r="FB22" s="148">
        <v>79.099999999999994</v>
      </c>
      <c r="FC22" s="148">
        <v>32.5</v>
      </c>
      <c r="FD22" s="148">
        <v>44.5</v>
      </c>
      <c r="FE22" s="148">
        <v>112.3</v>
      </c>
      <c r="FF22" s="148">
        <v>83.5</v>
      </c>
      <c r="FG22" s="148">
        <v>9.6</v>
      </c>
      <c r="FH22" s="148">
        <v>4.5999999999999996</v>
      </c>
      <c r="FI22" s="148">
        <v>8.1</v>
      </c>
      <c r="FJ22" s="148">
        <v>193.1</v>
      </c>
      <c r="FK22" s="148">
        <v>94.2</v>
      </c>
      <c r="FL22" s="148">
        <v>138.19999999999999</v>
      </c>
      <c r="FM22" s="148">
        <v>139.6</v>
      </c>
      <c r="FN22" s="148">
        <v>102.9</v>
      </c>
      <c r="FO22" s="148">
        <v>124.2</v>
      </c>
      <c r="FP22" s="148">
        <v>41.2</v>
      </c>
      <c r="FQ22" s="148">
        <v>83.7</v>
      </c>
      <c r="FR22" s="148">
        <v>69</v>
      </c>
      <c r="FS22" s="148">
        <v>103.4</v>
      </c>
      <c r="FT22" s="148">
        <v>98.3</v>
      </c>
      <c r="FU22" s="148">
        <v>101.5</v>
      </c>
      <c r="FV22" s="148">
        <v>93.6</v>
      </c>
      <c r="FW22" s="148">
        <v>65.7</v>
      </c>
      <c r="FX22" s="148">
        <v>125.8</v>
      </c>
      <c r="FY22" s="148">
        <v>103.8</v>
      </c>
      <c r="FZ22" s="148">
        <v>104</v>
      </c>
      <c r="GA22" s="148">
        <v>96.8</v>
      </c>
      <c r="GB22" s="148">
        <v>88</v>
      </c>
      <c r="GC22" s="148">
        <v>89.7</v>
      </c>
      <c r="GD22" s="148">
        <v>147.4</v>
      </c>
      <c r="GE22" s="148">
        <v>67.099999999999994</v>
      </c>
      <c r="GF22" s="148">
        <v>119.9</v>
      </c>
      <c r="GG22" s="148">
        <v>143.30000000000001</v>
      </c>
      <c r="GH22" s="148">
        <v>78</v>
      </c>
      <c r="GI22" s="148">
        <v>78.400000000000006</v>
      </c>
      <c r="GJ22" s="149" t="s">
        <v>197</v>
      </c>
      <c r="GK22" s="149" t="s">
        <v>197</v>
      </c>
      <c r="GL22" s="149" t="s">
        <v>197</v>
      </c>
      <c r="GM22" s="148">
        <v>70.5</v>
      </c>
      <c r="GN22" s="148">
        <v>53.7</v>
      </c>
      <c r="GO22" s="148">
        <v>59.8</v>
      </c>
      <c r="GP22" s="148">
        <v>82.5</v>
      </c>
      <c r="GQ22" s="148">
        <v>116.9</v>
      </c>
      <c r="GR22" s="148">
        <v>104.6</v>
      </c>
      <c r="GS22" s="148">
        <v>53.8</v>
      </c>
      <c r="GT22" s="148">
        <v>138.6</v>
      </c>
      <c r="GU22" s="148">
        <v>121.5</v>
      </c>
      <c r="GV22" s="148">
        <v>169.3</v>
      </c>
      <c r="GW22" s="148">
        <v>56.2</v>
      </c>
      <c r="GX22" s="148">
        <v>102.6</v>
      </c>
      <c r="GY22" s="148">
        <v>113.1</v>
      </c>
      <c r="GZ22" s="148">
        <v>129.19999999999999</v>
      </c>
      <c r="HA22" s="148">
        <v>121.3</v>
      </c>
      <c r="HB22" s="148">
        <v>85.7</v>
      </c>
      <c r="HC22" s="148">
        <v>85.1</v>
      </c>
      <c r="HD22" s="148">
        <v>85.3</v>
      </c>
      <c r="HE22" s="148">
        <v>19.7</v>
      </c>
      <c r="HF22" s="148">
        <v>255.8</v>
      </c>
      <c r="HG22" s="148">
        <v>242.7</v>
      </c>
      <c r="HH22" s="149" t="s">
        <v>197</v>
      </c>
      <c r="HI22" s="148">
        <v>112.5</v>
      </c>
      <c r="HJ22" s="148">
        <v>152.19999999999999</v>
      </c>
      <c r="HK22" s="148">
        <v>132.9</v>
      </c>
      <c r="HL22" s="148">
        <v>83.4</v>
      </c>
      <c r="HM22" s="148">
        <v>97.2</v>
      </c>
      <c r="HN22" s="148">
        <v>93.2</v>
      </c>
      <c r="HO22" s="148">
        <v>126.4</v>
      </c>
      <c r="HP22" s="148">
        <v>123.1</v>
      </c>
      <c r="HQ22" s="148">
        <v>124.8</v>
      </c>
      <c r="HR22" s="148">
        <v>95.2</v>
      </c>
      <c r="HS22" s="148">
        <v>70</v>
      </c>
      <c r="HT22" s="148">
        <v>78.7</v>
      </c>
      <c r="HU22" s="148">
        <v>61.9</v>
      </c>
      <c r="HV22" s="148">
        <v>78.599999999999994</v>
      </c>
      <c r="HW22" s="148">
        <v>77.599999999999994</v>
      </c>
      <c r="HX22" s="148">
        <v>90</v>
      </c>
      <c r="HY22" s="149" t="s">
        <v>197</v>
      </c>
      <c r="HZ22" s="148">
        <v>165</v>
      </c>
      <c r="IA22" s="148">
        <v>74.099999999999994</v>
      </c>
      <c r="IB22" s="148">
        <v>83.9</v>
      </c>
      <c r="IC22" s="148">
        <v>78.7</v>
      </c>
      <c r="ID22" s="148">
        <v>165.2</v>
      </c>
      <c r="IE22" s="148">
        <v>33.299999999999997</v>
      </c>
      <c r="IF22" s="149" t="s">
        <v>197</v>
      </c>
      <c r="IG22" s="148">
        <v>118.9</v>
      </c>
      <c r="IH22" s="148">
        <v>52.7</v>
      </c>
      <c r="II22" s="148">
        <v>76.8</v>
      </c>
      <c r="IJ22" s="148">
        <v>74.7</v>
      </c>
      <c r="IK22" s="149" t="s">
        <v>197</v>
      </c>
      <c r="IL22" s="149" t="s">
        <v>197</v>
      </c>
      <c r="IM22" s="149" t="s">
        <v>197</v>
      </c>
      <c r="IN22" s="149" t="s">
        <v>197</v>
      </c>
      <c r="IO22" s="149" t="s">
        <v>197</v>
      </c>
      <c r="IP22" s="149" t="s">
        <v>197</v>
      </c>
      <c r="IQ22" s="148">
        <v>107.1</v>
      </c>
      <c r="IR22" s="148">
        <v>115.5</v>
      </c>
      <c r="IS22" s="148">
        <v>111.2</v>
      </c>
      <c r="IT22" s="148">
        <v>112.8</v>
      </c>
      <c r="IU22" s="148">
        <v>133.19999999999999</v>
      </c>
      <c r="IV22" s="148">
        <v>78.900000000000006</v>
      </c>
      <c r="IW22" s="148">
        <v>90.3</v>
      </c>
      <c r="IX22" s="149" t="s">
        <v>197</v>
      </c>
      <c r="IY22" s="148">
        <v>125.1</v>
      </c>
      <c r="IZ22" s="148">
        <v>128.30000000000001</v>
      </c>
      <c r="JA22" s="148">
        <v>120</v>
      </c>
      <c r="JB22" s="148">
        <v>120.7</v>
      </c>
      <c r="JC22" s="148">
        <v>151.4</v>
      </c>
      <c r="JD22" s="148">
        <v>126.4</v>
      </c>
      <c r="JE22" s="148">
        <v>132.19999999999999</v>
      </c>
      <c r="JF22" s="48" t="s">
        <v>87</v>
      </c>
      <c r="JG22" s="48">
        <v>24.4</v>
      </c>
      <c r="JH22" s="48">
        <v>89.9</v>
      </c>
      <c r="JI22" s="48">
        <v>107.9</v>
      </c>
      <c r="JJ22" s="48">
        <v>63.8</v>
      </c>
      <c r="JK22" s="48">
        <v>68.8</v>
      </c>
      <c r="JL22" s="48">
        <v>73.2</v>
      </c>
      <c r="JM22" s="48">
        <v>56.1</v>
      </c>
      <c r="JN22" s="48">
        <v>58.5</v>
      </c>
      <c r="JO22" s="48">
        <v>39.9</v>
      </c>
    </row>
    <row r="23" spans="1:275">
      <c r="A23" s="45"/>
      <c r="B23" s="46" t="s">
        <v>103</v>
      </c>
      <c r="C23" s="45" t="s">
        <v>16</v>
      </c>
      <c r="D23" s="47" t="s">
        <v>197</v>
      </c>
      <c r="E23" s="47" t="s">
        <v>197</v>
      </c>
      <c r="F23" s="47" t="s">
        <v>197</v>
      </c>
      <c r="G23" s="47" t="s">
        <v>197</v>
      </c>
      <c r="H23" s="148">
        <v>114.2</v>
      </c>
      <c r="I23" s="148">
        <v>120.3</v>
      </c>
      <c r="J23" s="148">
        <v>129.4</v>
      </c>
      <c r="K23" s="148">
        <v>55.4</v>
      </c>
      <c r="L23" s="148">
        <v>153.1</v>
      </c>
      <c r="M23" s="148">
        <v>131</v>
      </c>
      <c r="N23" s="148">
        <v>110.9</v>
      </c>
      <c r="O23" s="148">
        <v>196.7</v>
      </c>
      <c r="P23" s="148">
        <v>100.1</v>
      </c>
      <c r="Q23" s="148">
        <v>143.9</v>
      </c>
      <c r="R23" s="148">
        <v>109</v>
      </c>
      <c r="S23" s="148">
        <v>106</v>
      </c>
      <c r="T23" s="148">
        <v>68.2</v>
      </c>
      <c r="U23" s="148">
        <v>145</v>
      </c>
      <c r="V23" s="148">
        <v>80.599999999999994</v>
      </c>
      <c r="W23" s="148">
        <v>163.80000000000001</v>
      </c>
      <c r="X23" s="148">
        <v>141.6</v>
      </c>
      <c r="Y23" s="148">
        <v>129.1</v>
      </c>
      <c r="Z23" s="148">
        <v>111.5</v>
      </c>
      <c r="AA23" s="148">
        <v>30.2</v>
      </c>
      <c r="AB23" s="148">
        <v>69.900000000000006</v>
      </c>
      <c r="AC23" s="148">
        <v>37.5</v>
      </c>
      <c r="AD23" s="148">
        <v>87.1</v>
      </c>
      <c r="AE23" s="148">
        <v>91.8</v>
      </c>
      <c r="AF23" s="148">
        <v>108.8</v>
      </c>
      <c r="AG23" s="148">
        <v>112.3</v>
      </c>
      <c r="AH23" s="148">
        <v>78.400000000000006</v>
      </c>
      <c r="AI23" s="148">
        <v>127.7</v>
      </c>
      <c r="AJ23" s="148">
        <v>109.8</v>
      </c>
      <c r="AK23" s="148">
        <v>60.2</v>
      </c>
      <c r="AL23" s="149" t="s">
        <v>197</v>
      </c>
      <c r="AM23" s="148">
        <v>176.9</v>
      </c>
      <c r="AN23" s="148">
        <v>19.899999999999999</v>
      </c>
      <c r="AO23" s="148">
        <v>80.900000000000006</v>
      </c>
      <c r="AP23" s="148">
        <v>80.3</v>
      </c>
      <c r="AQ23" s="148">
        <v>19.100000000000001</v>
      </c>
      <c r="AR23" s="148">
        <v>62.3</v>
      </c>
      <c r="AS23" s="149" t="s">
        <v>197</v>
      </c>
      <c r="AT23" s="148">
        <v>107.6</v>
      </c>
      <c r="AU23" s="149" t="s">
        <v>197</v>
      </c>
      <c r="AV23" s="148">
        <v>176</v>
      </c>
      <c r="AW23" s="148">
        <v>14.9</v>
      </c>
      <c r="AX23" s="148">
        <v>202.6</v>
      </c>
      <c r="AY23" s="148">
        <v>337.3</v>
      </c>
      <c r="AZ23" s="148">
        <v>175.9</v>
      </c>
      <c r="BA23" s="148">
        <v>118.3</v>
      </c>
      <c r="BB23" s="148">
        <v>120.9</v>
      </c>
      <c r="BC23" s="148">
        <v>122.2</v>
      </c>
      <c r="BD23" s="148">
        <v>116.9</v>
      </c>
      <c r="BE23" s="148">
        <v>118.1</v>
      </c>
      <c r="BF23" s="148">
        <v>152.19999999999999</v>
      </c>
      <c r="BG23" s="148">
        <v>102.7</v>
      </c>
      <c r="BH23" s="148">
        <v>106.3</v>
      </c>
      <c r="BI23" s="148">
        <v>106.2</v>
      </c>
      <c r="BJ23" s="148">
        <v>111.2</v>
      </c>
      <c r="BK23" s="148">
        <v>108.6</v>
      </c>
      <c r="BL23" s="148">
        <v>125.3</v>
      </c>
      <c r="BM23" s="148">
        <v>70.8</v>
      </c>
      <c r="BN23" s="148">
        <v>85.4</v>
      </c>
      <c r="BO23" s="149" t="s">
        <v>197</v>
      </c>
      <c r="BP23" s="148">
        <v>74.3</v>
      </c>
      <c r="BQ23" s="148">
        <v>73.7</v>
      </c>
      <c r="BR23" s="148">
        <v>123.5</v>
      </c>
      <c r="BS23" s="148">
        <v>65.3</v>
      </c>
      <c r="BT23" s="148">
        <v>92.2</v>
      </c>
      <c r="BU23" s="148">
        <v>50.9</v>
      </c>
      <c r="BV23" s="148">
        <v>61.8</v>
      </c>
      <c r="BW23" s="148">
        <v>58.4</v>
      </c>
      <c r="BX23" s="148">
        <v>62.3</v>
      </c>
      <c r="BY23" s="148">
        <v>54.3</v>
      </c>
      <c r="BZ23" s="148">
        <v>59.4</v>
      </c>
      <c r="CA23" s="148">
        <v>67.2</v>
      </c>
      <c r="CB23" s="148">
        <v>45.8</v>
      </c>
      <c r="CC23" s="148">
        <v>54.2</v>
      </c>
      <c r="CD23" s="148">
        <v>158.5</v>
      </c>
      <c r="CE23" s="148">
        <v>165.3</v>
      </c>
      <c r="CF23" s="148">
        <v>161.9</v>
      </c>
      <c r="CG23" s="149" t="s">
        <v>197</v>
      </c>
      <c r="CH23" s="149" t="s">
        <v>197</v>
      </c>
      <c r="CI23" s="149" t="s">
        <v>197</v>
      </c>
      <c r="CJ23" s="148">
        <v>143.5</v>
      </c>
      <c r="CK23" s="148">
        <v>94.6</v>
      </c>
      <c r="CL23" s="148">
        <v>114.8</v>
      </c>
      <c r="CM23" s="149" t="s">
        <v>197</v>
      </c>
      <c r="CN23" s="149" t="s">
        <v>197</v>
      </c>
      <c r="CO23" s="149" t="s">
        <v>197</v>
      </c>
      <c r="CP23" s="149" t="s">
        <v>197</v>
      </c>
      <c r="CQ23" s="149" t="s">
        <v>197</v>
      </c>
      <c r="CR23" s="149" t="s">
        <v>197</v>
      </c>
      <c r="CS23" s="148">
        <v>442.6</v>
      </c>
      <c r="CT23" s="148">
        <v>192.2</v>
      </c>
      <c r="CU23" s="148">
        <v>117.8</v>
      </c>
      <c r="CV23" s="148">
        <v>149.19999999999999</v>
      </c>
      <c r="CW23" s="148">
        <v>108.4</v>
      </c>
      <c r="CX23" s="148">
        <v>64.7</v>
      </c>
      <c r="CY23" s="148">
        <v>83.8</v>
      </c>
      <c r="CZ23" s="148">
        <v>69.400000000000006</v>
      </c>
      <c r="DA23" s="148">
        <v>14.2</v>
      </c>
      <c r="DB23" s="148">
        <v>72.7</v>
      </c>
      <c r="DC23" s="148">
        <v>54.4</v>
      </c>
      <c r="DD23" s="148">
        <v>76.599999999999994</v>
      </c>
      <c r="DE23" s="148">
        <v>59.7</v>
      </c>
      <c r="DF23" s="148">
        <v>70.3</v>
      </c>
      <c r="DG23" s="148">
        <v>52.5</v>
      </c>
      <c r="DH23" s="148">
        <v>47.9</v>
      </c>
      <c r="DI23" s="148">
        <v>49.5</v>
      </c>
      <c r="DJ23" s="148">
        <v>201.7</v>
      </c>
      <c r="DK23" s="148">
        <v>202.2</v>
      </c>
      <c r="DL23" s="148">
        <v>202</v>
      </c>
      <c r="DM23" s="148">
        <v>136.5</v>
      </c>
      <c r="DN23" s="148">
        <v>94.4</v>
      </c>
      <c r="DO23" s="148">
        <v>110.2</v>
      </c>
      <c r="DP23" s="149" t="s">
        <v>197</v>
      </c>
      <c r="DQ23" s="149" t="s">
        <v>197</v>
      </c>
      <c r="DR23" s="149" t="s">
        <v>197</v>
      </c>
      <c r="DS23" s="148">
        <v>114.3</v>
      </c>
      <c r="DT23" s="148">
        <v>156.69999999999999</v>
      </c>
      <c r="DU23" s="148">
        <v>141</v>
      </c>
      <c r="DV23" s="148">
        <v>19.899999999999999</v>
      </c>
      <c r="DW23" s="148">
        <v>14.2</v>
      </c>
      <c r="DX23" s="148">
        <v>16.2</v>
      </c>
      <c r="DY23" s="148">
        <v>55.6</v>
      </c>
      <c r="DZ23" s="148">
        <v>42.9</v>
      </c>
      <c r="EA23" s="148">
        <v>50.1</v>
      </c>
      <c r="EB23" s="148">
        <v>60.3</v>
      </c>
      <c r="EC23" s="148">
        <v>127.1</v>
      </c>
      <c r="ED23" s="148">
        <v>108.5</v>
      </c>
      <c r="EE23" s="148">
        <v>68.8</v>
      </c>
      <c r="EF23" s="148">
        <v>110.3</v>
      </c>
      <c r="EG23" s="148">
        <v>68.7</v>
      </c>
      <c r="EH23" s="148">
        <v>86.3</v>
      </c>
      <c r="EI23" s="148">
        <v>20.9</v>
      </c>
      <c r="EJ23" s="148">
        <v>26.7</v>
      </c>
      <c r="EK23" s="148">
        <v>24.6</v>
      </c>
      <c r="EL23" s="149" t="s">
        <v>197</v>
      </c>
      <c r="EM23" s="148">
        <v>120.1</v>
      </c>
      <c r="EN23" s="148">
        <v>36.1</v>
      </c>
      <c r="EO23" s="148">
        <v>78.5</v>
      </c>
      <c r="EP23" s="149" t="s">
        <v>197</v>
      </c>
      <c r="EQ23" s="149" t="s">
        <v>197</v>
      </c>
      <c r="ER23" s="149" t="s">
        <v>197</v>
      </c>
      <c r="ES23" s="149" t="s">
        <v>197</v>
      </c>
      <c r="ET23" s="148">
        <v>177.7</v>
      </c>
      <c r="EU23" s="148">
        <v>143.1</v>
      </c>
      <c r="EV23" s="148">
        <v>119.1</v>
      </c>
      <c r="EW23" s="148">
        <v>90.2</v>
      </c>
      <c r="EX23" s="148">
        <v>99.3</v>
      </c>
      <c r="EY23" s="148">
        <v>108.9</v>
      </c>
      <c r="EZ23" s="148">
        <v>132.69999999999999</v>
      </c>
      <c r="FA23" s="148">
        <v>92.7</v>
      </c>
      <c r="FB23" s="148">
        <v>108.3</v>
      </c>
      <c r="FC23" s="148">
        <v>504.3</v>
      </c>
      <c r="FD23" s="148">
        <v>108.8</v>
      </c>
      <c r="FE23" s="148">
        <v>81.3</v>
      </c>
      <c r="FF23" s="148">
        <v>93</v>
      </c>
      <c r="FG23" s="148">
        <v>60.3</v>
      </c>
      <c r="FH23" s="148">
        <v>31.7</v>
      </c>
      <c r="FI23" s="148">
        <v>51.9</v>
      </c>
      <c r="FJ23" s="148">
        <v>230.4</v>
      </c>
      <c r="FK23" s="148">
        <v>53.4</v>
      </c>
      <c r="FL23" s="148">
        <v>132.1</v>
      </c>
      <c r="FM23" s="148">
        <v>143.1</v>
      </c>
      <c r="FN23" s="148">
        <v>89.8</v>
      </c>
      <c r="FO23" s="148">
        <v>120.7</v>
      </c>
      <c r="FP23" s="148">
        <v>93.4</v>
      </c>
      <c r="FQ23" s="148">
        <v>100.2</v>
      </c>
      <c r="FR23" s="148">
        <v>97.9</v>
      </c>
      <c r="FS23" s="148">
        <v>125.8</v>
      </c>
      <c r="FT23" s="148">
        <v>73.400000000000006</v>
      </c>
      <c r="FU23" s="148">
        <v>106.1</v>
      </c>
      <c r="FV23" s="148">
        <v>114</v>
      </c>
      <c r="FW23" s="148">
        <v>39.799999999999997</v>
      </c>
      <c r="FX23" s="148">
        <v>187.3</v>
      </c>
      <c r="FY23" s="148">
        <v>94</v>
      </c>
      <c r="FZ23" s="148">
        <v>94.9</v>
      </c>
      <c r="GA23" s="148">
        <v>120</v>
      </c>
      <c r="GB23" s="148">
        <v>100.7</v>
      </c>
      <c r="GC23" s="148">
        <v>104.4</v>
      </c>
      <c r="GD23" s="148">
        <v>139.30000000000001</v>
      </c>
      <c r="GE23" s="148">
        <v>96.3</v>
      </c>
      <c r="GF23" s="148">
        <v>124.5</v>
      </c>
      <c r="GG23" s="148">
        <v>328.3</v>
      </c>
      <c r="GH23" s="148">
        <v>157.1</v>
      </c>
      <c r="GI23" s="148">
        <v>158.19999999999999</v>
      </c>
      <c r="GJ23" s="149" t="s">
        <v>197</v>
      </c>
      <c r="GK23" s="148">
        <v>2.8</v>
      </c>
      <c r="GL23" s="148">
        <v>1.8</v>
      </c>
      <c r="GM23" s="148">
        <v>85.5</v>
      </c>
      <c r="GN23" s="148">
        <v>210.8</v>
      </c>
      <c r="GO23" s="148">
        <v>165.6</v>
      </c>
      <c r="GP23" s="148">
        <v>214.5</v>
      </c>
      <c r="GQ23" s="148">
        <v>66.7</v>
      </c>
      <c r="GR23" s="148">
        <v>119.6</v>
      </c>
      <c r="GS23" s="148">
        <v>468.8</v>
      </c>
      <c r="GT23" s="148">
        <v>81.5</v>
      </c>
      <c r="GU23" s="148">
        <v>159.80000000000001</v>
      </c>
      <c r="GV23" s="148">
        <v>282.10000000000002</v>
      </c>
      <c r="GW23" s="148">
        <v>44.3</v>
      </c>
      <c r="GX23" s="148">
        <v>141.9</v>
      </c>
      <c r="GY23" s="148">
        <v>124.3</v>
      </c>
      <c r="GZ23" s="148">
        <v>110.5</v>
      </c>
      <c r="HA23" s="148">
        <v>117.3</v>
      </c>
      <c r="HB23" s="148">
        <v>114.5</v>
      </c>
      <c r="HC23" s="148">
        <v>131.69999999999999</v>
      </c>
      <c r="HD23" s="148">
        <v>126.4</v>
      </c>
      <c r="HE23" s="148">
        <v>69.5</v>
      </c>
      <c r="HF23" s="148">
        <v>56.3</v>
      </c>
      <c r="HG23" s="148">
        <v>57.1</v>
      </c>
      <c r="HH23" s="149" t="s">
        <v>197</v>
      </c>
      <c r="HI23" s="148">
        <v>86.4</v>
      </c>
      <c r="HJ23" s="148">
        <v>74.2</v>
      </c>
      <c r="HK23" s="148">
        <v>80.099999999999994</v>
      </c>
      <c r="HL23" s="148">
        <v>49</v>
      </c>
      <c r="HM23" s="148">
        <v>58.7</v>
      </c>
      <c r="HN23" s="148">
        <v>56</v>
      </c>
      <c r="HO23" s="148">
        <v>126.8</v>
      </c>
      <c r="HP23" s="148">
        <v>96.9</v>
      </c>
      <c r="HQ23" s="148">
        <v>112</v>
      </c>
      <c r="HR23" s="148">
        <v>109.3</v>
      </c>
      <c r="HS23" s="148">
        <v>70</v>
      </c>
      <c r="HT23" s="148">
        <v>83.6</v>
      </c>
      <c r="HU23" s="148">
        <v>100.1</v>
      </c>
      <c r="HV23" s="148">
        <v>84.6</v>
      </c>
      <c r="HW23" s="148">
        <v>85.5</v>
      </c>
      <c r="HX23" s="148">
        <v>117.9</v>
      </c>
      <c r="HY23" s="149" t="s">
        <v>197</v>
      </c>
      <c r="HZ23" s="148">
        <v>87.6</v>
      </c>
      <c r="IA23" s="149" t="s">
        <v>197</v>
      </c>
      <c r="IB23" s="149" t="s">
        <v>197</v>
      </c>
      <c r="IC23" s="149" t="s">
        <v>197</v>
      </c>
      <c r="ID23" s="148">
        <v>6.5</v>
      </c>
      <c r="IE23" s="149" t="s">
        <v>197</v>
      </c>
      <c r="IF23" s="149" t="s">
        <v>197</v>
      </c>
      <c r="IG23" s="149" t="s">
        <v>197</v>
      </c>
      <c r="IH23" s="148">
        <v>93.1</v>
      </c>
      <c r="II23" s="148">
        <v>38.299999999999997</v>
      </c>
      <c r="IJ23" s="149" t="s">
        <v>197</v>
      </c>
      <c r="IK23" s="149" t="s">
        <v>197</v>
      </c>
      <c r="IL23" s="149" t="s">
        <v>197</v>
      </c>
      <c r="IM23" s="148">
        <v>21.5</v>
      </c>
      <c r="IN23" s="149" t="s">
        <v>197</v>
      </c>
      <c r="IO23" s="148">
        <v>33.1</v>
      </c>
      <c r="IP23" s="149" t="s">
        <v>197</v>
      </c>
      <c r="IQ23" s="148">
        <v>129</v>
      </c>
      <c r="IR23" s="148">
        <v>132.19999999999999</v>
      </c>
      <c r="IS23" s="148">
        <v>104.1</v>
      </c>
      <c r="IT23" s="148">
        <v>114.6</v>
      </c>
      <c r="IU23" s="148">
        <v>102.2</v>
      </c>
      <c r="IV23" s="148">
        <v>64.7</v>
      </c>
      <c r="IW23" s="148">
        <v>72.599999999999994</v>
      </c>
      <c r="IX23" s="149" t="s">
        <v>197</v>
      </c>
      <c r="IY23" s="149" t="s">
        <v>197</v>
      </c>
      <c r="IZ23" s="149" t="s">
        <v>197</v>
      </c>
      <c r="JA23" s="149" t="s">
        <v>197</v>
      </c>
      <c r="JB23" s="149" t="s">
        <v>197</v>
      </c>
      <c r="JC23" s="148">
        <v>91.8</v>
      </c>
      <c r="JD23" s="148">
        <v>96.8</v>
      </c>
      <c r="JE23" s="148">
        <v>95.7</v>
      </c>
      <c r="JF23" s="48">
        <v>182</v>
      </c>
      <c r="JG23" s="48">
        <v>126.7</v>
      </c>
      <c r="JH23" s="48">
        <v>104.9</v>
      </c>
      <c r="JI23" s="48">
        <v>83.8</v>
      </c>
      <c r="JJ23" s="48">
        <v>97</v>
      </c>
      <c r="JK23" s="48">
        <v>104.2</v>
      </c>
      <c r="JL23" s="48">
        <v>94.1</v>
      </c>
      <c r="JM23" s="48">
        <v>86.4</v>
      </c>
      <c r="JN23" s="48">
        <v>87.1</v>
      </c>
      <c r="JO23" s="48">
        <v>64.599999999999994</v>
      </c>
    </row>
    <row r="24" spans="1:275">
      <c r="A24" s="45"/>
      <c r="B24" s="46" t="s">
        <v>104</v>
      </c>
      <c r="C24" s="45" t="s">
        <v>17</v>
      </c>
      <c r="D24" s="47" t="s">
        <v>197</v>
      </c>
      <c r="E24" s="47" t="s">
        <v>197</v>
      </c>
      <c r="F24" s="47" t="s">
        <v>197</v>
      </c>
      <c r="G24" s="47" t="s">
        <v>197</v>
      </c>
      <c r="H24" s="148">
        <v>121.4</v>
      </c>
      <c r="I24" s="148">
        <v>127.5</v>
      </c>
      <c r="J24" s="148">
        <v>145.5</v>
      </c>
      <c r="K24" s="148">
        <v>65.2</v>
      </c>
      <c r="L24" s="148">
        <v>117.6</v>
      </c>
      <c r="M24" s="148">
        <v>143.6</v>
      </c>
      <c r="N24" s="148">
        <v>107.8</v>
      </c>
      <c r="O24" s="148">
        <v>154.5</v>
      </c>
      <c r="P24" s="148">
        <v>112.8</v>
      </c>
      <c r="Q24" s="148">
        <v>81.7</v>
      </c>
      <c r="R24" s="148">
        <v>108.6</v>
      </c>
      <c r="S24" s="148">
        <v>113.7</v>
      </c>
      <c r="T24" s="148">
        <v>97.4</v>
      </c>
      <c r="U24" s="148">
        <v>154.1</v>
      </c>
      <c r="V24" s="148">
        <v>46.9</v>
      </c>
      <c r="W24" s="148">
        <v>151.6</v>
      </c>
      <c r="X24" s="148">
        <v>105.5</v>
      </c>
      <c r="Y24" s="148">
        <v>115.1</v>
      </c>
      <c r="Z24" s="148">
        <v>87.3</v>
      </c>
      <c r="AA24" s="148">
        <v>173.5</v>
      </c>
      <c r="AB24" s="148">
        <v>131.9</v>
      </c>
      <c r="AC24" s="148">
        <v>129.4</v>
      </c>
      <c r="AD24" s="148">
        <v>138.19999999999999</v>
      </c>
      <c r="AE24" s="148">
        <v>90</v>
      </c>
      <c r="AF24" s="148">
        <v>98.3</v>
      </c>
      <c r="AG24" s="148">
        <v>47.7</v>
      </c>
      <c r="AH24" s="148">
        <v>99.3</v>
      </c>
      <c r="AI24" s="149" t="s">
        <v>197</v>
      </c>
      <c r="AJ24" s="148">
        <v>78.5</v>
      </c>
      <c r="AK24" s="148">
        <v>144.5</v>
      </c>
      <c r="AL24" s="149" t="s">
        <v>197</v>
      </c>
      <c r="AM24" s="148">
        <v>90.5</v>
      </c>
      <c r="AN24" s="148">
        <v>79.400000000000006</v>
      </c>
      <c r="AO24" s="148">
        <v>90.5</v>
      </c>
      <c r="AP24" s="148">
        <v>90.4</v>
      </c>
      <c r="AQ24" s="148">
        <v>3.1</v>
      </c>
      <c r="AR24" s="148">
        <v>44.5</v>
      </c>
      <c r="AS24" s="149" t="s">
        <v>197</v>
      </c>
      <c r="AT24" s="148">
        <v>102.7</v>
      </c>
      <c r="AU24" s="149" t="s">
        <v>197</v>
      </c>
      <c r="AV24" s="148">
        <v>135.5</v>
      </c>
      <c r="AW24" s="148">
        <v>349.9</v>
      </c>
      <c r="AX24" s="149" t="s">
        <v>197</v>
      </c>
      <c r="AY24" s="148">
        <v>132.30000000000001</v>
      </c>
      <c r="AZ24" s="148">
        <v>116.4</v>
      </c>
      <c r="BA24" s="148">
        <v>89.6</v>
      </c>
      <c r="BB24" s="148">
        <v>90.8</v>
      </c>
      <c r="BC24" s="148">
        <v>98.1</v>
      </c>
      <c r="BD24" s="148">
        <v>93.4</v>
      </c>
      <c r="BE24" s="148">
        <v>94.5</v>
      </c>
      <c r="BF24" s="148">
        <v>122.6</v>
      </c>
      <c r="BG24" s="148">
        <v>103.7</v>
      </c>
      <c r="BH24" s="148">
        <v>105.1</v>
      </c>
      <c r="BI24" s="148">
        <v>152</v>
      </c>
      <c r="BJ24" s="148">
        <v>105</v>
      </c>
      <c r="BK24" s="148">
        <v>129.1</v>
      </c>
      <c r="BL24" s="148">
        <v>98.8</v>
      </c>
      <c r="BM24" s="148">
        <v>65.099999999999994</v>
      </c>
      <c r="BN24" s="148">
        <v>74.2</v>
      </c>
      <c r="BO24" s="149" t="s">
        <v>197</v>
      </c>
      <c r="BP24" s="148">
        <v>63.4</v>
      </c>
      <c r="BQ24" s="148">
        <v>59.8</v>
      </c>
      <c r="BR24" s="148">
        <v>120.1</v>
      </c>
      <c r="BS24" s="148">
        <v>81.8</v>
      </c>
      <c r="BT24" s="148">
        <v>99.6</v>
      </c>
      <c r="BU24" s="148">
        <v>27.1</v>
      </c>
      <c r="BV24" s="148">
        <v>43.7</v>
      </c>
      <c r="BW24" s="148">
        <v>38.299999999999997</v>
      </c>
      <c r="BX24" s="148">
        <v>115.2</v>
      </c>
      <c r="BY24" s="148">
        <v>47.8</v>
      </c>
      <c r="BZ24" s="148">
        <v>91.1</v>
      </c>
      <c r="CA24" s="148">
        <v>104.3</v>
      </c>
      <c r="CB24" s="148">
        <v>138.69999999999999</v>
      </c>
      <c r="CC24" s="148">
        <v>125</v>
      </c>
      <c r="CD24" s="148">
        <v>154.4</v>
      </c>
      <c r="CE24" s="148">
        <v>77.599999999999994</v>
      </c>
      <c r="CF24" s="148">
        <v>115.6</v>
      </c>
      <c r="CG24" s="149" t="s">
        <v>197</v>
      </c>
      <c r="CH24" s="149" t="s">
        <v>197</v>
      </c>
      <c r="CI24" s="149" t="s">
        <v>197</v>
      </c>
      <c r="CJ24" s="148">
        <v>85.8</v>
      </c>
      <c r="CK24" s="148">
        <v>31.9</v>
      </c>
      <c r="CL24" s="148">
        <v>54.4</v>
      </c>
      <c r="CM24" s="148">
        <v>217.5</v>
      </c>
      <c r="CN24" s="148">
        <v>72</v>
      </c>
      <c r="CO24" s="148">
        <v>134.69999999999999</v>
      </c>
      <c r="CP24" s="149" t="s">
        <v>197</v>
      </c>
      <c r="CQ24" s="149" t="s">
        <v>197</v>
      </c>
      <c r="CR24" s="149" t="s">
        <v>197</v>
      </c>
      <c r="CS24" s="149" t="s">
        <v>197</v>
      </c>
      <c r="CT24" s="148">
        <v>282</v>
      </c>
      <c r="CU24" s="148">
        <v>144.4</v>
      </c>
      <c r="CV24" s="148">
        <v>202.6</v>
      </c>
      <c r="CW24" s="148">
        <v>153.19999999999999</v>
      </c>
      <c r="CX24" s="148">
        <v>88.8</v>
      </c>
      <c r="CY24" s="148">
        <v>117.1</v>
      </c>
      <c r="CZ24" s="148">
        <v>84.3</v>
      </c>
      <c r="DA24" s="148">
        <v>31.5</v>
      </c>
      <c r="DB24" s="148">
        <v>32.9</v>
      </c>
      <c r="DC24" s="148">
        <v>32.4</v>
      </c>
      <c r="DD24" s="148">
        <v>121</v>
      </c>
      <c r="DE24" s="148">
        <v>71.099999999999994</v>
      </c>
      <c r="DF24" s="148">
        <v>102.3</v>
      </c>
      <c r="DG24" s="148">
        <v>101.6</v>
      </c>
      <c r="DH24" s="148">
        <v>154.9</v>
      </c>
      <c r="DI24" s="148">
        <v>136.19999999999999</v>
      </c>
      <c r="DJ24" s="148">
        <v>165.1</v>
      </c>
      <c r="DK24" s="148">
        <v>75.099999999999994</v>
      </c>
      <c r="DL24" s="148">
        <v>117.2</v>
      </c>
      <c r="DM24" s="148">
        <v>81.400000000000006</v>
      </c>
      <c r="DN24" s="148">
        <v>28.7</v>
      </c>
      <c r="DO24" s="148">
        <v>48.7</v>
      </c>
      <c r="DP24" s="149" t="s">
        <v>197</v>
      </c>
      <c r="DQ24" s="149" t="s">
        <v>197</v>
      </c>
      <c r="DR24" s="149" t="s">
        <v>197</v>
      </c>
      <c r="DS24" s="149" t="s">
        <v>197</v>
      </c>
      <c r="DT24" s="149" t="s">
        <v>197</v>
      </c>
      <c r="DU24" s="149" t="s">
        <v>197</v>
      </c>
      <c r="DV24" s="148">
        <v>52.5</v>
      </c>
      <c r="DW24" s="148">
        <v>96.9</v>
      </c>
      <c r="DX24" s="148">
        <v>81.2</v>
      </c>
      <c r="DY24" s="148">
        <v>71.3</v>
      </c>
      <c r="DZ24" s="148">
        <v>27.4</v>
      </c>
      <c r="EA24" s="148">
        <v>52.3</v>
      </c>
      <c r="EB24" s="148">
        <v>153.80000000000001</v>
      </c>
      <c r="EC24" s="148">
        <v>44.9</v>
      </c>
      <c r="ED24" s="148">
        <v>75.7</v>
      </c>
      <c r="EE24" s="149" t="s">
        <v>197</v>
      </c>
      <c r="EF24" s="149" t="s">
        <v>197</v>
      </c>
      <c r="EG24" s="149" t="s">
        <v>197</v>
      </c>
      <c r="EH24" s="149" t="s">
        <v>197</v>
      </c>
      <c r="EI24" s="148">
        <v>173.5</v>
      </c>
      <c r="EJ24" s="148">
        <v>100.6</v>
      </c>
      <c r="EK24" s="148">
        <v>126.4</v>
      </c>
      <c r="EL24" s="149" t="s">
        <v>197</v>
      </c>
      <c r="EM24" s="148">
        <v>139.5</v>
      </c>
      <c r="EN24" s="148">
        <v>31.5</v>
      </c>
      <c r="EO24" s="148">
        <v>85.9</v>
      </c>
      <c r="EP24" s="149" t="s">
        <v>197</v>
      </c>
      <c r="EQ24" s="149" t="s">
        <v>197</v>
      </c>
      <c r="ER24" s="149" t="s">
        <v>197</v>
      </c>
      <c r="ES24" s="149" t="s">
        <v>197</v>
      </c>
      <c r="ET24" s="148">
        <v>168.7</v>
      </c>
      <c r="EU24" s="149" t="s">
        <v>197</v>
      </c>
      <c r="EV24" s="148">
        <v>103.4</v>
      </c>
      <c r="EW24" s="148">
        <v>80</v>
      </c>
      <c r="EX24" s="148">
        <v>87.4</v>
      </c>
      <c r="EY24" s="148">
        <v>95.3</v>
      </c>
      <c r="EZ24" s="148">
        <v>86</v>
      </c>
      <c r="FA24" s="148">
        <v>83.8</v>
      </c>
      <c r="FB24" s="148">
        <v>84.7</v>
      </c>
      <c r="FC24" s="148">
        <v>104.3</v>
      </c>
      <c r="FD24" s="148">
        <v>89.1</v>
      </c>
      <c r="FE24" s="148">
        <v>96.2</v>
      </c>
      <c r="FF24" s="148">
        <v>93.2</v>
      </c>
      <c r="FG24" s="148">
        <v>21.6</v>
      </c>
      <c r="FH24" s="148">
        <v>26.1</v>
      </c>
      <c r="FI24" s="148">
        <v>22.9</v>
      </c>
      <c r="FJ24" s="148">
        <v>145.9</v>
      </c>
      <c r="FK24" s="148">
        <v>88</v>
      </c>
      <c r="FL24" s="148">
        <v>113.8</v>
      </c>
      <c r="FM24" s="148">
        <v>64.900000000000006</v>
      </c>
      <c r="FN24" s="148">
        <v>46.8</v>
      </c>
      <c r="FO24" s="148">
        <v>57.3</v>
      </c>
      <c r="FP24" s="148">
        <v>31.6</v>
      </c>
      <c r="FQ24" s="148">
        <v>66.099999999999994</v>
      </c>
      <c r="FR24" s="148">
        <v>54.2</v>
      </c>
      <c r="FS24" s="148">
        <v>126.1</v>
      </c>
      <c r="FT24" s="148">
        <v>46.3</v>
      </c>
      <c r="FU24" s="148">
        <v>96.1</v>
      </c>
      <c r="FV24" s="148">
        <v>107.3</v>
      </c>
      <c r="FW24" s="148">
        <v>70.5</v>
      </c>
      <c r="FX24" s="148">
        <v>127</v>
      </c>
      <c r="FY24" s="148">
        <v>96.9</v>
      </c>
      <c r="FZ24" s="148">
        <v>97.1</v>
      </c>
      <c r="GA24" s="148">
        <v>107.3</v>
      </c>
      <c r="GB24" s="148">
        <v>70.2</v>
      </c>
      <c r="GC24" s="148">
        <v>77.3</v>
      </c>
      <c r="GD24" s="148">
        <v>21.9</v>
      </c>
      <c r="GE24" s="149" t="s">
        <v>197</v>
      </c>
      <c r="GF24" s="148">
        <v>14.4</v>
      </c>
      <c r="GG24" s="148">
        <v>230</v>
      </c>
      <c r="GH24" s="148">
        <v>118</v>
      </c>
      <c r="GI24" s="148">
        <v>118.7</v>
      </c>
      <c r="GJ24" s="148">
        <v>167.4</v>
      </c>
      <c r="GK24" s="148">
        <v>42.9</v>
      </c>
      <c r="GL24" s="148">
        <v>90.1</v>
      </c>
      <c r="GM24" s="148">
        <v>99.5</v>
      </c>
      <c r="GN24" s="148">
        <v>92.3</v>
      </c>
      <c r="GO24" s="148">
        <v>94.9</v>
      </c>
      <c r="GP24" s="148">
        <v>88.8</v>
      </c>
      <c r="GQ24" s="148">
        <v>119.1</v>
      </c>
      <c r="GR24" s="148">
        <v>108.3</v>
      </c>
      <c r="GS24" s="148">
        <v>38</v>
      </c>
      <c r="GT24" s="148">
        <v>90.9</v>
      </c>
      <c r="GU24" s="148">
        <v>80.2</v>
      </c>
      <c r="GV24" s="148">
        <v>195.1</v>
      </c>
      <c r="GW24" s="148">
        <v>152</v>
      </c>
      <c r="GX24" s="148">
        <v>169.7</v>
      </c>
      <c r="GY24" s="148">
        <v>114.5</v>
      </c>
      <c r="GZ24" s="148">
        <v>107.5</v>
      </c>
      <c r="HA24" s="148">
        <v>110.9</v>
      </c>
      <c r="HB24" s="148">
        <v>112.2</v>
      </c>
      <c r="HC24" s="148">
        <v>84.3</v>
      </c>
      <c r="HD24" s="148">
        <v>92.8</v>
      </c>
      <c r="HE24" s="148">
        <v>45.8</v>
      </c>
      <c r="HF24" s="148">
        <v>80.5</v>
      </c>
      <c r="HG24" s="148">
        <v>78.599999999999994</v>
      </c>
      <c r="HH24" s="149" t="s">
        <v>197</v>
      </c>
      <c r="HI24" s="148">
        <v>244.9</v>
      </c>
      <c r="HJ24" s="148">
        <v>214.2</v>
      </c>
      <c r="HK24" s="148">
        <v>229.1</v>
      </c>
      <c r="HL24" s="148">
        <v>273.5</v>
      </c>
      <c r="HM24" s="148">
        <v>154.5</v>
      </c>
      <c r="HN24" s="148">
        <v>188.3</v>
      </c>
      <c r="HO24" s="149" t="s">
        <v>197</v>
      </c>
      <c r="HP24" s="149" t="s">
        <v>197</v>
      </c>
      <c r="HQ24" s="149" t="s">
        <v>197</v>
      </c>
      <c r="HR24" s="149" t="s">
        <v>197</v>
      </c>
      <c r="HS24" s="149" t="s">
        <v>197</v>
      </c>
      <c r="HT24" s="149" t="s">
        <v>197</v>
      </c>
      <c r="HU24" s="148">
        <v>54.1</v>
      </c>
      <c r="HV24" s="148">
        <v>77.3</v>
      </c>
      <c r="HW24" s="148">
        <v>76</v>
      </c>
      <c r="HX24" s="148">
        <v>134.69999999999999</v>
      </c>
      <c r="HY24" s="149" t="s">
        <v>197</v>
      </c>
      <c r="HZ24" s="148">
        <v>190.2</v>
      </c>
      <c r="IA24" s="148">
        <v>171.8</v>
      </c>
      <c r="IB24" s="148">
        <v>249.8</v>
      </c>
      <c r="IC24" s="148">
        <v>207.8</v>
      </c>
      <c r="ID24" s="148">
        <v>35.4</v>
      </c>
      <c r="IE24" s="148">
        <v>17.899999999999999</v>
      </c>
      <c r="IF24" s="149" t="s">
        <v>197</v>
      </c>
      <c r="IG24" s="148">
        <v>90.5</v>
      </c>
      <c r="IH24" s="148">
        <v>42.9</v>
      </c>
      <c r="II24" s="149" t="s">
        <v>197</v>
      </c>
      <c r="IJ24" s="149" t="s">
        <v>197</v>
      </c>
      <c r="IK24" s="149" t="s">
        <v>197</v>
      </c>
      <c r="IL24" s="149" t="s">
        <v>197</v>
      </c>
      <c r="IM24" s="149" t="s">
        <v>197</v>
      </c>
      <c r="IN24" s="149" t="s">
        <v>197</v>
      </c>
      <c r="IO24" s="149" t="s">
        <v>197</v>
      </c>
      <c r="IP24" s="149" t="s">
        <v>197</v>
      </c>
      <c r="IQ24" s="148">
        <v>92.1</v>
      </c>
      <c r="IR24" s="148">
        <v>131.80000000000001</v>
      </c>
      <c r="IS24" s="148">
        <v>57.9</v>
      </c>
      <c r="IT24" s="148">
        <v>85.4</v>
      </c>
      <c r="IU24" s="148">
        <v>91.5</v>
      </c>
      <c r="IV24" s="148">
        <v>42.9</v>
      </c>
      <c r="IW24" s="148">
        <v>53.1</v>
      </c>
      <c r="IX24" s="148">
        <v>427.8</v>
      </c>
      <c r="IY24" s="148">
        <v>138.1</v>
      </c>
      <c r="IZ24" s="148">
        <v>167.4</v>
      </c>
      <c r="JA24" s="148">
        <v>171.7</v>
      </c>
      <c r="JB24" s="149" t="s">
        <v>197</v>
      </c>
      <c r="JC24" s="148">
        <v>196.7</v>
      </c>
      <c r="JD24" s="148">
        <v>169.3</v>
      </c>
      <c r="JE24" s="148">
        <v>175.7</v>
      </c>
      <c r="JF24" s="48" t="s">
        <v>87</v>
      </c>
      <c r="JG24" s="48">
        <v>34.1</v>
      </c>
      <c r="JH24" s="48">
        <v>35.9</v>
      </c>
      <c r="JI24" s="48">
        <v>164.6</v>
      </c>
      <c r="JJ24" s="48">
        <v>60.4</v>
      </c>
      <c r="JK24" s="48">
        <v>67.3</v>
      </c>
      <c r="JL24" s="48">
        <v>52.3</v>
      </c>
      <c r="JM24" s="48">
        <v>57.4</v>
      </c>
      <c r="JN24" s="48">
        <v>43.5</v>
      </c>
      <c r="JO24" s="48">
        <v>43.2</v>
      </c>
    </row>
    <row r="25" spans="1:275">
      <c r="A25" s="45"/>
      <c r="B25" s="46" t="s">
        <v>105</v>
      </c>
      <c r="C25" s="45" t="s">
        <v>18</v>
      </c>
      <c r="D25" s="47" t="s">
        <v>197</v>
      </c>
      <c r="E25" s="47" t="s">
        <v>197</v>
      </c>
      <c r="F25" s="47" t="s">
        <v>197</v>
      </c>
      <c r="G25" s="47" t="s">
        <v>197</v>
      </c>
      <c r="H25" s="148">
        <v>94.1</v>
      </c>
      <c r="I25" s="148">
        <v>93.3</v>
      </c>
      <c r="J25" s="148">
        <v>90</v>
      </c>
      <c r="K25" s="148">
        <v>120.5</v>
      </c>
      <c r="L25" s="148">
        <v>56.2</v>
      </c>
      <c r="M25" s="148">
        <v>53.9</v>
      </c>
      <c r="N25" s="148">
        <v>111.5</v>
      </c>
      <c r="O25" s="149" t="s">
        <v>197</v>
      </c>
      <c r="P25" s="148">
        <v>63.5</v>
      </c>
      <c r="Q25" s="148">
        <v>105.5</v>
      </c>
      <c r="R25" s="148">
        <v>67.900000000000006</v>
      </c>
      <c r="S25" s="148">
        <v>104.4</v>
      </c>
      <c r="T25" s="148">
        <v>77.599999999999994</v>
      </c>
      <c r="U25" s="148">
        <v>194</v>
      </c>
      <c r="V25" s="148">
        <v>58.7</v>
      </c>
      <c r="W25" s="148">
        <v>79.3</v>
      </c>
      <c r="X25" s="148">
        <v>38.1</v>
      </c>
      <c r="Y25" s="148">
        <v>94.1</v>
      </c>
      <c r="Z25" s="148">
        <v>78.5</v>
      </c>
      <c r="AA25" s="148">
        <v>101.5</v>
      </c>
      <c r="AB25" s="148">
        <v>51.9</v>
      </c>
      <c r="AC25" s="148">
        <v>35.4</v>
      </c>
      <c r="AD25" s="149" t="s">
        <v>197</v>
      </c>
      <c r="AE25" s="148">
        <v>95</v>
      </c>
      <c r="AF25" s="148">
        <v>96.7</v>
      </c>
      <c r="AG25" s="148">
        <v>103.6</v>
      </c>
      <c r="AH25" s="148">
        <v>89.4</v>
      </c>
      <c r="AI25" s="149" t="s">
        <v>197</v>
      </c>
      <c r="AJ25" s="148">
        <v>88.4</v>
      </c>
      <c r="AK25" s="148">
        <v>118</v>
      </c>
      <c r="AL25" s="149" t="s">
        <v>197</v>
      </c>
      <c r="AM25" s="149" t="s">
        <v>197</v>
      </c>
      <c r="AN25" s="149" t="s">
        <v>197</v>
      </c>
      <c r="AO25" s="149" t="s">
        <v>197</v>
      </c>
      <c r="AP25" s="149" t="s">
        <v>197</v>
      </c>
      <c r="AQ25" s="148">
        <v>1.5</v>
      </c>
      <c r="AR25" s="148">
        <v>24.4</v>
      </c>
      <c r="AS25" s="149" t="s">
        <v>197</v>
      </c>
      <c r="AT25" s="148">
        <v>88.9</v>
      </c>
      <c r="AU25" s="149" t="s">
        <v>197</v>
      </c>
      <c r="AV25" s="148">
        <v>71.900000000000006</v>
      </c>
      <c r="AW25" s="148">
        <v>128.6</v>
      </c>
      <c r="AX25" s="149" t="s">
        <v>197</v>
      </c>
      <c r="AY25" s="149" t="s">
        <v>197</v>
      </c>
      <c r="AZ25" s="148">
        <v>68.5</v>
      </c>
      <c r="BA25" s="148">
        <v>72.8</v>
      </c>
      <c r="BB25" s="148">
        <v>72.599999999999994</v>
      </c>
      <c r="BC25" s="148">
        <v>83.6</v>
      </c>
      <c r="BD25" s="148">
        <v>56.4</v>
      </c>
      <c r="BE25" s="148">
        <v>62.6</v>
      </c>
      <c r="BF25" s="148">
        <v>85</v>
      </c>
      <c r="BG25" s="148">
        <v>70.5</v>
      </c>
      <c r="BH25" s="148">
        <v>71.5</v>
      </c>
      <c r="BI25" s="148">
        <v>53.5</v>
      </c>
      <c r="BJ25" s="148">
        <v>89.3</v>
      </c>
      <c r="BK25" s="148">
        <v>71</v>
      </c>
      <c r="BL25" s="148">
        <v>64.400000000000006</v>
      </c>
      <c r="BM25" s="148">
        <v>106.1</v>
      </c>
      <c r="BN25" s="148">
        <v>95</v>
      </c>
      <c r="BO25" s="149" t="s">
        <v>197</v>
      </c>
      <c r="BP25" s="148">
        <v>111.4</v>
      </c>
      <c r="BQ25" s="148">
        <v>90.4</v>
      </c>
      <c r="BR25" s="148">
        <v>75.900000000000006</v>
      </c>
      <c r="BS25" s="148">
        <v>119</v>
      </c>
      <c r="BT25" s="148">
        <v>98.9</v>
      </c>
      <c r="BU25" s="148">
        <v>12.6</v>
      </c>
      <c r="BV25" s="148">
        <v>28.7</v>
      </c>
      <c r="BW25" s="148">
        <v>23.5</v>
      </c>
      <c r="BX25" s="148">
        <v>74.900000000000006</v>
      </c>
      <c r="BY25" s="148">
        <v>76.900000000000006</v>
      </c>
      <c r="BZ25" s="148">
        <v>75.599999999999994</v>
      </c>
      <c r="CA25" s="148">
        <v>57.8</v>
      </c>
      <c r="CB25" s="148">
        <v>94.7</v>
      </c>
      <c r="CC25" s="148">
        <v>80</v>
      </c>
      <c r="CD25" s="148">
        <v>177.3</v>
      </c>
      <c r="CE25" s="148">
        <v>339.7</v>
      </c>
      <c r="CF25" s="148">
        <v>259.2</v>
      </c>
      <c r="CG25" s="149" t="s">
        <v>197</v>
      </c>
      <c r="CH25" s="149" t="s">
        <v>197</v>
      </c>
      <c r="CI25" s="149" t="s">
        <v>197</v>
      </c>
      <c r="CJ25" s="148">
        <v>90.5</v>
      </c>
      <c r="CK25" s="148">
        <v>94.7</v>
      </c>
      <c r="CL25" s="148">
        <v>92.9</v>
      </c>
      <c r="CM25" s="149" t="s">
        <v>197</v>
      </c>
      <c r="CN25" s="149" t="s">
        <v>197</v>
      </c>
      <c r="CO25" s="149" t="s">
        <v>197</v>
      </c>
      <c r="CP25" s="149" t="s">
        <v>197</v>
      </c>
      <c r="CQ25" s="149" t="s">
        <v>197</v>
      </c>
      <c r="CR25" s="149" t="s">
        <v>197</v>
      </c>
      <c r="CS25" s="149" t="s">
        <v>197</v>
      </c>
      <c r="CT25" s="148">
        <v>76.599999999999994</v>
      </c>
      <c r="CU25" s="148">
        <v>124.9</v>
      </c>
      <c r="CV25" s="148">
        <v>104.5</v>
      </c>
      <c r="CW25" s="148">
        <v>86.4</v>
      </c>
      <c r="CX25" s="148">
        <v>106.7</v>
      </c>
      <c r="CY25" s="148">
        <v>97.8</v>
      </c>
      <c r="CZ25" s="148">
        <v>97</v>
      </c>
      <c r="DA25" s="148">
        <v>6.9</v>
      </c>
      <c r="DB25" s="148">
        <v>70</v>
      </c>
      <c r="DC25" s="148">
        <v>49.8</v>
      </c>
      <c r="DD25" s="148">
        <v>70.900000000000006</v>
      </c>
      <c r="DE25" s="148">
        <v>71</v>
      </c>
      <c r="DF25" s="148">
        <v>70.900000000000006</v>
      </c>
      <c r="DG25" s="148">
        <v>52.8</v>
      </c>
      <c r="DH25" s="148">
        <v>82.3</v>
      </c>
      <c r="DI25" s="148">
        <v>71.900000000000006</v>
      </c>
      <c r="DJ25" s="148">
        <v>170.6</v>
      </c>
      <c r="DK25" s="148">
        <v>328.2</v>
      </c>
      <c r="DL25" s="148">
        <v>254.2</v>
      </c>
      <c r="DM25" s="148">
        <v>88.3</v>
      </c>
      <c r="DN25" s="148">
        <v>83.2</v>
      </c>
      <c r="DO25" s="148">
        <v>85.1</v>
      </c>
      <c r="DP25" s="149" t="s">
        <v>197</v>
      </c>
      <c r="DQ25" s="149" t="s">
        <v>197</v>
      </c>
      <c r="DR25" s="149" t="s">
        <v>197</v>
      </c>
      <c r="DS25" s="149" t="s">
        <v>197</v>
      </c>
      <c r="DT25" s="149" t="s">
        <v>197</v>
      </c>
      <c r="DU25" s="149" t="s">
        <v>197</v>
      </c>
      <c r="DV25" s="148">
        <v>70.900000000000006</v>
      </c>
      <c r="DW25" s="148">
        <v>34.1</v>
      </c>
      <c r="DX25" s="148">
        <v>47.1</v>
      </c>
      <c r="DY25" s="148">
        <v>238.5</v>
      </c>
      <c r="DZ25" s="148">
        <v>123.2</v>
      </c>
      <c r="EA25" s="148">
        <v>188.8</v>
      </c>
      <c r="EB25" s="148">
        <v>80.400000000000006</v>
      </c>
      <c r="EC25" s="148">
        <v>291.5</v>
      </c>
      <c r="ED25" s="148">
        <v>231.6</v>
      </c>
      <c r="EE25" s="148">
        <v>254.8</v>
      </c>
      <c r="EF25" s="148">
        <v>146.69999999999999</v>
      </c>
      <c r="EG25" s="148">
        <v>105.7</v>
      </c>
      <c r="EH25" s="148">
        <v>123.3</v>
      </c>
      <c r="EI25" s="148">
        <v>101.7</v>
      </c>
      <c r="EJ25" s="148">
        <v>94.8</v>
      </c>
      <c r="EK25" s="148">
        <v>97.3</v>
      </c>
      <c r="EL25" s="149" t="s">
        <v>197</v>
      </c>
      <c r="EM25" s="148">
        <v>155.6</v>
      </c>
      <c r="EN25" s="148">
        <v>238.9</v>
      </c>
      <c r="EO25" s="148">
        <v>196.9</v>
      </c>
      <c r="EP25" s="149" t="s">
        <v>197</v>
      </c>
      <c r="EQ25" s="149" t="s">
        <v>197</v>
      </c>
      <c r="ER25" s="149" t="s">
        <v>197</v>
      </c>
      <c r="ES25" s="148">
        <v>654.29999999999995</v>
      </c>
      <c r="ET25" s="148">
        <v>48.9</v>
      </c>
      <c r="EU25" s="149" t="s">
        <v>197</v>
      </c>
      <c r="EV25" s="148">
        <v>78.400000000000006</v>
      </c>
      <c r="EW25" s="148">
        <v>75.2</v>
      </c>
      <c r="EX25" s="148">
        <v>76.2</v>
      </c>
      <c r="EY25" s="148">
        <v>51.9</v>
      </c>
      <c r="EZ25" s="148">
        <v>112</v>
      </c>
      <c r="FA25" s="148">
        <v>66.7</v>
      </c>
      <c r="FB25" s="148">
        <v>84.4</v>
      </c>
      <c r="FC25" s="148">
        <v>68.8</v>
      </c>
      <c r="FD25" s="148">
        <v>134.5</v>
      </c>
      <c r="FE25" s="148">
        <v>78.099999999999994</v>
      </c>
      <c r="FF25" s="148">
        <v>102.1</v>
      </c>
      <c r="FG25" s="148">
        <v>220.3</v>
      </c>
      <c r="FH25" s="148">
        <v>186.5</v>
      </c>
      <c r="FI25" s="148">
        <v>210.4</v>
      </c>
      <c r="FJ25" s="148">
        <v>47.1</v>
      </c>
      <c r="FK25" s="148">
        <v>86.4</v>
      </c>
      <c r="FL25" s="148">
        <v>68.900000000000006</v>
      </c>
      <c r="FM25" s="148">
        <v>56.6</v>
      </c>
      <c r="FN25" s="148">
        <v>86.3</v>
      </c>
      <c r="FO25" s="148">
        <v>69.099999999999994</v>
      </c>
      <c r="FP25" s="148">
        <v>133.6</v>
      </c>
      <c r="FQ25" s="148">
        <v>71</v>
      </c>
      <c r="FR25" s="148">
        <v>92.7</v>
      </c>
      <c r="FS25" s="148">
        <v>67.099999999999994</v>
      </c>
      <c r="FT25" s="148">
        <v>54.1</v>
      </c>
      <c r="FU25" s="148">
        <v>62.2</v>
      </c>
      <c r="FV25" s="148">
        <v>88.1</v>
      </c>
      <c r="FW25" s="148">
        <v>85.5</v>
      </c>
      <c r="FX25" s="148">
        <v>111.3</v>
      </c>
      <c r="FY25" s="148">
        <v>101.3</v>
      </c>
      <c r="FZ25" s="148">
        <v>101.4</v>
      </c>
      <c r="GA25" s="148">
        <v>68.2</v>
      </c>
      <c r="GB25" s="148">
        <v>111.2</v>
      </c>
      <c r="GC25" s="148">
        <v>103</v>
      </c>
      <c r="GD25" s="149" t="s">
        <v>197</v>
      </c>
      <c r="GE25" s="149" t="s">
        <v>197</v>
      </c>
      <c r="GF25" s="149" t="s">
        <v>197</v>
      </c>
      <c r="GG25" s="148">
        <v>4.5</v>
      </c>
      <c r="GH25" s="148">
        <v>8.6999999999999993</v>
      </c>
      <c r="GI25" s="148">
        <v>8.6999999999999993</v>
      </c>
      <c r="GJ25" s="148">
        <v>193.9</v>
      </c>
      <c r="GK25" s="148">
        <v>999.8</v>
      </c>
      <c r="GL25" s="148">
        <v>693.9</v>
      </c>
      <c r="GM25" s="148">
        <v>73.3</v>
      </c>
      <c r="GN25" s="148">
        <v>92.4</v>
      </c>
      <c r="GO25" s="148">
        <v>85.5</v>
      </c>
      <c r="GP25" s="148">
        <v>44.4</v>
      </c>
      <c r="GQ25" s="148">
        <v>113.8</v>
      </c>
      <c r="GR25" s="148">
        <v>89</v>
      </c>
      <c r="GS25" s="148">
        <v>19.600000000000001</v>
      </c>
      <c r="GT25" s="148">
        <v>10</v>
      </c>
      <c r="GU25" s="148">
        <v>11.9</v>
      </c>
      <c r="GV25" s="148">
        <v>21.2</v>
      </c>
      <c r="GW25" s="148">
        <v>199.4</v>
      </c>
      <c r="GX25" s="148">
        <v>126.2</v>
      </c>
      <c r="GY25" s="148">
        <v>77.5</v>
      </c>
      <c r="GZ25" s="148">
        <v>75.400000000000006</v>
      </c>
      <c r="HA25" s="148">
        <v>76.400000000000006</v>
      </c>
      <c r="HB25" s="148">
        <v>70.3</v>
      </c>
      <c r="HC25" s="148">
        <v>87.2</v>
      </c>
      <c r="HD25" s="148">
        <v>82.1</v>
      </c>
      <c r="HE25" s="148">
        <v>25.6</v>
      </c>
      <c r="HF25" s="148">
        <v>9.1999999999999993</v>
      </c>
      <c r="HG25" s="148">
        <v>10.1</v>
      </c>
      <c r="HH25" s="149" t="s">
        <v>197</v>
      </c>
      <c r="HI25" s="148">
        <v>90.5</v>
      </c>
      <c r="HJ25" s="148">
        <v>95.6</v>
      </c>
      <c r="HK25" s="148">
        <v>93.1</v>
      </c>
      <c r="HL25" s="148">
        <v>90</v>
      </c>
      <c r="HM25" s="148">
        <v>85.6</v>
      </c>
      <c r="HN25" s="148">
        <v>86.9</v>
      </c>
      <c r="HO25" s="149" t="s">
        <v>197</v>
      </c>
      <c r="HP25" s="149" t="s">
        <v>197</v>
      </c>
      <c r="HQ25" s="149" t="s">
        <v>197</v>
      </c>
      <c r="HR25" s="149" t="s">
        <v>197</v>
      </c>
      <c r="HS25" s="149" t="s">
        <v>197</v>
      </c>
      <c r="HT25" s="149" t="s">
        <v>197</v>
      </c>
      <c r="HU25" s="148">
        <v>86.8</v>
      </c>
      <c r="HV25" s="148">
        <v>96.3</v>
      </c>
      <c r="HW25" s="148">
        <v>95.8</v>
      </c>
      <c r="HX25" s="148">
        <v>63.9</v>
      </c>
      <c r="HY25" s="149" t="s">
        <v>197</v>
      </c>
      <c r="HZ25" s="149" t="s">
        <v>197</v>
      </c>
      <c r="IA25" s="149" t="s">
        <v>197</v>
      </c>
      <c r="IB25" s="149" t="s">
        <v>197</v>
      </c>
      <c r="IC25" s="149" t="s">
        <v>197</v>
      </c>
      <c r="ID25" s="148">
        <v>8.1999999999999993</v>
      </c>
      <c r="IE25" s="149" t="s">
        <v>197</v>
      </c>
      <c r="IF25" s="149" t="s">
        <v>197</v>
      </c>
      <c r="IG25" s="149" t="s">
        <v>197</v>
      </c>
      <c r="IH25" s="148">
        <v>64.900000000000006</v>
      </c>
      <c r="II25" s="149" t="s">
        <v>197</v>
      </c>
      <c r="IJ25" s="149" t="s">
        <v>197</v>
      </c>
      <c r="IK25" s="149" t="s">
        <v>197</v>
      </c>
      <c r="IL25" s="149" t="s">
        <v>197</v>
      </c>
      <c r="IM25" s="148">
        <v>46.5</v>
      </c>
      <c r="IN25" s="148">
        <v>109.1</v>
      </c>
      <c r="IO25" s="149" t="s">
        <v>197</v>
      </c>
      <c r="IP25" s="148">
        <v>180.9</v>
      </c>
      <c r="IQ25" s="148">
        <v>41.5</v>
      </c>
      <c r="IR25" s="148">
        <v>21</v>
      </c>
      <c r="IS25" s="148">
        <v>21.2</v>
      </c>
      <c r="IT25" s="148">
        <v>21.1</v>
      </c>
      <c r="IU25" s="148">
        <v>64.5</v>
      </c>
      <c r="IV25" s="148">
        <v>20.100000000000001</v>
      </c>
      <c r="IW25" s="148">
        <v>29.4</v>
      </c>
      <c r="IX25" s="149" t="s">
        <v>197</v>
      </c>
      <c r="IY25" s="149" t="s">
        <v>197</v>
      </c>
      <c r="IZ25" s="149" t="s">
        <v>197</v>
      </c>
      <c r="JA25" s="149" t="s">
        <v>197</v>
      </c>
      <c r="JB25" s="149" t="s">
        <v>197</v>
      </c>
      <c r="JC25" s="148">
        <v>28.1</v>
      </c>
      <c r="JD25" s="148">
        <v>21.4</v>
      </c>
      <c r="JE25" s="148">
        <v>22.9</v>
      </c>
      <c r="JF25" s="48" t="s">
        <v>87</v>
      </c>
      <c r="JG25" s="48" t="s">
        <v>87</v>
      </c>
      <c r="JH25" s="48" t="s">
        <v>87</v>
      </c>
      <c r="JI25" s="48">
        <v>40.9</v>
      </c>
      <c r="JJ25" s="48">
        <v>63.7</v>
      </c>
      <c r="JK25" s="48">
        <v>60.2</v>
      </c>
      <c r="JL25" s="48">
        <v>54.1</v>
      </c>
      <c r="JM25" s="48">
        <v>76.7</v>
      </c>
      <c r="JN25" s="48">
        <v>76.3</v>
      </c>
      <c r="JO25" s="48">
        <v>158.5</v>
      </c>
    </row>
    <row r="26" spans="1:275">
      <c r="A26" s="45"/>
      <c r="B26" s="46" t="s">
        <v>106</v>
      </c>
      <c r="C26" s="45" t="s">
        <v>19</v>
      </c>
      <c r="D26" s="47" t="s">
        <v>197</v>
      </c>
      <c r="E26" s="47" t="s">
        <v>197</v>
      </c>
      <c r="F26" s="47" t="s">
        <v>197</v>
      </c>
      <c r="G26" s="47" t="s">
        <v>197</v>
      </c>
      <c r="H26" s="148">
        <v>93.4</v>
      </c>
      <c r="I26" s="148">
        <v>101.2</v>
      </c>
      <c r="J26" s="148">
        <v>121.3</v>
      </c>
      <c r="K26" s="148">
        <v>190.9</v>
      </c>
      <c r="L26" s="148">
        <v>89.9</v>
      </c>
      <c r="M26" s="148">
        <v>116</v>
      </c>
      <c r="N26" s="148">
        <v>62.9</v>
      </c>
      <c r="O26" s="148">
        <v>52.1</v>
      </c>
      <c r="P26" s="148">
        <v>122.1</v>
      </c>
      <c r="Q26" s="148">
        <v>54.8</v>
      </c>
      <c r="R26" s="148">
        <v>111.6</v>
      </c>
      <c r="S26" s="148">
        <v>79.099999999999994</v>
      </c>
      <c r="T26" s="148">
        <v>83.4</v>
      </c>
      <c r="U26" s="148">
        <v>55.6</v>
      </c>
      <c r="V26" s="148">
        <v>65.3</v>
      </c>
      <c r="W26" s="148">
        <v>103</v>
      </c>
      <c r="X26" s="148">
        <v>115.6</v>
      </c>
      <c r="Y26" s="148">
        <v>93.9</v>
      </c>
      <c r="Z26" s="148">
        <v>76.3</v>
      </c>
      <c r="AA26" s="148">
        <v>74</v>
      </c>
      <c r="AB26" s="148">
        <v>105.2</v>
      </c>
      <c r="AC26" s="148">
        <v>59</v>
      </c>
      <c r="AD26" s="148">
        <v>73.099999999999994</v>
      </c>
      <c r="AE26" s="148">
        <v>96</v>
      </c>
      <c r="AF26" s="148">
        <v>86.1</v>
      </c>
      <c r="AG26" s="148">
        <v>92.9</v>
      </c>
      <c r="AH26" s="148">
        <v>94.6</v>
      </c>
      <c r="AI26" s="148">
        <v>58.8</v>
      </c>
      <c r="AJ26" s="148">
        <v>75.3</v>
      </c>
      <c r="AK26" s="148">
        <v>142.1</v>
      </c>
      <c r="AL26" s="149" t="s">
        <v>197</v>
      </c>
      <c r="AM26" s="148">
        <v>57.9</v>
      </c>
      <c r="AN26" s="148">
        <v>364.2</v>
      </c>
      <c r="AO26" s="148">
        <v>99.9</v>
      </c>
      <c r="AP26" s="148">
        <v>102.6</v>
      </c>
      <c r="AQ26" s="148">
        <v>59.4</v>
      </c>
      <c r="AR26" s="148">
        <v>114.8</v>
      </c>
      <c r="AS26" s="149" t="s">
        <v>197</v>
      </c>
      <c r="AT26" s="148">
        <v>99.5</v>
      </c>
      <c r="AU26" s="149" t="s">
        <v>197</v>
      </c>
      <c r="AV26" s="148">
        <v>98.7</v>
      </c>
      <c r="AW26" s="149" t="s">
        <v>197</v>
      </c>
      <c r="AX26" s="148">
        <v>120.2</v>
      </c>
      <c r="AY26" s="148">
        <v>179.2</v>
      </c>
      <c r="AZ26" s="148">
        <v>83.8</v>
      </c>
      <c r="BA26" s="148">
        <v>101.2</v>
      </c>
      <c r="BB26" s="148">
        <v>100.4</v>
      </c>
      <c r="BC26" s="148">
        <v>83.2</v>
      </c>
      <c r="BD26" s="148">
        <v>93.9</v>
      </c>
      <c r="BE26" s="148">
        <v>91.4</v>
      </c>
      <c r="BF26" s="148">
        <v>75.400000000000006</v>
      </c>
      <c r="BG26" s="148">
        <v>92.1</v>
      </c>
      <c r="BH26" s="148">
        <v>90.9</v>
      </c>
      <c r="BI26" s="148">
        <v>107.5</v>
      </c>
      <c r="BJ26" s="148">
        <v>88.8</v>
      </c>
      <c r="BK26" s="148">
        <v>98.4</v>
      </c>
      <c r="BL26" s="148">
        <v>72.5</v>
      </c>
      <c r="BM26" s="148">
        <v>54.8</v>
      </c>
      <c r="BN26" s="148">
        <v>59.6</v>
      </c>
      <c r="BO26" s="149" t="s">
        <v>197</v>
      </c>
      <c r="BP26" s="148">
        <v>98.8</v>
      </c>
      <c r="BQ26" s="148">
        <v>90.9</v>
      </c>
      <c r="BR26" s="148">
        <v>85.6</v>
      </c>
      <c r="BS26" s="148">
        <v>112.8</v>
      </c>
      <c r="BT26" s="148">
        <v>100.2</v>
      </c>
      <c r="BU26" s="148">
        <v>52.1</v>
      </c>
      <c r="BV26" s="148">
        <v>98.5</v>
      </c>
      <c r="BW26" s="148">
        <v>83.4</v>
      </c>
      <c r="BX26" s="148">
        <v>85.3</v>
      </c>
      <c r="BY26" s="148">
        <v>148.1</v>
      </c>
      <c r="BZ26" s="148">
        <v>107.6</v>
      </c>
      <c r="CA26" s="148">
        <v>41.3</v>
      </c>
      <c r="CB26" s="148">
        <v>51.9</v>
      </c>
      <c r="CC26" s="148">
        <v>47.6</v>
      </c>
      <c r="CD26" s="148">
        <v>137.69999999999999</v>
      </c>
      <c r="CE26" s="148">
        <v>218.3</v>
      </c>
      <c r="CF26" s="148">
        <v>178.2</v>
      </c>
      <c r="CG26" s="148">
        <v>167.1</v>
      </c>
      <c r="CH26" s="148">
        <v>60.2</v>
      </c>
      <c r="CI26" s="148">
        <v>129</v>
      </c>
      <c r="CJ26" s="148">
        <v>73.599999999999994</v>
      </c>
      <c r="CK26" s="148">
        <v>93.2</v>
      </c>
      <c r="CL26" s="148">
        <v>85</v>
      </c>
      <c r="CM26" s="148">
        <v>14.6</v>
      </c>
      <c r="CN26" s="148">
        <v>130.5</v>
      </c>
      <c r="CO26" s="148">
        <v>80.7</v>
      </c>
      <c r="CP26" s="149" t="s">
        <v>197</v>
      </c>
      <c r="CQ26" s="149" t="s">
        <v>197</v>
      </c>
      <c r="CR26" s="149" t="s">
        <v>197</v>
      </c>
      <c r="CS26" s="149" t="s">
        <v>197</v>
      </c>
      <c r="CT26" s="148">
        <v>85.6</v>
      </c>
      <c r="CU26" s="148">
        <v>106.2</v>
      </c>
      <c r="CV26" s="148">
        <v>97.6</v>
      </c>
      <c r="CW26" s="148">
        <v>75.900000000000006</v>
      </c>
      <c r="CX26" s="148">
        <v>100.8</v>
      </c>
      <c r="CY26" s="148">
        <v>89.9</v>
      </c>
      <c r="CZ26" s="148">
        <v>103.6</v>
      </c>
      <c r="DA26" s="148">
        <v>55.6</v>
      </c>
      <c r="DB26" s="148">
        <v>86.9</v>
      </c>
      <c r="DC26" s="148">
        <v>76.900000000000006</v>
      </c>
      <c r="DD26" s="148">
        <v>82.1</v>
      </c>
      <c r="DE26" s="148">
        <v>122</v>
      </c>
      <c r="DF26" s="148">
        <v>97</v>
      </c>
      <c r="DG26" s="148">
        <v>49.2</v>
      </c>
      <c r="DH26" s="148">
        <v>58.9</v>
      </c>
      <c r="DI26" s="148">
        <v>55.5</v>
      </c>
      <c r="DJ26" s="148">
        <v>119.5</v>
      </c>
      <c r="DK26" s="148">
        <v>210.5</v>
      </c>
      <c r="DL26" s="148">
        <v>167.6</v>
      </c>
      <c r="DM26" s="148">
        <v>72</v>
      </c>
      <c r="DN26" s="148">
        <v>97.4</v>
      </c>
      <c r="DO26" s="148">
        <v>87.7</v>
      </c>
      <c r="DP26" s="148">
        <v>207.7</v>
      </c>
      <c r="DQ26" s="148">
        <v>297.5</v>
      </c>
      <c r="DR26" s="148">
        <v>265.60000000000002</v>
      </c>
      <c r="DS26" s="148">
        <v>52.8</v>
      </c>
      <c r="DT26" s="148">
        <v>169.5</v>
      </c>
      <c r="DU26" s="148">
        <v>126.1</v>
      </c>
      <c r="DV26" s="148">
        <v>86.9</v>
      </c>
      <c r="DW26" s="148">
        <v>160.69999999999999</v>
      </c>
      <c r="DX26" s="148">
        <v>134.30000000000001</v>
      </c>
      <c r="DY26" s="148">
        <v>54.9</v>
      </c>
      <c r="DZ26" s="148">
        <v>58.9</v>
      </c>
      <c r="EA26" s="148">
        <v>56.6</v>
      </c>
      <c r="EB26" s="148">
        <v>29.1</v>
      </c>
      <c r="EC26" s="148">
        <v>25.4</v>
      </c>
      <c r="ED26" s="148">
        <v>26.5</v>
      </c>
      <c r="EE26" s="148">
        <v>155.30000000000001</v>
      </c>
      <c r="EF26" s="148">
        <v>20</v>
      </c>
      <c r="EG26" s="148">
        <v>45.3</v>
      </c>
      <c r="EH26" s="148">
        <v>34.4</v>
      </c>
      <c r="EI26" s="148">
        <v>68.5</v>
      </c>
      <c r="EJ26" s="148">
        <v>135.19999999999999</v>
      </c>
      <c r="EK26" s="148">
        <v>111.8</v>
      </c>
      <c r="EL26" s="148">
        <v>86.5</v>
      </c>
      <c r="EM26" s="148">
        <v>27.2</v>
      </c>
      <c r="EN26" s="148">
        <v>62.8</v>
      </c>
      <c r="EO26" s="148">
        <v>44.9</v>
      </c>
      <c r="EP26" s="148">
        <v>120</v>
      </c>
      <c r="EQ26" s="148">
        <v>137.19999999999999</v>
      </c>
      <c r="ER26" s="148">
        <v>127.7</v>
      </c>
      <c r="ES26" s="149" t="s">
        <v>197</v>
      </c>
      <c r="ET26" s="148">
        <v>88</v>
      </c>
      <c r="EU26" s="148">
        <v>81.3</v>
      </c>
      <c r="EV26" s="148">
        <v>91.2</v>
      </c>
      <c r="EW26" s="148">
        <v>71.7</v>
      </c>
      <c r="EX26" s="148">
        <v>77.8</v>
      </c>
      <c r="EY26" s="148">
        <v>105.6</v>
      </c>
      <c r="EZ26" s="148">
        <v>63</v>
      </c>
      <c r="FA26" s="148">
        <v>91.6</v>
      </c>
      <c r="FB26" s="148">
        <v>80.400000000000006</v>
      </c>
      <c r="FC26" s="148">
        <v>94.9</v>
      </c>
      <c r="FD26" s="148">
        <v>65.400000000000006</v>
      </c>
      <c r="FE26" s="148">
        <v>83.5</v>
      </c>
      <c r="FF26" s="148">
        <v>75.8</v>
      </c>
      <c r="FG26" s="148">
        <v>8.8000000000000007</v>
      </c>
      <c r="FH26" s="148">
        <v>94</v>
      </c>
      <c r="FI26" s="148">
        <v>33.700000000000003</v>
      </c>
      <c r="FJ26" s="148">
        <v>42.1</v>
      </c>
      <c r="FK26" s="148">
        <v>81.099999999999994</v>
      </c>
      <c r="FL26" s="148">
        <v>63.8</v>
      </c>
      <c r="FM26" s="148">
        <v>69.400000000000006</v>
      </c>
      <c r="FN26" s="148">
        <v>80.2</v>
      </c>
      <c r="FO26" s="148">
        <v>74</v>
      </c>
      <c r="FP26" s="148">
        <v>63.8</v>
      </c>
      <c r="FQ26" s="148">
        <v>93.6</v>
      </c>
      <c r="FR26" s="148">
        <v>83.3</v>
      </c>
      <c r="FS26" s="148">
        <v>88.7</v>
      </c>
      <c r="FT26" s="148">
        <v>82</v>
      </c>
      <c r="FU26" s="148">
        <v>86.2</v>
      </c>
      <c r="FV26" s="148">
        <v>103.1</v>
      </c>
      <c r="FW26" s="148">
        <v>189.2</v>
      </c>
      <c r="FX26" s="148">
        <v>109.2</v>
      </c>
      <c r="FY26" s="148">
        <v>111</v>
      </c>
      <c r="FZ26" s="148">
        <v>111</v>
      </c>
      <c r="GA26" s="148">
        <v>76.900000000000006</v>
      </c>
      <c r="GB26" s="148">
        <v>104.3</v>
      </c>
      <c r="GC26" s="148">
        <v>99</v>
      </c>
      <c r="GD26" s="148">
        <v>129.4</v>
      </c>
      <c r="GE26" s="148">
        <v>93.4</v>
      </c>
      <c r="GF26" s="148">
        <v>117.1</v>
      </c>
      <c r="GG26" s="148">
        <v>112.6</v>
      </c>
      <c r="GH26" s="148">
        <v>85.3</v>
      </c>
      <c r="GI26" s="148">
        <v>85.5</v>
      </c>
      <c r="GJ26" s="148">
        <v>100.2</v>
      </c>
      <c r="GK26" s="148">
        <v>177.5</v>
      </c>
      <c r="GL26" s="148">
        <v>147.9</v>
      </c>
      <c r="GM26" s="148">
        <v>42.5</v>
      </c>
      <c r="GN26" s="148">
        <v>98.5</v>
      </c>
      <c r="GO26" s="148">
        <v>78.099999999999994</v>
      </c>
      <c r="GP26" s="148">
        <v>54.3</v>
      </c>
      <c r="GQ26" s="148">
        <v>87</v>
      </c>
      <c r="GR26" s="148">
        <v>75.3</v>
      </c>
      <c r="GS26" s="148">
        <v>35.6</v>
      </c>
      <c r="GT26" s="148">
        <v>101.1</v>
      </c>
      <c r="GU26" s="148">
        <v>87.9</v>
      </c>
      <c r="GV26" s="148">
        <v>33.1</v>
      </c>
      <c r="GW26" s="148">
        <v>77.7</v>
      </c>
      <c r="GX26" s="148">
        <v>59.4</v>
      </c>
      <c r="GY26" s="148">
        <v>98</v>
      </c>
      <c r="GZ26" s="148">
        <v>99.9</v>
      </c>
      <c r="HA26" s="148">
        <v>99</v>
      </c>
      <c r="HB26" s="148">
        <v>90.9</v>
      </c>
      <c r="HC26" s="148">
        <v>115.5</v>
      </c>
      <c r="HD26" s="148">
        <v>108</v>
      </c>
      <c r="HE26" s="148">
        <v>87.2</v>
      </c>
      <c r="HF26" s="148">
        <v>100.6</v>
      </c>
      <c r="HG26" s="148">
        <v>99.8</v>
      </c>
      <c r="HH26" s="148">
        <v>80</v>
      </c>
      <c r="HI26" s="148">
        <v>137.4</v>
      </c>
      <c r="HJ26" s="148">
        <v>134.80000000000001</v>
      </c>
      <c r="HK26" s="148">
        <v>136.1</v>
      </c>
      <c r="HL26" s="148">
        <v>146.80000000000001</v>
      </c>
      <c r="HM26" s="148">
        <v>171.1</v>
      </c>
      <c r="HN26" s="148">
        <v>164.2</v>
      </c>
      <c r="HO26" s="148">
        <v>56.3</v>
      </c>
      <c r="HP26" s="148">
        <v>61.2</v>
      </c>
      <c r="HQ26" s="148">
        <v>58.7</v>
      </c>
      <c r="HR26" s="148">
        <v>31.4</v>
      </c>
      <c r="HS26" s="148">
        <v>34</v>
      </c>
      <c r="HT26" s="148">
        <v>33.1</v>
      </c>
      <c r="HU26" s="148">
        <v>59.5</v>
      </c>
      <c r="HV26" s="148">
        <v>86.8</v>
      </c>
      <c r="HW26" s="148">
        <v>85.2</v>
      </c>
      <c r="HX26" s="148">
        <v>107.4</v>
      </c>
      <c r="HY26" s="148">
        <v>400.8</v>
      </c>
      <c r="HZ26" s="148">
        <v>125.8</v>
      </c>
      <c r="IA26" s="148">
        <v>60.7</v>
      </c>
      <c r="IB26" s="148">
        <v>49.6</v>
      </c>
      <c r="IC26" s="148">
        <v>55.6</v>
      </c>
      <c r="ID26" s="148">
        <v>121.9</v>
      </c>
      <c r="IE26" s="148">
        <v>278.3</v>
      </c>
      <c r="IF26" s="148">
        <v>288</v>
      </c>
      <c r="IG26" s="148">
        <v>406</v>
      </c>
      <c r="IH26" s="148">
        <v>68.099999999999994</v>
      </c>
      <c r="II26" s="148">
        <v>93.9</v>
      </c>
      <c r="IJ26" s="148">
        <v>93.9</v>
      </c>
      <c r="IK26" s="149" t="s">
        <v>197</v>
      </c>
      <c r="IL26" s="149" t="s">
        <v>197</v>
      </c>
      <c r="IM26" s="148">
        <v>13.2</v>
      </c>
      <c r="IN26" s="148">
        <v>13.1</v>
      </c>
      <c r="IO26" s="148">
        <v>54.7</v>
      </c>
      <c r="IP26" s="149" t="s">
        <v>197</v>
      </c>
      <c r="IQ26" s="148">
        <v>54.8</v>
      </c>
      <c r="IR26" s="148">
        <v>72.5</v>
      </c>
      <c r="IS26" s="148">
        <v>124</v>
      </c>
      <c r="IT26" s="148">
        <v>104.8</v>
      </c>
      <c r="IU26" s="148">
        <v>146.6</v>
      </c>
      <c r="IV26" s="148">
        <v>132.1</v>
      </c>
      <c r="IW26" s="148">
        <v>135.19999999999999</v>
      </c>
      <c r="IX26" s="148">
        <v>27.6</v>
      </c>
      <c r="IY26" s="148">
        <v>90.4</v>
      </c>
      <c r="IZ26" s="148">
        <v>96.3</v>
      </c>
      <c r="JA26" s="148">
        <v>81.099999999999994</v>
      </c>
      <c r="JB26" s="149" t="s">
        <v>197</v>
      </c>
      <c r="JC26" s="148">
        <v>107.1</v>
      </c>
      <c r="JD26" s="148">
        <v>147.5</v>
      </c>
      <c r="JE26" s="148">
        <v>138.1</v>
      </c>
      <c r="JF26" s="48">
        <v>35.1</v>
      </c>
      <c r="JG26" s="48">
        <v>136.6</v>
      </c>
      <c r="JH26" s="48">
        <v>19.100000000000001</v>
      </c>
      <c r="JI26" s="48">
        <v>98.6</v>
      </c>
      <c r="JJ26" s="48">
        <v>84.6</v>
      </c>
      <c r="JK26" s="48">
        <v>71.2</v>
      </c>
      <c r="JL26" s="48">
        <v>78.7</v>
      </c>
      <c r="JM26" s="48">
        <v>79.5</v>
      </c>
      <c r="JN26" s="48">
        <v>79.400000000000006</v>
      </c>
      <c r="JO26" s="48">
        <v>126.8</v>
      </c>
    </row>
    <row r="27" spans="1:275">
      <c r="A27" s="45"/>
      <c r="B27" s="46" t="s">
        <v>107</v>
      </c>
      <c r="C27" s="45" t="s">
        <v>20</v>
      </c>
      <c r="D27" s="47" t="s">
        <v>197</v>
      </c>
      <c r="E27" s="47" t="s">
        <v>197</v>
      </c>
      <c r="F27" s="47" t="s">
        <v>197</v>
      </c>
      <c r="G27" s="47" t="s">
        <v>197</v>
      </c>
      <c r="H27" s="148">
        <v>102.4</v>
      </c>
      <c r="I27" s="148">
        <v>102.9</v>
      </c>
      <c r="J27" s="148">
        <v>102.6</v>
      </c>
      <c r="K27" s="148">
        <v>87.3</v>
      </c>
      <c r="L27" s="148">
        <v>86.5</v>
      </c>
      <c r="M27" s="148">
        <v>154.30000000000001</v>
      </c>
      <c r="N27" s="148">
        <v>93.6</v>
      </c>
      <c r="O27" s="148">
        <v>76</v>
      </c>
      <c r="P27" s="148">
        <v>149.6</v>
      </c>
      <c r="Q27" s="148">
        <v>68.3</v>
      </c>
      <c r="R27" s="148">
        <v>156.19999999999999</v>
      </c>
      <c r="S27" s="148">
        <v>71.400000000000006</v>
      </c>
      <c r="T27" s="148">
        <v>93.8</v>
      </c>
      <c r="U27" s="148">
        <v>42</v>
      </c>
      <c r="V27" s="148">
        <v>116.3</v>
      </c>
      <c r="W27" s="148">
        <v>71.400000000000006</v>
      </c>
      <c r="X27" s="148">
        <v>86.8</v>
      </c>
      <c r="Y27" s="148">
        <v>74.099999999999994</v>
      </c>
      <c r="Z27" s="148">
        <v>85.1</v>
      </c>
      <c r="AA27" s="148">
        <v>94.6</v>
      </c>
      <c r="AB27" s="148">
        <v>62.5</v>
      </c>
      <c r="AC27" s="148">
        <v>88.4</v>
      </c>
      <c r="AD27" s="148">
        <v>59.1</v>
      </c>
      <c r="AE27" s="148">
        <v>70.2</v>
      </c>
      <c r="AF27" s="148">
        <v>93</v>
      </c>
      <c r="AG27" s="148">
        <v>62.1</v>
      </c>
      <c r="AH27" s="148">
        <v>110</v>
      </c>
      <c r="AI27" s="149" t="s">
        <v>197</v>
      </c>
      <c r="AJ27" s="148">
        <v>86.7</v>
      </c>
      <c r="AK27" s="148">
        <v>65</v>
      </c>
      <c r="AL27" s="149" t="s">
        <v>197</v>
      </c>
      <c r="AM27" s="148">
        <v>77.8</v>
      </c>
      <c r="AN27" s="148">
        <v>115.5</v>
      </c>
      <c r="AO27" s="148">
        <v>68.099999999999994</v>
      </c>
      <c r="AP27" s="148">
        <v>68.599999999999994</v>
      </c>
      <c r="AQ27" s="148">
        <v>79.2</v>
      </c>
      <c r="AR27" s="148">
        <v>72.099999999999994</v>
      </c>
      <c r="AS27" s="149" t="s">
        <v>197</v>
      </c>
      <c r="AT27" s="148">
        <v>97</v>
      </c>
      <c r="AU27" s="149" t="s">
        <v>197</v>
      </c>
      <c r="AV27" s="148">
        <v>80.2</v>
      </c>
      <c r="AW27" s="148">
        <v>63.5</v>
      </c>
      <c r="AX27" s="148">
        <v>156.1</v>
      </c>
      <c r="AY27" s="148">
        <v>182.4</v>
      </c>
      <c r="AZ27" s="148">
        <v>75</v>
      </c>
      <c r="BA27" s="148">
        <v>85.4</v>
      </c>
      <c r="BB27" s="148">
        <v>84.9</v>
      </c>
      <c r="BC27" s="148">
        <v>73.099999999999994</v>
      </c>
      <c r="BD27" s="148">
        <v>66.5</v>
      </c>
      <c r="BE27" s="148">
        <v>67.900000000000006</v>
      </c>
      <c r="BF27" s="148">
        <v>85.8</v>
      </c>
      <c r="BG27" s="148">
        <v>96.8</v>
      </c>
      <c r="BH27" s="148">
        <v>96</v>
      </c>
      <c r="BI27" s="148">
        <v>98.7</v>
      </c>
      <c r="BJ27" s="148">
        <v>102.2</v>
      </c>
      <c r="BK27" s="148">
        <v>100.4</v>
      </c>
      <c r="BL27" s="148">
        <v>110</v>
      </c>
      <c r="BM27" s="148">
        <v>135.80000000000001</v>
      </c>
      <c r="BN27" s="148">
        <v>128.9</v>
      </c>
      <c r="BO27" s="149" t="s">
        <v>197</v>
      </c>
      <c r="BP27" s="148">
        <v>115.8</v>
      </c>
      <c r="BQ27" s="148">
        <v>137.1</v>
      </c>
      <c r="BR27" s="148">
        <v>76.2</v>
      </c>
      <c r="BS27" s="148">
        <v>104.2</v>
      </c>
      <c r="BT27" s="148">
        <v>91.2</v>
      </c>
      <c r="BU27" s="148">
        <v>44.7</v>
      </c>
      <c r="BV27" s="148">
        <v>61.4</v>
      </c>
      <c r="BW27" s="148">
        <v>56.1</v>
      </c>
      <c r="BX27" s="148">
        <v>35.799999999999997</v>
      </c>
      <c r="BY27" s="148">
        <v>44</v>
      </c>
      <c r="BZ27" s="148">
        <v>38.799999999999997</v>
      </c>
      <c r="CA27" s="148">
        <v>71</v>
      </c>
      <c r="CB27" s="148">
        <v>92.2</v>
      </c>
      <c r="CC27" s="148">
        <v>83.8</v>
      </c>
      <c r="CD27" s="148">
        <v>99.9</v>
      </c>
      <c r="CE27" s="148">
        <v>119.7</v>
      </c>
      <c r="CF27" s="148">
        <v>109.9</v>
      </c>
      <c r="CG27" s="148">
        <v>26.4</v>
      </c>
      <c r="CH27" s="148">
        <v>100.8</v>
      </c>
      <c r="CI27" s="148">
        <v>52.9</v>
      </c>
      <c r="CJ27" s="148">
        <v>101.6</v>
      </c>
      <c r="CK27" s="148">
        <v>96.8</v>
      </c>
      <c r="CL27" s="148">
        <v>98.8</v>
      </c>
      <c r="CM27" s="148">
        <v>450.9</v>
      </c>
      <c r="CN27" s="148">
        <v>332.9</v>
      </c>
      <c r="CO27" s="148">
        <v>383.4</v>
      </c>
      <c r="CP27" s="148">
        <v>13</v>
      </c>
      <c r="CQ27" s="148">
        <v>129</v>
      </c>
      <c r="CR27" s="148">
        <v>78.7</v>
      </c>
      <c r="CS27" s="149" t="s">
        <v>197</v>
      </c>
      <c r="CT27" s="148">
        <v>72.8</v>
      </c>
      <c r="CU27" s="148">
        <v>111.4</v>
      </c>
      <c r="CV27" s="148">
        <v>95.2</v>
      </c>
      <c r="CW27" s="148">
        <v>79.5</v>
      </c>
      <c r="CX27" s="148">
        <v>96.2</v>
      </c>
      <c r="CY27" s="148">
        <v>88.9</v>
      </c>
      <c r="CZ27" s="148">
        <v>103.4</v>
      </c>
      <c r="DA27" s="148">
        <v>29.2</v>
      </c>
      <c r="DB27" s="148">
        <v>40.700000000000003</v>
      </c>
      <c r="DC27" s="148">
        <v>37.1</v>
      </c>
      <c r="DD27" s="148">
        <v>34.1</v>
      </c>
      <c r="DE27" s="148">
        <v>35.799999999999997</v>
      </c>
      <c r="DF27" s="148">
        <v>34.700000000000003</v>
      </c>
      <c r="DG27" s="148">
        <v>69.900000000000006</v>
      </c>
      <c r="DH27" s="148">
        <v>89.8</v>
      </c>
      <c r="DI27" s="148">
        <v>82.9</v>
      </c>
      <c r="DJ27" s="148">
        <v>102.2</v>
      </c>
      <c r="DK27" s="148">
        <v>119</v>
      </c>
      <c r="DL27" s="148">
        <v>111.2</v>
      </c>
      <c r="DM27" s="148">
        <v>93.2</v>
      </c>
      <c r="DN27" s="148">
        <v>99.7</v>
      </c>
      <c r="DO27" s="148">
        <v>97.3</v>
      </c>
      <c r="DP27" s="148">
        <v>23.9</v>
      </c>
      <c r="DQ27" s="148">
        <v>107.1</v>
      </c>
      <c r="DR27" s="148">
        <v>77.900000000000006</v>
      </c>
      <c r="DS27" s="148">
        <v>499.6</v>
      </c>
      <c r="DT27" s="148">
        <v>370.9</v>
      </c>
      <c r="DU27" s="148">
        <v>418.5</v>
      </c>
      <c r="DV27" s="148">
        <v>99</v>
      </c>
      <c r="DW27" s="148">
        <v>123.3</v>
      </c>
      <c r="DX27" s="148">
        <v>114.7</v>
      </c>
      <c r="DY27" s="148">
        <v>57.8</v>
      </c>
      <c r="DZ27" s="148">
        <v>116.1</v>
      </c>
      <c r="EA27" s="148">
        <v>83</v>
      </c>
      <c r="EB27" s="148">
        <v>86.9</v>
      </c>
      <c r="EC27" s="148">
        <v>71</v>
      </c>
      <c r="ED27" s="148">
        <v>75.5</v>
      </c>
      <c r="EE27" s="148">
        <v>173.9</v>
      </c>
      <c r="EF27" s="148">
        <v>133.30000000000001</v>
      </c>
      <c r="EG27" s="148">
        <v>164.9</v>
      </c>
      <c r="EH27" s="148">
        <v>151.4</v>
      </c>
      <c r="EI27" s="148">
        <v>44.3</v>
      </c>
      <c r="EJ27" s="148">
        <v>124.1</v>
      </c>
      <c r="EK27" s="148">
        <v>96.1</v>
      </c>
      <c r="EL27" s="149" t="s">
        <v>197</v>
      </c>
      <c r="EM27" s="148">
        <v>127.8</v>
      </c>
      <c r="EN27" s="148">
        <v>193</v>
      </c>
      <c r="EO27" s="148">
        <v>160.19999999999999</v>
      </c>
      <c r="EP27" s="148">
        <v>34</v>
      </c>
      <c r="EQ27" s="148">
        <v>50.1</v>
      </c>
      <c r="ER27" s="148">
        <v>41.2</v>
      </c>
      <c r="ES27" s="148">
        <v>67.599999999999994</v>
      </c>
      <c r="ET27" s="148">
        <v>118.5</v>
      </c>
      <c r="EU27" s="148">
        <v>73.7</v>
      </c>
      <c r="EV27" s="148">
        <v>85.7</v>
      </c>
      <c r="EW27" s="148">
        <v>88.9</v>
      </c>
      <c r="EX27" s="148">
        <v>87.9</v>
      </c>
      <c r="EY27" s="148">
        <v>79.3</v>
      </c>
      <c r="EZ27" s="148">
        <v>57.1</v>
      </c>
      <c r="FA27" s="148">
        <v>92.4</v>
      </c>
      <c r="FB27" s="148">
        <v>78.599999999999994</v>
      </c>
      <c r="FC27" s="148">
        <v>269</v>
      </c>
      <c r="FD27" s="148">
        <v>85.1</v>
      </c>
      <c r="FE27" s="148">
        <v>100.9</v>
      </c>
      <c r="FF27" s="148">
        <v>94.1</v>
      </c>
      <c r="FG27" s="148">
        <v>291.7</v>
      </c>
      <c r="FH27" s="148">
        <v>250.8</v>
      </c>
      <c r="FI27" s="148">
        <v>279.7</v>
      </c>
      <c r="FJ27" s="148">
        <v>76.900000000000006</v>
      </c>
      <c r="FK27" s="148">
        <v>116.2</v>
      </c>
      <c r="FL27" s="148">
        <v>98.7</v>
      </c>
      <c r="FM27" s="148">
        <v>81.5</v>
      </c>
      <c r="FN27" s="148">
        <v>103.1</v>
      </c>
      <c r="FO27" s="148">
        <v>90.6</v>
      </c>
      <c r="FP27" s="148">
        <v>20.8</v>
      </c>
      <c r="FQ27" s="148">
        <v>88.9</v>
      </c>
      <c r="FR27" s="148">
        <v>65.3</v>
      </c>
      <c r="FS27" s="148">
        <v>108.1</v>
      </c>
      <c r="FT27" s="148">
        <v>133</v>
      </c>
      <c r="FU27" s="148">
        <v>117.5</v>
      </c>
      <c r="FV27" s="148">
        <v>61</v>
      </c>
      <c r="FW27" s="148">
        <v>6.9</v>
      </c>
      <c r="FX27" s="148">
        <v>102.6</v>
      </c>
      <c r="FY27" s="148">
        <v>96.7</v>
      </c>
      <c r="FZ27" s="148">
        <v>96.8</v>
      </c>
      <c r="GA27" s="148">
        <v>81.2</v>
      </c>
      <c r="GB27" s="148">
        <v>88.5</v>
      </c>
      <c r="GC27" s="148">
        <v>87.1</v>
      </c>
      <c r="GD27" s="148">
        <v>118.6</v>
      </c>
      <c r="GE27" s="148">
        <v>50.6</v>
      </c>
      <c r="GF27" s="148">
        <v>95.3</v>
      </c>
      <c r="GG27" s="148">
        <v>38.5</v>
      </c>
      <c r="GH27" s="148">
        <v>27.5</v>
      </c>
      <c r="GI27" s="148">
        <v>27.6</v>
      </c>
      <c r="GJ27" s="148">
        <v>1.3</v>
      </c>
      <c r="GK27" s="148">
        <v>7.8</v>
      </c>
      <c r="GL27" s="148">
        <v>5.4</v>
      </c>
      <c r="GM27" s="148">
        <v>87.1</v>
      </c>
      <c r="GN27" s="148">
        <v>48.6</v>
      </c>
      <c r="GO27" s="148">
        <v>62.6</v>
      </c>
      <c r="GP27" s="148">
        <v>90.3</v>
      </c>
      <c r="GQ27" s="148">
        <v>99.1</v>
      </c>
      <c r="GR27" s="148">
        <v>96</v>
      </c>
      <c r="GS27" s="148">
        <v>17.7</v>
      </c>
      <c r="GT27" s="148">
        <v>82.4</v>
      </c>
      <c r="GU27" s="148">
        <v>69.3</v>
      </c>
      <c r="GV27" s="148">
        <v>67.599999999999994</v>
      </c>
      <c r="GW27" s="148">
        <v>83.5</v>
      </c>
      <c r="GX27" s="148">
        <v>77</v>
      </c>
      <c r="GY27" s="148">
        <v>89.7</v>
      </c>
      <c r="GZ27" s="148">
        <v>107.9</v>
      </c>
      <c r="HA27" s="148">
        <v>99</v>
      </c>
      <c r="HB27" s="148">
        <v>78.2</v>
      </c>
      <c r="HC27" s="148">
        <v>94.9</v>
      </c>
      <c r="HD27" s="148">
        <v>89.8</v>
      </c>
      <c r="HE27" s="148">
        <v>66.7</v>
      </c>
      <c r="HF27" s="148">
        <v>73</v>
      </c>
      <c r="HG27" s="148">
        <v>72.599999999999994</v>
      </c>
      <c r="HH27" s="148">
        <v>17.2</v>
      </c>
      <c r="HI27" s="148">
        <v>106.4</v>
      </c>
      <c r="HJ27" s="148">
        <v>126.1</v>
      </c>
      <c r="HK27" s="148">
        <v>116.6</v>
      </c>
      <c r="HL27" s="148">
        <v>93.2</v>
      </c>
      <c r="HM27" s="148">
        <v>117.2</v>
      </c>
      <c r="HN27" s="148">
        <v>110.4</v>
      </c>
      <c r="HO27" s="148">
        <v>77.8</v>
      </c>
      <c r="HP27" s="148">
        <v>84.3</v>
      </c>
      <c r="HQ27" s="148">
        <v>81</v>
      </c>
      <c r="HR27" s="148">
        <v>55.7</v>
      </c>
      <c r="HS27" s="148">
        <v>56.7</v>
      </c>
      <c r="HT27" s="148">
        <v>56.4</v>
      </c>
      <c r="HU27" s="148">
        <v>64.3</v>
      </c>
      <c r="HV27" s="148">
        <v>87.1</v>
      </c>
      <c r="HW27" s="148">
        <v>85.9</v>
      </c>
      <c r="HX27" s="148">
        <v>54.3</v>
      </c>
      <c r="HY27" s="149" t="s">
        <v>197</v>
      </c>
      <c r="HZ27" s="148">
        <v>103.5</v>
      </c>
      <c r="IA27" s="148">
        <v>329.1</v>
      </c>
      <c r="IB27" s="148">
        <v>102.4</v>
      </c>
      <c r="IC27" s="148">
        <v>224.6</v>
      </c>
      <c r="ID27" s="148">
        <v>132.1</v>
      </c>
      <c r="IE27" s="148">
        <v>87</v>
      </c>
      <c r="IF27" s="149" t="s">
        <v>197</v>
      </c>
      <c r="IG27" s="148">
        <v>200.6</v>
      </c>
      <c r="IH27" s="148">
        <v>137.1</v>
      </c>
      <c r="II27" s="148">
        <v>283</v>
      </c>
      <c r="IJ27" s="148">
        <v>169.3</v>
      </c>
      <c r="IK27" s="149" t="s">
        <v>197</v>
      </c>
      <c r="IL27" s="149" t="s">
        <v>197</v>
      </c>
      <c r="IM27" s="148">
        <v>157.69999999999999</v>
      </c>
      <c r="IN27" s="148">
        <v>267.5</v>
      </c>
      <c r="IO27" s="148">
        <v>148.30000000000001</v>
      </c>
      <c r="IP27" s="148">
        <v>364.1</v>
      </c>
      <c r="IQ27" s="148">
        <v>102.3</v>
      </c>
      <c r="IR27" s="148">
        <v>81.2</v>
      </c>
      <c r="IS27" s="148">
        <v>80.2</v>
      </c>
      <c r="IT27" s="148">
        <v>80.599999999999994</v>
      </c>
      <c r="IU27" s="148">
        <v>66.3</v>
      </c>
      <c r="IV27" s="148">
        <v>39.200000000000003</v>
      </c>
      <c r="IW27" s="148">
        <v>44.9</v>
      </c>
      <c r="IX27" s="149" t="s">
        <v>197</v>
      </c>
      <c r="IY27" s="148">
        <v>124.5</v>
      </c>
      <c r="IZ27" s="148">
        <v>114.8</v>
      </c>
      <c r="JA27" s="148">
        <v>84.3</v>
      </c>
      <c r="JB27" s="148">
        <v>122.8</v>
      </c>
      <c r="JC27" s="148">
        <v>62.8</v>
      </c>
      <c r="JD27" s="148">
        <v>70.7</v>
      </c>
      <c r="JE27" s="148">
        <v>68.900000000000006</v>
      </c>
      <c r="JF27" s="48">
        <v>264</v>
      </c>
      <c r="JG27" s="48">
        <v>76.8</v>
      </c>
      <c r="JH27" s="48">
        <v>62.1</v>
      </c>
      <c r="JI27" s="48">
        <v>82.2</v>
      </c>
      <c r="JJ27" s="48">
        <v>114.7</v>
      </c>
      <c r="JK27" s="48">
        <v>109.4</v>
      </c>
      <c r="JL27" s="48">
        <v>99.7</v>
      </c>
      <c r="JM27" s="48">
        <v>123.9</v>
      </c>
      <c r="JN27" s="48">
        <v>127.7</v>
      </c>
      <c r="JO27" s="48">
        <v>102.6</v>
      </c>
    </row>
    <row r="28" spans="1:275">
      <c r="A28" s="45"/>
      <c r="B28" s="46" t="s">
        <v>108</v>
      </c>
      <c r="C28" s="45" t="s">
        <v>129</v>
      </c>
      <c r="D28" s="47" t="s">
        <v>197</v>
      </c>
      <c r="E28" s="47" t="s">
        <v>197</v>
      </c>
      <c r="F28" s="47" t="s">
        <v>197</v>
      </c>
      <c r="G28" s="47" t="s">
        <v>197</v>
      </c>
      <c r="H28" s="148">
        <v>87.1</v>
      </c>
      <c r="I28" s="148">
        <v>91.6</v>
      </c>
      <c r="J28" s="148">
        <v>104.6</v>
      </c>
      <c r="K28" s="148">
        <v>104.4</v>
      </c>
      <c r="L28" s="148">
        <v>74.7</v>
      </c>
      <c r="M28" s="148">
        <v>73.900000000000006</v>
      </c>
      <c r="N28" s="148">
        <v>78.900000000000006</v>
      </c>
      <c r="O28" s="148">
        <v>81.2</v>
      </c>
      <c r="P28" s="148">
        <v>83.5</v>
      </c>
      <c r="Q28" s="148">
        <v>74.7</v>
      </c>
      <c r="R28" s="148">
        <v>73.8</v>
      </c>
      <c r="S28" s="148">
        <v>101</v>
      </c>
      <c r="T28" s="148">
        <v>52.9</v>
      </c>
      <c r="U28" s="148">
        <v>84.4</v>
      </c>
      <c r="V28" s="148">
        <v>159.80000000000001</v>
      </c>
      <c r="W28" s="148">
        <v>84.4</v>
      </c>
      <c r="X28" s="148">
        <v>82.5</v>
      </c>
      <c r="Y28" s="148">
        <v>79</v>
      </c>
      <c r="Z28" s="148">
        <v>95.1</v>
      </c>
      <c r="AA28" s="148">
        <v>68.2</v>
      </c>
      <c r="AB28" s="148">
        <v>70.400000000000006</v>
      </c>
      <c r="AC28" s="148">
        <v>105.9</v>
      </c>
      <c r="AD28" s="148">
        <v>87.2</v>
      </c>
      <c r="AE28" s="148">
        <v>98.8</v>
      </c>
      <c r="AF28" s="148">
        <v>107</v>
      </c>
      <c r="AG28" s="148">
        <v>52.9</v>
      </c>
      <c r="AH28" s="148">
        <v>74.3</v>
      </c>
      <c r="AI28" s="148">
        <v>128.30000000000001</v>
      </c>
      <c r="AJ28" s="148">
        <v>119.4</v>
      </c>
      <c r="AK28" s="148">
        <v>60.5</v>
      </c>
      <c r="AL28" s="149" t="s">
        <v>197</v>
      </c>
      <c r="AM28" s="148">
        <v>68.2</v>
      </c>
      <c r="AN28" s="148">
        <v>108.2</v>
      </c>
      <c r="AO28" s="148">
        <v>128</v>
      </c>
      <c r="AP28" s="148">
        <v>127.8</v>
      </c>
      <c r="AQ28" s="148">
        <v>259.60000000000002</v>
      </c>
      <c r="AR28" s="148">
        <v>90</v>
      </c>
      <c r="AS28" s="148">
        <v>138.1</v>
      </c>
      <c r="AT28" s="148">
        <v>102.9</v>
      </c>
      <c r="AU28" s="148">
        <v>301</v>
      </c>
      <c r="AV28" s="148">
        <v>91.6</v>
      </c>
      <c r="AW28" s="148">
        <v>58</v>
      </c>
      <c r="AX28" s="148">
        <v>134.9</v>
      </c>
      <c r="AY28" s="148">
        <v>110.9</v>
      </c>
      <c r="AZ28" s="148">
        <v>72.8</v>
      </c>
      <c r="BA28" s="148">
        <v>99</v>
      </c>
      <c r="BB28" s="148">
        <v>97.9</v>
      </c>
      <c r="BC28" s="148">
        <v>74.400000000000006</v>
      </c>
      <c r="BD28" s="148">
        <v>87.2</v>
      </c>
      <c r="BE28" s="148">
        <v>84.4</v>
      </c>
      <c r="BF28" s="148">
        <v>69.099999999999994</v>
      </c>
      <c r="BG28" s="148">
        <v>88.7</v>
      </c>
      <c r="BH28" s="148">
        <v>87.3</v>
      </c>
      <c r="BI28" s="148">
        <v>58.1</v>
      </c>
      <c r="BJ28" s="148">
        <v>70</v>
      </c>
      <c r="BK28" s="148">
        <v>63.9</v>
      </c>
      <c r="BL28" s="148">
        <v>80</v>
      </c>
      <c r="BM28" s="148">
        <v>81</v>
      </c>
      <c r="BN28" s="148">
        <v>80.7</v>
      </c>
      <c r="BO28" s="148">
        <v>90.1</v>
      </c>
      <c r="BP28" s="148">
        <v>125.6</v>
      </c>
      <c r="BQ28" s="148">
        <v>125.2</v>
      </c>
      <c r="BR28" s="148">
        <v>133.5</v>
      </c>
      <c r="BS28" s="148">
        <v>117.2</v>
      </c>
      <c r="BT28" s="148">
        <v>124.8</v>
      </c>
      <c r="BU28" s="148">
        <v>63.3</v>
      </c>
      <c r="BV28" s="148">
        <v>102.2</v>
      </c>
      <c r="BW28" s="148">
        <v>89.7</v>
      </c>
      <c r="BX28" s="148">
        <v>92.4</v>
      </c>
      <c r="BY28" s="148">
        <v>101.3</v>
      </c>
      <c r="BZ28" s="148">
        <v>95.6</v>
      </c>
      <c r="CA28" s="148">
        <v>112.7</v>
      </c>
      <c r="CB28" s="148">
        <v>105.7</v>
      </c>
      <c r="CC28" s="148">
        <v>108.5</v>
      </c>
      <c r="CD28" s="148">
        <v>142.4</v>
      </c>
      <c r="CE28" s="148">
        <v>98.6</v>
      </c>
      <c r="CF28" s="148">
        <v>120.3</v>
      </c>
      <c r="CG28" s="148">
        <v>140.4</v>
      </c>
      <c r="CH28" s="148">
        <v>84.9</v>
      </c>
      <c r="CI28" s="148">
        <v>120.7</v>
      </c>
      <c r="CJ28" s="148">
        <v>145.6</v>
      </c>
      <c r="CK28" s="148">
        <v>131.30000000000001</v>
      </c>
      <c r="CL28" s="148">
        <v>137.19999999999999</v>
      </c>
      <c r="CM28" s="148">
        <v>112.8</v>
      </c>
      <c r="CN28" s="148">
        <v>55.4</v>
      </c>
      <c r="CO28" s="148">
        <v>79.900000000000006</v>
      </c>
      <c r="CP28" s="148">
        <v>14.2</v>
      </c>
      <c r="CQ28" s="148">
        <v>27.2</v>
      </c>
      <c r="CR28" s="148">
        <v>21.6</v>
      </c>
      <c r="CS28" s="148">
        <v>38.700000000000003</v>
      </c>
      <c r="CT28" s="148">
        <v>69.099999999999994</v>
      </c>
      <c r="CU28" s="148">
        <v>103.6</v>
      </c>
      <c r="CV28" s="148">
        <v>89.1</v>
      </c>
      <c r="CW28" s="148">
        <v>111.3</v>
      </c>
      <c r="CX28" s="148">
        <v>108.7</v>
      </c>
      <c r="CY28" s="148">
        <v>109.8</v>
      </c>
      <c r="CZ28" s="148">
        <v>104.8</v>
      </c>
      <c r="DA28" s="148">
        <v>49.1</v>
      </c>
      <c r="DB28" s="148">
        <v>88.6</v>
      </c>
      <c r="DC28" s="148">
        <v>76.099999999999994</v>
      </c>
      <c r="DD28" s="148">
        <v>89.8</v>
      </c>
      <c r="DE28" s="148">
        <v>96.8</v>
      </c>
      <c r="DF28" s="148">
        <v>92.4</v>
      </c>
      <c r="DG28" s="148">
        <v>101.4</v>
      </c>
      <c r="DH28" s="148">
        <v>94.3</v>
      </c>
      <c r="DI28" s="148">
        <v>96.8</v>
      </c>
      <c r="DJ28" s="148">
        <v>141.69999999999999</v>
      </c>
      <c r="DK28" s="148">
        <v>104.7</v>
      </c>
      <c r="DL28" s="148">
        <v>122</v>
      </c>
      <c r="DM28" s="148">
        <v>135.6</v>
      </c>
      <c r="DN28" s="148">
        <v>120.4</v>
      </c>
      <c r="DO28" s="148">
        <v>126.1</v>
      </c>
      <c r="DP28" s="148">
        <v>132.80000000000001</v>
      </c>
      <c r="DQ28" s="148">
        <v>150</v>
      </c>
      <c r="DR28" s="148">
        <v>143.9</v>
      </c>
      <c r="DS28" s="148">
        <v>143.30000000000001</v>
      </c>
      <c r="DT28" s="148">
        <v>88.6</v>
      </c>
      <c r="DU28" s="148">
        <v>108.8</v>
      </c>
      <c r="DV28" s="148">
        <v>81.400000000000006</v>
      </c>
      <c r="DW28" s="148">
        <v>96.9</v>
      </c>
      <c r="DX28" s="148">
        <v>91.5</v>
      </c>
      <c r="DY28" s="148">
        <v>155</v>
      </c>
      <c r="DZ28" s="148">
        <v>111.8</v>
      </c>
      <c r="EA28" s="148">
        <v>136.30000000000001</v>
      </c>
      <c r="EB28" s="148">
        <v>124.7</v>
      </c>
      <c r="EC28" s="148">
        <v>100.3</v>
      </c>
      <c r="ED28" s="148">
        <v>107.2</v>
      </c>
      <c r="EE28" s="148">
        <v>103.3</v>
      </c>
      <c r="EF28" s="148">
        <v>200.8</v>
      </c>
      <c r="EG28" s="148">
        <v>166.1</v>
      </c>
      <c r="EH28" s="148">
        <v>180.9</v>
      </c>
      <c r="EI28" s="148">
        <v>134.1</v>
      </c>
      <c r="EJ28" s="148">
        <v>138.80000000000001</v>
      </c>
      <c r="EK28" s="148">
        <v>137.19999999999999</v>
      </c>
      <c r="EL28" s="148">
        <v>183.6</v>
      </c>
      <c r="EM28" s="148">
        <v>197.2</v>
      </c>
      <c r="EN28" s="148">
        <v>168.1</v>
      </c>
      <c r="EO28" s="148">
        <v>182.7</v>
      </c>
      <c r="EP28" s="148">
        <v>271.7</v>
      </c>
      <c r="EQ28" s="148">
        <v>182.8</v>
      </c>
      <c r="ER28" s="148">
        <v>232.4</v>
      </c>
      <c r="ES28" s="148">
        <v>74.3</v>
      </c>
      <c r="ET28" s="148">
        <v>66.599999999999994</v>
      </c>
      <c r="EU28" s="148">
        <v>122.1</v>
      </c>
      <c r="EV28" s="148">
        <v>85.2</v>
      </c>
      <c r="EW28" s="148">
        <v>106.7</v>
      </c>
      <c r="EX28" s="148">
        <v>100</v>
      </c>
      <c r="EY28" s="148">
        <v>69.599999999999994</v>
      </c>
      <c r="EZ28" s="148">
        <v>71.7</v>
      </c>
      <c r="FA28" s="148">
        <v>124.9</v>
      </c>
      <c r="FB28" s="148">
        <v>104</v>
      </c>
      <c r="FC28" s="148">
        <v>64.400000000000006</v>
      </c>
      <c r="FD28" s="148">
        <v>76.400000000000006</v>
      </c>
      <c r="FE28" s="148">
        <v>133.1</v>
      </c>
      <c r="FF28" s="148">
        <v>109</v>
      </c>
      <c r="FG28" s="148">
        <v>18.2</v>
      </c>
      <c r="FH28" s="148">
        <v>68</v>
      </c>
      <c r="FI28" s="148">
        <v>32.9</v>
      </c>
      <c r="FJ28" s="148">
        <v>91.4</v>
      </c>
      <c r="FK28" s="148">
        <v>117.3</v>
      </c>
      <c r="FL28" s="148">
        <v>105.8</v>
      </c>
      <c r="FM28" s="148">
        <v>102.8</v>
      </c>
      <c r="FN28" s="148">
        <v>124.1</v>
      </c>
      <c r="FO28" s="148">
        <v>111.8</v>
      </c>
      <c r="FP28" s="148">
        <v>46</v>
      </c>
      <c r="FQ28" s="148">
        <v>132.30000000000001</v>
      </c>
      <c r="FR28" s="148">
        <v>102.4</v>
      </c>
      <c r="FS28" s="148">
        <v>76.400000000000006</v>
      </c>
      <c r="FT28" s="148">
        <v>99.7</v>
      </c>
      <c r="FU28" s="148">
        <v>85.1</v>
      </c>
      <c r="FV28" s="148">
        <v>106.4</v>
      </c>
      <c r="FW28" s="148">
        <v>90</v>
      </c>
      <c r="FX28" s="148">
        <v>78.8</v>
      </c>
      <c r="FY28" s="148">
        <v>95.4</v>
      </c>
      <c r="FZ28" s="148">
        <v>95.2</v>
      </c>
      <c r="GA28" s="148">
        <v>92.8</v>
      </c>
      <c r="GB28" s="148">
        <v>83.1</v>
      </c>
      <c r="GC28" s="148">
        <v>84.9</v>
      </c>
      <c r="GD28" s="148">
        <v>95.5</v>
      </c>
      <c r="GE28" s="148">
        <v>185.7</v>
      </c>
      <c r="GF28" s="148">
        <v>126.5</v>
      </c>
      <c r="GG28" s="148">
        <v>98.1</v>
      </c>
      <c r="GH28" s="148">
        <v>49.8</v>
      </c>
      <c r="GI28" s="148">
        <v>50.1</v>
      </c>
      <c r="GJ28" s="148">
        <v>24.9</v>
      </c>
      <c r="GK28" s="148">
        <v>117.5</v>
      </c>
      <c r="GL28" s="148">
        <v>82.7</v>
      </c>
      <c r="GM28" s="148">
        <v>49.7</v>
      </c>
      <c r="GN28" s="148">
        <v>56.7</v>
      </c>
      <c r="GO28" s="148">
        <v>54.1</v>
      </c>
      <c r="GP28" s="148">
        <v>67.900000000000006</v>
      </c>
      <c r="GQ28" s="148">
        <v>90.6</v>
      </c>
      <c r="GR28" s="148">
        <v>82.5</v>
      </c>
      <c r="GS28" s="148">
        <v>137.5</v>
      </c>
      <c r="GT28" s="148">
        <v>98</v>
      </c>
      <c r="GU28" s="148">
        <v>106</v>
      </c>
      <c r="GV28" s="148">
        <v>57.3</v>
      </c>
      <c r="GW28" s="148">
        <v>55.7</v>
      </c>
      <c r="GX28" s="148">
        <v>56.4</v>
      </c>
      <c r="GY28" s="148">
        <v>91.6</v>
      </c>
      <c r="GZ28" s="148">
        <v>100.5</v>
      </c>
      <c r="HA28" s="148">
        <v>96.1</v>
      </c>
      <c r="HB28" s="148">
        <v>101.3</v>
      </c>
      <c r="HC28" s="148">
        <v>90.4</v>
      </c>
      <c r="HD28" s="148">
        <v>93.7</v>
      </c>
      <c r="HE28" s="148">
        <v>69.2</v>
      </c>
      <c r="HF28" s="148">
        <v>104.8</v>
      </c>
      <c r="HG28" s="148">
        <v>102.8</v>
      </c>
      <c r="HH28" s="148">
        <v>102.3</v>
      </c>
      <c r="HI28" s="148">
        <v>64.099999999999994</v>
      </c>
      <c r="HJ28" s="148">
        <v>54.4</v>
      </c>
      <c r="HK28" s="148">
        <v>59.1</v>
      </c>
      <c r="HL28" s="148">
        <v>63.3</v>
      </c>
      <c r="HM28" s="148">
        <v>72</v>
      </c>
      <c r="HN28" s="148">
        <v>69.5</v>
      </c>
      <c r="HO28" s="148">
        <v>109.2</v>
      </c>
      <c r="HP28" s="148">
        <v>129.4</v>
      </c>
      <c r="HQ28" s="148">
        <v>119.2</v>
      </c>
      <c r="HR28" s="148">
        <v>133.4</v>
      </c>
      <c r="HS28" s="148">
        <v>107.3</v>
      </c>
      <c r="HT28" s="148">
        <v>116.3</v>
      </c>
      <c r="HU28" s="148">
        <v>51.7</v>
      </c>
      <c r="HV28" s="148">
        <v>99.3</v>
      </c>
      <c r="HW28" s="148">
        <v>96.6</v>
      </c>
      <c r="HX28" s="148">
        <v>100.6</v>
      </c>
      <c r="HY28" s="148">
        <v>226</v>
      </c>
      <c r="HZ28" s="148">
        <v>134.19999999999999</v>
      </c>
      <c r="IA28" s="148">
        <v>122.8</v>
      </c>
      <c r="IB28" s="148">
        <v>123.5</v>
      </c>
      <c r="IC28" s="148">
        <v>123.1</v>
      </c>
      <c r="ID28" s="148">
        <v>153.19999999999999</v>
      </c>
      <c r="IE28" s="148">
        <v>271.5</v>
      </c>
      <c r="IF28" s="148">
        <v>133.80000000000001</v>
      </c>
      <c r="IG28" s="148">
        <v>1150.5999999999999</v>
      </c>
      <c r="IH28" s="148">
        <v>104.2</v>
      </c>
      <c r="II28" s="148">
        <v>109.5</v>
      </c>
      <c r="IJ28" s="148">
        <v>105.9</v>
      </c>
      <c r="IK28" s="148">
        <v>68</v>
      </c>
      <c r="IL28" s="148">
        <v>32.799999999999997</v>
      </c>
      <c r="IM28" s="148">
        <v>20.5</v>
      </c>
      <c r="IN28" s="148">
        <v>10.5</v>
      </c>
      <c r="IO28" s="148">
        <v>122.2</v>
      </c>
      <c r="IP28" s="148">
        <v>26</v>
      </c>
      <c r="IQ28" s="148">
        <v>101.6</v>
      </c>
      <c r="IR28" s="148">
        <v>93.4</v>
      </c>
      <c r="IS28" s="148">
        <v>109.2</v>
      </c>
      <c r="IT28" s="148">
        <v>103.3</v>
      </c>
      <c r="IU28" s="148">
        <v>64.8</v>
      </c>
      <c r="IV28" s="148">
        <v>73.2</v>
      </c>
      <c r="IW28" s="148">
        <v>71.5</v>
      </c>
      <c r="IX28" s="148">
        <v>74.8</v>
      </c>
      <c r="IY28" s="149" t="s">
        <v>197</v>
      </c>
      <c r="IZ28" s="149" t="s">
        <v>197</v>
      </c>
      <c r="JA28" s="149" t="s">
        <v>197</v>
      </c>
      <c r="JB28" s="149" t="s">
        <v>197</v>
      </c>
      <c r="JC28" s="148">
        <v>63.2</v>
      </c>
      <c r="JD28" s="148">
        <v>82.6</v>
      </c>
      <c r="JE28" s="148">
        <v>78.099999999999994</v>
      </c>
      <c r="JF28" s="48">
        <v>27.1</v>
      </c>
      <c r="JG28" s="48">
        <v>34.299999999999997</v>
      </c>
      <c r="JH28" s="48">
        <v>20.5</v>
      </c>
      <c r="JI28" s="48">
        <v>112.9</v>
      </c>
      <c r="JJ28" s="48">
        <v>75.400000000000006</v>
      </c>
      <c r="JK28" s="48">
        <v>94.9</v>
      </c>
      <c r="JL28" s="48">
        <v>72.8</v>
      </c>
      <c r="JM28" s="48">
        <v>99</v>
      </c>
      <c r="JN28" s="48">
        <v>100.4</v>
      </c>
      <c r="JO28" s="48">
        <v>125.7</v>
      </c>
    </row>
    <row r="29" spans="1:275">
      <c r="A29" s="45"/>
      <c r="B29" s="46" t="s">
        <v>109</v>
      </c>
      <c r="C29" s="45" t="s">
        <v>21</v>
      </c>
      <c r="D29" s="47" t="s">
        <v>197</v>
      </c>
      <c r="E29" s="47" t="s">
        <v>197</v>
      </c>
      <c r="F29" s="47" t="s">
        <v>197</v>
      </c>
      <c r="G29" s="47" t="s">
        <v>197</v>
      </c>
      <c r="H29" s="148">
        <v>97.4</v>
      </c>
      <c r="I29" s="148">
        <v>99.9</v>
      </c>
      <c r="J29" s="148">
        <v>108.9</v>
      </c>
      <c r="K29" s="148">
        <v>49.6</v>
      </c>
      <c r="L29" s="148">
        <v>67.900000000000006</v>
      </c>
      <c r="M29" s="148">
        <v>102.7</v>
      </c>
      <c r="N29" s="148">
        <v>86.6</v>
      </c>
      <c r="O29" s="148">
        <v>42.1</v>
      </c>
      <c r="P29" s="148">
        <v>98.4</v>
      </c>
      <c r="Q29" s="148">
        <v>82.7</v>
      </c>
      <c r="R29" s="148">
        <v>115.4</v>
      </c>
      <c r="S29" s="148">
        <v>88.3</v>
      </c>
      <c r="T29" s="148">
        <v>67.599999999999994</v>
      </c>
      <c r="U29" s="148">
        <v>71.5</v>
      </c>
      <c r="V29" s="148">
        <v>215.1</v>
      </c>
      <c r="W29" s="148">
        <v>83.9</v>
      </c>
      <c r="X29" s="148">
        <v>91.7</v>
      </c>
      <c r="Y29" s="148">
        <v>76.900000000000006</v>
      </c>
      <c r="Z29" s="148">
        <v>60.3</v>
      </c>
      <c r="AA29" s="148">
        <v>82.2</v>
      </c>
      <c r="AB29" s="148">
        <v>97.6</v>
      </c>
      <c r="AC29" s="148">
        <v>112.1</v>
      </c>
      <c r="AD29" s="148">
        <v>137.9</v>
      </c>
      <c r="AE29" s="148">
        <v>80.3</v>
      </c>
      <c r="AF29" s="148">
        <v>127.7</v>
      </c>
      <c r="AG29" s="148">
        <v>42.6</v>
      </c>
      <c r="AH29" s="148">
        <v>111.8</v>
      </c>
      <c r="AI29" s="148">
        <v>42.6</v>
      </c>
      <c r="AJ29" s="148">
        <v>121.3</v>
      </c>
      <c r="AK29" s="148">
        <v>64.2</v>
      </c>
      <c r="AL29" s="149" t="s">
        <v>197</v>
      </c>
      <c r="AM29" s="148">
        <v>90.8</v>
      </c>
      <c r="AN29" s="148">
        <v>85.2</v>
      </c>
      <c r="AO29" s="148">
        <v>116.6</v>
      </c>
      <c r="AP29" s="148">
        <v>116.3</v>
      </c>
      <c r="AQ29" s="148">
        <v>203.6</v>
      </c>
      <c r="AR29" s="148">
        <v>107.7</v>
      </c>
      <c r="AS29" s="148">
        <v>212.4</v>
      </c>
      <c r="AT29" s="148">
        <v>110.8</v>
      </c>
      <c r="AU29" s="148">
        <v>7.7</v>
      </c>
      <c r="AV29" s="148">
        <v>100.7</v>
      </c>
      <c r="AW29" s="148">
        <v>72.400000000000006</v>
      </c>
      <c r="AX29" s="148">
        <v>106.5</v>
      </c>
      <c r="AY29" s="148">
        <v>123.9</v>
      </c>
      <c r="AZ29" s="148">
        <v>80.599999999999994</v>
      </c>
      <c r="BA29" s="148">
        <v>97.1</v>
      </c>
      <c r="BB29" s="148">
        <v>96.4</v>
      </c>
      <c r="BC29" s="148">
        <v>87.7</v>
      </c>
      <c r="BD29" s="148">
        <v>90</v>
      </c>
      <c r="BE29" s="148">
        <v>89.5</v>
      </c>
      <c r="BF29" s="148">
        <v>83.5</v>
      </c>
      <c r="BG29" s="148">
        <v>103.7</v>
      </c>
      <c r="BH29" s="148">
        <v>102.3</v>
      </c>
      <c r="BI29" s="148">
        <v>111.5</v>
      </c>
      <c r="BJ29" s="148">
        <v>132.30000000000001</v>
      </c>
      <c r="BK29" s="148">
        <v>121.7</v>
      </c>
      <c r="BL29" s="148">
        <v>111.8</v>
      </c>
      <c r="BM29" s="148">
        <v>116.7</v>
      </c>
      <c r="BN29" s="148">
        <v>115.4</v>
      </c>
      <c r="BO29" s="148">
        <v>21.5</v>
      </c>
      <c r="BP29" s="148">
        <v>113.7</v>
      </c>
      <c r="BQ29" s="148">
        <v>121.3</v>
      </c>
      <c r="BR29" s="148">
        <v>103.3</v>
      </c>
      <c r="BS29" s="148">
        <v>95.7</v>
      </c>
      <c r="BT29" s="148">
        <v>99.1</v>
      </c>
      <c r="BU29" s="148">
        <v>76</v>
      </c>
      <c r="BV29" s="148">
        <v>76.7</v>
      </c>
      <c r="BW29" s="148">
        <v>76.5</v>
      </c>
      <c r="BX29" s="148">
        <v>119.5</v>
      </c>
      <c r="BY29" s="148">
        <v>103.8</v>
      </c>
      <c r="BZ29" s="148">
        <v>113.9</v>
      </c>
      <c r="CA29" s="148">
        <v>80.599999999999994</v>
      </c>
      <c r="CB29" s="148">
        <v>93.2</v>
      </c>
      <c r="CC29" s="148">
        <v>88.3</v>
      </c>
      <c r="CD29" s="148">
        <v>95.4</v>
      </c>
      <c r="CE29" s="148">
        <v>79.8</v>
      </c>
      <c r="CF29" s="148">
        <v>87.4</v>
      </c>
      <c r="CG29" s="148">
        <v>78</v>
      </c>
      <c r="CH29" s="148">
        <v>200.9</v>
      </c>
      <c r="CI29" s="148">
        <v>121.4</v>
      </c>
      <c r="CJ29" s="148">
        <v>91.9</v>
      </c>
      <c r="CK29" s="148">
        <v>81.400000000000006</v>
      </c>
      <c r="CL29" s="148">
        <v>85.7</v>
      </c>
      <c r="CM29" s="148">
        <v>121.8</v>
      </c>
      <c r="CN29" s="148">
        <v>150.4</v>
      </c>
      <c r="CO29" s="148">
        <v>138.19999999999999</v>
      </c>
      <c r="CP29" s="148">
        <v>38.4</v>
      </c>
      <c r="CQ29" s="148">
        <v>68.400000000000006</v>
      </c>
      <c r="CR29" s="148">
        <v>55.6</v>
      </c>
      <c r="CS29" s="148">
        <v>43.7</v>
      </c>
      <c r="CT29" s="148">
        <v>92.5</v>
      </c>
      <c r="CU29" s="148">
        <v>101.1</v>
      </c>
      <c r="CV29" s="148">
        <v>97.5</v>
      </c>
      <c r="CW29" s="148">
        <v>99.3</v>
      </c>
      <c r="CX29" s="148">
        <v>93.2</v>
      </c>
      <c r="CY29" s="148">
        <v>95.8</v>
      </c>
      <c r="CZ29" s="148">
        <v>97.5</v>
      </c>
      <c r="DA29" s="148">
        <v>64.8</v>
      </c>
      <c r="DB29" s="148">
        <v>69.599999999999994</v>
      </c>
      <c r="DC29" s="148">
        <v>68.2</v>
      </c>
      <c r="DD29" s="148">
        <v>119</v>
      </c>
      <c r="DE29" s="148">
        <v>114.3</v>
      </c>
      <c r="DF29" s="148">
        <v>117.2</v>
      </c>
      <c r="DG29" s="148">
        <v>83.6</v>
      </c>
      <c r="DH29" s="148">
        <v>85.8</v>
      </c>
      <c r="DI29" s="148">
        <v>85</v>
      </c>
      <c r="DJ29" s="148">
        <v>90.6</v>
      </c>
      <c r="DK29" s="148">
        <v>95.6</v>
      </c>
      <c r="DL29" s="148">
        <v>93.3</v>
      </c>
      <c r="DM29" s="148">
        <v>92</v>
      </c>
      <c r="DN29" s="148">
        <v>85.2</v>
      </c>
      <c r="DO29" s="148">
        <v>87.7</v>
      </c>
      <c r="DP29" s="148">
        <v>38.4</v>
      </c>
      <c r="DQ29" s="148">
        <v>68.7</v>
      </c>
      <c r="DR29" s="148">
        <v>58.2</v>
      </c>
      <c r="DS29" s="148">
        <v>113.2</v>
      </c>
      <c r="DT29" s="148">
        <v>170.7</v>
      </c>
      <c r="DU29" s="148">
        <v>149.4</v>
      </c>
      <c r="DV29" s="148">
        <v>78</v>
      </c>
      <c r="DW29" s="148">
        <v>96.7</v>
      </c>
      <c r="DX29" s="148">
        <v>90.3</v>
      </c>
      <c r="DY29" s="148">
        <v>96</v>
      </c>
      <c r="DZ29" s="148">
        <v>108.3</v>
      </c>
      <c r="EA29" s="148">
        <v>101.4</v>
      </c>
      <c r="EB29" s="148">
        <v>55.3</v>
      </c>
      <c r="EC29" s="148">
        <v>127.7</v>
      </c>
      <c r="ED29" s="148">
        <v>108</v>
      </c>
      <c r="EE29" s="148">
        <v>83.3</v>
      </c>
      <c r="EF29" s="148">
        <v>130</v>
      </c>
      <c r="EG29" s="148">
        <v>99.8</v>
      </c>
      <c r="EH29" s="148">
        <v>112.4</v>
      </c>
      <c r="EI29" s="148">
        <v>97.9</v>
      </c>
      <c r="EJ29" s="148">
        <v>97.5</v>
      </c>
      <c r="EK29" s="148">
        <v>97.7</v>
      </c>
      <c r="EL29" s="148">
        <v>142.80000000000001</v>
      </c>
      <c r="EM29" s="148">
        <v>124.2</v>
      </c>
      <c r="EN29" s="148">
        <v>140.30000000000001</v>
      </c>
      <c r="EO29" s="148">
        <v>132.19999999999999</v>
      </c>
      <c r="EP29" s="148">
        <v>73.599999999999994</v>
      </c>
      <c r="EQ29" s="148">
        <v>71.900000000000006</v>
      </c>
      <c r="ER29" s="148">
        <v>72.8</v>
      </c>
      <c r="ES29" s="148">
        <v>50.3</v>
      </c>
      <c r="ET29" s="148">
        <v>96.7</v>
      </c>
      <c r="EU29" s="148">
        <v>101.4</v>
      </c>
      <c r="EV29" s="148">
        <v>93.8</v>
      </c>
      <c r="EW29" s="148">
        <v>99.7</v>
      </c>
      <c r="EX29" s="148">
        <v>97.9</v>
      </c>
      <c r="EY29" s="148">
        <v>93.3</v>
      </c>
      <c r="EZ29" s="148">
        <v>107.9</v>
      </c>
      <c r="FA29" s="148">
        <v>81.900000000000006</v>
      </c>
      <c r="FB29" s="148">
        <v>92.1</v>
      </c>
      <c r="FC29" s="148">
        <v>111.9</v>
      </c>
      <c r="FD29" s="148">
        <v>98.1</v>
      </c>
      <c r="FE29" s="148">
        <v>82.6</v>
      </c>
      <c r="FF29" s="148">
        <v>89.2</v>
      </c>
      <c r="FG29" s="148">
        <v>69.7</v>
      </c>
      <c r="FH29" s="148">
        <v>116</v>
      </c>
      <c r="FI29" s="148">
        <v>83.4</v>
      </c>
      <c r="FJ29" s="148">
        <v>175.5</v>
      </c>
      <c r="FK29" s="148">
        <v>126.7</v>
      </c>
      <c r="FL29" s="148">
        <v>148.4</v>
      </c>
      <c r="FM29" s="148">
        <v>91.4</v>
      </c>
      <c r="FN29" s="148">
        <v>99</v>
      </c>
      <c r="FO29" s="148">
        <v>94.6</v>
      </c>
      <c r="FP29" s="148">
        <v>112.5</v>
      </c>
      <c r="FQ29" s="148">
        <v>83.2</v>
      </c>
      <c r="FR29" s="148">
        <v>93.4</v>
      </c>
      <c r="FS29" s="148">
        <v>96.2</v>
      </c>
      <c r="FT29" s="148">
        <v>99</v>
      </c>
      <c r="FU29" s="148">
        <v>97.2</v>
      </c>
      <c r="FV29" s="148">
        <v>97.7</v>
      </c>
      <c r="FW29" s="148">
        <v>27.1</v>
      </c>
      <c r="FX29" s="148">
        <v>79.2</v>
      </c>
      <c r="FY29" s="148">
        <v>76.099999999999994</v>
      </c>
      <c r="FZ29" s="148">
        <v>76.099999999999994</v>
      </c>
      <c r="GA29" s="148">
        <v>100.4</v>
      </c>
      <c r="GB29" s="148">
        <v>108.4</v>
      </c>
      <c r="GC29" s="148">
        <v>106.9</v>
      </c>
      <c r="GD29" s="148">
        <v>162.19999999999999</v>
      </c>
      <c r="GE29" s="148">
        <v>208.4</v>
      </c>
      <c r="GF29" s="148">
        <v>178.2</v>
      </c>
      <c r="GG29" s="148">
        <v>56.9</v>
      </c>
      <c r="GH29" s="148">
        <v>54.7</v>
      </c>
      <c r="GI29" s="148">
        <v>54.7</v>
      </c>
      <c r="GJ29" s="148">
        <v>21.8</v>
      </c>
      <c r="GK29" s="148">
        <v>3.9</v>
      </c>
      <c r="GL29" s="148">
        <v>10.5</v>
      </c>
      <c r="GM29" s="148">
        <v>96.2</v>
      </c>
      <c r="GN29" s="148">
        <v>75.599999999999994</v>
      </c>
      <c r="GO29" s="148">
        <v>83</v>
      </c>
      <c r="GP29" s="148">
        <v>156.69999999999999</v>
      </c>
      <c r="GQ29" s="148">
        <v>119.9</v>
      </c>
      <c r="GR29" s="148">
        <v>133</v>
      </c>
      <c r="GS29" s="148">
        <v>204.4</v>
      </c>
      <c r="GT29" s="148">
        <v>99.5</v>
      </c>
      <c r="GU29" s="148">
        <v>120.8</v>
      </c>
      <c r="GV29" s="148">
        <v>158.19999999999999</v>
      </c>
      <c r="GW29" s="148">
        <v>146.4</v>
      </c>
      <c r="GX29" s="148">
        <v>151.30000000000001</v>
      </c>
      <c r="GY29" s="148">
        <v>103.1</v>
      </c>
      <c r="GZ29" s="148">
        <v>115.1</v>
      </c>
      <c r="HA29" s="148">
        <v>109.2</v>
      </c>
      <c r="HB29" s="148">
        <v>109.9</v>
      </c>
      <c r="HC29" s="148">
        <v>120.8</v>
      </c>
      <c r="HD29" s="148">
        <v>117.5</v>
      </c>
      <c r="HE29" s="148">
        <v>102.9</v>
      </c>
      <c r="HF29" s="148">
        <v>169.8</v>
      </c>
      <c r="HG29" s="148">
        <v>166.2</v>
      </c>
      <c r="HH29" s="148">
        <v>172.4</v>
      </c>
      <c r="HI29" s="148">
        <v>84.9</v>
      </c>
      <c r="HJ29" s="148">
        <v>108.7</v>
      </c>
      <c r="HK29" s="148">
        <v>97.2</v>
      </c>
      <c r="HL29" s="148">
        <v>89.8</v>
      </c>
      <c r="HM29" s="148">
        <v>101.5</v>
      </c>
      <c r="HN29" s="148">
        <v>98.2</v>
      </c>
      <c r="HO29" s="148">
        <v>123.1</v>
      </c>
      <c r="HP29" s="148">
        <v>126.7</v>
      </c>
      <c r="HQ29" s="148">
        <v>124.9</v>
      </c>
      <c r="HR29" s="148">
        <v>136.30000000000001</v>
      </c>
      <c r="HS29" s="148">
        <v>164.9</v>
      </c>
      <c r="HT29" s="148">
        <v>155</v>
      </c>
      <c r="HU29" s="148">
        <v>49</v>
      </c>
      <c r="HV29" s="148">
        <v>85.6</v>
      </c>
      <c r="HW29" s="148">
        <v>83.7</v>
      </c>
      <c r="HX29" s="148">
        <v>98.8</v>
      </c>
      <c r="HY29" s="148">
        <v>3</v>
      </c>
      <c r="HZ29" s="148">
        <v>183.8</v>
      </c>
      <c r="IA29" s="148">
        <v>234.7</v>
      </c>
      <c r="IB29" s="148">
        <v>249.4</v>
      </c>
      <c r="IC29" s="148">
        <v>241.4</v>
      </c>
      <c r="ID29" s="148">
        <v>296.3</v>
      </c>
      <c r="IE29" s="148">
        <v>76.8</v>
      </c>
      <c r="IF29" s="148">
        <v>99.2</v>
      </c>
      <c r="IG29" s="148">
        <v>180.9</v>
      </c>
      <c r="IH29" s="148">
        <v>144.80000000000001</v>
      </c>
      <c r="II29" s="148">
        <v>125.6</v>
      </c>
      <c r="IJ29" s="148">
        <v>156.19999999999999</v>
      </c>
      <c r="IK29" s="148">
        <v>73.099999999999994</v>
      </c>
      <c r="IL29" s="148">
        <v>103.5</v>
      </c>
      <c r="IM29" s="148">
        <v>31.3</v>
      </c>
      <c r="IN29" s="148">
        <v>24.1</v>
      </c>
      <c r="IO29" s="148">
        <v>129.1</v>
      </c>
      <c r="IP29" s="148">
        <v>11.9</v>
      </c>
      <c r="IQ29" s="148">
        <v>95.7</v>
      </c>
      <c r="IR29" s="148">
        <v>89.2</v>
      </c>
      <c r="IS29" s="148">
        <v>95.4</v>
      </c>
      <c r="IT29" s="148">
        <v>93.1</v>
      </c>
      <c r="IU29" s="148">
        <v>116.6</v>
      </c>
      <c r="IV29" s="148">
        <v>53.5</v>
      </c>
      <c r="IW29" s="148">
        <v>66.599999999999994</v>
      </c>
      <c r="IX29" s="148">
        <v>123.3</v>
      </c>
      <c r="IY29" s="148">
        <v>126.8</v>
      </c>
      <c r="IZ29" s="148">
        <v>128</v>
      </c>
      <c r="JA29" s="148">
        <v>101</v>
      </c>
      <c r="JB29" s="148">
        <v>68.7</v>
      </c>
      <c r="JC29" s="148">
        <v>109.1</v>
      </c>
      <c r="JD29" s="148">
        <v>113.7</v>
      </c>
      <c r="JE29" s="148">
        <v>112.6</v>
      </c>
      <c r="JF29" s="48">
        <v>101.7</v>
      </c>
      <c r="JG29" s="48">
        <v>27.3</v>
      </c>
      <c r="JH29" s="48">
        <v>41.9</v>
      </c>
      <c r="JI29" s="48">
        <v>99.5</v>
      </c>
      <c r="JJ29" s="48">
        <v>112.8</v>
      </c>
      <c r="JK29" s="48">
        <v>114.9</v>
      </c>
      <c r="JL29" s="48">
        <v>116.6</v>
      </c>
      <c r="JM29" s="48">
        <v>134.80000000000001</v>
      </c>
      <c r="JN29" s="48">
        <v>132</v>
      </c>
      <c r="JO29" s="48">
        <v>96.1</v>
      </c>
    </row>
    <row r="30" spans="1:275">
      <c r="A30" s="45"/>
      <c r="B30" s="46" t="s">
        <v>110</v>
      </c>
      <c r="C30" s="45" t="s">
        <v>22</v>
      </c>
      <c r="D30" s="47" t="s">
        <v>197</v>
      </c>
      <c r="E30" s="47" t="s">
        <v>197</v>
      </c>
      <c r="F30" s="47" t="s">
        <v>197</v>
      </c>
      <c r="G30" s="47" t="s">
        <v>197</v>
      </c>
      <c r="H30" s="148">
        <v>108.1</v>
      </c>
      <c r="I30" s="148">
        <v>106.3</v>
      </c>
      <c r="J30" s="148">
        <v>95.9</v>
      </c>
      <c r="K30" s="148">
        <v>74.400000000000006</v>
      </c>
      <c r="L30" s="148">
        <v>66.3</v>
      </c>
      <c r="M30" s="148">
        <v>129</v>
      </c>
      <c r="N30" s="148">
        <v>65.3</v>
      </c>
      <c r="O30" s="148">
        <v>86.1</v>
      </c>
      <c r="P30" s="148">
        <v>102.1</v>
      </c>
      <c r="Q30" s="148">
        <v>23.5</v>
      </c>
      <c r="R30" s="148">
        <v>138.80000000000001</v>
      </c>
      <c r="S30" s="148">
        <v>75.2</v>
      </c>
      <c r="T30" s="148">
        <v>45.8</v>
      </c>
      <c r="U30" s="148">
        <v>126.1</v>
      </c>
      <c r="V30" s="148">
        <v>30.2</v>
      </c>
      <c r="W30" s="148">
        <v>83.8</v>
      </c>
      <c r="X30" s="148">
        <v>101.7</v>
      </c>
      <c r="Y30" s="148">
        <v>92.2</v>
      </c>
      <c r="Z30" s="148">
        <v>97.5</v>
      </c>
      <c r="AA30" s="148">
        <v>106.3</v>
      </c>
      <c r="AB30" s="148">
        <v>84.2</v>
      </c>
      <c r="AC30" s="148">
        <v>153.6</v>
      </c>
      <c r="AD30" s="148">
        <v>171.3</v>
      </c>
      <c r="AE30" s="148">
        <v>66.8</v>
      </c>
      <c r="AF30" s="148">
        <v>127.8</v>
      </c>
      <c r="AG30" s="148">
        <v>20.399999999999999</v>
      </c>
      <c r="AH30" s="148">
        <v>96.8</v>
      </c>
      <c r="AI30" s="149" t="s">
        <v>197</v>
      </c>
      <c r="AJ30" s="148">
        <v>119.1</v>
      </c>
      <c r="AK30" s="148">
        <v>49.7</v>
      </c>
      <c r="AL30" s="149" t="s">
        <v>197</v>
      </c>
      <c r="AM30" s="148">
        <v>65.400000000000006</v>
      </c>
      <c r="AN30" s="148">
        <v>12.4</v>
      </c>
      <c r="AO30" s="148">
        <v>74.900000000000006</v>
      </c>
      <c r="AP30" s="148">
        <v>74.3</v>
      </c>
      <c r="AQ30" s="148">
        <v>121.6</v>
      </c>
      <c r="AR30" s="148">
        <v>121.1</v>
      </c>
      <c r="AS30" s="149" t="s">
        <v>197</v>
      </c>
      <c r="AT30" s="148">
        <v>86.6</v>
      </c>
      <c r="AU30" s="148">
        <v>98.8</v>
      </c>
      <c r="AV30" s="148">
        <v>81.8</v>
      </c>
      <c r="AW30" s="148">
        <v>69.5</v>
      </c>
      <c r="AX30" s="148">
        <v>144.69999999999999</v>
      </c>
      <c r="AY30" s="148">
        <v>15.3</v>
      </c>
      <c r="AZ30" s="148">
        <v>99.7</v>
      </c>
      <c r="BA30" s="148">
        <v>89.4</v>
      </c>
      <c r="BB30" s="148">
        <v>89.9</v>
      </c>
      <c r="BC30" s="148">
        <v>92.7</v>
      </c>
      <c r="BD30" s="148">
        <v>86.9</v>
      </c>
      <c r="BE30" s="148">
        <v>88.2</v>
      </c>
      <c r="BF30" s="148">
        <v>98.5</v>
      </c>
      <c r="BG30" s="148">
        <v>98.7</v>
      </c>
      <c r="BH30" s="148">
        <v>98.7</v>
      </c>
      <c r="BI30" s="148">
        <v>82.2</v>
      </c>
      <c r="BJ30" s="148">
        <v>61.1</v>
      </c>
      <c r="BK30" s="148">
        <v>71.900000000000006</v>
      </c>
      <c r="BL30" s="148">
        <v>73.3</v>
      </c>
      <c r="BM30" s="148">
        <v>56.8</v>
      </c>
      <c r="BN30" s="148">
        <v>61.3</v>
      </c>
      <c r="BO30" s="149" t="s">
        <v>197</v>
      </c>
      <c r="BP30" s="148">
        <v>89.4</v>
      </c>
      <c r="BQ30" s="148">
        <v>95.7</v>
      </c>
      <c r="BR30" s="148">
        <v>77.599999999999994</v>
      </c>
      <c r="BS30" s="148">
        <v>71.599999999999994</v>
      </c>
      <c r="BT30" s="148">
        <v>74.3</v>
      </c>
      <c r="BU30" s="148">
        <v>76.3</v>
      </c>
      <c r="BV30" s="148">
        <v>46.6</v>
      </c>
      <c r="BW30" s="148">
        <v>56.1</v>
      </c>
      <c r="BX30" s="148">
        <v>43.9</v>
      </c>
      <c r="BY30" s="148">
        <v>33.1</v>
      </c>
      <c r="BZ30" s="148">
        <v>40</v>
      </c>
      <c r="CA30" s="148">
        <v>28.5</v>
      </c>
      <c r="CB30" s="148">
        <v>48.4</v>
      </c>
      <c r="CC30" s="148">
        <v>40.5</v>
      </c>
      <c r="CD30" s="148">
        <v>53.1</v>
      </c>
      <c r="CE30" s="148">
        <v>72.5</v>
      </c>
      <c r="CF30" s="148">
        <v>62.9</v>
      </c>
      <c r="CG30" s="149" t="s">
        <v>197</v>
      </c>
      <c r="CH30" s="149" t="s">
        <v>197</v>
      </c>
      <c r="CI30" s="149" t="s">
        <v>197</v>
      </c>
      <c r="CJ30" s="148">
        <v>123.2</v>
      </c>
      <c r="CK30" s="148">
        <v>77.2</v>
      </c>
      <c r="CL30" s="148">
        <v>96.3</v>
      </c>
      <c r="CM30" s="148">
        <v>179.7</v>
      </c>
      <c r="CN30" s="148">
        <v>90.6</v>
      </c>
      <c r="CO30" s="148">
        <v>128.80000000000001</v>
      </c>
      <c r="CP30" s="149" t="s">
        <v>197</v>
      </c>
      <c r="CQ30" s="149" t="s">
        <v>197</v>
      </c>
      <c r="CR30" s="149" t="s">
        <v>197</v>
      </c>
      <c r="CS30" s="149" t="s">
        <v>197</v>
      </c>
      <c r="CT30" s="148">
        <v>159.5</v>
      </c>
      <c r="CU30" s="148">
        <v>103.8</v>
      </c>
      <c r="CV30" s="148">
        <v>127.3</v>
      </c>
      <c r="CW30" s="148">
        <v>84.2</v>
      </c>
      <c r="CX30" s="148">
        <v>63.8</v>
      </c>
      <c r="CY30" s="148">
        <v>72.7</v>
      </c>
      <c r="CZ30" s="148">
        <v>72.7</v>
      </c>
      <c r="DA30" s="148">
        <v>84.3</v>
      </c>
      <c r="DB30" s="148">
        <v>49.2</v>
      </c>
      <c r="DC30" s="148">
        <v>60.2</v>
      </c>
      <c r="DD30" s="148">
        <v>37.1</v>
      </c>
      <c r="DE30" s="148">
        <v>27.3</v>
      </c>
      <c r="DF30" s="148">
        <v>33.4</v>
      </c>
      <c r="DG30" s="148">
        <v>19.2</v>
      </c>
      <c r="DH30" s="148">
        <v>40.6</v>
      </c>
      <c r="DI30" s="148">
        <v>33.1</v>
      </c>
      <c r="DJ30" s="148">
        <v>61.2</v>
      </c>
      <c r="DK30" s="148">
        <v>66.900000000000006</v>
      </c>
      <c r="DL30" s="148">
        <v>64.2</v>
      </c>
      <c r="DM30" s="148">
        <v>125.2</v>
      </c>
      <c r="DN30" s="148">
        <v>78.5</v>
      </c>
      <c r="DO30" s="148">
        <v>96.1</v>
      </c>
      <c r="DP30" s="149" t="s">
        <v>197</v>
      </c>
      <c r="DQ30" s="149" t="s">
        <v>197</v>
      </c>
      <c r="DR30" s="149" t="s">
        <v>197</v>
      </c>
      <c r="DS30" s="148">
        <v>150.4</v>
      </c>
      <c r="DT30" s="148">
        <v>77.3</v>
      </c>
      <c r="DU30" s="148">
        <v>104.4</v>
      </c>
      <c r="DV30" s="148">
        <v>66.3</v>
      </c>
      <c r="DW30" s="148">
        <v>25.8</v>
      </c>
      <c r="DX30" s="148">
        <v>40</v>
      </c>
      <c r="DY30" s="148">
        <v>44.9</v>
      </c>
      <c r="DZ30" s="148">
        <v>63.8</v>
      </c>
      <c r="EA30" s="148">
        <v>53.1</v>
      </c>
      <c r="EB30" s="148">
        <v>23.1</v>
      </c>
      <c r="EC30" s="148">
        <v>137.5</v>
      </c>
      <c r="ED30" s="148">
        <v>105.4</v>
      </c>
      <c r="EE30" s="148">
        <v>309.7</v>
      </c>
      <c r="EF30" s="148">
        <v>214.2</v>
      </c>
      <c r="EG30" s="148">
        <v>96</v>
      </c>
      <c r="EH30" s="148">
        <v>146.30000000000001</v>
      </c>
      <c r="EI30" s="148">
        <v>119.5</v>
      </c>
      <c r="EJ30" s="148">
        <v>79.8</v>
      </c>
      <c r="EK30" s="148">
        <v>93.8</v>
      </c>
      <c r="EL30" s="149" t="s">
        <v>197</v>
      </c>
      <c r="EM30" s="148">
        <v>58.3</v>
      </c>
      <c r="EN30" s="148">
        <v>27.1</v>
      </c>
      <c r="EO30" s="148">
        <v>42.8</v>
      </c>
      <c r="EP30" s="148">
        <v>48.1</v>
      </c>
      <c r="EQ30" s="148">
        <v>36.299999999999997</v>
      </c>
      <c r="ER30" s="148">
        <v>42.9</v>
      </c>
      <c r="ES30" s="149" t="s">
        <v>197</v>
      </c>
      <c r="ET30" s="148">
        <v>88.6</v>
      </c>
      <c r="EU30" s="149" t="s">
        <v>197</v>
      </c>
      <c r="EV30" s="148">
        <v>85.3</v>
      </c>
      <c r="EW30" s="148">
        <v>79.099999999999994</v>
      </c>
      <c r="EX30" s="148">
        <v>81</v>
      </c>
      <c r="EY30" s="148">
        <v>145.80000000000001</v>
      </c>
      <c r="EZ30" s="148">
        <v>105.1</v>
      </c>
      <c r="FA30" s="148">
        <v>57.6</v>
      </c>
      <c r="FB30" s="148">
        <v>76.2</v>
      </c>
      <c r="FC30" s="148">
        <v>260.39999999999998</v>
      </c>
      <c r="FD30" s="148">
        <v>113.5</v>
      </c>
      <c r="FE30" s="148">
        <v>60.2</v>
      </c>
      <c r="FF30" s="148">
        <v>82.8</v>
      </c>
      <c r="FG30" s="148">
        <v>118.4</v>
      </c>
      <c r="FH30" s="148">
        <v>103.9</v>
      </c>
      <c r="FI30" s="148">
        <v>114.1</v>
      </c>
      <c r="FJ30" s="148">
        <v>85.4</v>
      </c>
      <c r="FK30" s="148">
        <v>71.099999999999994</v>
      </c>
      <c r="FL30" s="148">
        <v>77.400000000000006</v>
      </c>
      <c r="FM30" s="148">
        <v>72.3</v>
      </c>
      <c r="FN30" s="148">
        <v>53.1</v>
      </c>
      <c r="FO30" s="148">
        <v>64.2</v>
      </c>
      <c r="FP30" s="148">
        <v>76</v>
      </c>
      <c r="FQ30" s="148">
        <v>46.8</v>
      </c>
      <c r="FR30" s="148">
        <v>57</v>
      </c>
      <c r="FS30" s="148">
        <v>82.6</v>
      </c>
      <c r="FT30" s="148">
        <v>51.1</v>
      </c>
      <c r="FU30" s="148">
        <v>70.8</v>
      </c>
      <c r="FV30" s="148">
        <v>96</v>
      </c>
      <c r="FW30" s="148">
        <v>20.7</v>
      </c>
      <c r="FX30" s="148">
        <v>92.7</v>
      </c>
      <c r="FY30" s="148">
        <v>107.6</v>
      </c>
      <c r="FZ30" s="148">
        <v>107.4</v>
      </c>
      <c r="GA30" s="148">
        <v>74.900000000000006</v>
      </c>
      <c r="GB30" s="148">
        <v>88.4</v>
      </c>
      <c r="GC30" s="148">
        <v>85.8</v>
      </c>
      <c r="GD30" s="148">
        <v>59.7</v>
      </c>
      <c r="GE30" s="148">
        <v>22.8</v>
      </c>
      <c r="GF30" s="148">
        <v>47</v>
      </c>
      <c r="GG30" s="148">
        <v>6.2</v>
      </c>
      <c r="GH30" s="148">
        <v>66.5</v>
      </c>
      <c r="GI30" s="148">
        <v>66.099999999999994</v>
      </c>
      <c r="GJ30" s="148">
        <v>57.6</v>
      </c>
      <c r="GK30" s="148">
        <v>76.099999999999994</v>
      </c>
      <c r="GL30" s="148">
        <v>69.2</v>
      </c>
      <c r="GM30" s="148">
        <v>107.3</v>
      </c>
      <c r="GN30" s="148">
        <v>100.5</v>
      </c>
      <c r="GO30" s="148">
        <v>103</v>
      </c>
      <c r="GP30" s="148">
        <v>96</v>
      </c>
      <c r="GQ30" s="148">
        <v>74.3</v>
      </c>
      <c r="GR30" s="148">
        <v>82</v>
      </c>
      <c r="GS30" s="148">
        <v>7.2</v>
      </c>
      <c r="GT30" s="148">
        <v>16.5</v>
      </c>
      <c r="GU30" s="148">
        <v>14.7</v>
      </c>
      <c r="GV30" s="148">
        <v>96.4</v>
      </c>
      <c r="GW30" s="148">
        <v>53.4</v>
      </c>
      <c r="GX30" s="148">
        <v>71</v>
      </c>
      <c r="GY30" s="148">
        <v>90.9</v>
      </c>
      <c r="GZ30" s="148">
        <v>100.6</v>
      </c>
      <c r="HA30" s="148">
        <v>95.8</v>
      </c>
      <c r="HB30" s="148">
        <v>76.7</v>
      </c>
      <c r="HC30" s="148">
        <v>87.9</v>
      </c>
      <c r="HD30" s="148">
        <v>84.5</v>
      </c>
      <c r="HE30" s="148">
        <v>65.3</v>
      </c>
      <c r="HF30" s="148">
        <v>79.400000000000006</v>
      </c>
      <c r="HG30" s="148">
        <v>78.599999999999994</v>
      </c>
      <c r="HH30" s="148">
        <v>14.5</v>
      </c>
      <c r="HI30" s="148">
        <v>129.4</v>
      </c>
      <c r="HJ30" s="148">
        <v>127.7</v>
      </c>
      <c r="HK30" s="148">
        <v>128.5</v>
      </c>
      <c r="HL30" s="148">
        <v>122.8</v>
      </c>
      <c r="HM30" s="148">
        <v>135.5</v>
      </c>
      <c r="HN30" s="148">
        <v>131.9</v>
      </c>
      <c r="HO30" s="148">
        <v>42.5</v>
      </c>
      <c r="HP30" s="148">
        <v>50.7</v>
      </c>
      <c r="HQ30" s="148">
        <v>46.6</v>
      </c>
      <c r="HR30" s="149" t="s">
        <v>197</v>
      </c>
      <c r="HS30" s="149" t="s">
        <v>197</v>
      </c>
      <c r="HT30" s="149" t="s">
        <v>197</v>
      </c>
      <c r="HU30" s="148">
        <v>55.6</v>
      </c>
      <c r="HV30" s="148">
        <v>89.5</v>
      </c>
      <c r="HW30" s="148">
        <v>87.6</v>
      </c>
      <c r="HX30" s="148">
        <v>74.900000000000006</v>
      </c>
      <c r="HY30" s="149" t="s">
        <v>197</v>
      </c>
      <c r="HZ30" s="148">
        <v>96.3</v>
      </c>
      <c r="IA30" s="148">
        <v>14.1</v>
      </c>
      <c r="IB30" s="148">
        <v>3</v>
      </c>
      <c r="IC30" s="148">
        <v>9</v>
      </c>
      <c r="ID30" s="148">
        <v>45.9</v>
      </c>
      <c r="IE30" s="148">
        <v>59.9</v>
      </c>
      <c r="IF30" s="148">
        <v>109.6</v>
      </c>
      <c r="IG30" s="149" t="s">
        <v>197</v>
      </c>
      <c r="IH30" s="148">
        <v>104.1</v>
      </c>
      <c r="II30" s="148">
        <v>5.6</v>
      </c>
      <c r="IJ30" s="148">
        <v>3.9</v>
      </c>
      <c r="IK30" s="149" t="s">
        <v>197</v>
      </c>
      <c r="IL30" s="149" t="s">
        <v>197</v>
      </c>
      <c r="IM30" s="149" t="s">
        <v>197</v>
      </c>
      <c r="IN30" s="149" t="s">
        <v>197</v>
      </c>
      <c r="IO30" s="149" t="s">
        <v>197</v>
      </c>
      <c r="IP30" s="149" t="s">
        <v>197</v>
      </c>
      <c r="IQ30" s="148">
        <v>358.8</v>
      </c>
      <c r="IR30" s="148">
        <v>66.599999999999994</v>
      </c>
      <c r="IS30" s="148">
        <v>86.4</v>
      </c>
      <c r="IT30" s="148">
        <v>79</v>
      </c>
      <c r="IU30" s="148">
        <v>89.6</v>
      </c>
      <c r="IV30" s="148">
        <v>16.8</v>
      </c>
      <c r="IW30" s="148">
        <v>32</v>
      </c>
      <c r="IX30" s="149" t="s">
        <v>197</v>
      </c>
      <c r="IY30" s="148">
        <v>105.9</v>
      </c>
      <c r="IZ30" s="148">
        <v>113.2</v>
      </c>
      <c r="JA30" s="148">
        <v>120.8</v>
      </c>
      <c r="JB30" s="148">
        <v>58.5</v>
      </c>
      <c r="JC30" s="148">
        <v>63.6</v>
      </c>
      <c r="JD30" s="148">
        <v>51.6</v>
      </c>
      <c r="JE30" s="148">
        <v>54.4</v>
      </c>
      <c r="JF30" s="48">
        <v>42.7</v>
      </c>
      <c r="JG30" s="48">
        <v>61.8</v>
      </c>
      <c r="JH30" s="48">
        <v>14.2</v>
      </c>
      <c r="JI30" s="48">
        <v>59.1</v>
      </c>
      <c r="JJ30" s="48">
        <v>98.5</v>
      </c>
      <c r="JK30" s="48">
        <v>115.8</v>
      </c>
      <c r="JL30" s="48">
        <v>83.2</v>
      </c>
      <c r="JM30" s="48">
        <v>101.7</v>
      </c>
      <c r="JN30" s="48">
        <v>113.8</v>
      </c>
      <c r="JO30" s="48">
        <v>116.9</v>
      </c>
    </row>
    <row r="31" spans="1:275">
      <c r="A31" s="45"/>
      <c r="B31" s="46" t="s">
        <v>111</v>
      </c>
      <c r="C31" s="45" t="s">
        <v>23</v>
      </c>
      <c r="D31" s="47" t="s">
        <v>197</v>
      </c>
      <c r="E31" s="47" t="s">
        <v>197</v>
      </c>
      <c r="F31" s="47" t="s">
        <v>197</v>
      </c>
      <c r="G31" s="47" t="s">
        <v>197</v>
      </c>
      <c r="H31" s="148">
        <v>93.5</v>
      </c>
      <c r="I31" s="148">
        <v>98.2</v>
      </c>
      <c r="J31" s="148">
        <v>103.5</v>
      </c>
      <c r="K31" s="148">
        <v>102.7</v>
      </c>
      <c r="L31" s="148">
        <v>116.4</v>
      </c>
      <c r="M31" s="148">
        <v>61.3</v>
      </c>
      <c r="N31" s="148">
        <v>113.2</v>
      </c>
      <c r="O31" s="148">
        <v>110.3</v>
      </c>
      <c r="P31" s="148">
        <v>65.400000000000006</v>
      </c>
      <c r="Q31" s="148">
        <v>135.30000000000001</v>
      </c>
      <c r="R31" s="148">
        <v>74.599999999999994</v>
      </c>
      <c r="S31" s="148">
        <v>95</v>
      </c>
      <c r="T31" s="148">
        <v>119.6</v>
      </c>
      <c r="U31" s="148">
        <v>60.4</v>
      </c>
      <c r="V31" s="148">
        <v>54.4</v>
      </c>
      <c r="W31" s="148">
        <v>112.1</v>
      </c>
      <c r="X31" s="148">
        <v>74.599999999999994</v>
      </c>
      <c r="Y31" s="148">
        <v>104.3</v>
      </c>
      <c r="Z31" s="148">
        <v>85.3</v>
      </c>
      <c r="AA31" s="148">
        <v>123.6</v>
      </c>
      <c r="AB31" s="148">
        <v>70.599999999999994</v>
      </c>
      <c r="AC31" s="148">
        <v>50.2</v>
      </c>
      <c r="AD31" s="148">
        <v>153.9</v>
      </c>
      <c r="AE31" s="148">
        <v>104</v>
      </c>
      <c r="AF31" s="148">
        <v>74.400000000000006</v>
      </c>
      <c r="AG31" s="148">
        <v>109.9</v>
      </c>
      <c r="AH31" s="148">
        <v>60.6</v>
      </c>
      <c r="AI31" s="148">
        <v>143.5</v>
      </c>
      <c r="AJ31" s="148">
        <v>77.400000000000006</v>
      </c>
      <c r="AK31" s="148">
        <v>162.69999999999999</v>
      </c>
      <c r="AL31" s="149" t="s">
        <v>197</v>
      </c>
      <c r="AM31" s="148">
        <v>75.8</v>
      </c>
      <c r="AN31" s="148">
        <v>97.7</v>
      </c>
      <c r="AO31" s="148">
        <v>135.9</v>
      </c>
      <c r="AP31" s="148">
        <v>135.5</v>
      </c>
      <c r="AQ31" s="148">
        <v>24.7</v>
      </c>
      <c r="AR31" s="148">
        <v>137.69999999999999</v>
      </c>
      <c r="AS31" s="149" t="s">
        <v>197</v>
      </c>
      <c r="AT31" s="148">
        <v>108</v>
      </c>
      <c r="AU31" s="149" t="s">
        <v>197</v>
      </c>
      <c r="AV31" s="148">
        <v>84.1</v>
      </c>
      <c r="AW31" s="148">
        <v>63.8</v>
      </c>
      <c r="AX31" s="148">
        <v>11.9</v>
      </c>
      <c r="AY31" s="148">
        <v>55</v>
      </c>
      <c r="AZ31" s="148">
        <v>90.8</v>
      </c>
      <c r="BA31" s="148">
        <v>98.4</v>
      </c>
      <c r="BB31" s="148">
        <v>98</v>
      </c>
      <c r="BC31" s="148">
        <v>79.8</v>
      </c>
      <c r="BD31" s="148">
        <v>99.3</v>
      </c>
      <c r="BE31" s="148">
        <v>95</v>
      </c>
      <c r="BF31" s="148">
        <v>93.6</v>
      </c>
      <c r="BG31" s="148">
        <v>96.6</v>
      </c>
      <c r="BH31" s="148">
        <v>96.4</v>
      </c>
      <c r="BI31" s="148">
        <v>99.2</v>
      </c>
      <c r="BJ31" s="148">
        <v>103.2</v>
      </c>
      <c r="BK31" s="148">
        <v>101.2</v>
      </c>
      <c r="BL31" s="148">
        <v>91.3</v>
      </c>
      <c r="BM31" s="148">
        <v>112.9</v>
      </c>
      <c r="BN31" s="148">
        <v>107.2</v>
      </c>
      <c r="BO31" s="149" t="s">
        <v>197</v>
      </c>
      <c r="BP31" s="148">
        <v>95.4</v>
      </c>
      <c r="BQ31" s="148">
        <v>85.6</v>
      </c>
      <c r="BR31" s="148">
        <v>73</v>
      </c>
      <c r="BS31" s="148">
        <v>81.2</v>
      </c>
      <c r="BT31" s="148">
        <v>77.400000000000006</v>
      </c>
      <c r="BU31" s="148">
        <v>290.2</v>
      </c>
      <c r="BV31" s="148">
        <v>165.1</v>
      </c>
      <c r="BW31" s="148">
        <v>203.7</v>
      </c>
      <c r="BX31" s="148">
        <v>67.400000000000006</v>
      </c>
      <c r="BY31" s="148">
        <v>91.3</v>
      </c>
      <c r="BZ31" s="148">
        <v>76.099999999999994</v>
      </c>
      <c r="CA31" s="148">
        <v>149.1</v>
      </c>
      <c r="CB31" s="148">
        <v>162.6</v>
      </c>
      <c r="CC31" s="148">
        <v>157.30000000000001</v>
      </c>
      <c r="CD31" s="148">
        <v>89.7</v>
      </c>
      <c r="CE31" s="148">
        <v>124.8</v>
      </c>
      <c r="CF31" s="148">
        <v>107.7</v>
      </c>
      <c r="CG31" s="149" t="s">
        <v>197</v>
      </c>
      <c r="CH31" s="149" t="s">
        <v>197</v>
      </c>
      <c r="CI31" s="149" t="s">
        <v>197</v>
      </c>
      <c r="CJ31" s="148">
        <v>86.5</v>
      </c>
      <c r="CK31" s="148">
        <v>82.7</v>
      </c>
      <c r="CL31" s="148">
        <v>84.2</v>
      </c>
      <c r="CM31" s="149" t="s">
        <v>197</v>
      </c>
      <c r="CN31" s="149" t="s">
        <v>197</v>
      </c>
      <c r="CO31" s="149" t="s">
        <v>197</v>
      </c>
      <c r="CP31" s="149" t="s">
        <v>197</v>
      </c>
      <c r="CQ31" s="149" t="s">
        <v>197</v>
      </c>
      <c r="CR31" s="149" t="s">
        <v>197</v>
      </c>
      <c r="CS31" s="149" t="s">
        <v>197</v>
      </c>
      <c r="CT31" s="148">
        <v>82.2</v>
      </c>
      <c r="CU31" s="148">
        <v>75.099999999999994</v>
      </c>
      <c r="CV31" s="148">
        <v>78.099999999999994</v>
      </c>
      <c r="CW31" s="148">
        <v>82</v>
      </c>
      <c r="CX31" s="148">
        <v>86.1</v>
      </c>
      <c r="CY31" s="148">
        <v>84.4</v>
      </c>
      <c r="CZ31" s="148">
        <v>85.1</v>
      </c>
      <c r="DA31" s="148">
        <v>176.3</v>
      </c>
      <c r="DB31" s="148">
        <v>116.8</v>
      </c>
      <c r="DC31" s="148">
        <v>135</v>
      </c>
      <c r="DD31" s="148">
        <v>101</v>
      </c>
      <c r="DE31" s="148">
        <v>127.6</v>
      </c>
      <c r="DF31" s="148">
        <v>111.1</v>
      </c>
      <c r="DG31" s="148">
        <v>145.6</v>
      </c>
      <c r="DH31" s="148">
        <v>184.2</v>
      </c>
      <c r="DI31" s="148">
        <v>171</v>
      </c>
      <c r="DJ31" s="148">
        <v>57.8</v>
      </c>
      <c r="DK31" s="148">
        <v>35.799999999999997</v>
      </c>
      <c r="DL31" s="148">
        <v>45.9</v>
      </c>
      <c r="DM31" s="148">
        <v>92.3</v>
      </c>
      <c r="DN31" s="148">
        <v>90.2</v>
      </c>
      <c r="DO31" s="148">
        <v>91</v>
      </c>
      <c r="DP31" s="149" t="s">
        <v>197</v>
      </c>
      <c r="DQ31" s="149" t="s">
        <v>197</v>
      </c>
      <c r="DR31" s="149" t="s">
        <v>197</v>
      </c>
      <c r="DS31" s="148">
        <v>24.9</v>
      </c>
      <c r="DT31" s="148">
        <v>30.8</v>
      </c>
      <c r="DU31" s="148">
        <v>28.6</v>
      </c>
      <c r="DV31" s="148">
        <v>105.7</v>
      </c>
      <c r="DW31" s="148">
        <v>32.799999999999997</v>
      </c>
      <c r="DX31" s="148">
        <v>57.8</v>
      </c>
      <c r="DY31" s="148">
        <v>58.6</v>
      </c>
      <c r="DZ31" s="148">
        <v>81.7</v>
      </c>
      <c r="EA31" s="148">
        <v>68.7</v>
      </c>
      <c r="EB31" s="148">
        <v>92.1</v>
      </c>
      <c r="EC31" s="148">
        <v>30.1</v>
      </c>
      <c r="ED31" s="148">
        <v>47</v>
      </c>
      <c r="EE31" s="149" t="s">
        <v>197</v>
      </c>
      <c r="EF31" s="148">
        <v>51.3</v>
      </c>
      <c r="EG31" s="149" t="s">
        <v>197</v>
      </c>
      <c r="EH31" s="148">
        <v>21.5</v>
      </c>
      <c r="EI31" s="148">
        <v>26</v>
      </c>
      <c r="EJ31" s="148">
        <v>59.3</v>
      </c>
      <c r="EK31" s="148">
        <v>47.6</v>
      </c>
      <c r="EL31" s="148">
        <v>35.700000000000003</v>
      </c>
      <c r="EM31" s="148">
        <v>66.900000000000006</v>
      </c>
      <c r="EN31" s="148">
        <v>54.6</v>
      </c>
      <c r="EO31" s="148">
        <v>60.8</v>
      </c>
      <c r="EP31" s="148">
        <v>62.5</v>
      </c>
      <c r="EQ31" s="148">
        <v>61.8</v>
      </c>
      <c r="ER31" s="148">
        <v>62.2</v>
      </c>
      <c r="ES31" s="149" t="s">
        <v>197</v>
      </c>
      <c r="ET31" s="148">
        <v>135.1</v>
      </c>
      <c r="EU31" s="149" t="s">
        <v>197</v>
      </c>
      <c r="EV31" s="148">
        <v>101.8</v>
      </c>
      <c r="EW31" s="148">
        <v>85.3</v>
      </c>
      <c r="EX31" s="148">
        <v>90.4</v>
      </c>
      <c r="EY31" s="148">
        <v>140.9</v>
      </c>
      <c r="EZ31" s="148">
        <v>77.7</v>
      </c>
      <c r="FA31" s="148">
        <v>88.1</v>
      </c>
      <c r="FB31" s="148">
        <v>84</v>
      </c>
      <c r="FC31" s="148">
        <v>136.80000000000001</v>
      </c>
      <c r="FD31" s="148">
        <v>74.5</v>
      </c>
      <c r="FE31" s="148">
        <v>107.4</v>
      </c>
      <c r="FF31" s="148">
        <v>93.4</v>
      </c>
      <c r="FG31" s="148">
        <v>56.1</v>
      </c>
      <c r="FH31" s="148">
        <v>114.3</v>
      </c>
      <c r="FI31" s="148">
        <v>73.3</v>
      </c>
      <c r="FJ31" s="148">
        <v>89.4</v>
      </c>
      <c r="FK31" s="148">
        <v>56.2</v>
      </c>
      <c r="FL31" s="148">
        <v>71</v>
      </c>
      <c r="FM31" s="148">
        <v>76.099999999999994</v>
      </c>
      <c r="FN31" s="148">
        <v>68</v>
      </c>
      <c r="FO31" s="148">
        <v>72.7</v>
      </c>
      <c r="FP31" s="148">
        <v>68.5</v>
      </c>
      <c r="FQ31" s="148">
        <v>94.5</v>
      </c>
      <c r="FR31" s="148">
        <v>85.5</v>
      </c>
      <c r="FS31" s="148">
        <v>92.9</v>
      </c>
      <c r="FT31" s="148">
        <v>89.3</v>
      </c>
      <c r="FU31" s="148">
        <v>91.6</v>
      </c>
      <c r="FV31" s="148">
        <v>110.9</v>
      </c>
      <c r="FW31" s="148">
        <v>174.7</v>
      </c>
      <c r="FX31" s="148">
        <v>90.8</v>
      </c>
      <c r="FY31" s="148">
        <v>77.7</v>
      </c>
      <c r="FZ31" s="148">
        <v>77.8</v>
      </c>
      <c r="GA31" s="148">
        <v>93.9</v>
      </c>
      <c r="GB31" s="148">
        <v>102.7</v>
      </c>
      <c r="GC31" s="148">
        <v>101.1</v>
      </c>
      <c r="GD31" s="148">
        <v>47.9</v>
      </c>
      <c r="GE31" s="148">
        <v>29.3</v>
      </c>
      <c r="GF31" s="148">
        <v>41.5</v>
      </c>
      <c r="GG31" s="148">
        <v>57.1</v>
      </c>
      <c r="GH31" s="148">
        <v>91.4</v>
      </c>
      <c r="GI31" s="148">
        <v>91.2</v>
      </c>
      <c r="GJ31" s="148">
        <v>76.7</v>
      </c>
      <c r="GK31" s="148">
        <v>233.2</v>
      </c>
      <c r="GL31" s="148">
        <v>175.4</v>
      </c>
      <c r="GM31" s="148">
        <v>88.9</v>
      </c>
      <c r="GN31" s="148">
        <v>140.4</v>
      </c>
      <c r="GO31" s="148">
        <v>122</v>
      </c>
      <c r="GP31" s="148">
        <v>116.6</v>
      </c>
      <c r="GQ31" s="148">
        <v>94</v>
      </c>
      <c r="GR31" s="148">
        <v>102.1</v>
      </c>
      <c r="GS31" s="148">
        <v>37</v>
      </c>
      <c r="GT31" s="148">
        <v>35.1</v>
      </c>
      <c r="GU31" s="148">
        <v>35.5</v>
      </c>
      <c r="GV31" s="148">
        <v>62.7</v>
      </c>
      <c r="GW31" s="148">
        <v>31.6</v>
      </c>
      <c r="GX31" s="148">
        <v>44.3</v>
      </c>
      <c r="GY31" s="148">
        <v>110.5</v>
      </c>
      <c r="GZ31" s="148">
        <v>114.2</v>
      </c>
      <c r="HA31" s="148">
        <v>112.4</v>
      </c>
      <c r="HB31" s="148">
        <v>109.9</v>
      </c>
      <c r="HC31" s="148">
        <v>124.4</v>
      </c>
      <c r="HD31" s="148">
        <v>120</v>
      </c>
      <c r="HE31" s="148">
        <v>59.1</v>
      </c>
      <c r="HF31" s="148">
        <v>56.2</v>
      </c>
      <c r="HG31" s="148">
        <v>56.4</v>
      </c>
      <c r="HH31" s="148">
        <v>12.6</v>
      </c>
      <c r="HI31" s="148">
        <v>137.19999999999999</v>
      </c>
      <c r="HJ31" s="148">
        <v>156.30000000000001</v>
      </c>
      <c r="HK31" s="148">
        <v>147.1</v>
      </c>
      <c r="HL31" s="148">
        <v>137.6</v>
      </c>
      <c r="HM31" s="148">
        <v>159</v>
      </c>
      <c r="HN31" s="148">
        <v>153</v>
      </c>
      <c r="HO31" s="148">
        <v>82.2</v>
      </c>
      <c r="HP31" s="148">
        <v>72.7</v>
      </c>
      <c r="HQ31" s="148">
        <v>77.5</v>
      </c>
      <c r="HR31" s="148">
        <v>83.1</v>
      </c>
      <c r="HS31" s="148">
        <v>93.9</v>
      </c>
      <c r="HT31" s="148">
        <v>90.2</v>
      </c>
      <c r="HU31" s="148">
        <v>51.5</v>
      </c>
      <c r="HV31" s="148">
        <v>74.400000000000006</v>
      </c>
      <c r="HW31" s="148">
        <v>73.099999999999994</v>
      </c>
      <c r="HX31" s="148">
        <v>77.900000000000006</v>
      </c>
      <c r="HY31" s="149" t="s">
        <v>197</v>
      </c>
      <c r="HZ31" s="148">
        <v>90.5</v>
      </c>
      <c r="IA31" s="148">
        <v>105.3</v>
      </c>
      <c r="IB31" s="148">
        <v>117.4</v>
      </c>
      <c r="IC31" s="148">
        <v>110.9</v>
      </c>
      <c r="ID31" s="148">
        <v>105.1</v>
      </c>
      <c r="IE31" s="148">
        <v>133.5</v>
      </c>
      <c r="IF31" s="148">
        <v>38.1</v>
      </c>
      <c r="IG31" s="148">
        <v>117.6</v>
      </c>
      <c r="IH31" s="148">
        <v>61.1</v>
      </c>
      <c r="II31" s="148">
        <v>8.9</v>
      </c>
      <c r="IJ31" s="149" t="s">
        <v>197</v>
      </c>
      <c r="IK31" s="149" t="s">
        <v>197</v>
      </c>
      <c r="IL31" s="149" t="s">
        <v>197</v>
      </c>
      <c r="IM31" s="149" t="s">
        <v>197</v>
      </c>
      <c r="IN31" s="149" t="s">
        <v>197</v>
      </c>
      <c r="IO31" s="149" t="s">
        <v>197</v>
      </c>
      <c r="IP31" s="149" t="s">
        <v>197</v>
      </c>
      <c r="IQ31" s="148">
        <v>27.4</v>
      </c>
      <c r="IR31" s="148">
        <v>103.3</v>
      </c>
      <c r="IS31" s="148">
        <v>82.6</v>
      </c>
      <c r="IT31" s="148">
        <v>90.3</v>
      </c>
      <c r="IU31" s="148">
        <v>155.69999999999999</v>
      </c>
      <c r="IV31" s="148">
        <v>193.8</v>
      </c>
      <c r="IW31" s="148">
        <v>185.8</v>
      </c>
      <c r="IX31" s="149" t="s">
        <v>197</v>
      </c>
      <c r="IY31" s="148">
        <v>131.1</v>
      </c>
      <c r="IZ31" s="148">
        <v>130.1</v>
      </c>
      <c r="JA31" s="148">
        <v>104.6</v>
      </c>
      <c r="JB31" s="149" t="s">
        <v>197</v>
      </c>
      <c r="JC31" s="148">
        <v>92</v>
      </c>
      <c r="JD31" s="148">
        <v>147.4</v>
      </c>
      <c r="JE31" s="148">
        <v>134.80000000000001</v>
      </c>
      <c r="JF31" s="48" t="s">
        <v>87</v>
      </c>
      <c r="JG31" s="48" t="s">
        <v>87</v>
      </c>
      <c r="JH31" s="48">
        <v>6.9</v>
      </c>
      <c r="JI31" s="48">
        <v>117.1</v>
      </c>
      <c r="JJ31" s="48">
        <v>94.7</v>
      </c>
      <c r="JK31" s="48">
        <v>91.6</v>
      </c>
      <c r="JL31" s="48">
        <v>85.1</v>
      </c>
      <c r="JM31" s="48">
        <v>81</v>
      </c>
      <c r="JN31" s="48">
        <v>75.3</v>
      </c>
      <c r="JO31" s="48">
        <v>166.1</v>
      </c>
    </row>
    <row r="32" spans="1:275">
      <c r="A32" s="45"/>
      <c r="B32" s="46" t="s">
        <v>112</v>
      </c>
      <c r="C32" s="45" t="s">
        <v>24</v>
      </c>
      <c r="D32" s="47" t="s">
        <v>197</v>
      </c>
      <c r="E32" s="47" t="s">
        <v>197</v>
      </c>
      <c r="F32" s="47" t="s">
        <v>197</v>
      </c>
      <c r="G32" s="47" t="s">
        <v>197</v>
      </c>
      <c r="H32" s="148">
        <v>95.1</v>
      </c>
      <c r="I32" s="148">
        <v>98.2</v>
      </c>
      <c r="J32" s="148">
        <v>98.2</v>
      </c>
      <c r="K32" s="148">
        <v>177.8</v>
      </c>
      <c r="L32" s="148">
        <v>134.1</v>
      </c>
      <c r="M32" s="148">
        <v>62.3</v>
      </c>
      <c r="N32" s="148">
        <v>118.1</v>
      </c>
      <c r="O32" s="148">
        <v>102.4</v>
      </c>
      <c r="P32" s="148">
        <v>66.900000000000006</v>
      </c>
      <c r="Q32" s="148">
        <v>154.80000000000001</v>
      </c>
      <c r="R32" s="148">
        <v>70</v>
      </c>
      <c r="S32" s="148">
        <v>111.8</v>
      </c>
      <c r="T32" s="148">
        <v>124.4</v>
      </c>
      <c r="U32" s="148">
        <v>71.099999999999994</v>
      </c>
      <c r="V32" s="148">
        <v>82.9</v>
      </c>
      <c r="W32" s="148">
        <v>130.6</v>
      </c>
      <c r="X32" s="148">
        <v>146</v>
      </c>
      <c r="Y32" s="148">
        <v>115.6</v>
      </c>
      <c r="Z32" s="148">
        <v>46.1</v>
      </c>
      <c r="AA32" s="148">
        <v>102.1</v>
      </c>
      <c r="AB32" s="148">
        <v>100.8</v>
      </c>
      <c r="AC32" s="148">
        <v>149.19999999999999</v>
      </c>
      <c r="AD32" s="148">
        <v>125.5</v>
      </c>
      <c r="AE32" s="148">
        <v>90.3</v>
      </c>
      <c r="AF32" s="148">
        <v>90.4</v>
      </c>
      <c r="AG32" s="148">
        <v>137.6</v>
      </c>
      <c r="AH32" s="148">
        <v>105.6</v>
      </c>
      <c r="AI32" s="148">
        <v>68.400000000000006</v>
      </c>
      <c r="AJ32" s="148">
        <v>56.6</v>
      </c>
      <c r="AK32" s="148">
        <v>176</v>
      </c>
      <c r="AL32" s="149" t="s">
        <v>197</v>
      </c>
      <c r="AM32" s="148">
        <v>157.6</v>
      </c>
      <c r="AN32" s="148">
        <v>78.3</v>
      </c>
      <c r="AO32" s="148">
        <v>134.4</v>
      </c>
      <c r="AP32" s="148">
        <v>133.80000000000001</v>
      </c>
      <c r="AQ32" s="148">
        <v>38</v>
      </c>
      <c r="AR32" s="148">
        <v>101.9</v>
      </c>
      <c r="AS32" s="149" t="s">
        <v>197</v>
      </c>
      <c r="AT32" s="148">
        <v>110.3</v>
      </c>
      <c r="AU32" s="149" t="s">
        <v>197</v>
      </c>
      <c r="AV32" s="148">
        <v>136.1</v>
      </c>
      <c r="AW32" s="148">
        <v>209</v>
      </c>
      <c r="AX32" s="148">
        <v>57</v>
      </c>
      <c r="AY32" s="148">
        <v>208.4</v>
      </c>
      <c r="AZ32" s="148">
        <v>122.8</v>
      </c>
      <c r="BA32" s="148">
        <v>122.2</v>
      </c>
      <c r="BB32" s="148">
        <v>122.2</v>
      </c>
      <c r="BC32" s="148">
        <v>103</v>
      </c>
      <c r="BD32" s="148">
        <v>113.6</v>
      </c>
      <c r="BE32" s="148">
        <v>111.2</v>
      </c>
      <c r="BF32" s="148">
        <v>110.4</v>
      </c>
      <c r="BG32" s="148">
        <v>119.2</v>
      </c>
      <c r="BH32" s="148">
        <v>118.5</v>
      </c>
      <c r="BI32" s="148">
        <v>150.1</v>
      </c>
      <c r="BJ32" s="148">
        <v>135.6</v>
      </c>
      <c r="BK32" s="148">
        <v>143</v>
      </c>
      <c r="BL32" s="148">
        <v>161.9</v>
      </c>
      <c r="BM32" s="148">
        <v>186</v>
      </c>
      <c r="BN32" s="148">
        <v>179.6</v>
      </c>
      <c r="BO32" s="148">
        <v>170.5</v>
      </c>
      <c r="BP32" s="148">
        <v>95.7</v>
      </c>
      <c r="BQ32" s="148">
        <v>93</v>
      </c>
      <c r="BR32" s="148">
        <v>128.1</v>
      </c>
      <c r="BS32" s="148">
        <v>100.2</v>
      </c>
      <c r="BT32" s="148">
        <v>113</v>
      </c>
      <c r="BU32" s="148">
        <v>38.200000000000003</v>
      </c>
      <c r="BV32" s="148">
        <v>72.7</v>
      </c>
      <c r="BW32" s="148">
        <v>61.9</v>
      </c>
      <c r="BX32" s="148">
        <v>107.6</v>
      </c>
      <c r="BY32" s="148">
        <v>120</v>
      </c>
      <c r="BZ32" s="148">
        <v>112</v>
      </c>
      <c r="CA32" s="148">
        <v>81.3</v>
      </c>
      <c r="CB32" s="148">
        <v>97.2</v>
      </c>
      <c r="CC32" s="148">
        <v>91</v>
      </c>
      <c r="CD32" s="148">
        <v>132.1</v>
      </c>
      <c r="CE32" s="148">
        <v>128.9</v>
      </c>
      <c r="CF32" s="148">
        <v>130.5</v>
      </c>
      <c r="CG32" s="148">
        <v>79.5</v>
      </c>
      <c r="CH32" s="148">
        <v>99</v>
      </c>
      <c r="CI32" s="148">
        <v>86.4</v>
      </c>
      <c r="CJ32" s="148">
        <v>116.5</v>
      </c>
      <c r="CK32" s="148">
        <v>122.7</v>
      </c>
      <c r="CL32" s="148">
        <v>120.2</v>
      </c>
      <c r="CM32" s="148">
        <v>181.8</v>
      </c>
      <c r="CN32" s="148">
        <v>94.3</v>
      </c>
      <c r="CO32" s="148">
        <v>131.69999999999999</v>
      </c>
      <c r="CP32" s="148">
        <v>138.6</v>
      </c>
      <c r="CQ32" s="148">
        <v>104.8</v>
      </c>
      <c r="CR32" s="148">
        <v>119.4</v>
      </c>
      <c r="CS32" s="149" t="s">
        <v>197</v>
      </c>
      <c r="CT32" s="148">
        <v>117</v>
      </c>
      <c r="CU32" s="148">
        <v>86.5</v>
      </c>
      <c r="CV32" s="148">
        <v>99.4</v>
      </c>
      <c r="CW32" s="148">
        <v>105</v>
      </c>
      <c r="CX32" s="148">
        <v>101</v>
      </c>
      <c r="CY32" s="148">
        <v>102.7</v>
      </c>
      <c r="CZ32" s="148">
        <v>103.7</v>
      </c>
      <c r="DA32" s="148">
        <v>74.900000000000006</v>
      </c>
      <c r="DB32" s="148">
        <v>98.1</v>
      </c>
      <c r="DC32" s="148">
        <v>90.9</v>
      </c>
      <c r="DD32" s="148">
        <v>90.6</v>
      </c>
      <c r="DE32" s="148">
        <v>91.2</v>
      </c>
      <c r="DF32" s="148">
        <v>90.8</v>
      </c>
      <c r="DG32" s="148">
        <v>74.099999999999994</v>
      </c>
      <c r="DH32" s="148">
        <v>96.8</v>
      </c>
      <c r="DI32" s="148">
        <v>89</v>
      </c>
      <c r="DJ32" s="148">
        <v>124.1</v>
      </c>
      <c r="DK32" s="148">
        <v>107.9</v>
      </c>
      <c r="DL32" s="148">
        <v>115.4</v>
      </c>
      <c r="DM32" s="148">
        <v>96.2</v>
      </c>
      <c r="DN32" s="148">
        <v>101.4</v>
      </c>
      <c r="DO32" s="148">
        <v>99.4</v>
      </c>
      <c r="DP32" s="148">
        <v>630.4</v>
      </c>
      <c r="DQ32" s="148">
        <v>525.1</v>
      </c>
      <c r="DR32" s="148">
        <v>562</v>
      </c>
      <c r="DS32" s="148">
        <v>128.4</v>
      </c>
      <c r="DT32" s="148">
        <v>70.3</v>
      </c>
      <c r="DU32" s="148">
        <v>91.9</v>
      </c>
      <c r="DV32" s="148">
        <v>76.3</v>
      </c>
      <c r="DW32" s="148">
        <v>51.2</v>
      </c>
      <c r="DX32" s="148">
        <v>59.9</v>
      </c>
      <c r="DY32" s="148">
        <v>96.4</v>
      </c>
      <c r="DZ32" s="148">
        <v>63.5</v>
      </c>
      <c r="EA32" s="148">
        <v>82</v>
      </c>
      <c r="EB32" s="148">
        <v>52.2</v>
      </c>
      <c r="EC32" s="148">
        <v>47.6</v>
      </c>
      <c r="ED32" s="148">
        <v>48.8</v>
      </c>
      <c r="EE32" s="148">
        <v>158</v>
      </c>
      <c r="EF32" s="148">
        <v>59.3</v>
      </c>
      <c r="EG32" s="148">
        <v>79.3</v>
      </c>
      <c r="EH32" s="148">
        <v>70.900000000000006</v>
      </c>
      <c r="EI32" s="148">
        <v>67.099999999999994</v>
      </c>
      <c r="EJ32" s="148">
        <v>78.900000000000006</v>
      </c>
      <c r="EK32" s="148">
        <v>74.7</v>
      </c>
      <c r="EL32" s="149" t="s">
        <v>197</v>
      </c>
      <c r="EM32" s="148">
        <v>86.4</v>
      </c>
      <c r="EN32" s="148">
        <v>83.4</v>
      </c>
      <c r="EO32" s="148">
        <v>84.9</v>
      </c>
      <c r="EP32" s="148">
        <v>95.1</v>
      </c>
      <c r="EQ32" s="148">
        <v>87.3</v>
      </c>
      <c r="ER32" s="148">
        <v>91.7</v>
      </c>
      <c r="ES32" s="148">
        <v>241.6</v>
      </c>
      <c r="ET32" s="148">
        <v>87.1</v>
      </c>
      <c r="EU32" s="148">
        <v>161.4</v>
      </c>
      <c r="EV32" s="148">
        <v>104.7</v>
      </c>
      <c r="EW32" s="148">
        <v>104.3</v>
      </c>
      <c r="EX32" s="148">
        <v>104.4</v>
      </c>
      <c r="EY32" s="148">
        <v>126.4</v>
      </c>
      <c r="EZ32" s="148">
        <v>69.099999999999994</v>
      </c>
      <c r="FA32" s="148">
        <v>119.2</v>
      </c>
      <c r="FB32" s="148">
        <v>99.6</v>
      </c>
      <c r="FC32" s="148">
        <v>177.1</v>
      </c>
      <c r="FD32" s="148">
        <v>76.2</v>
      </c>
      <c r="FE32" s="148">
        <v>115.9</v>
      </c>
      <c r="FF32" s="148">
        <v>99.1</v>
      </c>
      <c r="FG32" s="148">
        <v>80.5</v>
      </c>
      <c r="FH32" s="148">
        <v>138.1</v>
      </c>
      <c r="FI32" s="148">
        <v>97.4</v>
      </c>
      <c r="FJ32" s="148">
        <v>95.9</v>
      </c>
      <c r="FK32" s="148">
        <v>111.9</v>
      </c>
      <c r="FL32" s="148">
        <v>104.8</v>
      </c>
      <c r="FM32" s="148">
        <v>107.3</v>
      </c>
      <c r="FN32" s="148">
        <v>117</v>
      </c>
      <c r="FO32" s="148">
        <v>111.4</v>
      </c>
      <c r="FP32" s="148">
        <v>55</v>
      </c>
      <c r="FQ32" s="148">
        <v>114.4</v>
      </c>
      <c r="FR32" s="148">
        <v>93.8</v>
      </c>
      <c r="FS32" s="148">
        <v>108.4</v>
      </c>
      <c r="FT32" s="148">
        <v>115.6</v>
      </c>
      <c r="FU32" s="148">
        <v>111.1</v>
      </c>
      <c r="FV32" s="148">
        <v>89.7</v>
      </c>
      <c r="FW32" s="148">
        <v>134.30000000000001</v>
      </c>
      <c r="FX32" s="148">
        <v>105</v>
      </c>
      <c r="FY32" s="148">
        <v>108.1</v>
      </c>
      <c r="FZ32" s="148">
        <v>108.1</v>
      </c>
      <c r="GA32" s="148">
        <v>109.9</v>
      </c>
      <c r="GB32" s="148">
        <v>117.6</v>
      </c>
      <c r="GC32" s="148">
        <v>116.1</v>
      </c>
      <c r="GD32" s="148">
        <v>69.3</v>
      </c>
      <c r="GE32" s="148">
        <v>107.6</v>
      </c>
      <c r="GF32" s="148">
        <v>82.5</v>
      </c>
      <c r="GG32" s="148">
        <v>271</v>
      </c>
      <c r="GH32" s="148">
        <v>194.8</v>
      </c>
      <c r="GI32" s="148">
        <v>195.2</v>
      </c>
      <c r="GJ32" s="148">
        <v>354.5</v>
      </c>
      <c r="GK32" s="148">
        <v>268.5</v>
      </c>
      <c r="GL32" s="148">
        <v>300.60000000000002</v>
      </c>
      <c r="GM32" s="148">
        <v>43.4</v>
      </c>
      <c r="GN32" s="148">
        <v>46.5</v>
      </c>
      <c r="GO32" s="148">
        <v>45.4</v>
      </c>
      <c r="GP32" s="148">
        <v>121.7</v>
      </c>
      <c r="GQ32" s="148">
        <v>128.9</v>
      </c>
      <c r="GR32" s="148">
        <v>126.3</v>
      </c>
      <c r="GS32" s="148">
        <v>78</v>
      </c>
      <c r="GT32" s="148">
        <v>95.2</v>
      </c>
      <c r="GU32" s="148">
        <v>91.7</v>
      </c>
      <c r="GV32" s="148">
        <v>62.5</v>
      </c>
      <c r="GW32" s="148">
        <v>110.7</v>
      </c>
      <c r="GX32" s="148">
        <v>90.9</v>
      </c>
      <c r="GY32" s="148">
        <v>107.8</v>
      </c>
      <c r="GZ32" s="148">
        <v>115.4</v>
      </c>
      <c r="HA32" s="148">
        <v>111.7</v>
      </c>
      <c r="HB32" s="148">
        <v>104.4</v>
      </c>
      <c r="HC32" s="148">
        <v>97.7</v>
      </c>
      <c r="HD32" s="148">
        <v>99.7</v>
      </c>
      <c r="HE32" s="148">
        <v>130.30000000000001</v>
      </c>
      <c r="HF32" s="148">
        <v>112.8</v>
      </c>
      <c r="HG32" s="148">
        <v>113.7</v>
      </c>
      <c r="HH32" s="148">
        <v>19.399999999999999</v>
      </c>
      <c r="HI32" s="148">
        <v>108.7</v>
      </c>
      <c r="HJ32" s="148">
        <v>124.8</v>
      </c>
      <c r="HK32" s="148">
        <v>117</v>
      </c>
      <c r="HL32" s="148">
        <v>103.6</v>
      </c>
      <c r="HM32" s="148">
        <v>101.3</v>
      </c>
      <c r="HN32" s="148">
        <v>101.9</v>
      </c>
      <c r="HO32" s="148">
        <v>95.6</v>
      </c>
      <c r="HP32" s="148">
        <v>105.8</v>
      </c>
      <c r="HQ32" s="148">
        <v>100.7</v>
      </c>
      <c r="HR32" s="148">
        <v>107.4</v>
      </c>
      <c r="HS32" s="148">
        <v>92</v>
      </c>
      <c r="HT32" s="148">
        <v>97.3</v>
      </c>
      <c r="HU32" s="148">
        <v>96.9</v>
      </c>
      <c r="HV32" s="148">
        <v>108.4</v>
      </c>
      <c r="HW32" s="148">
        <v>107.8</v>
      </c>
      <c r="HX32" s="148">
        <v>98.1</v>
      </c>
      <c r="HY32" s="149" t="s">
        <v>197</v>
      </c>
      <c r="HZ32" s="148">
        <v>130.6</v>
      </c>
      <c r="IA32" s="148">
        <v>132.9</v>
      </c>
      <c r="IB32" s="148">
        <v>35.9</v>
      </c>
      <c r="IC32" s="148">
        <v>88.3</v>
      </c>
      <c r="ID32" s="148">
        <v>68.599999999999994</v>
      </c>
      <c r="IE32" s="148">
        <v>165.9</v>
      </c>
      <c r="IF32" s="148">
        <v>86.2</v>
      </c>
      <c r="IG32" s="148">
        <v>16.8</v>
      </c>
      <c r="IH32" s="148">
        <v>83.5</v>
      </c>
      <c r="II32" s="148">
        <v>55.5</v>
      </c>
      <c r="IJ32" s="148">
        <v>61.7</v>
      </c>
      <c r="IK32" s="148">
        <v>167.9</v>
      </c>
      <c r="IL32" s="148">
        <v>174.8</v>
      </c>
      <c r="IM32" s="148">
        <v>98.7</v>
      </c>
      <c r="IN32" s="148">
        <v>102.9</v>
      </c>
      <c r="IO32" s="148">
        <v>95.6</v>
      </c>
      <c r="IP32" s="148">
        <v>150</v>
      </c>
      <c r="IQ32" s="148">
        <v>138.1</v>
      </c>
      <c r="IR32" s="148">
        <v>96.6</v>
      </c>
      <c r="IS32" s="148">
        <v>87.3</v>
      </c>
      <c r="IT32" s="148">
        <v>90.8</v>
      </c>
      <c r="IU32" s="148">
        <v>223</v>
      </c>
      <c r="IV32" s="148">
        <v>243.5</v>
      </c>
      <c r="IW32" s="148">
        <v>239.2</v>
      </c>
      <c r="IX32" s="148">
        <v>22.5</v>
      </c>
      <c r="IY32" s="148">
        <v>137</v>
      </c>
      <c r="IZ32" s="148">
        <v>142.30000000000001</v>
      </c>
      <c r="JA32" s="148">
        <v>144.4</v>
      </c>
      <c r="JB32" s="148">
        <v>134.19999999999999</v>
      </c>
      <c r="JC32" s="148">
        <v>154.19999999999999</v>
      </c>
      <c r="JD32" s="148">
        <v>149.1</v>
      </c>
      <c r="JE32" s="148">
        <v>150.19999999999999</v>
      </c>
      <c r="JF32" s="48">
        <v>145.30000000000001</v>
      </c>
      <c r="JG32" s="48">
        <v>87.4</v>
      </c>
      <c r="JH32" s="48">
        <v>133</v>
      </c>
      <c r="JI32" s="48">
        <v>129.69999999999999</v>
      </c>
      <c r="JJ32" s="48">
        <v>127.5</v>
      </c>
      <c r="JK32" s="48">
        <v>100.9</v>
      </c>
      <c r="JL32" s="48">
        <v>109.2</v>
      </c>
      <c r="JM32" s="48">
        <v>92.3</v>
      </c>
      <c r="JN32" s="48">
        <v>89.9</v>
      </c>
      <c r="JO32" s="48">
        <v>122.3</v>
      </c>
    </row>
    <row r="33" spans="1:275">
      <c r="A33" s="45"/>
      <c r="B33" s="46" t="s">
        <v>113</v>
      </c>
      <c r="C33" s="45" t="s">
        <v>25</v>
      </c>
      <c r="D33" s="47" t="s">
        <v>197</v>
      </c>
      <c r="E33" s="47" t="s">
        <v>197</v>
      </c>
      <c r="F33" s="47" t="s">
        <v>197</v>
      </c>
      <c r="G33" s="47" t="s">
        <v>197</v>
      </c>
      <c r="H33" s="148">
        <v>111.6</v>
      </c>
      <c r="I33" s="148">
        <v>106.7</v>
      </c>
      <c r="J33" s="148">
        <v>103.5</v>
      </c>
      <c r="K33" s="148">
        <v>117.1</v>
      </c>
      <c r="L33" s="148">
        <v>116.1</v>
      </c>
      <c r="M33" s="148">
        <v>101.5</v>
      </c>
      <c r="N33" s="148">
        <v>131.4</v>
      </c>
      <c r="O33" s="148">
        <v>139.30000000000001</v>
      </c>
      <c r="P33" s="148">
        <v>94.7</v>
      </c>
      <c r="Q33" s="148">
        <v>127.6</v>
      </c>
      <c r="R33" s="148">
        <v>68.7</v>
      </c>
      <c r="S33" s="148">
        <v>125.3</v>
      </c>
      <c r="T33" s="148">
        <v>103.4</v>
      </c>
      <c r="U33" s="148">
        <v>95.8</v>
      </c>
      <c r="V33" s="148">
        <v>132.4</v>
      </c>
      <c r="W33" s="148">
        <v>113.7</v>
      </c>
      <c r="X33" s="148">
        <v>88.8</v>
      </c>
      <c r="Y33" s="148">
        <v>117</v>
      </c>
      <c r="Z33" s="148">
        <v>150.19999999999999</v>
      </c>
      <c r="AA33" s="148">
        <v>94.1</v>
      </c>
      <c r="AB33" s="148">
        <v>120.6</v>
      </c>
      <c r="AC33" s="148">
        <v>138.6</v>
      </c>
      <c r="AD33" s="148">
        <v>83</v>
      </c>
      <c r="AE33" s="148">
        <v>128.19999999999999</v>
      </c>
      <c r="AF33" s="148">
        <v>95.4</v>
      </c>
      <c r="AG33" s="148">
        <v>86.8</v>
      </c>
      <c r="AH33" s="148">
        <v>89.5</v>
      </c>
      <c r="AI33" s="148">
        <v>244.1</v>
      </c>
      <c r="AJ33" s="148">
        <v>95</v>
      </c>
      <c r="AK33" s="148">
        <v>185.2</v>
      </c>
      <c r="AL33" s="149" t="s">
        <v>197</v>
      </c>
      <c r="AM33" s="148">
        <v>132.30000000000001</v>
      </c>
      <c r="AN33" s="148">
        <v>88.8</v>
      </c>
      <c r="AO33" s="148">
        <v>135.6</v>
      </c>
      <c r="AP33" s="148">
        <v>135.1</v>
      </c>
      <c r="AQ33" s="148">
        <v>127.6</v>
      </c>
      <c r="AR33" s="148">
        <v>129.30000000000001</v>
      </c>
      <c r="AS33" s="148">
        <v>199.9</v>
      </c>
      <c r="AT33" s="148">
        <v>118.8</v>
      </c>
      <c r="AU33" s="148">
        <v>124.5</v>
      </c>
      <c r="AV33" s="148">
        <v>129.30000000000001</v>
      </c>
      <c r="AW33" s="148">
        <v>56.7</v>
      </c>
      <c r="AX33" s="148">
        <v>83.7</v>
      </c>
      <c r="AY33" s="148">
        <v>40.1</v>
      </c>
      <c r="AZ33" s="148">
        <v>118.3</v>
      </c>
      <c r="BA33" s="148">
        <v>105.3</v>
      </c>
      <c r="BB33" s="148">
        <v>105.9</v>
      </c>
      <c r="BC33" s="148">
        <v>122.9</v>
      </c>
      <c r="BD33" s="148">
        <v>122.1</v>
      </c>
      <c r="BE33" s="148">
        <v>122.3</v>
      </c>
      <c r="BF33" s="148">
        <v>116.7</v>
      </c>
      <c r="BG33" s="148">
        <v>116.9</v>
      </c>
      <c r="BH33" s="148">
        <v>116.9</v>
      </c>
      <c r="BI33" s="148">
        <v>107.3</v>
      </c>
      <c r="BJ33" s="148">
        <v>122.7</v>
      </c>
      <c r="BK33" s="148">
        <v>114.9</v>
      </c>
      <c r="BL33" s="148">
        <v>103.7</v>
      </c>
      <c r="BM33" s="148">
        <v>111.5</v>
      </c>
      <c r="BN33" s="148">
        <v>109.4</v>
      </c>
      <c r="BO33" s="148">
        <v>86.9</v>
      </c>
      <c r="BP33" s="148">
        <v>111.4</v>
      </c>
      <c r="BQ33" s="148">
        <v>115.5</v>
      </c>
      <c r="BR33" s="148">
        <v>108.5</v>
      </c>
      <c r="BS33" s="148">
        <v>116.6</v>
      </c>
      <c r="BT33" s="148">
        <v>112.9</v>
      </c>
      <c r="BU33" s="148">
        <v>70.7</v>
      </c>
      <c r="BV33" s="148">
        <v>94.2</v>
      </c>
      <c r="BW33" s="148">
        <v>87</v>
      </c>
      <c r="BX33" s="148">
        <v>108.8</v>
      </c>
      <c r="BY33" s="148">
        <v>113.9</v>
      </c>
      <c r="BZ33" s="148">
        <v>110.7</v>
      </c>
      <c r="CA33" s="148">
        <v>102.9</v>
      </c>
      <c r="CB33" s="148">
        <v>120.4</v>
      </c>
      <c r="CC33" s="148">
        <v>113.6</v>
      </c>
      <c r="CD33" s="148">
        <v>83</v>
      </c>
      <c r="CE33" s="148">
        <v>79.099999999999994</v>
      </c>
      <c r="CF33" s="148">
        <v>81</v>
      </c>
      <c r="CG33" s="148">
        <v>79.900000000000006</v>
      </c>
      <c r="CH33" s="148">
        <v>78.7</v>
      </c>
      <c r="CI33" s="148">
        <v>79.400000000000006</v>
      </c>
      <c r="CJ33" s="148">
        <v>105</v>
      </c>
      <c r="CK33" s="148">
        <v>106.6</v>
      </c>
      <c r="CL33" s="148">
        <v>106</v>
      </c>
      <c r="CM33" s="148">
        <v>168.6</v>
      </c>
      <c r="CN33" s="148">
        <v>162.5</v>
      </c>
      <c r="CO33" s="148">
        <v>165.1</v>
      </c>
      <c r="CP33" s="148">
        <v>63.4</v>
      </c>
      <c r="CQ33" s="148">
        <v>97.9</v>
      </c>
      <c r="CR33" s="148">
        <v>83.2</v>
      </c>
      <c r="CS33" s="148">
        <v>78.099999999999994</v>
      </c>
      <c r="CT33" s="148">
        <v>145.19999999999999</v>
      </c>
      <c r="CU33" s="148">
        <v>142.6</v>
      </c>
      <c r="CV33" s="148">
        <v>143.69999999999999</v>
      </c>
      <c r="CW33" s="148">
        <v>115.4</v>
      </c>
      <c r="CX33" s="148">
        <v>117.9</v>
      </c>
      <c r="CY33" s="148">
        <v>116.8</v>
      </c>
      <c r="CZ33" s="148">
        <v>115.2</v>
      </c>
      <c r="DA33" s="148">
        <v>47.6</v>
      </c>
      <c r="DB33" s="148">
        <v>81.400000000000006</v>
      </c>
      <c r="DC33" s="148">
        <v>71.2</v>
      </c>
      <c r="DD33" s="148">
        <v>105.9</v>
      </c>
      <c r="DE33" s="148">
        <v>109.2</v>
      </c>
      <c r="DF33" s="148">
        <v>107.1</v>
      </c>
      <c r="DG33" s="148">
        <v>95.6</v>
      </c>
      <c r="DH33" s="148">
        <v>119.5</v>
      </c>
      <c r="DI33" s="148">
        <v>111.4</v>
      </c>
      <c r="DJ33" s="148">
        <v>85</v>
      </c>
      <c r="DK33" s="148">
        <v>64.7</v>
      </c>
      <c r="DL33" s="148">
        <v>74</v>
      </c>
      <c r="DM33" s="148">
        <v>104.9</v>
      </c>
      <c r="DN33" s="148">
        <v>106.8</v>
      </c>
      <c r="DO33" s="148">
        <v>106.1</v>
      </c>
      <c r="DP33" s="148">
        <v>60.5</v>
      </c>
      <c r="DQ33" s="148">
        <v>63.2</v>
      </c>
      <c r="DR33" s="148">
        <v>62.2</v>
      </c>
      <c r="DS33" s="148">
        <v>103.1</v>
      </c>
      <c r="DT33" s="148">
        <v>119.8</v>
      </c>
      <c r="DU33" s="148">
        <v>113.6</v>
      </c>
      <c r="DV33" s="148">
        <v>53.3</v>
      </c>
      <c r="DW33" s="148">
        <v>107.4</v>
      </c>
      <c r="DX33" s="148">
        <v>89</v>
      </c>
      <c r="DY33" s="148">
        <v>109.8</v>
      </c>
      <c r="DZ33" s="148">
        <v>89.8</v>
      </c>
      <c r="EA33" s="148">
        <v>101</v>
      </c>
      <c r="EB33" s="148">
        <v>91.7</v>
      </c>
      <c r="EC33" s="148">
        <v>68.8</v>
      </c>
      <c r="ED33" s="148">
        <v>75</v>
      </c>
      <c r="EE33" s="148">
        <v>53.5</v>
      </c>
      <c r="EF33" s="148">
        <v>101.9</v>
      </c>
      <c r="EG33" s="148">
        <v>108.9</v>
      </c>
      <c r="EH33" s="148">
        <v>106</v>
      </c>
      <c r="EI33" s="148">
        <v>138.9</v>
      </c>
      <c r="EJ33" s="148">
        <v>124.7</v>
      </c>
      <c r="EK33" s="148">
        <v>129.69999999999999</v>
      </c>
      <c r="EL33" s="148">
        <v>147.4</v>
      </c>
      <c r="EM33" s="148">
        <v>92.6</v>
      </c>
      <c r="EN33" s="148">
        <v>106.7</v>
      </c>
      <c r="EO33" s="148">
        <v>99.6</v>
      </c>
      <c r="EP33" s="148">
        <v>113.6</v>
      </c>
      <c r="EQ33" s="148">
        <v>66.400000000000006</v>
      </c>
      <c r="ER33" s="148">
        <v>92.7</v>
      </c>
      <c r="ES33" s="148">
        <v>171.5</v>
      </c>
      <c r="ET33" s="148">
        <v>114.8</v>
      </c>
      <c r="EU33" s="148">
        <v>80.7</v>
      </c>
      <c r="EV33" s="148">
        <v>112.1</v>
      </c>
      <c r="EW33" s="148">
        <v>122.3</v>
      </c>
      <c r="EX33" s="148">
        <v>119.1</v>
      </c>
      <c r="EY33" s="148">
        <v>118.7</v>
      </c>
      <c r="EZ33" s="148">
        <v>118.2</v>
      </c>
      <c r="FA33" s="148">
        <v>100.3</v>
      </c>
      <c r="FB33" s="148">
        <v>107.4</v>
      </c>
      <c r="FC33" s="148">
        <v>67.099999999999994</v>
      </c>
      <c r="FD33" s="148">
        <v>114.2</v>
      </c>
      <c r="FE33" s="148">
        <v>99.2</v>
      </c>
      <c r="FF33" s="148">
        <v>105.6</v>
      </c>
      <c r="FG33" s="148">
        <v>52.6</v>
      </c>
      <c r="FH33" s="148">
        <v>107.2</v>
      </c>
      <c r="FI33" s="148">
        <v>68.7</v>
      </c>
      <c r="FJ33" s="148">
        <v>181.9</v>
      </c>
      <c r="FK33" s="148">
        <v>138.19999999999999</v>
      </c>
      <c r="FL33" s="148">
        <v>157.69999999999999</v>
      </c>
      <c r="FM33" s="148">
        <v>112.5</v>
      </c>
      <c r="FN33" s="148">
        <v>105.2</v>
      </c>
      <c r="FO33" s="148">
        <v>109.4</v>
      </c>
      <c r="FP33" s="148">
        <v>126.2</v>
      </c>
      <c r="FQ33" s="148">
        <v>102.8</v>
      </c>
      <c r="FR33" s="148">
        <v>110.9</v>
      </c>
      <c r="FS33" s="148">
        <v>111.3</v>
      </c>
      <c r="FT33" s="148">
        <v>105</v>
      </c>
      <c r="FU33" s="148">
        <v>108.9</v>
      </c>
      <c r="FV33" s="148">
        <v>126.6</v>
      </c>
      <c r="FW33" s="148">
        <v>198.7</v>
      </c>
      <c r="FX33" s="148">
        <v>105.5</v>
      </c>
      <c r="FY33" s="148">
        <v>110.4</v>
      </c>
      <c r="FZ33" s="148">
        <v>110.3</v>
      </c>
      <c r="GA33" s="148">
        <v>120.8</v>
      </c>
      <c r="GB33" s="148">
        <v>108.8</v>
      </c>
      <c r="GC33" s="148">
        <v>111.1</v>
      </c>
      <c r="GD33" s="148">
        <v>172.6</v>
      </c>
      <c r="GE33" s="148">
        <v>135.6</v>
      </c>
      <c r="GF33" s="148">
        <v>159.80000000000001</v>
      </c>
      <c r="GG33" s="148">
        <v>123.7</v>
      </c>
      <c r="GH33" s="148">
        <v>144.9</v>
      </c>
      <c r="GI33" s="148">
        <v>144.80000000000001</v>
      </c>
      <c r="GJ33" s="148">
        <v>410.1</v>
      </c>
      <c r="GK33" s="148">
        <v>436</v>
      </c>
      <c r="GL33" s="148">
        <v>426.5</v>
      </c>
      <c r="GM33" s="148">
        <v>159.80000000000001</v>
      </c>
      <c r="GN33" s="148">
        <v>112.4</v>
      </c>
      <c r="GO33" s="148">
        <v>129.30000000000001</v>
      </c>
      <c r="GP33" s="148">
        <v>155.19999999999999</v>
      </c>
      <c r="GQ33" s="148">
        <v>117.5</v>
      </c>
      <c r="GR33" s="148">
        <v>131</v>
      </c>
      <c r="GS33" s="148">
        <v>139.9</v>
      </c>
      <c r="GT33" s="148">
        <v>142.30000000000001</v>
      </c>
      <c r="GU33" s="148">
        <v>141.80000000000001</v>
      </c>
      <c r="GV33" s="148">
        <v>85.4</v>
      </c>
      <c r="GW33" s="148">
        <v>69.900000000000006</v>
      </c>
      <c r="GX33" s="148">
        <v>76.3</v>
      </c>
      <c r="GY33" s="148">
        <v>119.3</v>
      </c>
      <c r="GZ33" s="148">
        <v>132.4</v>
      </c>
      <c r="HA33" s="148">
        <v>126</v>
      </c>
      <c r="HB33" s="148">
        <v>124.7</v>
      </c>
      <c r="HC33" s="148">
        <v>116.1</v>
      </c>
      <c r="HD33" s="148">
        <v>118.7</v>
      </c>
      <c r="HE33" s="148">
        <v>122.8</v>
      </c>
      <c r="HF33" s="148">
        <v>138.30000000000001</v>
      </c>
      <c r="HG33" s="148">
        <v>137.5</v>
      </c>
      <c r="HH33" s="148">
        <v>170.2</v>
      </c>
      <c r="HI33" s="148">
        <v>133</v>
      </c>
      <c r="HJ33" s="148">
        <v>171.7</v>
      </c>
      <c r="HK33" s="148">
        <v>153</v>
      </c>
      <c r="HL33" s="148">
        <v>144</v>
      </c>
      <c r="HM33" s="148">
        <v>139.30000000000001</v>
      </c>
      <c r="HN33" s="148">
        <v>140.6</v>
      </c>
      <c r="HO33" s="148">
        <v>129</v>
      </c>
      <c r="HP33" s="148">
        <v>124.4</v>
      </c>
      <c r="HQ33" s="148">
        <v>126.8</v>
      </c>
      <c r="HR33" s="148">
        <v>129.5</v>
      </c>
      <c r="HS33" s="148">
        <v>122.6</v>
      </c>
      <c r="HT33" s="148">
        <v>125</v>
      </c>
      <c r="HU33" s="148">
        <v>86.2</v>
      </c>
      <c r="HV33" s="148">
        <v>111.4</v>
      </c>
      <c r="HW33" s="148">
        <v>110.1</v>
      </c>
      <c r="HX33" s="148">
        <v>122.1</v>
      </c>
      <c r="HY33" s="148">
        <v>22.9</v>
      </c>
      <c r="HZ33" s="148">
        <v>103</v>
      </c>
      <c r="IA33" s="148">
        <v>121.6</v>
      </c>
      <c r="IB33" s="148">
        <v>126</v>
      </c>
      <c r="IC33" s="148">
        <v>123.6</v>
      </c>
      <c r="ID33" s="148">
        <v>159.30000000000001</v>
      </c>
      <c r="IE33" s="148">
        <v>89.1</v>
      </c>
      <c r="IF33" s="148">
        <v>81.8</v>
      </c>
      <c r="IG33" s="148">
        <v>160.5</v>
      </c>
      <c r="IH33" s="148">
        <v>113.4</v>
      </c>
      <c r="II33" s="148">
        <v>136.30000000000001</v>
      </c>
      <c r="IJ33" s="148">
        <v>142.4</v>
      </c>
      <c r="IK33" s="148">
        <v>130.4</v>
      </c>
      <c r="IL33" s="148">
        <v>113.8</v>
      </c>
      <c r="IM33" s="148">
        <v>167.1</v>
      </c>
      <c r="IN33" s="148">
        <v>171.7</v>
      </c>
      <c r="IO33" s="148">
        <v>93.1</v>
      </c>
      <c r="IP33" s="148">
        <v>148.19999999999999</v>
      </c>
      <c r="IQ33" s="148">
        <v>58.5</v>
      </c>
      <c r="IR33" s="148">
        <v>118.1</v>
      </c>
      <c r="IS33" s="148">
        <v>92.4</v>
      </c>
      <c r="IT33" s="148">
        <v>101.9</v>
      </c>
      <c r="IU33" s="148">
        <v>125.2</v>
      </c>
      <c r="IV33" s="148">
        <v>149.1</v>
      </c>
      <c r="IW33" s="148">
        <v>144.1</v>
      </c>
      <c r="IX33" s="148">
        <v>230.5</v>
      </c>
      <c r="IY33" s="148">
        <v>135.4</v>
      </c>
      <c r="IZ33" s="148">
        <v>125.9</v>
      </c>
      <c r="JA33" s="148">
        <v>131.6</v>
      </c>
      <c r="JB33" s="148">
        <v>123.4</v>
      </c>
      <c r="JC33" s="148">
        <v>139.9</v>
      </c>
      <c r="JD33" s="148">
        <v>165.4</v>
      </c>
      <c r="JE33" s="148">
        <v>159.6</v>
      </c>
      <c r="JF33" s="48">
        <v>136.1</v>
      </c>
      <c r="JG33" s="48">
        <v>168</v>
      </c>
      <c r="JH33" s="48">
        <v>224</v>
      </c>
      <c r="JI33" s="48">
        <v>139.4</v>
      </c>
      <c r="JJ33" s="48">
        <v>129.1</v>
      </c>
      <c r="JK33" s="48">
        <v>81.900000000000006</v>
      </c>
      <c r="JL33" s="48">
        <v>145.6</v>
      </c>
      <c r="JM33" s="48">
        <v>106.3</v>
      </c>
      <c r="JN33" s="48">
        <v>108.8</v>
      </c>
      <c r="JO33" s="48">
        <v>88</v>
      </c>
    </row>
    <row r="34" spans="1:275">
      <c r="A34" s="45"/>
      <c r="B34" s="46" t="s">
        <v>114</v>
      </c>
      <c r="C34" s="45" t="s">
        <v>26</v>
      </c>
      <c r="D34" s="47" t="s">
        <v>197</v>
      </c>
      <c r="E34" s="47" t="s">
        <v>197</v>
      </c>
      <c r="F34" s="47" t="s">
        <v>197</v>
      </c>
      <c r="G34" s="47" t="s">
        <v>197</v>
      </c>
      <c r="H34" s="148">
        <v>100.9</v>
      </c>
      <c r="I34" s="148">
        <v>99.2</v>
      </c>
      <c r="J34" s="148">
        <v>98.3</v>
      </c>
      <c r="K34" s="148">
        <v>121.6</v>
      </c>
      <c r="L34" s="148">
        <v>107.9</v>
      </c>
      <c r="M34" s="148">
        <v>92.4</v>
      </c>
      <c r="N34" s="148">
        <v>95.9</v>
      </c>
      <c r="O34" s="148">
        <v>55.5</v>
      </c>
      <c r="P34" s="148">
        <v>96.4</v>
      </c>
      <c r="Q34" s="148">
        <v>111.5</v>
      </c>
      <c r="R34" s="148">
        <v>84.3</v>
      </c>
      <c r="S34" s="148">
        <v>108.4</v>
      </c>
      <c r="T34" s="148">
        <v>107.9</v>
      </c>
      <c r="U34" s="148">
        <v>59.4</v>
      </c>
      <c r="V34" s="148">
        <v>63.1</v>
      </c>
      <c r="W34" s="148">
        <v>82.1</v>
      </c>
      <c r="X34" s="148">
        <v>86.7</v>
      </c>
      <c r="Y34" s="148">
        <v>106.7</v>
      </c>
      <c r="Z34" s="148">
        <v>124.1</v>
      </c>
      <c r="AA34" s="148">
        <v>113.1</v>
      </c>
      <c r="AB34" s="148">
        <v>73.400000000000006</v>
      </c>
      <c r="AC34" s="148">
        <v>61.8</v>
      </c>
      <c r="AD34" s="148">
        <v>39.799999999999997</v>
      </c>
      <c r="AE34" s="148">
        <v>91.1</v>
      </c>
      <c r="AF34" s="148">
        <v>85.8</v>
      </c>
      <c r="AG34" s="148">
        <v>92.8</v>
      </c>
      <c r="AH34" s="148">
        <v>99.7</v>
      </c>
      <c r="AI34" s="148">
        <v>91.3</v>
      </c>
      <c r="AJ34" s="148">
        <v>81.900000000000006</v>
      </c>
      <c r="AK34" s="148">
        <v>105.2</v>
      </c>
      <c r="AL34" s="149" t="s">
        <v>197</v>
      </c>
      <c r="AM34" s="148">
        <v>66.099999999999994</v>
      </c>
      <c r="AN34" s="148">
        <v>24.7</v>
      </c>
      <c r="AO34" s="148">
        <v>84.3</v>
      </c>
      <c r="AP34" s="148">
        <v>83.7</v>
      </c>
      <c r="AQ34" s="148">
        <v>94.3</v>
      </c>
      <c r="AR34" s="148">
        <v>86.9</v>
      </c>
      <c r="AS34" s="148">
        <v>110.8</v>
      </c>
      <c r="AT34" s="148">
        <v>101.5</v>
      </c>
      <c r="AU34" s="148">
        <v>186.4</v>
      </c>
      <c r="AV34" s="148">
        <v>102</v>
      </c>
      <c r="AW34" s="148">
        <v>42.7</v>
      </c>
      <c r="AX34" s="148">
        <v>68</v>
      </c>
      <c r="AY34" s="148">
        <v>20.3</v>
      </c>
      <c r="AZ34" s="148">
        <v>102.8</v>
      </c>
      <c r="BA34" s="148">
        <v>97.7</v>
      </c>
      <c r="BB34" s="148">
        <v>97.9</v>
      </c>
      <c r="BC34" s="148">
        <v>118.5</v>
      </c>
      <c r="BD34" s="148">
        <v>114.7</v>
      </c>
      <c r="BE34" s="148">
        <v>115.5</v>
      </c>
      <c r="BF34" s="148">
        <v>101</v>
      </c>
      <c r="BG34" s="148">
        <v>108.6</v>
      </c>
      <c r="BH34" s="148">
        <v>108.1</v>
      </c>
      <c r="BI34" s="148">
        <v>101.8</v>
      </c>
      <c r="BJ34" s="148">
        <v>122.6</v>
      </c>
      <c r="BK34" s="148">
        <v>112</v>
      </c>
      <c r="BL34" s="148">
        <v>90.3</v>
      </c>
      <c r="BM34" s="148">
        <v>112</v>
      </c>
      <c r="BN34" s="148">
        <v>106.2</v>
      </c>
      <c r="BO34" s="148">
        <v>98.9</v>
      </c>
      <c r="BP34" s="148">
        <v>88.2</v>
      </c>
      <c r="BQ34" s="148">
        <v>100.8</v>
      </c>
      <c r="BR34" s="148">
        <v>101</v>
      </c>
      <c r="BS34" s="148">
        <v>90</v>
      </c>
      <c r="BT34" s="148">
        <v>95</v>
      </c>
      <c r="BU34" s="148">
        <v>82.8</v>
      </c>
      <c r="BV34" s="148">
        <v>71.8</v>
      </c>
      <c r="BW34" s="148">
        <v>75.2</v>
      </c>
      <c r="BX34" s="148">
        <v>74.2</v>
      </c>
      <c r="BY34" s="148">
        <v>109</v>
      </c>
      <c r="BZ34" s="148">
        <v>86.7</v>
      </c>
      <c r="CA34" s="148">
        <v>81.5</v>
      </c>
      <c r="CB34" s="148">
        <v>109.6</v>
      </c>
      <c r="CC34" s="148">
        <v>98.7</v>
      </c>
      <c r="CD34" s="148">
        <v>67.2</v>
      </c>
      <c r="CE34" s="148">
        <v>89.5</v>
      </c>
      <c r="CF34" s="148">
        <v>78.7</v>
      </c>
      <c r="CG34" s="148">
        <v>104.5</v>
      </c>
      <c r="CH34" s="148">
        <v>202.7</v>
      </c>
      <c r="CI34" s="148">
        <v>139.30000000000001</v>
      </c>
      <c r="CJ34" s="148">
        <v>74.8</v>
      </c>
      <c r="CK34" s="148">
        <v>77.900000000000006</v>
      </c>
      <c r="CL34" s="148">
        <v>76.599999999999994</v>
      </c>
      <c r="CM34" s="148">
        <v>30.8</v>
      </c>
      <c r="CN34" s="148">
        <v>49.9</v>
      </c>
      <c r="CO34" s="148">
        <v>41.7</v>
      </c>
      <c r="CP34" s="148">
        <v>44.6</v>
      </c>
      <c r="CQ34" s="148">
        <v>34.799999999999997</v>
      </c>
      <c r="CR34" s="148">
        <v>39</v>
      </c>
      <c r="CS34" s="148">
        <v>55.6</v>
      </c>
      <c r="CT34" s="148">
        <v>113.9</v>
      </c>
      <c r="CU34" s="148">
        <v>86.2</v>
      </c>
      <c r="CV34" s="148">
        <v>97.9</v>
      </c>
      <c r="CW34" s="148">
        <v>88</v>
      </c>
      <c r="CX34" s="148">
        <v>93.3</v>
      </c>
      <c r="CY34" s="148">
        <v>91</v>
      </c>
      <c r="CZ34" s="148">
        <v>92.9</v>
      </c>
      <c r="DA34" s="148">
        <v>129.69999999999999</v>
      </c>
      <c r="DB34" s="148">
        <v>98.7</v>
      </c>
      <c r="DC34" s="148">
        <v>108.2</v>
      </c>
      <c r="DD34" s="148">
        <v>73.3</v>
      </c>
      <c r="DE34" s="148">
        <v>93.2</v>
      </c>
      <c r="DF34" s="148">
        <v>80.8</v>
      </c>
      <c r="DG34" s="148">
        <v>83.2</v>
      </c>
      <c r="DH34" s="148">
        <v>126.2</v>
      </c>
      <c r="DI34" s="148">
        <v>111.6</v>
      </c>
      <c r="DJ34" s="148">
        <v>61.6</v>
      </c>
      <c r="DK34" s="148">
        <v>71.3</v>
      </c>
      <c r="DL34" s="148">
        <v>66.900000000000006</v>
      </c>
      <c r="DM34" s="148">
        <v>75.7</v>
      </c>
      <c r="DN34" s="148">
        <v>83</v>
      </c>
      <c r="DO34" s="148">
        <v>80.3</v>
      </c>
      <c r="DP34" s="148">
        <v>31.1</v>
      </c>
      <c r="DQ34" s="148">
        <v>88.3</v>
      </c>
      <c r="DR34" s="148">
        <v>68.3</v>
      </c>
      <c r="DS34" s="148">
        <v>25</v>
      </c>
      <c r="DT34" s="148">
        <v>55.7</v>
      </c>
      <c r="DU34" s="148">
        <v>44.3</v>
      </c>
      <c r="DV34" s="148">
        <v>63.4</v>
      </c>
      <c r="DW34" s="148">
        <v>49.7</v>
      </c>
      <c r="DX34" s="148">
        <v>54.4</v>
      </c>
      <c r="DY34" s="148">
        <v>71</v>
      </c>
      <c r="DZ34" s="148">
        <v>108</v>
      </c>
      <c r="EA34" s="148">
        <v>87.2</v>
      </c>
      <c r="EB34" s="148">
        <v>98.2</v>
      </c>
      <c r="EC34" s="148">
        <v>125.1</v>
      </c>
      <c r="ED34" s="148">
        <v>117.8</v>
      </c>
      <c r="EE34" s="148">
        <v>77.3</v>
      </c>
      <c r="EF34" s="148">
        <v>63.5</v>
      </c>
      <c r="EG34" s="148">
        <v>58.6</v>
      </c>
      <c r="EH34" s="148">
        <v>60.6</v>
      </c>
      <c r="EI34" s="148">
        <v>144</v>
      </c>
      <c r="EJ34" s="148">
        <v>101</v>
      </c>
      <c r="EK34" s="148">
        <v>116.2</v>
      </c>
      <c r="EL34" s="148">
        <v>160.80000000000001</v>
      </c>
      <c r="EM34" s="148">
        <v>129</v>
      </c>
      <c r="EN34" s="148">
        <v>92.8</v>
      </c>
      <c r="EO34" s="148">
        <v>111.1</v>
      </c>
      <c r="EP34" s="148">
        <v>55.9</v>
      </c>
      <c r="EQ34" s="148">
        <v>96</v>
      </c>
      <c r="ER34" s="148">
        <v>73.599999999999994</v>
      </c>
      <c r="ES34" s="148">
        <v>33.299999999999997</v>
      </c>
      <c r="ET34" s="148">
        <v>95.3</v>
      </c>
      <c r="EU34" s="148">
        <v>96.5</v>
      </c>
      <c r="EV34" s="148">
        <v>99.2</v>
      </c>
      <c r="EW34" s="148">
        <v>112.2</v>
      </c>
      <c r="EX34" s="148">
        <v>108.1</v>
      </c>
      <c r="EY34" s="148">
        <v>116.7</v>
      </c>
      <c r="EZ34" s="148">
        <v>112.3</v>
      </c>
      <c r="FA34" s="148">
        <v>98.5</v>
      </c>
      <c r="FB34" s="148">
        <v>103.9</v>
      </c>
      <c r="FC34" s="148">
        <v>83</v>
      </c>
      <c r="FD34" s="148">
        <v>102.7</v>
      </c>
      <c r="FE34" s="148">
        <v>100.7</v>
      </c>
      <c r="FF34" s="148">
        <v>101.5</v>
      </c>
      <c r="FG34" s="148">
        <v>81.7</v>
      </c>
      <c r="FH34" s="148">
        <v>101.7</v>
      </c>
      <c r="FI34" s="148">
        <v>87.6</v>
      </c>
      <c r="FJ34" s="148">
        <v>58.5</v>
      </c>
      <c r="FK34" s="148">
        <v>109.7</v>
      </c>
      <c r="FL34" s="148">
        <v>87</v>
      </c>
      <c r="FM34" s="148">
        <v>122.1</v>
      </c>
      <c r="FN34" s="148">
        <v>121.6</v>
      </c>
      <c r="FO34" s="148">
        <v>121.9</v>
      </c>
      <c r="FP34" s="148">
        <v>97.6</v>
      </c>
      <c r="FQ34" s="148">
        <v>100.1</v>
      </c>
      <c r="FR34" s="148">
        <v>99.2</v>
      </c>
      <c r="FS34" s="148">
        <v>109.1</v>
      </c>
      <c r="FT34" s="148">
        <v>132.69999999999999</v>
      </c>
      <c r="FU34" s="148">
        <v>118</v>
      </c>
      <c r="FV34" s="148">
        <v>112.8</v>
      </c>
      <c r="FW34" s="148">
        <v>113.5</v>
      </c>
      <c r="FX34" s="148">
        <v>86.1</v>
      </c>
      <c r="FY34" s="148">
        <v>123.7</v>
      </c>
      <c r="FZ34" s="148">
        <v>123.3</v>
      </c>
      <c r="GA34" s="148">
        <v>85.2</v>
      </c>
      <c r="GB34" s="148">
        <v>94.1</v>
      </c>
      <c r="GC34" s="148">
        <v>92.4</v>
      </c>
      <c r="GD34" s="148">
        <v>158.19999999999999</v>
      </c>
      <c r="GE34" s="148">
        <v>140.69999999999999</v>
      </c>
      <c r="GF34" s="148">
        <v>152.19999999999999</v>
      </c>
      <c r="GG34" s="148">
        <v>143.30000000000001</v>
      </c>
      <c r="GH34" s="148">
        <v>177</v>
      </c>
      <c r="GI34" s="148">
        <v>176.8</v>
      </c>
      <c r="GJ34" s="148">
        <v>55.1</v>
      </c>
      <c r="GK34" s="148">
        <v>295.3</v>
      </c>
      <c r="GL34" s="148">
        <v>206</v>
      </c>
      <c r="GM34" s="148">
        <v>109.3</v>
      </c>
      <c r="GN34" s="148">
        <v>177.7</v>
      </c>
      <c r="GO34" s="148">
        <v>153.19999999999999</v>
      </c>
      <c r="GP34" s="148">
        <v>83.2</v>
      </c>
      <c r="GQ34" s="148">
        <v>131.80000000000001</v>
      </c>
      <c r="GR34" s="148">
        <v>114.4</v>
      </c>
      <c r="GS34" s="148">
        <v>79.3</v>
      </c>
      <c r="GT34" s="148">
        <v>68.400000000000006</v>
      </c>
      <c r="GU34" s="148">
        <v>70.599999999999994</v>
      </c>
      <c r="GV34" s="148">
        <v>115.4</v>
      </c>
      <c r="GW34" s="148">
        <v>39.9</v>
      </c>
      <c r="GX34" s="148">
        <v>70.900000000000006</v>
      </c>
      <c r="GY34" s="148">
        <v>103</v>
      </c>
      <c r="GZ34" s="148">
        <v>113.8</v>
      </c>
      <c r="HA34" s="148">
        <v>108.5</v>
      </c>
      <c r="HB34" s="148">
        <v>90.4</v>
      </c>
      <c r="HC34" s="148">
        <v>101.8</v>
      </c>
      <c r="HD34" s="148">
        <v>98.3</v>
      </c>
      <c r="HE34" s="148">
        <v>49</v>
      </c>
      <c r="HF34" s="148">
        <v>104.4</v>
      </c>
      <c r="HG34" s="148">
        <v>101.4</v>
      </c>
      <c r="HH34" s="148">
        <v>106.1</v>
      </c>
      <c r="HI34" s="148">
        <v>96.3</v>
      </c>
      <c r="HJ34" s="148">
        <v>104.5</v>
      </c>
      <c r="HK34" s="148">
        <v>100.5</v>
      </c>
      <c r="HL34" s="148">
        <v>81.2</v>
      </c>
      <c r="HM34" s="148">
        <v>115.3</v>
      </c>
      <c r="HN34" s="148">
        <v>105.7</v>
      </c>
      <c r="HO34" s="148">
        <v>98.4</v>
      </c>
      <c r="HP34" s="148">
        <v>108.5</v>
      </c>
      <c r="HQ34" s="148">
        <v>103.4</v>
      </c>
      <c r="HR34" s="148">
        <v>92.2</v>
      </c>
      <c r="HS34" s="148">
        <v>102.2</v>
      </c>
      <c r="HT34" s="148">
        <v>98.8</v>
      </c>
      <c r="HU34" s="148">
        <v>80.7</v>
      </c>
      <c r="HV34" s="148">
        <v>114</v>
      </c>
      <c r="HW34" s="148">
        <v>112.2</v>
      </c>
      <c r="HX34" s="148">
        <v>100.7</v>
      </c>
      <c r="HY34" s="149" t="s">
        <v>197</v>
      </c>
      <c r="HZ34" s="148">
        <v>132.5</v>
      </c>
      <c r="IA34" s="148">
        <v>93.5</v>
      </c>
      <c r="IB34" s="148">
        <v>117.5</v>
      </c>
      <c r="IC34" s="148">
        <v>104.5</v>
      </c>
      <c r="ID34" s="148">
        <v>126.1</v>
      </c>
      <c r="IE34" s="148">
        <v>98.9</v>
      </c>
      <c r="IF34" s="148">
        <v>196.6</v>
      </c>
      <c r="IG34" s="148">
        <v>137.5</v>
      </c>
      <c r="IH34" s="148">
        <v>113.2</v>
      </c>
      <c r="II34" s="148">
        <v>44.8</v>
      </c>
      <c r="IJ34" s="148">
        <v>40.200000000000003</v>
      </c>
      <c r="IK34" s="148">
        <v>118.9</v>
      </c>
      <c r="IL34" s="148">
        <v>60.9</v>
      </c>
      <c r="IM34" s="148">
        <v>200.1</v>
      </c>
      <c r="IN34" s="148">
        <v>215.7</v>
      </c>
      <c r="IO34" s="148">
        <v>53.3</v>
      </c>
      <c r="IP34" s="148">
        <v>169.4</v>
      </c>
      <c r="IQ34" s="148">
        <v>112.4</v>
      </c>
      <c r="IR34" s="148">
        <v>96.4</v>
      </c>
      <c r="IS34" s="148">
        <v>109.4</v>
      </c>
      <c r="IT34" s="148">
        <v>104.6</v>
      </c>
      <c r="IU34" s="148">
        <v>60.4</v>
      </c>
      <c r="IV34" s="148">
        <v>70.3</v>
      </c>
      <c r="IW34" s="148">
        <v>68.2</v>
      </c>
      <c r="IX34" s="148">
        <v>128.9</v>
      </c>
      <c r="IY34" s="148">
        <v>126.2</v>
      </c>
      <c r="IZ34" s="148">
        <v>120.4</v>
      </c>
      <c r="JA34" s="148">
        <v>138</v>
      </c>
      <c r="JB34" s="148">
        <v>310.3</v>
      </c>
      <c r="JC34" s="148">
        <v>93.9</v>
      </c>
      <c r="JD34" s="148">
        <v>105.4</v>
      </c>
      <c r="JE34" s="148">
        <v>102.8</v>
      </c>
      <c r="JF34" s="48">
        <v>144.69999999999999</v>
      </c>
      <c r="JG34" s="48">
        <v>79.900000000000006</v>
      </c>
      <c r="JH34" s="48">
        <v>153.1</v>
      </c>
      <c r="JI34" s="48">
        <v>108.1</v>
      </c>
      <c r="JJ34" s="48">
        <v>122.9</v>
      </c>
      <c r="JK34" s="48">
        <v>102.9</v>
      </c>
      <c r="JL34" s="48">
        <v>105.7</v>
      </c>
      <c r="JM34" s="48">
        <v>112.9</v>
      </c>
      <c r="JN34" s="48">
        <v>114.1</v>
      </c>
      <c r="JO34" s="48">
        <v>205.2</v>
      </c>
    </row>
    <row r="35" spans="1:275">
      <c r="A35" s="45"/>
      <c r="B35" s="46" t="s">
        <v>130</v>
      </c>
      <c r="C35" s="45" t="s">
        <v>131</v>
      </c>
      <c r="D35" s="47" t="s">
        <v>197</v>
      </c>
      <c r="E35" s="47" t="s">
        <v>197</v>
      </c>
      <c r="F35" s="47" t="s">
        <v>197</v>
      </c>
      <c r="G35" s="47" t="s">
        <v>197</v>
      </c>
      <c r="H35" s="148">
        <v>103.3</v>
      </c>
      <c r="I35" s="148">
        <v>101</v>
      </c>
      <c r="J35" s="148">
        <v>93.8</v>
      </c>
      <c r="K35" s="148">
        <v>69.900000000000006</v>
      </c>
      <c r="L35" s="148">
        <v>130</v>
      </c>
      <c r="M35" s="148">
        <v>101.5</v>
      </c>
      <c r="N35" s="148">
        <v>130.80000000000001</v>
      </c>
      <c r="O35" s="148">
        <v>115.4</v>
      </c>
      <c r="P35" s="148">
        <v>107.2</v>
      </c>
      <c r="Q35" s="148">
        <v>183</v>
      </c>
      <c r="R35" s="148">
        <v>97.8</v>
      </c>
      <c r="S35" s="148">
        <v>98.8</v>
      </c>
      <c r="T35" s="148">
        <v>95.9</v>
      </c>
      <c r="U35" s="148">
        <v>56.4</v>
      </c>
      <c r="V35" s="148">
        <v>47.4</v>
      </c>
      <c r="W35" s="148">
        <v>115.2</v>
      </c>
      <c r="X35" s="148">
        <v>141.69999999999999</v>
      </c>
      <c r="Y35" s="148">
        <v>105.3</v>
      </c>
      <c r="Z35" s="148">
        <v>91.6</v>
      </c>
      <c r="AA35" s="148">
        <v>95.3</v>
      </c>
      <c r="AB35" s="148">
        <v>112.2</v>
      </c>
      <c r="AC35" s="148">
        <v>89.8</v>
      </c>
      <c r="AD35" s="148">
        <v>42.7</v>
      </c>
      <c r="AE35" s="148">
        <v>67.599999999999994</v>
      </c>
      <c r="AF35" s="148">
        <v>93.8</v>
      </c>
      <c r="AG35" s="148">
        <v>54.2</v>
      </c>
      <c r="AH35" s="148">
        <v>108</v>
      </c>
      <c r="AI35" s="148">
        <v>134.30000000000001</v>
      </c>
      <c r="AJ35" s="148">
        <v>70.8</v>
      </c>
      <c r="AK35" s="148">
        <v>128.6</v>
      </c>
      <c r="AL35" s="149" t="s">
        <v>197</v>
      </c>
      <c r="AM35" s="148">
        <v>87.3</v>
      </c>
      <c r="AN35" s="148">
        <v>12</v>
      </c>
      <c r="AO35" s="148">
        <v>57.1</v>
      </c>
      <c r="AP35" s="148">
        <v>56.7</v>
      </c>
      <c r="AQ35" s="148">
        <v>292.7</v>
      </c>
      <c r="AR35" s="148">
        <v>74.5</v>
      </c>
      <c r="AS35" s="149" t="s">
        <v>197</v>
      </c>
      <c r="AT35" s="148">
        <v>113.9</v>
      </c>
      <c r="AU35" s="149" t="s">
        <v>197</v>
      </c>
      <c r="AV35" s="148">
        <v>133.69999999999999</v>
      </c>
      <c r="AW35" s="148">
        <v>30.1</v>
      </c>
      <c r="AX35" s="148">
        <v>40.700000000000003</v>
      </c>
      <c r="AY35" s="148">
        <v>146.30000000000001</v>
      </c>
      <c r="AZ35" s="148">
        <v>97.2</v>
      </c>
      <c r="BA35" s="148">
        <v>98.4</v>
      </c>
      <c r="BB35" s="148">
        <v>98.3</v>
      </c>
      <c r="BC35" s="148">
        <v>93.5</v>
      </c>
      <c r="BD35" s="148">
        <v>98.7</v>
      </c>
      <c r="BE35" s="148">
        <v>97.6</v>
      </c>
      <c r="BF35" s="148">
        <v>95.4</v>
      </c>
      <c r="BG35" s="148">
        <v>102.9</v>
      </c>
      <c r="BH35" s="148">
        <v>102.3</v>
      </c>
      <c r="BI35" s="148">
        <v>80.7</v>
      </c>
      <c r="BJ35" s="148">
        <v>107.7</v>
      </c>
      <c r="BK35" s="148">
        <v>93.9</v>
      </c>
      <c r="BL35" s="148">
        <v>87.7</v>
      </c>
      <c r="BM35" s="148">
        <v>143.80000000000001</v>
      </c>
      <c r="BN35" s="148">
        <v>128.80000000000001</v>
      </c>
      <c r="BO35" s="149" t="s">
        <v>197</v>
      </c>
      <c r="BP35" s="148">
        <v>80.3</v>
      </c>
      <c r="BQ35" s="148">
        <v>51.9</v>
      </c>
      <c r="BR35" s="148">
        <v>131.9</v>
      </c>
      <c r="BS35" s="148">
        <v>113.4</v>
      </c>
      <c r="BT35" s="148">
        <v>121.9</v>
      </c>
      <c r="BU35" s="148">
        <v>90.7</v>
      </c>
      <c r="BV35" s="148">
        <v>49.1</v>
      </c>
      <c r="BW35" s="148">
        <v>62.3</v>
      </c>
      <c r="BX35" s="148">
        <v>218</v>
      </c>
      <c r="BY35" s="148">
        <v>176.8</v>
      </c>
      <c r="BZ35" s="148">
        <v>203.3</v>
      </c>
      <c r="CA35" s="148">
        <v>102.5</v>
      </c>
      <c r="CB35" s="148">
        <v>112.5</v>
      </c>
      <c r="CC35" s="148">
        <v>108.6</v>
      </c>
      <c r="CD35" s="148">
        <v>102.3</v>
      </c>
      <c r="CE35" s="148">
        <v>139.6</v>
      </c>
      <c r="CF35" s="148">
        <v>121.2</v>
      </c>
      <c r="CG35" s="148">
        <v>120.9</v>
      </c>
      <c r="CH35" s="148">
        <v>68.8</v>
      </c>
      <c r="CI35" s="148">
        <v>102.5</v>
      </c>
      <c r="CJ35" s="148">
        <v>43</v>
      </c>
      <c r="CK35" s="148">
        <v>44.3</v>
      </c>
      <c r="CL35" s="148">
        <v>43.8</v>
      </c>
      <c r="CM35" s="148">
        <v>79.599999999999994</v>
      </c>
      <c r="CN35" s="148">
        <v>70.400000000000006</v>
      </c>
      <c r="CO35" s="148">
        <v>74.3</v>
      </c>
      <c r="CP35" s="148">
        <v>1069.9000000000001</v>
      </c>
      <c r="CQ35" s="148">
        <v>976.2</v>
      </c>
      <c r="CR35" s="148">
        <v>1016.6</v>
      </c>
      <c r="CS35" s="149" t="s">
        <v>197</v>
      </c>
      <c r="CT35" s="148">
        <v>163.4</v>
      </c>
      <c r="CU35" s="148">
        <v>123.7</v>
      </c>
      <c r="CV35" s="148">
        <v>140.30000000000001</v>
      </c>
      <c r="CW35" s="148">
        <v>136.1</v>
      </c>
      <c r="CX35" s="148">
        <v>113.9</v>
      </c>
      <c r="CY35" s="148">
        <v>123.6</v>
      </c>
      <c r="CZ35" s="148">
        <v>112.3</v>
      </c>
      <c r="DA35" s="148">
        <v>42.4</v>
      </c>
      <c r="DB35" s="148">
        <v>62.4</v>
      </c>
      <c r="DC35" s="148">
        <v>56.2</v>
      </c>
      <c r="DD35" s="148">
        <v>245.8</v>
      </c>
      <c r="DE35" s="148">
        <v>203.1</v>
      </c>
      <c r="DF35" s="148">
        <v>229.8</v>
      </c>
      <c r="DG35" s="148">
        <v>131.69999999999999</v>
      </c>
      <c r="DH35" s="148">
        <v>128.19999999999999</v>
      </c>
      <c r="DI35" s="148">
        <v>129.4</v>
      </c>
      <c r="DJ35" s="148">
        <v>85.9</v>
      </c>
      <c r="DK35" s="148">
        <v>88.1</v>
      </c>
      <c r="DL35" s="148">
        <v>87.1</v>
      </c>
      <c r="DM35" s="148">
        <v>65.8</v>
      </c>
      <c r="DN35" s="148">
        <v>69.8</v>
      </c>
      <c r="DO35" s="148">
        <v>68.3</v>
      </c>
      <c r="DP35" s="148">
        <v>465.1</v>
      </c>
      <c r="DQ35" s="148">
        <v>109</v>
      </c>
      <c r="DR35" s="148">
        <v>233.4</v>
      </c>
      <c r="DS35" s="148">
        <v>132</v>
      </c>
      <c r="DT35" s="148">
        <v>109</v>
      </c>
      <c r="DU35" s="148">
        <v>117.5</v>
      </c>
      <c r="DV35" s="148">
        <v>136.1</v>
      </c>
      <c r="DW35" s="148">
        <v>58.6</v>
      </c>
      <c r="DX35" s="148">
        <v>85.6</v>
      </c>
      <c r="DY35" s="148">
        <v>235.3</v>
      </c>
      <c r="DZ35" s="148">
        <v>186.8</v>
      </c>
      <c r="EA35" s="148">
        <v>214.2</v>
      </c>
      <c r="EB35" s="148">
        <v>111.2</v>
      </c>
      <c r="EC35" s="148">
        <v>110.2</v>
      </c>
      <c r="ED35" s="148">
        <v>110.5</v>
      </c>
      <c r="EE35" s="148">
        <v>99.9</v>
      </c>
      <c r="EF35" s="148">
        <v>64.599999999999994</v>
      </c>
      <c r="EG35" s="148">
        <v>52.4</v>
      </c>
      <c r="EH35" s="148">
        <v>57.6</v>
      </c>
      <c r="EI35" s="148">
        <v>135.80000000000001</v>
      </c>
      <c r="EJ35" s="148">
        <v>100.3</v>
      </c>
      <c r="EK35" s="148">
        <v>112.7</v>
      </c>
      <c r="EL35" s="149" t="s">
        <v>197</v>
      </c>
      <c r="EM35" s="148">
        <v>157.30000000000001</v>
      </c>
      <c r="EN35" s="148">
        <v>41.1</v>
      </c>
      <c r="EO35" s="148">
        <v>99.6</v>
      </c>
      <c r="EP35" s="148">
        <v>8.3000000000000007</v>
      </c>
      <c r="EQ35" s="148">
        <v>41.8</v>
      </c>
      <c r="ER35" s="148">
        <v>23.1</v>
      </c>
      <c r="ES35" s="149" t="s">
        <v>197</v>
      </c>
      <c r="ET35" s="148">
        <v>98.7</v>
      </c>
      <c r="EU35" s="149" t="s">
        <v>197</v>
      </c>
      <c r="EV35" s="148">
        <v>104.2</v>
      </c>
      <c r="EW35" s="148">
        <v>116.6</v>
      </c>
      <c r="EX35" s="148">
        <v>112.7</v>
      </c>
      <c r="EY35" s="148">
        <v>41</v>
      </c>
      <c r="EZ35" s="148">
        <v>73.8</v>
      </c>
      <c r="FA35" s="148">
        <v>105.4</v>
      </c>
      <c r="FB35" s="148">
        <v>93</v>
      </c>
      <c r="FC35" s="148">
        <v>139.1</v>
      </c>
      <c r="FD35" s="148">
        <v>97.6</v>
      </c>
      <c r="FE35" s="148">
        <v>110.8</v>
      </c>
      <c r="FF35" s="148">
        <v>105.2</v>
      </c>
      <c r="FG35" s="148">
        <v>36.200000000000003</v>
      </c>
      <c r="FH35" s="148">
        <v>10.8</v>
      </c>
      <c r="FI35" s="148">
        <v>28.7</v>
      </c>
      <c r="FJ35" s="148">
        <v>205.6</v>
      </c>
      <c r="FK35" s="148">
        <v>74.900000000000006</v>
      </c>
      <c r="FL35" s="148">
        <v>133</v>
      </c>
      <c r="FM35" s="148">
        <v>101.9</v>
      </c>
      <c r="FN35" s="148">
        <v>108.1</v>
      </c>
      <c r="FO35" s="148">
        <v>104.5</v>
      </c>
      <c r="FP35" s="148">
        <v>74.599999999999994</v>
      </c>
      <c r="FQ35" s="148">
        <v>101.8</v>
      </c>
      <c r="FR35" s="148">
        <v>92.4</v>
      </c>
      <c r="FS35" s="148">
        <v>91.2</v>
      </c>
      <c r="FT35" s="148">
        <v>103.6</v>
      </c>
      <c r="FU35" s="148">
        <v>95.9</v>
      </c>
      <c r="FV35" s="148">
        <v>86.6</v>
      </c>
      <c r="FW35" s="148">
        <v>30.8</v>
      </c>
      <c r="FX35" s="148">
        <v>95</v>
      </c>
      <c r="FY35" s="148">
        <v>130.1</v>
      </c>
      <c r="FZ35" s="148">
        <v>129.80000000000001</v>
      </c>
      <c r="GA35" s="148">
        <v>99.8</v>
      </c>
      <c r="GB35" s="148">
        <v>105.7</v>
      </c>
      <c r="GC35" s="148">
        <v>104.6</v>
      </c>
      <c r="GD35" s="148">
        <v>58.6</v>
      </c>
      <c r="GE35" s="148">
        <v>102.9</v>
      </c>
      <c r="GF35" s="148">
        <v>73.8</v>
      </c>
      <c r="GG35" s="148">
        <v>94.7</v>
      </c>
      <c r="GH35" s="148">
        <v>119.4</v>
      </c>
      <c r="GI35" s="148">
        <v>119.2</v>
      </c>
      <c r="GJ35" s="148">
        <v>8.5</v>
      </c>
      <c r="GK35" s="148">
        <v>32.200000000000003</v>
      </c>
      <c r="GL35" s="148">
        <v>23.3</v>
      </c>
      <c r="GM35" s="148">
        <v>214.3</v>
      </c>
      <c r="GN35" s="148">
        <v>74.7</v>
      </c>
      <c r="GO35" s="148">
        <v>125.1</v>
      </c>
      <c r="GP35" s="148">
        <v>182.3</v>
      </c>
      <c r="GQ35" s="148">
        <v>75.900000000000006</v>
      </c>
      <c r="GR35" s="148">
        <v>113.9</v>
      </c>
      <c r="GS35" s="148">
        <v>57.7</v>
      </c>
      <c r="GT35" s="148">
        <v>79.900000000000006</v>
      </c>
      <c r="GU35" s="148">
        <v>75.400000000000006</v>
      </c>
      <c r="GV35" s="148">
        <v>85.2</v>
      </c>
      <c r="GW35" s="148">
        <v>136.1</v>
      </c>
      <c r="GX35" s="148">
        <v>115.2</v>
      </c>
      <c r="GY35" s="148">
        <v>106.7</v>
      </c>
      <c r="GZ35" s="148">
        <v>127.5</v>
      </c>
      <c r="HA35" s="148">
        <v>117.3</v>
      </c>
      <c r="HB35" s="148">
        <v>92.6</v>
      </c>
      <c r="HC35" s="148">
        <v>105.5</v>
      </c>
      <c r="HD35" s="148">
        <v>101.6</v>
      </c>
      <c r="HE35" s="148">
        <v>63.9</v>
      </c>
      <c r="HF35" s="148">
        <v>94.9</v>
      </c>
      <c r="HG35" s="148">
        <v>93.2</v>
      </c>
      <c r="HH35" s="148">
        <v>135.1</v>
      </c>
      <c r="HI35" s="148">
        <v>65.2</v>
      </c>
      <c r="HJ35" s="148">
        <v>90.6</v>
      </c>
      <c r="HK35" s="148">
        <v>78.3</v>
      </c>
      <c r="HL35" s="148">
        <v>59.7</v>
      </c>
      <c r="HM35" s="148">
        <v>77.8</v>
      </c>
      <c r="HN35" s="148">
        <v>72.7</v>
      </c>
      <c r="HO35" s="148">
        <v>121.3</v>
      </c>
      <c r="HP35" s="148">
        <v>141.19999999999999</v>
      </c>
      <c r="HQ35" s="148">
        <v>131.1</v>
      </c>
      <c r="HR35" s="148">
        <v>123.5</v>
      </c>
      <c r="HS35" s="148">
        <v>130.1</v>
      </c>
      <c r="HT35" s="148">
        <v>127.8</v>
      </c>
      <c r="HU35" s="148">
        <v>92.6</v>
      </c>
      <c r="HV35" s="148">
        <v>119.6</v>
      </c>
      <c r="HW35" s="148">
        <v>118.1</v>
      </c>
      <c r="HX35" s="148">
        <v>106.9</v>
      </c>
      <c r="HY35" s="149" t="s">
        <v>197</v>
      </c>
      <c r="HZ35" s="148">
        <v>22.2</v>
      </c>
      <c r="IA35" s="148">
        <v>58.9</v>
      </c>
      <c r="IB35" s="148">
        <v>37.299999999999997</v>
      </c>
      <c r="IC35" s="148">
        <v>49</v>
      </c>
      <c r="ID35" s="148">
        <v>69.900000000000006</v>
      </c>
      <c r="IE35" s="148">
        <v>115.1</v>
      </c>
      <c r="IF35" s="148">
        <v>179.7</v>
      </c>
      <c r="IG35" s="149" t="s">
        <v>197</v>
      </c>
      <c r="IH35" s="148">
        <v>90.8</v>
      </c>
      <c r="II35" s="149" t="s">
        <v>197</v>
      </c>
      <c r="IJ35" s="149" t="s">
        <v>197</v>
      </c>
      <c r="IK35" s="148">
        <v>272.5</v>
      </c>
      <c r="IL35" s="148">
        <v>475.5</v>
      </c>
      <c r="IM35" s="148">
        <v>63.2</v>
      </c>
      <c r="IN35" s="149" t="s">
        <v>197</v>
      </c>
      <c r="IO35" s="148">
        <v>121.9</v>
      </c>
      <c r="IP35" s="149" t="s">
        <v>197</v>
      </c>
      <c r="IQ35" s="148">
        <v>49.3</v>
      </c>
      <c r="IR35" s="148">
        <v>82.7</v>
      </c>
      <c r="IS35" s="148">
        <v>90.3</v>
      </c>
      <c r="IT35" s="148">
        <v>87.5</v>
      </c>
      <c r="IU35" s="148">
        <v>104.8</v>
      </c>
      <c r="IV35" s="148">
        <v>84.2</v>
      </c>
      <c r="IW35" s="148">
        <v>88.5</v>
      </c>
      <c r="IX35" s="148">
        <v>167.1</v>
      </c>
      <c r="IY35" s="148">
        <v>97.4</v>
      </c>
      <c r="IZ35" s="148">
        <v>87.4</v>
      </c>
      <c r="JA35" s="148">
        <v>64.5</v>
      </c>
      <c r="JB35" s="149" t="s">
        <v>197</v>
      </c>
      <c r="JC35" s="148">
        <v>69.5</v>
      </c>
      <c r="JD35" s="148">
        <v>103.7</v>
      </c>
      <c r="JE35" s="148">
        <v>95.9</v>
      </c>
      <c r="JF35" s="48">
        <v>122.2</v>
      </c>
      <c r="JG35" s="48">
        <v>21</v>
      </c>
      <c r="JH35" s="48">
        <v>56.9</v>
      </c>
      <c r="JI35" s="48">
        <v>82.2</v>
      </c>
      <c r="JJ35" s="48">
        <v>117.2</v>
      </c>
      <c r="JK35" s="48">
        <v>82.8</v>
      </c>
      <c r="JL35" s="48">
        <v>95.9</v>
      </c>
      <c r="JM35" s="48">
        <v>101.2</v>
      </c>
      <c r="JN35" s="48">
        <v>99.4</v>
      </c>
      <c r="JO35" s="48">
        <v>123.5</v>
      </c>
    </row>
    <row r="36" spans="1:275">
      <c r="A36" s="45"/>
      <c r="B36" s="46" t="s">
        <v>132</v>
      </c>
      <c r="C36" s="45" t="s">
        <v>27</v>
      </c>
      <c r="D36" s="47" t="s">
        <v>197</v>
      </c>
      <c r="E36" s="47" t="s">
        <v>197</v>
      </c>
      <c r="F36" s="47" t="s">
        <v>197</v>
      </c>
      <c r="G36" s="47" t="s">
        <v>197</v>
      </c>
      <c r="H36" s="148">
        <v>130.6</v>
      </c>
      <c r="I36" s="148">
        <v>126</v>
      </c>
      <c r="J36" s="148">
        <v>123.1</v>
      </c>
      <c r="K36" s="148">
        <v>64.099999999999994</v>
      </c>
      <c r="L36" s="148">
        <v>116.1</v>
      </c>
      <c r="M36" s="148">
        <v>54</v>
      </c>
      <c r="N36" s="148">
        <v>138.30000000000001</v>
      </c>
      <c r="O36" s="148">
        <v>181.1</v>
      </c>
      <c r="P36" s="148">
        <v>48.1</v>
      </c>
      <c r="Q36" s="148">
        <v>196</v>
      </c>
      <c r="R36" s="148">
        <v>56.6</v>
      </c>
      <c r="S36" s="148">
        <v>116.5</v>
      </c>
      <c r="T36" s="148">
        <v>66</v>
      </c>
      <c r="U36" s="148">
        <v>132.69999999999999</v>
      </c>
      <c r="V36" s="148">
        <v>74</v>
      </c>
      <c r="W36" s="148">
        <v>140</v>
      </c>
      <c r="X36" s="148">
        <v>80</v>
      </c>
      <c r="Y36" s="148">
        <v>107.6</v>
      </c>
      <c r="Z36" s="148">
        <v>69.7</v>
      </c>
      <c r="AA36" s="148">
        <v>380.9</v>
      </c>
      <c r="AB36" s="148">
        <v>110.4</v>
      </c>
      <c r="AC36" s="148">
        <v>81.8</v>
      </c>
      <c r="AD36" s="148">
        <v>105</v>
      </c>
      <c r="AE36" s="148">
        <v>97</v>
      </c>
      <c r="AF36" s="148">
        <v>91.2</v>
      </c>
      <c r="AG36" s="148">
        <v>33.1</v>
      </c>
      <c r="AH36" s="148">
        <v>66.7</v>
      </c>
      <c r="AI36" s="148">
        <v>232.1</v>
      </c>
      <c r="AJ36" s="148">
        <v>82.4</v>
      </c>
      <c r="AK36" s="148">
        <v>8.6</v>
      </c>
      <c r="AL36" s="149" t="s">
        <v>197</v>
      </c>
      <c r="AM36" s="149" t="s">
        <v>197</v>
      </c>
      <c r="AN36" s="148">
        <v>66.900000000000006</v>
      </c>
      <c r="AO36" s="148">
        <v>168.5</v>
      </c>
      <c r="AP36" s="148">
        <v>167.5</v>
      </c>
      <c r="AQ36" s="148">
        <v>64</v>
      </c>
      <c r="AR36" s="148">
        <v>81.5</v>
      </c>
      <c r="AS36" s="149" t="s">
        <v>197</v>
      </c>
      <c r="AT36" s="148">
        <v>101.4</v>
      </c>
      <c r="AU36" s="149" t="s">
        <v>197</v>
      </c>
      <c r="AV36" s="148">
        <v>96.2</v>
      </c>
      <c r="AW36" s="148">
        <v>135.5</v>
      </c>
      <c r="AX36" s="148">
        <v>80.7</v>
      </c>
      <c r="AY36" s="148">
        <v>427</v>
      </c>
      <c r="AZ36" s="148">
        <v>129</v>
      </c>
      <c r="BA36" s="148">
        <v>118.1</v>
      </c>
      <c r="BB36" s="148">
        <v>118.6</v>
      </c>
      <c r="BC36" s="148">
        <v>115.7</v>
      </c>
      <c r="BD36" s="148">
        <v>116.1</v>
      </c>
      <c r="BE36" s="148">
        <v>116</v>
      </c>
      <c r="BF36" s="148">
        <v>91</v>
      </c>
      <c r="BG36" s="148">
        <v>95.3</v>
      </c>
      <c r="BH36" s="148">
        <v>95</v>
      </c>
      <c r="BI36" s="148">
        <v>75.7</v>
      </c>
      <c r="BJ36" s="148">
        <v>85.7</v>
      </c>
      <c r="BK36" s="148">
        <v>80.599999999999994</v>
      </c>
      <c r="BL36" s="148">
        <v>57.3</v>
      </c>
      <c r="BM36" s="148">
        <v>63.7</v>
      </c>
      <c r="BN36" s="148">
        <v>62</v>
      </c>
      <c r="BO36" s="149" t="s">
        <v>197</v>
      </c>
      <c r="BP36" s="149" t="s">
        <v>197</v>
      </c>
      <c r="BQ36" s="149" t="s">
        <v>197</v>
      </c>
      <c r="BR36" s="148">
        <v>88.9</v>
      </c>
      <c r="BS36" s="148">
        <v>86.6</v>
      </c>
      <c r="BT36" s="148">
        <v>87.7</v>
      </c>
      <c r="BU36" s="148">
        <v>52.2</v>
      </c>
      <c r="BV36" s="148">
        <v>45.7</v>
      </c>
      <c r="BW36" s="148">
        <v>47.8</v>
      </c>
      <c r="BX36" s="148">
        <v>154</v>
      </c>
      <c r="BY36" s="148">
        <v>131.6</v>
      </c>
      <c r="BZ36" s="148">
        <v>146</v>
      </c>
      <c r="CA36" s="148">
        <v>122.4</v>
      </c>
      <c r="CB36" s="148">
        <v>112.7</v>
      </c>
      <c r="CC36" s="148">
        <v>116.6</v>
      </c>
      <c r="CD36" s="148">
        <v>74.599999999999994</v>
      </c>
      <c r="CE36" s="148">
        <v>71.599999999999994</v>
      </c>
      <c r="CF36" s="148">
        <v>73.099999999999994</v>
      </c>
      <c r="CG36" s="149" t="s">
        <v>197</v>
      </c>
      <c r="CH36" s="149" t="s">
        <v>197</v>
      </c>
      <c r="CI36" s="149" t="s">
        <v>197</v>
      </c>
      <c r="CJ36" s="148">
        <v>83.2</v>
      </c>
      <c r="CK36" s="148">
        <v>94.3</v>
      </c>
      <c r="CL36" s="148">
        <v>89.6</v>
      </c>
      <c r="CM36" s="149" t="s">
        <v>197</v>
      </c>
      <c r="CN36" s="149" t="s">
        <v>197</v>
      </c>
      <c r="CO36" s="149" t="s">
        <v>197</v>
      </c>
      <c r="CP36" s="149" t="s">
        <v>197</v>
      </c>
      <c r="CQ36" s="149" t="s">
        <v>197</v>
      </c>
      <c r="CR36" s="149" t="s">
        <v>197</v>
      </c>
      <c r="CS36" s="149" t="s">
        <v>197</v>
      </c>
      <c r="CT36" s="148">
        <v>132.6</v>
      </c>
      <c r="CU36" s="148">
        <v>68.900000000000006</v>
      </c>
      <c r="CV36" s="148">
        <v>95.7</v>
      </c>
      <c r="CW36" s="148">
        <v>96.3</v>
      </c>
      <c r="CX36" s="148">
        <v>94.9</v>
      </c>
      <c r="CY36" s="148">
        <v>95.5</v>
      </c>
      <c r="CZ36" s="148">
        <v>90.2</v>
      </c>
      <c r="DA36" s="148">
        <v>134.1</v>
      </c>
      <c r="DB36" s="148">
        <v>81.7</v>
      </c>
      <c r="DC36" s="148">
        <v>98.5</v>
      </c>
      <c r="DD36" s="148">
        <v>134.80000000000001</v>
      </c>
      <c r="DE36" s="148">
        <v>110.9</v>
      </c>
      <c r="DF36" s="148">
        <v>125.8</v>
      </c>
      <c r="DG36" s="148">
        <v>127.5</v>
      </c>
      <c r="DH36" s="148">
        <v>105.8</v>
      </c>
      <c r="DI36" s="148">
        <v>113.4</v>
      </c>
      <c r="DJ36" s="148">
        <v>83.6</v>
      </c>
      <c r="DK36" s="148">
        <v>71.099999999999994</v>
      </c>
      <c r="DL36" s="148">
        <v>76.900000000000006</v>
      </c>
      <c r="DM36" s="148">
        <v>83.7</v>
      </c>
      <c r="DN36" s="148">
        <v>92.2</v>
      </c>
      <c r="DO36" s="148">
        <v>89</v>
      </c>
      <c r="DP36" s="149" t="s">
        <v>197</v>
      </c>
      <c r="DQ36" s="149" t="s">
        <v>197</v>
      </c>
      <c r="DR36" s="149" t="s">
        <v>197</v>
      </c>
      <c r="DS36" s="149" t="s">
        <v>197</v>
      </c>
      <c r="DT36" s="149" t="s">
        <v>197</v>
      </c>
      <c r="DU36" s="149" t="s">
        <v>197</v>
      </c>
      <c r="DV36" s="148">
        <v>36.9</v>
      </c>
      <c r="DW36" s="148">
        <v>22.2</v>
      </c>
      <c r="DX36" s="148">
        <v>27.4</v>
      </c>
      <c r="DY36" s="148">
        <v>144.1</v>
      </c>
      <c r="DZ36" s="148">
        <v>99.7</v>
      </c>
      <c r="EA36" s="148">
        <v>124.9</v>
      </c>
      <c r="EB36" s="148">
        <v>97.7</v>
      </c>
      <c r="EC36" s="148">
        <v>131.69999999999999</v>
      </c>
      <c r="ED36" s="148">
        <v>122.1</v>
      </c>
      <c r="EE36" s="148">
        <v>21.1</v>
      </c>
      <c r="EF36" s="148">
        <v>42.4</v>
      </c>
      <c r="EG36" s="148">
        <v>73.7</v>
      </c>
      <c r="EH36" s="148">
        <v>60.3</v>
      </c>
      <c r="EI36" s="149" t="s">
        <v>197</v>
      </c>
      <c r="EJ36" s="149" t="s">
        <v>197</v>
      </c>
      <c r="EK36" s="149" t="s">
        <v>197</v>
      </c>
      <c r="EL36" s="148">
        <v>19.600000000000001</v>
      </c>
      <c r="EM36" s="148">
        <v>57.7</v>
      </c>
      <c r="EN36" s="148">
        <v>70.5</v>
      </c>
      <c r="EO36" s="148">
        <v>64</v>
      </c>
      <c r="EP36" s="149" t="s">
        <v>197</v>
      </c>
      <c r="EQ36" s="149" t="s">
        <v>197</v>
      </c>
      <c r="ER36" s="149" t="s">
        <v>197</v>
      </c>
      <c r="ES36" s="149" t="s">
        <v>197</v>
      </c>
      <c r="ET36" s="148">
        <v>84.6</v>
      </c>
      <c r="EU36" s="149" t="s">
        <v>197</v>
      </c>
      <c r="EV36" s="148">
        <v>104.1</v>
      </c>
      <c r="EW36" s="148">
        <v>132.4</v>
      </c>
      <c r="EX36" s="148">
        <v>123.4</v>
      </c>
      <c r="EY36" s="148">
        <v>196.7</v>
      </c>
      <c r="EZ36" s="148">
        <v>76.3</v>
      </c>
      <c r="FA36" s="148">
        <v>101</v>
      </c>
      <c r="FB36" s="148">
        <v>91.3</v>
      </c>
      <c r="FC36" s="148">
        <v>69.599999999999994</v>
      </c>
      <c r="FD36" s="148">
        <v>66.2</v>
      </c>
      <c r="FE36" s="148">
        <v>103.2</v>
      </c>
      <c r="FF36" s="148">
        <v>87.5</v>
      </c>
      <c r="FG36" s="148">
        <v>47.5</v>
      </c>
      <c r="FH36" s="148">
        <v>19.899999999999999</v>
      </c>
      <c r="FI36" s="148">
        <v>39.4</v>
      </c>
      <c r="FJ36" s="148">
        <v>189.8</v>
      </c>
      <c r="FK36" s="148">
        <v>147.4</v>
      </c>
      <c r="FL36" s="148">
        <v>166.2</v>
      </c>
      <c r="FM36" s="148">
        <v>81.400000000000006</v>
      </c>
      <c r="FN36" s="148">
        <v>111.7</v>
      </c>
      <c r="FO36" s="148">
        <v>94.2</v>
      </c>
      <c r="FP36" s="148">
        <v>93.7</v>
      </c>
      <c r="FQ36" s="148">
        <v>96.9</v>
      </c>
      <c r="FR36" s="148">
        <v>95.8</v>
      </c>
      <c r="FS36" s="148">
        <v>131.4</v>
      </c>
      <c r="FT36" s="148">
        <v>139.19999999999999</v>
      </c>
      <c r="FU36" s="148">
        <v>134.4</v>
      </c>
      <c r="FV36" s="148">
        <v>91.6</v>
      </c>
      <c r="FW36" s="148">
        <v>126.6</v>
      </c>
      <c r="FX36" s="148">
        <v>105.1</v>
      </c>
      <c r="FY36" s="148">
        <v>127.7</v>
      </c>
      <c r="FZ36" s="148">
        <v>127.5</v>
      </c>
      <c r="GA36" s="148">
        <v>107.8</v>
      </c>
      <c r="GB36" s="148">
        <v>127.4</v>
      </c>
      <c r="GC36" s="148">
        <v>123.7</v>
      </c>
      <c r="GD36" s="148">
        <v>91.9</v>
      </c>
      <c r="GE36" s="148">
        <v>144.5</v>
      </c>
      <c r="GF36" s="148">
        <v>109.9</v>
      </c>
      <c r="GG36" s="148">
        <v>176.4</v>
      </c>
      <c r="GH36" s="148">
        <v>180.9</v>
      </c>
      <c r="GI36" s="148">
        <v>180.8</v>
      </c>
      <c r="GJ36" s="148">
        <v>29.4</v>
      </c>
      <c r="GK36" s="148">
        <v>281.89999999999998</v>
      </c>
      <c r="GL36" s="148">
        <v>185.9</v>
      </c>
      <c r="GM36" s="148">
        <v>357</v>
      </c>
      <c r="GN36" s="148">
        <v>55.9</v>
      </c>
      <c r="GO36" s="148">
        <v>165.3</v>
      </c>
      <c r="GP36" s="148">
        <v>88.9</v>
      </c>
      <c r="GQ36" s="148">
        <v>148.80000000000001</v>
      </c>
      <c r="GR36" s="148">
        <v>127.4</v>
      </c>
      <c r="GS36" s="148">
        <v>9.6</v>
      </c>
      <c r="GT36" s="148">
        <v>77.2</v>
      </c>
      <c r="GU36" s="148">
        <v>63.6</v>
      </c>
      <c r="GV36" s="148">
        <v>91.9</v>
      </c>
      <c r="GW36" s="148">
        <v>42.6</v>
      </c>
      <c r="GX36" s="148">
        <v>62.9</v>
      </c>
      <c r="GY36" s="148">
        <v>95.4</v>
      </c>
      <c r="GZ36" s="148">
        <v>101.3</v>
      </c>
      <c r="HA36" s="148">
        <v>98.4</v>
      </c>
      <c r="HB36" s="148">
        <v>97</v>
      </c>
      <c r="HC36" s="148">
        <v>107.1</v>
      </c>
      <c r="HD36" s="148">
        <v>104.1</v>
      </c>
      <c r="HE36" s="148">
        <v>17.8</v>
      </c>
      <c r="HF36" s="148">
        <v>22.4</v>
      </c>
      <c r="HG36" s="148">
        <v>22.2</v>
      </c>
      <c r="HH36" s="148">
        <v>11.5</v>
      </c>
      <c r="HI36" s="148">
        <v>115.6</v>
      </c>
      <c r="HJ36" s="148">
        <v>127.6</v>
      </c>
      <c r="HK36" s="148">
        <v>121.7</v>
      </c>
      <c r="HL36" s="148">
        <v>112.7</v>
      </c>
      <c r="HM36" s="148">
        <v>140.69999999999999</v>
      </c>
      <c r="HN36" s="148">
        <v>132.80000000000001</v>
      </c>
      <c r="HO36" s="148">
        <v>78.2</v>
      </c>
      <c r="HP36" s="148">
        <v>57.2</v>
      </c>
      <c r="HQ36" s="148">
        <v>67.8</v>
      </c>
      <c r="HR36" s="148">
        <v>91.9</v>
      </c>
      <c r="HS36" s="148">
        <v>52</v>
      </c>
      <c r="HT36" s="148">
        <v>65.7</v>
      </c>
      <c r="HU36" s="148">
        <v>98.8</v>
      </c>
      <c r="HV36" s="148">
        <v>137.30000000000001</v>
      </c>
      <c r="HW36" s="148">
        <v>135.1</v>
      </c>
      <c r="HX36" s="148">
        <v>93.6</v>
      </c>
      <c r="HY36" s="149" t="s">
        <v>197</v>
      </c>
      <c r="HZ36" s="148">
        <v>45.3</v>
      </c>
      <c r="IA36" s="148">
        <v>20.6</v>
      </c>
      <c r="IB36" s="148">
        <v>85.2</v>
      </c>
      <c r="IC36" s="148">
        <v>50.4</v>
      </c>
      <c r="ID36" s="148">
        <v>188.2</v>
      </c>
      <c r="IE36" s="148">
        <v>65.8</v>
      </c>
      <c r="IF36" s="149" t="s">
        <v>197</v>
      </c>
      <c r="IG36" s="149" t="s">
        <v>197</v>
      </c>
      <c r="IH36" s="148">
        <v>88.2</v>
      </c>
      <c r="II36" s="148">
        <v>53</v>
      </c>
      <c r="IJ36" s="148">
        <v>54.5</v>
      </c>
      <c r="IK36" s="149" t="s">
        <v>197</v>
      </c>
      <c r="IL36" s="149" t="s">
        <v>197</v>
      </c>
      <c r="IM36" s="149" t="s">
        <v>197</v>
      </c>
      <c r="IN36" s="149" t="s">
        <v>197</v>
      </c>
      <c r="IO36" s="149" t="s">
        <v>197</v>
      </c>
      <c r="IP36" s="149" t="s">
        <v>197</v>
      </c>
      <c r="IQ36" s="148">
        <v>100.3</v>
      </c>
      <c r="IR36" s="148">
        <v>91</v>
      </c>
      <c r="IS36" s="148">
        <v>56.6</v>
      </c>
      <c r="IT36" s="148">
        <v>69.400000000000006</v>
      </c>
      <c r="IU36" s="148">
        <v>86.7</v>
      </c>
      <c r="IV36" s="148">
        <v>28.7</v>
      </c>
      <c r="IW36" s="148">
        <v>40.799999999999997</v>
      </c>
      <c r="IX36" s="149" t="s">
        <v>197</v>
      </c>
      <c r="IY36" s="149" t="s">
        <v>197</v>
      </c>
      <c r="IZ36" s="149" t="s">
        <v>197</v>
      </c>
      <c r="JA36" s="149" t="s">
        <v>197</v>
      </c>
      <c r="JB36" s="149" t="s">
        <v>197</v>
      </c>
      <c r="JC36" s="148">
        <v>23.2</v>
      </c>
      <c r="JD36" s="148">
        <v>29.7</v>
      </c>
      <c r="JE36" s="148">
        <v>28.2</v>
      </c>
      <c r="JF36" s="48">
        <v>209.2</v>
      </c>
      <c r="JG36" s="48" t="s">
        <v>87</v>
      </c>
      <c r="JH36" s="48">
        <v>35.4</v>
      </c>
      <c r="JI36" s="48">
        <v>96.3</v>
      </c>
      <c r="JJ36" s="48">
        <v>151.69999999999999</v>
      </c>
      <c r="JK36" s="48">
        <v>91.2</v>
      </c>
      <c r="JL36" s="48">
        <v>110.6</v>
      </c>
      <c r="JM36" s="48">
        <v>89.6</v>
      </c>
      <c r="JN36" s="48">
        <v>89.8</v>
      </c>
      <c r="JO36" s="48">
        <v>70.5</v>
      </c>
    </row>
    <row r="37" spans="1:275">
      <c r="A37" s="45"/>
      <c r="B37" s="46" t="s">
        <v>115</v>
      </c>
      <c r="C37" s="45" t="s">
        <v>28</v>
      </c>
      <c r="D37" s="47" t="s">
        <v>197</v>
      </c>
      <c r="E37" s="47" t="s">
        <v>197</v>
      </c>
      <c r="F37" s="47" t="s">
        <v>197</v>
      </c>
      <c r="G37" s="47" t="s">
        <v>197</v>
      </c>
      <c r="H37" s="148">
        <v>138.5</v>
      </c>
      <c r="I37" s="148">
        <v>144.30000000000001</v>
      </c>
      <c r="J37" s="148">
        <v>166.5</v>
      </c>
      <c r="K37" s="148">
        <v>94.5</v>
      </c>
      <c r="L37" s="148">
        <v>133.4</v>
      </c>
      <c r="M37" s="148">
        <v>119.8</v>
      </c>
      <c r="N37" s="148">
        <v>187</v>
      </c>
      <c r="O37" s="148">
        <v>258.89999999999998</v>
      </c>
      <c r="P37" s="148">
        <v>119.1</v>
      </c>
      <c r="Q37" s="148">
        <v>147.4</v>
      </c>
      <c r="R37" s="148">
        <v>141.6</v>
      </c>
      <c r="S37" s="148">
        <v>108.8</v>
      </c>
      <c r="T37" s="148">
        <v>102.4</v>
      </c>
      <c r="U37" s="148">
        <v>60.8</v>
      </c>
      <c r="V37" s="148">
        <v>91</v>
      </c>
      <c r="W37" s="148">
        <v>107.3</v>
      </c>
      <c r="X37" s="148">
        <v>111.4</v>
      </c>
      <c r="Y37" s="148">
        <v>125.6</v>
      </c>
      <c r="Z37" s="148">
        <v>121.7</v>
      </c>
      <c r="AA37" s="148">
        <v>193</v>
      </c>
      <c r="AB37" s="148">
        <v>92.4</v>
      </c>
      <c r="AC37" s="148">
        <v>26.2</v>
      </c>
      <c r="AD37" s="149" t="s">
        <v>197</v>
      </c>
      <c r="AE37" s="148">
        <v>72.5</v>
      </c>
      <c r="AF37" s="148">
        <v>113.4</v>
      </c>
      <c r="AG37" s="148">
        <v>93</v>
      </c>
      <c r="AH37" s="148">
        <v>147.19999999999999</v>
      </c>
      <c r="AI37" s="149" t="s">
        <v>197</v>
      </c>
      <c r="AJ37" s="148">
        <v>87.3</v>
      </c>
      <c r="AK37" s="148">
        <v>88.3</v>
      </c>
      <c r="AL37" s="149" t="s">
        <v>197</v>
      </c>
      <c r="AM37" s="149" t="s">
        <v>197</v>
      </c>
      <c r="AN37" s="148">
        <v>1255.9000000000001</v>
      </c>
      <c r="AO37" s="148">
        <v>129.69999999999999</v>
      </c>
      <c r="AP37" s="148">
        <v>141</v>
      </c>
      <c r="AQ37" s="148">
        <v>19</v>
      </c>
      <c r="AR37" s="148">
        <v>109</v>
      </c>
      <c r="AS37" s="149" t="s">
        <v>197</v>
      </c>
      <c r="AT37" s="148">
        <v>120.4</v>
      </c>
      <c r="AU37" s="149" t="s">
        <v>197</v>
      </c>
      <c r="AV37" s="148">
        <v>101.6</v>
      </c>
      <c r="AW37" s="149" t="s">
        <v>197</v>
      </c>
      <c r="AX37" s="149" t="s">
        <v>197</v>
      </c>
      <c r="AY37" s="148">
        <v>273.2</v>
      </c>
      <c r="AZ37" s="148">
        <v>135.80000000000001</v>
      </c>
      <c r="BA37" s="148">
        <v>110.5</v>
      </c>
      <c r="BB37" s="148">
        <v>111.7</v>
      </c>
      <c r="BC37" s="148">
        <v>82.6</v>
      </c>
      <c r="BD37" s="148">
        <v>70.3</v>
      </c>
      <c r="BE37" s="148">
        <v>73.099999999999994</v>
      </c>
      <c r="BF37" s="148">
        <v>147.69999999999999</v>
      </c>
      <c r="BG37" s="148">
        <v>127.8</v>
      </c>
      <c r="BH37" s="148">
        <v>129.30000000000001</v>
      </c>
      <c r="BI37" s="148">
        <v>139.6</v>
      </c>
      <c r="BJ37" s="148">
        <v>126.1</v>
      </c>
      <c r="BK37" s="148">
        <v>133</v>
      </c>
      <c r="BL37" s="148">
        <v>210.9</v>
      </c>
      <c r="BM37" s="148">
        <v>119.3</v>
      </c>
      <c r="BN37" s="148">
        <v>144</v>
      </c>
      <c r="BO37" s="149" t="s">
        <v>197</v>
      </c>
      <c r="BP37" s="148">
        <v>92.1</v>
      </c>
      <c r="BQ37" s="148">
        <v>79</v>
      </c>
      <c r="BR37" s="148">
        <v>50.4</v>
      </c>
      <c r="BS37" s="148">
        <v>38.6</v>
      </c>
      <c r="BT37" s="148">
        <v>44.1</v>
      </c>
      <c r="BU37" s="148">
        <v>87.9</v>
      </c>
      <c r="BV37" s="148">
        <v>54.6</v>
      </c>
      <c r="BW37" s="148">
        <v>65.400000000000006</v>
      </c>
      <c r="BX37" s="148">
        <v>136.19999999999999</v>
      </c>
      <c r="BY37" s="148">
        <v>71.3</v>
      </c>
      <c r="BZ37" s="148">
        <v>113.1</v>
      </c>
      <c r="CA37" s="148">
        <v>221</v>
      </c>
      <c r="CB37" s="148">
        <v>124.7</v>
      </c>
      <c r="CC37" s="148">
        <v>163.4</v>
      </c>
      <c r="CD37" s="148">
        <v>224.8</v>
      </c>
      <c r="CE37" s="148">
        <v>208.8</v>
      </c>
      <c r="CF37" s="148">
        <v>216.8</v>
      </c>
      <c r="CG37" s="149" t="s">
        <v>197</v>
      </c>
      <c r="CH37" s="149" t="s">
        <v>197</v>
      </c>
      <c r="CI37" s="149" t="s">
        <v>197</v>
      </c>
      <c r="CJ37" s="148">
        <v>130.6</v>
      </c>
      <c r="CK37" s="148">
        <v>103</v>
      </c>
      <c r="CL37" s="148">
        <v>114.6</v>
      </c>
      <c r="CM37" s="149" t="s">
        <v>197</v>
      </c>
      <c r="CN37" s="149" t="s">
        <v>197</v>
      </c>
      <c r="CO37" s="149" t="s">
        <v>197</v>
      </c>
      <c r="CP37" s="149" t="s">
        <v>197</v>
      </c>
      <c r="CQ37" s="149" t="s">
        <v>197</v>
      </c>
      <c r="CR37" s="149" t="s">
        <v>197</v>
      </c>
      <c r="CS37" s="149" t="s">
        <v>197</v>
      </c>
      <c r="CT37" s="149" t="s">
        <v>197</v>
      </c>
      <c r="CU37" s="149" t="s">
        <v>197</v>
      </c>
      <c r="CV37" s="149" t="s">
        <v>197</v>
      </c>
      <c r="CW37" s="148">
        <v>84.6</v>
      </c>
      <c r="CX37" s="148">
        <v>58.5</v>
      </c>
      <c r="CY37" s="148">
        <v>70</v>
      </c>
      <c r="CZ37" s="148">
        <v>59.2</v>
      </c>
      <c r="DA37" s="148">
        <v>227.1</v>
      </c>
      <c r="DB37" s="148">
        <v>75.900000000000006</v>
      </c>
      <c r="DC37" s="148">
        <v>124.6</v>
      </c>
      <c r="DD37" s="148">
        <v>106.9</v>
      </c>
      <c r="DE37" s="148">
        <v>76</v>
      </c>
      <c r="DF37" s="148">
        <v>95.4</v>
      </c>
      <c r="DG37" s="148">
        <v>253.5</v>
      </c>
      <c r="DH37" s="148">
        <v>136.5</v>
      </c>
      <c r="DI37" s="148">
        <v>177.9</v>
      </c>
      <c r="DJ37" s="148">
        <v>164.7</v>
      </c>
      <c r="DK37" s="148">
        <v>209.2</v>
      </c>
      <c r="DL37" s="148">
        <v>188.3</v>
      </c>
      <c r="DM37" s="148">
        <v>136.69999999999999</v>
      </c>
      <c r="DN37" s="148">
        <v>99.6</v>
      </c>
      <c r="DO37" s="148">
        <v>113.7</v>
      </c>
      <c r="DP37" s="149" t="s">
        <v>197</v>
      </c>
      <c r="DQ37" s="149" t="s">
        <v>197</v>
      </c>
      <c r="DR37" s="149" t="s">
        <v>197</v>
      </c>
      <c r="DS37" s="149" t="s">
        <v>197</v>
      </c>
      <c r="DT37" s="149" t="s">
        <v>197</v>
      </c>
      <c r="DU37" s="149" t="s">
        <v>197</v>
      </c>
      <c r="DV37" s="148">
        <v>70.900000000000006</v>
      </c>
      <c r="DW37" s="148">
        <v>39.4</v>
      </c>
      <c r="DX37" s="148">
        <v>50.6</v>
      </c>
      <c r="DY37" s="148">
        <v>104.6</v>
      </c>
      <c r="DZ37" s="148">
        <v>48.1</v>
      </c>
      <c r="EA37" s="148">
        <v>80.3</v>
      </c>
      <c r="EB37" s="149" t="s">
        <v>197</v>
      </c>
      <c r="EC37" s="149" t="s">
        <v>197</v>
      </c>
      <c r="ED37" s="149" t="s">
        <v>197</v>
      </c>
      <c r="EE37" s="148">
        <v>25.1</v>
      </c>
      <c r="EF37" s="149" t="s">
        <v>197</v>
      </c>
      <c r="EG37" s="149" t="s">
        <v>197</v>
      </c>
      <c r="EH37" s="149" t="s">
        <v>197</v>
      </c>
      <c r="EI37" s="149" t="s">
        <v>197</v>
      </c>
      <c r="EJ37" s="149" t="s">
        <v>197</v>
      </c>
      <c r="EK37" s="149" t="s">
        <v>197</v>
      </c>
      <c r="EL37" s="149" t="s">
        <v>197</v>
      </c>
      <c r="EM37" s="149" t="s">
        <v>197</v>
      </c>
      <c r="EN37" s="149" t="s">
        <v>197</v>
      </c>
      <c r="EO37" s="149" t="s">
        <v>197</v>
      </c>
      <c r="EP37" s="149" t="s">
        <v>197</v>
      </c>
      <c r="EQ37" s="149" t="s">
        <v>197</v>
      </c>
      <c r="ER37" s="149" t="s">
        <v>197</v>
      </c>
      <c r="ES37" s="149" t="s">
        <v>197</v>
      </c>
      <c r="ET37" s="148">
        <v>170.6</v>
      </c>
      <c r="EU37" s="149" t="s">
        <v>197</v>
      </c>
      <c r="EV37" s="148">
        <v>111.9</v>
      </c>
      <c r="EW37" s="148">
        <v>72.2</v>
      </c>
      <c r="EX37" s="148">
        <v>84.8</v>
      </c>
      <c r="EY37" s="148">
        <v>55</v>
      </c>
      <c r="EZ37" s="148">
        <v>124.2</v>
      </c>
      <c r="FA37" s="148">
        <v>89.3</v>
      </c>
      <c r="FB37" s="148">
        <v>102.9</v>
      </c>
      <c r="FC37" s="148">
        <v>48.1</v>
      </c>
      <c r="FD37" s="148">
        <v>127.4</v>
      </c>
      <c r="FE37" s="148">
        <v>64.7</v>
      </c>
      <c r="FF37" s="148">
        <v>91.3</v>
      </c>
      <c r="FG37" s="148">
        <v>199.9</v>
      </c>
      <c r="FH37" s="148">
        <v>61.6</v>
      </c>
      <c r="FI37" s="148">
        <v>159.5</v>
      </c>
      <c r="FJ37" s="148">
        <v>96.9</v>
      </c>
      <c r="FK37" s="148">
        <v>26.8</v>
      </c>
      <c r="FL37" s="148">
        <v>57.9</v>
      </c>
      <c r="FM37" s="148">
        <v>161.9</v>
      </c>
      <c r="FN37" s="148">
        <v>117.1</v>
      </c>
      <c r="FO37" s="148">
        <v>143.1</v>
      </c>
      <c r="FP37" s="148">
        <v>154.4</v>
      </c>
      <c r="FQ37" s="148">
        <v>73</v>
      </c>
      <c r="FR37" s="148">
        <v>101.1</v>
      </c>
      <c r="FS37" s="148">
        <v>162.1</v>
      </c>
      <c r="FT37" s="148">
        <v>153.6</v>
      </c>
      <c r="FU37" s="148">
        <v>158.9</v>
      </c>
      <c r="FV37" s="148">
        <v>100.1</v>
      </c>
      <c r="FW37" s="148">
        <v>18.899999999999999</v>
      </c>
      <c r="FX37" s="148">
        <v>131.4</v>
      </c>
      <c r="FY37" s="148">
        <v>83.6</v>
      </c>
      <c r="FZ37" s="148">
        <v>84.1</v>
      </c>
      <c r="GA37" s="148">
        <v>148.19999999999999</v>
      </c>
      <c r="GB37" s="148">
        <v>118.1</v>
      </c>
      <c r="GC37" s="148">
        <v>123.9</v>
      </c>
      <c r="GD37" s="148">
        <v>263.7</v>
      </c>
      <c r="GE37" s="148">
        <v>177.2</v>
      </c>
      <c r="GF37" s="148">
        <v>234.2</v>
      </c>
      <c r="GG37" s="148">
        <v>250.5</v>
      </c>
      <c r="GH37" s="148">
        <v>146.5</v>
      </c>
      <c r="GI37" s="148">
        <v>147.1</v>
      </c>
      <c r="GJ37" s="149" t="s">
        <v>197</v>
      </c>
      <c r="GK37" s="149" t="s">
        <v>197</v>
      </c>
      <c r="GL37" s="149" t="s">
        <v>197</v>
      </c>
      <c r="GM37" s="148">
        <v>537.1</v>
      </c>
      <c r="GN37" s="148">
        <v>70.5</v>
      </c>
      <c r="GO37" s="148">
        <v>240.5</v>
      </c>
      <c r="GP37" s="148">
        <v>226.9</v>
      </c>
      <c r="GQ37" s="148">
        <v>40.6</v>
      </c>
      <c r="GR37" s="148">
        <v>107.3</v>
      </c>
      <c r="GS37" s="148">
        <v>137</v>
      </c>
      <c r="GT37" s="148">
        <v>72.2</v>
      </c>
      <c r="GU37" s="148">
        <v>85.3</v>
      </c>
      <c r="GV37" s="148">
        <v>287.39999999999998</v>
      </c>
      <c r="GW37" s="148">
        <v>108.3</v>
      </c>
      <c r="GX37" s="148">
        <v>181.9</v>
      </c>
      <c r="GY37" s="148">
        <v>123.1</v>
      </c>
      <c r="GZ37" s="148">
        <v>111.4</v>
      </c>
      <c r="HA37" s="148">
        <v>117.2</v>
      </c>
      <c r="HB37" s="148">
        <v>164.1</v>
      </c>
      <c r="HC37" s="148">
        <v>182.1</v>
      </c>
      <c r="HD37" s="148">
        <v>176.6</v>
      </c>
      <c r="HE37" s="148">
        <v>49.8</v>
      </c>
      <c r="HF37" s="148">
        <v>103.8</v>
      </c>
      <c r="HG37" s="148">
        <v>100.8</v>
      </c>
      <c r="HH37" s="149" t="s">
        <v>197</v>
      </c>
      <c r="HI37" s="148">
        <v>97.8</v>
      </c>
      <c r="HJ37" s="148">
        <v>98.9</v>
      </c>
      <c r="HK37" s="148">
        <v>98.4</v>
      </c>
      <c r="HL37" s="148">
        <v>104.3</v>
      </c>
      <c r="HM37" s="148">
        <v>129.19999999999999</v>
      </c>
      <c r="HN37" s="148">
        <v>122.1</v>
      </c>
      <c r="HO37" s="148">
        <v>135.30000000000001</v>
      </c>
      <c r="HP37" s="148">
        <v>116.1</v>
      </c>
      <c r="HQ37" s="148">
        <v>125.8</v>
      </c>
      <c r="HR37" s="149" t="s">
        <v>197</v>
      </c>
      <c r="HS37" s="149" t="s">
        <v>197</v>
      </c>
      <c r="HT37" s="149" t="s">
        <v>197</v>
      </c>
      <c r="HU37" s="148">
        <v>60.3</v>
      </c>
      <c r="HV37" s="148">
        <v>66.5</v>
      </c>
      <c r="HW37" s="148">
        <v>66.2</v>
      </c>
      <c r="HX37" s="148">
        <v>125</v>
      </c>
      <c r="HY37" s="149" t="s">
        <v>197</v>
      </c>
      <c r="HZ37" s="148">
        <v>297</v>
      </c>
      <c r="IA37" s="148">
        <v>127.8</v>
      </c>
      <c r="IB37" s="148">
        <v>210.4</v>
      </c>
      <c r="IC37" s="148">
        <v>165.9</v>
      </c>
      <c r="ID37" s="148">
        <v>72.2</v>
      </c>
      <c r="IE37" s="149" t="s">
        <v>197</v>
      </c>
      <c r="IF37" s="149" t="s">
        <v>197</v>
      </c>
      <c r="IG37" s="148">
        <v>201.6</v>
      </c>
      <c r="IH37" s="148">
        <v>78.8</v>
      </c>
      <c r="II37" s="149" t="s">
        <v>197</v>
      </c>
      <c r="IJ37" s="149" t="s">
        <v>197</v>
      </c>
      <c r="IK37" s="149" t="s">
        <v>197</v>
      </c>
      <c r="IL37" s="149" t="s">
        <v>197</v>
      </c>
      <c r="IM37" s="149" t="s">
        <v>197</v>
      </c>
      <c r="IN37" s="149" t="s">
        <v>197</v>
      </c>
      <c r="IO37" s="149" t="s">
        <v>197</v>
      </c>
      <c r="IP37" s="149" t="s">
        <v>197</v>
      </c>
      <c r="IQ37" s="148">
        <v>24.1</v>
      </c>
      <c r="IR37" s="148">
        <v>237.1</v>
      </c>
      <c r="IS37" s="148">
        <v>146</v>
      </c>
      <c r="IT37" s="148">
        <v>180</v>
      </c>
      <c r="IU37" s="148">
        <v>126.9</v>
      </c>
      <c r="IV37" s="148">
        <v>45.3</v>
      </c>
      <c r="IW37" s="148">
        <v>62.4</v>
      </c>
      <c r="IX37" s="149" t="s">
        <v>197</v>
      </c>
      <c r="IY37" s="149" t="s">
        <v>197</v>
      </c>
      <c r="IZ37" s="149" t="s">
        <v>197</v>
      </c>
      <c r="JA37" s="149" t="s">
        <v>197</v>
      </c>
      <c r="JB37" s="149" t="s">
        <v>197</v>
      </c>
      <c r="JC37" s="148">
        <v>128.19999999999999</v>
      </c>
      <c r="JD37" s="148">
        <v>201</v>
      </c>
      <c r="JE37" s="148">
        <v>184.1</v>
      </c>
      <c r="JF37" s="48" t="s">
        <v>87</v>
      </c>
      <c r="JG37" s="48">
        <v>48.8</v>
      </c>
      <c r="JH37" s="48">
        <v>110.6</v>
      </c>
      <c r="JI37" s="48">
        <v>114.6</v>
      </c>
      <c r="JJ37" s="48">
        <v>120.5</v>
      </c>
      <c r="JK37" s="48">
        <v>139.9</v>
      </c>
      <c r="JL37" s="48">
        <v>98.5</v>
      </c>
      <c r="JM37" s="48">
        <v>82.5</v>
      </c>
      <c r="JN37" s="48">
        <v>86.5</v>
      </c>
      <c r="JO37" s="48">
        <v>132.80000000000001</v>
      </c>
    </row>
    <row r="38" spans="1:275">
      <c r="A38" s="45"/>
      <c r="B38" s="46" t="s">
        <v>116</v>
      </c>
      <c r="C38" s="45" t="s">
        <v>29</v>
      </c>
      <c r="D38" s="47" t="s">
        <v>197</v>
      </c>
      <c r="E38" s="47" t="s">
        <v>197</v>
      </c>
      <c r="F38" s="47" t="s">
        <v>197</v>
      </c>
      <c r="G38" s="47" t="s">
        <v>197</v>
      </c>
      <c r="H38" s="148">
        <v>119.3</v>
      </c>
      <c r="I38" s="148">
        <v>125.6</v>
      </c>
      <c r="J38" s="148">
        <v>132.30000000000001</v>
      </c>
      <c r="K38" s="148">
        <v>318.60000000000002</v>
      </c>
      <c r="L38" s="148">
        <v>118.7</v>
      </c>
      <c r="M38" s="148">
        <v>115.1</v>
      </c>
      <c r="N38" s="148">
        <v>86</v>
      </c>
      <c r="O38" s="148">
        <v>77.3</v>
      </c>
      <c r="P38" s="148">
        <v>125.1</v>
      </c>
      <c r="Q38" s="148">
        <v>57.9</v>
      </c>
      <c r="R38" s="148">
        <v>86</v>
      </c>
      <c r="S38" s="148">
        <v>95.7</v>
      </c>
      <c r="T38" s="148">
        <v>89.5</v>
      </c>
      <c r="U38" s="148">
        <v>67.099999999999994</v>
      </c>
      <c r="V38" s="148">
        <v>111.5</v>
      </c>
      <c r="W38" s="148">
        <v>145.80000000000001</v>
      </c>
      <c r="X38" s="148">
        <v>71.7</v>
      </c>
      <c r="Y38" s="148">
        <v>102.9</v>
      </c>
      <c r="Z38" s="148">
        <v>58.8</v>
      </c>
      <c r="AA38" s="148">
        <v>204.3</v>
      </c>
      <c r="AB38" s="148">
        <v>71.900000000000006</v>
      </c>
      <c r="AC38" s="148">
        <v>44.9</v>
      </c>
      <c r="AD38" s="148">
        <v>198.3</v>
      </c>
      <c r="AE38" s="148">
        <v>90.5</v>
      </c>
      <c r="AF38" s="148">
        <v>71.8</v>
      </c>
      <c r="AG38" s="148">
        <v>75.2</v>
      </c>
      <c r="AH38" s="148">
        <v>67.8</v>
      </c>
      <c r="AI38" s="149" t="s">
        <v>197</v>
      </c>
      <c r="AJ38" s="148">
        <v>110.4</v>
      </c>
      <c r="AK38" s="149" t="s">
        <v>197</v>
      </c>
      <c r="AL38" s="149" t="s">
        <v>197</v>
      </c>
      <c r="AM38" s="148">
        <v>109.3</v>
      </c>
      <c r="AN38" s="148">
        <v>182.2</v>
      </c>
      <c r="AO38" s="148">
        <v>93.7</v>
      </c>
      <c r="AP38" s="148">
        <v>94.6</v>
      </c>
      <c r="AQ38" s="148">
        <v>29.5</v>
      </c>
      <c r="AR38" s="148">
        <v>62.9</v>
      </c>
      <c r="AS38" s="149" t="s">
        <v>197</v>
      </c>
      <c r="AT38" s="148">
        <v>90.2</v>
      </c>
      <c r="AU38" s="149" t="s">
        <v>197</v>
      </c>
      <c r="AV38" s="148">
        <v>77.099999999999994</v>
      </c>
      <c r="AW38" s="148">
        <v>196.7</v>
      </c>
      <c r="AX38" s="148">
        <v>53.5</v>
      </c>
      <c r="AY38" s="148">
        <v>75.7</v>
      </c>
      <c r="AZ38" s="148">
        <v>110.5</v>
      </c>
      <c r="BA38" s="148">
        <v>105.7</v>
      </c>
      <c r="BB38" s="148">
        <v>105.9</v>
      </c>
      <c r="BC38" s="148">
        <v>70.3</v>
      </c>
      <c r="BD38" s="148">
        <v>79.599999999999994</v>
      </c>
      <c r="BE38" s="148">
        <v>77.400000000000006</v>
      </c>
      <c r="BF38" s="148">
        <v>75.7</v>
      </c>
      <c r="BG38" s="148">
        <v>95.4</v>
      </c>
      <c r="BH38" s="148">
        <v>93.9</v>
      </c>
      <c r="BI38" s="148">
        <v>109.6</v>
      </c>
      <c r="BJ38" s="148">
        <v>53.6</v>
      </c>
      <c r="BK38" s="148">
        <v>82.3</v>
      </c>
      <c r="BL38" s="148">
        <v>69.8</v>
      </c>
      <c r="BM38" s="148">
        <v>43.1</v>
      </c>
      <c r="BN38" s="148">
        <v>50.3</v>
      </c>
      <c r="BO38" s="149" t="s">
        <v>197</v>
      </c>
      <c r="BP38" s="149" t="s">
        <v>197</v>
      </c>
      <c r="BQ38" s="149" t="s">
        <v>197</v>
      </c>
      <c r="BR38" s="148">
        <v>104.2</v>
      </c>
      <c r="BS38" s="148">
        <v>76.3</v>
      </c>
      <c r="BT38" s="148">
        <v>89.5</v>
      </c>
      <c r="BU38" s="148">
        <v>96</v>
      </c>
      <c r="BV38" s="148">
        <v>175.1</v>
      </c>
      <c r="BW38" s="148">
        <v>148.69999999999999</v>
      </c>
      <c r="BX38" s="148">
        <v>96.7</v>
      </c>
      <c r="BY38" s="148">
        <v>30.2</v>
      </c>
      <c r="BZ38" s="148">
        <v>73.3</v>
      </c>
      <c r="CA38" s="148">
        <v>318.5</v>
      </c>
      <c r="CB38" s="148">
        <v>126.6</v>
      </c>
      <c r="CC38" s="148">
        <v>205.5</v>
      </c>
      <c r="CD38" s="148">
        <v>226.1</v>
      </c>
      <c r="CE38" s="148">
        <v>160.80000000000001</v>
      </c>
      <c r="CF38" s="148">
        <v>193.7</v>
      </c>
      <c r="CG38" s="149" t="s">
        <v>197</v>
      </c>
      <c r="CH38" s="149" t="s">
        <v>197</v>
      </c>
      <c r="CI38" s="149" t="s">
        <v>197</v>
      </c>
      <c r="CJ38" s="148">
        <v>109</v>
      </c>
      <c r="CK38" s="148">
        <v>63.9</v>
      </c>
      <c r="CL38" s="148">
        <v>83.1</v>
      </c>
      <c r="CM38" s="149" t="s">
        <v>197</v>
      </c>
      <c r="CN38" s="149" t="s">
        <v>197</v>
      </c>
      <c r="CO38" s="149" t="s">
        <v>197</v>
      </c>
      <c r="CP38" s="149" t="s">
        <v>197</v>
      </c>
      <c r="CQ38" s="149" t="s">
        <v>197</v>
      </c>
      <c r="CR38" s="149" t="s">
        <v>197</v>
      </c>
      <c r="CS38" s="149" t="s">
        <v>197</v>
      </c>
      <c r="CT38" s="148">
        <v>38.700000000000003</v>
      </c>
      <c r="CU38" s="148">
        <v>57.6</v>
      </c>
      <c r="CV38" s="148">
        <v>49.7</v>
      </c>
      <c r="CW38" s="148">
        <v>116</v>
      </c>
      <c r="CX38" s="148">
        <v>74.3</v>
      </c>
      <c r="CY38" s="148">
        <v>92.9</v>
      </c>
      <c r="CZ38" s="148">
        <v>80.099999999999994</v>
      </c>
      <c r="DA38" s="148">
        <v>101</v>
      </c>
      <c r="DB38" s="148">
        <v>155.69999999999999</v>
      </c>
      <c r="DC38" s="148">
        <v>137.6</v>
      </c>
      <c r="DD38" s="148">
        <v>90.7</v>
      </c>
      <c r="DE38" s="148">
        <v>40.1</v>
      </c>
      <c r="DF38" s="148">
        <v>71.900000000000006</v>
      </c>
      <c r="DG38" s="148">
        <v>297.5</v>
      </c>
      <c r="DH38" s="148">
        <v>128.6</v>
      </c>
      <c r="DI38" s="148">
        <v>190</v>
      </c>
      <c r="DJ38" s="148">
        <v>248.9</v>
      </c>
      <c r="DK38" s="148">
        <v>214.3</v>
      </c>
      <c r="DL38" s="148">
        <v>230.8</v>
      </c>
      <c r="DM38" s="148">
        <v>117.2</v>
      </c>
      <c r="DN38" s="148">
        <v>64.599999999999994</v>
      </c>
      <c r="DO38" s="148">
        <v>84.9</v>
      </c>
      <c r="DP38" s="149" t="s">
        <v>197</v>
      </c>
      <c r="DQ38" s="149" t="s">
        <v>197</v>
      </c>
      <c r="DR38" s="149" t="s">
        <v>197</v>
      </c>
      <c r="DS38" s="149" t="s">
        <v>197</v>
      </c>
      <c r="DT38" s="149" t="s">
        <v>197</v>
      </c>
      <c r="DU38" s="149" t="s">
        <v>197</v>
      </c>
      <c r="DV38" s="148">
        <v>113.3</v>
      </c>
      <c r="DW38" s="148">
        <v>83.2</v>
      </c>
      <c r="DX38" s="148">
        <v>94.2</v>
      </c>
      <c r="DY38" s="148">
        <v>173.2</v>
      </c>
      <c r="DZ38" s="148">
        <v>56.8</v>
      </c>
      <c r="EA38" s="148">
        <v>123.9</v>
      </c>
      <c r="EB38" s="148">
        <v>332.2</v>
      </c>
      <c r="EC38" s="148">
        <v>183.3</v>
      </c>
      <c r="ED38" s="148">
        <v>227</v>
      </c>
      <c r="EE38" s="149" t="s">
        <v>197</v>
      </c>
      <c r="EF38" s="149" t="s">
        <v>197</v>
      </c>
      <c r="EG38" s="149" t="s">
        <v>197</v>
      </c>
      <c r="EH38" s="149" t="s">
        <v>197</v>
      </c>
      <c r="EI38" s="148">
        <v>71.400000000000006</v>
      </c>
      <c r="EJ38" s="148">
        <v>27.6</v>
      </c>
      <c r="EK38" s="148">
        <v>43.1</v>
      </c>
      <c r="EL38" s="149" t="s">
        <v>197</v>
      </c>
      <c r="EM38" s="148">
        <v>101.8</v>
      </c>
      <c r="EN38" s="148">
        <v>90.7</v>
      </c>
      <c r="EO38" s="148">
        <v>96.2</v>
      </c>
      <c r="EP38" s="149" t="s">
        <v>197</v>
      </c>
      <c r="EQ38" s="149" t="s">
        <v>197</v>
      </c>
      <c r="ER38" s="149" t="s">
        <v>197</v>
      </c>
      <c r="ES38" s="149" t="s">
        <v>197</v>
      </c>
      <c r="ET38" s="148">
        <v>102</v>
      </c>
      <c r="EU38" s="149" t="s">
        <v>197</v>
      </c>
      <c r="EV38" s="148">
        <v>98</v>
      </c>
      <c r="EW38" s="148">
        <v>73.7</v>
      </c>
      <c r="EX38" s="148">
        <v>81.400000000000006</v>
      </c>
      <c r="EY38" s="148">
        <v>144.80000000000001</v>
      </c>
      <c r="EZ38" s="148">
        <v>80.8</v>
      </c>
      <c r="FA38" s="148">
        <v>70</v>
      </c>
      <c r="FB38" s="148">
        <v>74.3</v>
      </c>
      <c r="FC38" s="148">
        <v>84.6</v>
      </c>
      <c r="FD38" s="148">
        <v>88.8</v>
      </c>
      <c r="FE38" s="148">
        <v>69.5</v>
      </c>
      <c r="FF38" s="148">
        <v>77.7</v>
      </c>
      <c r="FG38" s="149" t="s">
        <v>197</v>
      </c>
      <c r="FH38" s="149" t="s">
        <v>197</v>
      </c>
      <c r="FI38" s="149" t="s">
        <v>197</v>
      </c>
      <c r="FJ38" s="148">
        <v>82.1</v>
      </c>
      <c r="FK38" s="148">
        <v>19.899999999999999</v>
      </c>
      <c r="FL38" s="148">
        <v>47.5</v>
      </c>
      <c r="FM38" s="148">
        <v>106.3</v>
      </c>
      <c r="FN38" s="148">
        <v>83.9</v>
      </c>
      <c r="FO38" s="148">
        <v>96.9</v>
      </c>
      <c r="FP38" s="148">
        <v>92.4</v>
      </c>
      <c r="FQ38" s="148">
        <v>68.8</v>
      </c>
      <c r="FR38" s="148">
        <v>76.900000000000006</v>
      </c>
      <c r="FS38" s="148">
        <v>131.19999999999999</v>
      </c>
      <c r="FT38" s="148">
        <v>90.4</v>
      </c>
      <c r="FU38" s="148">
        <v>115.8</v>
      </c>
      <c r="FV38" s="148">
        <v>132.1</v>
      </c>
      <c r="FW38" s="148">
        <v>94.9</v>
      </c>
      <c r="FX38" s="148">
        <v>99.1</v>
      </c>
      <c r="FY38" s="148">
        <v>71.599999999999994</v>
      </c>
      <c r="FZ38" s="148">
        <v>71.900000000000006</v>
      </c>
      <c r="GA38" s="148">
        <v>98.8</v>
      </c>
      <c r="GB38" s="148">
        <v>89.5</v>
      </c>
      <c r="GC38" s="148">
        <v>91.3</v>
      </c>
      <c r="GD38" s="148">
        <v>65</v>
      </c>
      <c r="GE38" s="148">
        <v>120.9</v>
      </c>
      <c r="GF38" s="148">
        <v>84</v>
      </c>
      <c r="GG38" s="148">
        <v>82.1</v>
      </c>
      <c r="GH38" s="148">
        <v>51.7</v>
      </c>
      <c r="GI38" s="148">
        <v>51.9</v>
      </c>
      <c r="GJ38" s="148">
        <v>29.6</v>
      </c>
      <c r="GK38" s="148">
        <v>16.600000000000001</v>
      </c>
      <c r="GL38" s="148">
        <v>21.7</v>
      </c>
      <c r="GM38" s="148">
        <v>103.7</v>
      </c>
      <c r="GN38" s="148">
        <v>105.3</v>
      </c>
      <c r="GO38" s="148">
        <v>104.7</v>
      </c>
      <c r="GP38" s="148">
        <v>164.7</v>
      </c>
      <c r="GQ38" s="148">
        <v>25.9</v>
      </c>
      <c r="GR38" s="148">
        <v>75.599999999999994</v>
      </c>
      <c r="GS38" s="148">
        <v>107.1</v>
      </c>
      <c r="GT38" s="148">
        <v>57.9</v>
      </c>
      <c r="GU38" s="148">
        <v>67.900000000000006</v>
      </c>
      <c r="GV38" s="148">
        <v>281</v>
      </c>
      <c r="GW38" s="148">
        <v>12.8</v>
      </c>
      <c r="GX38" s="148">
        <v>123</v>
      </c>
      <c r="GY38" s="148">
        <v>102.3</v>
      </c>
      <c r="GZ38" s="148">
        <v>83.6</v>
      </c>
      <c r="HA38" s="148">
        <v>92.8</v>
      </c>
      <c r="HB38" s="148">
        <v>111</v>
      </c>
      <c r="HC38" s="148">
        <v>106.5</v>
      </c>
      <c r="HD38" s="148">
        <v>107.9</v>
      </c>
      <c r="HE38" s="149" t="s">
        <v>197</v>
      </c>
      <c r="HF38" s="149" t="s">
        <v>197</v>
      </c>
      <c r="HG38" s="149" t="s">
        <v>197</v>
      </c>
      <c r="HH38" s="149" t="s">
        <v>197</v>
      </c>
      <c r="HI38" s="148">
        <v>70.7</v>
      </c>
      <c r="HJ38" s="148">
        <v>69.400000000000006</v>
      </c>
      <c r="HK38" s="148">
        <v>70</v>
      </c>
      <c r="HL38" s="148">
        <v>68</v>
      </c>
      <c r="HM38" s="148">
        <v>82.1</v>
      </c>
      <c r="HN38" s="148">
        <v>78</v>
      </c>
      <c r="HO38" s="148">
        <v>146.1</v>
      </c>
      <c r="HP38" s="148">
        <v>104.7</v>
      </c>
      <c r="HQ38" s="148">
        <v>125.7</v>
      </c>
      <c r="HR38" s="148">
        <v>152.69999999999999</v>
      </c>
      <c r="HS38" s="148">
        <v>145.4</v>
      </c>
      <c r="HT38" s="148">
        <v>147.9</v>
      </c>
      <c r="HU38" s="148">
        <v>76</v>
      </c>
      <c r="HV38" s="148">
        <v>70.8</v>
      </c>
      <c r="HW38" s="148">
        <v>71.2</v>
      </c>
      <c r="HX38" s="148">
        <v>41.3</v>
      </c>
      <c r="HY38" s="149" t="s">
        <v>197</v>
      </c>
      <c r="HZ38" s="148">
        <v>109.1</v>
      </c>
      <c r="IA38" s="148">
        <v>36.1</v>
      </c>
      <c r="IB38" s="148">
        <v>150</v>
      </c>
      <c r="IC38" s="148">
        <v>89</v>
      </c>
      <c r="ID38" s="148">
        <v>82.3</v>
      </c>
      <c r="IE38" s="149" t="s">
        <v>197</v>
      </c>
      <c r="IF38" s="149" t="s">
        <v>197</v>
      </c>
      <c r="IG38" s="149" t="s">
        <v>197</v>
      </c>
      <c r="IH38" s="148">
        <v>66.2</v>
      </c>
      <c r="II38" s="149" t="s">
        <v>197</v>
      </c>
      <c r="IJ38" s="149" t="s">
        <v>197</v>
      </c>
      <c r="IK38" s="149" t="s">
        <v>197</v>
      </c>
      <c r="IL38" s="149" t="s">
        <v>197</v>
      </c>
      <c r="IM38" s="148">
        <v>142.4</v>
      </c>
      <c r="IN38" s="148">
        <v>56.6</v>
      </c>
      <c r="IO38" s="149" t="s">
        <v>197</v>
      </c>
      <c r="IP38" s="148">
        <v>183.4</v>
      </c>
      <c r="IQ38" s="148">
        <v>61.6</v>
      </c>
      <c r="IR38" s="148">
        <v>92</v>
      </c>
      <c r="IS38" s="148">
        <v>81.8</v>
      </c>
      <c r="IT38" s="148">
        <v>85.6</v>
      </c>
      <c r="IU38" s="148">
        <v>30.4</v>
      </c>
      <c r="IV38" s="148">
        <v>45.9</v>
      </c>
      <c r="IW38" s="148">
        <v>42.7</v>
      </c>
      <c r="IX38" s="149" t="s">
        <v>197</v>
      </c>
      <c r="IY38" s="148">
        <v>134.4</v>
      </c>
      <c r="IZ38" s="148">
        <v>188.7</v>
      </c>
      <c r="JA38" s="148">
        <v>219.8</v>
      </c>
      <c r="JB38" s="149" t="s">
        <v>197</v>
      </c>
      <c r="JC38" s="148">
        <v>65.2</v>
      </c>
      <c r="JD38" s="148">
        <v>93.6</v>
      </c>
      <c r="JE38" s="148">
        <v>86.9</v>
      </c>
      <c r="JF38" s="48">
        <v>102.5</v>
      </c>
      <c r="JG38" s="48" t="s">
        <v>87</v>
      </c>
      <c r="JH38" s="48">
        <v>24.5</v>
      </c>
      <c r="JI38" s="48">
        <v>107.1</v>
      </c>
      <c r="JJ38" s="48">
        <v>140.4</v>
      </c>
      <c r="JK38" s="48">
        <v>145.6</v>
      </c>
      <c r="JL38" s="48">
        <v>112.5</v>
      </c>
      <c r="JM38" s="48">
        <v>79.8</v>
      </c>
      <c r="JN38" s="48">
        <v>78.2</v>
      </c>
      <c r="JO38" s="48">
        <v>223.7</v>
      </c>
    </row>
    <row r="39" spans="1:275">
      <c r="A39" s="45"/>
      <c r="B39" s="46" t="s">
        <v>117</v>
      </c>
      <c r="C39" s="45" t="s">
        <v>30</v>
      </c>
      <c r="D39" s="47" t="s">
        <v>197</v>
      </c>
      <c r="E39" s="47" t="s">
        <v>197</v>
      </c>
      <c r="F39" s="47" t="s">
        <v>197</v>
      </c>
      <c r="G39" s="47" t="s">
        <v>197</v>
      </c>
      <c r="H39" s="148">
        <v>123.1</v>
      </c>
      <c r="I39" s="148">
        <v>124.2</v>
      </c>
      <c r="J39" s="148">
        <v>128.9</v>
      </c>
      <c r="K39" s="148">
        <v>149.69999999999999</v>
      </c>
      <c r="L39" s="148">
        <v>118.8</v>
      </c>
      <c r="M39" s="148">
        <v>108</v>
      </c>
      <c r="N39" s="148">
        <v>102.9</v>
      </c>
      <c r="O39" s="148">
        <v>146.5</v>
      </c>
      <c r="P39" s="148">
        <v>85.8</v>
      </c>
      <c r="Q39" s="148">
        <v>114.6</v>
      </c>
      <c r="R39" s="148">
        <v>90.5</v>
      </c>
      <c r="S39" s="148">
        <v>92</v>
      </c>
      <c r="T39" s="148">
        <v>118.6</v>
      </c>
      <c r="U39" s="148">
        <v>108.5</v>
      </c>
      <c r="V39" s="148">
        <v>104.8</v>
      </c>
      <c r="W39" s="148">
        <v>134.9</v>
      </c>
      <c r="X39" s="148">
        <v>189.5</v>
      </c>
      <c r="Y39" s="148">
        <v>111.7</v>
      </c>
      <c r="Z39" s="148">
        <v>84</v>
      </c>
      <c r="AA39" s="148">
        <v>123.4</v>
      </c>
      <c r="AB39" s="148">
        <v>75.5</v>
      </c>
      <c r="AC39" s="148">
        <v>33.1</v>
      </c>
      <c r="AD39" s="148">
        <v>46.7</v>
      </c>
      <c r="AE39" s="148">
        <v>102.7</v>
      </c>
      <c r="AF39" s="148">
        <v>83.3</v>
      </c>
      <c r="AG39" s="148">
        <v>155.80000000000001</v>
      </c>
      <c r="AH39" s="148">
        <v>95.6</v>
      </c>
      <c r="AI39" s="148">
        <v>156.69999999999999</v>
      </c>
      <c r="AJ39" s="148">
        <v>97.8</v>
      </c>
      <c r="AK39" s="148">
        <v>113.8</v>
      </c>
      <c r="AL39" s="149" t="s">
        <v>197</v>
      </c>
      <c r="AM39" s="148">
        <v>100.6</v>
      </c>
      <c r="AN39" s="148">
        <v>260.60000000000002</v>
      </c>
      <c r="AO39" s="148">
        <v>131.30000000000001</v>
      </c>
      <c r="AP39" s="148">
        <v>132.6</v>
      </c>
      <c r="AQ39" s="148">
        <v>304.39999999999998</v>
      </c>
      <c r="AR39" s="148">
        <v>62.1</v>
      </c>
      <c r="AS39" s="148">
        <v>73.2</v>
      </c>
      <c r="AT39" s="148">
        <v>110</v>
      </c>
      <c r="AU39" s="149" t="s">
        <v>197</v>
      </c>
      <c r="AV39" s="148">
        <v>130.80000000000001</v>
      </c>
      <c r="AW39" s="148">
        <v>22.8</v>
      </c>
      <c r="AX39" s="148">
        <v>42.8</v>
      </c>
      <c r="AY39" s="148">
        <v>78.099999999999994</v>
      </c>
      <c r="AZ39" s="148">
        <v>131.9</v>
      </c>
      <c r="BA39" s="148">
        <v>107.2</v>
      </c>
      <c r="BB39" s="148">
        <v>108.3</v>
      </c>
      <c r="BC39" s="148">
        <v>121.5</v>
      </c>
      <c r="BD39" s="148">
        <v>85.9</v>
      </c>
      <c r="BE39" s="148">
        <v>94</v>
      </c>
      <c r="BF39" s="148">
        <v>118.8</v>
      </c>
      <c r="BG39" s="148">
        <v>98.6</v>
      </c>
      <c r="BH39" s="148">
        <v>100</v>
      </c>
      <c r="BI39" s="148">
        <v>138.9</v>
      </c>
      <c r="BJ39" s="148">
        <v>105.3</v>
      </c>
      <c r="BK39" s="148">
        <v>122.5</v>
      </c>
      <c r="BL39" s="148">
        <v>126</v>
      </c>
      <c r="BM39" s="148">
        <v>94.3</v>
      </c>
      <c r="BN39" s="148">
        <v>102.8</v>
      </c>
      <c r="BO39" s="148">
        <v>132</v>
      </c>
      <c r="BP39" s="148">
        <v>54.2</v>
      </c>
      <c r="BQ39" s="148">
        <v>52.1</v>
      </c>
      <c r="BR39" s="148">
        <v>131.30000000000001</v>
      </c>
      <c r="BS39" s="148">
        <v>92.6</v>
      </c>
      <c r="BT39" s="148">
        <v>110.6</v>
      </c>
      <c r="BU39" s="148">
        <v>210</v>
      </c>
      <c r="BV39" s="148">
        <v>62.2</v>
      </c>
      <c r="BW39" s="148">
        <v>109.5</v>
      </c>
      <c r="BX39" s="148">
        <v>126.1</v>
      </c>
      <c r="BY39" s="148">
        <v>70.7</v>
      </c>
      <c r="BZ39" s="148">
        <v>106.3</v>
      </c>
      <c r="CA39" s="148">
        <v>87.4</v>
      </c>
      <c r="CB39" s="148">
        <v>129.1</v>
      </c>
      <c r="CC39" s="148">
        <v>112.5</v>
      </c>
      <c r="CD39" s="148">
        <v>82.8</v>
      </c>
      <c r="CE39" s="148">
        <v>43.3</v>
      </c>
      <c r="CF39" s="148">
        <v>62.8</v>
      </c>
      <c r="CG39" s="149" t="s">
        <v>197</v>
      </c>
      <c r="CH39" s="149" t="s">
        <v>197</v>
      </c>
      <c r="CI39" s="149" t="s">
        <v>197</v>
      </c>
      <c r="CJ39" s="148">
        <v>110.7</v>
      </c>
      <c r="CK39" s="148">
        <v>63.6</v>
      </c>
      <c r="CL39" s="148">
        <v>83.2</v>
      </c>
      <c r="CM39" s="148">
        <v>47.8</v>
      </c>
      <c r="CN39" s="148">
        <v>19</v>
      </c>
      <c r="CO39" s="148">
        <v>31.4</v>
      </c>
      <c r="CP39" s="149" t="s">
        <v>197</v>
      </c>
      <c r="CQ39" s="149" t="s">
        <v>197</v>
      </c>
      <c r="CR39" s="149" t="s">
        <v>197</v>
      </c>
      <c r="CS39" s="149" t="s">
        <v>197</v>
      </c>
      <c r="CT39" s="148">
        <v>85.2</v>
      </c>
      <c r="CU39" s="148">
        <v>65.8</v>
      </c>
      <c r="CV39" s="148">
        <v>74</v>
      </c>
      <c r="CW39" s="148">
        <v>124.7</v>
      </c>
      <c r="CX39" s="148">
        <v>87.3</v>
      </c>
      <c r="CY39" s="148">
        <v>103.7</v>
      </c>
      <c r="CZ39" s="148">
        <v>87.2</v>
      </c>
      <c r="DA39" s="148">
        <v>46.8</v>
      </c>
      <c r="DB39" s="148">
        <v>79.5</v>
      </c>
      <c r="DC39" s="148">
        <v>69.2</v>
      </c>
      <c r="DD39" s="148">
        <v>184.2</v>
      </c>
      <c r="DE39" s="148">
        <v>112.2</v>
      </c>
      <c r="DF39" s="148">
        <v>157.19999999999999</v>
      </c>
      <c r="DG39" s="148">
        <v>72.5</v>
      </c>
      <c r="DH39" s="148">
        <v>121.4</v>
      </c>
      <c r="DI39" s="148">
        <v>104.3</v>
      </c>
      <c r="DJ39" s="148">
        <v>93.9</v>
      </c>
      <c r="DK39" s="148">
        <v>52.5</v>
      </c>
      <c r="DL39" s="148">
        <v>71.900000000000006</v>
      </c>
      <c r="DM39" s="148">
        <v>114.6</v>
      </c>
      <c r="DN39" s="148">
        <v>65.900000000000006</v>
      </c>
      <c r="DO39" s="148">
        <v>84.3</v>
      </c>
      <c r="DP39" s="149" t="s">
        <v>197</v>
      </c>
      <c r="DQ39" s="149" t="s">
        <v>197</v>
      </c>
      <c r="DR39" s="149" t="s">
        <v>197</v>
      </c>
      <c r="DS39" s="148">
        <v>42.3</v>
      </c>
      <c r="DT39" s="148">
        <v>14</v>
      </c>
      <c r="DU39" s="148">
        <v>24.5</v>
      </c>
      <c r="DV39" s="148">
        <v>120.9</v>
      </c>
      <c r="DW39" s="148">
        <v>61.5</v>
      </c>
      <c r="DX39" s="148">
        <v>82.5</v>
      </c>
      <c r="DY39" s="148">
        <v>166.3</v>
      </c>
      <c r="DZ39" s="148">
        <v>76.2</v>
      </c>
      <c r="EA39" s="148">
        <v>127.4</v>
      </c>
      <c r="EB39" s="148">
        <v>55.4</v>
      </c>
      <c r="EC39" s="148">
        <v>86.1</v>
      </c>
      <c r="ED39" s="148">
        <v>77.5</v>
      </c>
      <c r="EE39" s="148">
        <v>26.5</v>
      </c>
      <c r="EF39" s="148">
        <v>86.2</v>
      </c>
      <c r="EG39" s="148">
        <v>39.700000000000003</v>
      </c>
      <c r="EH39" s="148">
        <v>59.6</v>
      </c>
      <c r="EI39" s="148">
        <v>48.3</v>
      </c>
      <c r="EJ39" s="148">
        <v>54.9</v>
      </c>
      <c r="EK39" s="148">
        <v>52.5</v>
      </c>
      <c r="EL39" s="149" t="s">
        <v>197</v>
      </c>
      <c r="EM39" s="148">
        <v>242.7</v>
      </c>
      <c r="EN39" s="148">
        <v>59.3</v>
      </c>
      <c r="EO39" s="148">
        <v>151.6</v>
      </c>
      <c r="EP39" s="148">
        <v>190.1</v>
      </c>
      <c r="EQ39" s="148">
        <v>96.1</v>
      </c>
      <c r="ER39" s="148">
        <v>148.4</v>
      </c>
      <c r="ES39" s="148">
        <v>85.2</v>
      </c>
      <c r="ET39" s="148">
        <v>93</v>
      </c>
      <c r="EU39" s="148">
        <v>135.5</v>
      </c>
      <c r="EV39" s="148">
        <v>121.4</v>
      </c>
      <c r="EW39" s="148">
        <v>98.9</v>
      </c>
      <c r="EX39" s="148">
        <v>106</v>
      </c>
      <c r="EY39" s="148">
        <v>166</v>
      </c>
      <c r="EZ39" s="148">
        <v>103.1</v>
      </c>
      <c r="FA39" s="148">
        <v>87.9</v>
      </c>
      <c r="FB39" s="148">
        <v>93.9</v>
      </c>
      <c r="FC39" s="148">
        <v>72.3</v>
      </c>
      <c r="FD39" s="148">
        <v>110</v>
      </c>
      <c r="FE39" s="148">
        <v>99.2</v>
      </c>
      <c r="FF39" s="148">
        <v>103.8</v>
      </c>
      <c r="FG39" s="148">
        <v>104</v>
      </c>
      <c r="FH39" s="148">
        <v>40.4</v>
      </c>
      <c r="FI39" s="148">
        <v>85.3</v>
      </c>
      <c r="FJ39" s="148">
        <v>152</v>
      </c>
      <c r="FK39" s="148">
        <v>68.900000000000006</v>
      </c>
      <c r="FL39" s="148">
        <v>105.8</v>
      </c>
      <c r="FM39" s="148">
        <v>125.6</v>
      </c>
      <c r="FN39" s="148">
        <v>114.5</v>
      </c>
      <c r="FO39" s="148">
        <v>120.9</v>
      </c>
      <c r="FP39" s="148">
        <v>120.8</v>
      </c>
      <c r="FQ39" s="148">
        <v>92.8</v>
      </c>
      <c r="FR39" s="148">
        <v>102.5</v>
      </c>
      <c r="FS39" s="148">
        <v>106.8</v>
      </c>
      <c r="FT39" s="148">
        <v>108.2</v>
      </c>
      <c r="FU39" s="148">
        <v>107.3</v>
      </c>
      <c r="FV39" s="148">
        <v>122.7</v>
      </c>
      <c r="FW39" s="148">
        <v>125.6</v>
      </c>
      <c r="FX39" s="148">
        <v>98</v>
      </c>
      <c r="FY39" s="148">
        <v>124.7</v>
      </c>
      <c r="FZ39" s="148">
        <v>124.4</v>
      </c>
      <c r="GA39" s="148">
        <v>114.5</v>
      </c>
      <c r="GB39" s="148">
        <v>98.3</v>
      </c>
      <c r="GC39" s="148">
        <v>101.4</v>
      </c>
      <c r="GD39" s="148">
        <v>93.7</v>
      </c>
      <c r="GE39" s="148">
        <v>82.5</v>
      </c>
      <c r="GF39" s="148">
        <v>89.9</v>
      </c>
      <c r="GG39" s="148">
        <v>140.30000000000001</v>
      </c>
      <c r="GH39" s="148">
        <v>189.1</v>
      </c>
      <c r="GI39" s="148">
        <v>188.7</v>
      </c>
      <c r="GJ39" s="148">
        <v>399.8</v>
      </c>
      <c r="GK39" s="148">
        <v>394.7</v>
      </c>
      <c r="GL39" s="148">
        <v>396.6</v>
      </c>
      <c r="GM39" s="148">
        <v>92.4</v>
      </c>
      <c r="GN39" s="148">
        <v>79.900000000000006</v>
      </c>
      <c r="GO39" s="148">
        <v>84.4</v>
      </c>
      <c r="GP39" s="148">
        <v>104.9</v>
      </c>
      <c r="GQ39" s="148">
        <v>72.599999999999994</v>
      </c>
      <c r="GR39" s="148">
        <v>84.2</v>
      </c>
      <c r="GS39" s="148">
        <v>45.1</v>
      </c>
      <c r="GT39" s="148">
        <v>24.7</v>
      </c>
      <c r="GU39" s="148">
        <v>28.8</v>
      </c>
      <c r="GV39" s="148">
        <v>75.7</v>
      </c>
      <c r="GW39" s="148">
        <v>42.9</v>
      </c>
      <c r="GX39" s="148">
        <v>56.3</v>
      </c>
      <c r="GY39" s="148">
        <v>117.5</v>
      </c>
      <c r="GZ39" s="148">
        <v>106.1</v>
      </c>
      <c r="HA39" s="148">
        <v>111.7</v>
      </c>
      <c r="HB39" s="148">
        <v>125.4</v>
      </c>
      <c r="HC39" s="148">
        <v>104</v>
      </c>
      <c r="HD39" s="148">
        <v>110.6</v>
      </c>
      <c r="HE39" s="148">
        <v>202.3</v>
      </c>
      <c r="HF39" s="148">
        <v>58.4</v>
      </c>
      <c r="HG39" s="148">
        <v>66.3</v>
      </c>
      <c r="HH39" s="148">
        <v>33.799999999999997</v>
      </c>
      <c r="HI39" s="148">
        <v>101.1</v>
      </c>
      <c r="HJ39" s="148">
        <v>80.2</v>
      </c>
      <c r="HK39" s="148">
        <v>90.4</v>
      </c>
      <c r="HL39" s="148">
        <v>116.7</v>
      </c>
      <c r="HM39" s="148">
        <v>120</v>
      </c>
      <c r="HN39" s="148">
        <v>119.1</v>
      </c>
      <c r="HO39" s="148">
        <v>154.69999999999999</v>
      </c>
      <c r="HP39" s="148">
        <v>147.19999999999999</v>
      </c>
      <c r="HQ39" s="148">
        <v>151</v>
      </c>
      <c r="HR39" s="148">
        <v>171.4</v>
      </c>
      <c r="HS39" s="148">
        <v>95.6</v>
      </c>
      <c r="HT39" s="148">
        <v>121.7</v>
      </c>
      <c r="HU39" s="148">
        <v>127.3</v>
      </c>
      <c r="HV39" s="148">
        <v>108.9</v>
      </c>
      <c r="HW39" s="148">
        <v>110</v>
      </c>
      <c r="HX39" s="148">
        <v>100</v>
      </c>
      <c r="HY39" s="149" t="s">
        <v>197</v>
      </c>
      <c r="HZ39" s="148">
        <v>269.8</v>
      </c>
      <c r="IA39" s="148">
        <v>80.7</v>
      </c>
      <c r="IB39" s="148">
        <v>69.099999999999994</v>
      </c>
      <c r="IC39" s="148">
        <v>75.400000000000006</v>
      </c>
      <c r="ID39" s="148">
        <v>30.9</v>
      </c>
      <c r="IE39" s="148">
        <v>64.599999999999994</v>
      </c>
      <c r="IF39" s="149" t="s">
        <v>197</v>
      </c>
      <c r="IG39" s="148">
        <v>171.1</v>
      </c>
      <c r="IH39" s="148">
        <v>72</v>
      </c>
      <c r="II39" s="148">
        <v>20.6</v>
      </c>
      <c r="IJ39" s="149" t="s">
        <v>197</v>
      </c>
      <c r="IK39" s="148">
        <v>15.4</v>
      </c>
      <c r="IL39" s="149" t="s">
        <v>197</v>
      </c>
      <c r="IM39" s="148">
        <v>17.100000000000001</v>
      </c>
      <c r="IN39" s="148">
        <v>13.4</v>
      </c>
      <c r="IO39" s="148">
        <v>17.2</v>
      </c>
      <c r="IP39" s="149" t="s">
        <v>197</v>
      </c>
      <c r="IQ39" s="148">
        <v>80</v>
      </c>
      <c r="IR39" s="148">
        <v>91.6</v>
      </c>
      <c r="IS39" s="148">
        <v>66.599999999999994</v>
      </c>
      <c r="IT39" s="148">
        <v>75.900000000000006</v>
      </c>
      <c r="IU39" s="148">
        <v>35.299999999999997</v>
      </c>
      <c r="IV39" s="148">
        <v>38.6</v>
      </c>
      <c r="IW39" s="148">
        <v>37.9</v>
      </c>
      <c r="IX39" s="148">
        <v>74.3</v>
      </c>
      <c r="IY39" s="148">
        <v>97.1</v>
      </c>
      <c r="IZ39" s="148">
        <v>116.9</v>
      </c>
      <c r="JA39" s="148">
        <v>148.1</v>
      </c>
      <c r="JB39" s="148">
        <v>52.7</v>
      </c>
      <c r="JC39" s="148">
        <v>144.19999999999999</v>
      </c>
      <c r="JD39" s="148">
        <v>123.9</v>
      </c>
      <c r="JE39" s="148">
        <v>128.6</v>
      </c>
      <c r="JF39" s="48">
        <v>136.6</v>
      </c>
      <c r="JG39" s="48">
        <v>145.9</v>
      </c>
      <c r="JH39" s="48">
        <v>61.9</v>
      </c>
      <c r="JI39" s="48">
        <v>112.7</v>
      </c>
      <c r="JJ39" s="48">
        <v>79.900000000000006</v>
      </c>
      <c r="JK39" s="48">
        <v>85.7</v>
      </c>
      <c r="JL39" s="48">
        <v>94.2</v>
      </c>
      <c r="JM39" s="48">
        <v>76.8</v>
      </c>
      <c r="JN39" s="48">
        <v>74.3</v>
      </c>
      <c r="JO39" s="48">
        <v>49</v>
      </c>
    </row>
    <row r="40" spans="1:275">
      <c r="A40" s="45"/>
      <c r="B40" s="46" t="s">
        <v>118</v>
      </c>
      <c r="C40" s="45" t="s">
        <v>31</v>
      </c>
      <c r="D40" s="47" t="s">
        <v>197</v>
      </c>
      <c r="E40" s="47" t="s">
        <v>197</v>
      </c>
      <c r="F40" s="47" t="s">
        <v>197</v>
      </c>
      <c r="G40" s="47" t="s">
        <v>197</v>
      </c>
      <c r="H40" s="148">
        <v>114.8</v>
      </c>
      <c r="I40" s="148">
        <v>110</v>
      </c>
      <c r="J40" s="148">
        <v>90.8</v>
      </c>
      <c r="K40" s="148">
        <v>165.6</v>
      </c>
      <c r="L40" s="148">
        <v>132.5</v>
      </c>
      <c r="M40" s="148">
        <v>135.30000000000001</v>
      </c>
      <c r="N40" s="148">
        <v>115</v>
      </c>
      <c r="O40" s="148">
        <v>188.3</v>
      </c>
      <c r="P40" s="148">
        <v>101.4</v>
      </c>
      <c r="Q40" s="148">
        <v>81.7</v>
      </c>
      <c r="R40" s="148">
        <v>110.3</v>
      </c>
      <c r="S40" s="148">
        <v>101.3</v>
      </c>
      <c r="T40" s="148">
        <v>135.5</v>
      </c>
      <c r="U40" s="148">
        <v>100.2</v>
      </c>
      <c r="V40" s="148">
        <v>22.6</v>
      </c>
      <c r="W40" s="148">
        <v>170.9</v>
      </c>
      <c r="X40" s="148">
        <v>209.6</v>
      </c>
      <c r="Y40" s="148">
        <v>125</v>
      </c>
      <c r="Z40" s="148">
        <v>181.2</v>
      </c>
      <c r="AA40" s="148">
        <v>184.8</v>
      </c>
      <c r="AB40" s="148">
        <v>66.900000000000006</v>
      </c>
      <c r="AC40" s="148">
        <v>87.6</v>
      </c>
      <c r="AD40" s="148">
        <v>64.099999999999994</v>
      </c>
      <c r="AE40" s="148">
        <v>105.7</v>
      </c>
      <c r="AF40" s="148">
        <v>112.8</v>
      </c>
      <c r="AG40" s="148">
        <v>91.7</v>
      </c>
      <c r="AH40" s="148">
        <v>87.4</v>
      </c>
      <c r="AI40" s="148">
        <v>118.3</v>
      </c>
      <c r="AJ40" s="148">
        <v>141.1</v>
      </c>
      <c r="AK40" s="148">
        <v>31.6</v>
      </c>
      <c r="AL40" s="149" t="s">
        <v>197</v>
      </c>
      <c r="AM40" s="148">
        <v>146.6</v>
      </c>
      <c r="AN40" s="148">
        <v>93.3</v>
      </c>
      <c r="AO40" s="148">
        <v>109.4</v>
      </c>
      <c r="AP40" s="148">
        <v>109.2</v>
      </c>
      <c r="AQ40" s="148">
        <v>87.6</v>
      </c>
      <c r="AR40" s="148">
        <v>101.6</v>
      </c>
      <c r="AS40" s="149" t="s">
        <v>197</v>
      </c>
      <c r="AT40" s="148">
        <v>118.1</v>
      </c>
      <c r="AU40" s="148">
        <v>26</v>
      </c>
      <c r="AV40" s="148">
        <v>71.599999999999994</v>
      </c>
      <c r="AW40" s="148">
        <v>93.9</v>
      </c>
      <c r="AX40" s="148">
        <v>147.6</v>
      </c>
      <c r="AY40" s="148">
        <v>64.400000000000006</v>
      </c>
      <c r="AZ40" s="148">
        <v>130.9</v>
      </c>
      <c r="BA40" s="148">
        <v>112.7</v>
      </c>
      <c r="BB40" s="148">
        <v>113.5</v>
      </c>
      <c r="BC40" s="148">
        <v>89.1</v>
      </c>
      <c r="BD40" s="148">
        <v>103.6</v>
      </c>
      <c r="BE40" s="148">
        <v>100.4</v>
      </c>
      <c r="BF40" s="148">
        <v>100.9</v>
      </c>
      <c r="BG40" s="148">
        <v>125.1</v>
      </c>
      <c r="BH40" s="148">
        <v>123.3</v>
      </c>
      <c r="BI40" s="148">
        <v>107</v>
      </c>
      <c r="BJ40" s="148">
        <v>110.3</v>
      </c>
      <c r="BK40" s="148">
        <v>108.6</v>
      </c>
      <c r="BL40" s="148">
        <v>79.400000000000006</v>
      </c>
      <c r="BM40" s="148">
        <v>98.7</v>
      </c>
      <c r="BN40" s="148">
        <v>93.5</v>
      </c>
      <c r="BO40" s="149" t="s">
        <v>197</v>
      </c>
      <c r="BP40" s="148">
        <v>114.3</v>
      </c>
      <c r="BQ40" s="148">
        <v>116.8</v>
      </c>
      <c r="BR40" s="148">
        <v>113</v>
      </c>
      <c r="BS40" s="148">
        <v>118.2</v>
      </c>
      <c r="BT40" s="148">
        <v>115.8</v>
      </c>
      <c r="BU40" s="148">
        <v>76.8</v>
      </c>
      <c r="BV40" s="148">
        <v>111.8</v>
      </c>
      <c r="BW40" s="148">
        <v>100.8</v>
      </c>
      <c r="BX40" s="148">
        <v>53.7</v>
      </c>
      <c r="BY40" s="148">
        <v>64.2</v>
      </c>
      <c r="BZ40" s="148">
        <v>57.4</v>
      </c>
      <c r="CA40" s="148">
        <v>78.8</v>
      </c>
      <c r="CB40" s="148">
        <v>67.7</v>
      </c>
      <c r="CC40" s="148">
        <v>72.099999999999994</v>
      </c>
      <c r="CD40" s="148">
        <v>143.1</v>
      </c>
      <c r="CE40" s="148">
        <v>111.8</v>
      </c>
      <c r="CF40" s="148">
        <v>127.2</v>
      </c>
      <c r="CG40" s="148">
        <v>158.1</v>
      </c>
      <c r="CH40" s="148">
        <v>139.80000000000001</v>
      </c>
      <c r="CI40" s="148">
        <v>151.6</v>
      </c>
      <c r="CJ40" s="148">
        <v>141.9</v>
      </c>
      <c r="CK40" s="148">
        <v>120.8</v>
      </c>
      <c r="CL40" s="148">
        <v>129.5</v>
      </c>
      <c r="CM40" s="148">
        <v>108.4</v>
      </c>
      <c r="CN40" s="148">
        <v>74</v>
      </c>
      <c r="CO40" s="148">
        <v>88.7</v>
      </c>
      <c r="CP40" s="148">
        <v>751.4</v>
      </c>
      <c r="CQ40" s="148">
        <v>786.2</v>
      </c>
      <c r="CR40" s="148">
        <v>771.2</v>
      </c>
      <c r="CS40" s="149" t="s">
        <v>197</v>
      </c>
      <c r="CT40" s="148">
        <v>119.5</v>
      </c>
      <c r="CU40" s="148">
        <v>120.7</v>
      </c>
      <c r="CV40" s="148">
        <v>120.2</v>
      </c>
      <c r="CW40" s="148">
        <v>122.4</v>
      </c>
      <c r="CX40" s="148">
        <v>122.3</v>
      </c>
      <c r="CY40" s="148">
        <v>122.3</v>
      </c>
      <c r="CZ40" s="148">
        <v>112.4</v>
      </c>
      <c r="DA40" s="148">
        <v>66.7</v>
      </c>
      <c r="DB40" s="148">
        <v>98.3</v>
      </c>
      <c r="DC40" s="148">
        <v>88.4</v>
      </c>
      <c r="DD40" s="148">
        <v>54.4</v>
      </c>
      <c r="DE40" s="148">
        <v>53.5</v>
      </c>
      <c r="DF40" s="148">
        <v>54</v>
      </c>
      <c r="DG40" s="148">
        <v>76.599999999999994</v>
      </c>
      <c r="DH40" s="148">
        <v>72.2</v>
      </c>
      <c r="DI40" s="148">
        <v>73.8</v>
      </c>
      <c r="DJ40" s="148">
        <v>140.80000000000001</v>
      </c>
      <c r="DK40" s="148">
        <v>94.6</v>
      </c>
      <c r="DL40" s="148">
        <v>116.1</v>
      </c>
      <c r="DM40" s="148">
        <v>146.69999999999999</v>
      </c>
      <c r="DN40" s="148">
        <v>120.9</v>
      </c>
      <c r="DO40" s="148">
        <v>130.6</v>
      </c>
      <c r="DP40" s="148">
        <v>397.4</v>
      </c>
      <c r="DQ40" s="148">
        <v>328.3</v>
      </c>
      <c r="DR40" s="148">
        <v>352.5</v>
      </c>
      <c r="DS40" s="148">
        <v>137.30000000000001</v>
      </c>
      <c r="DT40" s="148">
        <v>92.7</v>
      </c>
      <c r="DU40" s="148">
        <v>109.2</v>
      </c>
      <c r="DV40" s="148">
        <v>83.9</v>
      </c>
      <c r="DW40" s="148">
        <v>125.3</v>
      </c>
      <c r="DX40" s="148">
        <v>110.9</v>
      </c>
      <c r="DY40" s="148">
        <v>73.900000000000006</v>
      </c>
      <c r="DZ40" s="148">
        <v>61.2</v>
      </c>
      <c r="EA40" s="148">
        <v>68.400000000000006</v>
      </c>
      <c r="EB40" s="148">
        <v>81.3</v>
      </c>
      <c r="EC40" s="148">
        <v>32.1</v>
      </c>
      <c r="ED40" s="148">
        <v>45.8</v>
      </c>
      <c r="EE40" s="148">
        <v>145.1</v>
      </c>
      <c r="EF40" s="148">
        <v>162.6</v>
      </c>
      <c r="EG40" s="148">
        <v>141.4</v>
      </c>
      <c r="EH40" s="148">
        <v>150.4</v>
      </c>
      <c r="EI40" s="148">
        <v>129.4</v>
      </c>
      <c r="EJ40" s="148">
        <v>112.6</v>
      </c>
      <c r="EK40" s="148">
        <v>118.5</v>
      </c>
      <c r="EL40" s="149" t="s">
        <v>197</v>
      </c>
      <c r="EM40" s="148">
        <v>47</v>
      </c>
      <c r="EN40" s="148">
        <v>106.5</v>
      </c>
      <c r="EO40" s="148">
        <v>76.5</v>
      </c>
      <c r="EP40" s="148">
        <v>63</v>
      </c>
      <c r="EQ40" s="148">
        <v>44.9</v>
      </c>
      <c r="ER40" s="148">
        <v>55</v>
      </c>
      <c r="ES40" s="148">
        <v>97.9</v>
      </c>
      <c r="ET40" s="148">
        <v>115.3</v>
      </c>
      <c r="EU40" s="148">
        <v>102.7</v>
      </c>
      <c r="EV40" s="148">
        <v>107.5</v>
      </c>
      <c r="EW40" s="148">
        <v>106</v>
      </c>
      <c r="EX40" s="148">
        <v>106.5</v>
      </c>
      <c r="EY40" s="148">
        <v>78.400000000000006</v>
      </c>
      <c r="EZ40" s="148">
        <v>140.1</v>
      </c>
      <c r="FA40" s="148">
        <v>101.4</v>
      </c>
      <c r="FB40" s="148">
        <v>116.6</v>
      </c>
      <c r="FC40" s="148">
        <v>55.9</v>
      </c>
      <c r="FD40" s="148">
        <v>125.4</v>
      </c>
      <c r="FE40" s="148">
        <v>111.1</v>
      </c>
      <c r="FF40" s="148">
        <v>117.2</v>
      </c>
      <c r="FG40" s="148">
        <v>122.9</v>
      </c>
      <c r="FH40" s="148">
        <v>25.8</v>
      </c>
      <c r="FI40" s="148">
        <v>94.3</v>
      </c>
      <c r="FJ40" s="148">
        <v>137.9</v>
      </c>
      <c r="FK40" s="148">
        <v>130.6</v>
      </c>
      <c r="FL40" s="148">
        <v>133.80000000000001</v>
      </c>
      <c r="FM40" s="148">
        <v>119.9</v>
      </c>
      <c r="FN40" s="148">
        <v>111.8</v>
      </c>
      <c r="FO40" s="148">
        <v>116.5</v>
      </c>
      <c r="FP40" s="148">
        <v>141.69999999999999</v>
      </c>
      <c r="FQ40" s="148">
        <v>97.8</v>
      </c>
      <c r="FR40" s="148">
        <v>113</v>
      </c>
      <c r="FS40" s="148">
        <v>132.4</v>
      </c>
      <c r="FT40" s="148">
        <v>106.3</v>
      </c>
      <c r="FU40" s="148">
        <v>122.6</v>
      </c>
      <c r="FV40" s="148">
        <v>120.7</v>
      </c>
      <c r="FW40" s="148">
        <v>95</v>
      </c>
      <c r="FX40" s="148">
        <v>84.8</v>
      </c>
      <c r="FY40" s="148">
        <v>115.4</v>
      </c>
      <c r="FZ40" s="148">
        <v>115.1</v>
      </c>
      <c r="GA40" s="148">
        <v>112.8</v>
      </c>
      <c r="GB40" s="148">
        <v>119.8</v>
      </c>
      <c r="GC40" s="148">
        <v>118.5</v>
      </c>
      <c r="GD40" s="148">
        <v>73.8</v>
      </c>
      <c r="GE40" s="148">
        <v>54.1</v>
      </c>
      <c r="GF40" s="148">
        <v>67</v>
      </c>
      <c r="GG40" s="148">
        <v>130.1</v>
      </c>
      <c r="GH40" s="148">
        <v>194.9</v>
      </c>
      <c r="GI40" s="148">
        <v>194.5</v>
      </c>
      <c r="GJ40" s="148">
        <v>255.2</v>
      </c>
      <c r="GK40" s="148">
        <v>19.2</v>
      </c>
      <c r="GL40" s="148">
        <v>107.8</v>
      </c>
      <c r="GM40" s="148">
        <v>144.30000000000001</v>
      </c>
      <c r="GN40" s="148">
        <v>62.4</v>
      </c>
      <c r="GO40" s="148">
        <v>91.9</v>
      </c>
      <c r="GP40" s="148">
        <v>132.69999999999999</v>
      </c>
      <c r="GQ40" s="148">
        <v>103.1</v>
      </c>
      <c r="GR40" s="148">
        <v>113.7</v>
      </c>
      <c r="GS40" s="148">
        <v>45.8</v>
      </c>
      <c r="GT40" s="148">
        <v>78.8</v>
      </c>
      <c r="GU40" s="148">
        <v>72.099999999999994</v>
      </c>
      <c r="GV40" s="148">
        <v>165.3</v>
      </c>
      <c r="GW40" s="148">
        <v>123.1</v>
      </c>
      <c r="GX40" s="148">
        <v>140.4</v>
      </c>
      <c r="GY40" s="148">
        <v>113.8</v>
      </c>
      <c r="GZ40" s="148">
        <v>117.6</v>
      </c>
      <c r="HA40" s="148">
        <v>115.8</v>
      </c>
      <c r="HB40" s="148">
        <v>106.6</v>
      </c>
      <c r="HC40" s="148">
        <v>120.6</v>
      </c>
      <c r="HD40" s="148">
        <v>116.3</v>
      </c>
      <c r="HE40" s="148">
        <v>24.4</v>
      </c>
      <c r="HF40" s="148">
        <v>46.6</v>
      </c>
      <c r="HG40" s="148">
        <v>45.4</v>
      </c>
      <c r="HH40" s="148">
        <v>971</v>
      </c>
      <c r="HI40" s="148">
        <v>174.4</v>
      </c>
      <c r="HJ40" s="148">
        <v>176</v>
      </c>
      <c r="HK40" s="148">
        <v>175.2</v>
      </c>
      <c r="HL40" s="148">
        <v>188.3</v>
      </c>
      <c r="HM40" s="148">
        <v>203.4</v>
      </c>
      <c r="HN40" s="148">
        <v>199.2</v>
      </c>
      <c r="HO40" s="148">
        <v>67.7</v>
      </c>
      <c r="HP40" s="148">
        <v>62.4</v>
      </c>
      <c r="HQ40" s="148">
        <v>65.099999999999994</v>
      </c>
      <c r="HR40" s="148">
        <v>67.099999999999994</v>
      </c>
      <c r="HS40" s="148">
        <v>81.900000000000006</v>
      </c>
      <c r="HT40" s="148">
        <v>76.8</v>
      </c>
      <c r="HU40" s="148">
        <v>81.400000000000006</v>
      </c>
      <c r="HV40" s="148">
        <v>108</v>
      </c>
      <c r="HW40" s="148">
        <v>106.5</v>
      </c>
      <c r="HX40" s="148">
        <v>102</v>
      </c>
      <c r="HY40" s="149" t="s">
        <v>197</v>
      </c>
      <c r="HZ40" s="148">
        <v>163.4</v>
      </c>
      <c r="IA40" s="148">
        <v>433.5</v>
      </c>
      <c r="IB40" s="148">
        <v>350.6</v>
      </c>
      <c r="IC40" s="148">
        <v>395.4</v>
      </c>
      <c r="ID40" s="148">
        <v>248</v>
      </c>
      <c r="IE40" s="148">
        <v>141.5</v>
      </c>
      <c r="IF40" s="148">
        <v>67.2</v>
      </c>
      <c r="IG40" s="148">
        <v>214</v>
      </c>
      <c r="IH40" s="148">
        <v>75.099999999999994</v>
      </c>
      <c r="II40" s="148">
        <v>58.7</v>
      </c>
      <c r="IJ40" s="148">
        <v>8.6</v>
      </c>
      <c r="IK40" s="149" t="s">
        <v>197</v>
      </c>
      <c r="IL40" s="149" t="s">
        <v>197</v>
      </c>
      <c r="IM40" s="148">
        <v>45.3</v>
      </c>
      <c r="IN40" s="148">
        <v>8.6999999999999993</v>
      </c>
      <c r="IO40" s="149" t="s">
        <v>197</v>
      </c>
      <c r="IP40" s="148">
        <v>19.5</v>
      </c>
      <c r="IQ40" s="148">
        <v>62.7</v>
      </c>
      <c r="IR40" s="148">
        <v>136.19999999999999</v>
      </c>
      <c r="IS40" s="148">
        <v>116.7</v>
      </c>
      <c r="IT40" s="148">
        <v>124</v>
      </c>
      <c r="IU40" s="148">
        <v>91.5</v>
      </c>
      <c r="IV40" s="148">
        <v>65.5</v>
      </c>
      <c r="IW40" s="148">
        <v>71</v>
      </c>
      <c r="IX40" s="148">
        <v>156.69999999999999</v>
      </c>
      <c r="IY40" s="148">
        <v>103.8</v>
      </c>
      <c r="IZ40" s="148">
        <v>114.8</v>
      </c>
      <c r="JA40" s="148">
        <v>84.4</v>
      </c>
      <c r="JB40" s="148">
        <v>61.5</v>
      </c>
      <c r="JC40" s="148">
        <v>117.9</v>
      </c>
      <c r="JD40" s="148">
        <v>155.9</v>
      </c>
      <c r="JE40" s="148">
        <v>147.19999999999999</v>
      </c>
      <c r="JF40" s="48">
        <v>145.4</v>
      </c>
      <c r="JG40" s="48">
        <v>108.1</v>
      </c>
      <c r="JH40" s="48">
        <v>62.7</v>
      </c>
      <c r="JI40" s="48">
        <v>108.1</v>
      </c>
      <c r="JJ40" s="48">
        <v>121.2</v>
      </c>
      <c r="JK40" s="48">
        <v>108.6</v>
      </c>
      <c r="JL40" s="48">
        <v>101.2</v>
      </c>
      <c r="JM40" s="48">
        <v>83.4</v>
      </c>
      <c r="JN40" s="48">
        <v>81.3</v>
      </c>
      <c r="JO40" s="48">
        <v>80.3</v>
      </c>
    </row>
    <row r="41" spans="1:275">
      <c r="A41" s="45"/>
      <c r="B41" s="46" t="s">
        <v>133</v>
      </c>
      <c r="C41" s="45" t="s">
        <v>32</v>
      </c>
      <c r="D41" s="47" t="s">
        <v>197</v>
      </c>
      <c r="E41" s="47" t="s">
        <v>197</v>
      </c>
      <c r="F41" s="47" t="s">
        <v>197</v>
      </c>
      <c r="G41" s="47" t="s">
        <v>197</v>
      </c>
      <c r="H41" s="148">
        <v>100.1</v>
      </c>
      <c r="I41" s="148">
        <v>97.6</v>
      </c>
      <c r="J41" s="148">
        <v>86.2</v>
      </c>
      <c r="K41" s="148">
        <v>65.400000000000006</v>
      </c>
      <c r="L41" s="148">
        <v>84.5</v>
      </c>
      <c r="M41" s="148">
        <v>115.5</v>
      </c>
      <c r="N41" s="148">
        <v>105.9</v>
      </c>
      <c r="O41" s="148">
        <v>71.099999999999994</v>
      </c>
      <c r="P41" s="148">
        <v>139.5</v>
      </c>
      <c r="Q41" s="148">
        <v>127.4</v>
      </c>
      <c r="R41" s="148">
        <v>118.8</v>
      </c>
      <c r="S41" s="148">
        <v>104.5</v>
      </c>
      <c r="T41" s="148">
        <v>43.8</v>
      </c>
      <c r="U41" s="148">
        <v>114.2</v>
      </c>
      <c r="V41" s="148">
        <v>86.6</v>
      </c>
      <c r="W41" s="148">
        <v>101.1</v>
      </c>
      <c r="X41" s="148">
        <v>177.7</v>
      </c>
      <c r="Y41" s="148">
        <v>131.19999999999999</v>
      </c>
      <c r="Z41" s="148">
        <v>105.8</v>
      </c>
      <c r="AA41" s="148">
        <v>185.9</v>
      </c>
      <c r="AB41" s="148">
        <v>97.4</v>
      </c>
      <c r="AC41" s="148">
        <v>22</v>
      </c>
      <c r="AD41" s="148">
        <v>111.4</v>
      </c>
      <c r="AE41" s="148">
        <v>52.2</v>
      </c>
      <c r="AF41" s="148">
        <v>76.900000000000006</v>
      </c>
      <c r="AG41" s="148">
        <v>129</v>
      </c>
      <c r="AH41" s="148">
        <v>99</v>
      </c>
      <c r="AI41" s="149" t="s">
        <v>197</v>
      </c>
      <c r="AJ41" s="148">
        <v>46.8</v>
      </c>
      <c r="AK41" s="148">
        <v>119.5</v>
      </c>
      <c r="AL41" s="149" t="s">
        <v>197</v>
      </c>
      <c r="AM41" s="149" t="s">
        <v>197</v>
      </c>
      <c r="AN41" s="148">
        <v>42.3</v>
      </c>
      <c r="AO41" s="148">
        <v>54.2</v>
      </c>
      <c r="AP41" s="148">
        <v>54.1</v>
      </c>
      <c r="AQ41" s="148">
        <v>89.4</v>
      </c>
      <c r="AR41" s="148">
        <v>117.6</v>
      </c>
      <c r="AS41" s="149" t="s">
        <v>197</v>
      </c>
      <c r="AT41" s="148">
        <v>92.1</v>
      </c>
      <c r="AU41" s="149" t="s">
        <v>197</v>
      </c>
      <c r="AV41" s="148">
        <v>103.5</v>
      </c>
      <c r="AW41" s="148">
        <v>19.3</v>
      </c>
      <c r="AX41" s="148">
        <v>147.4</v>
      </c>
      <c r="AY41" s="148">
        <v>9.6999999999999993</v>
      </c>
      <c r="AZ41" s="148">
        <v>132.4</v>
      </c>
      <c r="BA41" s="148">
        <v>108.8</v>
      </c>
      <c r="BB41" s="148">
        <v>109.8</v>
      </c>
      <c r="BC41" s="148">
        <v>95</v>
      </c>
      <c r="BD41" s="148">
        <v>74.400000000000006</v>
      </c>
      <c r="BE41" s="148">
        <v>79.2</v>
      </c>
      <c r="BF41" s="148">
        <v>105</v>
      </c>
      <c r="BG41" s="148">
        <v>88.6</v>
      </c>
      <c r="BH41" s="148">
        <v>89.8</v>
      </c>
      <c r="BI41" s="148">
        <v>81.599999999999994</v>
      </c>
      <c r="BJ41" s="148">
        <v>43.6</v>
      </c>
      <c r="BK41" s="148">
        <v>63</v>
      </c>
      <c r="BL41" s="148">
        <v>63.2</v>
      </c>
      <c r="BM41" s="148">
        <v>61.5</v>
      </c>
      <c r="BN41" s="148">
        <v>62</v>
      </c>
      <c r="BO41" s="149" t="s">
        <v>197</v>
      </c>
      <c r="BP41" s="148">
        <v>35.9</v>
      </c>
      <c r="BQ41" s="148">
        <v>29.1</v>
      </c>
      <c r="BR41" s="148">
        <v>67.900000000000006</v>
      </c>
      <c r="BS41" s="148">
        <v>40.799999999999997</v>
      </c>
      <c r="BT41" s="148">
        <v>53.4</v>
      </c>
      <c r="BU41" s="148">
        <v>125.8</v>
      </c>
      <c r="BV41" s="148">
        <v>73.900000000000006</v>
      </c>
      <c r="BW41" s="148">
        <v>90.9</v>
      </c>
      <c r="BX41" s="148">
        <v>99.3</v>
      </c>
      <c r="BY41" s="148">
        <v>61.2</v>
      </c>
      <c r="BZ41" s="148">
        <v>85.8</v>
      </c>
      <c r="CA41" s="148">
        <v>156.19999999999999</v>
      </c>
      <c r="CB41" s="148">
        <v>113.9</v>
      </c>
      <c r="CC41" s="148">
        <v>131</v>
      </c>
      <c r="CD41" s="148">
        <v>59.1</v>
      </c>
      <c r="CE41" s="148">
        <v>33.1</v>
      </c>
      <c r="CF41" s="148">
        <v>46.1</v>
      </c>
      <c r="CG41" s="149" t="s">
        <v>197</v>
      </c>
      <c r="CH41" s="149" t="s">
        <v>197</v>
      </c>
      <c r="CI41" s="149" t="s">
        <v>197</v>
      </c>
      <c r="CJ41" s="148">
        <v>95.3</v>
      </c>
      <c r="CK41" s="148">
        <v>48.2</v>
      </c>
      <c r="CL41" s="148">
        <v>68</v>
      </c>
      <c r="CM41" s="149" t="s">
        <v>197</v>
      </c>
      <c r="CN41" s="149" t="s">
        <v>197</v>
      </c>
      <c r="CO41" s="149" t="s">
        <v>197</v>
      </c>
      <c r="CP41" s="149" t="s">
        <v>197</v>
      </c>
      <c r="CQ41" s="149" t="s">
        <v>197</v>
      </c>
      <c r="CR41" s="149" t="s">
        <v>197</v>
      </c>
      <c r="CS41" s="149" t="s">
        <v>197</v>
      </c>
      <c r="CT41" s="149" t="s">
        <v>197</v>
      </c>
      <c r="CU41" s="149" t="s">
        <v>197</v>
      </c>
      <c r="CV41" s="149" t="s">
        <v>197</v>
      </c>
      <c r="CW41" s="148">
        <v>106.2</v>
      </c>
      <c r="CX41" s="148">
        <v>54.7</v>
      </c>
      <c r="CY41" s="148">
        <v>77.400000000000006</v>
      </c>
      <c r="CZ41" s="148">
        <v>55</v>
      </c>
      <c r="DA41" s="148">
        <v>230.1</v>
      </c>
      <c r="DB41" s="148">
        <v>91</v>
      </c>
      <c r="DC41" s="148">
        <v>136.19999999999999</v>
      </c>
      <c r="DD41" s="148">
        <v>109.7</v>
      </c>
      <c r="DE41" s="148">
        <v>61.6</v>
      </c>
      <c r="DF41" s="148">
        <v>91.8</v>
      </c>
      <c r="DG41" s="148">
        <v>147</v>
      </c>
      <c r="DH41" s="148">
        <v>118</v>
      </c>
      <c r="DI41" s="148">
        <v>128.4</v>
      </c>
      <c r="DJ41" s="148">
        <v>85.9</v>
      </c>
      <c r="DK41" s="148">
        <v>54.2</v>
      </c>
      <c r="DL41" s="148">
        <v>69.2</v>
      </c>
      <c r="DM41" s="148">
        <v>97.9</v>
      </c>
      <c r="DN41" s="148">
        <v>53.1</v>
      </c>
      <c r="DO41" s="148">
        <v>70.3</v>
      </c>
      <c r="DP41" s="149" t="s">
        <v>197</v>
      </c>
      <c r="DQ41" s="149" t="s">
        <v>197</v>
      </c>
      <c r="DR41" s="149" t="s">
        <v>197</v>
      </c>
      <c r="DS41" s="149" t="s">
        <v>197</v>
      </c>
      <c r="DT41" s="149" t="s">
        <v>197</v>
      </c>
      <c r="DU41" s="149" t="s">
        <v>197</v>
      </c>
      <c r="DV41" s="148">
        <v>98.6</v>
      </c>
      <c r="DW41" s="148">
        <v>35.5</v>
      </c>
      <c r="DX41" s="148">
        <v>58.2</v>
      </c>
      <c r="DY41" s="148">
        <v>54.8</v>
      </c>
      <c r="DZ41" s="148">
        <v>29.4</v>
      </c>
      <c r="EA41" s="148">
        <v>44</v>
      </c>
      <c r="EB41" s="148">
        <v>119.9</v>
      </c>
      <c r="EC41" s="148">
        <v>102.6</v>
      </c>
      <c r="ED41" s="148">
        <v>107.6</v>
      </c>
      <c r="EE41" s="148">
        <v>4.9000000000000004</v>
      </c>
      <c r="EF41" s="148">
        <v>51.6</v>
      </c>
      <c r="EG41" s="148">
        <v>29.4</v>
      </c>
      <c r="EH41" s="148">
        <v>39</v>
      </c>
      <c r="EI41" s="148">
        <v>16.100000000000001</v>
      </c>
      <c r="EJ41" s="148">
        <v>21.8</v>
      </c>
      <c r="EK41" s="148">
        <v>19.8</v>
      </c>
      <c r="EL41" s="149" t="s">
        <v>197</v>
      </c>
      <c r="EM41" s="148">
        <v>121.8</v>
      </c>
      <c r="EN41" s="148">
        <v>58.7</v>
      </c>
      <c r="EO41" s="148">
        <v>90.4</v>
      </c>
      <c r="EP41" s="148">
        <v>19.5</v>
      </c>
      <c r="EQ41" s="148">
        <v>29.5</v>
      </c>
      <c r="ER41" s="148">
        <v>23.9</v>
      </c>
      <c r="ES41" s="149" t="s">
        <v>197</v>
      </c>
      <c r="ET41" s="148">
        <v>130.69999999999999</v>
      </c>
      <c r="EU41" s="149" t="s">
        <v>197</v>
      </c>
      <c r="EV41" s="148">
        <v>92.3</v>
      </c>
      <c r="EW41" s="148">
        <v>86.6</v>
      </c>
      <c r="EX41" s="148">
        <v>88.4</v>
      </c>
      <c r="EY41" s="148">
        <v>100</v>
      </c>
      <c r="EZ41" s="148">
        <v>67.400000000000006</v>
      </c>
      <c r="FA41" s="148">
        <v>78.8</v>
      </c>
      <c r="FB41" s="148">
        <v>74.3</v>
      </c>
      <c r="FC41" s="148">
        <v>39.1</v>
      </c>
      <c r="FD41" s="148">
        <v>85.7</v>
      </c>
      <c r="FE41" s="148">
        <v>85.4</v>
      </c>
      <c r="FF41" s="148">
        <v>85.5</v>
      </c>
      <c r="FG41" s="148">
        <v>54.9</v>
      </c>
      <c r="FH41" s="148">
        <v>20.3</v>
      </c>
      <c r="FI41" s="148">
        <v>44.8</v>
      </c>
      <c r="FJ41" s="148">
        <v>68.3</v>
      </c>
      <c r="FK41" s="148">
        <v>138.1</v>
      </c>
      <c r="FL41" s="148">
        <v>107.1</v>
      </c>
      <c r="FM41" s="148">
        <v>74</v>
      </c>
      <c r="FN41" s="148">
        <v>85</v>
      </c>
      <c r="FO41" s="148">
        <v>78.599999999999994</v>
      </c>
      <c r="FP41" s="148">
        <v>42.6</v>
      </c>
      <c r="FQ41" s="148">
        <v>58.1</v>
      </c>
      <c r="FR41" s="148">
        <v>52.8</v>
      </c>
      <c r="FS41" s="148">
        <v>83</v>
      </c>
      <c r="FT41" s="148">
        <v>77.400000000000006</v>
      </c>
      <c r="FU41" s="148">
        <v>80.900000000000006</v>
      </c>
      <c r="FV41" s="148">
        <v>73.599999999999994</v>
      </c>
      <c r="FW41" s="148">
        <v>35.299999999999997</v>
      </c>
      <c r="FX41" s="148">
        <v>126.5</v>
      </c>
      <c r="FY41" s="148">
        <v>97.4</v>
      </c>
      <c r="FZ41" s="148">
        <v>97.7</v>
      </c>
      <c r="GA41" s="148">
        <v>108.9</v>
      </c>
      <c r="GB41" s="148">
        <v>112.4</v>
      </c>
      <c r="GC41" s="148">
        <v>111.7</v>
      </c>
      <c r="GD41" s="148">
        <v>43.9</v>
      </c>
      <c r="GE41" s="148">
        <v>16.399999999999999</v>
      </c>
      <c r="GF41" s="148">
        <v>34.5</v>
      </c>
      <c r="GG41" s="148">
        <v>196</v>
      </c>
      <c r="GH41" s="148">
        <v>131.69999999999999</v>
      </c>
      <c r="GI41" s="148">
        <v>132.1</v>
      </c>
      <c r="GJ41" s="148">
        <v>6.1</v>
      </c>
      <c r="GK41" s="148">
        <v>6.5</v>
      </c>
      <c r="GL41" s="148">
        <v>6.3</v>
      </c>
      <c r="GM41" s="148">
        <v>91.4</v>
      </c>
      <c r="GN41" s="148">
        <v>82.8</v>
      </c>
      <c r="GO41" s="148">
        <v>86</v>
      </c>
      <c r="GP41" s="148">
        <v>75.2</v>
      </c>
      <c r="GQ41" s="148">
        <v>113.2</v>
      </c>
      <c r="GR41" s="148">
        <v>99.6</v>
      </c>
      <c r="GS41" s="148">
        <v>46.9</v>
      </c>
      <c r="GT41" s="148">
        <v>57</v>
      </c>
      <c r="GU41" s="148">
        <v>55</v>
      </c>
      <c r="GV41" s="148">
        <v>145.69999999999999</v>
      </c>
      <c r="GW41" s="148">
        <v>111.7</v>
      </c>
      <c r="GX41" s="148">
        <v>125.7</v>
      </c>
      <c r="GY41" s="148">
        <v>89.3</v>
      </c>
      <c r="GZ41" s="148">
        <v>91.2</v>
      </c>
      <c r="HA41" s="148">
        <v>90.3</v>
      </c>
      <c r="HB41" s="148">
        <v>103</v>
      </c>
      <c r="HC41" s="148">
        <v>109.3</v>
      </c>
      <c r="HD41" s="148">
        <v>107.4</v>
      </c>
      <c r="HE41" s="148">
        <v>7.4</v>
      </c>
      <c r="HF41" s="148">
        <v>18.8</v>
      </c>
      <c r="HG41" s="148">
        <v>18.2</v>
      </c>
      <c r="HH41" s="149" t="s">
        <v>197</v>
      </c>
      <c r="HI41" s="148">
        <v>125.1</v>
      </c>
      <c r="HJ41" s="148">
        <v>119.4</v>
      </c>
      <c r="HK41" s="148">
        <v>122.2</v>
      </c>
      <c r="HL41" s="148">
        <v>145.6</v>
      </c>
      <c r="HM41" s="148">
        <v>111.1</v>
      </c>
      <c r="HN41" s="148">
        <v>120.9</v>
      </c>
      <c r="HO41" s="149" t="s">
        <v>197</v>
      </c>
      <c r="HP41" s="149" t="s">
        <v>197</v>
      </c>
      <c r="HQ41" s="149" t="s">
        <v>197</v>
      </c>
      <c r="HR41" s="149" t="s">
        <v>197</v>
      </c>
      <c r="HS41" s="149" t="s">
        <v>197</v>
      </c>
      <c r="HT41" s="149" t="s">
        <v>197</v>
      </c>
      <c r="HU41" s="148">
        <v>78.400000000000006</v>
      </c>
      <c r="HV41" s="148">
        <v>96.5</v>
      </c>
      <c r="HW41" s="148">
        <v>95.4</v>
      </c>
      <c r="HX41" s="148">
        <v>77.900000000000006</v>
      </c>
      <c r="HY41" s="149" t="s">
        <v>197</v>
      </c>
      <c r="HZ41" s="148">
        <v>170.6</v>
      </c>
      <c r="IA41" s="148">
        <v>17.399999999999999</v>
      </c>
      <c r="IB41" s="148">
        <v>11</v>
      </c>
      <c r="IC41" s="148">
        <v>14.4</v>
      </c>
      <c r="ID41" s="148">
        <v>22.6</v>
      </c>
      <c r="IE41" s="148">
        <v>52.9</v>
      </c>
      <c r="IF41" s="149" t="s">
        <v>197</v>
      </c>
      <c r="IG41" s="148">
        <v>85.9</v>
      </c>
      <c r="IH41" s="148">
        <v>60.1</v>
      </c>
      <c r="II41" s="149" t="s">
        <v>197</v>
      </c>
      <c r="IJ41" s="149" t="s">
        <v>197</v>
      </c>
      <c r="IK41" s="149" t="s">
        <v>197</v>
      </c>
      <c r="IL41" s="149" t="s">
        <v>197</v>
      </c>
      <c r="IM41" s="148">
        <v>162.9</v>
      </c>
      <c r="IN41" s="148">
        <v>100.3</v>
      </c>
      <c r="IO41" s="149" t="s">
        <v>197</v>
      </c>
      <c r="IP41" s="148">
        <v>198.3</v>
      </c>
      <c r="IQ41" s="148">
        <v>80.3</v>
      </c>
      <c r="IR41" s="148">
        <v>92.3</v>
      </c>
      <c r="IS41" s="148">
        <v>82.7</v>
      </c>
      <c r="IT41" s="148">
        <v>86.3</v>
      </c>
      <c r="IU41" s="148">
        <v>127.1</v>
      </c>
      <c r="IV41" s="148">
        <v>41.9</v>
      </c>
      <c r="IW41" s="148">
        <v>59.7</v>
      </c>
      <c r="IX41" s="149" t="s">
        <v>197</v>
      </c>
      <c r="IY41" s="148">
        <v>69.5</v>
      </c>
      <c r="IZ41" s="148">
        <v>82.3</v>
      </c>
      <c r="JA41" s="148">
        <v>107.5</v>
      </c>
      <c r="JB41" s="149" t="s">
        <v>197</v>
      </c>
      <c r="JC41" s="148">
        <v>161</v>
      </c>
      <c r="JD41" s="148">
        <v>87.4</v>
      </c>
      <c r="JE41" s="148">
        <v>104.5</v>
      </c>
      <c r="JF41" s="48">
        <v>57.6</v>
      </c>
      <c r="JG41" s="48">
        <v>74.5</v>
      </c>
      <c r="JH41" s="48">
        <v>71.3</v>
      </c>
      <c r="JI41" s="48">
        <v>83.9</v>
      </c>
      <c r="JJ41" s="48">
        <v>57.6</v>
      </c>
      <c r="JK41" s="48">
        <v>59.2</v>
      </c>
      <c r="JL41" s="48">
        <v>73.3</v>
      </c>
      <c r="JM41" s="48">
        <v>55.4</v>
      </c>
      <c r="JN41" s="48">
        <v>61</v>
      </c>
      <c r="JO41" s="48">
        <v>43.7</v>
      </c>
    </row>
    <row r="42" spans="1:275">
      <c r="A42" s="45"/>
      <c r="B42" s="46" t="s">
        <v>134</v>
      </c>
      <c r="C42" s="45" t="s">
        <v>33</v>
      </c>
      <c r="D42" s="47" t="s">
        <v>197</v>
      </c>
      <c r="E42" s="47" t="s">
        <v>197</v>
      </c>
      <c r="F42" s="47" t="s">
        <v>197</v>
      </c>
      <c r="G42" s="47" t="s">
        <v>197</v>
      </c>
      <c r="H42" s="148">
        <v>124.2</v>
      </c>
      <c r="I42" s="148">
        <v>117.6</v>
      </c>
      <c r="J42" s="148">
        <v>104</v>
      </c>
      <c r="K42" s="148">
        <v>59.2</v>
      </c>
      <c r="L42" s="148">
        <v>75.5</v>
      </c>
      <c r="M42" s="148">
        <v>85.3</v>
      </c>
      <c r="N42" s="148">
        <v>69.5</v>
      </c>
      <c r="O42" s="148">
        <v>106.6</v>
      </c>
      <c r="P42" s="148">
        <v>74.400000000000006</v>
      </c>
      <c r="Q42" s="148">
        <v>47.8</v>
      </c>
      <c r="R42" s="148">
        <v>91.7</v>
      </c>
      <c r="S42" s="148">
        <v>89.7</v>
      </c>
      <c r="T42" s="148">
        <v>46.2</v>
      </c>
      <c r="U42" s="148">
        <v>89.3</v>
      </c>
      <c r="V42" s="148">
        <v>16.3</v>
      </c>
      <c r="W42" s="148">
        <v>122</v>
      </c>
      <c r="X42" s="148">
        <v>57.7</v>
      </c>
      <c r="Y42" s="148">
        <v>105.1</v>
      </c>
      <c r="Z42" s="148">
        <v>133.19999999999999</v>
      </c>
      <c r="AA42" s="148">
        <v>57.1</v>
      </c>
      <c r="AB42" s="148">
        <v>126</v>
      </c>
      <c r="AC42" s="148">
        <v>84</v>
      </c>
      <c r="AD42" s="149" t="s">
        <v>197</v>
      </c>
      <c r="AE42" s="148">
        <v>117.7</v>
      </c>
      <c r="AF42" s="148">
        <v>87.1</v>
      </c>
      <c r="AG42" s="148">
        <v>83.9</v>
      </c>
      <c r="AH42" s="148">
        <v>91.2</v>
      </c>
      <c r="AI42" s="149" t="s">
        <v>197</v>
      </c>
      <c r="AJ42" s="149" t="s">
        <v>197</v>
      </c>
      <c r="AK42" s="148">
        <v>160.80000000000001</v>
      </c>
      <c r="AL42" s="149" t="s">
        <v>197</v>
      </c>
      <c r="AM42" s="149" t="s">
        <v>197</v>
      </c>
      <c r="AN42" s="149" t="s">
        <v>197</v>
      </c>
      <c r="AO42" s="148">
        <v>50.1</v>
      </c>
      <c r="AP42" s="148">
        <v>49.6</v>
      </c>
      <c r="AQ42" s="148">
        <v>152.19999999999999</v>
      </c>
      <c r="AR42" s="148">
        <v>65.5</v>
      </c>
      <c r="AS42" s="149" t="s">
        <v>197</v>
      </c>
      <c r="AT42" s="148">
        <v>108.6</v>
      </c>
      <c r="AU42" s="149" t="s">
        <v>197</v>
      </c>
      <c r="AV42" s="148">
        <v>99.4</v>
      </c>
      <c r="AW42" s="148">
        <v>229.2</v>
      </c>
      <c r="AX42" s="148">
        <v>40.799999999999997</v>
      </c>
      <c r="AY42" s="149" t="s">
        <v>197</v>
      </c>
      <c r="AZ42" s="148">
        <v>114.4</v>
      </c>
      <c r="BA42" s="148">
        <v>101.8</v>
      </c>
      <c r="BB42" s="148">
        <v>102.3</v>
      </c>
      <c r="BC42" s="148">
        <v>115.4</v>
      </c>
      <c r="BD42" s="148">
        <v>113.3</v>
      </c>
      <c r="BE42" s="148">
        <v>113.8</v>
      </c>
      <c r="BF42" s="148">
        <v>92.8</v>
      </c>
      <c r="BG42" s="148">
        <v>82.5</v>
      </c>
      <c r="BH42" s="148">
        <v>83.3</v>
      </c>
      <c r="BI42" s="148">
        <v>85.1</v>
      </c>
      <c r="BJ42" s="148">
        <v>113.4</v>
      </c>
      <c r="BK42" s="148">
        <v>98.9</v>
      </c>
      <c r="BL42" s="148">
        <v>40.700000000000003</v>
      </c>
      <c r="BM42" s="148">
        <v>40.6</v>
      </c>
      <c r="BN42" s="148">
        <v>40.6</v>
      </c>
      <c r="BO42" s="149" t="s">
        <v>197</v>
      </c>
      <c r="BP42" s="148">
        <v>85</v>
      </c>
      <c r="BQ42" s="149" t="s">
        <v>197</v>
      </c>
      <c r="BR42" s="148">
        <v>93</v>
      </c>
      <c r="BS42" s="148">
        <v>99</v>
      </c>
      <c r="BT42" s="148">
        <v>96.2</v>
      </c>
      <c r="BU42" s="148">
        <v>50.7</v>
      </c>
      <c r="BV42" s="148">
        <v>311.39999999999998</v>
      </c>
      <c r="BW42" s="148">
        <v>226.6</v>
      </c>
      <c r="BX42" s="148">
        <v>88.6</v>
      </c>
      <c r="BY42" s="148">
        <v>76</v>
      </c>
      <c r="BZ42" s="148">
        <v>84.1</v>
      </c>
      <c r="CA42" s="148">
        <v>180.7</v>
      </c>
      <c r="CB42" s="148">
        <v>125.6</v>
      </c>
      <c r="CC42" s="148">
        <v>147.80000000000001</v>
      </c>
      <c r="CD42" s="148">
        <v>46.5</v>
      </c>
      <c r="CE42" s="148">
        <v>40.4</v>
      </c>
      <c r="CF42" s="148">
        <v>43.4</v>
      </c>
      <c r="CG42" s="149" t="s">
        <v>197</v>
      </c>
      <c r="CH42" s="149" t="s">
        <v>197</v>
      </c>
      <c r="CI42" s="149" t="s">
        <v>197</v>
      </c>
      <c r="CJ42" s="148">
        <v>125.4</v>
      </c>
      <c r="CK42" s="148">
        <v>127.8</v>
      </c>
      <c r="CL42" s="148">
        <v>126.8</v>
      </c>
      <c r="CM42" s="149" t="s">
        <v>197</v>
      </c>
      <c r="CN42" s="149" t="s">
        <v>197</v>
      </c>
      <c r="CO42" s="149" t="s">
        <v>197</v>
      </c>
      <c r="CP42" s="149" t="s">
        <v>197</v>
      </c>
      <c r="CQ42" s="149" t="s">
        <v>197</v>
      </c>
      <c r="CR42" s="149" t="s">
        <v>197</v>
      </c>
      <c r="CS42" s="149" t="s">
        <v>197</v>
      </c>
      <c r="CT42" s="148">
        <v>97.4</v>
      </c>
      <c r="CU42" s="148">
        <v>67.5</v>
      </c>
      <c r="CV42" s="148">
        <v>80.099999999999994</v>
      </c>
      <c r="CW42" s="148">
        <v>116</v>
      </c>
      <c r="CX42" s="148">
        <v>120.7</v>
      </c>
      <c r="CY42" s="148">
        <v>118.6</v>
      </c>
      <c r="CZ42" s="148">
        <v>103.7</v>
      </c>
      <c r="DA42" s="148">
        <v>47.3</v>
      </c>
      <c r="DB42" s="148">
        <v>219.3</v>
      </c>
      <c r="DC42" s="148">
        <v>163.80000000000001</v>
      </c>
      <c r="DD42" s="148">
        <v>79.599999999999994</v>
      </c>
      <c r="DE42" s="148">
        <v>61.6</v>
      </c>
      <c r="DF42" s="148">
        <v>72.900000000000006</v>
      </c>
      <c r="DG42" s="148">
        <v>177</v>
      </c>
      <c r="DH42" s="148">
        <v>131.30000000000001</v>
      </c>
      <c r="DI42" s="148">
        <v>147.5</v>
      </c>
      <c r="DJ42" s="148">
        <v>50.1</v>
      </c>
      <c r="DK42" s="148">
        <v>33.200000000000003</v>
      </c>
      <c r="DL42" s="148">
        <v>41.1</v>
      </c>
      <c r="DM42" s="148">
        <v>124.5</v>
      </c>
      <c r="DN42" s="148">
        <v>121.2</v>
      </c>
      <c r="DO42" s="148">
        <v>122.4</v>
      </c>
      <c r="DP42" s="149" t="s">
        <v>197</v>
      </c>
      <c r="DQ42" s="149" t="s">
        <v>197</v>
      </c>
      <c r="DR42" s="149" t="s">
        <v>197</v>
      </c>
      <c r="DS42" s="149" t="s">
        <v>197</v>
      </c>
      <c r="DT42" s="149" t="s">
        <v>197</v>
      </c>
      <c r="DU42" s="149" t="s">
        <v>197</v>
      </c>
      <c r="DV42" s="148">
        <v>94.1</v>
      </c>
      <c r="DW42" s="148">
        <v>329.8</v>
      </c>
      <c r="DX42" s="148">
        <v>245.6</v>
      </c>
      <c r="DY42" s="148">
        <v>125.5</v>
      </c>
      <c r="DZ42" s="148">
        <v>143.80000000000001</v>
      </c>
      <c r="EA42" s="148">
        <v>133.30000000000001</v>
      </c>
      <c r="EB42" s="148">
        <v>230.2</v>
      </c>
      <c r="EC42" s="148">
        <v>94.9</v>
      </c>
      <c r="ED42" s="148">
        <v>133.6</v>
      </c>
      <c r="EE42" s="148">
        <v>45.7</v>
      </c>
      <c r="EF42" s="148">
        <v>204</v>
      </c>
      <c r="EG42" s="148">
        <v>154.1</v>
      </c>
      <c r="EH42" s="148">
        <v>175.5</v>
      </c>
      <c r="EI42" s="148">
        <v>137</v>
      </c>
      <c r="EJ42" s="148">
        <v>105.7</v>
      </c>
      <c r="EK42" s="148">
        <v>116.7</v>
      </c>
      <c r="EL42" s="149" t="s">
        <v>197</v>
      </c>
      <c r="EM42" s="148">
        <v>204</v>
      </c>
      <c r="EN42" s="148">
        <v>151.9</v>
      </c>
      <c r="EO42" s="148">
        <v>178.1</v>
      </c>
      <c r="EP42" s="148">
        <v>101.9</v>
      </c>
      <c r="EQ42" s="148">
        <v>147.30000000000001</v>
      </c>
      <c r="ER42" s="148">
        <v>122</v>
      </c>
      <c r="ES42" s="149" t="s">
        <v>197</v>
      </c>
      <c r="ET42" s="148">
        <v>126.1</v>
      </c>
      <c r="EU42" s="149" t="s">
        <v>197</v>
      </c>
      <c r="EV42" s="148">
        <v>95.6</v>
      </c>
      <c r="EW42" s="148">
        <v>68.8</v>
      </c>
      <c r="EX42" s="148">
        <v>77.3</v>
      </c>
      <c r="EY42" s="148">
        <v>117.4</v>
      </c>
      <c r="EZ42" s="148">
        <v>132.9</v>
      </c>
      <c r="FA42" s="148">
        <v>84.8</v>
      </c>
      <c r="FB42" s="148">
        <v>103.6</v>
      </c>
      <c r="FC42" s="148">
        <v>236.5</v>
      </c>
      <c r="FD42" s="148">
        <v>134</v>
      </c>
      <c r="FE42" s="148">
        <v>99</v>
      </c>
      <c r="FF42" s="148">
        <v>113.8</v>
      </c>
      <c r="FG42" s="148">
        <v>137.4</v>
      </c>
      <c r="FH42" s="148">
        <v>350.4</v>
      </c>
      <c r="FI42" s="148">
        <v>199.9</v>
      </c>
      <c r="FJ42" s="148">
        <v>60.4</v>
      </c>
      <c r="FK42" s="148">
        <v>11.8</v>
      </c>
      <c r="FL42" s="148">
        <v>33.4</v>
      </c>
      <c r="FM42" s="148">
        <v>128.19999999999999</v>
      </c>
      <c r="FN42" s="148">
        <v>103.3</v>
      </c>
      <c r="FO42" s="148">
        <v>117.8</v>
      </c>
      <c r="FP42" s="148">
        <v>134.19999999999999</v>
      </c>
      <c r="FQ42" s="148">
        <v>89.2</v>
      </c>
      <c r="FR42" s="148">
        <v>104.8</v>
      </c>
      <c r="FS42" s="148">
        <v>123.9</v>
      </c>
      <c r="FT42" s="148">
        <v>97.7</v>
      </c>
      <c r="FU42" s="148">
        <v>114</v>
      </c>
      <c r="FV42" s="148">
        <v>128.19999999999999</v>
      </c>
      <c r="FW42" s="148">
        <v>62</v>
      </c>
      <c r="FX42" s="148">
        <v>109.2</v>
      </c>
      <c r="FY42" s="148">
        <v>95.4</v>
      </c>
      <c r="FZ42" s="148">
        <v>95.6</v>
      </c>
      <c r="GA42" s="148">
        <v>93.1</v>
      </c>
      <c r="GB42" s="148">
        <v>105.6</v>
      </c>
      <c r="GC42" s="148">
        <v>103.2</v>
      </c>
      <c r="GD42" s="148">
        <v>16</v>
      </c>
      <c r="GE42" s="148">
        <v>10.3</v>
      </c>
      <c r="GF42" s="148">
        <v>14.1</v>
      </c>
      <c r="GG42" s="148">
        <v>109.5</v>
      </c>
      <c r="GH42" s="148">
        <v>104.3</v>
      </c>
      <c r="GI42" s="148">
        <v>104.4</v>
      </c>
      <c r="GJ42" s="149" t="s">
        <v>197</v>
      </c>
      <c r="GK42" s="149" t="s">
        <v>197</v>
      </c>
      <c r="GL42" s="149" t="s">
        <v>197</v>
      </c>
      <c r="GM42" s="148">
        <v>114</v>
      </c>
      <c r="GN42" s="148">
        <v>39.799999999999997</v>
      </c>
      <c r="GO42" s="148">
        <v>66.900000000000006</v>
      </c>
      <c r="GP42" s="148">
        <v>73.099999999999994</v>
      </c>
      <c r="GQ42" s="148">
        <v>105.2</v>
      </c>
      <c r="GR42" s="148">
        <v>93.7</v>
      </c>
      <c r="GS42" s="148">
        <v>112.6</v>
      </c>
      <c r="GT42" s="148">
        <v>75</v>
      </c>
      <c r="GU42" s="148">
        <v>82.6</v>
      </c>
      <c r="GV42" s="148">
        <v>39.200000000000003</v>
      </c>
      <c r="GW42" s="148">
        <v>66.3</v>
      </c>
      <c r="GX42" s="148">
        <v>55.2</v>
      </c>
      <c r="GY42" s="148">
        <v>97.9</v>
      </c>
      <c r="GZ42" s="148">
        <v>82.6</v>
      </c>
      <c r="HA42" s="148">
        <v>90.1</v>
      </c>
      <c r="HB42" s="148">
        <v>94</v>
      </c>
      <c r="HC42" s="148">
        <v>99</v>
      </c>
      <c r="HD42" s="148">
        <v>97.5</v>
      </c>
      <c r="HE42" s="148">
        <v>155.1</v>
      </c>
      <c r="HF42" s="148">
        <v>30.1</v>
      </c>
      <c r="HG42" s="148">
        <v>37.1</v>
      </c>
      <c r="HH42" s="149" t="s">
        <v>197</v>
      </c>
      <c r="HI42" s="149" t="s">
        <v>197</v>
      </c>
      <c r="HJ42" s="149" t="s">
        <v>197</v>
      </c>
      <c r="HK42" s="149" t="s">
        <v>197</v>
      </c>
      <c r="HL42" s="149" t="s">
        <v>197</v>
      </c>
      <c r="HM42" s="149" t="s">
        <v>197</v>
      </c>
      <c r="HN42" s="149" t="s">
        <v>197</v>
      </c>
      <c r="HO42" s="148">
        <v>142.30000000000001</v>
      </c>
      <c r="HP42" s="148">
        <v>124.4</v>
      </c>
      <c r="HQ42" s="148">
        <v>133.4</v>
      </c>
      <c r="HR42" s="148">
        <v>48.7</v>
      </c>
      <c r="HS42" s="148">
        <v>48.5</v>
      </c>
      <c r="HT42" s="148">
        <v>48.6</v>
      </c>
      <c r="HU42" s="148">
        <v>91.1</v>
      </c>
      <c r="HV42" s="148">
        <v>84.1</v>
      </c>
      <c r="HW42" s="148">
        <v>84.5</v>
      </c>
      <c r="HX42" s="148">
        <v>158.4</v>
      </c>
      <c r="HY42" s="149" t="s">
        <v>197</v>
      </c>
      <c r="HZ42" s="148">
        <v>82.8</v>
      </c>
      <c r="IA42" s="148">
        <v>169.4</v>
      </c>
      <c r="IB42" s="148">
        <v>291.5</v>
      </c>
      <c r="IC42" s="148">
        <v>225.8</v>
      </c>
      <c r="ID42" s="148">
        <v>69.900000000000006</v>
      </c>
      <c r="IE42" s="148">
        <v>113.3</v>
      </c>
      <c r="IF42" s="149" t="s">
        <v>197</v>
      </c>
      <c r="IG42" s="149" t="s">
        <v>197</v>
      </c>
      <c r="IH42" s="148">
        <v>57.8</v>
      </c>
      <c r="II42" s="148">
        <v>117.2</v>
      </c>
      <c r="IJ42" s="148">
        <v>144.30000000000001</v>
      </c>
      <c r="IK42" s="149" t="s">
        <v>197</v>
      </c>
      <c r="IL42" s="149" t="s">
        <v>197</v>
      </c>
      <c r="IM42" s="148">
        <v>42.9</v>
      </c>
      <c r="IN42" s="149" t="s">
        <v>197</v>
      </c>
      <c r="IO42" s="148">
        <v>58.6</v>
      </c>
      <c r="IP42" s="149" t="s">
        <v>197</v>
      </c>
      <c r="IQ42" s="148">
        <v>48.5</v>
      </c>
      <c r="IR42" s="148">
        <v>61.9</v>
      </c>
      <c r="IS42" s="148">
        <v>44.7</v>
      </c>
      <c r="IT42" s="148">
        <v>51.1</v>
      </c>
      <c r="IU42" s="148">
        <v>47.2</v>
      </c>
      <c r="IV42" s="148">
        <v>22.3</v>
      </c>
      <c r="IW42" s="148">
        <v>27.5</v>
      </c>
      <c r="IX42" s="149" t="s">
        <v>197</v>
      </c>
      <c r="IY42" s="148">
        <v>127.3</v>
      </c>
      <c r="IZ42" s="148">
        <v>128.6</v>
      </c>
      <c r="JA42" s="148">
        <v>154.5</v>
      </c>
      <c r="JB42" s="149" t="s">
        <v>197</v>
      </c>
      <c r="JC42" s="148">
        <v>66.599999999999994</v>
      </c>
      <c r="JD42" s="148">
        <v>49.6</v>
      </c>
      <c r="JE42" s="148">
        <v>53.5</v>
      </c>
      <c r="JF42" s="48">
        <v>114.1</v>
      </c>
      <c r="JG42" s="48">
        <v>19.600000000000001</v>
      </c>
      <c r="JH42" s="48">
        <v>12.2</v>
      </c>
      <c r="JI42" s="48">
        <v>90</v>
      </c>
      <c r="JJ42" s="48">
        <v>100.9</v>
      </c>
      <c r="JK42" s="48">
        <v>94.9</v>
      </c>
      <c r="JL42" s="48">
        <v>78.2</v>
      </c>
      <c r="JM42" s="48">
        <v>52</v>
      </c>
      <c r="JN42" s="48">
        <v>53.4</v>
      </c>
      <c r="JO42" s="48">
        <v>254</v>
      </c>
    </row>
    <row r="43" spans="1:275">
      <c r="A43" s="45"/>
      <c r="B43" s="46" t="s">
        <v>135</v>
      </c>
      <c r="C43" s="45" t="s">
        <v>34</v>
      </c>
      <c r="D43" s="47" t="s">
        <v>197</v>
      </c>
      <c r="E43" s="47" t="s">
        <v>197</v>
      </c>
      <c r="F43" s="47" t="s">
        <v>197</v>
      </c>
      <c r="G43" s="47" t="s">
        <v>197</v>
      </c>
      <c r="H43" s="148">
        <v>135.4</v>
      </c>
      <c r="I43" s="148">
        <v>130.1</v>
      </c>
      <c r="J43" s="148">
        <v>119.6</v>
      </c>
      <c r="K43" s="148">
        <v>210.6</v>
      </c>
      <c r="L43" s="148">
        <v>114.6</v>
      </c>
      <c r="M43" s="148">
        <v>123.7</v>
      </c>
      <c r="N43" s="148">
        <v>96.4</v>
      </c>
      <c r="O43" s="148">
        <v>142</v>
      </c>
      <c r="P43" s="148">
        <v>104.1</v>
      </c>
      <c r="Q43" s="148">
        <v>110.2</v>
      </c>
      <c r="R43" s="148">
        <v>82.4</v>
      </c>
      <c r="S43" s="148">
        <v>89.9</v>
      </c>
      <c r="T43" s="148">
        <v>76</v>
      </c>
      <c r="U43" s="148">
        <v>156</v>
      </c>
      <c r="V43" s="148">
        <v>62.4</v>
      </c>
      <c r="W43" s="148">
        <v>152.6</v>
      </c>
      <c r="X43" s="148">
        <v>167.9</v>
      </c>
      <c r="Y43" s="148">
        <v>122.6</v>
      </c>
      <c r="Z43" s="148">
        <v>130.4</v>
      </c>
      <c r="AA43" s="148">
        <v>84.1</v>
      </c>
      <c r="AB43" s="148">
        <v>64.8</v>
      </c>
      <c r="AC43" s="148">
        <v>50.7</v>
      </c>
      <c r="AD43" s="148">
        <v>108.2</v>
      </c>
      <c r="AE43" s="148">
        <v>83.5</v>
      </c>
      <c r="AF43" s="148">
        <v>53.6</v>
      </c>
      <c r="AG43" s="148">
        <v>315.10000000000002</v>
      </c>
      <c r="AH43" s="148">
        <v>117.8</v>
      </c>
      <c r="AI43" s="148">
        <v>168.1</v>
      </c>
      <c r="AJ43" s="148">
        <v>45.9</v>
      </c>
      <c r="AK43" s="148">
        <v>141.5</v>
      </c>
      <c r="AL43" s="149" t="s">
        <v>197</v>
      </c>
      <c r="AM43" s="148">
        <v>45.7</v>
      </c>
      <c r="AN43" s="148">
        <v>22.6</v>
      </c>
      <c r="AO43" s="148">
        <v>75</v>
      </c>
      <c r="AP43" s="148">
        <v>74.5</v>
      </c>
      <c r="AQ43" s="148">
        <v>37.700000000000003</v>
      </c>
      <c r="AR43" s="148">
        <v>117.5</v>
      </c>
      <c r="AS43" s="149" t="s">
        <v>197</v>
      </c>
      <c r="AT43" s="148">
        <v>102.4</v>
      </c>
      <c r="AU43" s="149" t="s">
        <v>197</v>
      </c>
      <c r="AV43" s="148">
        <v>189.1</v>
      </c>
      <c r="AW43" s="148">
        <v>141.1</v>
      </c>
      <c r="AX43" s="148">
        <v>252.8</v>
      </c>
      <c r="AY43" s="148">
        <v>292.8</v>
      </c>
      <c r="AZ43" s="148">
        <v>118.3</v>
      </c>
      <c r="BA43" s="148">
        <v>121.4</v>
      </c>
      <c r="BB43" s="148">
        <v>121.3</v>
      </c>
      <c r="BC43" s="148">
        <v>94.8</v>
      </c>
      <c r="BD43" s="148">
        <v>61.6</v>
      </c>
      <c r="BE43" s="148">
        <v>69.2</v>
      </c>
      <c r="BF43" s="148">
        <v>107.5</v>
      </c>
      <c r="BG43" s="148">
        <v>102.5</v>
      </c>
      <c r="BH43" s="148">
        <v>102.9</v>
      </c>
      <c r="BI43" s="148">
        <v>109.4</v>
      </c>
      <c r="BJ43" s="148">
        <v>99.6</v>
      </c>
      <c r="BK43" s="148">
        <v>104.6</v>
      </c>
      <c r="BL43" s="148">
        <v>107.7</v>
      </c>
      <c r="BM43" s="148">
        <v>123.6</v>
      </c>
      <c r="BN43" s="148">
        <v>119.3</v>
      </c>
      <c r="BO43" s="149" t="s">
        <v>197</v>
      </c>
      <c r="BP43" s="148">
        <v>87.1</v>
      </c>
      <c r="BQ43" s="148">
        <v>70.400000000000006</v>
      </c>
      <c r="BR43" s="148">
        <v>95.7</v>
      </c>
      <c r="BS43" s="148">
        <v>93.5</v>
      </c>
      <c r="BT43" s="148">
        <v>94.5</v>
      </c>
      <c r="BU43" s="148">
        <v>167.8</v>
      </c>
      <c r="BV43" s="148">
        <v>60.2</v>
      </c>
      <c r="BW43" s="148">
        <v>94.7</v>
      </c>
      <c r="BX43" s="148">
        <v>155.30000000000001</v>
      </c>
      <c r="BY43" s="148">
        <v>102.4</v>
      </c>
      <c r="BZ43" s="148">
        <v>136.5</v>
      </c>
      <c r="CA43" s="148">
        <v>59.2</v>
      </c>
      <c r="CB43" s="148">
        <v>93.2</v>
      </c>
      <c r="CC43" s="148">
        <v>79.599999999999994</v>
      </c>
      <c r="CD43" s="148">
        <v>227.4</v>
      </c>
      <c r="CE43" s="148">
        <v>271.89999999999998</v>
      </c>
      <c r="CF43" s="148">
        <v>249.8</v>
      </c>
      <c r="CG43" s="149" t="s">
        <v>197</v>
      </c>
      <c r="CH43" s="149" t="s">
        <v>197</v>
      </c>
      <c r="CI43" s="149" t="s">
        <v>197</v>
      </c>
      <c r="CJ43" s="148">
        <v>62.8</v>
      </c>
      <c r="CK43" s="148">
        <v>59.5</v>
      </c>
      <c r="CL43" s="148">
        <v>60.9</v>
      </c>
      <c r="CM43" s="149" t="s">
        <v>197</v>
      </c>
      <c r="CN43" s="149" t="s">
        <v>197</v>
      </c>
      <c r="CO43" s="149" t="s">
        <v>197</v>
      </c>
      <c r="CP43" s="149" t="s">
        <v>197</v>
      </c>
      <c r="CQ43" s="149" t="s">
        <v>197</v>
      </c>
      <c r="CR43" s="149" t="s">
        <v>197</v>
      </c>
      <c r="CS43" s="149" t="s">
        <v>197</v>
      </c>
      <c r="CT43" s="148">
        <v>90.2</v>
      </c>
      <c r="CU43" s="148">
        <v>99.5</v>
      </c>
      <c r="CV43" s="148">
        <v>95.6</v>
      </c>
      <c r="CW43" s="148">
        <v>114.3</v>
      </c>
      <c r="CX43" s="148">
        <v>97.4</v>
      </c>
      <c r="CY43" s="148">
        <v>104.8</v>
      </c>
      <c r="CZ43" s="148">
        <v>97.5</v>
      </c>
      <c r="DA43" s="148">
        <v>27.6</v>
      </c>
      <c r="DB43" s="148">
        <v>50</v>
      </c>
      <c r="DC43" s="148">
        <v>42.9</v>
      </c>
      <c r="DD43" s="148">
        <v>195.8</v>
      </c>
      <c r="DE43" s="148">
        <v>137.19999999999999</v>
      </c>
      <c r="DF43" s="148">
        <v>173.8</v>
      </c>
      <c r="DG43" s="148">
        <v>92.7</v>
      </c>
      <c r="DH43" s="148">
        <v>151.30000000000001</v>
      </c>
      <c r="DI43" s="148">
        <v>130.6</v>
      </c>
      <c r="DJ43" s="148">
        <v>172.1</v>
      </c>
      <c r="DK43" s="148">
        <v>132.80000000000001</v>
      </c>
      <c r="DL43" s="148">
        <v>151.19999999999999</v>
      </c>
      <c r="DM43" s="148">
        <v>63.2</v>
      </c>
      <c r="DN43" s="148">
        <v>62</v>
      </c>
      <c r="DO43" s="148">
        <v>62.5</v>
      </c>
      <c r="DP43" s="149" t="s">
        <v>197</v>
      </c>
      <c r="DQ43" s="149" t="s">
        <v>197</v>
      </c>
      <c r="DR43" s="149" t="s">
        <v>197</v>
      </c>
      <c r="DS43" s="149" t="s">
        <v>197</v>
      </c>
      <c r="DT43" s="149" t="s">
        <v>197</v>
      </c>
      <c r="DU43" s="149" t="s">
        <v>197</v>
      </c>
      <c r="DV43" s="148">
        <v>26.2</v>
      </c>
      <c r="DW43" s="148">
        <v>14.4</v>
      </c>
      <c r="DX43" s="148">
        <v>18.600000000000001</v>
      </c>
      <c r="DY43" s="148">
        <v>123.2</v>
      </c>
      <c r="DZ43" s="148">
        <v>76.7</v>
      </c>
      <c r="EA43" s="148">
        <v>103.2</v>
      </c>
      <c r="EB43" s="148">
        <v>31.4</v>
      </c>
      <c r="EC43" s="148">
        <v>20.7</v>
      </c>
      <c r="ED43" s="148">
        <v>23.7</v>
      </c>
      <c r="EE43" s="148">
        <v>14.4</v>
      </c>
      <c r="EF43" s="149" t="s">
        <v>197</v>
      </c>
      <c r="EG43" s="149" t="s">
        <v>197</v>
      </c>
      <c r="EH43" s="149" t="s">
        <v>197</v>
      </c>
      <c r="EI43" s="148">
        <v>67.7</v>
      </c>
      <c r="EJ43" s="148">
        <v>101.4</v>
      </c>
      <c r="EK43" s="148">
        <v>89.5</v>
      </c>
      <c r="EL43" s="149" t="s">
        <v>197</v>
      </c>
      <c r="EM43" s="148">
        <v>60.5</v>
      </c>
      <c r="EN43" s="148">
        <v>47.3</v>
      </c>
      <c r="EO43" s="148">
        <v>54</v>
      </c>
      <c r="EP43" s="149" t="s">
        <v>197</v>
      </c>
      <c r="EQ43" s="149" t="s">
        <v>197</v>
      </c>
      <c r="ER43" s="149" t="s">
        <v>197</v>
      </c>
      <c r="ES43" s="149" t="s">
        <v>197</v>
      </c>
      <c r="ET43" s="148">
        <v>86.3</v>
      </c>
      <c r="EU43" s="149" t="s">
        <v>197</v>
      </c>
      <c r="EV43" s="148">
        <v>102</v>
      </c>
      <c r="EW43" s="148">
        <v>95.1</v>
      </c>
      <c r="EX43" s="148">
        <v>97.3</v>
      </c>
      <c r="EY43" s="148">
        <v>68.099999999999994</v>
      </c>
      <c r="EZ43" s="148">
        <v>128.80000000000001</v>
      </c>
      <c r="FA43" s="148">
        <v>49.6</v>
      </c>
      <c r="FB43" s="148">
        <v>80.599999999999994</v>
      </c>
      <c r="FC43" s="148">
        <v>21.9</v>
      </c>
      <c r="FD43" s="148">
        <v>130.80000000000001</v>
      </c>
      <c r="FE43" s="148">
        <v>64.099999999999994</v>
      </c>
      <c r="FF43" s="148">
        <v>92.4</v>
      </c>
      <c r="FG43" s="148">
        <v>116.2</v>
      </c>
      <c r="FH43" s="148">
        <v>55.9</v>
      </c>
      <c r="FI43" s="148">
        <v>98.5</v>
      </c>
      <c r="FJ43" s="148">
        <v>54.6</v>
      </c>
      <c r="FK43" s="148">
        <v>45.4</v>
      </c>
      <c r="FL43" s="148">
        <v>49.5</v>
      </c>
      <c r="FM43" s="148">
        <v>143</v>
      </c>
      <c r="FN43" s="148">
        <v>84.2</v>
      </c>
      <c r="FO43" s="148">
        <v>118.3</v>
      </c>
      <c r="FP43" s="148">
        <v>154.1</v>
      </c>
      <c r="FQ43" s="148">
        <v>46.3</v>
      </c>
      <c r="FR43" s="148">
        <v>83.5</v>
      </c>
      <c r="FS43" s="148">
        <v>120.9</v>
      </c>
      <c r="FT43" s="148">
        <v>124.4</v>
      </c>
      <c r="FU43" s="148">
        <v>122.2</v>
      </c>
      <c r="FV43" s="148">
        <v>122</v>
      </c>
      <c r="FW43" s="148">
        <v>211.2</v>
      </c>
      <c r="FX43" s="148">
        <v>136.5</v>
      </c>
      <c r="FY43" s="148">
        <v>109.5</v>
      </c>
      <c r="FZ43" s="148">
        <v>109.7</v>
      </c>
      <c r="GA43" s="148">
        <v>105.7</v>
      </c>
      <c r="GB43" s="148">
        <v>123.4</v>
      </c>
      <c r="GC43" s="148">
        <v>120</v>
      </c>
      <c r="GD43" s="148">
        <v>49</v>
      </c>
      <c r="GE43" s="148">
        <v>45.1</v>
      </c>
      <c r="GF43" s="148">
        <v>47.7</v>
      </c>
      <c r="GG43" s="148">
        <v>200.2</v>
      </c>
      <c r="GH43" s="148">
        <v>167.3</v>
      </c>
      <c r="GI43" s="148">
        <v>167.5</v>
      </c>
      <c r="GJ43" s="148">
        <v>6.5</v>
      </c>
      <c r="GK43" s="148">
        <v>5.6</v>
      </c>
      <c r="GL43" s="148">
        <v>5.9</v>
      </c>
      <c r="GM43" s="148">
        <v>77.7</v>
      </c>
      <c r="GN43" s="148">
        <v>42.5</v>
      </c>
      <c r="GO43" s="148">
        <v>55.3</v>
      </c>
      <c r="GP43" s="148">
        <v>66.900000000000006</v>
      </c>
      <c r="GQ43" s="148">
        <v>73.400000000000006</v>
      </c>
      <c r="GR43" s="148">
        <v>71.099999999999994</v>
      </c>
      <c r="GS43" s="148">
        <v>79</v>
      </c>
      <c r="GT43" s="148">
        <v>26.7</v>
      </c>
      <c r="GU43" s="148">
        <v>37.299999999999997</v>
      </c>
      <c r="GV43" s="148">
        <v>111.6</v>
      </c>
      <c r="GW43" s="148">
        <v>133.9</v>
      </c>
      <c r="GX43" s="148">
        <v>124.7</v>
      </c>
      <c r="GY43" s="148">
        <v>97.8</v>
      </c>
      <c r="GZ43" s="148">
        <v>112.5</v>
      </c>
      <c r="HA43" s="148">
        <v>105.2</v>
      </c>
      <c r="HB43" s="148">
        <v>109.1</v>
      </c>
      <c r="HC43" s="148">
        <v>162.69999999999999</v>
      </c>
      <c r="HD43" s="148">
        <v>146.4</v>
      </c>
      <c r="HE43" s="148">
        <v>926.8</v>
      </c>
      <c r="HF43" s="148">
        <v>129.80000000000001</v>
      </c>
      <c r="HG43" s="148">
        <v>173.9</v>
      </c>
      <c r="HH43" s="148">
        <v>17.8</v>
      </c>
      <c r="HI43" s="148">
        <v>39.799999999999997</v>
      </c>
      <c r="HJ43" s="148">
        <v>53.4</v>
      </c>
      <c r="HK43" s="148">
        <v>46.8</v>
      </c>
      <c r="HL43" s="148">
        <v>35.799999999999997</v>
      </c>
      <c r="HM43" s="148">
        <v>56.1</v>
      </c>
      <c r="HN43" s="148">
        <v>50.3</v>
      </c>
      <c r="HO43" s="148">
        <v>109.8</v>
      </c>
      <c r="HP43" s="148">
        <v>121.9</v>
      </c>
      <c r="HQ43" s="148">
        <v>115.7</v>
      </c>
      <c r="HR43" s="148">
        <v>117.6</v>
      </c>
      <c r="HS43" s="148">
        <v>192.7</v>
      </c>
      <c r="HT43" s="148">
        <v>166.8</v>
      </c>
      <c r="HU43" s="148">
        <v>115.3</v>
      </c>
      <c r="HV43" s="148">
        <v>95.9</v>
      </c>
      <c r="HW43" s="148">
        <v>97</v>
      </c>
      <c r="HX43" s="148">
        <v>118.7</v>
      </c>
      <c r="HY43" s="149" t="s">
        <v>197</v>
      </c>
      <c r="HZ43" s="148">
        <v>83.9</v>
      </c>
      <c r="IA43" s="148">
        <v>3.5</v>
      </c>
      <c r="IB43" s="148">
        <v>208.4</v>
      </c>
      <c r="IC43" s="148">
        <v>98</v>
      </c>
      <c r="ID43" s="148">
        <v>147.69999999999999</v>
      </c>
      <c r="IE43" s="149" t="s">
        <v>197</v>
      </c>
      <c r="IF43" s="149" t="s">
        <v>197</v>
      </c>
      <c r="IG43" s="149" t="s">
        <v>197</v>
      </c>
      <c r="IH43" s="148">
        <v>91.4</v>
      </c>
      <c r="II43" s="149" t="s">
        <v>197</v>
      </c>
      <c r="IJ43" s="149" t="s">
        <v>197</v>
      </c>
      <c r="IK43" s="149" t="s">
        <v>197</v>
      </c>
      <c r="IL43" s="149" t="s">
        <v>197</v>
      </c>
      <c r="IM43" s="149" t="s">
        <v>197</v>
      </c>
      <c r="IN43" s="149" t="s">
        <v>197</v>
      </c>
      <c r="IO43" s="149" t="s">
        <v>197</v>
      </c>
      <c r="IP43" s="149" t="s">
        <v>197</v>
      </c>
      <c r="IQ43" s="148">
        <v>66.7</v>
      </c>
      <c r="IR43" s="148">
        <v>96</v>
      </c>
      <c r="IS43" s="148">
        <v>69</v>
      </c>
      <c r="IT43" s="148">
        <v>79.099999999999994</v>
      </c>
      <c r="IU43" s="148">
        <v>139.30000000000001</v>
      </c>
      <c r="IV43" s="148">
        <v>108.4</v>
      </c>
      <c r="IW43" s="148">
        <v>114.9</v>
      </c>
      <c r="IX43" s="149" t="s">
        <v>197</v>
      </c>
      <c r="IY43" s="148">
        <v>64.5</v>
      </c>
      <c r="IZ43" s="148">
        <v>70.7</v>
      </c>
      <c r="JA43" s="148">
        <v>46.9</v>
      </c>
      <c r="JB43" s="149" t="s">
        <v>197</v>
      </c>
      <c r="JC43" s="148">
        <v>103.9</v>
      </c>
      <c r="JD43" s="148">
        <v>119.9</v>
      </c>
      <c r="JE43" s="148">
        <v>116.2</v>
      </c>
      <c r="JF43" s="48">
        <v>67.400000000000006</v>
      </c>
      <c r="JG43" s="48" t="s">
        <v>87</v>
      </c>
      <c r="JH43" s="48">
        <v>27.7</v>
      </c>
      <c r="JI43" s="48">
        <v>107.4</v>
      </c>
      <c r="JJ43" s="48">
        <v>104.7</v>
      </c>
      <c r="JK43" s="48">
        <v>114.1</v>
      </c>
      <c r="JL43" s="48">
        <v>78.599999999999994</v>
      </c>
      <c r="JM43" s="48">
        <v>105</v>
      </c>
      <c r="JN43" s="48">
        <v>97.9</v>
      </c>
      <c r="JO43" s="48">
        <v>72.8</v>
      </c>
    </row>
    <row r="44" spans="1:275">
      <c r="A44" s="45"/>
      <c r="B44" s="46" t="s">
        <v>136</v>
      </c>
      <c r="C44" s="45" t="s">
        <v>35</v>
      </c>
      <c r="D44" s="47" t="s">
        <v>197</v>
      </c>
      <c r="E44" s="47" t="s">
        <v>197</v>
      </c>
      <c r="F44" s="47" t="s">
        <v>197</v>
      </c>
      <c r="G44" s="47" t="s">
        <v>197</v>
      </c>
      <c r="H44" s="148">
        <v>120.8</v>
      </c>
      <c r="I44" s="148">
        <v>120.7</v>
      </c>
      <c r="J44" s="148">
        <v>124.7</v>
      </c>
      <c r="K44" s="148">
        <v>73</v>
      </c>
      <c r="L44" s="148">
        <v>91.4</v>
      </c>
      <c r="M44" s="148">
        <v>145.19999999999999</v>
      </c>
      <c r="N44" s="148">
        <v>109.5</v>
      </c>
      <c r="O44" s="148">
        <v>108.5</v>
      </c>
      <c r="P44" s="148">
        <v>102.3</v>
      </c>
      <c r="Q44" s="148">
        <v>61.9</v>
      </c>
      <c r="R44" s="148">
        <v>74.8</v>
      </c>
      <c r="S44" s="148">
        <v>91.1</v>
      </c>
      <c r="T44" s="148">
        <v>57.8</v>
      </c>
      <c r="U44" s="148">
        <v>260</v>
      </c>
      <c r="V44" s="148">
        <v>74.2</v>
      </c>
      <c r="W44" s="148">
        <v>126.2</v>
      </c>
      <c r="X44" s="148">
        <v>95.3</v>
      </c>
      <c r="Y44" s="148">
        <v>138</v>
      </c>
      <c r="Z44" s="148">
        <v>97.6</v>
      </c>
      <c r="AA44" s="148">
        <v>90.8</v>
      </c>
      <c r="AB44" s="148">
        <v>58.8</v>
      </c>
      <c r="AC44" s="148">
        <v>63.1</v>
      </c>
      <c r="AD44" s="148">
        <v>160.30000000000001</v>
      </c>
      <c r="AE44" s="148">
        <v>95.5</v>
      </c>
      <c r="AF44" s="148">
        <v>98.3</v>
      </c>
      <c r="AG44" s="148">
        <v>93.3</v>
      </c>
      <c r="AH44" s="148">
        <v>100.2</v>
      </c>
      <c r="AI44" s="149" t="s">
        <v>197</v>
      </c>
      <c r="AJ44" s="148">
        <v>72.099999999999994</v>
      </c>
      <c r="AK44" s="148">
        <v>168.6</v>
      </c>
      <c r="AL44" s="149" t="s">
        <v>197</v>
      </c>
      <c r="AM44" s="148">
        <v>79.099999999999994</v>
      </c>
      <c r="AN44" s="148">
        <v>58.9</v>
      </c>
      <c r="AO44" s="148">
        <v>90.4</v>
      </c>
      <c r="AP44" s="148">
        <v>90.1</v>
      </c>
      <c r="AQ44" s="148">
        <v>69.400000000000006</v>
      </c>
      <c r="AR44" s="148">
        <v>114.3</v>
      </c>
      <c r="AS44" s="149" t="s">
        <v>197</v>
      </c>
      <c r="AT44" s="148">
        <v>92.3</v>
      </c>
      <c r="AU44" s="149" t="s">
        <v>197</v>
      </c>
      <c r="AV44" s="148">
        <v>113.6</v>
      </c>
      <c r="AW44" s="148">
        <v>368.2</v>
      </c>
      <c r="AX44" s="148">
        <v>33.799999999999997</v>
      </c>
      <c r="AY44" s="148">
        <v>56.4</v>
      </c>
      <c r="AZ44" s="148">
        <v>108.1</v>
      </c>
      <c r="BA44" s="148">
        <v>101.1</v>
      </c>
      <c r="BB44" s="148">
        <v>101.4</v>
      </c>
      <c r="BC44" s="148">
        <v>85.1</v>
      </c>
      <c r="BD44" s="148">
        <v>98.9</v>
      </c>
      <c r="BE44" s="148">
        <v>95.8</v>
      </c>
      <c r="BF44" s="148">
        <v>88.7</v>
      </c>
      <c r="BG44" s="148">
        <v>98</v>
      </c>
      <c r="BH44" s="148">
        <v>97.4</v>
      </c>
      <c r="BI44" s="148">
        <v>64.099999999999994</v>
      </c>
      <c r="BJ44" s="148">
        <v>55.9</v>
      </c>
      <c r="BK44" s="148">
        <v>60.1</v>
      </c>
      <c r="BL44" s="148">
        <v>70.8</v>
      </c>
      <c r="BM44" s="148">
        <v>37.700000000000003</v>
      </c>
      <c r="BN44" s="148">
        <v>46.6</v>
      </c>
      <c r="BO44" s="148">
        <v>187.9</v>
      </c>
      <c r="BP44" s="148">
        <v>70.900000000000006</v>
      </c>
      <c r="BQ44" s="148">
        <v>72.2</v>
      </c>
      <c r="BR44" s="148">
        <v>139.19999999999999</v>
      </c>
      <c r="BS44" s="148">
        <v>78</v>
      </c>
      <c r="BT44" s="148">
        <v>106.4</v>
      </c>
      <c r="BU44" s="148">
        <v>44.1</v>
      </c>
      <c r="BV44" s="148">
        <v>48.3</v>
      </c>
      <c r="BW44" s="148">
        <v>47</v>
      </c>
      <c r="BX44" s="148">
        <v>289.39999999999998</v>
      </c>
      <c r="BY44" s="148">
        <v>178.3</v>
      </c>
      <c r="BZ44" s="148">
        <v>249.9</v>
      </c>
      <c r="CA44" s="148">
        <v>115.4</v>
      </c>
      <c r="CB44" s="148">
        <v>91.5</v>
      </c>
      <c r="CC44" s="148">
        <v>101</v>
      </c>
      <c r="CD44" s="148">
        <v>103</v>
      </c>
      <c r="CE44" s="148">
        <v>89.5</v>
      </c>
      <c r="CF44" s="148">
        <v>96.2</v>
      </c>
      <c r="CG44" s="149" t="s">
        <v>197</v>
      </c>
      <c r="CH44" s="149" t="s">
        <v>197</v>
      </c>
      <c r="CI44" s="149" t="s">
        <v>197</v>
      </c>
      <c r="CJ44" s="148">
        <v>102.2</v>
      </c>
      <c r="CK44" s="148">
        <v>58.1</v>
      </c>
      <c r="CL44" s="148">
        <v>76.5</v>
      </c>
      <c r="CM44" s="149" t="s">
        <v>197</v>
      </c>
      <c r="CN44" s="149" t="s">
        <v>197</v>
      </c>
      <c r="CO44" s="149" t="s">
        <v>197</v>
      </c>
      <c r="CP44" s="148">
        <v>354.2</v>
      </c>
      <c r="CQ44" s="148">
        <v>283.8</v>
      </c>
      <c r="CR44" s="148">
        <v>314.5</v>
      </c>
      <c r="CS44" s="148">
        <v>36</v>
      </c>
      <c r="CT44" s="148">
        <v>72.900000000000006</v>
      </c>
      <c r="CU44" s="148">
        <v>44.9</v>
      </c>
      <c r="CV44" s="148">
        <v>56.7</v>
      </c>
      <c r="CW44" s="148">
        <v>139.80000000000001</v>
      </c>
      <c r="CX44" s="148">
        <v>67.900000000000006</v>
      </c>
      <c r="CY44" s="148">
        <v>99.5</v>
      </c>
      <c r="CZ44" s="148">
        <v>78</v>
      </c>
      <c r="DA44" s="148">
        <v>34.1</v>
      </c>
      <c r="DB44" s="148">
        <v>39.6</v>
      </c>
      <c r="DC44" s="148">
        <v>37.9</v>
      </c>
      <c r="DD44" s="148">
        <v>279</v>
      </c>
      <c r="DE44" s="148">
        <v>149.9</v>
      </c>
      <c r="DF44" s="148">
        <v>230.7</v>
      </c>
      <c r="DG44" s="148">
        <v>131.4</v>
      </c>
      <c r="DH44" s="148">
        <v>101.7</v>
      </c>
      <c r="DI44" s="148">
        <v>112.2</v>
      </c>
      <c r="DJ44" s="148">
        <v>115.1</v>
      </c>
      <c r="DK44" s="148">
        <v>61.4</v>
      </c>
      <c r="DL44" s="148">
        <v>86.6</v>
      </c>
      <c r="DM44" s="148">
        <v>109.9</v>
      </c>
      <c r="DN44" s="148">
        <v>62.8</v>
      </c>
      <c r="DO44" s="148">
        <v>80.7</v>
      </c>
      <c r="DP44" s="148">
        <v>332.7</v>
      </c>
      <c r="DQ44" s="148">
        <v>140</v>
      </c>
      <c r="DR44" s="148">
        <v>208.2</v>
      </c>
      <c r="DS44" s="148">
        <v>11.1</v>
      </c>
      <c r="DT44" s="148">
        <v>15.9</v>
      </c>
      <c r="DU44" s="148">
        <v>14.1</v>
      </c>
      <c r="DV44" s="148">
        <v>77.8</v>
      </c>
      <c r="DW44" s="148">
        <v>89.7</v>
      </c>
      <c r="DX44" s="148">
        <v>85.5</v>
      </c>
      <c r="DY44" s="148">
        <v>370.9</v>
      </c>
      <c r="DZ44" s="148">
        <v>366.4</v>
      </c>
      <c r="EA44" s="148">
        <v>368.9</v>
      </c>
      <c r="EB44" s="148">
        <v>54.4</v>
      </c>
      <c r="EC44" s="148">
        <v>48.7</v>
      </c>
      <c r="ED44" s="148">
        <v>50.3</v>
      </c>
      <c r="EE44" s="148">
        <v>24.9</v>
      </c>
      <c r="EF44" s="148">
        <v>53.1</v>
      </c>
      <c r="EG44" s="148">
        <v>22.3</v>
      </c>
      <c r="EH44" s="148">
        <v>35.5</v>
      </c>
      <c r="EI44" s="148">
        <v>40.1</v>
      </c>
      <c r="EJ44" s="148">
        <v>40.9</v>
      </c>
      <c r="EK44" s="148">
        <v>40.6</v>
      </c>
      <c r="EL44" s="149" t="s">
        <v>197</v>
      </c>
      <c r="EM44" s="148">
        <v>209.5</v>
      </c>
      <c r="EN44" s="148">
        <v>15.8</v>
      </c>
      <c r="EO44" s="148">
        <v>113.4</v>
      </c>
      <c r="EP44" s="148">
        <v>32.1</v>
      </c>
      <c r="EQ44" s="148">
        <v>25.3</v>
      </c>
      <c r="ER44" s="148">
        <v>29.1</v>
      </c>
      <c r="ES44" s="149" t="s">
        <v>197</v>
      </c>
      <c r="ET44" s="148">
        <v>91.9</v>
      </c>
      <c r="EU44" s="148">
        <v>124.3</v>
      </c>
      <c r="EV44" s="148">
        <v>101.6</v>
      </c>
      <c r="EW44" s="148">
        <v>83.3</v>
      </c>
      <c r="EX44" s="148">
        <v>89.1</v>
      </c>
      <c r="EY44" s="148">
        <v>99.3</v>
      </c>
      <c r="EZ44" s="148">
        <v>92</v>
      </c>
      <c r="FA44" s="148">
        <v>80.7</v>
      </c>
      <c r="FB44" s="148">
        <v>85.1</v>
      </c>
      <c r="FC44" s="148">
        <v>294.7</v>
      </c>
      <c r="FD44" s="148">
        <v>105.7</v>
      </c>
      <c r="FE44" s="148">
        <v>87.7</v>
      </c>
      <c r="FF44" s="148">
        <v>95.3</v>
      </c>
      <c r="FG44" s="148">
        <v>33.5</v>
      </c>
      <c r="FH44" s="148">
        <v>45.7</v>
      </c>
      <c r="FI44" s="148">
        <v>37.1</v>
      </c>
      <c r="FJ44" s="148">
        <v>51.2</v>
      </c>
      <c r="FK44" s="148">
        <v>187.9</v>
      </c>
      <c r="FL44" s="148">
        <v>127.2</v>
      </c>
      <c r="FM44" s="148">
        <v>102.5</v>
      </c>
      <c r="FN44" s="148">
        <v>84</v>
      </c>
      <c r="FO44" s="148">
        <v>94.7</v>
      </c>
      <c r="FP44" s="148">
        <v>58.4</v>
      </c>
      <c r="FQ44" s="148">
        <v>74.400000000000006</v>
      </c>
      <c r="FR44" s="148">
        <v>68.8</v>
      </c>
      <c r="FS44" s="148">
        <v>143.5</v>
      </c>
      <c r="FT44" s="148">
        <v>88.3</v>
      </c>
      <c r="FU44" s="148">
        <v>122.7</v>
      </c>
      <c r="FV44" s="148">
        <v>96.1</v>
      </c>
      <c r="FW44" s="148">
        <v>104.2</v>
      </c>
      <c r="FX44" s="148">
        <v>106.3</v>
      </c>
      <c r="FY44" s="148">
        <v>128.5</v>
      </c>
      <c r="FZ44" s="148">
        <v>128.30000000000001</v>
      </c>
      <c r="GA44" s="148">
        <v>95.6</v>
      </c>
      <c r="GB44" s="148">
        <v>87.7</v>
      </c>
      <c r="GC44" s="148">
        <v>89.2</v>
      </c>
      <c r="GD44" s="148">
        <v>91.3</v>
      </c>
      <c r="GE44" s="148">
        <v>28.4</v>
      </c>
      <c r="GF44" s="148">
        <v>69.8</v>
      </c>
      <c r="GG44" s="148">
        <v>221.1</v>
      </c>
      <c r="GH44" s="148">
        <v>252.2</v>
      </c>
      <c r="GI44" s="148">
        <v>252</v>
      </c>
      <c r="GJ44" s="148">
        <v>510.5</v>
      </c>
      <c r="GK44" s="148">
        <v>94.2</v>
      </c>
      <c r="GL44" s="148">
        <v>252.9</v>
      </c>
      <c r="GM44" s="148">
        <v>75.8</v>
      </c>
      <c r="GN44" s="148">
        <v>86.5</v>
      </c>
      <c r="GO44" s="148">
        <v>82.6</v>
      </c>
      <c r="GP44" s="148">
        <v>111.9</v>
      </c>
      <c r="GQ44" s="148">
        <v>96.8</v>
      </c>
      <c r="GR44" s="148">
        <v>102.2</v>
      </c>
      <c r="GS44" s="148">
        <v>65.8</v>
      </c>
      <c r="GT44" s="148">
        <v>121.5</v>
      </c>
      <c r="GU44" s="148">
        <v>110.3</v>
      </c>
      <c r="GV44" s="148">
        <v>15.5</v>
      </c>
      <c r="GW44" s="148">
        <v>8.6</v>
      </c>
      <c r="GX44" s="148">
        <v>11.4</v>
      </c>
      <c r="GY44" s="148">
        <v>98.5</v>
      </c>
      <c r="GZ44" s="148">
        <v>101.4</v>
      </c>
      <c r="HA44" s="148">
        <v>100</v>
      </c>
      <c r="HB44" s="148">
        <v>81.099999999999994</v>
      </c>
      <c r="HC44" s="148">
        <v>85.2</v>
      </c>
      <c r="HD44" s="148">
        <v>83.9</v>
      </c>
      <c r="HE44" s="148">
        <v>480.8</v>
      </c>
      <c r="HF44" s="148">
        <v>89.1</v>
      </c>
      <c r="HG44" s="148">
        <v>110.9</v>
      </c>
      <c r="HH44" s="148">
        <v>51</v>
      </c>
      <c r="HI44" s="148">
        <v>55.6</v>
      </c>
      <c r="HJ44" s="148">
        <v>62.8</v>
      </c>
      <c r="HK44" s="148">
        <v>59.3</v>
      </c>
      <c r="HL44" s="148">
        <v>48.2</v>
      </c>
      <c r="HM44" s="148">
        <v>58.5</v>
      </c>
      <c r="HN44" s="148">
        <v>55.6</v>
      </c>
      <c r="HO44" s="148">
        <v>122.2</v>
      </c>
      <c r="HP44" s="148">
        <v>117.1</v>
      </c>
      <c r="HQ44" s="148">
        <v>119.7</v>
      </c>
      <c r="HR44" s="148">
        <v>109</v>
      </c>
      <c r="HS44" s="148">
        <v>105.3</v>
      </c>
      <c r="HT44" s="148">
        <v>106.6</v>
      </c>
      <c r="HU44" s="148">
        <v>117.3</v>
      </c>
      <c r="HV44" s="148">
        <v>100.9</v>
      </c>
      <c r="HW44" s="148">
        <v>101.8</v>
      </c>
      <c r="HX44" s="148">
        <v>185.9</v>
      </c>
      <c r="HY44" s="149" t="s">
        <v>197</v>
      </c>
      <c r="HZ44" s="148">
        <v>75.5</v>
      </c>
      <c r="IA44" s="148">
        <v>65.400000000000006</v>
      </c>
      <c r="IB44" s="148">
        <v>177.7</v>
      </c>
      <c r="IC44" s="148">
        <v>117.3</v>
      </c>
      <c r="ID44" s="148">
        <v>149.80000000000001</v>
      </c>
      <c r="IE44" s="148">
        <v>60.1</v>
      </c>
      <c r="IF44" s="148">
        <v>86.4</v>
      </c>
      <c r="IG44" s="149" t="s">
        <v>197</v>
      </c>
      <c r="IH44" s="148">
        <v>89.8</v>
      </c>
      <c r="II44" s="148">
        <v>123.5</v>
      </c>
      <c r="IJ44" s="148">
        <v>162</v>
      </c>
      <c r="IK44" s="148">
        <v>28.1</v>
      </c>
      <c r="IL44" s="148">
        <v>88.1</v>
      </c>
      <c r="IM44" s="148">
        <v>178.6</v>
      </c>
      <c r="IN44" s="148">
        <v>85.6</v>
      </c>
      <c r="IO44" s="149" t="s">
        <v>197</v>
      </c>
      <c r="IP44" s="148">
        <v>218.4</v>
      </c>
      <c r="IQ44" s="148">
        <v>87.5</v>
      </c>
      <c r="IR44" s="148">
        <v>89.4</v>
      </c>
      <c r="IS44" s="148">
        <v>91.2</v>
      </c>
      <c r="IT44" s="148">
        <v>90.5</v>
      </c>
      <c r="IU44" s="148">
        <v>69.900000000000006</v>
      </c>
      <c r="IV44" s="148">
        <v>19.899999999999999</v>
      </c>
      <c r="IW44" s="148">
        <v>30.4</v>
      </c>
      <c r="IX44" s="149" t="s">
        <v>197</v>
      </c>
      <c r="IY44" s="148">
        <v>65.400000000000006</v>
      </c>
      <c r="IZ44" s="148">
        <v>64.099999999999994</v>
      </c>
      <c r="JA44" s="148">
        <v>90.7</v>
      </c>
      <c r="JB44" s="148">
        <v>71.099999999999994</v>
      </c>
      <c r="JC44" s="148">
        <v>65.8</v>
      </c>
      <c r="JD44" s="148">
        <v>146.6</v>
      </c>
      <c r="JE44" s="148">
        <v>128</v>
      </c>
      <c r="JF44" s="48">
        <v>45.5</v>
      </c>
      <c r="JG44" s="48">
        <v>49.1</v>
      </c>
      <c r="JH44" s="48">
        <v>47</v>
      </c>
      <c r="JI44" s="48">
        <v>93</v>
      </c>
      <c r="JJ44" s="48">
        <v>109.8</v>
      </c>
      <c r="JK44" s="48">
        <v>121.6</v>
      </c>
      <c r="JL44" s="48">
        <v>99.2</v>
      </c>
      <c r="JM44" s="48">
        <v>102.4</v>
      </c>
      <c r="JN44" s="48">
        <v>90.8</v>
      </c>
      <c r="JO44" s="48">
        <v>48.9</v>
      </c>
    </row>
    <row r="45" spans="1:275">
      <c r="A45" s="45"/>
      <c r="B45" s="46" t="s">
        <v>137</v>
      </c>
      <c r="C45" s="45" t="s">
        <v>36</v>
      </c>
      <c r="D45" s="47" t="s">
        <v>197</v>
      </c>
      <c r="E45" s="47" t="s">
        <v>197</v>
      </c>
      <c r="F45" s="47" t="s">
        <v>197</v>
      </c>
      <c r="G45" s="47" t="s">
        <v>197</v>
      </c>
      <c r="H45" s="148">
        <v>122.5</v>
      </c>
      <c r="I45" s="148">
        <v>118.2</v>
      </c>
      <c r="J45" s="148">
        <v>116.4</v>
      </c>
      <c r="K45" s="148">
        <v>206.7</v>
      </c>
      <c r="L45" s="148">
        <v>70.400000000000006</v>
      </c>
      <c r="M45" s="148">
        <v>101.9</v>
      </c>
      <c r="N45" s="148">
        <v>85.2</v>
      </c>
      <c r="O45" s="148">
        <v>108.5</v>
      </c>
      <c r="P45" s="148">
        <v>73.599999999999994</v>
      </c>
      <c r="Q45" s="148">
        <v>48.7</v>
      </c>
      <c r="R45" s="148">
        <v>86.3</v>
      </c>
      <c r="S45" s="148">
        <v>97.8</v>
      </c>
      <c r="T45" s="148">
        <v>26.5</v>
      </c>
      <c r="U45" s="148">
        <v>44.9</v>
      </c>
      <c r="V45" s="148">
        <v>83.2</v>
      </c>
      <c r="W45" s="148">
        <v>114</v>
      </c>
      <c r="X45" s="148">
        <v>89</v>
      </c>
      <c r="Y45" s="148">
        <v>91.9</v>
      </c>
      <c r="Z45" s="148">
        <v>99.3</v>
      </c>
      <c r="AA45" s="148">
        <v>33.799999999999997</v>
      </c>
      <c r="AB45" s="148">
        <v>102.7</v>
      </c>
      <c r="AC45" s="148">
        <v>61.1</v>
      </c>
      <c r="AD45" s="148">
        <v>183.4</v>
      </c>
      <c r="AE45" s="148">
        <v>75.7</v>
      </c>
      <c r="AF45" s="148">
        <v>62.5</v>
      </c>
      <c r="AG45" s="148">
        <v>159.1</v>
      </c>
      <c r="AH45" s="148">
        <v>83</v>
      </c>
      <c r="AI45" s="149" t="s">
        <v>197</v>
      </c>
      <c r="AJ45" s="148">
        <v>67.5</v>
      </c>
      <c r="AK45" s="148">
        <v>95.4</v>
      </c>
      <c r="AL45" s="149" t="s">
        <v>197</v>
      </c>
      <c r="AM45" s="149" t="s">
        <v>197</v>
      </c>
      <c r="AN45" s="148">
        <v>14.7</v>
      </c>
      <c r="AO45" s="148">
        <v>26.9</v>
      </c>
      <c r="AP45" s="148">
        <v>26.8</v>
      </c>
      <c r="AQ45" s="148">
        <v>30.2</v>
      </c>
      <c r="AR45" s="148">
        <v>105.8</v>
      </c>
      <c r="AS45" s="149" t="s">
        <v>197</v>
      </c>
      <c r="AT45" s="148">
        <v>85.8</v>
      </c>
      <c r="AU45" s="149" t="s">
        <v>197</v>
      </c>
      <c r="AV45" s="148">
        <v>83.4</v>
      </c>
      <c r="AW45" s="148">
        <v>38.700000000000003</v>
      </c>
      <c r="AX45" s="148">
        <v>111.3</v>
      </c>
      <c r="AY45" s="148">
        <v>12.4</v>
      </c>
      <c r="AZ45" s="148">
        <v>119</v>
      </c>
      <c r="BA45" s="148">
        <v>101.5</v>
      </c>
      <c r="BB45" s="148">
        <v>102.3</v>
      </c>
      <c r="BC45" s="148">
        <v>96.4</v>
      </c>
      <c r="BD45" s="148">
        <v>103</v>
      </c>
      <c r="BE45" s="148">
        <v>101.4</v>
      </c>
      <c r="BF45" s="148">
        <v>87.9</v>
      </c>
      <c r="BG45" s="148">
        <v>91</v>
      </c>
      <c r="BH45" s="148">
        <v>90.7</v>
      </c>
      <c r="BI45" s="148">
        <v>104.9</v>
      </c>
      <c r="BJ45" s="148">
        <v>87.7</v>
      </c>
      <c r="BK45" s="148">
        <v>96.5</v>
      </c>
      <c r="BL45" s="148">
        <v>97.2</v>
      </c>
      <c r="BM45" s="148">
        <v>116.4</v>
      </c>
      <c r="BN45" s="148">
        <v>111.2</v>
      </c>
      <c r="BO45" s="149" t="s">
        <v>197</v>
      </c>
      <c r="BP45" s="149" t="s">
        <v>197</v>
      </c>
      <c r="BQ45" s="149" t="s">
        <v>197</v>
      </c>
      <c r="BR45" s="148">
        <v>84.2</v>
      </c>
      <c r="BS45" s="148">
        <v>57.6</v>
      </c>
      <c r="BT45" s="148">
        <v>70</v>
      </c>
      <c r="BU45" s="148">
        <v>48.9</v>
      </c>
      <c r="BV45" s="148">
        <v>59.8</v>
      </c>
      <c r="BW45" s="148">
        <v>56.2</v>
      </c>
      <c r="BX45" s="148">
        <v>104.7</v>
      </c>
      <c r="BY45" s="148">
        <v>40.4</v>
      </c>
      <c r="BZ45" s="148">
        <v>82</v>
      </c>
      <c r="CA45" s="148">
        <v>95.4</v>
      </c>
      <c r="CB45" s="148">
        <v>53.1</v>
      </c>
      <c r="CC45" s="148">
        <v>70.3</v>
      </c>
      <c r="CD45" s="148">
        <v>77</v>
      </c>
      <c r="CE45" s="148">
        <v>41.4</v>
      </c>
      <c r="CF45" s="148">
        <v>59.2</v>
      </c>
      <c r="CG45" s="149" t="s">
        <v>197</v>
      </c>
      <c r="CH45" s="149" t="s">
        <v>197</v>
      </c>
      <c r="CI45" s="149" t="s">
        <v>197</v>
      </c>
      <c r="CJ45" s="148">
        <v>110.4</v>
      </c>
      <c r="CK45" s="148">
        <v>71.400000000000006</v>
      </c>
      <c r="CL45" s="148">
        <v>87.8</v>
      </c>
      <c r="CM45" s="149" t="s">
        <v>197</v>
      </c>
      <c r="CN45" s="149" t="s">
        <v>197</v>
      </c>
      <c r="CO45" s="149" t="s">
        <v>197</v>
      </c>
      <c r="CP45" s="149" t="s">
        <v>197</v>
      </c>
      <c r="CQ45" s="149" t="s">
        <v>197</v>
      </c>
      <c r="CR45" s="149" t="s">
        <v>197</v>
      </c>
      <c r="CS45" s="149" t="s">
        <v>197</v>
      </c>
      <c r="CT45" s="149" t="s">
        <v>197</v>
      </c>
      <c r="CU45" s="149" t="s">
        <v>197</v>
      </c>
      <c r="CV45" s="149" t="s">
        <v>197</v>
      </c>
      <c r="CW45" s="148">
        <v>100.6</v>
      </c>
      <c r="CX45" s="148">
        <v>58.5</v>
      </c>
      <c r="CY45" s="148">
        <v>77.099999999999994</v>
      </c>
      <c r="CZ45" s="148">
        <v>50.6</v>
      </c>
      <c r="DA45" s="148">
        <v>61.1</v>
      </c>
      <c r="DB45" s="148">
        <v>65.3</v>
      </c>
      <c r="DC45" s="148">
        <v>63.9</v>
      </c>
      <c r="DD45" s="148">
        <v>119.7</v>
      </c>
      <c r="DE45" s="148">
        <v>57.3</v>
      </c>
      <c r="DF45" s="148">
        <v>96.4</v>
      </c>
      <c r="DG45" s="148">
        <v>67.599999999999994</v>
      </c>
      <c r="DH45" s="148">
        <v>46.3</v>
      </c>
      <c r="DI45" s="148">
        <v>53.9</v>
      </c>
      <c r="DJ45" s="148">
        <v>79.7</v>
      </c>
      <c r="DK45" s="148">
        <v>54</v>
      </c>
      <c r="DL45" s="148">
        <v>66.2</v>
      </c>
      <c r="DM45" s="148">
        <v>83.7</v>
      </c>
      <c r="DN45" s="148">
        <v>65</v>
      </c>
      <c r="DO45" s="148">
        <v>72.2</v>
      </c>
      <c r="DP45" s="149" t="s">
        <v>197</v>
      </c>
      <c r="DQ45" s="149" t="s">
        <v>197</v>
      </c>
      <c r="DR45" s="149" t="s">
        <v>197</v>
      </c>
      <c r="DS45" s="149" t="s">
        <v>197</v>
      </c>
      <c r="DT45" s="149" t="s">
        <v>197</v>
      </c>
      <c r="DU45" s="149" t="s">
        <v>197</v>
      </c>
      <c r="DV45" s="148">
        <v>52.9</v>
      </c>
      <c r="DW45" s="148">
        <v>16.2</v>
      </c>
      <c r="DX45" s="148">
        <v>29.4</v>
      </c>
      <c r="DY45" s="148">
        <v>59.7</v>
      </c>
      <c r="DZ45" s="148">
        <v>96.2</v>
      </c>
      <c r="EA45" s="148">
        <v>75.3</v>
      </c>
      <c r="EB45" s="148">
        <v>26.9</v>
      </c>
      <c r="EC45" s="148">
        <v>38.1</v>
      </c>
      <c r="ED45" s="148">
        <v>34.9</v>
      </c>
      <c r="EE45" s="149" t="s">
        <v>197</v>
      </c>
      <c r="EF45" s="148">
        <v>49.1</v>
      </c>
      <c r="EG45" s="148">
        <v>88.7</v>
      </c>
      <c r="EH45" s="148">
        <v>71.599999999999994</v>
      </c>
      <c r="EI45" s="148">
        <v>57.1</v>
      </c>
      <c r="EJ45" s="148">
        <v>39.1</v>
      </c>
      <c r="EK45" s="148">
        <v>45.5</v>
      </c>
      <c r="EL45" s="149" t="s">
        <v>197</v>
      </c>
      <c r="EM45" s="149" t="s">
        <v>197</v>
      </c>
      <c r="EN45" s="149" t="s">
        <v>197</v>
      </c>
      <c r="EO45" s="149" t="s">
        <v>197</v>
      </c>
      <c r="EP45" s="149" t="s">
        <v>197</v>
      </c>
      <c r="EQ45" s="149" t="s">
        <v>197</v>
      </c>
      <c r="ER45" s="149" t="s">
        <v>197</v>
      </c>
      <c r="ES45" s="149" t="s">
        <v>197</v>
      </c>
      <c r="ET45" s="148">
        <v>43.2</v>
      </c>
      <c r="EU45" s="149" t="s">
        <v>197</v>
      </c>
      <c r="EV45" s="148">
        <v>90.5</v>
      </c>
      <c r="EW45" s="148">
        <v>69.900000000000006</v>
      </c>
      <c r="EX45" s="148">
        <v>76.5</v>
      </c>
      <c r="EY45" s="148">
        <v>89.2</v>
      </c>
      <c r="EZ45" s="148">
        <v>68.400000000000006</v>
      </c>
      <c r="FA45" s="148">
        <v>80.900000000000006</v>
      </c>
      <c r="FB45" s="148">
        <v>76</v>
      </c>
      <c r="FC45" s="148">
        <v>125.7</v>
      </c>
      <c r="FD45" s="148">
        <v>66.7</v>
      </c>
      <c r="FE45" s="148">
        <v>91.9</v>
      </c>
      <c r="FF45" s="148">
        <v>81.2</v>
      </c>
      <c r="FG45" s="148">
        <v>122.9</v>
      </c>
      <c r="FH45" s="148">
        <v>38.799999999999997</v>
      </c>
      <c r="FI45" s="148">
        <v>98.3</v>
      </c>
      <c r="FJ45" s="148">
        <v>246.3</v>
      </c>
      <c r="FK45" s="148">
        <v>98.9</v>
      </c>
      <c r="FL45" s="148">
        <v>164.3</v>
      </c>
      <c r="FM45" s="148">
        <v>110.5</v>
      </c>
      <c r="FN45" s="148">
        <v>113.1</v>
      </c>
      <c r="FO45" s="148">
        <v>111.6</v>
      </c>
      <c r="FP45" s="148">
        <v>37.799999999999997</v>
      </c>
      <c r="FQ45" s="148">
        <v>77.900000000000006</v>
      </c>
      <c r="FR45" s="148">
        <v>64.099999999999994</v>
      </c>
      <c r="FS45" s="148">
        <v>107.9</v>
      </c>
      <c r="FT45" s="148">
        <v>117.8</v>
      </c>
      <c r="FU45" s="148">
        <v>111.6</v>
      </c>
      <c r="FV45" s="148">
        <v>99.6</v>
      </c>
      <c r="FW45" s="148">
        <v>9.1</v>
      </c>
      <c r="FX45" s="148">
        <v>106.2</v>
      </c>
      <c r="FY45" s="148">
        <v>129.30000000000001</v>
      </c>
      <c r="FZ45" s="148">
        <v>129.1</v>
      </c>
      <c r="GA45" s="148">
        <v>96.8</v>
      </c>
      <c r="GB45" s="148">
        <v>78.3</v>
      </c>
      <c r="GC45" s="148">
        <v>81.900000000000006</v>
      </c>
      <c r="GD45" s="148">
        <v>21.3</v>
      </c>
      <c r="GE45" s="148">
        <v>20.6</v>
      </c>
      <c r="GF45" s="148">
        <v>21.1</v>
      </c>
      <c r="GG45" s="148">
        <v>56.5</v>
      </c>
      <c r="GH45" s="148">
        <v>113.7</v>
      </c>
      <c r="GI45" s="148">
        <v>113.4</v>
      </c>
      <c r="GJ45" s="149" t="s">
        <v>197</v>
      </c>
      <c r="GK45" s="149" t="s">
        <v>197</v>
      </c>
      <c r="GL45" s="149" t="s">
        <v>197</v>
      </c>
      <c r="GM45" s="148">
        <v>45.6</v>
      </c>
      <c r="GN45" s="148">
        <v>47.8</v>
      </c>
      <c r="GO45" s="148">
        <v>47</v>
      </c>
      <c r="GP45" s="148">
        <v>132.9</v>
      </c>
      <c r="GQ45" s="148">
        <v>121.1</v>
      </c>
      <c r="GR45" s="148">
        <v>125.3</v>
      </c>
      <c r="GS45" s="148">
        <v>17</v>
      </c>
      <c r="GT45" s="148">
        <v>51.6</v>
      </c>
      <c r="GU45" s="148">
        <v>44.6</v>
      </c>
      <c r="GV45" s="148">
        <v>90.9</v>
      </c>
      <c r="GW45" s="148">
        <v>31.7</v>
      </c>
      <c r="GX45" s="148">
        <v>56</v>
      </c>
      <c r="GY45" s="148">
        <v>85.7</v>
      </c>
      <c r="GZ45" s="148">
        <v>56.9</v>
      </c>
      <c r="HA45" s="148">
        <v>71.099999999999994</v>
      </c>
      <c r="HB45" s="148">
        <v>97.3</v>
      </c>
      <c r="HC45" s="148">
        <v>75</v>
      </c>
      <c r="HD45" s="148">
        <v>81.8</v>
      </c>
      <c r="HE45" s="148">
        <v>65.5</v>
      </c>
      <c r="HF45" s="148">
        <v>18.899999999999999</v>
      </c>
      <c r="HG45" s="148">
        <v>21.6</v>
      </c>
      <c r="HH45" s="149" t="s">
        <v>197</v>
      </c>
      <c r="HI45" s="148">
        <v>99.1</v>
      </c>
      <c r="HJ45" s="148">
        <v>66.900000000000006</v>
      </c>
      <c r="HK45" s="148">
        <v>82.7</v>
      </c>
      <c r="HL45" s="148">
        <v>120.6</v>
      </c>
      <c r="HM45" s="148">
        <v>84.1</v>
      </c>
      <c r="HN45" s="148">
        <v>94.5</v>
      </c>
      <c r="HO45" s="148">
        <v>98.6</v>
      </c>
      <c r="HP45" s="148">
        <v>55.8</v>
      </c>
      <c r="HQ45" s="148">
        <v>77.5</v>
      </c>
      <c r="HR45" s="149" t="s">
        <v>197</v>
      </c>
      <c r="HS45" s="149" t="s">
        <v>197</v>
      </c>
      <c r="HT45" s="149" t="s">
        <v>197</v>
      </c>
      <c r="HU45" s="148">
        <v>115.5</v>
      </c>
      <c r="HV45" s="148">
        <v>101.4</v>
      </c>
      <c r="HW45" s="148">
        <v>102.2</v>
      </c>
      <c r="HX45" s="148">
        <v>69.900000000000006</v>
      </c>
      <c r="HY45" s="149" t="s">
        <v>197</v>
      </c>
      <c r="HZ45" s="148">
        <v>211.4</v>
      </c>
      <c r="IA45" s="148">
        <v>147.69999999999999</v>
      </c>
      <c r="IB45" s="148">
        <v>181.7</v>
      </c>
      <c r="IC45" s="148">
        <v>163.4</v>
      </c>
      <c r="ID45" s="148">
        <v>57.5</v>
      </c>
      <c r="IE45" s="148">
        <v>29.3</v>
      </c>
      <c r="IF45" s="149" t="s">
        <v>197</v>
      </c>
      <c r="IG45" s="148">
        <v>280.7</v>
      </c>
      <c r="IH45" s="148">
        <v>34.1</v>
      </c>
      <c r="II45" s="148">
        <v>8.8000000000000007</v>
      </c>
      <c r="IJ45" s="149" t="s">
        <v>197</v>
      </c>
      <c r="IK45" s="149" t="s">
        <v>197</v>
      </c>
      <c r="IL45" s="149" t="s">
        <v>197</v>
      </c>
      <c r="IM45" s="149" t="s">
        <v>197</v>
      </c>
      <c r="IN45" s="149" t="s">
        <v>197</v>
      </c>
      <c r="IO45" s="149" t="s">
        <v>197</v>
      </c>
      <c r="IP45" s="149" t="s">
        <v>197</v>
      </c>
      <c r="IQ45" s="148">
        <v>93.5</v>
      </c>
      <c r="IR45" s="148">
        <v>98.2</v>
      </c>
      <c r="IS45" s="148">
        <v>115.4</v>
      </c>
      <c r="IT45" s="148">
        <v>109</v>
      </c>
      <c r="IU45" s="148">
        <v>34.200000000000003</v>
      </c>
      <c r="IV45" s="148">
        <v>8</v>
      </c>
      <c r="IW45" s="148">
        <v>13.5</v>
      </c>
      <c r="IX45" s="149" t="s">
        <v>197</v>
      </c>
      <c r="IY45" s="148">
        <v>145.6</v>
      </c>
      <c r="IZ45" s="148">
        <v>161.6</v>
      </c>
      <c r="JA45" s="148">
        <v>252.5</v>
      </c>
      <c r="JB45" s="149" t="s">
        <v>197</v>
      </c>
      <c r="JC45" s="148">
        <v>42.9</v>
      </c>
      <c r="JD45" s="148">
        <v>66.400000000000006</v>
      </c>
      <c r="JE45" s="148">
        <v>60.9</v>
      </c>
      <c r="JF45" s="48" t="s">
        <v>87</v>
      </c>
      <c r="JG45" s="48" t="s">
        <v>87</v>
      </c>
      <c r="JH45" s="48" t="s">
        <v>87</v>
      </c>
      <c r="JI45" s="48">
        <v>94.6</v>
      </c>
      <c r="JJ45" s="48">
        <v>48.8</v>
      </c>
      <c r="JK45" s="48">
        <v>43.6</v>
      </c>
      <c r="JL45" s="48">
        <v>62.3</v>
      </c>
      <c r="JM45" s="48">
        <v>39.799999999999997</v>
      </c>
      <c r="JN45" s="48">
        <v>36.799999999999997</v>
      </c>
      <c r="JO45" s="48">
        <v>33.799999999999997</v>
      </c>
    </row>
    <row r="46" spans="1:275">
      <c r="A46" s="45"/>
      <c r="B46" s="46" t="s">
        <v>138</v>
      </c>
      <c r="C46" s="45" t="s">
        <v>37</v>
      </c>
      <c r="D46" s="47" t="s">
        <v>197</v>
      </c>
      <c r="E46" s="47" t="s">
        <v>197</v>
      </c>
      <c r="F46" s="47" t="s">
        <v>197</v>
      </c>
      <c r="G46" s="47" t="s">
        <v>197</v>
      </c>
      <c r="H46" s="148">
        <v>118.5</v>
      </c>
      <c r="I46" s="148">
        <v>115</v>
      </c>
      <c r="J46" s="148">
        <v>101.9</v>
      </c>
      <c r="K46" s="148">
        <v>108.9</v>
      </c>
      <c r="L46" s="148">
        <v>104.2</v>
      </c>
      <c r="M46" s="148">
        <v>48.9</v>
      </c>
      <c r="N46" s="148">
        <v>143</v>
      </c>
      <c r="O46" s="148">
        <v>136.1</v>
      </c>
      <c r="P46" s="148">
        <v>63.3</v>
      </c>
      <c r="Q46" s="148">
        <v>204.7</v>
      </c>
      <c r="R46" s="148">
        <v>78.400000000000006</v>
      </c>
      <c r="S46" s="148">
        <v>121.2</v>
      </c>
      <c r="T46" s="148">
        <v>76.099999999999994</v>
      </c>
      <c r="U46" s="148">
        <v>124.1</v>
      </c>
      <c r="V46" s="148">
        <v>110.6</v>
      </c>
      <c r="W46" s="148">
        <v>122.9</v>
      </c>
      <c r="X46" s="148">
        <v>99.2</v>
      </c>
      <c r="Y46" s="148">
        <v>121.3</v>
      </c>
      <c r="Z46" s="148">
        <v>151.4</v>
      </c>
      <c r="AA46" s="148">
        <v>36.299999999999997</v>
      </c>
      <c r="AB46" s="148">
        <v>115.7</v>
      </c>
      <c r="AC46" s="148">
        <v>61.1</v>
      </c>
      <c r="AD46" s="148">
        <v>78</v>
      </c>
      <c r="AE46" s="148">
        <v>112.1</v>
      </c>
      <c r="AF46" s="148">
        <v>133</v>
      </c>
      <c r="AG46" s="148">
        <v>75.5</v>
      </c>
      <c r="AH46" s="148">
        <v>112.6</v>
      </c>
      <c r="AI46" s="149" t="s">
        <v>197</v>
      </c>
      <c r="AJ46" s="148">
        <v>125</v>
      </c>
      <c r="AK46" s="148">
        <v>97</v>
      </c>
      <c r="AL46" s="149" t="s">
        <v>197</v>
      </c>
      <c r="AM46" s="148">
        <v>75.5</v>
      </c>
      <c r="AN46" s="148">
        <v>21.9</v>
      </c>
      <c r="AO46" s="148">
        <v>93.7</v>
      </c>
      <c r="AP46" s="148">
        <v>92.9</v>
      </c>
      <c r="AQ46" s="148">
        <v>94.6</v>
      </c>
      <c r="AR46" s="148">
        <v>94.8</v>
      </c>
      <c r="AS46" s="148">
        <v>176.9</v>
      </c>
      <c r="AT46" s="148">
        <v>93.9</v>
      </c>
      <c r="AU46" s="148">
        <v>128.6</v>
      </c>
      <c r="AV46" s="148">
        <v>100.5</v>
      </c>
      <c r="AW46" s="148">
        <v>84.2</v>
      </c>
      <c r="AX46" s="148">
        <v>89</v>
      </c>
      <c r="AY46" s="148">
        <v>107.7</v>
      </c>
      <c r="AZ46" s="148">
        <v>134.5</v>
      </c>
      <c r="BA46" s="148">
        <v>108.4</v>
      </c>
      <c r="BB46" s="148">
        <v>109.6</v>
      </c>
      <c r="BC46" s="148">
        <v>103.6</v>
      </c>
      <c r="BD46" s="148">
        <v>97.1</v>
      </c>
      <c r="BE46" s="148">
        <v>98.5</v>
      </c>
      <c r="BF46" s="148">
        <v>123.3</v>
      </c>
      <c r="BG46" s="148">
        <v>103.9</v>
      </c>
      <c r="BH46" s="148">
        <v>105.3</v>
      </c>
      <c r="BI46" s="148">
        <v>135.9</v>
      </c>
      <c r="BJ46" s="148">
        <v>95.2</v>
      </c>
      <c r="BK46" s="148">
        <v>116.1</v>
      </c>
      <c r="BL46" s="148">
        <v>119</v>
      </c>
      <c r="BM46" s="148">
        <v>70.2</v>
      </c>
      <c r="BN46" s="148">
        <v>83.3</v>
      </c>
      <c r="BO46" s="149" t="s">
        <v>197</v>
      </c>
      <c r="BP46" s="148">
        <v>82.9</v>
      </c>
      <c r="BQ46" s="148">
        <v>68</v>
      </c>
      <c r="BR46" s="148">
        <v>140.19999999999999</v>
      </c>
      <c r="BS46" s="148">
        <v>83</v>
      </c>
      <c r="BT46" s="148">
        <v>109.3</v>
      </c>
      <c r="BU46" s="148">
        <v>91.9</v>
      </c>
      <c r="BV46" s="148">
        <v>100.9</v>
      </c>
      <c r="BW46" s="148">
        <v>98.1</v>
      </c>
      <c r="BX46" s="148">
        <v>115.9</v>
      </c>
      <c r="BY46" s="148">
        <v>61.1</v>
      </c>
      <c r="BZ46" s="148">
        <v>96.1</v>
      </c>
      <c r="CA46" s="148">
        <v>199.8</v>
      </c>
      <c r="CB46" s="148">
        <v>124.7</v>
      </c>
      <c r="CC46" s="148">
        <v>153.69999999999999</v>
      </c>
      <c r="CD46" s="148">
        <v>149.9</v>
      </c>
      <c r="CE46" s="148">
        <v>81.900000000000006</v>
      </c>
      <c r="CF46" s="148">
        <v>114.9</v>
      </c>
      <c r="CG46" s="148">
        <v>131.1</v>
      </c>
      <c r="CH46" s="148">
        <v>31</v>
      </c>
      <c r="CI46" s="148">
        <v>95.5</v>
      </c>
      <c r="CJ46" s="148">
        <v>127.8</v>
      </c>
      <c r="CK46" s="148">
        <v>79.8</v>
      </c>
      <c r="CL46" s="148">
        <v>99.5</v>
      </c>
      <c r="CM46" s="148">
        <v>323.8</v>
      </c>
      <c r="CN46" s="148">
        <v>185.6</v>
      </c>
      <c r="CO46" s="148">
        <v>245.2</v>
      </c>
      <c r="CP46" s="148">
        <v>15</v>
      </c>
      <c r="CQ46" s="148">
        <v>36.799999999999997</v>
      </c>
      <c r="CR46" s="148">
        <v>27.4</v>
      </c>
      <c r="CS46" s="148">
        <v>113.2</v>
      </c>
      <c r="CT46" s="148">
        <v>160.30000000000001</v>
      </c>
      <c r="CU46" s="148">
        <v>84</v>
      </c>
      <c r="CV46" s="148">
        <v>116.7</v>
      </c>
      <c r="CW46" s="148">
        <v>137.5</v>
      </c>
      <c r="CX46" s="148">
        <v>80</v>
      </c>
      <c r="CY46" s="148">
        <v>104.9</v>
      </c>
      <c r="CZ46" s="148">
        <v>84.7</v>
      </c>
      <c r="DA46" s="148">
        <v>100.2</v>
      </c>
      <c r="DB46" s="148">
        <v>89.4</v>
      </c>
      <c r="DC46" s="148">
        <v>92.7</v>
      </c>
      <c r="DD46" s="148">
        <v>119.4</v>
      </c>
      <c r="DE46" s="148">
        <v>58.7</v>
      </c>
      <c r="DF46" s="148">
        <v>96.5</v>
      </c>
      <c r="DG46" s="148">
        <v>190.5</v>
      </c>
      <c r="DH46" s="148">
        <v>120.6</v>
      </c>
      <c r="DI46" s="148">
        <v>144.30000000000001</v>
      </c>
      <c r="DJ46" s="148">
        <v>134.30000000000001</v>
      </c>
      <c r="DK46" s="148">
        <v>69.599999999999994</v>
      </c>
      <c r="DL46" s="148">
        <v>99.3</v>
      </c>
      <c r="DM46" s="148">
        <v>130.6</v>
      </c>
      <c r="DN46" s="148">
        <v>84.7</v>
      </c>
      <c r="DO46" s="148">
        <v>101.8</v>
      </c>
      <c r="DP46" s="148">
        <v>13.3</v>
      </c>
      <c r="DQ46" s="148">
        <v>23</v>
      </c>
      <c r="DR46" s="148">
        <v>19.600000000000001</v>
      </c>
      <c r="DS46" s="148">
        <v>333.3</v>
      </c>
      <c r="DT46" s="148">
        <v>191.7</v>
      </c>
      <c r="DU46" s="148">
        <v>244.7</v>
      </c>
      <c r="DV46" s="148">
        <v>115.1</v>
      </c>
      <c r="DW46" s="148">
        <v>125</v>
      </c>
      <c r="DX46" s="148">
        <v>121.6</v>
      </c>
      <c r="DY46" s="148">
        <v>160.9</v>
      </c>
      <c r="DZ46" s="148">
        <v>91.5</v>
      </c>
      <c r="EA46" s="148">
        <v>130.4</v>
      </c>
      <c r="EB46" s="148">
        <v>264</v>
      </c>
      <c r="EC46" s="148">
        <v>230.6</v>
      </c>
      <c r="ED46" s="148">
        <v>239.7</v>
      </c>
      <c r="EE46" s="148">
        <v>99.4</v>
      </c>
      <c r="EF46" s="148">
        <v>223.7</v>
      </c>
      <c r="EG46" s="148">
        <v>113.6</v>
      </c>
      <c r="EH46" s="148">
        <v>159.6</v>
      </c>
      <c r="EI46" s="148">
        <v>162.30000000000001</v>
      </c>
      <c r="EJ46" s="148">
        <v>71.900000000000006</v>
      </c>
      <c r="EK46" s="148">
        <v>104.1</v>
      </c>
      <c r="EL46" s="148">
        <v>112.4</v>
      </c>
      <c r="EM46" s="148">
        <v>134.5</v>
      </c>
      <c r="EN46" s="148">
        <v>65.7</v>
      </c>
      <c r="EO46" s="148">
        <v>100.5</v>
      </c>
      <c r="EP46" s="148">
        <v>18.2</v>
      </c>
      <c r="EQ46" s="148">
        <v>30.5</v>
      </c>
      <c r="ER46" s="148">
        <v>23.7</v>
      </c>
      <c r="ES46" s="148">
        <v>49</v>
      </c>
      <c r="ET46" s="148">
        <v>182.9</v>
      </c>
      <c r="EU46" s="148">
        <v>141.69999999999999</v>
      </c>
      <c r="EV46" s="148">
        <v>118.1</v>
      </c>
      <c r="EW46" s="148">
        <v>100.7</v>
      </c>
      <c r="EX46" s="148">
        <v>106.1</v>
      </c>
      <c r="EY46" s="148">
        <v>108.1</v>
      </c>
      <c r="EZ46" s="148">
        <v>104.2</v>
      </c>
      <c r="FA46" s="148">
        <v>116.6</v>
      </c>
      <c r="FB46" s="148">
        <v>111.7</v>
      </c>
      <c r="FC46" s="148">
        <v>173.8</v>
      </c>
      <c r="FD46" s="148">
        <v>103.2</v>
      </c>
      <c r="FE46" s="148">
        <v>117.3</v>
      </c>
      <c r="FF46" s="148">
        <v>111.4</v>
      </c>
      <c r="FG46" s="148">
        <v>179.5</v>
      </c>
      <c r="FH46" s="148">
        <v>207</v>
      </c>
      <c r="FI46" s="148">
        <v>187.6</v>
      </c>
      <c r="FJ46" s="148">
        <v>86.4</v>
      </c>
      <c r="FK46" s="148">
        <v>120.1</v>
      </c>
      <c r="FL46" s="148">
        <v>105.1</v>
      </c>
      <c r="FM46" s="148">
        <v>104.8</v>
      </c>
      <c r="FN46" s="148">
        <v>94.8</v>
      </c>
      <c r="FO46" s="148">
        <v>100.6</v>
      </c>
      <c r="FP46" s="148">
        <v>88.7</v>
      </c>
      <c r="FQ46" s="148">
        <v>104.4</v>
      </c>
      <c r="FR46" s="148">
        <v>99</v>
      </c>
      <c r="FS46" s="148">
        <v>102.5</v>
      </c>
      <c r="FT46" s="148">
        <v>98.7</v>
      </c>
      <c r="FU46" s="148">
        <v>101.1</v>
      </c>
      <c r="FV46" s="148">
        <v>103.9</v>
      </c>
      <c r="FW46" s="148">
        <v>131.80000000000001</v>
      </c>
      <c r="FX46" s="148">
        <v>153.9</v>
      </c>
      <c r="FY46" s="148">
        <v>102.1</v>
      </c>
      <c r="FZ46" s="148">
        <v>102.5</v>
      </c>
      <c r="GA46" s="148">
        <v>132.4</v>
      </c>
      <c r="GB46" s="148">
        <v>100.7</v>
      </c>
      <c r="GC46" s="148">
        <v>106.7</v>
      </c>
      <c r="GD46" s="148">
        <v>102.7</v>
      </c>
      <c r="GE46" s="148">
        <v>31.8</v>
      </c>
      <c r="GF46" s="148">
        <v>78.400000000000006</v>
      </c>
      <c r="GG46" s="148">
        <v>61.1</v>
      </c>
      <c r="GH46" s="148">
        <v>71.7</v>
      </c>
      <c r="GI46" s="148">
        <v>71.7</v>
      </c>
      <c r="GJ46" s="148">
        <v>39.6</v>
      </c>
      <c r="GK46" s="148">
        <v>19.899999999999999</v>
      </c>
      <c r="GL46" s="148">
        <v>27.2</v>
      </c>
      <c r="GM46" s="148">
        <v>111.9</v>
      </c>
      <c r="GN46" s="148">
        <v>69.5</v>
      </c>
      <c r="GO46" s="148">
        <v>84.6</v>
      </c>
      <c r="GP46" s="148">
        <v>100.3</v>
      </c>
      <c r="GQ46" s="148">
        <v>108.5</v>
      </c>
      <c r="GR46" s="148">
        <v>105.6</v>
      </c>
      <c r="GS46" s="148">
        <v>67.599999999999994</v>
      </c>
      <c r="GT46" s="148">
        <v>122.8</v>
      </c>
      <c r="GU46" s="148">
        <v>111.7</v>
      </c>
      <c r="GV46" s="148">
        <v>96.5</v>
      </c>
      <c r="GW46" s="148">
        <v>104.2</v>
      </c>
      <c r="GX46" s="148">
        <v>101.1</v>
      </c>
      <c r="GY46" s="148">
        <v>114</v>
      </c>
      <c r="GZ46" s="148">
        <v>91.6</v>
      </c>
      <c r="HA46" s="148">
        <v>102.6</v>
      </c>
      <c r="HB46" s="148">
        <v>130.30000000000001</v>
      </c>
      <c r="HC46" s="148">
        <v>86.6</v>
      </c>
      <c r="HD46" s="148">
        <v>100</v>
      </c>
      <c r="HE46" s="148">
        <v>418.2</v>
      </c>
      <c r="HF46" s="148">
        <v>82.6</v>
      </c>
      <c r="HG46" s="148">
        <v>100.8</v>
      </c>
      <c r="HH46" s="148">
        <v>30.8</v>
      </c>
      <c r="HI46" s="148">
        <v>142.80000000000001</v>
      </c>
      <c r="HJ46" s="148">
        <v>114.3</v>
      </c>
      <c r="HK46" s="148">
        <v>128.1</v>
      </c>
      <c r="HL46" s="148">
        <v>160.5</v>
      </c>
      <c r="HM46" s="148">
        <v>112.5</v>
      </c>
      <c r="HN46" s="148">
        <v>126.1</v>
      </c>
      <c r="HO46" s="148">
        <v>104.7</v>
      </c>
      <c r="HP46" s="148">
        <v>88</v>
      </c>
      <c r="HQ46" s="148">
        <v>96.5</v>
      </c>
      <c r="HR46" s="148">
        <v>121.3</v>
      </c>
      <c r="HS46" s="148">
        <v>72.7</v>
      </c>
      <c r="HT46" s="148">
        <v>89.6</v>
      </c>
      <c r="HU46" s="148">
        <v>136.69999999999999</v>
      </c>
      <c r="HV46" s="148">
        <v>105.3</v>
      </c>
      <c r="HW46" s="148">
        <v>107</v>
      </c>
      <c r="HX46" s="148">
        <v>118.3</v>
      </c>
      <c r="HY46" s="148">
        <v>342.4</v>
      </c>
      <c r="HZ46" s="148">
        <v>153.69999999999999</v>
      </c>
      <c r="IA46" s="148">
        <v>51.4</v>
      </c>
      <c r="IB46" s="148">
        <v>107.6</v>
      </c>
      <c r="IC46" s="148">
        <v>77.2</v>
      </c>
      <c r="ID46" s="148">
        <v>61.5</v>
      </c>
      <c r="IE46" s="148">
        <v>80.7</v>
      </c>
      <c r="IF46" s="148">
        <v>79.2</v>
      </c>
      <c r="IG46" s="149" t="s">
        <v>197</v>
      </c>
      <c r="IH46" s="148">
        <v>79.7</v>
      </c>
      <c r="II46" s="148">
        <v>57.5</v>
      </c>
      <c r="IJ46" s="148">
        <v>30.9</v>
      </c>
      <c r="IK46" s="148">
        <v>51</v>
      </c>
      <c r="IL46" s="148">
        <v>46.7</v>
      </c>
      <c r="IM46" s="148">
        <v>146.6</v>
      </c>
      <c r="IN46" s="148">
        <v>135.69999999999999</v>
      </c>
      <c r="IO46" s="148">
        <v>21.1</v>
      </c>
      <c r="IP46" s="148">
        <v>129.19999999999999</v>
      </c>
      <c r="IQ46" s="148">
        <v>103.5</v>
      </c>
      <c r="IR46" s="148">
        <v>85.2</v>
      </c>
      <c r="IS46" s="148">
        <v>76.099999999999994</v>
      </c>
      <c r="IT46" s="148">
        <v>79.5</v>
      </c>
      <c r="IU46" s="148">
        <v>105.9</v>
      </c>
      <c r="IV46" s="148">
        <v>65.599999999999994</v>
      </c>
      <c r="IW46" s="148">
        <v>74</v>
      </c>
      <c r="IX46" s="148">
        <v>112.1</v>
      </c>
      <c r="IY46" s="148">
        <v>177.9</v>
      </c>
      <c r="IZ46" s="148">
        <v>198</v>
      </c>
      <c r="JA46" s="148">
        <v>232.7</v>
      </c>
      <c r="JB46" s="148">
        <v>190.9</v>
      </c>
      <c r="JC46" s="148">
        <v>139.4</v>
      </c>
      <c r="JD46" s="148">
        <v>91.3</v>
      </c>
      <c r="JE46" s="148">
        <v>102.3</v>
      </c>
      <c r="JF46" s="48">
        <v>101.6</v>
      </c>
      <c r="JG46" s="48">
        <v>85.4</v>
      </c>
      <c r="JH46" s="48">
        <v>122.7</v>
      </c>
      <c r="JI46" s="48">
        <v>119</v>
      </c>
      <c r="JJ46" s="48">
        <v>79.7</v>
      </c>
      <c r="JK46" s="48">
        <v>62.8</v>
      </c>
      <c r="JL46" s="48">
        <v>95.7</v>
      </c>
      <c r="JM46" s="48">
        <v>77.7</v>
      </c>
      <c r="JN46" s="48">
        <v>78.900000000000006</v>
      </c>
      <c r="JO46" s="48">
        <v>60.3</v>
      </c>
    </row>
    <row r="47" spans="1:275">
      <c r="A47" s="45"/>
      <c r="B47" s="46" t="s">
        <v>139</v>
      </c>
      <c r="C47" s="45" t="s">
        <v>38</v>
      </c>
      <c r="D47" s="47" t="s">
        <v>197</v>
      </c>
      <c r="E47" s="47" t="s">
        <v>197</v>
      </c>
      <c r="F47" s="47" t="s">
        <v>197</v>
      </c>
      <c r="G47" s="47" t="s">
        <v>197</v>
      </c>
      <c r="H47" s="148">
        <v>127</v>
      </c>
      <c r="I47" s="148">
        <v>122</v>
      </c>
      <c r="J47" s="148">
        <v>107.3</v>
      </c>
      <c r="K47" s="148">
        <v>49.6</v>
      </c>
      <c r="L47" s="148">
        <v>100.4</v>
      </c>
      <c r="M47" s="148">
        <v>32.6</v>
      </c>
      <c r="N47" s="148">
        <v>176.1</v>
      </c>
      <c r="O47" s="148">
        <v>140.69999999999999</v>
      </c>
      <c r="P47" s="148">
        <v>48.2</v>
      </c>
      <c r="Q47" s="148">
        <v>199.5</v>
      </c>
      <c r="R47" s="148">
        <v>48.4</v>
      </c>
      <c r="S47" s="148">
        <v>113.5</v>
      </c>
      <c r="T47" s="148">
        <v>103.9</v>
      </c>
      <c r="U47" s="149" t="s">
        <v>197</v>
      </c>
      <c r="V47" s="148">
        <v>152</v>
      </c>
      <c r="W47" s="148">
        <v>116.8</v>
      </c>
      <c r="X47" s="148">
        <v>56.7</v>
      </c>
      <c r="Y47" s="148">
        <v>95.3</v>
      </c>
      <c r="Z47" s="148">
        <v>74.5</v>
      </c>
      <c r="AA47" s="148">
        <v>36</v>
      </c>
      <c r="AB47" s="148">
        <v>62.2</v>
      </c>
      <c r="AC47" s="148">
        <v>88.1</v>
      </c>
      <c r="AD47" s="148">
        <v>94</v>
      </c>
      <c r="AE47" s="148">
        <v>35.700000000000003</v>
      </c>
      <c r="AF47" s="148">
        <v>81.3</v>
      </c>
      <c r="AG47" s="148">
        <v>131.9</v>
      </c>
      <c r="AH47" s="148">
        <v>102.1</v>
      </c>
      <c r="AI47" s="149" t="s">
        <v>197</v>
      </c>
      <c r="AJ47" s="148">
        <v>42.7</v>
      </c>
      <c r="AK47" s="148">
        <v>86.7</v>
      </c>
      <c r="AL47" s="149" t="s">
        <v>197</v>
      </c>
      <c r="AM47" s="148">
        <v>110.3</v>
      </c>
      <c r="AN47" s="148">
        <v>6.9</v>
      </c>
      <c r="AO47" s="148">
        <v>52.6</v>
      </c>
      <c r="AP47" s="148">
        <v>52.1</v>
      </c>
      <c r="AQ47" s="148">
        <v>13.8</v>
      </c>
      <c r="AR47" s="148">
        <v>72</v>
      </c>
      <c r="AS47" s="149" t="s">
        <v>197</v>
      </c>
      <c r="AT47" s="148">
        <v>83.6</v>
      </c>
      <c r="AU47" s="149" t="s">
        <v>197</v>
      </c>
      <c r="AV47" s="148">
        <v>85</v>
      </c>
      <c r="AW47" s="148">
        <v>73.3</v>
      </c>
      <c r="AX47" s="148">
        <v>19.3</v>
      </c>
      <c r="AY47" s="148">
        <v>34.9</v>
      </c>
      <c r="AZ47" s="148">
        <v>119.1</v>
      </c>
      <c r="BA47" s="148">
        <v>94.7</v>
      </c>
      <c r="BB47" s="148">
        <v>95.8</v>
      </c>
      <c r="BC47" s="148">
        <v>111.8</v>
      </c>
      <c r="BD47" s="148">
        <v>86.7</v>
      </c>
      <c r="BE47" s="148">
        <v>92.4</v>
      </c>
      <c r="BF47" s="148">
        <v>97</v>
      </c>
      <c r="BG47" s="148">
        <v>90.2</v>
      </c>
      <c r="BH47" s="148">
        <v>90.7</v>
      </c>
      <c r="BI47" s="148">
        <v>72.7</v>
      </c>
      <c r="BJ47" s="148">
        <v>49.2</v>
      </c>
      <c r="BK47" s="148">
        <v>61.3</v>
      </c>
      <c r="BL47" s="148">
        <v>110.6</v>
      </c>
      <c r="BM47" s="148">
        <v>78.8</v>
      </c>
      <c r="BN47" s="148">
        <v>87.4</v>
      </c>
      <c r="BO47" s="149" t="s">
        <v>197</v>
      </c>
      <c r="BP47" s="148">
        <v>187.3</v>
      </c>
      <c r="BQ47" s="148">
        <v>35.9</v>
      </c>
      <c r="BR47" s="148">
        <v>73.400000000000006</v>
      </c>
      <c r="BS47" s="148">
        <v>47.5</v>
      </c>
      <c r="BT47" s="148">
        <v>59.5</v>
      </c>
      <c r="BU47" s="148">
        <v>77.7</v>
      </c>
      <c r="BV47" s="148">
        <v>60.8</v>
      </c>
      <c r="BW47" s="148">
        <v>66.2</v>
      </c>
      <c r="BX47" s="148">
        <v>108.9</v>
      </c>
      <c r="BY47" s="148">
        <v>82.7</v>
      </c>
      <c r="BZ47" s="148">
        <v>99.5</v>
      </c>
      <c r="CA47" s="148">
        <v>145</v>
      </c>
      <c r="CB47" s="148">
        <v>104.3</v>
      </c>
      <c r="CC47" s="148">
        <v>120.4</v>
      </c>
      <c r="CD47" s="148">
        <v>87.4</v>
      </c>
      <c r="CE47" s="148">
        <v>51.7</v>
      </c>
      <c r="CF47" s="148">
        <v>69.3</v>
      </c>
      <c r="CG47" s="149" t="s">
        <v>197</v>
      </c>
      <c r="CH47" s="149" t="s">
        <v>197</v>
      </c>
      <c r="CI47" s="149" t="s">
        <v>197</v>
      </c>
      <c r="CJ47" s="148">
        <v>69.099999999999994</v>
      </c>
      <c r="CK47" s="148">
        <v>31.6</v>
      </c>
      <c r="CL47" s="148">
        <v>47.2</v>
      </c>
      <c r="CM47" s="149" t="s">
        <v>197</v>
      </c>
      <c r="CN47" s="149" t="s">
        <v>197</v>
      </c>
      <c r="CO47" s="149" t="s">
        <v>197</v>
      </c>
      <c r="CP47" s="149" t="s">
        <v>197</v>
      </c>
      <c r="CQ47" s="149" t="s">
        <v>197</v>
      </c>
      <c r="CR47" s="149" t="s">
        <v>197</v>
      </c>
      <c r="CS47" s="149" t="s">
        <v>197</v>
      </c>
      <c r="CT47" s="149" t="s">
        <v>197</v>
      </c>
      <c r="CU47" s="149" t="s">
        <v>197</v>
      </c>
      <c r="CV47" s="149" t="s">
        <v>197</v>
      </c>
      <c r="CW47" s="148">
        <v>89.3</v>
      </c>
      <c r="CX47" s="148">
        <v>48</v>
      </c>
      <c r="CY47" s="148">
        <v>66.099999999999994</v>
      </c>
      <c r="CZ47" s="148">
        <v>53.1</v>
      </c>
      <c r="DA47" s="148">
        <v>49.4</v>
      </c>
      <c r="DB47" s="148">
        <v>44.3</v>
      </c>
      <c r="DC47" s="148">
        <v>45.9</v>
      </c>
      <c r="DD47" s="148">
        <v>125.9</v>
      </c>
      <c r="DE47" s="148">
        <v>90.9</v>
      </c>
      <c r="DF47" s="148">
        <v>112.8</v>
      </c>
      <c r="DG47" s="148">
        <v>150.6</v>
      </c>
      <c r="DH47" s="148">
        <v>117.6</v>
      </c>
      <c r="DI47" s="148">
        <v>129.1</v>
      </c>
      <c r="DJ47" s="148">
        <v>85.5</v>
      </c>
      <c r="DK47" s="148">
        <v>56.1</v>
      </c>
      <c r="DL47" s="148">
        <v>69.8</v>
      </c>
      <c r="DM47" s="148">
        <v>86.6</v>
      </c>
      <c r="DN47" s="148">
        <v>35</v>
      </c>
      <c r="DO47" s="148">
        <v>54.5</v>
      </c>
      <c r="DP47" s="149" t="s">
        <v>197</v>
      </c>
      <c r="DQ47" s="149" t="s">
        <v>197</v>
      </c>
      <c r="DR47" s="149" t="s">
        <v>197</v>
      </c>
      <c r="DS47" s="149" t="s">
        <v>197</v>
      </c>
      <c r="DT47" s="149" t="s">
        <v>197</v>
      </c>
      <c r="DU47" s="149" t="s">
        <v>197</v>
      </c>
      <c r="DV47" s="148">
        <v>49.9</v>
      </c>
      <c r="DW47" s="148">
        <v>123.4</v>
      </c>
      <c r="DX47" s="148">
        <v>97.5</v>
      </c>
      <c r="DY47" s="148">
        <v>164.7</v>
      </c>
      <c r="DZ47" s="148">
        <v>85.4</v>
      </c>
      <c r="EA47" s="148">
        <v>130.30000000000001</v>
      </c>
      <c r="EB47" s="148">
        <v>172.4</v>
      </c>
      <c r="EC47" s="148">
        <v>114.4</v>
      </c>
      <c r="ED47" s="148">
        <v>130.6</v>
      </c>
      <c r="EE47" s="149" t="s">
        <v>197</v>
      </c>
      <c r="EF47" s="148">
        <v>122.5</v>
      </c>
      <c r="EG47" s="148">
        <v>47.5</v>
      </c>
      <c r="EH47" s="148">
        <v>79.400000000000006</v>
      </c>
      <c r="EI47" s="149" t="s">
        <v>197</v>
      </c>
      <c r="EJ47" s="149" t="s">
        <v>197</v>
      </c>
      <c r="EK47" s="149" t="s">
        <v>197</v>
      </c>
      <c r="EL47" s="149" t="s">
        <v>197</v>
      </c>
      <c r="EM47" s="149" t="s">
        <v>197</v>
      </c>
      <c r="EN47" s="149" t="s">
        <v>197</v>
      </c>
      <c r="EO47" s="149" t="s">
        <v>197</v>
      </c>
      <c r="EP47" s="149" t="s">
        <v>197</v>
      </c>
      <c r="EQ47" s="149" t="s">
        <v>197</v>
      </c>
      <c r="ER47" s="149" t="s">
        <v>197</v>
      </c>
      <c r="ES47" s="149" t="s">
        <v>197</v>
      </c>
      <c r="ET47" s="148">
        <v>72.099999999999994</v>
      </c>
      <c r="EU47" s="149" t="s">
        <v>197</v>
      </c>
      <c r="EV47" s="148">
        <v>97.4</v>
      </c>
      <c r="EW47" s="148">
        <v>87.6</v>
      </c>
      <c r="EX47" s="148">
        <v>90.7</v>
      </c>
      <c r="EY47" s="148">
        <v>72.400000000000006</v>
      </c>
      <c r="EZ47" s="148">
        <v>102.7</v>
      </c>
      <c r="FA47" s="148">
        <v>65.5</v>
      </c>
      <c r="FB47" s="148">
        <v>80.099999999999994</v>
      </c>
      <c r="FC47" s="148">
        <v>23.8</v>
      </c>
      <c r="FD47" s="148">
        <v>84.5</v>
      </c>
      <c r="FE47" s="148">
        <v>75.599999999999994</v>
      </c>
      <c r="FF47" s="148">
        <v>79.400000000000006</v>
      </c>
      <c r="FG47" s="148">
        <v>111.3</v>
      </c>
      <c r="FH47" s="148">
        <v>99.9</v>
      </c>
      <c r="FI47" s="148">
        <v>107.9</v>
      </c>
      <c r="FJ47" s="148">
        <v>217.5</v>
      </c>
      <c r="FK47" s="148">
        <v>24.4</v>
      </c>
      <c r="FL47" s="148">
        <v>110.2</v>
      </c>
      <c r="FM47" s="148">
        <v>108.1</v>
      </c>
      <c r="FN47" s="148">
        <v>57.3</v>
      </c>
      <c r="FO47" s="148">
        <v>86.7</v>
      </c>
      <c r="FP47" s="148">
        <v>122.9</v>
      </c>
      <c r="FQ47" s="148">
        <v>70.099999999999994</v>
      </c>
      <c r="FR47" s="148">
        <v>88.3</v>
      </c>
      <c r="FS47" s="148">
        <v>115.3</v>
      </c>
      <c r="FT47" s="148">
        <v>37</v>
      </c>
      <c r="FU47" s="148">
        <v>85.8</v>
      </c>
      <c r="FV47" s="148">
        <v>78</v>
      </c>
      <c r="FW47" s="148">
        <v>85.5</v>
      </c>
      <c r="FX47" s="148">
        <v>102.9</v>
      </c>
      <c r="FY47" s="148">
        <v>85.3</v>
      </c>
      <c r="FZ47" s="148">
        <v>85.4</v>
      </c>
      <c r="GA47" s="148">
        <v>96</v>
      </c>
      <c r="GB47" s="148">
        <v>90.7</v>
      </c>
      <c r="GC47" s="148">
        <v>91.7</v>
      </c>
      <c r="GD47" s="148">
        <v>108.4</v>
      </c>
      <c r="GE47" s="148">
        <v>91.7</v>
      </c>
      <c r="GF47" s="148">
        <v>102.7</v>
      </c>
      <c r="GG47" s="148">
        <v>144.19999999999999</v>
      </c>
      <c r="GH47" s="148">
        <v>60.5</v>
      </c>
      <c r="GI47" s="148">
        <v>61</v>
      </c>
      <c r="GJ47" s="149" t="s">
        <v>197</v>
      </c>
      <c r="GK47" s="149" t="s">
        <v>197</v>
      </c>
      <c r="GL47" s="149" t="s">
        <v>197</v>
      </c>
      <c r="GM47" s="148">
        <v>66.7</v>
      </c>
      <c r="GN47" s="148">
        <v>144.6</v>
      </c>
      <c r="GO47" s="148">
        <v>116.4</v>
      </c>
      <c r="GP47" s="148">
        <v>186.6</v>
      </c>
      <c r="GQ47" s="148">
        <v>63.2</v>
      </c>
      <c r="GR47" s="148">
        <v>107.3</v>
      </c>
      <c r="GS47" s="148">
        <v>135.30000000000001</v>
      </c>
      <c r="GT47" s="148">
        <v>36.200000000000003</v>
      </c>
      <c r="GU47" s="148">
        <v>56.2</v>
      </c>
      <c r="GV47" s="148">
        <v>66.400000000000006</v>
      </c>
      <c r="GW47" s="148">
        <v>27</v>
      </c>
      <c r="GX47" s="148">
        <v>43.2</v>
      </c>
      <c r="GY47" s="148">
        <v>88.2</v>
      </c>
      <c r="GZ47" s="148">
        <v>63.6</v>
      </c>
      <c r="HA47" s="148">
        <v>75.7</v>
      </c>
      <c r="HB47" s="148">
        <v>90.6</v>
      </c>
      <c r="HC47" s="148">
        <v>51.8</v>
      </c>
      <c r="HD47" s="148">
        <v>63.7</v>
      </c>
      <c r="HE47" s="148">
        <v>8.6999999999999993</v>
      </c>
      <c r="HF47" s="148">
        <v>0.8</v>
      </c>
      <c r="HG47" s="148">
        <v>1.2</v>
      </c>
      <c r="HH47" s="149" t="s">
        <v>197</v>
      </c>
      <c r="HI47" s="148">
        <v>93.4</v>
      </c>
      <c r="HJ47" s="148">
        <v>67.3</v>
      </c>
      <c r="HK47" s="148">
        <v>80</v>
      </c>
      <c r="HL47" s="148">
        <v>86.8</v>
      </c>
      <c r="HM47" s="148">
        <v>48.2</v>
      </c>
      <c r="HN47" s="148">
        <v>59.2</v>
      </c>
      <c r="HO47" s="149" t="s">
        <v>197</v>
      </c>
      <c r="HP47" s="149" t="s">
        <v>197</v>
      </c>
      <c r="HQ47" s="149" t="s">
        <v>197</v>
      </c>
      <c r="HR47" s="149" t="s">
        <v>197</v>
      </c>
      <c r="HS47" s="149" t="s">
        <v>197</v>
      </c>
      <c r="HT47" s="149" t="s">
        <v>197</v>
      </c>
      <c r="HU47" s="148">
        <v>141.1</v>
      </c>
      <c r="HV47" s="148">
        <v>98.2</v>
      </c>
      <c r="HW47" s="148">
        <v>100.6</v>
      </c>
      <c r="HX47" s="148">
        <v>87.4</v>
      </c>
      <c r="HY47" s="149" t="s">
        <v>197</v>
      </c>
      <c r="HZ47" s="148">
        <v>53.1</v>
      </c>
      <c r="IA47" s="148">
        <v>56.7</v>
      </c>
      <c r="IB47" s="148">
        <v>207.7</v>
      </c>
      <c r="IC47" s="148">
        <v>126.3</v>
      </c>
      <c r="ID47" s="148">
        <v>126.3</v>
      </c>
      <c r="IE47" s="149" t="s">
        <v>197</v>
      </c>
      <c r="IF47" s="149" t="s">
        <v>197</v>
      </c>
      <c r="IG47" s="149" t="s">
        <v>197</v>
      </c>
      <c r="IH47" s="148">
        <v>76</v>
      </c>
      <c r="II47" s="148">
        <v>24.2</v>
      </c>
      <c r="IJ47" s="149" t="s">
        <v>197</v>
      </c>
      <c r="IK47" s="149" t="s">
        <v>197</v>
      </c>
      <c r="IL47" s="149" t="s">
        <v>197</v>
      </c>
      <c r="IM47" s="148">
        <v>42.5</v>
      </c>
      <c r="IN47" s="149" t="s">
        <v>197</v>
      </c>
      <c r="IO47" s="149" t="s">
        <v>197</v>
      </c>
      <c r="IP47" s="149" t="s">
        <v>197</v>
      </c>
      <c r="IQ47" s="148">
        <v>30.1</v>
      </c>
      <c r="IR47" s="148">
        <v>84.3</v>
      </c>
      <c r="IS47" s="148">
        <v>67.3</v>
      </c>
      <c r="IT47" s="148">
        <v>73.7</v>
      </c>
      <c r="IU47" s="148">
        <v>13.7</v>
      </c>
      <c r="IV47" s="148">
        <v>43.5</v>
      </c>
      <c r="IW47" s="148">
        <v>37.299999999999997</v>
      </c>
      <c r="IX47" s="149" t="s">
        <v>197</v>
      </c>
      <c r="IY47" s="149" t="s">
        <v>197</v>
      </c>
      <c r="IZ47" s="149" t="s">
        <v>197</v>
      </c>
      <c r="JA47" s="149" t="s">
        <v>197</v>
      </c>
      <c r="JB47" s="149" t="s">
        <v>197</v>
      </c>
      <c r="JC47" s="148">
        <v>85.7</v>
      </c>
      <c r="JD47" s="148">
        <v>65.900000000000006</v>
      </c>
      <c r="JE47" s="148">
        <v>70.5</v>
      </c>
      <c r="JF47" s="48">
        <v>202</v>
      </c>
      <c r="JG47" s="48" t="s">
        <v>87</v>
      </c>
      <c r="JH47" s="48">
        <v>191.3</v>
      </c>
      <c r="JI47" s="48">
        <v>113.7</v>
      </c>
      <c r="JJ47" s="48">
        <v>96.3</v>
      </c>
      <c r="JK47" s="48">
        <v>102.5</v>
      </c>
      <c r="JL47" s="48">
        <v>106.7</v>
      </c>
      <c r="JM47" s="48">
        <v>79.900000000000006</v>
      </c>
      <c r="JN47" s="48">
        <v>83.2</v>
      </c>
      <c r="JO47" s="48">
        <v>88.9</v>
      </c>
    </row>
    <row r="48" spans="1:275">
      <c r="A48" s="45"/>
      <c r="B48" s="46" t="s">
        <v>140</v>
      </c>
      <c r="C48" s="45" t="s">
        <v>39</v>
      </c>
      <c r="D48" s="47" t="s">
        <v>197</v>
      </c>
      <c r="E48" s="47" t="s">
        <v>197</v>
      </c>
      <c r="F48" s="47" t="s">
        <v>197</v>
      </c>
      <c r="G48" s="47" t="s">
        <v>197</v>
      </c>
      <c r="H48" s="148">
        <v>112.1</v>
      </c>
      <c r="I48" s="148">
        <v>107.7</v>
      </c>
      <c r="J48" s="148">
        <v>105.2</v>
      </c>
      <c r="K48" s="148">
        <v>115.6</v>
      </c>
      <c r="L48" s="148">
        <v>99.3</v>
      </c>
      <c r="M48" s="148">
        <v>59.6</v>
      </c>
      <c r="N48" s="148">
        <v>109</v>
      </c>
      <c r="O48" s="148">
        <v>115.3</v>
      </c>
      <c r="P48" s="148">
        <v>71.599999999999994</v>
      </c>
      <c r="Q48" s="148">
        <v>179.7</v>
      </c>
      <c r="R48" s="148">
        <v>88.1</v>
      </c>
      <c r="S48" s="148">
        <v>111.4</v>
      </c>
      <c r="T48" s="148">
        <v>127.7</v>
      </c>
      <c r="U48" s="148">
        <v>94.7</v>
      </c>
      <c r="V48" s="148">
        <v>38.700000000000003</v>
      </c>
      <c r="W48" s="148">
        <v>104.6</v>
      </c>
      <c r="X48" s="148">
        <v>108.2</v>
      </c>
      <c r="Y48" s="148">
        <v>111</v>
      </c>
      <c r="Z48" s="148">
        <v>169.1</v>
      </c>
      <c r="AA48" s="148">
        <v>103</v>
      </c>
      <c r="AB48" s="148">
        <v>155.5</v>
      </c>
      <c r="AC48" s="148">
        <v>52.5</v>
      </c>
      <c r="AD48" s="148">
        <v>54</v>
      </c>
      <c r="AE48" s="148">
        <v>75.599999999999994</v>
      </c>
      <c r="AF48" s="148">
        <v>96.2</v>
      </c>
      <c r="AG48" s="148">
        <v>151.4</v>
      </c>
      <c r="AH48" s="148">
        <v>89.9</v>
      </c>
      <c r="AI48" s="148">
        <v>90.7</v>
      </c>
      <c r="AJ48" s="148">
        <v>112.3</v>
      </c>
      <c r="AK48" s="148">
        <v>7.7</v>
      </c>
      <c r="AL48" s="149" t="s">
        <v>197</v>
      </c>
      <c r="AM48" s="149" t="s">
        <v>197</v>
      </c>
      <c r="AN48" s="148">
        <v>15.9</v>
      </c>
      <c r="AO48" s="148">
        <v>41.8</v>
      </c>
      <c r="AP48" s="148">
        <v>41.5</v>
      </c>
      <c r="AQ48" s="148">
        <v>23</v>
      </c>
      <c r="AR48" s="148">
        <v>55.4</v>
      </c>
      <c r="AS48" s="148">
        <v>123.9</v>
      </c>
      <c r="AT48" s="148">
        <v>79.5</v>
      </c>
      <c r="AU48" s="149" t="s">
        <v>197</v>
      </c>
      <c r="AV48" s="148">
        <v>71.599999999999994</v>
      </c>
      <c r="AW48" s="148">
        <v>244.1</v>
      </c>
      <c r="AX48" s="148">
        <v>36.9</v>
      </c>
      <c r="AY48" s="148">
        <v>42.2</v>
      </c>
      <c r="AZ48" s="148">
        <v>149.19999999999999</v>
      </c>
      <c r="BA48" s="148">
        <v>113.9</v>
      </c>
      <c r="BB48" s="148">
        <v>115.5</v>
      </c>
      <c r="BC48" s="148">
        <v>99.9</v>
      </c>
      <c r="BD48" s="148">
        <v>69.400000000000006</v>
      </c>
      <c r="BE48" s="148">
        <v>76.400000000000006</v>
      </c>
      <c r="BF48" s="148">
        <v>93.1</v>
      </c>
      <c r="BG48" s="148">
        <v>83.1</v>
      </c>
      <c r="BH48" s="148">
        <v>83.8</v>
      </c>
      <c r="BI48" s="148">
        <v>94.9</v>
      </c>
      <c r="BJ48" s="148">
        <v>92.1</v>
      </c>
      <c r="BK48" s="148">
        <v>93.6</v>
      </c>
      <c r="BL48" s="148">
        <v>47.1</v>
      </c>
      <c r="BM48" s="148">
        <v>115.6</v>
      </c>
      <c r="BN48" s="148">
        <v>97.1</v>
      </c>
      <c r="BO48" s="149" t="s">
        <v>197</v>
      </c>
      <c r="BP48" s="148">
        <v>88.9</v>
      </c>
      <c r="BQ48" s="148">
        <v>74.599999999999994</v>
      </c>
      <c r="BR48" s="148">
        <v>128.69999999999999</v>
      </c>
      <c r="BS48" s="148">
        <v>84.2</v>
      </c>
      <c r="BT48" s="148">
        <v>104.9</v>
      </c>
      <c r="BU48" s="148">
        <v>376.8</v>
      </c>
      <c r="BV48" s="148">
        <v>110.4</v>
      </c>
      <c r="BW48" s="148">
        <v>196.6</v>
      </c>
      <c r="BX48" s="148">
        <v>94.7</v>
      </c>
      <c r="BY48" s="148">
        <v>105.4</v>
      </c>
      <c r="BZ48" s="148">
        <v>98.5</v>
      </c>
      <c r="CA48" s="148">
        <v>128.80000000000001</v>
      </c>
      <c r="CB48" s="148">
        <v>97.5</v>
      </c>
      <c r="CC48" s="148">
        <v>110</v>
      </c>
      <c r="CD48" s="148">
        <v>170.8</v>
      </c>
      <c r="CE48" s="148">
        <v>75.8</v>
      </c>
      <c r="CF48" s="148">
        <v>122.8</v>
      </c>
      <c r="CG48" s="148">
        <v>64</v>
      </c>
      <c r="CH48" s="148">
        <v>27.1</v>
      </c>
      <c r="CI48" s="148">
        <v>50.8</v>
      </c>
      <c r="CJ48" s="148">
        <v>111.9</v>
      </c>
      <c r="CK48" s="148">
        <v>56.1</v>
      </c>
      <c r="CL48" s="148">
        <v>79.400000000000006</v>
      </c>
      <c r="CM48" s="148">
        <v>41.1</v>
      </c>
      <c r="CN48" s="148">
        <v>14.3</v>
      </c>
      <c r="CO48" s="148">
        <v>25.9</v>
      </c>
      <c r="CP48" s="149" t="s">
        <v>197</v>
      </c>
      <c r="CQ48" s="149" t="s">
        <v>197</v>
      </c>
      <c r="CR48" s="149" t="s">
        <v>197</v>
      </c>
      <c r="CS48" s="149" t="s">
        <v>197</v>
      </c>
      <c r="CT48" s="148">
        <v>112.7</v>
      </c>
      <c r="CU48" s="148">
        <v>70.099999999999994</v>
      </c>
      <c r="CV48" s="148">
        <v>88.2</v>
      </c>
      <c r="CW48" s="148">
        <v>116.6</v>
      </c>
      <c r="CX48" s="148">
        <v>68.599999999999994</v>
      </c>
      <c r="CY48" s="148">
        <v>89.7</v>
      </c>
      <c r="CZ48" s="148">
        <v>74.099999999999994</v>
      </c>
      <c r="DA48" s="148">
        <v>439.6</v>
      </c>
      <c r="DB48" s="148">
        <v>117.2</v>
      </c>
      <c r="DC48" s="148">
        <v>220.8</v>
      </c>
      <c r="DD48" s="148">
        <v>79.599999999999994</v>
      </c>
      <c r="DE48" s="148">
        <v>101.4</v>
      </c>
      <c r="DF48" s="148">
        <v>87.7</v>
      </c>
      <c r="DG48" s="148">
        <v>126.5</v>
      </c>
      <c r="DH48" s="148">
        <v>101.3</v>
      </c>
      <c r="DI48" s="148">
        <v>110.2</v>
      </c>
      <c r="DJ48" s="148">
        <v>172.7</v>
      </c>
      <c r="DK48" s="148">
        <v>83.3</v>
      </c>
      <c r="DL48" s="148">
        <v>125.2</v>
      </c>
      <c r="DM48" s="148">
        <v>107.7</v>
      </c>
      <c r="DN48" s="148">
        <v>51.7</v>
      </c>
      <c r="DO48" s="148">
        <v>73</v>
      </c>
      <c r="DP48" s="149" t="s">
        <v>197</v>
      </c>
      <c r="DQ48" s="149" t="s">
        <v>197</v>
      </c>
      <c r="DR48" s="149" t="s">
        <v>197</v>
      </c>
      <c r="DS48" s="148">
        <v>29.3</v>
      </c>
      <c r="DT48" s="148">
        <v>9.5</v>
      </c>
      <c r="DU48" s="148">
        <v>16.899999999999999</v>
      </c>
      <c r="DV48" s="148">
        <v>374.1</v>
      </c>
      <c r="DW48" s="148">
        <v>197.7</v>
      </c>
      <c r="DX48" s="148">
        <v>260.39999999999998</v>
      </c>
      <c r="DY48" s="148">
        <v>110.9</v>
      </c>
      <c r="DZ48" s="148">
        <v>86.1</v>
      </c>
      <c r="EA48" s="148">
        <v>100.2</v>
      </c>
      <c r="EB48" s="148">
        <v>172.4</v>
      </c>
      <c r="EC48" s="148">
        <v>30.4</v>
      </c>
      <c r="ED48" s="148">
        <v>70.599999999999994</v>
      </c>
      <c r="EE48" s="148">
        <v>45.4</v>
      </c>
      <c r="EF48" s="148">
        <v>117.3</v>
      </c>
      <c r="EG48" s="148">
        <v>17.5</v>
      </c>
      <c r="EH48" s="148">
        <v>60.2</v>
      </c>
      <c r="EI48" s="148">
        <v>75.2</v>
      </c>
      <c r="EJ48" s="148">
        <v>76</v>
      </c>
      <c r="EK48" s="148">
        <v>75.7</v>
      </c>
      <c r="EL48" s="149" t="s">
        <v>197</v>
      </c>
      <c r="EM48" s="148">
        <v>245.4</v>
      </c>
      <c r="EN48" s="148">
        <v>150.80000000000001</v>
      </c>
      <c r="EO48" s="148">
        <v>198.5</v>
      </c>
      <c r="EP48" s="148">
        <v>61.1</v>
      </c>
      <c r="EQ48" s="148">
        <v>30.9</v>
      </c>
      <c r="ER48" s="148">
        <v>47.8</v>
      </c>
      <c r="ES48" s="149" t="s">
        <v>197</v>
      </c>
      <c r="ET48" s="148">
        <v>153.80000000000001</v>
      </c>
      <c r="EU48" s="149" t="s">
        <v>197</v>
      </c>
      <c r="EV48" s="148">
        <v>111</v>
      </c>
      <c r="EW48" s="148">
        <v>66.5</v>
      </c>
      <c r="EX48" s="148">
        <v>80.5</v>
      </c>
      <c r="EY48" s="148">
        <v>109</v>
      </c>
      <c r="EZ48" s="148">
        <v>83</v>
      </c>
      <c r="FA48" s="148">
        <v>90</v>
      </c>
      <c r="FB48" s="148">
        <v>87.2</v>
      </c>
      <c r="FC48" s="148">
        <v>9.6999999999999993</v>
      </c>
      <c r="FD48" s="148">
        <v>89.5</v>
      </c>
      <c r="FE48" s="148">
        <v>70.7</v>
      </c>
      <c r="FF48" s="148">
        <v>78.7</v>
      </c>
      <c r="FG48" s="148">
        <v>11.8</v>
      </c>
      <c r="FH48" s="148">
        <v>7.1</v>
      </c>
      <c r="FI48" s="148">
        <v>10.4</v>
      </c>
      <c r="FJ48" s="148">
        <v>31</v>
      </c>
      <c r="FK48" s="148">
        <v>114.7</v>
      </c>
      <c r="FL48" s="148">
        <v>77.5</v>
      </c>
      <c r="FM48" s="148">
        <v>129.19999999999999</v>
      </c>
      <c r="FN48" s="148">
        <v>88.7</v>
      </c>
      <c r="FO48" s="148">
        <v>112.2</v>
      </c>
      <c r="FP48" s="148">
        <v>62.6</v>
      </c>
      <c r="FQ48" s="148">
        <v>90.6</v>
      </c>
      <c r="FR48" s="148">
        <v>80.900000000000006</v>
      </c>
      <c r="FS48" s="148">
        <v>94.9</v>
      </c>
      <c r="FT48" s="148">
        <v>69.400000000000006</v>
      </c>
      <c r="FU48" s="148">
        <v>85.3</v>
      </c>
      <c r="FV48" s="148">
        <v>72.599999999999994</v>
      </c>
      <c r="FW48" s="148">
        <v>189.2</v>
      </c>
      <c r="FX48" s="148">
        <v>112.8</v>
      </c>
      <c r="FY48" s="148">
        <v>107.2</v>
      </c>
      <c r="FZ48" s="148">
        <v>107.3</v>
      </c>
      <c r="GA48" s="148">
        <v>110</v>
      </c>
      <c r="GB48" s="148">
        <v>95.2</v>
      </c>
      <c r="GC48" s="148">
        <v>98</v>
      </c>
      <c r="GD48" s="148">
        <v>13.5</v>
      </c>
      <c r="GE48" s="148">
        <v>5.8</v>
      </c>
      <c r="GF48" s="148">
        <v>10.9</v>
      </c>
      <c r="GG48" s="148">
        <v>211.5</v>
      </c>
      <c r="GH48" s="148">
        <v>152.19999999999999</v>
      </c>
      <c r="GI48" s="148">
        <v>152.6</v>
      </c>
      <c r="GJ48" s="148">
        <v>30.2</v>
      </c>
      <c r="GK48" s="148">
        <v>22.6</v>
      </c>
      <c r="GL48" s="148">
        <v>25.5</v>
      </c>
      <c r="GM48" s="148">
        <v>60.9</v>
      </c>
      <c r="GN48" s="148">
        <v>55.4</v>
      </c>
      <c r="GO48" s="148">
        <v>57.4</v>
      </c>
      <c r="GP48" s="148">
        <v>43.8</v>
      </c>
      <c r="GQ48" s="148">
        <v>99.5</v>
      </c>
      <c r="GR48" s="148">
        <v>79.5</v>
      </c>
      <c r="GS48" s="148">
        <v>64.400000000000006</v>
      </c>
      <c r="GT48" s="148">
        <v>146.9</v>
      </c>
      <c r="GU48" s="148">
        <v>130.30000000000001</v>
      </c>
      <c r="GV48" s="148">
        <v>34.700000000000003</v>
      </c>
      <c r="GW48" s="148">
        <v>41.7</v>
      </c>
      <c r="GX48" s="148">
        <v>38.799999999999997</v>
      </c>
      <c r="GY48" s="148">
        <v>110.6</v>
      </c>
      <c r="GZ48" s="148">
        <v>74.400000000000006</v>
      </c>
      <c r="HA48" s="148">
        <v>92.2</v>
      </c>
      <c r="HB48" s="148">
        <v>101.4</v>
      </c>
      <c r="HC48" s="148">
        <v>80.599999999999994</v>
      </c>
      <c r="HD48" s="148">
        <v>86.9</v>
      </c>
      <c r="HE48" s="148">
        <v>38.1</v>
      </c>
      <c r="HF48" s="148">
        <v>67.400000000000006</v>
      </c>
      <c r="HG48" s="148">
        <v>65.8</v>
      </c>
      <c r="HH48" s="149" t="s">
        <v>197</v>
      </c>
      <c r="HI48" s="148">
        <v>94</v>
      </c>
      <c r="HJ48" s="148">
        <v>81.5</v>
      </c>
      <c r="HK48" s="148">
        <v>87.6</v>
      </c>
      <c r="HL48" s="148">
        <v>99.1</v>
      </c>
      <c r="HM48" s="148">
        <v>83.5</v>
      </c>
      <c r="HN48" s="148">
        <v>88</v>
      </c>
      <c r="HO48" s="148">
        <v>113.7</v>
      </c>
      <c r="HP48" s="148">
        <v>66.5</v>
      </c>
      <c r="HQ48" s="148">
        <v>90.4</v>
      </c>
      <c r="HR48" s="148">
        <v>54</v>
      </c>
      <c r="HS48" s="148">
        <v>36.299999999999997</v>
      </c>
      <c r="HT48" s="148">
        <v>42.4</v>
      </c>
      <c r="HU48" s="148">
        <v>121.6</v>
      </c>
      <c r="HV48" s="148">
        <v>87.7</v>
      </c>
      <c r="HW48" s="148">
        <v>89.7</v>
      </c>
      <c r="HX48" s="148">
        <v>136.9</v>
      </c>
      <c r="HY48" s="149" t="s">
        <v>197</v>
      </c>
      <c r="HZ48" s="148">
        <v>50.2</v>
      </c>
      <c r="IA48" s="148">
        <v>113.8</v>
      </c>
      <c r="IB48" s="148">
        <v>307.10000000000002</v>
      </c>
      <c r="IC48" s="148">
        <v>203.1</v>
      </c>
      <c r="ID48" s="148">
        <v>177.5</v>
      </c>
      <c r="IE48" s="148">
        <v>147.1</v>
      </c>
      <c r="IF48" s="149" t="s">
        <v>197</v>
      </c>
      <c r="IG48" s="148">
        <v>20.9</v>
      </c>
      <c r="IH48" s="148">
        <v>62.4</v>
      </c>
      <c r="II48" s="148">
        <v>60.2</v>
      </c>
      <c r="IJ48" s="148">
        <v>100.2</v>
      </c>
      <c r="IK48" s="149" t="s">
        <v>197</v>
      </c>
      <c r="IL48" s="149" t="s">
        <v>197</v>
      </c>
      <c r="IM48" s="148">
        <v>70.400000000000006</v>
      </c>
      <c r="IN48" s="148">
        <v>70.099999999999994</v>
      </c>
      <c r="IO48" s="149" t="s">
        <v>197</v>
      </c>
      <c r="IP48" s="149" t="s">
        <v>197</v>
      </c>
      <c r="IQ48" s="148">
        <v>97.4</v>
      </c>
      <c r="IR48" s="148">
        <v>113.4</v>
      </c>
      <c r="IS48" s="148">
        <v>80.5</v>
      </c>
      <c r="IT48" s="148">
        <v>92.8</v>
      </c>
      <c r="IU48" s="148">
        <v>133</v>
      </c>
      <c r="IV48" s="148">
        <v>30.6</v>
      </c>
      <c r="IW48" s="148">
        <v>52.1</v>
      </c>
      <c r="IX48" s="148">
        <v>16.8</v>
      </c>
      <c r="IY48" s="148">
        <v>56.9</v>
      </c>
      <c r="IZ48" s="148">
        <v>67.8</v>
      </c>
      <c r="JA48" s="148">
        <v>87.7</v>
      </c>
      <c r="JB48" s="148">
        <v>84.4</v>
      </c>
      <c r="JC48" s="148">
        <v>183</v>
      </c>
      <c r="JD48" s="148">
        <v>165.6</v>
      </c>
      <c r="JE48" s="148">
        <v>169.6</v>
      </c>
      <c r="JF48" s="48">
        <v>134.69999999999999</v>
      </c>
      <c r="JG48" s="48">
        <v>57.3</v>
      </c>
      <c r="JH48" s="48">
        <v>32.6</v>
      </c>
      <c r="JI48" s="48">
        <v>114</v>
      </c>
      <c r="JJ48" s="48">
        <v>81.7</v>
      </c>
      <c r="JK48" s="48">
        <v>88.4</v>
      </c>
      <c r="JL48" s="48">
        <v>76.7</v>
      </c>
      <c r="JM48" s="48">
        <v>66</v>
      </c>
      <c r="JN48" s="48">
        <v>68.599999999999994</v>
      </c>
      <c r="JO48" s="48">
        <v>26.4</v>
      </c>
    </row>
    <row r="49" spans="1:275">
      <c r="A49" s="45"/>
      <c r="B49" s="46" t="s">
        <v>141</v>
      </c>
      <c r="C49" s="45" t="s">
        <v>40</v>
      </c>
      <c r="D49" s="47" t="s">
        <v>197</v>
      </c>
      <c r="E49" s="47" t="s">
        <v>197</v>
      </c>
      <c r="F49" s="47" t="s">
        <v>197</v>
      </c>
      <c r="G49" s="47" t="s">
        <v>197</v>
      </c>
      <c r="H49" s="148">
        <v>132.30000000000001</v>
      </c>
      <c r="I49" s="148">
        <v>132.1</v>
      </c>
      <c r="J49" s="148">
        <v>122.4</v>
      </c>
      <c r="K49" s="148">
        <v>186.9</v>
      </c>
      <c r="L49" s="148">
        <v>65.2</v>
      </c>
      <c r="M49" s="148">
        <v>70.099999999999994</v>
      </c>
      <c r="N49" s="148">
        <v>91.9</v>
      </c>
      <c r="O49" s="148">
        <v>59.7</v>
      </c>
      <c r="P49" s="148">
        <v>79.400000000000006</v>
      </c>
      <c r="Q49" s="148">
        <v>59.5</v>
      </c>
      <c r="R49" s="148">
        <v>94.4</v>
      </c>
      <c r="S49" s="148">
        <v>94.5</v>
      </c>
      <c r="T49" s="148">
        <v>81.900000000000006</v>
      </c>
      <c r="U49" s="148">
        <v>78.599999999999994</v>
      </c>
      <c r="V49" s="148">
        <v>45.7</v>
      </c>
      <c r="W49" s="148">
        <v>73.099999999999994</v>
      </c>
      <c r="X49" s="148">
        <v>91.1</v>
      </c>
      <c r="Y49" s="148">
        <v>111.9</v>
      </c>
      <c r="Z49" s="148">
        <v>113.3</v>
      </c>
      <c r="AA49" s="148">
        <v>18.3</v>
      </c>
      <c r="AB49" s="148">
        <v>99.4</v>
      </c>
      <c r="AC49" s="148">
        <v>27.4</v>
      </c>
      <c r="AD49" s="148">
        <v>160.30000000000001</v>
      </c>
      <c r="AE49" s="148">
        <v>113.3</v>
      </c>
      <c r="AF49" s="148">
        <v>93.9</v>
      </c>
      <c r="AG49" s="148">
        <v>100.4</v>
      </c>
      <c r="AH49" s="148">
        <v>77.5</v>
      </c>
      <c r="AI49" s="149" t="s">
        <v>197</v>
      </c>
      <c r="AJ49" s="148">
        <v>69.099999999999994</v>
      </c>
      <c r="AK49" s="148">
        <v>90.2</v>
      </c>
      <c r="AL49" s="149" t="s">
        <v>197</v>
      </c>
      <c r="AM49" s="149" t="s">
        <v>197</v>
      </c>
      <c r="AN49" s="148">
        <v>6.3</v>
      </c>
      <c r="AO49" s="148">
        <v>42.6</v>
      </c>
      <c r="AP49" s="148">
        <v>42.2</v>
      </c>
      <c r="AQ49" s="148">
        <v>178.7</v>
      </c>
      <c r="AR49" s="148">
        <v>42.6</v>
      </c>
      <c r="AS49" s="149" t="s">
        <v>197</v>
      </c>
      <c r="AT49" s="148">
        <v>79.2</v>
      </c>
      <c r="AU49" s="149" t="s">
        <v>197</v>
      </c>
      <c r="AV49" s="148">
        <v>73.099999999999994</v>
      </c>
      <c r="AW49" s="148">
        <v>116.3</v>
      </c>
      <c r="AX49" s="148">
        <v>67</v>
      </c>
      <c r="AY49" s="148">
        <v>9.5</v>
      </c>
      <c r="AZ49" s="148">
        <v>122.5</v>
      </c>
      <c r="BA49" s="148">
        <v>109.6</v>
      </c>
      <c r="BB49" s="148">
        <v>110.2</v>
      </c>
      <c r="BC49" s="148">
        <v>59.5</v>
      </c>
      <c r="BD49" s="148">
        <v>44.2</v>
      </c>
      <c r="BE49" s="148">
        <v>47.7</v>
      </c>
      <c r="BF49" s="148">
        <v>82.5</v>
      </c>
      <c r="BG49" s="148">
        <v>73.3</v>
      </c>
      <c r="BH49" s="148">
        <v>74</v>
      </c>
      <c r="BI49" s="148">
        <v>118.1</v>
      </c>
      <c r="BJ49" s="148">
        <v>87</v>
      </c>
      <c r="BK49" s="148">
        <v>103</v>
      </c>
      <c r="BL49" s="148">
        <v>100.2</v>
      </c>
      <c r="BM49" s="148">
        <v>80.400000000000006</v>
      </c>
      <c r="BN49" s="148">
        <v>85.7</v>
      </c>
      <c r="BO49" s="149" t="s">
        <v>197</v>
      </c>
      <c r="BP49" s="148">
        <v>60.9</v>
      </c>
      <c r="BQ49" s="148">
        <v>55.5</v>
      </c>
      <c r="BR49" s="148">
        <v>94.4</v>
      </c>
      <c r="BS49" s="148">
        <v>93.5</v>
      </c>
      <c r="BT49" s="148">
        <v>93.9</v>
      </c>
      <c r="BU49" s="148">
        <v>38.9</v>
      </c>
      <c r="BV49" s="148">
        <v>74.599999999999994</v>
      </c>
      <c r="BW49" s="148">
        <v>63.1</v>
      </c>
      <c r="BX49" s="148">
        <v>81.099999999999994</v>
      </c>
      <c r="BY49" s="148">
        <v>61.3</v>
      </c>
      <c r="BZ49" s="148">
        <v>74.099999999999994</v>
      </c>
      <c r="CA49" s="148">
        <v>144.9</v>
      </c>
      <c r="CB49" s="148">
        <v>177.2</v>
      </c>
      <c r="CC49" s="148">
        <v>164.3</v>
      </c>
      <c r="CD49" s="148">
        <v>131.30000000000001</v>
      </c>
      <c r="CE49" s="148">
        <v>44.8</v>
      </c>
      <c r="CF49" s="148">
        <v>87.6</v>
      </c>
      <c r="CG49" s="148">
        <v>104.8</v>
      </c>
      <c r="CH49" s="148">
        <v>43</v>
      </c>
      <c r="CI49" s="148">
        <v>82.7</v>
      </c>
      <c r="CJ49" s="148">
        <v>104.2</v>
      </c>
      <c r="CK49" s="148">
        <v>66.900000000000006</v>
      </c>
      <c r="CL49" s="148">
        <v>82.5</v>
      </c>
      <c r="CM49" s="148">
        <v>38.5</v>
      </c>
      <c r="CN49" s="148">
        <v>136</v>
      </c>
      <c r="CO49" s="148">
        <v>93.7</v>
      </c>
      <c r="CP49" s="149" t="s">
        <v>197</v>
      </c>
      <c r="CQ49" s="149" t="s">
        <v>197</v>
      </c>
      <c r="CR49" s="149" t="s">
        <v>197</v>
      </c>
      <c r="CS49" s="149" t="s">
        <v>197</v>
      </c>
      <c r="CT49" s="148">
        <v>83.3</v>
      </c>
      <c r="CU49" s="148">
        <v>84.1</v>
      </c>
      <c r="CV49" s="148">
        <v>83.8</v>
      </c>
      <c r="CW49" s="148">
        <v>97.8</v>
      </c>
      <c r="CX49" s="148">
        <v>88.3</v>
      </c>
      <c r="CY49" s="148">
        <v>92.5</v>
      </c>
      <c r="CZ49" s="148">
        <v>80.7</v>
      </c>
      <c r="DA49" s="148">
        <v>33.799999999999997</v>
      </c>
      <c r="DB49" s="148">
        <v>67.3</v>
      </c>
      <c r="DC49" s="148">
        <v>56.6</v>
      </c>
      <c r="DD49" s="148">
        <v>81.8</v>
      </c>
      <c r="DE49" s="148">
        <v>55.9</v>
      </c>
      <c r="DF49" s="148">
        <v>72.099999999999994</v>
      </c>
      <c r="DG49" s="148">
        <v>143.9</v>
      </c>
      <c r="DH49" s="148">
        <v>181.7</v>
      </c>
      <c r="DI49" s="148">
        <v>168.4</v>
      </c>
      <c r="DJ49" s="148">
        <v>137.1</v>
      </c>
      <c r="DK49" s="148">
        <v>50.4</v>
      </c>
      <c r="DL49" s="148">
        <v>91</v>
      </c>
      <c r="DM49" s="148">
        <v>107</v>
      </c>
      <c r="DN49" s="148">
        <v>65.599999999999994</v>
      </c>
      <c r="DO49" s="148">
        <v>81.400000000000006</v>
      </c>
      <c r="DP49" s="149" t="s">
        <v>197</v>
      </c>
      <c r="DQ49" s="149" t="s">
        <v>197</v>
      </c>
      <c r="DR49" s="149" t="s">
        <v>197</v>
      </c>
      <c r="DS49" s="148">
        <v>46.4</v>
      </c>
      <c r="DT49" s="148">
        <v>98.1</v>
      </c>
      <c r="DU49" s="148">
        <v>78.599999999999994</v>
      </c>
      <c r="DV49" s="148">
        <v>45.6</v>
      </c>
      <c r="DW49" s="148">
        <v>26.2</v>
      </c>
      <c r="DX49" s="148">
        <v>33.1</v>
      </c>
      <c r="DY49" s="148">
        <v>85.5</v>
      </c>
      <c r="DZ49" s="148">
        <v>42.7</v>
      </c>
      <c r="EA49" s="148">
        <v>67</v>
      </c>
      <c r="EB49" s="148">
        <v>81.599999999999994</v>
      </c>
      <c r="EC49" s="148">
        <v>170</v>
      </c>
      <c r="ED49" s="148">
        <v>145</v>
      </c>
      <c r="EE49" s="148">
        <v>27.9</v>
      </c>
      <c r="EF49" s="148">
        <v>50.6</v>
      </c>
      <c r="EG49" s="148">
        <v>63.6</v>
      </c>
      <c r="EH49" s="148">
        <v>58</v>
      </c>
      <c r="EI49" s="148">
        <v>109.1</v>
      </c>
      <c r="EJ49" s="148">
        <v>87.2</v>
      </c>
      <c r="EK49" s="148">
        <v>95</v>
      </c>
      <c r="EL49" s="149" t="s">
        <v>197</v>
      </c>
      <c r="EM49" s="148">
        <v>54.9</v>
      </c>
      <c r="EN49" s="148">
        <v>158.5</v>
      </c>
      <c r="EO49" s="148">
        <v>106.3</v>
      </c>
      <c r="EP49" s="148">
        <v>90.3</v>
      </c>
      <c r="EQ49" s="148">
        <v>109.4</v>
      </c>
      <c r="ER49" s="148">
        <v>98.8</v>
      </c>
      <c r="ES49" s="148">
        <v>292.10000000000002</v>
      </c>
      <c r="ET49" s="148">
        <v>142</v>
      </c>
      <c r="EU49" s="149" t="s">
        <v>197</v>
      </c>
      <c r="EV49" s="148">
        <v>109.3</v>
      </c>
      <c r="EW49" s="148">
        <v>97.9</v>
      </c>
      <c r="EX49" s="148">
        <v>101.5</v>
      </c>
      <c r="EY49" s="148">
        <v>36.700000000000003</v>
      </c>
      <c r="EZ49" s="148">
        <v>136.30000000000001</v>
      </c>
      <c r="FA49" s="148">
        <v>62</v>
      </c>
      <c r="FB49" s="148">
        <v>91.1</v>
      </c>
      <c r="FC49" s="148">
        <v>36.200000000000003</v>
      </c>
      <c r="FD49" s="148">
        <v>134.5</v>
      </c>
      <c r="FE49" s="148">
        <v>69.599999999999994</v>
      </c>
      <c r="FF49" s="148">
        <v>97.1</v>
      </c>
      <c r="FG49" s="148">
        <v>9.4</v>
      </c>
      <c r="FH49" s="148">
        <v>11.4</v>
      </c>
      <c r="FI49" s="148">
        <v>10</v>
      </c>
      <c r="FJ49" s="148">
        <v>42.8</v>
      </c>
      <c r="FK49" s="148">
        <v>103</v>
      </c>
      <c r="FL49" s="148">
        <v>76.3</v>
      </c>
      <c r="FM49" s="148">
        <v>76</v>
      </c>
      <c r="FN49" s="148">
        <v>82</v>
      </c>
      <c r="FO49" s="148">
        <v>78.5</v>
      </c>
      <c r="FP49" s="148">
        <v>144.80000000000001</v>
      </c>
      <c r="FQ49" s="148">
        <v>61.8</v>
      </c>
      <c r="FR49" s="148">
        <v>90.5</v>
      </c>
      <c r="FS49" s="148">
        <v>93</v>
      </c>
      <c r="FT49" s="148">
        <v>115.3</v>
      </c>
      <c r="FU49" s="148">
        <v>101.4</v>
      </c>
      <c r="FV49" s="148">
        <v>66.400000000000006</v>
      </c>
      <c r="FW49" s="148">
        <v>194.4</v>
      </c>
      <c r="FX49" s="148">
        <v>92.5</v>
      </c>
      <c r="FY49" s="148">
        <v>114.9</v>
      </c>
      <c r="FZ49" s="148">
        <v>114.7</v>
      </c>
      <c r="GA49" s="148">
        <v>88.3</v>
      </c>
      <c r="GB49" s="148">
        <v>122.5</v>
      </c>
      <c r="GC49" s="148">
        <v>115.9</v>
      </c>
      <c r="GD49" s="148">
        <v>54.4</v>
      </c>
      <c r="GE49" s="148">
        <v>68.5</v>
      </c>
      <c r="GF49" s="148">
        <v>59.2</v>
      </c>
      <c r="GG49" s="148">
        <v>141.9</v>
      </c>
      <c r="GH49" s="148">
        <v>161.69999999999999</v>
      </c>
      <c r="GI49" s="148">
        <v>161.6</v>
      </c>
      <c r="GJ49" s="148">
        <v>2.2000000000000002</v>
      </c>
      <c r="GK49" s="148">
        <v>0.9</v>
      </c>
      <c r="GL49" s="148">
        <v>1.4</v>
      </c>
      <c r="GM49" s="148">
        <v>75.400000000000006</v>
      </c>
      <c r="GN49" s="148">
        <v>24.6</v>
      </c>
      <c r="GO49" s="148">
        <v>43</v>
      </c>
      <c r="GP49" s="148">
        <v>75.8</v>
      </c>
      <c r="GQ49" s="148">
        <v>97.2</v>
      </c>
      <c r="GR49" s="148">
        <v>89.5</v>
      </c>
      <c r="GS49" s="148">
        <v>100.5</v>
      </c>
      <c r="GT49" s="148">
        <v>32.299999999999997</v>
      </c>
      <c r="GU49" s="148">
        <v>46.1</v>
      </c>
      <c r="GV49" s="148">
        <v>40.200000000000003</v>
      </c>
      <c r="GW49" s="148">
        <v>38.5</v>
      </c>
      <c r="GX49" s="148">
        <v>39.200000000000003</v>
      </c>
      <c r="GY49" s="148">
        <v>86.9</v>
      </c>
      <c r="GZ49" s="148">
        <v>61.5</v>
      </c>
      <c r="HA49" s="148">
        <v>74</v>
      </c>
      <c r="HB49" s="148">
        <v>84.3</v>
      </c>
      <c r="HC49" s="148">
        <v>82.9</v>
      </c>
      <c r="HD49" s="148">
        <v>83.3</v>
      </c>
      <c r="HE49" s="148">
        <v>101.9</v>
      </c>
      <c r="HF49" s="148">
        <v>83</v>
      </c>
      <c r="HG49" s="148">
        <v>84.1</v>
      </c>
      <c r="HH49" s="148">
        <v>87.9</v>
      </c>
      <c r="HI49" s="148">
        <v>169.4</v>
      </c>
      <c r="HJ49" s="148">
        <v>120.6</v>
      </c>
      <c r="HK49" s="148">
        <v>144.30000000000001</v>
      </c>
      <c r="HL49" s="148">
        <v>174</v>
      </c>
      <c r="HM49" s="148">
        <v>168.5</v>
      </c>
      <c r="HN49" s="148">
        <v>170.1</v>
      </c>
      <c r="HO49" s="148">
        <v>38.9</v>
      </c>
      <c r="HP49" s="148">
        <v>26.5</v>
      </c>
      <c r="HQ49" s="148">
        <v>32.799999999999997</v>
      </c>
      <c r="HR49" s="149" t="s">
        <v>197</v>
      </c>
      <c r="HS49" s="149" t="s">
        <v>197</v>
      </c>
      <c r="HT49" s="149" t="s">
        <v>197</v>
      </c>
      <c r="HU49" s="148">
        <v>202.6</v>
      </c>
      <c r="HV49" s="148">
        <v>124</v>
      </c>
      <c r="HW49" s="148">
        <v>128.5</v>
      </c>
      <c r="HX49" s="148">
        <v>109.4</v>
      </c>
      <c r="HY49" s="148">
        <v>585.9</v>
      </c>
      <c r="HZ49" s="148">
        <v>191.6</v>
      </c>
      <c r="IA49" s="148">
        <v>284.39999999999998</v>
      </c>
      <c r="IB49" s="148">
        <v>159.5</v>
      </c>
      <c r="IC49" s="148">
        <v>226.7</v>
      </c>
      <c r="ID49" s="148">
        <v>180.6</v>
      </c>
      <c r="IE49" s="148">
        <v>155</v>
      </c>
      <c r="IF49" s="148">
        <v>54.5</v>
      </c>
      <c r="IG49" s="149" t="s">
        <v>197</v>
      </c>
      <c r="IH49" s="148">
        <v>38.200000000000003</v>
      </c>
      <c r="II49" s="148">
        <v>33.1</v>
      </c>
      <c r="IJ49" s="148">
        <v>42.5</v>
      </c>
      <c r="IK49" s="149" t="s">
        <v>197</v>
      </c>
      <c r="IL49" s="149" t="s">
        <v>197</v>
      </c>
      <c r="IM49" s="149" t="s">
        <v>197</v>
      </c>
      <c r="IN49" s="149" t="s">
        <v>197</v>
      </c>
      <c r="IO49" s="148">
        <v>12.1</v>
      </c>
      <c r="IP49" s="149" t="s">
        <v>197</v>
      </c>
      <c r="IQ49" s="148">
        <v>87.6</v>
      </c>
      <c r="IR49" s="148">
        <v>89.1</v>
      </c>
      <c r="IS49" s="148">
        <v>83.8</v>
      </c>
      <c r="IT49" s="148">
        <v>85.8</v>
      </c>
      <c r="IU49" s="148">
        <v>40.200000000000003</v>
      </c>
      <c r="IV49" s="148">
        <v>15.4</v>
      </c>
      <c r="IW49" s="148">
        <v>20.6</v>
      </c>
      <c r="IX49" s="149" t="s">
        <v>197</v>
      </c>
      <c r="IY49" s="148">
        <v>160.5</v>
      </c>
      <c r="IZ49" s="148">
        <v>199.5</v>
      </c>
      <c r="JA49" s="148">
        <v>282</v>
      </c>
      <c r="JB49" s="148">
        <v>107.2</v>
      </c>
      <c r="JC49" s="148">
        <v>50.1</v>
      </c>
      <c r="JD49" s="148">
        <v>33.9</v>
      </c>
      <c r="JE49" s="148">
        <v>37.6</v>
      </c>
      <c r="JF49" s="48">
        <v>24.3</v>
      </c>
      <c r="JG49" s="48">
        <v>13.7</v>
      </c>
      <c r="JH49" s="48">
        <v>74.7</v>
      </c>
      <c r="JI49" s="48">
        <v>121</v>
      </c>
      <c r="JJ49" s="48">
        <v>64.7</v>
      </c>
      <c r="JK49" s="48">
        <v>61</v>
      </c>
      <c r="JL49" s="48">
        <v>66.2</v>
      </c>
      <c r="JM49" s="48">
        <v>50.3</v>
      </c>
      <c r="JN49" s="48">
        <v>46.5</v>
      </c>
      <c r="JO49" s="48">
        <v>92.3</v>
      </c>
    </row>
    <row r="50" spans="1:275">
      <c r="A50" s="45"/>
      <c r="B50" s="46" t="s">
        <v>142</v>
      </c>
      <c r="C50" s="45" t="s">
        <v>41</v>
      </c>
      <c r="D50" s="47" t="s">
        <v>197</v>
      </c>
      <c r="E50" s="47" t="s">
        <v>197</v>
      </c>
      <c r="F50" s="47" t="s">
        <v>197</v>
      </c>
      <c r="G50" s="47" t="s">
        <v>197</v>
      </c>
      <c r="H50" s="148">
        <v>128.19999999999999</v>
      </c>
      <c r="I50" s="148">
        <v>123.4</v>
      </c>
      <c r="J50" s="148">
        <v>115</v>
      </c>
      <c r="K50" s="148">
        <v>80.900000000000006</v>
      </c>
      <c r="L50" s="148">
        <v>90.8</v>
      </c>
      <c r="M50" s="148">
        <v>82.4</v>
      </c>
      <c r="N50" s="148">
        <v>99.2</v>
      </c>
      <c r="O50" s="148">
        <v>82.1</v>
      </c>
      <c r="P50" s="148">
        <v>85.9</v>
      </c>
      <c r="Q50" s="148">
        <v>80.599999999999994</v>
      </c>
      <c r="R50" s="148">
        <v>59.5</v>
      </c>
      <c r="S50" s="148">
        <v>94.9</v>
      </c>
      <c r="T50" s="148">
        <v>63.1</v>
      </c>
      <c r="U50" s="148">
        <v>216.2</v>
      </c>
      <c r="V50" s="148">
        <v>45.3</v>
      </c>
      <c r="W50" s="148">
        <v>102.5</v>
      </c>
      <c r="X50" s="148">
        <v>84</v>
      </c>
      <c r="Y50" s="148">
        <v>121.8</v>
      </c>
      <c r="Z50" s="148">
        <v>145.5</v>
      </c>
      <c r="AA50" s="148">
        <v>39.6</v>
      </c>
      <c r="AB50" s="148">
        <v>59.6</v>
      </c>
      <c r="AC50" s="148">
        <v>33.1</v>
      </c>
      <c r="AD50" s="148">
        <v>96</v>
      </c>
      <c r="AE50" s="148">
        <v>109.5</v>
      </c>
      <c r="AF50" s="148">
        <v>100.9</v>
      </c>
      <c r="AG50" s="148">
        <v>57.9</v>
      </c>
      <c r="AH50" s="148">
        <v>89.7</v>
      </c>
      <c r="AI50" s="149" t="s">
        <v>197</v>
      </c>
      <c r="AJ50" s="148">
        <v>59.3</v>
      </c>
      <c r="AK50" s="148">
        <v>245.1</v>
      </c>
      <c r="AL50" s="149" t="s">
        <v>197</v>
      </c>
      <c r="AM50" s="149" t="s">
        <v>197</v>
      </c>
      <c r="AN50" s="148">
        <v>56.4</v>
      </c>
      <c r="AO50" s="148">
        <v>59.1</v>
      </c>
      <c r="AP50" s="148">
        <v>59.1</v>
      </c>
      <c r="AQ50" s="148">
        <v>18.2</v>
      </c>
      <c r="AR50" s="148">
        <v>48.4</v>
      </c>
      <c r="AS50" s="149" t="s">
        <v>197</v>
      </c>
      <c r="AT50" s="148">
        <v>80.7</v>
      </c>
      <c r="AU50" s="149" t="s">
        <v>197</v>
      </c>
      <c r="AV50" s="148">
        <v>57</v>
      </c>
      <c r="AW50" s="148">
        <v>189.8</v>
      </c>
      <c r="AX50" s="148">
        <v>61.6</v>
      </c>
      <c r="AY50" s="148">
        <v>12</v>
      </c>
      <c r="AZ50" s="148">
        <v>142.80000000000001</v>
      </c>
      <c r="BA50" s="148">
        <v>97.1</v>
      </c>
      <c r="BB50" s="148">
        <v>99.1</v>
      </c>
      <c r="BC50" s="148">
        <v>94.7</v>
      </c>
      <c r="BD50" s="148">
        <v>77.599999999999994</v>
      </c>
      <c r="BE50" s="148">
        <v>81.5</v>
      </c>
      <c r="BF50" s="148">
        <v>123.7</v>
      </c>
      <c r="BG50" s="148">
        <v>90.8</v>
      </c>
      <c r="BH50" s="148">
        <v>93.2</v>
      </c>
      <c r="BI50" s="148">
        <v>104</v>
      </c>
      <c r="BJ50" s="148">
        <v>95</v>
      </c>
      <c r="BK50" s="148">
        <v>99.6</v>
      </c>
      <c r="BL50" s="148">
        <v>107.8</v>
      </c>
      <c r="BM50" s="148">
        <v>73.8</v>
      </c>
      <c r="BN50" s="148">
        <v>83</v>
      </c>
      <c r="BO50" s="149" t="s">
        <v>197</v>
      </c>
      <c r="BP50" s="148">
        <v>52.5</v>
      </c>
      <c r="BQ50" s="148">
        <v>43.8</v>
      </c>
      <c r="BR50" s="148">
        <v>120.7</v>
      </c>
      <c r="BS50" s="148">
        <v>58.6</v>
      </c>
      <c r="BT50" s="148">
        <v>87.5</v>
      </c>
      <c r="BU50" s="148">
        <v>196.3</v>
      </c>
      <c r="BV50" s="148">
        <v>92.8</v>
      </c>
      <c r="BW50" s="148">
        <v>126.5</v>
      </c>
      <c r="BX50" s="148">
        <v>138.30000000000001</v>
      </c>
      <c r="BY50" s="148">
        <v>29</v>
      </c>
      <c r="BZ50" s="148">
        <v>99.5</v>
      </c>
      <c r="CA50" s="148">
        <v>195.6</v>
      </c>
      <c r="CB50" s="148">
        <v>127.3</v>
      </c>
      <c r="CC50" s="148">
        <v>154.80000000000001</v>
      </c>
      <c r="CD50" s="148">
        <v>117.6</v>
      </c>
      <c r="CE50" s="148">
        <v>26.5</v>
      </c>
      <c r="CF50" s="148">
        <v>71.8</v>
      </c>
      <c r="CG50" s="149" t="s">
        <v>197</v>
      </c>
      <c r="CH50" s="149" t="s">
        <v>197</v>
      </c>
      <c r="CI50" s="149" t="s">
        <v>197</v>
      </c>
      <c r="CJ50" s="148">
        <v>114.3</v>
      </c>
      <c r="CK50" s="148">
        <v>65.400000000000006</v>
      </c>
      <c r="CL50" s="148">
        <v>85.9</v>
      </c>
      <c r="CM50" s="149" t="s">
        <v>197</v>
      </c>
      <c r="CN50" s="149" t="s">
        <v>197</v>
      </c>
      <c r="CO50" s="149" t="s">
        <v>197</v>
      </c>
      <c r="CP50" s="149" t="s">
        <v>197</v>
      </c>
      <c r="CQ50" s="149" t="s">
        <v>197</v>
      </c>
      <c r="CR50" s="149" t="s">
        <v>197</v>
      </c>
      <c r="CS50" s="149" t="s">
        <v>197</v>
      </c>
      <c r="CT50" s="148">
        <v>30.4</v>
      </c>
      <c r="CU50" s="148">
        <v>46.5</v>
      </c>
      <c r="CV50" s="148">
        <v>39.700000000000003</v>
      </c>
      <c r="CW50" s="148">
        <v>114.7</v>
      </c>
      <c r="CX50" s="148">
        <v>57.3</v>
      </c>
      <c r="CY50" s="148">
        <v>82.6</v>
      </c>
      <c r="CZ50" s="148">
        <v>61.6</v>
      </c>
      <c r="DA50" s="148">
        <v>148.30000000000001</v>
      </c>
      <c r="DB50" s="148">
        <v>57.4</v>
      </c>
      <c r="DC50" s="148">
        <v>86.7</v>
      </c>
      <c r="DD50" s="148">
        <v>137.30000000000001</v>
      </c>
      <c r="DE50" s="148">
        <v>73.2</v>
      </c>
      <c r="DF50" s="148">
        <v>113.3</v>
      </c>
      <c r="DG50" s="148">
        <v>219.5</v>
      </c>
      <c r="DH50" s="148">
        <v>119</v>
      </c>
      <c r="DI50" s="148">
        <v>154.6</v>
      </c>
      <c r="DJ50" s="148">
        <v>129.4</v>
      </c>
      <c r="DK50" s="148">
        <v>34.6</v>
      </c>
      <c r="DL50" s="148">
        <v>79.2</v>
      </c>
      <c r="DM50" s="148">
        <v>124.3</v>
      </c>
      <c r="DN50" s="148">
        <v>74.599999999999994</v>
      </c>
      <c r="DO50" s="148">
        <v>93.5</v>
      </c>
      <c r="DP50" s="149" t="s">
        <v>197</v>
      </c>
      <c r="DQ50" s="149" t="s">
        <v>197</v>
      </c>
      <c r="DR50" s="149" t="s">
        <v>197</v>
      </c>
      <c r="DS50" s="149" t="s">
        <v>197</v>
      </c>
      <c r="DT50" s="149" t="s">
        <v>197</v>
      </c>
      <c r="DU50" s="149" t="s">
        <v>197</v>
      </c>
      <c r="DV50" s="148">
        <v>139.1</v>
      </c>
      <c r="DW50" s="148">
        <v>96.1</v>
      </c>
      <c r="DX50" s="148">
        <v>111.4</v>
      </c>
      <c r="DY50" s="148">
        <v>105.9</v>
      </c>
      <c r="DZ50" s="148">
        <v>56.3</v>
      </c>
      <c r="EA50" s="148">
        <v>84.6</v>
      </c>
      <c r="EB50" s="148">
        <v>303</v>
      </c>
      <c r="EC50" s="148">
        <v>269.5</v>
      </c>
      <c r="ED50" s="148">
        <v>279</v>
      </c>
      <c r="EE50" s="149" t="s">
        <v>197</v>
      </c>
      <c r="EF50" s="148">
        <v>31.7</v>
      </c>
      <c r="EG50" s="148">
        <v>29.8</v>
      </c>
      <c r="EH50" s="148">
        <v>30.6</v>
      </c>
      <c r="EI50" s="148">
        <v>43.1</v>
      </c>
      <c r="EJ50" s="148">
        <v>51.5</v>
      </c>
      <c r="EK50" s="148">
        <v>48.5</v>
      </c>
      <c r="EL50" s="149" t="s">
        <v>197</v>
      </c>
      <c r="EM50" s="148">
        <v>194.1</v>
      </c>
      <c r="EN50" s="148">
        <v>27.5</v>
      </c>
      <c r="EO50" s="148">
        <v>111.4</v>
      </c>
      <c r="EP50" s="149" t="s">
        <v>197</v>
      </c>
      <c r="EQ50" s="149" t="s">
        <v>197</v>
      </c>
      <c r="ER50" s="149" t="s">
        <v>197</v>
      </c>
      <c r="ES50" s="148">
        <v>19.5</v>
      </c>
      <c r="ET50" s="148">
        <v>119.6</v>
      </c>
      <c r="EU50" s="149" t="s">
        <v>197</v>
      </c>
      <c r="EV50" s="148">
        <v>126.7</v>
      </c>
      <c r="EW50" s="148">
        <v>103</v>
      </c>
      <c r="EX50" s="148">
        <v>110.5</v>
      </c>
      <c r="EY50" s="148">
        <v>81.7</v>
      </c>
      <c r="EZ50" s="148">
        <v>96.3</v>
      </c>
      <c r="FA50" s="148">
        <v>60.5</v>
      </c>
      <c r="FB50" s="148">
        <v>74.5</v>
      </c>
      <c r="FC50" s="148">
        <v>103.4</v>
      </c>
      <c r="FD50" s="148">
        <v>95.2</v>
      </c>
      <c r="FE50" s="148">
        <v>71.2</v>
      </c>
      <c r="FF50" s="148">
        <v>81.400000000000006</v>
      </c>
      <c r="FG50" s="148">
        <v>45.1</v>
      </c>
      <c r="FH50" s="148">
        <v>20.9</v>
      </c>
      <c r="FI50" s="148">
        <v>38</v>
      </c>
      <c r="FJ50" s="148">
        <v>64.5</v>
      </c>
      <c r="FK50" s="148">
        <v>36</v>
      </c>
      <c r="FL50" s="148">
        <v>48.7</v>
      </c>
      <c r="FM50" s="148">
        <v>64.900000000000006</v>
      </c>
      <c r="FN50" s="148">
        <v>68.5</v>
      </c>
      <c r="FO50" s="148">
        <v>66.400000000000006</v>
      </c>
      <c r="FP50" s="148">
        <v>116</v>
      </c>
      <c r="FQ50" s="148">
        <v>63.4</v>
      </c>
      <c r="FR50" s="148">
        <v>81.599999999999994</v>
      </c>
      <c r="FS50" s="148">
        <v>61.4</v>
      </c>
      <c r="FT50" s="148">
        <v>71.599999999999994</v>
      </c>
      <c r="FU50" s="148">
        <v>65.2</v>
      </c>
      <c r="FV50" s="148">
        <v>115.9</v>
      </c>
      <c r="FW50" s="148">
        <v>72.900000000000006</v>
      </c>
      <c r="FX50" s="148">
        <v>92.8</v>
      </c>
      <c r="FY50" s="148">
        <v>108.2</v>
      </c>
      <c r="FZ50" s="148">
        <v>108</v>
      </c>
      <c r="GA50" s="148">
        <v>100.3</v>
      </c>
      <c r="GB50" s="148">
        <v>100.8</v>
      </c>
      <c r="GC50" s="148">
        <v>100.7</v>
      </c>
      <c r="GD50" s="148">
        <v>87.3</v>
      </c>
      <c r="GE50" s="148">
        <v>104.5</v>
      </c>
      <c r="GF50" s="148">
        <v>93.2</v>
      </c>
      <c r="GG50" s="148">
        <v>181.5</v>
      </c>
      <c r="GH50" s="148">
        <v>213.4</v>
      </c>
      <c r="GI50" s="148">
        <v>213.2</v>
      </c>
      <c r="GJ50" s="149" t="s">
        <v>197</v>
      </c>
      <c r="GK50" s="149" t="s">
        <v>197</v>
      </c>
      <c r="GL50" s="149" t="s">
        <v>197</v>
      </c>
      <c r="GM50" s="148">
        <v>138.69999999999999</v>
      </c>
      <c r="GN50" s="148">
        <v>36.700000000000003</v>
      </c>
      <c r="GO50" s="148">
        <v>73.900000000000006</v>
      </c>
      <c r="GP50" s="148">
        <v>97</v>
      </c>
      <c r="GQ50" s="148">
        <v>98.5</v>
      </c>
      <c r="GR50" s="148">
        <v>97.9</v>
      </c>
      <c r="GS50" s="148">
        <v>95.5</v>
      </c>
      <c r="GT50" s="148">
        <v>33.1</v>
      </c>
      <c r="GU50" s="148">
        <v>45.7</v>
      </c>
      <c r="GV50" s="148">
        <v>228.8</v>
      </c>
      <c r="GW50" s="148">
        <v>41.1</v>
      </c>
      <c r="GX50" s="148">
        <v>118.2</v>
      </c>
      <c r="GY50" s="148">
        <v>80</v>
      </c>
      <c r="GZ50" s="148">
        <v>53.3</v>
      </c>
      <c r="HA50" s="148">
        <v>66.5</v>
      </c>
      <c r="HB50" s="148">
        <v>74.5</v>
      </c>
      <c r="HC50" s="148">
        <v>88.9</v>
      </c>
      <c r="HD50" s="148">
        <v>84.5</v>
      </c>
      <c r="HE50" s="148">
        <v>41.9</v>
      </c>
      <c r="HF50" s="148">
        <v>6.6</v>
      </c>
      <c r="HG50" s="148">
        <v>8.5</v>
      </c>
      <c r="HH50" s="149" t="s">
        <v>197</v>
      </c>
      <c r="HI50" s="148">
        <v>104.6</v>
      </c>
      <c r="HJ50" s="148">
        <v>59.5</v>
      </c>
      <c r="HK50" s="148">
        <v>81.5</v>
      </c>
      <c r="HL50" s="148">
        <v>106.2</v>
      </c>
      <c r="HM50" s="148">
        <v>136.69999999999999</v>
      </c>
      <c r="HN50" s="148">
        <v>128</v>
      </c>
      <c r="HO50" s="148">
        <v>64.3</v>
      </c>
      <c r="HP50" s="148">
        <v>46.5</v>
      </c>
      <c r="HQ50" s="148">
        <v>55.6</v>
      </c>
      <c r="HR50" s="149" t="s">
        <v>197</v>
      </c>
      <c r="HS50" s="149" t="s">
        <v>197</v>
      </c>
      <c r="HT50" s="149" t="s">
        <v>197</v>
      </c>
      <c r="HU50" s="148">
        <v>321.2</v>
      </c>
      <c r="HV50" s="148">
        <v>119.7</v>
      </c>
      <c r="HW50" s="148">
        <v>131.4</v>
      </c>
      <c r="HX50" s="148">
        <v>87.6</v>
      </c>
      <c r="HY50" s="149" t="s">
        <v>197</v>
      </c>
      <c r="HZ50" s="148">
        <v>60.9</v>
      </c>
      <c r="IA50" s="148">
        <v>45.5</v>
      </c>
      <c r="IB50" s="148">
        <v>84.4</v>
      </c>
      <c r="IC50" s="148">
        <v>63.5</v>
      </c>
      <c r="ID50" s="148">
        <v>31.6</v>
      </c>
      <c r="IE50" s="148">
        <v>125.2</v>
      </c>
      <c r="IF50" s="149" t="s">
        <v>197</v>
      </c>
      <c r="IG50" s="149" t="s">
        <v>197</v>
      </c>
      <c r="IH50" s="148">
        <v>58</v>
      </c>
      <c r="II50" s="148">
        <v>51.1</v>
      </c>
      <c r="IJ50" s="148">
        <v>25.7</v>
      </c>
      <c r="IK50" s="149" t="s">
        <v>197</v>
      </c>
      <c r="IL50" s="149" t="s">
        <v>197</v>
      </c>
      <c r="IM50" s="148">
        <v>27.8</v>
      </c>
      <c r="IN50" s="149" t="s">
        <v>197</v>
      </c>
      <c r="IO50" s="149" t="s">
        <v>197</v>
      </c>
      <c r="IP50" s="148">
        <v>32</v>
      </c>
      <c r="IQ50" s="148">
        <v>13</v>
      </c>
      <c r="IR50" s="148">
        <v>112.4</v>
      </c>
      <c r="IS50" s="148">
        <v>93.2</v>
      </c>
      <c r="IT50" s="148">
        <v>100.4</v>
      </c>
      <c r="IU50" s="148">
        <v>149.69999999999999</v>
      </c>
      <c r="IV50" s="148">
        <v>190.2</v>
      </c>
      <c r="IW50" s="148">
        <v>181.7</v>
      </c>
      <c r="IX50" s="149" t="s">
        <v>197</v>
      </c>
      <c r="IY50" s="149" t="s">
        <v>197</v>
      </c>
      <c r="IZ50" s="149" t="s">
        <v>197</v>
      </c>
      <c r="JA50" s="149" t="s">
        <v>197</v>
      </c>
      <c r="JB50" s="149" t="s">
        <v>197</v>
      </c>
      <c r="JC50" s="148">
        <v>250.9</v>
      </c>
      <c r="JD50" s="148">
        <v>145.19999999999999</v>
      </c>
      <c r="JE50" s="148">
        <v>169.7</v>
      </c>
      <c r="JF50" s="48">
        <v>162.4</v>
      </c>
      <c r="JG50" s="48">
        <v>107.2</v>
      </c>
      <c r="JH50" s="48">
        <v>60.2</v>
      </c>
      <c r="JI50" s="48">
        <v>147.9</v>
      </c>
      <c r="JJ50" s="48">
        <v>98.1</v>
      </c>
      <c r="JK50" s="48">
        <v>83</v>
      </c>
      <c r="JL50" s="48">
        <v>91.6</v>
      </c>
      <c r="JM50" s="48">
        <v>60.6</v>
      </c>
      <c r="JN50" s="48">
        <v>58.6</v>
      </c>
      <c r="JO50" s="48">
        <v>38.4</v>
      </c>
    </row>
    <row r="51" spans="1:275">
      <c r="A51" s="45"/>
      <c r="B51" s="46" t="s">
        <v>143</v>
      </c>
      <c r="C51" s="45" t="s">
        <v>42</v>
      </c>
      <c r="D51" s="47" t="s">
        <v>197</v>
      </c>
      <c r="E51" s="47" t="s">
        <v>197</v>
      </c>
      <c r="F51" s="47" t="s">
        <v>197</v>
      </c>
      <c r="G51" s="47" t="s">
        <v>197</v>
      </c>
      <c r="H51" s="148">
        <v>145.4</v>
      </c>
      <c r="I51" s="148">
        <v>134</v>
      </c>
      <c r="J51" s="148">
        <v>108.2</v>
      </c>
      <c r="K51" s="148">
        <v>38.299999999999997</v>
      </c>
      <c r="L51" s="148">
        <v>53.2</v>
      </c>
      <c r="M51" s="148">
        <v>128.30000000000001</v>
      </c>
      <c r="N51" s="148">
        <v>81</v>
      </c>
      <c r="O51" s="148">
        <v>118.3</v>
      </c>
      <c r="P51" s="148">
        <v>124</v>
      </c>
      <c r="Q51" s="148">
        <v>52.1</v>
      </c>
      <c r="R51" s="148">
        <v>115.4</v>
      </c>
      <c r="S51" s="148">
        <v>53.8</v>
      </c>
      <c r="T51" s="148">
        <v>24.8</v>
      </c>
      <c r="U51" s="148">
        <v>124.2</v>
      </c>
      <c r="V51" s="148">
        <v>48.3</v>
      </c>
      <c r="W51" s="148">
        <v>93</v>
      </c>
      <c r="X51" s="148">
        <v>73.7</v>
      </c>
      <c r="Y51" s="148">
        <v>94.6</v>
      </c>
      <c r="Z51" s="148">
        <v>121.1</v>
      </c>
      <c r="AA51" s="148">
        <v>14.7</v>
      </c>
      <c r="AB51" s="148">
        <v>188.7</v>
      </c>
      <c r="AC51" s="149" t="s">
        <v>197</v>
      </c>
      <c r="AD51" s="148">
        <v>288.5</v>
      </c>
      <c r="AE51" s="148">
        <v>76.599999999999994</v>
      </c>
      <c r="AF51" s="148">
        <v>109.4</v>
      </c>
      <c r="AG51" s="148">
        <v>49.9</v>
      </c>
      <c r="AH51" s="148">
        <v>85.8</v>
      </c>
      <c r="AI51" s="149" t="s">
        <v>197</v>
      </c>
      <c r="AJ51" s="148">
        <v>85</v>
      </c>
      <c r="AK51" s="148">
        <v>119.8</v>
      </c>
      <c r="AL51" s="149" t="s">
        <v>197</v>
      </c>
      <c r="AM51" s="149" t="s">
        <v>197</v>
      </c>
      <c r="AN51" s="148">
        <v>461.5</v>
      </c>
      <c r="AO51" s="148">
        <v>43.1</v>
      </c>
      <c r="AP51" s="148">
        <v>47.2</v>
      </c>
      <c r="AQ51" s="148">
        <v>13.9</v>
      </c>
      <c r="AR51" s="148">
        <v>1.9</v>
      </c>
      <c r="AS51" s="149" t="s">
        <v>197</v>
      </c>
      <c r="AT51" s="148">
        <v>66.599999999999994</v>
      </c>
      <c r="AU51" s="149" t="s">
        <v>197</v>
      </c>
      <c r="AV51" s="148">
        <v>76.400000000000006</v>
      </c>
      <c r="AW51" s="148">
        <v>402.7</v>
      </c>
      <c r="AX51" s="148">
        <v>40.5</v>
      </c>
      <c r="AY51" s="148">
        <v>21.5</v>
      </c>
      <c r="AZ51" s="148">
        <v>120.4</v>
      </c>
      <c r="BA51" s="148">
        <v>104.7</v>
      </c>
      <c r="BB51" s="148">
        <v>105.4</v>
      </c>
      <c r="BC51" s="148">
        <v>100.5</v>
      </c>
      <c r="BD51" s="148">
        <v>94.9</v>
      </c>
      <c r="BE51" s="148">
        <v>96.2</v>
      </c>
      <c r="BF51" s="148">
        <v>107.1</v>
      </c>
      <c r="BG51" s="148">
        <v>91.5</v>
      </c>
      <c r="BH51" s="148">
        <v>92.6</v>
      </c>
      <c r="BI51" s="148">
        <v>109</v>
      </c>
      <c r="BJ51" s="148">
        <v>114.3</v>
      </c>
      <c r="BK51" s="148">
        <v>111.6</v>
      </c>
      <c r="BL51" s="148">
        <v>90.4</v>
      </c>
      <c r="BM51" s="148">
        <v>79.400000000000006</v>
      </c>
      <c r="BN51" s="148">
        <v>82.4</v>
      </c>
      <c r="BO51" s="149" t="s">
        <v>197</v>
      </c>
      <c r="BP51" s="148">
        <v>40.799999999999997</v>
      </c>
      <c r="BQ51" s="148">
        <v>38.5</v>
      </c>
      <c r="BR51" s="148">
        <v>56</v>
      </c>
      <c r="BS51" s="148">
        <v>31.9</v>
      </c>
      <c r="BT51" s="148">
        <v>43.2</v>
      </c>
      <c r="BU51" s="148">
        <v>35.200000000000003</v>
      </c>
      <c r="BV51" s="148">
        <v>18.7</v>
      </c>
      <c r="BW51" s="148">
        <v>24.1</v>
      </c>
      <c r="BX51" s="148">
        <v>137.1</v>
      </c>
      <c r="BY51" s="148">
        <v>162</v>
      </c>
      <c r="BZ51" s="148">
        <v>145.9</v>
      </c>
      <c r="CA51" s="148">
        <v>48</v>
      </c>
      <c r="CB51" s="148">
        <v>33.1</v>
      </c>
      <c r="CC51" s="148">
        <v>39.1</v>
      </c>
      <c r="CD51" s="148">
        <v>200.4</v>
      </c>
      <c r="CE51" s="148">
        <v>246.7</v>
      </c>
      <c r="CF51" s="148">
        <v>223.7</v>
      </c>
      <c r="CG51" s="149" t="s">
        <v>197</v>
      </c>
      <c r="CH51" s="149" t="s">
        <v>197</v>
      </c>
      <c r="CI51" s="149" t="s">
        <v>197</v>
      </c>
      <c r="CJ51" s="148">
        <v>85.8</v>
      </c>
      <c r="CK51" s="148">
        <v>49.1</v>
      </c>
      <c r="CL51" s="148">
        <v>64.400000000000006</v>
      </c>
      <c r="CM51" s="148">
        <v>222.9</v>
      </c>
      <c r="CN51" s="148">
        <v>350.7</v>
      </c>
      <c r="CO51" s="148">
        <v>295.39999999999998</v>
      </c>
      <c r="CP51" s="149" t="s">
        <v>197</v>
      </c>
      <c r="CQ51" s="149" t="s">
        <v>197</v>
      </c>
      <c r="CR51" s="149" t="s">
        <v>197</v>
      </c>
      <c r="CS51" s="149" t="s">
        <v>197</v>
      </c>
      <c r="CT51" s="149" t="s">
        <v>197</v>
      </c>
      <c r="CU51" s="149" t="s">
        <v>197</v>
      </c>
      <c r="CV51" s="149" t="s">
        <v>197</v>
      </c>
      <c r="CW51" s="148">
        <v>78.8</v>
      </c>
      <c r="CX51" s="148">
        <v>55.6</v>
      </c>
      <c r="CY51" s="148">
        <v>65.8</v>
      </c>
      <c r="CZ51" s="148">
        <v>55.5</v>
      </c>
      <c r="DA51" s="148">
        <v>75.900000000000006</v>
      </c>
      <c r="DB51" s="148">
        <v>68.400000000000006</v>
      </c>
      <c r="DC51" s="148">
        <v>70.8</v>
      </c>
      <c r="DD51" s="148">
        <v>143</v>
      </c>
      <c r="DE51" s="148">
        <v>106.7</v>
      </c>
      <c r="DF51" s="148">
        <v>129.4</v>
      </c>
      <c r="DG51" s="148">
        <v>100.7</v>
      </c>
      <c r="DH51" s="148">
        <v>118.7</v>
      </c>
      <c r="DI51" s="148">
        <v>112.3</v>
      </c>
      <c r="DJ51" s="148">
        <v>113.8</v>
      </c>
      <c r="DK51" s="148">
        <v>50</v>
      </c>
      <c r="DL51" s="148">
        <v>80</v>
      </c>
      <c r="DM51" s="148">
        <v>88.7</v>
      </c>
      <c r="DN51" s="148">
        <v>50.6</v>
      </c>
      <c r="DO51" s="148">
        <v>65.099999999999994</v>
      </c>
      <c r="DP51" s="149" t="s">
        <v>197</v>
      </c>
      <c r="DQ51" s="149" t="s">
        <v>197</v>
      </c>
      <c r="DR51" s="149" t="s">
        <v>197</v>
      </c>
      <c r="DS51" s="148">
        <v>218.3</v>
      </c>
      <c r="DT51" s="148">
        <v>333.1</v>
      </c>
      <c r="DU51" s="148">
        <v>290</v>
      </c>
      <c r="DV51" s="148">
        <v>68.5</v>
      </c>
      <c r="DW51" s="148">
        <v>28.9</v>
      </c>
      <c r="DX51" s="148">
        <v>43</v>
      </c>
      <c r="DY51" s="148">
        <v>93.5</v>
      </c>
      <c r="DZ51" s="148">
        <v>140</v>
      </c>
      <c r="EA51" s="148">
        <v>113.5</v>
      </c>
      <c r="EB51" s="148">
        <v>160.19999999999999</v>
      </c>
      <c r="EC51" s="148">
        <v>114.5</v>
      </c>
      <c r="ED51" s="148">
        <v>127.5</v>
      </c>
      <c r="EE51" s="149" t="s">
        <v>197</v>
      </c>
      <c r="EF51" s="148">
        <v>33.5</v>
      </c>
      <c r="EG51" s="148">
        <v>28.2</v>
      </c>
      <c r="EH51" s="148">
        <v>30.5</v>
      </c>
      <c r="EI51" s="149" t="s">
        <v>197</v>
      </c>
      <c r="EJ51" s="149" t="s">
        <v>197</v>
      </c>
      <c r="EK51" s="149" t="s">
        <v>197</v>
      </c>
      <c r="EL51" s="149" t="s">
        <v>197</v>
      </c>
      <c r="EM51" s="149" t="s">
        <v>197</v>
      </c>
      <c r="EN51" s="149" t="s">
        <v>197</v>
      </c>
      <c r="EO51" s="149" t="s">
        <v>197</v>
      </c>
      <c r="EP51" s="148">
        <v>76.099999999999994</v>
      </c>
      <c r="EQ51" s="148">
        <v>12.8</v>
      </c>
      <c r="ER51" s="148">
        <v>48.1</v>
      </c>
      <c r="ES51" s="148">
        <v>37.4</v>
      </c>
      <c r="ET51" s="148">
        <v>95</v>
      </c>
      <c r="EU51" s="149" t="s">
        <v>197</v>
      </c>
      <c r="EV51" s="148">
        <v>90.2</v>
      </c>
      <c r="EW51" s="148">
        <v>88.3</v>
      </c>
      <c r="EX51" s="148">
        <v>88.9</v>
      </c>
      <c r="EY51" s="148">
        <v>60.4</v>
      </c>
      <c r="EZ51" s="148">
        <v>57.8</v>
      </c>
      <c r="FA51" s="148">
        <v>84.3</v>
      </c>
      <c r="FB51" s="148">
        <v>73.900000000000006</v>
      </c>
      <c r="FC51" s="148">
        <v>112.7</v>
      </c>
      <c r="FD51" s="148">
        <v>62.6</v>
      </c>
      <c r="FE51" s="148">
        <v>81.3</v>
      </c>
      <c r="FF51" s="148">
        <v>73.3</v>
      </c>
      <c r="FG51" s="148">
        <v>49.8</v>
      </c>
      <c r="FH51" s="148">
        <v>35.6</v>
      </c>
      <c r="FI51" s="148">
        <v>45.6</v>
      </c>
      <c r="FJ51" s="148">
        <v>49.9</v>
      </c>
      <c r="FK51" s="148">
        <v>72.900000000000006</v>
      </c>
      <c r="FL51" s="148">
        <v>62.7</v>
      </c>
      <c r="FM51" s="148">
        <v>88.2</v>
      </c>
      <c r="FN51" s="148">
        <v>69.5</v>
      </c>
      <c r="FO51" s="148">
        <v>80.3</v>
      </c>
      <c r="FP51" s="148">
        <v>31.3</v>
      </c>
      <c r="FQ51" s="148">
        <v>69.599999999999994</v>
      </c>
      <c r="FR51" s="148">
        <v>56.4</v>
      </c>
      <c r="FS51" s="148">
        <v>54.5</v>
      </c>
      <c r="FT51" s="148">
        <v>58.1</v>
      </c>
      <c r="FU51" s="148">
        <v>55.8</v>
      </c>
      <c r="FV51" s="148">
        <v>70.099999999999994</v>
      </c>
      <c r="FW51" s="148">
        <v>130.4</v>
      </c>
      <c r="FX51" s="148">
        <v>103.6</v>
      </c>
      <c r="FY51" s="148">
        <v>103.1</v>
      </c>
      <c r="FZ51" s="148">
        <v>103.1</v>
      </c>
      <c r="GA51" s="148">
        <v>94.8</v>
      </c>
      <c r="GB51" s="148">
        <v>90.9</v>
      </c>
      <c r="GC51" s="148">
        <v>91.7</v>
      </c>
      <c r="GD51" s="148">
        <v>42.8</v>
      </c>
      <c r="GE51" s="148">
        <v>71.8</v>
      </c>
      <c r="GF51" s="148">
        <v>52.7</v>
      </c>
      <c r="GG51" s="148">
        <v>318.39999999999998</v>
      </c>
      <c r="GH51" s="148">
        <v>216.4</v>
      </c>
      <c r="GI51" s="148">
        <v>217.1</v>
      </c>
      <c r="GJ51" s="149" t="s">
        <v>197</v>
      </c>
      <c r="GK51" s="149" t="s">
        <v>197</v>
      </c>
      <c r="GL51" s="149" t="s">
        <v>197</v>
      </c>
      <c r="GM51" s="148">
        <v>50.8</v>
      </c>
      <c r="GN51" s="148">
        <v>77.599999999999994</v>
      </c>
      <c r="GO51" s="148">
        <v>67.8</v>
      </c>
      <c r="GP51" s="148">
        <v>52.6</v>
      </c>
      <c r="GQ51" s="148">
        <v>76.900000000000006</v>
      </c>
      <c r="GR51" s="148">
        <v>68.2</v>
      </c>
      <c r="GS51" s="148">
        <v>51.9</v>
      </c>
      <c r="GT51" s="148">
        <v>95.6</v>
      </c>
      <c r="GU51" s="148">
        <v>86.8</v>
      </c>
      <c r="GV51" s="148">
        <v>51</v>
      </c>
      <c r="GW51" s="148">
        <v>186.1</v>
      </c>
      <c r="GX51" s="148">
        <v>130.6</v>
      </c>
      <c r="GY51" s="148">
        <v>65.900000000000006</v>
      </c>
      <c r="GZ51" s="148">
        <v>44.8</v>
      </c>
      <c r="HA51" s="148">
        <v>55.2</v>
      </c>
      <c r="HB51" s="148">
        <v>54.9</v>
      </c>
      <c r="HC51" s="148">
        <v>38.700000000000003</v>
      </c>
      <c r="HD51" s="148">
        <v>43.7</v>
      </c>
      <c r="HE51" s="148">
        <v>6.3</v>
      </c>
      <c r="HF51" s="148">
        <v>42.8</v>
      </c>
      <c r="HG51" s="148">
        <v>40.700000000000003</v>
      </c>
      <c r="HH51" s="149" t="s">
        <v>197</v>
      </c>
      <c r="HI51" s="148">
        <v>12.1</v>
      </c>
      <c r="HJ51" s="148">
        <v>6.9</v>
      </c>
      <c r="HK51" s="148">
        <v>9.4</v>
      </c>
      <c r="HL51" s="148">
        <v>13.2</v>
      </c>
      <c r="HM51" s="148">
        <v>17.600000000000001</v>
      </c>
      <c r="HN51" s="148">
        <v>16.3</v>
      </c>
      <c r="HO51" s="148">
        <v>71.2</v>
      </c>
      <c r="HP51" s="148">
        <v>54.3</v>
      </c>
      <c r="HQ51" s="148">
        <v>62.8</v>
      </c>
      <c r="HR51" s="149" t="s">
        <v>197</v>
      </c>
      <c r="HS51" s="149" t="s">
        <v>197</v>
      </c>
      <c r="HT51" s="149" t="s">
        <v>197</v>
      </c>
      <c r="HU51" s="148">
        <v>196.2</v>
      </c>
      <c r="HV51" s="148">
        <v>110.5</v>
      </c>
      <c r="HW51" s="148">
        <v>115.5</v>
      </c>
      <c r="HX51" s="148">
        <v>48.3</v>
      </c>
      <c r="HY51" s="149" t="s">
        <v>197</v>
      </c>
      <c r="HZ51" s="148">
        <v>77.099999999999994</v>
      </c>
      <c r="IA51" s="149" t="s">
        <v>197</v>
      </c>
      <c r="IB51" s="149" t="s">
        <v>197</v>
      </c>
      <c r="IC51" s="149" t="s">
        <v>197</v>
      </c>
      <c r="ID51" s="148">
        <v>152.5</v>
      </c>
      <c r="IE51" s="149" t="s">
        <v>197</v>
      </c>
      <c r="IF51" s="149" t="s">
        <v>197</v>
      </c>
      <c r="IG51" s="148">
        <v>60.8</v>
      </c>
      <c r="IH51" s="148">
        <v>68.400000000000006</v>
      </c>
      <c r="II51" s="148">
        <v>16.100000000000001</v>
      </c>
      <c r="IJ51" s="149" t="s">
        <v>197</v>
      </c>
      <c r="IK51" s="149" t="s">
        <v>197</v>
      </c>
      <c r="IL51" s="149" t="s">
        <v>197</v>
      </c>
      <c r="IM51" s="148">
        <v>35.6</v>
      </c>
      <c r="IN51" s="148">
        <v>23.7</v>
      </c>
      <c r="IO51" s="149" t="s">
        <v>197</v>
      </c>
      <c r="IP51" s="148">
        <v>50</v>
      </c>
      <c r="IQ51" s="148">
        <v>20</v>
      </c>
      <c r="IR51" s="148">
        <v>79.3</v>
      </c>
      <c r="IS51" s="148">
        <v>55.9</v>
      </c>
      <c r="IT51" s="148">
        <v>64.599999999999994</v>
      </c>
      <c r="IU51" s="148">
        <v>61.3</v>
      </c>
      <c r="IV51" s="148">
        <v>20.8</v>
      </c>
      <c r="IW51" s="148">
        <v>29.3</v>
      </c>
      <c r="IX51" s="149" t="s">
        <v>197</v>
      </c>
      <c r="IY51" s="148">
        <v>101.6</v>
      </c>
      <c r="IZ51" s="148">
        <v>102.7</v>
      </c>
      <c r="JA51" s="148">
        <v>82.5</v>
      </c>
      <c r="JB51" s="149" t="s">
        <v>197</v>
      </c>
      <c r="JC51" s="148">
        <v>52.6</v>
      </c>
      <c r="JD51" s="148">
        <v>35.6</v>
      </c>
      <c r="JE51" s="148">
        <v>39.5</v>
      </c>
      <c r="JF51" s="48">
        <v>133.30000000000001</v>
      </c>
      <c r="JG51" s="48">
        <v>23.7</v>
      </c>
      <c r="JH51" s="48">
        <v>34.799999999999997</v>
      </c>
      <c r="JI51" s="48">
        <v>49.7</v>
      </c>
      <c r="JJ51" s="48">
        <v>60.6</v>
      </c>
      <c r="JK51" s="48">
        <v>79.7</v>
      </c>
      <c r="JL51" s="48">
        <v>72.7</v>
      </c>
      <c r="JM51" s="48">
        <v>74.5</v>
      </c>
      <c r="JN51" s="48">
        <v>69.2</v>
      </c>
      <c r="JO51" s="48">
        <v>37</v>
      </c>
    </row>
    <row r="52" spans="1:275">
      <c r="A52" s="45"/>
      <c r="B52" s="46" t="s">
        <v>144</v>
      </c>
      <c r="C52" s="45" t="s">
        <v>43</v>
      </c>
      <c r="D52" s="47" t="s">
        <v>197</v>
      </c>
      <c r="E52" s="47" t="s">
        <v>197</v>
      </c>
      <c r="F52" s="47" t="s">
        <v>197</v>
      </c>
      <c r="G52" s="47" t="s">
        <v>197</v>
      </c>
      <c r="H52" s="148">
        <v>101</v>
      </c>
      <c r="I52" s="148">
        <v>92.6</v>
      </c>
      <c r="J52" s="148">
        <v>73.2</v>
      </c>
      <c r="K52" s="148">
        <v>40.9</v>
      </c>
      <c r="L52" s="148">
        <v>58.8</v>
      </c>
      <c r="M52" s="148">
        <v>58.7</v>
      </c>
      <c r="N52" s="148">
        <v>66.599999999999994</v>
      </c>
      <c r="O52" s="148">
        <v>138.6</v>
      </c>
      <c r="P52" s="148">
        <v>53.8</v>
      </c>
      <c r="Q52" s="148">
        <v>85.4</v>
      </c>
      <c r="R52" s="148">
        <v>67.2</v>
      </c>
      <c r="S52" s="148">
        <v>86.3</v>
      </c>
      <c r="T52" s="148">
        <v>62.8</v>
      </c>
      <c r="U52" s="148">
        <v>162.80000000000001</v>
      </c>
      <c r="V52" s="148">
        <v>138.9</v>
      </c>
      <c r="W52" s="148">
        <v>118.5</v>
      </c>
      <c r="X52" s="148">
        <v>52.5</v>
      </c>
      <c r="Y52" s="148">
        <v>76.099999999999994</v>
      </c>
      <c r="Z52" s="148">
        <v>137.30000000000001</v>
      </c>
      <c r="AA52" s="148">
        <v>28.1</v>
      </c>
      <c r="AB52" s="148">
        <v>116.4</v>
      </c>
      <c r="AC52" s="148">
        <v>85.6</v>
      </c>
      <c r="AD52" s="148">
        <v>90.8</v>
      </c>
      <c r="AE52" s="148">
        <v>105.7</v>
      </c>
      <c r="AF52" s="148">
        <v>78.400000000000006</v>
      </c>
      <c r="AG52" s="148">
        <v>165</v>
      </c>
      <c r="AH52" s="148">
        <v>105.7</v>
      </c>
      <c r="AI52" s="149" t="s">
        <v>197</v>
      </c>
      <c r="AJ52" s="148">
        <v>120.1</v>
      </c>
      <c r="AK52" s="148">
        <v>18.399999999999999</v>
      </c>
      <c r="AL52" s="149" t="s">
        <v>197</v>
      </c>
      <c r="AM52" s="148">
        <v>114.5</v>
      </c>
      <c r="AN52" s="148">
        <v>6.7</v>
      </c>
      <c r="AO52" s="148">
        <v>40.5</v>
      </c>
      <c r="AP52" s="148">
        <v>40.200000000000003</v>
      </c>
      <c r="AQ52" s="148">
        <v>64.099999999999994</v>
      </c>
      <c r="AR52" s="148">
        <v>50.1</v>
      </c>
      <c r="AS52" s="149" t="s">
        <v>197</v>
      </c>
      <c r="AT52" s="148">
        <v>77.7</v>
      </c>
      <c r="AU52" s="149" t="s">
        <v>197</v>
      </c>
      <c r="AV52" s="148">
        <v>81.400000000000006</v>
      </c>
      <c r="AW52" s="148">
        <v>70.2</v>
      </c>
      <c r="AX52" s="148">
        <v>252.2</v>
      </c>
      <c r="AY52" s="148">
        <v>27.3</v>
      </c>
      <c r="AZ52" s="148">
        <v>136.69999999999999</v>
      </c>
      <c r="BA52" s="148">
        <v>114.8</v>
      </c>
      <c r="BB52" s="148">
        <v>115.8</v>
      </c>
      <c r="BC52" s="148">
        <v>131.6</v>
      </c>
      <c r="BD52" s="148">
        <v>101.6</v>
      </c>
      <c r="BE52" s="148">
        <v>108.5</v>
      </c>
      <c r="BF52" s="148">
        <v>122.1</v>
      </c>
      <c r="BG52" s="148">
        <v>92.8</v>
      </c>
      <c r="BH52" s="148">
        <v>94.9</v>
      </c>
      <c r="BI52" s="148">
        <v>55.3</v>
      </c>
      <c r="BJ52" s="148">
        <v>50</v>
      </c>
      <c r="BK52" s="148">
        <v>52.7</v>
      </c>
      <c r="BL52" s="148">
        <v>65.2</v>
      </c>
      <c r="BM52" s="148">
        <v>59.6</v>
      </c>
      <c r="BN52" s="148">
        <v>61.1</v>
      </c>
      <c r="BO52" s="149" t="s">
        <v>197</v>
      </c>
      <c r="BP52" s="148">
        <v>66</v>
      </c>
      <c r="BQ52" s="148">
        <v>59.2</v>
      </c>
      <c r="BR52" s="148">
        <v>90.5</v>
      </c>
      <c r="BS52" s="148">
        <v>55.6</v>
      </c>
      <c r="BT52" s="148">
        <v>71.900000000000006</v>
      </c>
      <c r="BU52" s="148">
        <v>111.2</v>
      </c>
      <c r="BV52" s="148">
        <v>108</v>
      </c>
      <c r="BW52" s="148">
        <v>109</v>
      </c>
      <c r="BX52" s="148">
        <v>27.9</v>
      </c>
      <c r="BY52" s="148">
        <v>32.9</v>
      </c>
      <c r="BZ52" s="148">
        <v>29.7</v>
      </c>
      <c r="CA52" s="148">
        <v>51.1</v>
      </c>
      <c r="CB52" s="148">
        <v>39.799999999999997</v>
      </c>
      <c r="CC52" s="148">
        <v>44.3</v>
      </c>
      <c r="CD52" s="148">
        <v>97.7</v>
      </c>
      <c r="CE52" s="148">
        <v>41.5</v>
      </c>
      <c r="CF52" s="148">
        <v>69.400000000000006</v>
      </c>
      <c r="CG52" s="148">
        <v>183.2</v>
      </c>
      <c r="CH52" s="148">
        <v>17.3</v>
      </c>
      <c r="CI52" s="148">
        <v>123.8</v>
      </c>
      <c r="CJ52" s="148">
        <v>151.5</v>
      </c>
      <c r="CK52" s="148">
        <v>91.9</v>
      </c>
      <c r="CL52" s="148">
        <v>116.9</v>
      </c>
      <c r="CM52" s="148">
        <v>524.9</v>
      </c>
      <c r="CN52" s="148">
        <v>258.7</v>
      </c>
      <c r="CO52" s="148">
        <v>374.2</v>
      </c>
      <c r="CP52" s="149" t="s">
        <v>197</v>
      </c>
      <c r="CQ52" s="149" t="s">
        <v>197</v>
      </c>
      <c r="CR52" s="149" t="s">
        <v>197</v>
      </c>
      <c r="CS52" s="149" t="s">
        <v>197</v>
      </c>
      <c r="CT52" s="148">
        <v>120.3</v>
      </c>
      <c r="CU52" s="148">
        <v>49.4</v>
      </c>
      <c r="CV52" s="148">
        <v>79.5</v>
      </c>
      <c r="CW52" s="148">
        <v>110.1</v>
      </c>
      <c r="CX52" s="148">
        <v>70.099999999999994</v>
      </c>
      <c r="CY52" s="148">
        <v>87.8</v>
      </c>
      <c r="CZ52" s="148">
        <v>65.900000000000006</v>
      </c>
      <c r="DA52" s="148">
        <v>81.7</v>
      </c>
      <c r="DB52" s="148">
        <v>94.7</v>
      </c>
      <c r="DC52" s="148">
        <v>90.5</v>
      </c>
      <c r="DD52" s="148">
        <v>29.6</v>
      </c>
      <c r="DE52" s="148">
        <v>18</v>
      </c>
      <c r="DF52" s="148">
        <v>25.3</v>
      </c>
      <c r="DG52" s="148">
        <v>45.8</v>
      </c>
      <c r="DH52" s="148">
        <v>36.6</v>
      </c>
      <c r="DI52" s="148">
        <v>39.9</v>
      </c>
      <c r="DJ52" s="148">
        <v>92.4</v>
      </c>
      <c r="DK52" s="148">
        <v>41.4</v>
      </c>
      <c r="DL52" s="148">
        <v>65.400000000000006</v>
      </c>
      <c r="DM52" s="148">
        <v>164.5</v>
      </c>
      <c r="DN52" s="148">
        <v>98.5</v>
      </c>
      <c r="DO52" s="148">
        <v>123.7</v>
      </c>
      <c r="DP52" s="149" t="s">
        <v>197</v>
      </c>
      <c r="DQ52" s="149" t="s">
        <v>197</v>
      </c>
      <c r="DR52" s="149" t="s">
        <v>197</v>
      </c>
      <c r="DS52" s="148">
        <v>541</v>
      </c>
      <c r="DT52" s="148">
        <v>266.3</v>
      </c>
      <c r="DU52" s="148">
        <v>369.7</v>
      </c>
      <c r="DV52" s="148">
        <v>232.8</v>
      </c>
      <c r="DW52" s="148">
        <v>190.7</v>
      </c>
      <c r="DX52" s="148">
        <v>205.8</v>
      </c>
      <c r="DY52" s="148">
        <v>21.9</v>
      </c>
      <c r="DZ52" s="148">
        <v>83.7</v>
      </c>
      <c r="EA52" s="148">
        <v>48.5</v>
      </c>
      <c r="EB52" s="148">
        <v>101.9</v>
      </c>
      <c r="EC52" s="148">
        <v>22.2</v>
      </c>
      <c r="ED52" s="148">
        <v>44.9</v>
      </c>
      <c r="EE52" s="148">
        <v>111.1</v>
      </c>
      <c r="EF52" s="148">
        <v>120.9</v>
      </c>
      <c r="EG52" s="148">
        <v>131.5</v>
      </c>
      <c r="EH52" s="148">
        <v>127</v>
      </c>
      <c r="EI52" s="148">
        <v>104.9</v>
      </c>
      <c r="EJ52" s="148">
        <v>58.7</v>
      </c>
      <c r="EK52" s="148">
        <v>75.099999999999994</v>
      </c>
      <c r="EL52" s="149" t="s">
        <v>197</v>
      </c>
      <c r="EM52" s="148">
        <v>46</v>
      </c>
      <c r="EN52" s="148">
        <v>12.4</v>
      </c>
      <c r="EO52" s="148">
        <v>29.3</v>
      </c>
      <c r="EP52" s="148">
        <v>20.5</v>
      </c>
      <c r="EQ52" s="148">
        <v>21.5</v>
      </c>
      <c r="ER52" s="148">
        <v>21</v>
      </c>
      <c r="ES52" s="149" t="s">
        <v>197</v>
      </c>
      <c r="ET52" s="148">
        <v>144</v>
      </c>
      <c r="EU52" s="148">
        <v>155.6</v>
      </c>
      <c r="EV52" s="148">
        <v>96</v>
      </c>
      <c r="EW52" s="148">
        <v>84.6</v>
      </c>
      <c r="EX52" s="148">
        <v>88.3</v>
      </c>
      <c r="EY52" s="148">
        <v>100.8</v>
      </c>
      <c r="EZ52" s="148">
        <v>89.4</v>
      </c>
      <c r="FA52" s="148">
        <v>86.7</v>
      </c>
      <c r="FB52" s="148">
        <v>87.7</v>
      </c>
      <c r="FC52" s="148">
        <v>9.4</v>
      </c>
      <c r="FD52" s="148">
        <v>75.5</v>
      </c>
      <c r="FE52" s="148">
        <v>69.2</v>
      </c>
      <c r="FF52" s="148">
        <v>71.900000000000006</v>
      </c>
      <c r="FG52" s="148">
        <v>16.2</v>
      </c>
      <c r="FH52" s="148">
        <v>60.1</v>
      </c>
      <c r="FI52" s="148">
        <v>29</v>
      </c>
      <c r="FJ52" s="148">
        <v>37.6</v>
      </c>
      <c r="FK52" s="148">
        <v>81</v>
      </c>
      <c r="FL52" s="148">
        <v>61.8</v>
      </c>
      <c r="FM52" s="148">
        <v>76.5</v>
      </c>
      <c r="FN52" s="148">
        <v>71.3</v>
      </c>
      <c r="FO52" s="148">
        <v>74.3</v>
      </c>
      <c r="FP52" s="148">
        <v>110.4</v>
      </c>
      <c r="FQ52" s="148">
        <v>93</v>
      </c>
      <c r="FR52" s="148">
        <v>99</v>
      </c>
      <c r="FS52" s="148">
        <v>66.5</v>
      </c>
      <c r="FT52" s="148">
        <v>106.7</v>
      </c>
      <c r="FU52" s="148">
        <v>81.7</v>
      </c>
      <c r="FV52" s="148">
        <v>92.3</v>
      </c>
      <c r="FW52" s="148">
        <v>116.1</v>
      </c>
      <c r="FX52" s="148">
        <v>93.7</v>
      </c>
      <c r="FY52" s="148">
        <v>90</v>
      </c>
      <c r="FZ52" s="148">
        <v>90</v>
      </c>
      <c r="GA52" s="148">
        <v>91.4</v>
      </c>
      <c r="GB52" s="148">
        <v>82.2</v>
      </c>
      <c r="GC52" s="148">
        <v>84</v>
      </c>
      <c r="GD52" s="148">
        <v>28.8</v>
      </c>
      <c r="GE52" s="148">
        <v>116.2</v>
      </c>
      <c r="GF52" s="148">
        <v>58.5</v>
      </c>
      <c r="GG52" s="148">
        <v>153.4</v>
      </c>
      <c r="GH52" s="148">
        <v>137.69999999999999</v>
      </c>
      <c r="GI52" s="148">
        <v>137.80000000000001</v>
      </c>
      <c r="GJ52" s="148">
        <v>209.7</v>
      </c>
      <c r="GK52" s="148">
        <v>349.3</v>
      </c>
      <c r="GL52" s="148">
        <v>295.8</v>
      </c>
      <c r="GM52" s="148">
        <v>26.8</v>
      </c>
      <c r="GN52" s="148">
        <v>64.7</v>
      </c>
      <c r="GO52" s="148">
        <v>50.9</v>
      </c>
      <c r="GP52" s="148">
        <v>46.3</v>
      </c>
      <c r="GQ52" s="148">
        <v>81.400000000000006</v>
      </c>
      <c r="GR52" s="148">
        <v>68.8</v>
      </c>
      <c r="GS52" s="148">
        <v>35.200000000000003</v>
      </c>
      <c r="GT52" s="148">
        <v>121.3</v>
      </c>
      <c r="GU52" s="148">
        <v>103.9</v>
      </c>
      <c r="GV52" s="148">
        <v>45.2</v>
      </c>
      <c r="GW52" s="148">
        <v>57.5</v>
      </c>
      <c r="GX52" s="148">
        <v>52.4</v>
      </c>
      <c r="GY52" s="148">
        <v>73</v>
      </c>
      <c r="GZ52" s="148">
        <v>56.6</v>
      </c>
      <c r="HA52" s="148">
        <v>64.7</v>
      </c>
      <c r="HB52" s="148">
        <v>73.2</v>
      </c>
      <c r="HC52" s="148">
        <v>42.2</v>
      </c>
      <c r="HD52" s="148">
        <v>51.6</v>
      </c>
      <c r="HE52" s="148">
        <v>93.7</v>
      </c>
      <c r="HF52" s="148">
        <v>31.1</v>
      </c>
      <c r="HG52" s="148">
        <v>34.6</v>
      </c>
      <c r="HH52" s="149" t="s">
        <v>197</v>
      </c>
      <c r="HI52" s="148">
        <v>99.1</v>
      </c>
      <c r="HJ52" s="148">
        <v>55.1</v>
      </c>
      <c r="HK52" s="148">
        <v>76.599999999999994</v>
      </c>
      <c r="HL52" s="148">
        <v>95.4</v>
      </c>
      <c r="HM52" s="148">
        <v>67.2</v>
      </c>
      <c r="HN52" s="148">
        <v>75.2</v>
      </c>
      <c r="HO52" s="148">
        <v>47.1</v>
      </c>
      <c r="HP52" s="148">
        <v>51.6</v>
      </c>
      <c r="HQ52" s="148">
        <v>49.3</v>
      </c>
      <c r="HR52" s="148">
        <v>54.7</v>
      </c>
      <c r="HS52" s="148">
        <v>25.2</v>
      </c>
      <c r="HT52" s="148">
        <v>35.299999999999997</v>
      </c>
      <c r="HU52" s="148">
        <v>194.5</v>
      </c>
      <c r="HV52" s="148">
        <v>100</v>
      </c>
      <c r="HW52" s="148">
        <v>105.5</v>
      </c>
      <c r="HX52" s="148">
        <v>88.7</v>
      </c>
      <c r="HY52" s="148">
        <v>621</v>
      </c>
      <c r="HZ52" s="148">
        <v>55.9</v>
      </c>
      <c r="IA52" s="148">
        <v>19.399999999999999</v>
      </c>
      <c r="IB52" s="148">
        <v>19.399999999999999</v>
      </c>
      <c r="IC52" s="148">
        <v>19.399999999999999</v>
      </c>
      <c r="ID52" s="148">
        <v>52.9</v>
      </c>
      <c r="IE52" s="148">
        <v>62.7</v>
      </c>
      <c r="IF52" s="149" t="s">
        <v>197</v>
      </c>
      <c r="IG52" s="149" t="s">
        <v>197</v>
      </c>
      <c r="IH52" s="148">
        <v>53.8</v>
      </c>
      <c r="II52" s="148">
        <v>64.8</v>
      </c>
      <c r="IJ52" s="148">
        <v>39</v>
      </c>
      <c r="IK52" s="149" t="s">
        <v>197</v>
      </c>
      <c r="IL52" s="149" t="s">
        <v>197</v>
      </c>
      <c r="IM52" s="148">
        <v>72.900000000000006</v>
      </c>
      <c r="IN52" s="148">
        <v>75.3</v>
      </c>
      <c r="IO52" s="148">
        <v>35.200000000000003</v>
      </c>
      <c r="IP52" s="149" t="s">
        <v>197</v>
      </c>
      <c r="IQ52" s="148">
        <v>48.4</v>
      </c>
      <c r="IR52" s="148">
        <v>111.9</v>
      </c>
      <c r="IS52" s="148">
        <v>62.1</v>
      </c>
      <c r="IT52" s="148">
        <v>80.7</v>
      </c>
      <c r="IU52" s="148">
        <v>106</v>
      </c>
      <c r="IV52" s="148">
        <v>54.6</v>
      </c>
      <c r="IW52" s="148">
        <v>65.400000000000006</v>
      </c>
      <c r="IX52" s="148">
        <v>18.5</v>
      </c>
      <c r="IY52" s="148">
        <v>157.4</v>
      </c>
      <c r="IZ52" s="148">
        <v>202.4</v>
      </c>
      <c r="JA52" s="148">
        <v>187</v>
      </c>
      <c r="JB52" s="149" t="s">
        <v>197</v>
      </c>
      <c r="JC52" s="148">
        <v>90.7</v>
      </c>
      <c r="JD52" s="148">
        <v>94.8</v>
      </c>
      <c r="JE52" s="148">
        <v>93.9</v>
      </c>
      <c r="JF52" s="48">
        <v>102.8</v>
      </c>
      <c r="JG52" s="48">
        <v>73.900000000000006</v>
      </c>
      <c r="JH52" s="48">
        <v>72</v>
      </c>
      <c r="JI52" s="48">
        <v>83.2</v>
      </c>
      <c r="JJ52" s="48">
        <v>101.5</v>
      </c>
      <c r="JK52" s="48">
        <v>102.6</v>
      </c>
      <c r="JL52" s="48">
        <v>93.2</v>
      </c>
      <c r="JM52" s="48">
        <v>58.6</v>
      </c>
      <c r="JN52" s="48">
        <v>57.9</v>
      </c>
      <c r="JO52" s="48">
        <v>56.2</v>
      </c>
    </row>
    <row r="53" spans="1:275">
      <c r="A53" s="45"/>
      <c r="B53" s="46" t="s">
        <v>145</v>
      </c>
      <c r="C53" s="45" t="s">
        <v>44</v>
      </c>
      <c r="D53" s="47" t="s">
        <v>197</v>
      </c>
      <c r="E53" s="47" t="s">
        <v>197</v>
      </c>
      <c r="F53" s="47" t="s">
        <v>197</v>
      </c>
      <c r="G53" s="47" t="s">
        <v>197</v>
      </c>
      <c r="H53" s="148">
        <v>185</v>
      </c>
      <c r="I53" s="148">
        <v>177</v>
      </c>
      <c r="J53" s="148">
        <v>161.19999999999999</v>
      </c>
      <c r="K53" s="148">
        <v>43.8</v>
      </c>
      <c r="L53" s="148">
        <v>30.3</v>
      </c>
      <c r="M53" s="148">
        <v>61</v>
      </c>
      <c r="N53" s="148">
        <v>33.4</v>
      </c>
      <c r="O53" s="148">
        <v>60.1</v>
      </c>
      <c r="P53" s="148">
        <v>60.5</v>
      </c>
      <c r="Q53" s="148">
        <v>57.6</v>
      </c>
      <c r="R53" s="148">
        <v>93.5</v>
      </c>
      <c r="S53" s="148">
        <v>102.6</v>
      </c>
      <c r="T53" s="148">
        <v>78.7</v>
      </c>
      <c r="U53" s="148">
        <v>87.6</v>
      </c>
      <c r="V53" s="148">
        <v>42.5</v>
      </c>
      <c r="W53" s="148">
        <v>76.599999999999994</v>
      </c>
      <c r="X53" s="148">
        <v>67</v>
      </c>
      <c r="Y53" s="148">
        <v>77.5</v>
      </c>
      <c r="Z53" s="148">
        <v>88.2</v>
      </c>
      <c r="AA53" s="148">
        <v>138.1</v>
      </c>
      <c r="AB53" s="148">
        <v>97.3</v>
      </c>
      <c r="AC53" s="148">
        <v>19.899999999999999</v>
      </c>
      <c r="AD53" s="148">
        <v>161.5</v>
      </c>
      <c r="AE53" s="148">
        <v>140.6</v>
      </c>
      <c r="AF53" s="148">
        <v>70.8</v>
      </c>
      <c r="AG53" s="148">
        <v>91.2</v>
      </c>
      <c r="AH53" s="148">
        <v>80.900000000000006</v>
      </c>
      <c r="AI53" s="149" t="s">
        <v>197</v>
      </c>
      <c r="AJ53" s="148">
        <v>88.8</v>
      </c>
      <c r="AK53" s="148">
        <v>72.599999999999994</v>
      </c>
      <c r="AL53" s="149" t="s">
        <v>197</v>
      </c>
      <c r="AM53" s="148">
        <v>91.6</v>
      </c>
      <c r="AN53" s="148">
        <v>4.5</v>
      </c>
      <c r="AO53" s="148">
        <v>49.6</v>
      </c>
      <c r="AP53" s="148">
        <v>49.2</v>
      </c>
      <c r="AQ53" s="148">
        <v>68.099999999999994</v>
      </c>
      <c r="AR53" s="148">
        <v>105.3</v>
      </c>
      <c r="AS53" s="149" t="s">
        <v>197</v>
      </c>
      <c r="AT53" s="148">
        <v>79.7</v>
      </c>
      <c r="AU53" s="149" t="s">
        <v>197</v>
      </c>
      <c r="AV53" s="148">
        <v>105.4</v>
      </c>
      <c r="AW53" s="148">
        <v>92.7</v>
      </c>
      <c r="AX53" s="148">
        <v>78.400000000000006</v>
      </c>
      <c r="AY53" s="148">
        <v>18.100000000000001</v>
      </c>
      <c r="AZ53" s="148">
        <v>89</v>
      </c>
      <c r="BA53" s="148">
        <v>82.3</v>
      </c>
      <c r="BB53" s="148">
        <v>82.6</v>
      </c>
      <c r="BC53" s="148">
        <v>85.9</v>
      </c>
      <c r="BD53" s="148">
        <v>79.7</v>
      </c>
      <c r="BE53" s="148">
        <v>81</v>
      </c>
      <c r="BF53" s="148">
        <v>65.8</v>
      </c>
      <c r="BG53" s="148">
        <v>69.099999999999994</v>
      </c>
      <c r="BH53" s="148">
        <v>68.8</v>
      </c>
      <c r="BI53" s="148">
        <v>62.3</v>
      </c>
      <c r="BJ53" s="148">
        <v>55.3</v>
      </c>
      <c r="BK53" s="148">
        <v>58.9</v>
      </c>
      <c r="BL53" s="148">
        <v>117.7</v>
      </c>
      <c r="BM53" s="148">
        <v>158.6</v>
      </c>
      <c r="BN53" s="148">
        <v>147.5</v>
      </c>
      <c r="BO53" s="149" t="s">
        <v>197</v>
      </c>
      <c r="BP53" s="148">
        <v>59.1</v>
      </c>
      <c r="BQ53" s="148">
        <v>37.1</v>
      </c>
      <c r="BR53" s="148">
        <v>95</v>
      </c>
      <c r="BS53" s="148">
        <v>94.5</v>
      </c>
      <c r="BT53" s="148">
        <v>94.7</v>
      </c>
      <c r="BU53" s="148">
        <v>287</v>
      </c>
      <c r="BV53" s="148">
        <v>109.7</v>
      </c>
      <c r="BW53" s="148">
        <v>163.1</v>
      </c>
      <c r="BX53" s="148">
        <v>90.2</v>
      </c>
      <c r="BY53" s="148">
        <v>82.5</v>
      </c>
      <c r="BZ53" s="148">
        <v>87.4</v>
      </c>
      <c r="CA53" s="148">
        <v>86.4</v>
      </c>
      <c r="CB53" s="148">
        <v>141.5</v>
      </c>
      <c r="CC53" s="148">
        <v>120.5</v>
      </c>
      <c r="CD53" s="148">
        <v>30.9</v>
      </c>
      <c r="CE53" s="148">
        <v>34.5</v>
      </c>
      <c r="CF53" s="148">
        <v>32.700000000000003</v>
      </c>
      <c r="CG53" s="149" t="s">
        <v>197</v>
      </c>
      <c r="CH53" s="149" t="s">
        <v>197</v>
      </c>
      <c r="CI53" s="149" t="s">
        <v>197</v>
      </c>
      <c r="CJ53" s="148">
        <v>82.2</v>
      </c>
      <c r="CK53" s="148">
        <v>76.2</v>
      </c>
      <c r="CL53" s="148">
        <v>78.599999999999994</v>
      </c>
      <c r="CM53" s="149" t="s">
        <v>197</v>
      </c>
      <c r="CN53" s="149" t="s">
        <v>197</v>
      </c>
      <c r="CO53" s="149" t="s">
        <v>197</v>
      </c>
      <c r="CP53" s="149" t="s">
        <v>197</v>
      </c>
      <c r="CQ53" s="149" t="s">
        <v>197</v>
      </c>
      <c r="CR53" s="149" t="s">
        <v>197</v>
      </c>
      <c r="CS53" s="149" t="s">
        <v>197</v>
      </c>
      <c r="CT53" s="148">
        <v>207.2</v>
      </c>
      <c r="CU53" s="148">
        <v>200.9</v>
      </c>
      <c r="CV53" s="148">
        <v>203.6</v>
      </c>
      <c r="CW53" s="148">
        <v>116.5</v>
      </c>
      <c r="CX53" s="148">
        <v>106.3</v>
      </c>
      <c r="CY53" s="148">
        <v>110.7</v>
      </c>
      <c r="CZ53" s="148">
        <v>100.9</v>
      </c>
      <c r="DA53" s="148">
        <v>276.39999999999998</v>
      </c>
      <c r="DB53" s="148">
        <v>115</v>
      </c>
      <c r="DC53" s="148">
        <v>163.30000000000001</v>
      </c>
      <c r="DD53" s="148">
        <v>84.6</v>
      </c>
      <c r="DE53" s="148">
        <v>76.400000000000006</v>
      </c>
      <c r="DF53" s="148">
        <v>81.5</v>
      </c>
      <c r="DG53" s="148">
        <v>51</v>
      </c>
      <c r="DH53" s="148">
        <v>123.3</v>
      </c>
      <c r="DI53" s="148">
        <v>99.2</v>
      </c>
      <c r="DJ53" s="148">
        <v>94.3</v>
      </c>
      <c r="DK53" s="148">
        <v>70.7</v>
      </c>
      <c r="DL53" s="148">
        <v>81.400000000000006</v>
      </c>
      <c r="DM53" s="148">
        <v>82.6</v>
      </c>
      <c r="DN53" s="148">
        <v>77.3</v>
      </c>
      <c r="DO53" s="148">
        <v>79.2</v>
      </c>
      <c r="DP53" s="149" t="s">
        <v>197</v>
      </c>
      <c r="DQ53" s="149" t="s">
        <v>197</v>
      </c>
      <c r="DR53" s="149" t="s">
        <v>197</v>
      </c>
      <c r="DS53" s="149" t="s">
        <v>197</v>
      </c>
      <c r="DT53" s="149" t="s">
        <v>197</v>
      </c>
      <c r="DU53" s="149" t="s">
        <v>197</v>
      </c>
      <c r="DV53" s="148">
        <v>152.80000000000001</v>
      </c>
      <c r="DW53" s="148">
        <v>96.1</v>
      </c>
      <c r="DX53" s="148">
        <v>115.3</v>
      </c>
      <c r="DY53" s="148">
        <v>105.6</v>
      </c>
      <c r="DZ53" s="148">
        <v>192.7</v>
      </c>
      <c r="EA53" s="148">
        <v>144.4</v>
      </c>
      <c r="EB53" s="148">
        <v>55.3</v>
      </c>
      <c r="EC53" s="148">
        <v>55.7</v>
      </c>
      <c r="ED53" s="148">
        <v>55.6</v>
      </c>
      <c r="EE53" s="148">
        <v>108.7</v>
      </c>
      <c r="EF53" s="148">
        <v>65.900000000000006</v>
      </c>
      <c r="EG53" s="148">
        <v>60.4</v>
      </c>
      <c r="EH53" s="148">
        <v>62.7</v>
      </c>
      <c r="EI53" s="148">
        <v>199.7</v>
      </c>
      <c r="EJ53" s="148">
        <v>180.9</v>
      </c>
      <c r="EK53" s="148">
        <v>187.7</v>
      </c>
      <c r="EL53" s="149" t="s">
        <v>197</v>
      </c>
      <c r="EM53" s="148">
        <v>43.2</v>
      </c>
      <c r="EN53" s="148">
        <v>68</v>
      </c>
      <c r="EO53" s="148">
        <v>55.4</v>
      </c>
      <c r="EP53" s="148">
        <v>171.1</v>
      </c>
      <c r="EQ53" s="148">
        <v>113.4</v>
      </c>
      <c r="ER53" s="148">
        <v>145.5</v>
      </c>
      <c r="ES53" s="148">
        <v>102.6</v>
      </c>
      <c r="ET53" s="148">
        <v>123.5</v>
      </c>
      <c r="EU53" s="149" t="s">
        <v>197</v>
      </c>
      <c r="EV53" s="148">
        <v>99.4</v>
      </c>
      <c r="EW53" s="148">
        <v>99.5</v>
      </c>
      <c r="EX53" s="148">
        <v>99.5</v>
      </c>
      <c r="EY53" s="148">
        <v>201.1</v>
      </c>
      <c r="EZ53" s="148">
        <v>66.599999999999994</v>
      </c>
      <c r="FA53" s="148">
        <v>126.3</v>
      </c>
      <c r="FB53" s="148">
        <v>102.8</v>
      </c>
      <c r="FC53" s="148">
        <v>31</v>
      </c>
      <c r="FD53" s="148">
        <v>67.900000000000006</v>
      </c>
      <c r="FE53" s="148">
        <v>128.30000000000001</v>
      </c>
      <c r="FF53" s="148">
        <v>102.7</v>
      </c>
      <c r="FG53" s="148">
        <v>53.4</v>
      </c>
      <c r="FH53" s="148">
        <v>115.2</v>
      </c>
      <c r="FI53" s="148">
        <v>71.599999999999994</v>
      </c>
      <c r="FJ53" s="148">
        <v>82.9</v>
      </c>
      <c r="FK53" s="148">
        <v>81.3</v>
      </c>
      <c r="FL53" s="148">
        <v>82</v>
      </c>
      <c r="FM53" s="148">
        <v>95.7</v>
      </c>
      <c r="FN53" s="148">
        <v>98.5</v>
      </c>
      <c r="FO53" s="148">
        <v>96.9</v>
      </c>
      <c r="FP53" s="148">
        <v>78.400000000000006</v>
      </c>
      <c r="FQ53" s="148">
        <v>127.7</v>
      </c>
      <c r="FR53" s="148">
        <v>110.6</v>
      </c>
      <c r="FS53" s="148">
        <v>85.4</v>
      </c>
      <c r="FT53" s="148">
        <v>64.7</v>
      </c>
      <c r="FU53" s="148">
        <v>77.599999999999994</v>
      </c>
      <c r="FV53" s="148">
        <v>80</v>
      </c>
      <c r="FW53" s="148">
        <v>83.3</v>
      </c>
      <c r="FX53" s="148">
        <v>115.1</v>
      </c>
      <c r="FY53" s="148">
        <v>71.900000000000006</v>
      </c>
      <c r="FZ53" s="148">
        <v>72.2</v>
      </c>
      <c r="GA53" s="148">
        <v>124.8</v>
      </c>
      <c r="GB53" s="148">
        <v>85.6</v>
      </c>
      <c r="GC53" s="148">
        <v>93</v>
      </c>
      <c r="GD53" s="148">
        <v>24.4</v>
      </c>
      <c r="GE53" s="148">
        <v>35.799999999999997</v>
      </c>
      <c r="GF53" s="148">
        <v>28.3</v>
      </c>
      <c r="GG53" s="148">
        <v>208.4</v>
      </c>
      <c r="GH53" s="148">
        <v>93.2</v>
      </c>
      <c r="GI53" s="148">
        <v>93.8</v>
      </c>
      <c r="GJ53" s="148">
        <v>91.1</v>
      </c>
      <c r="GK53" s="148">
        <v>108</v>
      </c>
      <c r="GL53" s="148">
        <v>101.9</v>
      </c>
      <c r="GM53" s="148">
        <v>62.9</v>
      </c>
      <c r="GN53" s="148">
        <v>33</v>
      </c>
      <c r="GO53" s="148">
        <v>43.6</v>
      </c>
      <c r="GP53" s="148">
        <v>73.599999999999994</v>
      </c>
      <c r="GQ53" s="148">
        <v>64.099999999999994</v>
      </c>
      <c r="GR53" s="148">
        <v>67.5</v>
      </c>
      <c r="GS53" s="148">
        <v>25.9</v>
      </c>
      <c r="GT53" s="148">
        <v>95.9</v>
      </c>
      <c r="GU53" s="148">
        <v>81.7</v>
      </c>
      <c r="GV53" s="148">
        <v>99.7</v>
      </c>
      <c r="GW53" s="148">
        <v>66.900000000000006</v>
      </c>
      <c r="GX53" s="148">
        <v>80.400000000000006</v>
      </c>
      <c r="GY53" s="148">
        <v>106.5</v>
      </c>
      <c r="GZ53" s="148">
        <v>131.80000000000001</v>
      </c>
      <c r="HA53" s="148">
        <v>119.4</v>
      </c>
      <c r="HB53" s="148">
        <v>134.4</v>
      </c>
      <c r="HC53" s="148">
        <v>88.8</v>
      </c>
      <c r="HD53" s="148">
        <v>102.8</v>
      </c>
      <c r="HE53" s="148">
        <v>13.9</v>
      </c>
      <c r="HF53" s="148">
        <v>40.4</v>
      </c>
      <c r="HG53" s="148">
        <v>39</v>
      </c>
      <c r="HH53" s="148">
        <v>6.3</v>
      </c>
      <c r="HI53" s="148">
        <v>126.4</v>
      </c>
      <c r="HJ53" s="148">
        <v>142.4</v>
      </c>
      <c r="HK53" s="148">
        <v>134.69999999999999</v>
      </c>
      <c r="HL53" s="148">
        <v>134</v>
      </c>
      <c r="HM53" s="148">
        <v>85</v>
      </c>
      <c r="HN53" s="148">
        <v>98.8</v>
      </c>
      <c r="HO53" s="148">
        <v>81.400000000000006</v>
      </c>
      <c r="HP53" s="148">
        <v>114.7</v>
      </c>
      <c r="HQ53" s="148">
        <v>97.8</v>
      </c>
      <c r="HR53" s="148">
        <v>83.8</v>
      </c>
      <c r="HS53" s="148">
        <v>50.8</v>
      </c>
      <c r="HT53" s="148">
        <v>62.3</v>
      </c>
      <c r="HU53" s="148">
        <v>76.400000000000006</v>
      </c>
      <c r="HV53" s="148">
        <v>77.099999999999994</v>
      </c>
      <c r="HW53" s="148">
        <v>77.099999999999994</v>
      </c>
      <c r="HX53" s="148">
        <v>49.8</v>
      </c>
      <c r="HY53" s="148">
        <v>127</v>
      </c>
      <c r="HZ53" s="148">
        <v>185.7</v>
      </c>
      <c r="IA53" s="149" t="s">
        <v>197</v>
      </c>
      <c r="IB53" s="149" t="s">
        <v>197</v>
      </c>
      <c r="IC53" s="149" t="s">
        <v>197</v>
      </c>
      <c r="ID53" s="148">
        <v>114.6</v>
      </c>
      <c r="IE53" s="149" t="s">
        <v>197</v>
      </c>
      <c r="IF53" s="149" t="s">
        <v>197</v>
      </c>
      <c r="IG53" s="149" t="s">
        <v>197</v>
      </c>
      <c r="IH53" s="148">
        <v>75.599999999999994</v>
      </c>
      <c r="II53" s="149" t="s">
        <v>197</v>
      </c>
      <c r="IJ53" s="149" t="s">
        <v>197</v>
      </c>
      <c r="IK53" s="149" t="s">
        <v>197</v>
      </c>
      <c r="IL53" s="149" t="s">
        <v>197</v>
      </c>
      <c r="IM53" s="149" t="s">
        <v>197</v>
      </c>
      <c r="IN53" s="149" t="s">
        <v>197</v>
      </c>
      <c r="IO53" s="149" t="s">
        <v>197</v>
      </c>
      <c r="IP53" s="149" t="s">
        <v>197</v>
      </c>
      <c r="IQ53" s="148">
        <v>143.1</v>
      </c>
      <c r="IR53" s="148">
        <v>92.4</v>
      </c>
      <c r="IS53" s="148">
        <v>81.2</v>
      </c>
      <c r="IT53" s="148">
        <v>85.3</v>
      </c>
      <c r="IU53" s="148">
        <v>101.5</v>
      </c>
      <c r="IV53" s="148">
        <v>42.5</v>
      </c>
      <c r="IW53" s="148">
        <v>54.8</v>
      </c>
      <c r="IX53" s="149" t="s">
        <v>197</v>
      </c>
      <c r="IY53" s="148">
        <v>146.19999999999999</v>
      </c>
      <c r="IZ53" s="148">
        <v>199.7</v>
      </c>
      <c r="JA53" s="148">
        <v>287.3</v>
      </c>
      <c r="JB53" s="149" t="s">
        <v>197</v>
      </c>
      <c r="JC53" s="148">
        <v>107.5</v>
      </c>
      <c r="JD53" s="148">
        <v>94.1</v>
      </c>
      <c r="JE53" s="148">
        <v>97.1</v>
      </c>
      <c r="JF53" s="48" t="s">
        <v>87</v>
      </c>
      <c r="JG53" s="48">
        <v>75.099999999999994</v>
      </c>
      <c r="JH53" s="48">
        <v>27</v>
      </c>
      <c r="JI53" s="48">
        <v>134.5</v>
      </c>
      <c r="JJ53" s="48">
        <v>49.1</v>
      </c>
      <c r="JK53" s="48">
        <v>49.9</v>
      </c>
      <c r="JL53" s="48">
        <v>52.4</v>
      </c>
      <c r="JM53" s="48">
        <v>68.099999999999994</v>
      </c>
      <c r="JN53" s="48">
        <v>76.099999999999994</v>
      </c>
      <c r="JO53" s="48">
        <v>42.9</v>
      </c>
    </row>
  </sheetData>
  <autoFilter ref="A6:JE53" xr:uid="{963DC04E-F128-4540-8B19-114C67EF491B}"/>
  <phoneticPr fontId="7"/>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DABC-E073-4FE7-8CC1-181BF349F514}">
  <dimension ref="A1:JO341"/>
  <sheetViews>
    <sheetView zoomScale="80" zoomScaleNormal="80" workbookViewId="0">
      <pane xSplit="3" ySplit="6" topLeftCell="D7" activePane="bottomRight" state="frozen"/>
      <selection pane="topRight" activeCell="D1" sqref="D1"/>
      <selection pane="bottomLeft" activeCell="A7" sqref="A7"/>
      <selection pane="bottomRight" activeCell="H7" sqref="H7:JE341"/>
    </sheetView>
  </sheetViews>
  <sheetFormatPr defaultColWidth="9" defaultRowHeight="18.75"/>
  <cols>
    <col min="1" max="1" width="10.625" style="37" customWidth="1"/>
    <col min="2" max="275" width="20.625" style="37" customWidth="1"/>
    <col min="276" max="16384" width="9" style="37"/>
  </cols>
  <sheetData>
    <row r="1" spans="1:275">
      <c r="A1" s="36" t="s">
        <v>79</v>
      </c>
      <c r="B1" s="36" t="s">
        <v>2253</v>
      </c>
      <c r="C1" s="36" t="s">
        <v>2253</v>
      </c>
      <c r="D1" s="36" t="s">
        <v>2253</v>
      </c>
      <c r="E1" s="36" t="s">
        <v>2253</v>
      </c>
      <c r="F1" s="36" t="s">
        <v>2253</v>
      </c>
      <c r="G1" s="36" t="s">
        <v>2253</v>
      </c>
      <c r="H1" s="36" t="s">
        <v>2253</v>
      </c>
      <c r="I1" s="36" t="s">
        <v>2253</v>
      </c>
      <c r="J1" s="36" t="s">
        <v>2253</v>
      </c>
      <c r="K1" s="36" t="s">
        <v>2253</v>
      </c>
      <c r="L1" s="36" t="s">
        <v>2253</v>
      </c>
      <c r="M1" s="36" t="s">
        <v>2253</v>
      </c>
      <c r="N1" s="36" t="s">
        <v>2253</v>
      </c>
      <c r="O1" s="36" t="s">
        <v>2253</v>
      </c>
      <c r="P1" s="36" t="s">
        <v>2253</v>
      </c>
      <c r="Q1" s="36" t="s">
        <v>2253</v>
      </c>
      <c r="R1" s="36" t="s">
        <v>2253</v>
      </c>
      <c r="S1" s="36" t="s">
        <v>2253</v>
      </c>
      <c r="T1" s="36" t="s">
        <v>2253</v>
      </c>
      <c r="U1" s="36" t="s">
        <v>2253</v>
      </c>
      <c r="V1" s="36" t="s">
        <v>2253</v>
      </c>
      <c r="W1" s="36" t="s">
        <v>2253</v>
      </c>
      <c r="X1" s="36" t="s">
        <v>2253</v>
      </c>
      <c r="Y1" s="36" t="s">
        <v>2253</v>
      </c>
      <c r="Z1" s="36" t="s">
        <v>2253</v>
      </c>
      <c r="AA1" s="36" t="s">
        <v>2253</v>
      </c>
      <c r="AB1" s="36" t="s">
        <v>2253</v>
      </c>
      <c r="AC1" s="36" t="s">
        <v>2253</v>
      </c>
      <c r="AD1" s="36" t="s">
        <v>2253</v>
      </c>
      <c r="AE1" s="36" t="s">
        <v>2253</v>
      </c>
      <c r="AF1" s="36" t="s">
        <v>2253</v>
      </c>
      <c r="AG1" s="36" t="s">
        <v>2253</v>
      </c>
      <c r="AH1" s="36" t="s">
        <v>2253</v>
      </c>
      <c r="AI1" s="36" t="s">
        <v>2253</v>
      </c>
      <c r="AJ1" s="36" t="s">
        <v>2253</v>
      </c>
      <c r="AK1" s="36" t="s">
        <v>2253</v>
      </c>
      <c r="AL1" s="36" t="s">
        <v>2253</v>
      </c>
      <c r="AM1" s="36" t="s">
        <v>2253</v>
      </c>
      <c r="AN1" s="36" t="s">
        <v>2253</v>
      </c>
      <c r="AO1" s="36" t="s">
        <v>2253</v>
      </c>
      <c r="AP1" s="36" t="s">
        <v>2253</v>
      </c>
      <c r="AQ1" s="36" t="s">
        <v>2253</v>
      </c>
      <c r="AR1" s="36" t="s">
        <v>2253</v>
      </c>
      <c r="AS1" s="36" t="s">
        <v>2253</v>
      </c>
      <c r="AT1" s="36" t="s">
        <v>2253</v>
      </c>
      <c r="AU1" s="36" t="s">
        <v>2253</v>
      </c>
      <c r="AV1" s="36" t="s">
        <v>2253</v>
      </c>
      <c r="AW1" s="36" t="s">
        <v>2253</v>
      </c>
      <c r="AX1" s="36" t="s">
        <v>2253</v>
      </c>
      <c r="AY1" s="36" t="s">
        <v>2253</v>
      </c>
      <c r="AZ1" s="36" t="s">
        <v>2253</v>
      </c>
      <c r="BA1" s="36" t="s">
        <v>2253</v>
      </c>
      <c r="BB1" s="36" t="s">
        <v>2253</v>
      </c>
      <c r="BC1" s="36" t="s">
        <v>2253</v>
      </c>
      <c r="BD1" s="36" t="s">
        <v>2253</v>
      </c>
      <c r="BE1" s="36" t="s">
        <v>2253</v>
      </c>
      <c r="BF1" s="36" t="s">
        <v>2253</v>
      </c>
      <c r="BG1" s="36" t="s">
        <v>2253</v>
      </c>
      <c r="BH1" s="36" t="s">
        <v>2253</v>
      </c>
      <c r="BI1" s="36" t="s">
        <v>2253</v>
      </c>
      <c r="BJ1" s="36" t="s">
        <v>2253</v>
      </c>
      <c r="BK1" s="36" t="s">
        <v>2253</v>
      </c>
      <c r="BL1" s="36" t="s">
        <v>2253</v>
      </c>
      <c r="BM1" s="36" t="s">
        <v>2253</v>
      </c>
      <c r="BN1" s="36" t="s">
        <v>2253</v>
      </c>
      <c r="BO1" s="36" t="s">
        <v>2253</v>
      </c>
      <c r="BP1" s="36" t="s">
        <v>2253</v>
      </c>
      <c r="BQ1" s="36" t="s">
        <v>2253</v>
      </c>
      <c r="BR1" s="36" t="s">
        <v>2253</v>
      </c>
      <c r="BS1" s="36" t="s">
        <v>2253</v>
      </c>
      <c r="BT1" s="36" t="s">
        <v>2253</v>
      </c>
      <c r="BU1" s="36" t="s">
        <v>2253</v>
      </c>
      <c r="BV1" s="36" t="s">
        <v>2253</v>
      </c>
      <c r="BW1" s="36" t="s">
        <v>2253</v>
      </c>
      <c r="BX1" s="36" t="s">
        <v>2253</v>
      </c>
      <c r="BY1" s="36" t="s">
        <v>2253</v>
      </c>
      <c r="BZ1" s="36" t="s">
        <v>2253</v>
      </c>
      <c r="CA1" s="36" t="s">
        <v>2253</v>
      </c>
      <c r="CB1" s="36" t="s">
        <v>2253</v>
      </c>
      <c r="CC1" s="36" t="s">
        <v>2253</v>
      </c>
      <c r="CD1" s="36" t="s">
        <v>2253</v>
      </c>
      <c r="CE1" s="36" t="s">
        <v>2253</v>
      </c>
      <c r="CF1" s="36" t="s">
        <v>2253</v>
      </c>
      <c r="CG1" s="36" t="s">
        <v>2253</v>
      </c>
      <c r="CH1" s="36" t="s">
        <v>2253</v>
      </c>
      <c r="CI1" s="36" t="s">
        <v>2253</v>
      </c>
      <c r="CJ1" s="36" t="s">
        <v>2253</v>
      </c>
      <c r="CK1" s="36" t="s">
        <v>2253</v>
      </c>
      <c r="CL1" s="36" t="s">
        <v>2253</v>
      </c>
      <c r="CM1" s="36" t="s">
        <v>2253</v>
      </c>
      <c r="CN1" s="36" t="s">
        <v>2253</v>
      </c>
      <c r="CO1" s="36" t="s">
        <v>2253</v>
      </c>
      <c r="CP1" s="36" t="s">
        <v>2253</v>
      </c>
      <c r="CQ1" s="36" t="s">
        <v>2253</v>
      </c>
      <c r="CR1" s="36" t="s">
        <v>2253</v>
      </c>
      <c r="CS1" s="36" t="s">
        <v>2253</v>
      </c>
      <c r="CT1" s="36" t="s">
        <v>2253</v>
      </c>
      <c r="CU1" s="36" t="s">
        <v>2253</v>
      </c>
      <c r="CV1" s="36" t="s">
        <v>2253</v>
      </c>
      <c r="CW1" s="36" t="s">
        <v>2253</v>
      </c>
      <c r="CX1" s="36" t="s">
        <v>2253</v>
      </c>
      <c r="CY1" s="36" t="s">
        <v>2253</v>
      </c>
      <c r="CZ1" s="36" t="s">
        <v>2253</v>
      </c>
      <c r="DA1" s="36" t="s">
        <v>2253</v>
      </c>
      <c r="DB1" s="36" t="s">
        <v>2253</v>
      </c>
      <c r="DC1" s="36" t="s">
        <v>2253</v>
      </c>
      <c r="DD1" s="36" t="s">
        <v>2253</v>
      </c>
      <c r="DE1" s="36" t="s">
        <v>2253</v>
      </c>
      <c r="DF1" s="36" t="s">
        <v>2253</v>
      </c>
      <c r="DG1" s="36" t="s">
        <v>2253</v>
      </c>
      <c r="DH1" s="36" t="s">
        <v>2253</v>
      </c>
      <c r="DI1" s="36" t="s">
        <v>2253</v>
      </c>
      <c r="DJ1" s="36" t="s">
        <v>2253</v>
      </c>
      <c r="DK1" s="36" t="s">
        <v>2253</v>
      </c>
      <c r="DL1" s="36" t="s">
        <v>2253</v>
      </c>
      <c r="DM1" s="36" t="s">
        <v>2253</v>
      </c>
      <c r="DN1" s="36" t="s">
        <v>2253</v>
      </c>
      <c r="DO1" s="36" t="s">
        <v>2253</v>
      </c>
      <c r="DP1" s="36" t="s">
        <v>2253</v>
      </c>
      <c r="DQ1" s="36" t="s">
        <v>2253</v>
      </c>
      <c r="DR1" s="36" t="s">
        <v>2253</v>
      </c>
      <c r="DS1" s="36" t="s">
        <v>2253</v>
      </c>
      <c r="DT1" s="36" t="s">
        <v>2253</v>
      </c>
      <c r="DU1" s="36" t="s">
        <v>2253</v>
      </c>
      <c r="DV1" s="36" t="s">
        <v>2253</v>
      </c>
      <c r="DW1" s="36" t="s">
        <v>2253</v>
      </c>
      <c r="DX1" s="36" t="s">
        <v>2253</v>
      </c>
      <c r="DY1" s="36" t="s">
        <v>2253</v>
      </c>
      <c r="DZ1" s="36" t="s">
        <v>2253</v>
      </c>
      <c r="EA1" s="36" t="s">
        <v>2253</v>
      </c>
      <c r="EB1" s="36" t="s">
        <v>2253</v>
      </c>
      <c r="EC1" s="36" t="s">
        <v>2253</v>
      </c>
      <c r="ED1" s="36" t="s">
        <v>2253</v>
      </c>
      <c r="EE1" s="36" t="s">
        <v>2253</v>
      </c>
      <c r="EF1" s="36" t="s">
        <v>2253</v>
      </c>
      <c r="EG1" s="36" t="s">
        <v>2253</v>
      </c>
      <c r="EH1" s="36" t="s">
        <v>2253</v>
      </c>
      <c r="EI1" s="36" t="s">
        <v>2253</v>
      </c>
      <c r="EJ1" s="36" t="s">
        <v>2253</v>
      </c>
      <c r="EK1" s="36" t="s">
        <v>2253</v>
      </c>
      <c r="EL1" s="36" t="s">
        <v>2253</v>
      </c>
      <c r="EM1" s="36" t="s">
        <v>2253</v>
      </c>
      <c r="EN1" s="36" t="s">
        <v>2253</v>
      </c>
      <c r="EO1" s="36" t="s">
        <v>2253</v>
      </c>
      <c r="EP1" s="36" t="s">
        <v>2253</v>
      </c>
      <c r="EQ1" s="36" t="s">
        <v>2253</v>
      </c>
      <c r="ER1" s="36" t="s">
        <v>2253</v>
      </c>
      <c r="ES1" s="36" t="s">
        <v>2253</v>
      </c>
      <c r="ET1" s="36" t="s">
        <v>2253</v>
      </c>
      <c r="EU1" s="36" t="s">
        <v>2253</v>
      </c>
      <c r="EV1" s="36" t="s">
        <v>2253</v>
      </c>
      <c r="EW1" s="36" t="s">
        <v>2253</v>
      </c>
      <c r="EX1" s="36" t="s">
        <v>2253</v>
      </c>
      <c r="EY1" s="36" t="s">
        <v>2253</v>
      </c>
      <c r="EZ1" s="36" t="s">
        <v>2253</v>
      </c>
      <c r="FA1" s="36" t="s">
        <v>2253</v>
      </c>
      <c r="FB1" s="36" t="s">
        <v>2253</v>
      </c>
      <c r="FC1" s="36" t="s">
        <v>2253</v>
      </c>
      <c r="FD1" s="36" t="s">
        <v>2253</v>
      </c>
      <c r="FE1" s="36" t="s">
        <v>2253</v>
      </c>
      <c r="FF1" s="36" t="s">
        <v>2253</v>
      </c>
      <c r="FG1" s="36" t="s">
        <v>2253</v>
      </c>
      <c r="FH1" s="36" t="s">
        <v>2253</v>
      </c>
      <c r="FI1" s="36" t="s">
        <v>2253</v>
      </c>
      <c r="FJ1" s="36" t="s">
        <v>2253</v>
      </c>
      <c r="FK1" s="36" t="s">
        <v>2253</v>
      </c>
      <c r="FL1" s="36" t="s">
        <v>2253</v>
      </c>
      <c r="FM1" s="36" t="s">
        <v>2253</v>
      </c>
      <c r="FN1" s="36" t="s">
        <v>2253</v>
      </c>
      <c r="FO1" s="36" t="s">
        <v>2253</v>
      </c>
      <c r="FP1" s="36" t="s">
        <v>2253</v>
      </c>
      <c r="FQ1" s="36" t="s">
        <v>2253</v>
      </c>
      <c r="FR1" s="36" t="s">
        <v>2253</v>
      </c>
      <c r="FS1" s="36" t="s">
        <v>2253</v>
      </c>
      <c r="FT1" s="36" t="s">
        <v>2253</v>
      </c>
      <c r="FU1" s="36" t="s">
        <v>2253</v>
      </c>
      <c r="FV1" s="36" t="s">
        <v>2253</v>
      </c>
      <c r="FW1" s="36" t="s">
        <v>2253</v>
      </c>
      <c r="FX1" s="36" t="s">
        <v>2253</v>
      </c>
      <c r="FY1" s="36" t="s">
        <v>2253</v>
      </c>
      <c r="FZ1" s="36" t="s">
        <v>2253</v>
      </c>
      <c r="GA1" s="36" t="s">
        <v>2253</v>
      </c>
      <c r="GB1" s="36" t="s">
        <v>2253</v>
      </c>
      <c r="GC1" s="36" t="s">
        <v>2253</v>
      </c>
      <c r="GD1" s="36" t="s">
        <v>2253</v>
      </c>
      <c r="GE1" s="36" t="s">
        <v>2253</v>
      </c>
      <c r="GF1" s="36" t="s">
        <v>2253</v>
      </c>
      <c r="GG1" s="36" t="s">
        <v>2253</v>
      </c>
      <c r="GH1" s="36" t="s">
        <v>2253</v>
      </c>
      <c r="GI1" s="36" t="s">
        <v>2253</v>
      </c>
      <c r="GJ1" s="36" t="s">
        <v>2253</v>
      </c>
      <c r="GK1" s="36" t="s">
        <v>2253</v>
      </c>
      <c r="GL1" s="36" t="s">
        <v>2253</v>
      </c>
      <c r="GM1" s="36" t="s">
        <v>2253</v>
      </c>
      <c r="GN1" s="36" t="s">
        <v>2253</v>
      </c>
      <c r="GO1" s="36" t="s">
        <v>2253</v>
      </c>
      <c r="GP1" s="36" t="s">
        <v>2253</v>
      </c>
      <c r="GQ1" s="36" t="s">
        <v>2253</v>
      </c>
      <c r="GR1" s="36" t="s">
        <v>2253</v>
      </c>
      <c r="GS1" s="36" t="s">
        <v>2253</v>
      </c>
      <c r="GT1" s="36" t="s">
        <v>2253</v>
      </c>
      <c r="GU1" s="36" t="s">
        <v>2253</v>
      </c>
      <c r="GV1" s="36" t="s">
        <v>2253</v>
      </c>
      <c r="GW1" s="36" t="s">
        <v>2253</v>
      </c>
      <c r="GX1" s="36" t="s">
        <v>2253</v>
      </c>
      <c r="GY1" s="36" t="s">
        <v>2253</v>
      </c>
      <c r="GZ1" s="36" t="s">
        <v>2253</v>
      </c>
      <c r="HA1" s="36" t="s">
        <v>2253</v>
      </c>
      <c r="HB1" s="36" t="s">
        <v>2253</v>
      </c>
      <c r="HC1" s="36" t="s">
        <v>2253</v>
      </c>
      <c r="HD1" s="36" t="s">
        <v>2253</v>
      </c>
      <c r="HE1" s="36" t="s">
        <v>2253</v>
      </c>
      <c r="HF1" s="36" t="s">
        <v>2253</v>
      </c>
      <c r="HG1" s="36" t="s">
        <v>2253</v>
      </c>
      <c r="HH1" s="36" t="s">
        <v>2253</v>
      </c>
      <c r="HI1" s="36" t="s">
        <v>2253</v>
      </c>
      <c r="HJ1" s="36" t="s">
        <v>2253</v>
      </c>
      <c r="HK1" s="36" t="s">
        <v>2253</v>
      </c>
      <c r="HL1" s="36" t="s">
        <v>2253</v>
      </c>
      <c r="HM1" s="36" t="s">
        <v>2253</v>
      </c>
      <c r="HN1" s="36" t="s">
        <v>2253</v>
      </c>
      <c r="HO1" s="36" t="s">
        <v>2253</v>
      </c>
      <c r="HP1" s="36" t="s">
        <v>2253</v>
      </c>
      <c r="HQ1" s="36" t="s">
        <v>2253</v>
      </c>
      <c r="HR1" s="36" t="s">
        <v>2253</v>
      </c>
      <c r="HS1" s="36" t="s">
        <v>2253</v>
      </c>
      <c r="HT1" s="36" t="s">
        <v>2253</v>
      </c>
      <c r="HU1" s="36" t="s">
        <v>2253</v>
      </c>
      <c r="HV1" s="36" t="s">
        <v>2253</v>
      </c>
      <c r="HW1" s="36" t="s">
        <v>2253</v>
      </c>
      <c r="HX1" s="36" t="s">
        <v>2253</v>
      </c>
      <c r="HY1" s="36" t="s">
        <v>2253</v>
      </c>
      <c r="HZ1" s="36" t="s">
        <v>2253</v>
      </c>
      <c r="IA1" s="36" t="s">
        <v>2253</v>
      </c>
      <c r="IB1" s="36" t="s">
        <v>2253</v>
      </c>
      <c r="IC1" s="36" t="s">
        <v>2253</v>
      </c>
      <c r="ID1" s="36" t="s">
        <v>2253</v>
      </c>
      <c r="IE1" s="36" t="s">
        <v>2253</v>
      </c>
      <c r="IF1" s="36" t="s">
        <v>2253</v>
      </c>
      <c r="IG1" s="36" t="s">
        <v>2253</v>
      </c>
      <c r="IH1" s="36" t="s">
        <v>2253</v>
      </c>
      <c r="II1" s="36" t="s">
        <v>2253</v>
      </c>
      <c r="IJ1" s="36" t="s">
        <v>2253</v>
      </c>
      <c r="IK1" s="36" t="s">
        <v>2253</v>
      </c>
      <c r="IL1" s="36" t="s">
        <v>2253</v>
      </c>
      <c r="IM1" s="36" t="s">
        <v>2253</v>
      </c>
      <c r="IN1" s="36" t="s">
        <v>2253</v>
      </c>
      <c r="IO1" s="36" t="s">
        <v>2253</v>
      </c>
      <c r="IP1" s="36" t="s">
        <v>2253</v>
      </c>
      <c r="IQ1" s="36" t="s">
        <v>2253</v>
      </c>
      <c r="IR1" s="36" t="s">
        <v>2253</v>
      </c>
      <c r="IS1" s="36" t="s">
        <v>2253</v>
      </c>
      <c r="IT1" s="36" t="s">
        <v>2253</v>
      </c>
      <c r="IU1" s="36" t="s">
        <v>2253</v>
      </c>
      <c r="IV1" s="36" t="s">
        <v>2253</v>
      </c>
      <c r="IW1" s="36" t="s">
        <v>2253</v>
      </c>
      <c r="IX1" s="36" t="s">
        <v>2253</v>
      </c>
      <c r="IY1" s="36" t="s">
        <v>2253</v>
      </c>
      <c r="IZ1" s="36" t="s">
        <v>2253</v>
      </c>
      <c r="JA1" s="36" t="s">
        <v>2253</v>
      </c>
      <c r="JB1" s="36" t="s">
        <v>2253</v>
      </c>
      <c r="JC1" s="36" t="s">
        <v>2253</v>
      </c>
      <c r="JD1" s="36" t="s">
        <v>2253</v>
      </c>
      <c r="JE1" s="36" t="s">
        <v>2253</v>
      </c>
      <c r="JF1" s="36"/>
      <c r="JG1" s="36"/>
      <c r="JH1" s="36"/>
      <c r="JI1" s="36"/>
      <c r="JJ1" s="36"/>
      <c r="JK1" s="36"/>
      <c r="JL1" s="36"/>
      <c r="JM1" s="36"/>
      <c r="JN1" s="36"/>
      <c r="JO1" s="36"/>
    </row>
    <row r="2" spans="1:275">
      <c r="A2" s="38" t="s">
        <v>200</v>
      </c>
      <c r="B2" s="38">
        <v>0</v>
      </c>
      <c r="C2" s="38">
        <v>0</v>
      </c>
      <c r="D2" s="38">
        <v>0</v>
      </c>
      <c r="E2" s="38">
        <v>0</v>
      </c>
      <c r="F2" s="38">
        <v>0</v>
      </c>
      <c r="G2" s="38">
        <v>0</v>
      </c>
      <c r="H2" s="38">
        <v>1</v>
      </c>
      <c r="I2" s="38">
        <v>1</v>
      </c>
      <c r="J2" s="38">
        <v>1</v>
      </c>
      <c r="K2" s="38">
        <v>2</v>
      </c>
      <c r="L2" s="38">
        <v>2</v>
      </c>
      <c r="M2" s="38">
        <v>2</v>
      </c>
      <c r="N2" s="38">
        <v>2</v>
      </c>
      <c r="O2" s="38">
        <v>2</v>
      </c>
      <c r="P2" s="38">
        <v>2</v>
      </c>
      <c r="Q2" s="38">
        <v>2</v>
      </c>
      <c r="R2" s="38">
        <v>3</v>
      </c>
      <c r="S2" s="38">
        <v>3</v>
      </c>
      <c r="T2" s="38">
        <v>3</v>
      </c>
      <c r="U2" s="38">
        <v>3</v>
      </c>
      <c r="V2" s="38">
        <v>4</v>
      </c>
      <c r="W2" s="38">
        <v>4</v>
      </c>
      <c r="X2" s="38">
        <v>4</v>
      </c>
      <c r="Y2" s="38">
        <v>4</v>
      </c>
      <c r="Z2" s="38">
        <v>5</v>
      </c>
      <c r="AA2" s="38">
        <v>5</v>
      </c>
      <c r="AB2" s="38">
        <v>5</v>
      </c>
      <c r="AC2" s="38">
        <v>5</v>
      </c>
      <c r="AD2" s="38">
        <v>5</v>
      </c>
      <c r="AE2" s="38">
        <v>5</v>
      </c>
      <c r="AF2" s="38">
        <v>5</v>
      </c>
      <c r="AG2" s="38">
        <v>5</v>
      </c>
      <c r="AH2" s="38">
        <v>5</v>
      </c>
      <c r="AI2" s="38">
        <v>5</v>
      </c>
      <c r="AJ2" s="38">
        <v>5</v>
      </c>
      <c r="AK2" s="38">
        <v>5</v>
      </c>
      <c r="AL2" s="38">
        <v>5</v>
      </c>
      <c r="AM2" s="38">
        <v>5</v>
      </c>
      <c r="AN2" s="38">
        <v>6</v>
      </c>
      <c r="AO2" s="38">
        <v>6</v>
      </c>
      <c r="AP2" s="38">
        <v>6</v>
      </c>
      <c r="AQ2" s="38">
        <v>6</v>
      </c>
      <c r="AR2" s="38">
        <v>6</v>
      </c>
      <c r="AS2" s="38">
        <v>6</v>
      </c>
      <c r="AT2" s="38">
        <v>6</v>
      </c>
      <c r="AU2" s="38">
        <v>6</v>
      </c>
      <c r="AV2" s="38">
        <v>6</v>
      </c>
      <c r="AW2" s="38">
        <v>6</v>
      </c>
      <c r="AX2" s="38">
        <v>6</v>
      </c>
      <c r="AY2" s="38">
        <v>7</v>
      </c>
      <c r="AZ2" s="38">
        <v>7</v>
      </c>
      <c r="BA2" s="38">
        <v>7</v>
      </c>
      <c r="BB2" s="38">
        <v>7</v>
      </c>
      <c r="BC2" s="38">
        <v>7</v>
      </c>
      <c r="BD2" s="38">
        <v>7</v>
      </c>
      <c r="BE2" s="38">
        <v>7</v>
      </c>
      <c r="BF2" s="38">
        <v>7</v>
      </c>
      <c r="BG2" s="38">
        <v>7</v>
      </c>
      <c r="BH2" s="38">
        <v>7</v>
      </c>
      <c r="BI2" s="38">
        <v>7</v>
      </c>
      <c r="BJ2" s="38">
        <v>7</v>
      </c>
      <c r="BK2" s="38">
        <v>7</v>
      </c>
      <c r="BL2" s="38">
        <v>7</v>
      </c>
      <c r="BM2" s="38">
        <v>7</v>
      </c>
      <c r="BN2" s="38">
        <v>7</v>
      </c>
      <c r="BO2" s="38">
        <v>8</v>
      </c>
      <c r="BP2" s="38">
        <v>8</v>
      </c>
      <c r="BQ2" s="38">
        <v>8</v>
      </c>
      <c r="BR2" s="38">
        <v>8</v>
      </c>
      <c r="BS2" s="38">
        <v>8</v>
      </c>
      <c r="BT2" s="38">
        <v>8</v>
      </c>
      <c r="BU2" s="38">
        <v>8</v>
      </c>
      <c r="BV2" s="38">
        <v>8</v>
      </c>
      <c r="BW2" s="38">
        <v>8</v>
      </c>
      <c r="BX2" s="38">
        <v>8</v>
      </c>
      <c r="BY2" s="38">
        <v>8</v>
      </c>
      <c r="BZ2" s="38">
        <v>8</v>
      </c>
      <c r="CA2" s="38">
        <v>8</v>
      </c>
      <c r="CB2" s="38">
        <v>8</v>
      </c>
      <c r="CC2" s="38">
        <v>8</v>
      </c>
      <c r="CD2" s="38">
        <v>8</v>
      </c>
      <c r="CE2" s="38">
        <v>8</v>
      </c>
      <c r="CF2" s="38">
        <v>8</v>
      </c>
      <c r="CG2" s="38">
        <v>8</v>
      </c>
      <c r="CH2" s="38">
        <v>8</v>
      </c>
      <c r="CI2" s="38">
        <v>8</v>
      </c>
      <c r="CJ2" s="38">
        <v>8</v>
      </c>
      <c r="CK2" s="38">
        <v>8</v>
      </c>
      <c r="CL2" s="38">
        <v>8</v>
      </c>
      <c r="CM2" s="38">
        <v>8</v>
      </c>
      <c r="CN2" s="38">
        <v>8</v>
      </c>
      <c r="CO2" s="38">
        <v>8</v>
      </c>
      <c r="CP2" s="38">
        <v>8</v>
      </c>
      <c r="CQ2" s="38">
        <v>8</v>
      </c>
      <c r="CR2" s="38">
        <v>8</v>
      </c>
      <c r="CS2" s="38">
        <v>8</v>
      </c>
      <c r="CT2" s="38">
        <v>8</v>
      </c>
      <c r="CU2" s="38">
        <v>8</v>
      </c>
      <c r="CV2" s="38">
        <v>8</v>
      </c>
      <c r="CW2" s="38">
        <v>8</v>
      </c>
      <c r="CX2" s="38">
        <v>8</v>
      </c>
      <c r="CY2" s="38">
        <v>8</v>
      </c>
      <c r="CZ2" s="38">
        <v>8</v>
      </c>
      <c r="DA2" s="38">
        <v>8</v>
      </c>
      <c r="DB2" s="38">
        <v>8</v>
      </c>
      <c r="DC2" s="38">
        <v>8</v>
      </c>
      <c r="DD2" s="38">
        <v>8</v>
      </c>
      <c r="DE2" s="38">
        <v>8</v>
      </c>
      <c r="DF2" s="38">
        <v>8</v>
      </c>
      <c r="DG2" s="38">
        <v>8</v>
      </c>
      <c r="DH2" s="38">
        <v>8</v>
      </c>
      <c r="DI2" s="38">
        <v>8</v>
      </c>
      <c r="DJ2" s="38">
        <v>8</v>
      </c>
      <c r="DK2" s="38">
        <v>8</v>
      </c>
      <c r="DL2" s="38">
        <v>8</v>
      </c>
      <c r="DM2" s="38">
        <v>8</v>
      </c>
      <c r="DN2" s="38">
        <v>8</v>
      </c>
      <c r="DO2" s="38">
        <v>8</v>
      </c>
      <c r="DP2" s="38">
        <v>8</v>
      </c>
      <c r="DQ2" s="38">
        <v>8</v>
      </c>
      <c r="DR2" s="38">
        <v>8</v>
      </c>
      <c r="DS2" s="38">
        <v>8</v>
      </c>
      <c r="DT2" s="38">
        <v>8</v>
      </c>
      <c r="DU2" s="38">
        <v>8</v>
      </c>
      <c r="DV2" s="38">
        <v>8</v>
      </c>
      <c r="DW2" s="38">
        <v>8</v>
      </c>
      <c r="DX2" s="38">
        <v>8</v>
      </c>
      <c r="DY2" s="38">
        <v>8</v>
      </c>
      <c r="DZ2" s="38">
        <v>8</v>
      </c>
      <c r="EA2" s="38">
        <v>8</v>
      </c>
      <c r="EB2" s="38">
        <v>8</v>
      </c>
      <c r="EC2" s="38">
        <v>8</v>
      </c>
      <c r="ED2" s="38">
        <v>8</v>
      </c>
      <c r="EE2" s="38">
        <v>8</v>
      </c>
      <c r="EF2" s="38">
        <v>8</v>
      </c>
      <c r="EG2" s="38">
        <v>8</v>
      </c>
      <c r="EH2" s="38">
        <v>8</v>
      </c>
      <c r="EI2" s="38">
        <v>8</v>
      </c>
      <c r="EJ2" s="38">
        <v>8</v>
      </c>
      <c r="EK2" s="38">
        <v>8</v>
      </c>
      <c r="EL2" s="38">
        <v>8</v>
      </c>
      <c r="EM2" s="38">
        <v>8</v>
      </c>
      <c r="EN2" s="38">
        <v>8</v>
      </c>
      <c r="EO2" s="38">
        <v>8</v>
      </c>
      <c r="EP2" s="38">
        <v>8</v>
      </c>
      <c r="EQ2" s="38">
        <v>8</v>
      </c>
      <c r="ER2" s="38">
        <v>8</v>
      </c>
      <c r="ES2" s="38">
        <v>8</v>
      </c>
      <c r="ET2" s="38">
        <v>9</v>
      </c>
      <c r="EU2" s="38">
        <v>10</v>
      </c>
      <c r="EV2" s="38">
        <v>11</v>
      </c>
      <c r="EW2" s="38">
        <v>11</v>
      </c>
      <c r="EX2" s="38">
        <v>11</v>
      </c>
      <c r="EY2" s="38">
        <v>11</v>
      </c>
      <c r="EZ2" s="38">
        <v>11</v>
      </c>
      <c r="FA2" s="38">
        <v>11</v>
      </c>
      <c r="FB2" s="38">
        <v>11</v>
      </c>
      <c r="FC2" s="38">
        <v>11</v>
      </c>
      <c r="FD2" s="38">
        <v>11</v>
      </c>
      <c r="FE2" s="38">
        <v>11</v>
      </c>
      <c r="FF2" s="38">
        <v>11</v>
      </c>
      <c r="FG2" s="38">
        <v>11</v>
      </c>
      <c r="FH2" s="38">
        <v>11</v>
      </c>
      <c r="FI2" s="38">
        <v>11</v>
      </c>
      <c r="FJ2" s="38">
        <v>11</v>
      </c>
      <c r="FK2" s="38">
        <v>11</v>
      </c>
      <c r="FL2" s="38">
        <v>11</v>
      </c>
      <c r="FM2" s="38">
        <v>11</v>
      </c>
      <c r="FN2" s="38">
        <v>11</v>
      </c>
      <c r="FO2" s="38">
        <v>11</v>
      </c>
      <c r="FP2" s="38">
        <v>11</v>
      </c>
      <c r="FQ2" s="38">
        <v>11</v>
      </c>
      <c r="FR2" s="38">
        <v>11</v>
      </c>
      <c r="FS2" s="38">
        <v>11</v>
      </c>
      <c r="FT2" s="38">
        <v>11</v>
      </c>
      <c r="FU2" s="38">
        <v>11</v>
      </c>
      <c r="FV2" s="38">
        <v>11</v>
      </c>
      <c r="FW2" s="38">
        <v>11</v>
      </c>
      <c r="FX2" s="38">
        <v>11</v>
      </c>
      <c r="FY2" s="38">
        <v>11</v>
      </c>
      <c r="FZ2" s="38">
        <v>11</v>
      </c>
      <c r="GA2" s="38">
        <v>11</v>
      </c>
      <c r="GB2" s="38">
        <v>11</v>
      </c>
      <c r="GC2" s="38">
        <v>11</v>
      </c>
      <c r="GD2" s="38">
        <v>11</v>
      </c>
      <c r="GE2" s="38">
        <v>11</v>
      </c>
      <c r="GF2" s="38">
        <v>11</v>
      </c>
      <c r="GG2" s="38">
        <v>11</v>
      </c>
      <c r="GH2" s="38">
        <v>11</v>
      </c>
      <c r="GI2" s="38">
        <v>11</v>
      </c>
      <c r="GJ2" s="38">
        <v>11</v>
      </c>
      <c r="GK2" s="38">
        <v>11</v>
      </c>
      <c r="GL2" s="38">
        <v>11</v>
      </c>
      <c r="GM2" s="38">
        <v>11</v>
      </c>
      <c r="GN2" s="38">
        <v>11</v>
      </c>
      <c r="GO2" s="38">
        <v>11</v>
      </c>
      <c r="GP2" s="38">
        <v>11</v>
      </c>
      <c r="GQ2" s="38">
        <v>11</v>
      </c>
      <c r="GR2" s="38">
        <v>11</v>
      </c>
      <c r="GS2" s="38">
        <v>11</v>
      </c>
      <c r="GT2" s="38">
        <v>11</v>
      </c>
      <c r="GU2" s="38">
        <v>11</v>
      </c>
      <c r="GV2" s="38">
        <v>11</v>
      </c>
      <c r="GW2" s="38">
        <v>11</v>
      </c>
      <c r="GX2" s="38">
        <v>11</v>
      </c>
      <c r="GY2" s="38">
        <v>11</v>
      </c>
      <c r="GZ2" s="38">
        <v>11</v>
      </c>
      <c r="HA2" s="38">
        <v>11</v>
      </c>
      <c r="HB2" s="38">
        <v>11</v>
      </c>
      <c r="HC2" s="38">
        <v>11</v>
      </c>
      <c r="HD2" s="38">
        <v>11</v>
      </c>
      <c r="HE2" s="38">
        <v>11</v>
      </c>
      <c r="HF2" s="38">
        <v>11</v>
      </c>
      <c r="HG2" s="38">
        <v>11</v>
      </c>
      <c r="HH2" s="38">
        <v>11</v>
      </c>
      <c r="HI2" s="38">
        <v>11</v>
      </c>
      <c r="HJ2" s="38">
        <v>11</v>
      </c>
      <c r="HK2" s="38">
        <v>11</v>
      </c>
      <c r="HL2" s="38">
        <v>11</v>
      </c>
      <c r="HM2" s="38">
        <v>11</v>
      </c>
      <c r="HN2" s="38">
        <v>11</v>
      </c>
      <c r="HO2" s="38">
        <v>11</v>
      </c>
      <c r="HP2" s="38">
        <v>11</v>
      </c>
      <c r="HQ2" s="38">
        <v>11</v>
      </c>
      <c r="HR2" s="38">
        <v>11</v>
      </c>
      <c r="HS2" s="38">
        <v>11</v>
      </c>
      <c r="HT2" s="38">
        <v>11</v>
      </c>
      <c r="HU2" s="38">
        <v>11</v>
      </c>
      <c r="HV2" s="38">
        <v>11</v>
      </c>
      <c r="HW2" s="38">
        <v>11</v>
      </c>
      <c r="HX2" s="38">
        <v>12</v>
      </c>
      <c r="HY2" s="38">
        <v>12</v>
      </c>
      <c r="HZ2" s="38">
        <v>12</v>
      </c>
      <c r="IA2" s="38">
        <v>12</v>
      </c>
      <c r="IB2" s="38">
        <v>12</v>
      </c>
      <c r="IC2" s="38">
        <v>12</v>
      </c>
      <c r="ID2" s="38">
        <v>12</v>
      </c>
      <c r="IE2" s="38">
        <v>12</v>
      </c>
      <c r="IF2" s="38">
        <v>12</v>
      </c>
      <c r="IG2" s="38">
        <v>12</v>
      </c>
      <c r="IH2" s="38">
        <v>13</v>
      </c>
      <c r="II2" s="38">
        <v>13</v>
      </c>
      <c r="IJ2" s="38">
        <v>13</v>
      </c>
      <c r="IK2" s="38">
        <v>13</v>
      </c>
      <c r="IL2" s="38">
        <v>13</v>
      </c>
      <c r="IM2" s="38">
        <v>13</v>
      </c>
      <c r="IN2" s="38">
        <v>13</v>
      </c>
      <c r="IO2" s="38">
        <v>13</v>
      </c>
      <c r="IP2" s="38">
        <v>13</v>
      </c>
      <c r="IQ2" s="38">
        <v>13</v>
      </c>
      <c r="IR2" s="38">
        <v>14</v>
      </c>
      <c r="IS2" s="38">
        <v>14</v>
      </c>
      <c r="IT2" s="38">
        <v>14</v>
      </c>
      <c r="IU2" s="38">
        <v>14</v>
      </c>
      <c r="IV2" s="38">
        <v>14</v>
      </c>
      <c r="IW2" s="38">
        <v>14</v>
      </c>
      <c r="IX2" s="38">
        <v>15</v>
      </c>
      <c r="IY2" s="38">
        <v>16</v>
      </c>
      <c r="IZ2" s="38">
        <v>16</v>
      </c>
      <c r="JA2" s="38">
        <v>16</v>
      </c>
      <c r="JB2" s="38">
        <v>16</v>
      </c>
      <c r="JC2" s="38">
        <v>17</v>
      </c>
      <c r="JD2" s="38">
        <v>17</v>
      </c>
      <c r="JE2" s="38">
        <v>17</v>
      </c>
      <c r="JF2" s="38"/>
      <c r="JG2" s="38"/>
      <c r="JH2" s="38"/>
      <c r="JI2" s="38"/>
      <c r="JJ2" s="38"/>
      <c r="JK2" s="38"/>
      <c r="JL2" s="38"/>
      <c r="JM2" s="38"/>
      <c r="JN2" s="38"/>
      <c r="JO2" s="38"/>
    </row>
    <row r="3" spans="1:275">
      <c r="A3" s="39" t="s">
        <v>201</v>
      </c>
      <c r="B3" s="40">
        <v>1</v>
      </c>
      <c r="C3" s="40">
        <v>2</v>
      </c>
      <c r="D3" s="40">
        <v>3</v>
      </c>
      <c r="E3" s="40">
        <v>4</v>
      </c>
      <c r="F3" s="40">
        <v>5</v>
      </c>
      <c r="G3" s="40">
        <v>6</v>
      </c>
      <c r="H3" s="40">
        <v>7</v>
      </c>
      <c r="I3" s="40">
        <v>8</v>
      </c>
      <c r="J3" s="40">
        <v>9</v>
      </c>
      <c r="K3" s="40">
        <v>10</v>
      </c>
      <c r="L3" s="40">
        <v>11</v>
      </c>
      <c r="M3" s="40">
        <v>12</v>
      </c>
      <c r="N3" s="40">
        <v>13</v>
      </c>
      <c r="O3" s="40">
        <v>14</v>
      </c>
      <c r="P3" s="40">
        <v>15</v>
      </c>
      <c r="Q3" s="40">
        <v>16</v>
      </c>
      <c r="R3" s="40">
        <v>17</v>
      </c>
      <c r="S3" s="40">
        <v>18</v>
      </c>
      <c r="T3" s="40">
        <v>19</v>
      </c>
      <c r="U3" s="40">
        <v>20</v>
      </c>
      <c r="V3" s="40">
        <v>21</v>
      </c>
      <c r="W3" s="40">
        <v>22</v>
      </c>
      <c r="X3" s="40">
        <v>23</v>
      </c>
      <c r="Y3" s="40">
        <v>24</v>
      </c>
      <c r="Z3" s="40">
        <v>25</v>
      </c>
      <c r="AA3" s="40">
        <v>26</v>
      </c>
      <c r="AB3" s="40">
        <v>27</v>
      </c>
      <c r="AC3" s="40">
        <v>28</v>
      </c>
      <c r="AD3" s="40">
        <v>29</v>
      </c>
      <c r="AE3" s="40">
        <v>30</v>
      </c>
      <c r="AF3" s="40">
        <v>31</v>
      </c>
      <c r="AG3" s="40">
        <v>32</v>
      </c>
      <c r="AH3" s="40">
        <v>33</v>
      </c>
      <c r="AI3" s="40">
        <v>34</v>
      </c>
      <c r="AJ3" s="40">
        <v>35</v>
      </c>
      <c r="AK3" s="40">
        <v>36</v>
      </c>
      <c r="AL3" s="40">
        <v>37</v>
      </c>
      <c r="AM3" s="40">
        <v>38</v>
      </c>
      <c r="AN3" s="40">
        <v>39</v>
      </c>
      <c r="AO3" s="40">
        <v>40</v>
      </c>
      <c r="AP3" s="40">
        <v>41</v>
      </c>
      <c r="AQ3" s="40">
        <v>42</v>
      </c>
      <c r="AR3" s="40">
        <v>43</v>
      </c>
      <c r="AS3" s="40">
        <v>44</v>
      </c>
      <c r="AT3" s="40">
        <v>45</v>
      </c>
      <c r="AU3" s="40">
        <v>46</v>
      </c>
      <c r="AV3" s="40">
        <v>47</v>
      </c>
      <c r="AW3" s="40">
        <v>48</v>
      </c>
      <c r="AX3" s="40">
        <v>49</v>
      </c>
      <c r="AY3" s="40">
        <v>50</v>
      </c>
      <c r="AZ3" s="40">
        <v>51</v>
      </c>
      <c r="BA3" s="40">
        <v>52</v>
      </c>
      <c r="BB3" s="40">
        <v>53</v>
      </c>
      <c r="BC3" s="40">
        <v>54</v>
      </c>
      <c r="BD3" s="40">
        <v>55</v>
      </c>
      <c r="BE3" s="40">
        <v>56</v>
      </c>
      <c r="BF3" s="40">
        <v>57</v>
      </c>
      <c r="BG3" s="40">
        <v>58</v>
      </c>
      <c r="BH3" s="40">
        <v>59</v>
      </c>
      <c r="BI3" s="40">
        <v>60</v>
      </c>
      <c r="BJ3" s="40">
        <v>61</v>
      </c>
      <c r="BK3" s="40">
        <v>62</v>
      </c>
      <c r="BL3" s="40">
        <v>63</v>
      </c>
      <c r="BM3" s="40">
        <v>64</v>
      </c>
      <c r="BN3" s="40">
        <v>65</v>
      </c>
      <c r="BO3" s="40">
        <v>66</v>
      </c>
      <c r="BP3" s="40">
        <v>67</v>
      </c>
      <c r="BQ3" s="40">
        <v>68</v>
      </c>
      <c r="BR3" s="40">
        <v>69</v>
      </c>
      <c r="BS3" s="40">
        <v>70</v>
      </c>
      <c r="BT3" s="40">
        <v>71</v>
      </c>
      <c r="BU3" s="40">
        <v>72</v>
      </c>
      <c r="BV3" s="40">
        <v>73</v>
      </c>
      <c r="BW3" s="40">
        <v>74</v>
      </c>
      <c r="BX3" s="40">
        <v>75</v>
      </c>
      <c r="BY3" s="40">
        <v>76</v>
      </c>
      <c r="BZ3" s="40">
        <v>77</v>
      </c>
      <c r="CA3" s="40">
        <v>78</v>
      </c>
      <c r="CB3" s="40">
        <v>79</v>
      </c>
      <c r="CC3" s="40">
        <v>80</v>
      </c>
      <c r="CD3" s="40">
        <v>81</v>
      </c>
      <c r="CE3" s="40">
        <v>82</v>
      </c>
      <c r="CF3" s="40">
        <v>83</v>
      </c>
      <c r="CG3" s="40">
        <v>84</v>
      </c>
      <c r="CH3" s="40">
        <v>85</v>
      </c>
      <c r="CI3" s="40">
        <v>86</v>
      </c>
      <c r="CJ3" s="40">
        <v>87</v>
      </c>
      <c r="CK3" s="40">
        <v>88</v>
      </c>
      <c r="CL3" s="40">
        <v>89</v>
      </c>
      <c r="CM3" s="40">
        <v>90</v>
      </c>
      <c r="CN3" s="40">
        <v>91</v>
      </c>
      <c r="CO3" s="40">
        <v>92</v>
      </c>
      <c r="CP3" s="40">
        <v>93</v>
      </c>
      <c r="CQ3" s="40">
        <v>94</v>
      </c>
      <c r="CR3" s="40">
        <v>95</v>
      </c>
      <c r="CS3" s="40">
        <v>96</v>
      </c>
      <c r="CT3" s="40">
        <v>97</v>
      </c>
      <c r="CU3" s="40">
        <v>98</v>
      </c>
      <c r="CV3" s="40">
        <v>99</v>
      </c>
      <c r="CW3" s="40">
        <v>100</v>
      </c>
      <c r="CX3" s="40">
        <v>101</v>
      </c>
      <c r="CY3" s="40">
        <v>102</v>
      </c>
      <c r="CZ3" s="40">
        <v>103</v>
      </c>
      <c r="DA3" s="40">
        <v>104</v>
      </c>
      <c r="DB3" s="40">
        <v>105</v>
      </c>
      <c r="DC3" s="40">
        <v>106</v>
      </c>
      <c r="DD3" s="40">
        <v>107</v>
      </c>
      <c r="DE3" s="40">
        <v>108</v>
      </c>
      <c r="DF3" s="40">
        <v>109</v>
      </c>
      <c r="DG3" s="40">
        <v>110</v>
      </c>
      <c r="DH3" s="40">
        <v>111</v>
      </c>
      <c r="DI3" s="40">
        <v>112</v>
      </c>
      <c r="DJ3" s="40">
        <v>113</v>
      </c>
      <c r="DK3" s="40">
        <v>114</v>
      </c>
      <c r="DL3" s="40">
        <v>115</v>
      </c>
      <c r="DM3" s="40">
        <v>116</v>
      </c>
      <c r="DN3" s="40">
        <v>117</v>
      </c>
      <c r="DO3" s="40">
        <v>118</v>
      </c>
      <c r="DP3" s="40">
        <v>119</v>
      </c>
      <c r="DQ3" s="40">
        <v>120</v>
      </c>
      <c r="DR3" s="40">
        <v>121</v>
      </c>
      <c r="DS3" s="40">
        <v>122</v>
      </c>
      <c r="DT3" s="40">
        <v>123</v>
      </c>
      <c r="DU3" s="40">
        <v>124</v>
      </c>
      <c r="DV3" s="40">
        <v>125</v>
      </c>
      <c r="DW3" s="40">
        <v>126</v>
      </c>
      <c r="DX3" s="40">
        <v>127</v>
      </c>
      <c r="DY3" s="40">
        <v>128</v>
      </c>
      <c r="DZ3" s="40">
        <v>129</v>
      </c>
      <c r="EA3" s="40">
        <v>130</v>
      </c>
      <c r="EB3" s="40">
        <v>131</v>
      </c>
      <c r="EC3" s="40">
        <v>132</v>
      </c>
      <c r="ED3" s="40">
        <v>133</v>
      </c>
      <c r="EE3" s="40">
        <v>134</v>
      </c>
      <c r="EF3" s="40">
        <v>135</v>
      </c>
      <c r="EG3" s="40">
        <v>136</v>
      </c>
      <c r="EH3" s="40">
        <v>137</v>
      </c>
      <c r="EI3" s="40">
        <v>138</v>
      </c>
      <c r="EJ3" s="40">
        <v>139</v>
      </c>
      <c r="EK3" s="40">
        <v>140</v>
      </c>
      <c r="EL3" s="40">
        <v>141</v>
      </c>
      <c r="EM3" s="40">
        <v>142</v>
      </c>
      <c r="EN3" s="40">
        <v>143</v>
      </c>
      <c r="EO3" s="40">
        <v>144</v>
      </c>
      <c r="EP3" s="40">
        <v>145</v>
      </c>
      <c r="EQ3" s="40">
        <v>146</v>
      </c>
      <c r="ER3" s="40">
        <v>147</v>
      </c>
      <c r="ES3" s="40">
        <v>148</v>
      </c>
      <c r="ET3" s="40">
        <v>149</v>
      </c>
      <c r="EU3" s="40">
        <v>150</v>
      </c>
      <c r="EV3" s="40">
        <v>151</v>
      </c>
      <c r="EW3" s="40">
        <v>152</v>
      </c>
      <c r="EX3" s="40">
        <v>153</v>
      </c>
      <c r="EY3" s="40">
        <v>154</v>
      </c>
      <c r="EZ3" s="40">
        <v>155</v>
      </c>
      <c r="FA3" s="40">
        <v>156</v>
      </c>
      <c r="FB3" s="40">
        <v>157</v>
      </c>
      <c r="FC3" s="40">
        <v>158</v>
      </c>
      <c r="FD3" s="40">
        <v>159</v>
      </c>
      <c r="FE3" s="40">
        <v>160</v>
      </c>
      <c r="FF3" s="40">
        <v>161</v>
      </c>
      <c r="FG3" s="40">
        <v>162</v>
      </c>
      <c r="FH3" s="40">
        <v>163</v>
      </c>
      <c r="FI3" s="40">
        <v>164</v>
      </c>
      <c r="FJ3" s="40">
        <v>165</v>
      </c>
      <c r="FK3" s="40">
        <v>166</v>
      </c>
      <c r="FL3" s="40">
        <v>167</v>
      </c>
      <c r="FM3" s="40">
        <v>168</v>
      </c>
      <c r="FN3" s="40">
        <v>169</v>
      </c>
      <c r="FO3" s="40">
        <v>170</v>
      </c>
      <c r="FP3" s="40">
        <v>171</v>
      </c>
      <c r="FQ3" s="40">
        <v>172</v>
      </c>
      <c r="FR3" s="40">
        <v>173</v>
      </c>
      <c r="FS3" s="40">
        <v>174</v>
      </c>
      <c r="FT3" s="40">
        <v>175</v>
      </c>
      <c r="FU3" s="40">
        <v>176</v>
      </c>
      <c r="FV3" s="40">
        <v>177</v>
      </c>
      <c r="FW3" s="40">
        <v>178</v>
      </c>
      <c r="FX3" s="40">
        <v>179</v>
      </c>
      <c r="FY3" s="40">
        <v>180</v>
      </c>
      <c r="FZ3" s="40">
        <v>181</v>
      </c>
      <c r="GA3" s="40">
        <v>182</v>
      </c>
      <c r="GB3" s="40">
        <v>183</v>
      </c>
      <c r="GC3" s="40">
        <v>184</v>
      </c>
      <c r="GD3" s="40">
        <v>185</v>
      </c>
      <c r="GE3" s="40">
        <v>186</v>
      </c>
      <c r="GF3" s="40">
        <v>187</v>
      </c>
      <c r="GG3" s="40">
        <v>188</v>
      </c>
      <c r="GH3" s="40">
        <v>189</v>
      </c>
      <c r="GI3" s="40">
        <v>190</v>
      </c>
      <c r="GJ3" s="40">
        <v>191</v>
      </c>
      <c r="GK3" s="40">
        <v>192</v>
      </c>
      <c r="GL3" s="40">
        <v>193</v>
      </c>
      <c r="GM3" s="40">
        <v>194</v>
      </c>
      <c r="GN3" s="40">
        <v>195</v>
      </c>
      <c r="GO3" s="40">
        <v>196</v>
      </c>
      <c r="GP3" s="40">
        <v>197</v>
      </c>
      <c r="GQ3" s="40">
        <v>198</v>
      </c>
      <c r="GR3" s="40">
        <v>199</v>
      </c>
      <c r="GS3" s="40">
        <v>200</v>
      </c>
      <c r="GT3" s="40">
        <v>201</v>
      </c>
      <c r="GU3" s="40">
        <v>202</v>
      </c>
      <c r="GV3" s="40">
        <v>203</v>
      </c>
      <c r="GW3" s="40">
        <v>204</v>
      </c>
      <c r="GX3" s="40">
        <v>205</v>
      </c>
      <c r="GY3" s="40">
        <v>206</v>
      </c>
      <c r="GZ3" s="40">
        <v>207</v>
      </c>
      <c r="HA3" s="40">
        <v>208</v>
      </c>
      <c r="HB3" s="40">
        <v>209</v>
      </c>
      <c r="HC3" s="40">
        <v>210</v>
      </c>
      <c r="HD3" s="40">
        <v>211</v>
      </c>
      <c r="HE3" s="40">
        <v>212</v>
      </c>
      <c r="HF3" s="40">
        <v>213</v>
      </c>
      <c r="HG3" s="40">
        <v>214</v>
      </c>
      <c r="HH3" s="40">
        <v>215</v>
      </c>
      <c r="HI3" s="40">
        <v>216</v>
      </c>
      <c r="HJ3" s="40">
        <v>217</v>
      </c>
      <c r="HK3" s="40">
        <v>218</v>
      </c>
      <c r="HL3" s="40">
        <v>219</v>
      </c>
      <c r="HM3" s="40">
        <v>220</v>
      </c>
      <c r="HN3" s="40">
        <v>221</v>
      </c>
      <c r="HO3" s="40">
        <v>222</v>
      </c>
      <c r="HP3" s="40">
        <v>223</v>
      </c>
      <c r="HQ3" s="40">
        <v>224</v>
      </c>
      <c r="HR3" s="40">
        <v>225</v>
      </c>
      <c r="HS3" s="40">
        <v>226</v>
      </c>
      <c r="HT3" s="40">
        <v>227</v>
      </c>
      <c r="HU3" s="40">
        <v>228</v>
      </c>
      <c r="HV3" s="40">
        <v>229</v>
      </c>
      <c r="HW3" s="40">
        <v>230</v>
      </c>
      <c r="HX3" s="40">
        <v>231</v>
      </c>
      <c r="HY3" s="40">
        <v>232</v>
      </c>
      <c r="HZ3" s="40">
        <v>233</v>
      </c>
      <c r="IA3" s="40">
        <v>234</v>
      </c>
      <c r="IB3" s="40">
        <v>235</v>
      </c>
      <c r="IC3" s="40">
        <v>236</v>
      </c>
      <c r="ID3" s="40">
        <v>237</v>
      </c>
      <c r="IE3" s="40">
        <v>238</v>
      </c>
      <c r="IF3" s="40">
        <v>239</v>
      </c>
      <c r="IG3" s="40">
        <v>240</v>
      </c>
      <c r="IH3" s="40">
        <v>241</v>
      </c>
      <c r="II3" s="40">
        <v>242</v>
      </c>
      <c r="IJ3" s="40">
        <v>243</v>
      </c>
      <c r="IK3" s="40">
        <v>244</v>
      </c>
      <c r="IL3" s="40">
        <v>245</v>
      </c>
      <c r="IM3" s="40">
        <v>246</v>
      </c>
      <c r="IN3" s="40">
        <v>247</v>
      </c>
      <c r="IO3" s="40">
        <v>248</v>
      </c>
      <c r="IP3" s="40">
        <v>249</v>
      </c>
      <c r="IQ3" s="40">
        <v>250</v>
      </c>
      <c r="IR3" s="40">
        <v>251</v>
      </c>
      <c r="IS3" s="40">
        <v>252</v>
      </c>
      <c r="IT3" s="40">
        <v>253</v>
      </c>
      <c r="IU3" s="40">
        <v>254</v>
      </c>
      <c r="IV3" s="40">
        <v>255</v>
      </c>
      <c r="IW3" s="40">
        <v>256</v>
      </c>
      <c r="IX3" s="40">
        <v>257</v>
      </c>
      <c r="IY3" s="40">
        <v>258</v>
      </c>
      <c r="IZ3" s="40">
        <v>259</v>
      </c>
      <c r="JA3" s="40">
        <v>260</v>
      </c>
      <c r="JB3" s="40">
        <v>261</v>
      </c>
      <c r="JC3" s="40">
        <v>262</v>
      </c>
      <c r="JD3" s="40">
        <v>263</v>
      </c>
      <c r="JE3" s="40">
        <v>264</v>
      </c>
      <c r="JF3" s="40" t="s">
        <v>2254</v>
      </c>
      <c r="JG3" s="40" t="s">
        <v>2255</v>
      </c>
      <c r="JH3" s="40" t="s">
        <v>2256</v>
      </c>
      <c r="JI3" s="40" t="s">
        <v>2257</v>
      </c>
      <c r="JJ3" s="40" t="s">
        <v>2258</v>
      </c>
      <c r="JK3" s="40" t="s">
        <v>2259</v>
      </c>
      <c r="JL3" s="40" t="s">
        <v>2260</v>
      </c>
      <c r="JM3" s="40" t="s">
        <v>2261</v>
      </c>
      <c r="JN3" s="40" t="s">
        <v>2262</v>
      </c>
      <c r="JO3" s="40" t="s">
        <v>2263</v>
      </c>
    </row>
    <row r="4" spans="1:275">
      <c r="A4" s="41" t="s">
        <v>202</v>
      </c>
      <c r="B4" s="41" t="s">
        <v>203</v>
      </c>
      <c r="C4" s="41" t="s">
        <v>203</v>
      </c>
      <c r="D4" s="41" t="s">
        <v>203</v>
      </c>
      <c r="E4" s="41" t="s">
        <v>203</v>
      </c>
      <c r="F4" s="41" t="s">
        <v>203</v>
      </c>
      <c r="G4" s="41" t="s">
        <v>203</v>
      </c>
      <c r="H4" s="41" t="s">
        <v>205</v>
      </c>
      <c r="I4" s="41" t="s">
        <v>205</v>
      </c>
      <c r="J4" s="41" t="s">
        <v>205</v>
      </c>
      <c r="K4" s="41" t="s">
        <v>206</v>
      </c>
      <c r="L4" s="41" t="s">
        <v>206</v>
      </c>
      <c r="M4" s="41" t="s">
        <v>206</v>
      </c>
      <c r="N4" s="41" t="s">
        <v>206</v>
      </c>
      <c r="O4" s="41" t="s">
        <v>206</v>
      </c>
      <c r="P4" s="41" t="s">
        <v>206</v>
      </c>
      <c r="Q4" s="41" t="s">
        <v>206</v>
      </c>
      <c r="R4" s="41" t="s">
        <v>2264</v>
      </c>
      <c r="S4" s="41" t="s">
        <v>2264</v>
      </c>
      <c r="T4" s="41" t="s">
        <v>2264</v>
      </c>
      <c r="U4" s="41" t="s">
        <v>2264</v>
      </c>
      <c r="V4" s="41" t="s">
        <v>2265</v>
      </c>
      <c r="W4" s="41" t="s">
        <v>2265</v>
      </c>
      <c r="X4" s="41" t="s">
        <v>2265</v>
      </c>
      <c r="Y4" s="41" t="s">
        <v>2265</v>
      </c>
      <c r="Z4" s="41" t="s">
        <v>2266</v>
      </c>
      <c r="AA4" s="41" t="s">
        <v>2266</v>
      </c>
      <c r="AB4" s="41" t="s">
        <v>2266</v>
      </c>
      <c r="AC4" s="41" t="s">
        <v>2266</v>
      </c>
      <c r="AD4" s="41" t="s">
        <v>2266</v>
      </c>
      <c r="AE4" s="41" t="s">
        <v>2266</v>
      </c>
      <c r="AF4" s="41" t="s">
        <v>2266</v>
      </c>
      <c r="AG4" s="41" t="s">
        <v>2266</v>
      </c>
      <c r="AH4" s="41" t="s">
        <v>2266</v>
      </c>
      <c r="AI4" s="41" t="s">
        <v>2266</v>
      </c>
      <c r="AJ4" s="41" t="s">
        <v>2266</v>
      </c>
      <c r="AK4" s="41" t="s">
        <v>2266</v>
      </c>
      <c r="AL4" s="41" t="s">
        <v>2266</v>
      </c>
      <c r="AM4" s="41" t="s">
        <v>2266</v>
      </c>
      <c r="AN4" s="41" t="s">
        <v>2267</v>
      </c>
      <c r="AO4" s="41" t="s">
        <v>2267</v>
      </c>
      <c r="AP4" s="41" t="s">
        <v>2267</v>
      </c>
      <c r="AQ4" s="41" t="s">
        <v>2267</v>
      </c>
      <c r="AR4" s="41" t="s">
        <v>2267</v>
      </c>
      <c r="AS4" s="41" t="s">
        <v>2267</v>
      </c>
      <c r="AT4" s="41" t="s">
        <v>2267</v>
      </c>
      <c r="AU4" s="41" t="s">
        <v>2267</v>
      </c>
      <c r="AV4" s="41" t="s">
        <v>2267</v>
      </c>
      <c r="AW4" s="41" t="s">
        <v>2267</v>
      </c>
      <c r="AX4" s="41" t="s">
        <v>2267</v>
      </c>
      <c r="AY4" s="41" t="s">
        <v>2268</v>
      </c>
      <c r="AZ4" s="41" t="s">
        <v>2268</v>
      </c>
      <c r="BA4" s="41" t="s">
        <v>2268</v>
      </c>
      <c r="BB4" s="41" t="s">
        <v>2268</v>
      </c>
      <c r="BC4" s="41" t="s">
        <v>2268</v>
      </c>
      <c r="BD4" s="41" t="s">
        <v>2268</v>
      </c>
      <c r="BE4" s="41" t="s">
        <v>2268</v>
      </c>
      <c r="BF4" s="41" t="s">
        <v>2268</v>
      </c>
      <c r="BG4" s="41" t="s">
        <v>2268</v>
      </c>
      <c r="BH4" s="41" t="s">
        <v>2268</v>
      </c>
      <c r="BI4" s="41" t="s">
        <v>2268</v>
      </c>
      <c r="BJ4" s="41" t="s">
        <v>2268</v>
      </c>
      <c r="BK4" s="41" t="s">
        <v>2268</v>
      </c>
      <c r="BL4" s="41" t="s">
        <v>2268</v>
      </c>
      <c r="BM4" s="41" t="s">
        <v>2268</v>
      </c>
      <c r="BN4" s="41" t="s">
        <v>2268</v>
      </c>
      <c r="BO4" s="41" t="s">
        <v>2269</v>
      </c>
      <c r="BP4" s="41" t="s">
        <v>2269</v>
      </c>
      <c r="BQ4" s="41" t="s">
        <v>2269</v>
      </c>
      <c r="BR4" s="41" t="s">
        <v>2269</v>
      </c>
      <c r="BS4" s="41" t="s">
        <v>2269</v>
      </c>
      <c r="BT4" s="41" t="s">
        <v>2269</v>
      </c>
      <c r="BU4" s="41" t="s">
        <v>2269</v>
      </c>
      <c r="BV4" s="41" t="s">
        <v>2269</v>
      </c>
      <c r="BW4" s="41" t="s">
        <v>2269</v>
      </c>
      <c r="BX4" s="41" t="s">
        <v>2269</v>
      </c>
      <c r="BY4" s="41" t="s">
        <v>2269</v>
      </c>
      <c r="BZ4" s="41" t="s">
        <v>2269</v>
      </c>
      <c r="CA4" s="41" t="s">
        <v>2269</v>
      </c>
      <c r="CB4" s="41" t="s">
        <v>2269</v>
      </c>
      <c r="CC4" s="41" t="s">
        <v>2269</v>
      </c>
      <c r="CD4" s="41" t="s">
        <v>2269</v>
      </c>
      <c r="CE4" s="41" t="s">
        <v>2269</v>
      </c>
      <c r="CF4" s="41" t="s">
        <v>2269</v>
      </c>
      <c r="CG4" s="41" t="s">
        <v>2269</v>
      </c>
      <c r="CH4" s="41" t="s">
        <v>2269</v>
      </c>
      <c r="CI4" s="41" t="s">
        <v>2269</v>
      </c>
      <c r="CJ4" s="41" t="s">
        <v>2269</v>
      </c>
      <c r="CK4" s="41" t="s">
        <v>2269</v>
      </c>
      <c r="CL4" s="41" t="s">
        <v>2269</v>
      </c>
      <c r="CM4" s="41" t="s">
        <v>2269</v>
      </c>
      <c r="CN4" s="41" t="s">
        <v>2269</v>
      </c>
      <c r="CO4" s="41" t="s">
        <v>2269</v>
      </c>
      <c r="CP4" s="41" t="s">
        <v>2269</v>
      </c>
      <c r="CQ4" s="41" t="s">
        <v>2269</v>
      </c>
      <c r="CR4" s="41" t="s">
        <v>2269</v>
      </c>
      <c r="CS4" s="41" t="s">
        <v>2269</v>
      </c>
      <c r="CT4" s="41" t="s">
        <v>2269</v>
      </c>
      <c r="CU4" s="41" t="s">
        <v>2269</v>
      </c>
      <c r="CV4" s="41" t="s">
        <v>2269</v>
      </c>
      <c r="CW4" s="41" t="s">
        <v>2269</v>
      </c>
      <c r="CX4" s="41" t="s">
        <v>2269</v>
      </c>
      <c r="CY4" s="41" t="s">
        <v>2269</v>
      </c>
      <c r="CZ4" s="41" t="s">
        <v>2269</v>
      </c>
      <c r="DA4" s="41" t="s">
        <v>2269</v>
      </c>
      <c r="DB4" s="41" t="s">
        <v>2269</v>
      </c>
      <c r="DC4" s="41" t="s">
        <v>2269</v>
      </c>
      <c r="DD4" s="41" t="s">
        <v>2269</v>
      </c>
      <c r="DE4" s="41" t="s">
        <v>2269</v>
      </c>
      <c r="DF4" s="41" t="s">
        <v>2269</v>
      </c>
      <c r="DG4" s="41" t="s">
        <v>2269</v>
      </c>
      <c r="DH4" s="41" t="s">
        <v>2269</v>
      </c>
      <c r="DI4" s="41" t="s">
        <v>2269</v>
      </c>
      <c r="DJ4" s="41" t="s">
        <v>2269</v>
      </c>
      <c r="DK4" s="41" t="s">
        <v>2269</v>
      </c>
      <c r="DL4" s="41" t="s">
        <v>2269</v>
      </c>
      <c r="DM4" s="41" t="s">
        <v>2269</v>
      </c>
      <c r="DN4" s="41" t="s">
        <v>2269</v>
      </c>
      <c r="DO4" s="41" t="s">
        <v>2269</v>
      </c>
      <c r="DP4" s="41" t="s">
        <v>2269</v>
      </c>
      <c r="DQ4" s="41" t="s">
        <v>2269</v>
      </c>
      <c r="DR4" s="41" t="s">
        <v>2269</v>
      </c>
      <c r="DS4" s="41" t="s">
        <v>2269</v>
      </c>
      <c r="DT4" s="41" t="s">
        <v>2269</v>
      </c>
      <c r="DU4" s="41" t="s">
        <v>2269</v>
      </c>
      <c r="DV4" s="41" t="s">
        <v>2269</v>
      </c>
      <c r="DW4" s="41" t="s">
        <v>2269</v>
      </c>
      <c r="DX4" s="41" t="s">
        <v>2269</v>
      </c>
      <c r="DY4" s="41" t="s">
        <v>2269</v>
      </c>
      <c r="DZ4" s="41" t="s">
        <v>2269</v>
      </c>
      <c r="EA4" s="41" t="s">
        <v>2269</v>
      </c>
      <c r="EB4" s="41" t="s">
        <v>2269</v>
      </c>
      <c r="EC4" s="41" t="s">
        <v>2269</v>
      </c>
      <c r="ED4" s="41" t="s">
        <v>2269</v>
      </c>
      <c r="EE4" s="41" t="s">
        <v>2269</v>
      </c>
      <c r="EF4" s="41" t="s">
        <v>2269</v>
      </c>
      <c r="EG4" s="41" t="s">
        <v>2269</v>
      </c>
      <c r="EH4" s="41" t="s">
        <v>2269</v>
      </c>
      <c r="EI4" s="41" t="s">
        <v>2269</v>
      </c>
      <c r="EJ4" s="41" t="s">
        <v>2269</v>
      </c>
      <c r="EK4" s="41" t="s">
        <v>2269</v>
      </c>
      <c r="EL4" s="41" t="s">
        <v>2269</v>
      </c>
      <c r="EM4" s="41" t="s">
        <v>2269</v>
      </c>
      <c r="EN4" s="41" t="s">
        <v>2269</v>
      </c>
      <c r="EO4" s="41" t="s">
        <v>2269</v>
      </c>
      <c r="EP4" s="41" t="s">
        <v>2269</v>
      </c>
      <c r="EQ4" s="41" t="s">
        <v>2269</v>
      </c>
      <c r="ER4" s="41" t="s">
        <v>2269</v>
      </c>
      <c r="ES4" s="41" t="s">
        <v>2269</v>
      </c>
      <c r="ET4" s="41" t="s">
        <v>2270</v>
      </c>
      <c r="EU4" s="41" t="s">
        <v>2271</v>
      </c>
      <c r="EV4" s="41" t="s">
        <v>2272</v>
      </c>
      <c r="EW4" s="41" t="s">
        <v>2272</v>
      </c>
      <c r="EX4" s="41" t="s">
        <v>2272</v>
      </c>
      <c r="EY4" s="41" t="s">
        <v>2272</v>
      </c>
      <c r="EZ4" s="41" t="s">
        <v>2272</v>
      </c>
      <c r="FA4" s="41" t="s">
        <v>2272</v>
      </c>
      <c r="FB4" s="41" t="s">
        <v>2272</v>
      </c>
      <c r="FC4" s="41" t="s">
        <v>2272</v>
      </c>
      <c r="FD4" s="41" t="s">
        <v>2272</v>
      </c>
      <c r="FE4" s="41" t="s">
        <v>2272</v>
      </c>
      <c r="FF4" s="41" t="s">
        <v>2272</v>
      </c>
      <c r="FG4" s="41" t="s">
        <v>2272</v>
      </c>
      <c r="FH4" s="41" t="s">
        <v>2272</v>
      </c>
      <c r="FI4" s="41" t="s">
        <v>2272</v>
      </c>
      <c r="FJ4" s="41" t="s">
        <v>2272</v>
      </c>
      <c r="FK4" s="41" t="s">
        <v>2272</v>
      </c>
      <c r="FL4" s="41" t="s">
        <v>2272</v>
      </c>
      <c r="FM4" s="41" t="s">
        <v>2272</v>
      </c>
      <c r="FN4" s="41" t="s">
        <v>2272</v>
      </c>
      <c r="FO4" s="41" t="s">
        <v>2272</v>
      </c>
      <c r="FP4" s="41" t="s">
        <v>2272</v>
      </c>
      <c r="FQ4" s="41" t="s">
        <v>2272</v>
      </c>
      <c r="FR4" s="41" t="s">
        <v>2272</v>
      </c>
      <c r="FS4" s="41" t="s">
        <v>2272</v>
      </c>
      <c r="FT4" s="41" t="s">
        <v>2272</v>
      </c>
      <c r="FU4" s="41" t="s">
        <v>2272</v>
      </c>
      <c r="FV4" s="41" t="s">
        <v>2272</v>
      </c>
      <c r="FW4" s="41" t="s">
        <v>2272</v>
      </c>
      <c r="FX4" s="41" t="s">
        <v>2272</v>
      </c>
      <c r="FY4" s="41" t="s">
        <v>2272</v>
      </c>
      <c r="FZ4" s="41" t="s">
        <v>2272</v>
      </c>
      <c r="GA4" s="41" t="s">
        <v>2272</v>
      </c>
      <c r="GB4" s="41" t="s">
        <v>2272</v>
      </c>
      <c r="GC4" s="41" t="s">
        <v>2272</v>
      </c>
      <c r="GD4" s="41" t="s">
        <v>2272</v>
      </c>
      <c r="GE4" s="41" t="s">
        <v>2272</v>
      </c>
      <c r="GF4" s="41" t="s">
        <v>2272</v>
      </c>
      <c r="GG4" s="41" t="s">
        <v>2272</v>
      </c>
      <c r="GH4" s="41" t="s">
        <v>2272</v>
      </c>
      <c r="GI4" s="41" t="s">
        <v>2272</v>
      </c>
      <c r="GJ4" s="41" t="s">
        <v>2272</v>
      </c>
      <c r="GK4" s="41" t="s">
        <v>2272</v>
      </c>
      <c r="GL4" s="41" t="s">
        <v>2272</v>
      </c>
      <c r="GM4" s="41" t="s">
        <v>2272</v>
      </c>
      <c r="GN4" s="41" t="s">
        <v>2272</v>
      </c>
      <c r="GO4" s="41" t="s">
        <v>2272</v>
      </c>
      <c r="GP4" s="41" t="s">
        <v>2272</v>
      </c>
      <c r="GQ4" s="41" t="s">
        <v>2272</v>
      </c>
      <c r="GR4" s="41" t="s">
        <v>2272</v>
      </c>
      <c r="GS4" s="41" t="s">
        <v>2272</v>
      </c>
      <c r="GT4" s="41" t="s">
        <v>2272</v>
      </c>
      <c r="GU4" s="41" t="s">
        <v>2272</v>
      </c>
      <c r="GV4" s="41" t="s">
        <v>2272</v>
      </c>
      <c r="GW4" s="41" t="s">
        <v>2272</v>
      </c>
      <c r="GX4" s="41" t="s">
        <v>2272</v>
      </c>
      <c r="GY4" s="41" t="s">
        <v>2272</v>
      </c>
      <c r="GZ4" s="41" t="s">
        <v>2272</v>
      </c>
      <c r="HA4" s="41" t="s">
        <v>2272</v>
      </c>
      <c r="HB4" s="41" t="s">
        <v>2272</v>
      </c>
      <c r="HC4" s="41" t="s">
        <v>2272</v>
      </c>
      <c r="HD4" s="41" t="s">
        <v>2272</v>
      </c>
      <c r="HE4" s="41" t="s">
        <v>2272</v>
      </c>
      <c r="HF4" s="41" t="s">
        <v>2272</v>
      </c>
      <c r="HG4" s="41" t="s">
        <v>2272</v>
      </c>
      <c r="HH4" s="41" t="s">
        <v>2272</v>
      </c>
      <c r="HI4" s="41" t="s">
        <v>2272</v>
      </c>
      <c r="HJ4" s="41" t="s">
        <v>2272</v>
      </c>
      <c r="HK4" s="41" t="s">
        <v>2272</v>
      </c>
      <c r="HL4" s="41" t="s">
        <v>2272</v>
      </c>
      <c r="HM4" s="41" t="s">
        <v>2272</v>
      </c>
      <c r="HN4" s="41" t="s">
        <v>2272</v>
      </c>
      <c r="HO4" s="41" t="s">
        <v>2272</v>
      </c>
      <c r="HP4" s="41" t="s">
        <v>2272</v>
      </c>
      <c r="HQ4" s="41" t="s">
        <v>2272</v>
      </c>
      <c r="HR4" s="41" t="s">
        <v>2272</v>
      </c>
      <c r="HS4" s="41" t="s">
        <v>2272</v>
      </c>
      <c r="HT4" s="41" t="s">
        <v>2272</v>
      </c>
      <c r="HU4" s="41" t="s">
        <v>2272</v>
      </c>
      <c r="HV4" s="41" t="s">
        <v>2272</v>
      </c>
      <c r="HW4" s="41" t="s">
        <v>2272</v>
      </c>
      <c r="HX4" s="41" t="s">
        <v>2273</v>
      </c>
      <c r="HY4" s="41" t="s">
        <v>2273</v>
      </c>
      <c r="HZ4" s="41" t="s">
        <v>2273</v>
      </c>
      <c r="IA4" s="41" t="s">
        <v>2273</v>
      </c>
      <c r="IB4" s="41" t="s">
        <v>2273</v>
      </c>
      <c r="IC4" s="41" t="s">
        <v>2273</v>
      </c>
      <c r="ID4" s="41" t="s">
        <v>2273</v>
      </c>
      <c r="IE4" s="41" t="s">
        <v>2273</v>
      </c>
      <c r="IF4" s="41" t="s">
        <v>2273</v>
      </c>
      <c r="IG4" s="41" t="s">
        <v>2273</v>
      </c>
      <c r="IH4" s="41" t="s">
        <v>2274</v>
      </c>
      <c r="II4" s="41" t="s">
        <v>2274</v>
      </c>
      <c r="IJ4" s="41" t="s">
        <v>2274</v>
      </c>
      <c r="IK4" s="41" t="s">
        <v>2274</v>
      </c>
      <c r="IL4" s="41" t="s">
        <v>2274</v>
      </c>
      <c r="IM4" s="41" t="s">
        <v>2274</v>
      </c>
      <c r="IN4" s="41" t="s">
        <v>2274</v>
      </c>
      <c r="IO4" s="41" t="s">
        <v>2274</v>
      </c>
      <c r="IP4" s="41" t="s">
        <v>2274</v>
      </c>
      <c r="IQ4" s="41" t="s">
        <v>2274</v>
      </c>
      <c r="IR4" s="41" t="s">
        <v>2275</v>
      </c>
      <c r="IS4" s="41" t="s">
        <v>2275</v>
      </c>
      <c r="IT4" s="41" t="s">
        <v>2275</v>
      </c>
      <c r="IU4" s="41" t="s">
        <v>2275</v>
      </c>
      <c r="IV4" s="41" t="s">
        <v>2275</v>
      </c>
      <c r="IW4" s="41" t="s">
        <v>2275</v>
      </c>
      <c r="IX4" s="41" t="s">
        <v>2276</v>
      </c>
      <c r="IY4" s="41" t="s">
        <v>2277</v>
      </c>
      <c r="IZ4" s="41" t="s">
        <v>2277</v>
      </c>
      <c r="JA4" s="41" t="s">
        <v>2277</v>
      </c>
      <c r="JB4" s="41" t="s">
        <v>2277</v>
      </c>
      <c r="JC4" s="41" t="s">
        <v>2278</v>
      </c>
      <c r="JD4" s="41" t="s">
        <v>2278</v>
      </c>
      <c r="JE4" s="41" t="s">
        <v>2278</v>
      </c>
      <c r="JF4" s="41"/>
      <c r="JG4" s="41"/>
      <c r="JH4" s="41"/>
      <c r="JI4" s="41"/>
      <c r="JJ4" s="41"/>
      <c r="JK4" s="41"/>
      <c r="JL4" s="41"/>
      <c r="JM4" s="41"/>
      <c r="JN4" s="41"/>
      <c r="JO4" s="41"/>
    </row>
    <row r="5" spans="1:275" ht="60" customHeight="1">
      <c r="A5" s="42" t="s">
        <v>223</v>
      </c>
      <c r="B5" s="42" t="s">
        <v>45</v>
      </c>
      <c r="C5" s="42" t="s">
        <v>46</v>
      </c>
      <c r="D5" s="42" t="s">
        <v>2279</v>
      </c>
      <c r="E5" s="42" t="s">
        <v>2280</v>
      </c>
      <c r="F5" s="42" t="s">
        <v>2281</v>
      </c>
      <c r="G5" s="42" t="s">
        <v>2282</v>
      </c>
      <c r="H5" s="42" t="s">
        <v>2283</v>
      </c>
      <c r="I5" s="42" t="s">
        <v>231</v>
      </c>
      <c r="J5" s="42" t="s">
        <v>232</v>
      </c>
      <c r="K5" s="42" t="s">
        <v>233</v>
      </c>
      <c r="L5" s="42" t="s">
        <v>234</v>
      </c>
      <c r="M5" s="42" t="s">
        <v>235</v>
      </c>
      <c r="N5" s="42" t="s">
        <v>2284</v>
      </c>
      <c r="O5" s="42" t="s">
        <v>2285</v>
      </c>
      <c r="P5" s="42" t="s">
        <v>2286</v>
      </c>
      <c r="Q5" s="42" t="s">
        <v>2287</v>
      </c>
      <c r="R5" s="42" t="s">
        <v>2288</v>
      </c>
      <c r="S5" s="42" t="s">
        <v>2289</v>
      </c>
      <c r="T5" s="42" t="s">
        <v>2290</v>
      </c>
      <c r="U5" s="42" t="s">
        <v>2291</v>
      </c>
      <c r="V5" s="42" t="s">
        <v>2292</v>
      </c>
      <c r="W5" s="42" t="s">
        <v>2293</v>
      </c>
      <c r="X5" s="42" t="s">
        <v>2294</v>
      </c>
      <c r="Y5" s="42" t="s">
        <v>2295</v>
      </c>
      <c r="Z5" s="42" t="s">
        <v>2296</v>
      </c>
      <c r="AA5" s="42" t="s">
        <v>2296</v>
      </c>
      <c r="AB5" s="42" t="s">
        <v>2297</v>
      </c>
      <c r="AC5" s="42" t="s">
        <v>2298</v>
      </c>
      <c r="AD5" s="42" t="s">
        <v>2299</v>
      </c>
      <c r="AE5" s="42" t="s">
        <v>2300</v>
      </c>
      <c r="AF5" s="42" t="s">
        <v>2301</v>
      </c>
      <c r="AG5" s="42" t="s">
        <v>2302</v>
      </c>
      <c r="AH5" s="42" t="s">
        <v>2303</v>
      </c>
      <c r="AI5" s="42" t="s">
        <v>257</v>
      </c>
      <c r="AJ5" s="42" t="s">
        <v>2304</v>
      </c>
      <c r="AK5" s="42" t="s">
        <v>2305</v>
      </c>
      <c r="AL5" s="42" t="s">
        <v>2306</v>
      </c>
      <c r="AM5" s="42" t="s">
        <v>2307</v>
      </c>
      <c r="AN5" s="42" t="s">
        <v>2308</v>
      </c>
      <c r="AO5" s="42" t="s">
        <v>2308</v>
      </c>
      <c r="AP5" s="42" t="s">
        <v>2308</v>
      </c>
      <c r="AQ5" s="42" t="s">
        <v>2309</v>
      </c>
      <c r="AR5" s="42" t="s">
        <v>264</v>
      </c>
      <c r="AS5" s="42" t="s">
        <v>2310</v>
      </c>
      <c r="AT5" s="42" t="s">
        <v>2311</v>
      </c>
      <c r="AU5" s="42" t="s">
        <v>2312</v>
      </c>
      <c r="AV5" s="42" t="s">
        <v>2313</v>
      </c>
      <c r="AW5" s="42" t="s">
        <v>2314</v>
      </c>
      <c r="AX5" s="42" t="s">
        <v>2315</v>
      </c>
      <c r="AY5" s="42" t="s">
        <v>2316</v>
      </c>
      <c r="AZ5" s="42" t="s">
        <v>2317</v>
      </c>
      <c r="BA5" s="42" t="s">
        <v>2317</v>
      </c>
      <c r="BB5" s="42" t="s">
        <v>2317</v>
      </c>
      <c r="BC5" s="42" t="s">
        <v>2318</v>
      </c>
      <c r="BD5" s="42" t="s">
        <v>2318</v>
      </c>
      <c r="BE5" s="42" t="s">
        <v>2318</v>
      </c>
      <c r="BF5" s="42" t="s">
        <v>2319</v>
      </c>
      <c r="BG5" s="42" t="s">
        <v>2319</v>
      </c>
      <c r="BH5" s="42" t="s">
        <v>2319</v>
      </c>
      <c r="BI5" s="42" t="s">
        <v>2320</v>
      </c>
      <c r="BJ5" s="42" t="s">
        <v>2320</v>
      </c>
      <c r="BK5" s="42" t="s">
        <v>2320</v>
      </c>
      <c r="BL5" s="42" t="s">
        <v>2321</v>
      </c>
      <c r="BM5" s="42" t="s">
        <v>2321</v>
      </c>
      <c r="BN5" s="42" t="s">
        <v>2321</v>
      </c>
      <c r="BO5" s="42" t="s">
        <v>2322</v>
      </c>
      <c r="BP5" s="42" t="s">
        <v>2323</v>
      </c>
      <c r="BQ5" s="42" t="s">
        <v>2324</v>
      </c>
      <c r="BR5" s="42" t="s">
        <v>2325</v>
      </c>
      <c r="BS5" s="42" t="s">
        <v>2325</v>
      </c>
      <c r="BT5" s="42" t="s">
        <v>2325</v>
      </c>
      <c r="BU5" s="42" t="s">
        <v>2326</v>
      </c>
      <c r="BV5" s="42" t="s">
        <v>2326</v>
      </c>
      <c r="BW5" s="42" t="s">
        <v>2326</v>
      </c>
      <c r="BX5" s="42" t="s">
        <v>2327</v>
      </c>
      <c r="BY5" s="42" t="s">
        <v>2327</v>
      </c>
      <c r="BZ5" s="42" t="s">
        <v>2327</v>
      </c>
      <c r="CA5" s="42" t="s">
        <v>2328</v>
      </c>
      <c r="CB5" s="42" t="s">
        <v>2328</v>
      </c>
      <c r="CC5" s="42" t="s">
        <v>2328</v>
      </c>
      <c r="CD5" s="42" t="s">
        <v>2329</v>
      </c>
      <c r="CE5" s="42" t="s">
        <v>2329</v>
      </c>
      <c r="CF5" s="42" t="s">
        <v>2329</v>
      </c>
      <c r="CG5" s="42" t="s">
        <v>2330</v>
      </c>
      <c r="CH5" s="42" t="s">
        <v>2330</v>
      </c>
      <c r="CI5" s="42" t="s">
        <v>2330</v>
      </c>
      <c r="CJ5" s="42" t="s">
        <v>2331</v>
      </c>
      <c r="CK5" s="42" t="s">
        <v>2331</v>
      </c>
      <c r="CL5" s="42" t="s">
        <v>2331</v>
      </c>
      <c r="CM5" s="42" t="s">
        <v>2332</v>
      </c>
      <c r="CN5" s="42" t="s">
        <v>2332</v>
      </c>
      <c r="CO5" s="42" t="s">
        <v>2332</v>
      </c>
      <c r="CP5" s="42" t="s">
        <v>2333</v>
      </c>
      <c r="CQ5" s="42" t="s">
        <v>2333</v>
      </c>
      <c r="CR5" s="42" t="s">
        <v>2333</v>
      </c>
      <c r="CS5" s="42" t="s">
        <v>2334</v>
      </c>
      <c r="CT5" s="42" t="s">
        <v>2335</v>
      </c>
      <c r="CU5" s="42" t="s">
        <v>2335</v>
      </c>
      <c r="CV5" s="42" t="s">
        <v>2335</v>
      </c>
      <c r="CW5" s="42" t="s">
        <v>292</v>
      </c>
      <c r="CX5" s="42" t="s">
        <v>292</v>
      </c>
      <c r="CY5" s="42" t="s">
        <v>292</v>
      </c>
      <c r="CZ5" s="42" t="s">
        <v>293</v>
      </c>
      <c r="DA5" s="42" t="s">
        <v>2336</v>
      </c>
      <c r="DB5" s="42" t="s">
        <v>2336</v>
      </c>
      <c r="DC5" s="42" t="s">
        <v>2336</v>
      </c>
      <c r="DD5" s="42" t="s">
        <v>2337</v>
      </c>
      <c r="DE5" s="42" t="s">
        <v>2337</v>
      </c>
      <c r="DF5" s="42" t="s">
        <v>2337</v>
      </c>
      <c r="DG5" s="42" t="s">
        <v>2338</v>
      </c>
      <c r="DH5" s="42" t="s">
        <v>2338</v>
      </c>
      <c r="DI5" s="42" t="s">
        <v>2338</v>
      </c>
      <c r="DJ5" s="42" t="s">
        <v>2339</v>
      </c>
      <c r="DK5" s="42" t="s">
        <v>2339</v>
      </c>
      <c r="DL5" s="42" t="s">
        <v>2339</v>
      </c>
      <c r="DM5" s="42" t="s">
        <v>2340</v>
      </c>
      <c r="DN5" s="42" t="s">
        <v>2340</v>
      </c>
      <c r="DO5" s="42" t="s">
        <v>2340</v>
      </c>
      <c r="DP5" s="42" t="s">
        <v>2341</v>
      </c>
      <c r="DQ5" s="42" t="s">
        <v>2341</v>
      </c>
      <c r="DR5" s="42" t="s">
        <v>2341</v>
      </c>
      <c r="DS5" s="42" t="s">
        <v>2342</v>
      </c>
      <c r="DT5" s="42" t="s">
        <v>2342</v>
      </c>
      <c r="DU5" s="42" t="s">
        <v>2342</v>
      </c>
      <c r="DV5" s="42" t="s">
        <v>2343</v>
      </c>
      <c r="DW5" s="42" t="s">
        <v>2343</v>
      </c>
      <c r="DX5" s="42" t="s">
        <v>2343</v>
      </c>
      <c r="DY5" s="42" t="s">
        <v>2344</v>
      </c>
      <c r="DZ5" s="42" t="s">
        <v>2344</v>
      </c>
      <c r="EA5" s="42" t="s">
        <v>2344</v>
      </c>
      <c r="EB5" s="42" t="s">
        <v>2345</v>
      </c>
      <c r="EC5" s="42" t="s">
        <v>2345</v>
      </c>
      <c r="ED5" s="42" t="s">
        <v>2345</v>
      </c>
      <c r="EE5" s="42" t="s">
        <v>2346</v>
      </c>
      <c r="EF5" s="42" t="s">
        <v>2347</v>
      </c>
      <c r="EG5" s="42" t="s">
        <v>2347</v>
      </c>
      <c r="EH5" s="42" t="s">
        <v>2347</v>
      </c>
      <c r="EI5" s="42" t="s">
        <v>306</v>
      </c>
      <c r="EJ5" s="42" t="s">
        <v>306</v>
      </c>
      <c r="EK5" s="42" t="s">
        <v>306</v>
      </c>
      <c r="EL5" s="42" t="s">
        <v>2348</v>
      </c>
      <c r="EM5" s="42" t="s">
        <v>2349</v>
      </c>
      <c r="EN5" s="42" t="s">
        <v>2349</v>
      </c>
      <c r="EO5" s="42" t="s">
        <v>2349</v>
      </c>
      <c r="EP5" s="42" t="s">
        <v>2350</v>
      </c>
      <c r="EQ5" s="42" t="s">
        <v>2350</v>
      </c>
      <c r="ER5" s="42" t="s">
        <v>2350</v>
      </c>
      <c r="ES5" s="42" t="s">
        <v>2351</v>
      </c>
      <c r="ET5" s="42" t="s">
        <v>2352</v>
      </c>
      <c r="EU5" s="42" t="s">
        <v>2353</v>
      </c>
      <c r="EV5" s="42" t="s">
        <v>313</v>
      </c>
      <c r="EW5" s="42" t="s">
        <v>313</v>
      </c>
      <c r="EX5" s="42" t="s">
        <v>313</v>
      </c>
      <c r="EY5" s="42" t="s">
        <v>2354</v>
      </c>
      <c r="EZ5" s="42" t="s">
        <v>2355</v>
      </c>
      <c r="FA5" s="42" t="s">
        <v>2355</v>
      </c>
      <c r="FB5" s="42" t="s">
        <v>2355</v>
      </c>
      <c r="FC5" s="42" t="s">
        <v>2356</v>
      </c>
      <c r="FD5" s="42" t="s">
        <v>2357</v>
      </c>
      <c r="FE5" s="42" t="s">
        <v>2357</v>
      </c>
      <c r="FF5" s="42" t="s">
        <v>2357</v>
      </c>
      <c r="FG5" s="42" t="s">
        <v>2358</v>
      </c>
      <c r="FH5" s="42" t="s">
        <v>2358</v>
      </c>
      <c r="FI5" s="42" t="s">
        <v>2358</v>
      </c>
      <c r="FJ5" s="42" t="s">
        <v>2359</v>
      </c>
      <c r="FK5" s="42" t="s">
        <v>2359</v>
      </c>
      <c r="FL5" s="42" t="s">
        <v>2359</v>
      </c>
      <c r="FM5" s="42" t="s">
        <v>2360</v>
      </c>
      <c r="FN5" s="42" t="s">
        <v>2360</v>
      </c>
      <c r="FO5" s="42" t="s">
        <v>2360</v>
      </c>
      <c r="FP5" s="42" t="s">
        <v>2361</v>
      </c>
      <c r="FQ5" s="42" t="s">
        <v>2361</v>
      </c>
      <c r="FR5" s="42" t="s">
        <v>2361</v>
      </c>
      <c r="FS5" s="42" t="s">
        <v>2362</v>
      </c>
      <c r="FT5" s="42" t="s">
        <v>2362</v>
      </c>
      <c r="FU5" s="42" t="s">
        <v>2362</v>
      </c>
      <c r="FV5" s="42" t="s">
        <v>2363</v>
      </c>
      <c r="FW5" s="42" t="s">
        <v>324</v>
      </c>
      <c r="FX5" s="42" t="s">
        <v>2364</v>
      </c>
      <c r="FY5" s="42" t="s">
        <v>2364</v>
      </c>
      <c r="FZ5" s="42" t="s">
        <v>2364</v>
      </c>
      <c r="GA5" s="42" t="s">
        <v>2365</v>
      </c>
      <c r="GB5" s="42" t="s">
        <v>2365</v>
      </c>
      <c r="GC5" s="42" t="s">
        <v>2365</v>
      </c>
      <c r="GD5" s="42" t="s">
        <v>327</v>
      </c>
      <c r="GE5" s="42" t="s">
        <v>327</v>
      </c>
      <c r="GF5" s="42" t="s">
        <v>327</v>
      </c>
      <c r="GG5" s="42" t="s">
        <v>2366</v>
      </c>
      <c r="GH5" s="42" t="s">
        <v>2366</v>
      </c>
      <c r="GI5" s="42" t="s">
        <v>2366</v>
      </c>
      <c r="GJ5" s="42" t="s">
        <v>2367</v>
      </c>
      <c r="GK5" s="42" t="s">
        <v>2367</v>
      </c>
      <c r="GL5" s="42" t="s">
        <v>2367</v>
      </c>
      <c r="GM5" s="42" t="s">
        <v>2368</v>
      </c>
      <c r="GN5" s="42" t="s">
        <v>2368</v>
      </c>
      <c r="GO5" s="42" t="s">
        <v>2368</v>
      </c>
      <c r="GP5" s="42" t="s">
        <v>2369</v>
      </c>
      <c r="GQ5" s="42" t="s">
        <v>2369</v>
      </c>
      <c r="GR5" s="42" t="s">
        <v>2369</v>
      </c>
      <c r="GS5" s="42" t="s">
        <v>2370</v>
      </c>
      <c r="GT5" s="42" t="s">
        <v>2370</v>
      </c>
      <c r="GU5" s="42" t="s">
        <v>2370</v>
      </c>
      <c r="GV5" s="42" t="s">
        <v>2371</v>
      </c>
      <c r="GW5" s="42" t="s">
        <v>2371</v>
      </c>
      <c r="GX5" s="42" t="s">
        <v>2371</v>
      </c>
      <c r="GY5" s="42" t="s">
        <v>2372</v>
      </c>
      <c r="GZ5" s="42" t="s">
        <v>2372</v>
      </c>
      <c r="HA5" s="42" t="s">
        <v>2372</v>
      </c>
      <c r="HB5" s="42" t="s">
        <v>2373</v>
      </c>
      <c r="HC5" s="42" t="s">
        <v>2373</v>
      </c>
      <c r="HD5" s="42" t="s">
        <v>2373</v>
      </c>
      <c r="HE5" s="42" t="s">
        <v>2374</v>
      </c>
      <c r="HF5" s="42" t="s">
        <v>2374</v>
      </c>
      <c r="HG5" s="42" t="s">
        <v>2374</v>
      </c>
      <c r="HH5" s="42" t="s">
        <v>2375</v>
      </c>
      <c r="HI5" s="42" t="s">
        <v>2376</v>
      </c>
      <c r="HJ5" s="42" t="s">
        <v>2376</v>
      </c>
      <c r="HK5" s="42" t="s">
        <v>2376</v>
      </c>
      <c r="HL5" s="42" t="s">
        <v>2377</v>
      </c>
      <c r="HM5" s="42" t="s">
        <v>2377</v>
      </c>
      <c r="HN5" s="42" t="s">
        <v>2377</v>
      </c>
      <c r="HO5" s="42" t="s">
        <v>2378</v>
      </c>
      <c r="HP5" s="42" t="s">
        <v>2378</v>
      </c>
      <c r="HQ5" s="42" t="s">
        <v>2378</v>
      </c>
      <c r="HR5" s="42" t="s">
        <v>2379</v>
      </c>
      <c r="HS5" s="42" t="s">
        <v>2379</v>
      </c>
      <c r="HT5" s="42" t="s">
        <v>2379</v>
      </c>
      <c r="HU5" s="42" t="s">
        <v>2380</v>
      </c>
      <c r="HV5" s="42" t="s">
        <v>2380</v>
      </c>
      <c r="HW5" s="42" t="s">
        <v>2380</v>
      </c>
      <c r="HX5" s="42" t="s">
        <v>2381</v>
      </c>
      <c r="HY5" s="42" t="s">
        <v>2382</v>
      </c>
      <c r="HZ5" s="42" t="s">
        <v>345</v>
      </c>
      <c r="IA5" s="42" t="s">
        <v>2383</v>
      </c>
      <c r="IB5" s="42" t="s">
        <v>2383</v>
      </c>
      <c r="IC5" s="42" t="s">
        <v>2383</v>
      </c>
      <c r="ID5" s="42" t="s">
        <v>2384</v>
      </c>
      <c r="IE5" s="42" t="s">
        <v>2385</v>
      </c>
      <c r="IF5" s="42" t="s">
        <v>2386</v>
      </c>
      <c r="IG5" s="42" t="s">
        <v>2387</v>
      </c>
      <c r="IH5" s="42" t="s">
        <v>351</v>
      </c>
      <c r="II5" s="42" t="s">
        <v>352</v>
      </c>
      <c r="IJ5" s="42" t="s">
        <v>353</v>
      </c>
      <c r="IK5" s="42" t="s">
        <v>354</v>
      </c>
      <c r="IL5" s="42" t="s">
        <v>355</v>
      </c>
      <c r="IM5" s="42" t="s">
        <v>356</v>
      </c>
      <c r="IN5" s="42" t="s">
        <v>357</v>
      </c>
      <c r="IO5" s="42" t="s">
        <v>2388</v>
      </c>
      <c r="IP5" s="42" t="s">
        <v>2389</v>
      </c>
      <c r="IQ5" s="42" t="s">
        <v>2390</v>
      </c>
      <c r="IR5" s="42" t="s">
        <v>2391</v>
      </c>
      <c r="IS5" s="42" t="s">
        <v>2391</v>
      </c>
      <c r="IT5" s="42" t="s">
        <v>2391</v>
      </c>
      <c r="IU5" s="42" t="s">
        <v>2392</v>
      </c>
      <c r="IV5" s="42" t="s">
        <v>2392</v>
      </c>
      <c r="IW5" s="42" t="s">
        <v>2392</v>
      </c>
      <c r="IX5" s="42" t="s">
        <v>2393</v>
      </c>
      <c r="IY5" s="42" t="s">
        <v>2394</v>
      </c>
      <c r="IZ5" s="42" t="s">
        <v>2395</v>
      </c>
      <c r="JA5" s="42" t="s">
        <v>2396</v>
      </c>
      <c r="JB5" s="42" t="s">
        <v>2397</v>
      </c>
      <c r="JC5" s="42" t="s">
        <v>2398</v>
      </c>
      <c r="JD5" s="42" t="s">
        <v>2398</v>
      </c>
      <c r="JE5" s="42" t="s">
        <v>2398</v>
      </c>
      <c r="JF5" s="42" t="s">
        <v>2399</v>
      </c>
      <c r="JG5" s="42" t="s">
        <v>2242</v>
      </c>
      <c r="JH5" s="42" t="s">
        <v>2243</v>
      </c>
      <c r="JI5" s="42" t="s">
        <v>2244</v>
      </c>
      <c r="JJ5" s="42" t="s">
        <v>2245</v>
      </c>
      <c r="JK5" s="42" t="s">
        <v>2400</v>
      </c>
      <c r="JL5" s="42" t="s">
        <v>2247</v>
      </c>
      <c r="JM5" s="42" t="s">
        <v>2248</v>
      </c>
      <c r="JN5" s="42" t="s">
        <v>2249</v>
      </c>
      <c r="JO5" s="42" t="s">
        <v>2250</v>
      </c>
    </row>
    <row r="6" spans="1:275" ht="18.75" customHeight="1">
      <c r="A6" s="43"/>
      <c r="B6" s="43"/>
      <c r="C6" s="43"/>
      <c r="D6" s="43"/>
      <c r="E6" s="43"/>
      <c r="F6" s="43"/>
      <c r="G6" s="43"/>
      <c r="H6" s="44" t="s">
        <v>369</v>
      </c>
      <c r="I6" s="44" t="s">
        <v>369</v>
      </c>
      <c r="J6" s="44" t="s">
        <v>369</v>
      </c>
      <c r="K6" s="44" t="s">
        <v>370</v>
      </c>
      <c r="L6" s="44" t="s">
        <v>370</v>
      </c>
      <c r="M6" s="44" t="s">
        <v>370</v>
      </c>
      <c r="N6" s="44" t="s">
        <v>370</v>
      </c>
      <c r="O6" s="44" t="s">
        <v>370</v>
      </c>
      <c r="P6" s="44" t="s">
        <v>370</v>
      </c>
      <c r="Q6" s="44" t="s">
        <v>370</v>
      </c>
      <c r="R6" s="44" t="s">
        <v>370</v>
      </c>
      <c r="S6" s="44" t="s">
        <v>370</v>
      </c>
      <c r="T6" s="44" t="s">
        <v>370</v>
      </c>
      <c r="U6" s="44" t="s">
        <v>370</v>
      </c>
      <c r="V6" s="44" t="s">
        <v>370</v>
      </c>
      <c r="W6" s="44" t="s">
        <v>370</v>
      </c>
      <c r="X6" s="44" t="s">
        <v>370</v>
      </c>
      <c r="Y6" s="44" t="s">
        <v>370</v>
      </c>
      <c r="Z6" s="44" t="s">
        <v>370</v>
      </c>
      <c r="AA6" s="44" t="s">
        <v>369</v>
      </c>
      <c r="AB6" s="44" t="s">
        <v>370</v>
      </c>
      <c r="AC6" s="44" t="s">
        <v>369</v>
      </c>
      <c r="AD6" s="44" t="s">
        <v>370</v>
      </c>
      <c r="AE6" s="44" t="s">
        <v>370</v>
      </c>
      <c r="AF6" s="44" t="s">
        <v>370</v>
      </c>
      <c r="AG6" s="44" t="s">
        <v>370</v>
      </c>
      <c r="AH6" s="44" t="s">
        <v>370</v>
      </c>
      <c r="AI6" s="44" t="s">
        <v>370</v>
      </c>
      <c r="AJ6" s="44" t="s">
        <v>370</v>
      </c>
      <c r="AK6" s="44" t="s">
        <v>370</v>
      </c>
      <c r="AL6" s="44" t="s">
        <v>369</v>
      </c>
      <c r="AM6" s="44" t="s">
        <v>370</v>
      </c>
      <c r="AN6" s="44" t="s">
        <v>370</v>
      </c>
      <c r="AO6" s="44" t="s">
        <v>369</v>
      </c>
      <c r="AP6" s="44" t="s">
        <v>371</v>
      </c>
      <c r="AQ6" s="44" t="s">
        <v>369</v>
      </c>
      <c r="AR6" s="44" t="s">
        <v>369</v>
      </c>
      <c r="AS6" s="44" t="s">
        <v>369</v>
      </c>
      <c r="AT6" s="44" t="s">
        <v>369</v>
      </c>
      <c r="AU6" s="44" t="s">
        <v>369</v>
      </c>
      <c r="AV6" s="44" t="s">
        <v>369</v>
      </c>
      <c r="AW6" s="44" t="s">
        <v>369</v>
      </c>
      <c r="AX6" s="44" t="s">
        <v>369</v>
      </c>
      <c r="AY6" s="44" t="s">
        <v>369</v>
      </c>
      <c r="AZ6" s="44" t="s">
        <v>370</v>
      </c>
      <c r="BA6" s="44" t="s">
        <v>369</v>
      </c>
      <c r="BB6" s="44" t="s">
        <v>371</v>
      </c>
      <c r="BC6" s="44" t="s">
        <v>370</v>
      </c>
      <c r="BD6" s="44" t="s">
        <v>369</v>
      </c>
      <c r="BE6" s="44" t="s">
        <v>371</v>
      </c>
      <c r="BF6" s="44" t="s">
        <v>370</v>
      </c>
      <c r="BG6" s="44" t="s">
        <v>369</v>
      </c>
      <c r="BH6" s="44" t="s">
        <v>371</v>
      </c>
      <c r="BI6" s="44" t="s">
        <v>370</v>
      </c>
      <c r="BJ6" s="44" t="s">
        <v>369</v>
      </c>
      <c r="BK6" s="44" t="s">
        <v>371</v>
      </c>
      <c r="BL6" s="44" t="s">
        <v>370</v>
      </c>
      <c r="BM6" s="44" t="s">
        <v>369</v>
      </c>
      <c r="BN6" s="44" t="s">
        <v>371</v>
      </c>
      <c r="BO6" s="44" t="s">
        <v>370</v>
      </c>
      <c r="BP6" s="44" t="s">
        <v>369</v>
      </c>
      <c r="BQ6" s="44" t="s">
        <v>369</v>
      </c>
      <c r="BR6" s="44" t="s">
        <v>370</v>
      </c>
      <c r="BS6" s="44" t="s">
        <v>369</v>
      </c>
      <c r="BT6" s="44" t="s">
        <v>371</v>
      </c>
      <c r="BU6" s="44" t="s">
        <v>370</v>
      </c>
      <c r="BV6" s="44" t="s">
        <v>369</v>
      </c>
      <c r="BW6" s="44" t="s">
        <v>371</v>
      </c>
      <c r="BX6" s="44" t="s">
        <v>370</v>
      </c>
      <c r="BY6" s="44" t="s">
        <v>369</v>
      </c>
      <c r="BZ6" s="44" t="s">
        <v>371</v>
      </c>
      <c r="CA6" s="44" t="s">
        <v>370</v>
      </c>
      <c r="CB6" s="44" t="s">
        <v>369</v>
      </c>
      <c r="CC6" s="44" t="s">
        <v>371</v>
      </c>
      <c r="CD6" s="44" t="s">
        <v>370</v>
      </c>
      <c r="CE6" s="44" t="s">
        <v>369</v>
      </c>
      <c r="CF6" s="44" t="s">
        <v>371</v>
      </c>
      <c r="CG6" s="44" t="s">
        <v>370</v>
      </c>
      <c r="CH6" s="44" t="s">
        <v>369</v>
      </c>
      <c r="CI6" s="44" t="s">
        <v>371</v>
      </c>
      <c r="CJ6" s="44" t="s">
        <v>370</v>
      </c>
      <c r="CK6" s="44" t="s">
        <v>369</v>
      </c>
      <c r="CL6" s="44" t="s">
        <v>371</v>
      </c>
      <c r="CM6" s="44" t="s">
        <v>370</v>
      </c>
      <c r="CN6" s="44" t="s">
        <v>369</v>
      </c>
      <c r="CO6" s="44" t="s">
        <v>371</v>
      </c>
      <c r="CP6" s="44" t="s">
        <v>370</v>
      </c>
      <c r="CQ6" s="44" t="s">
        <v>369</v>
      </c>
      <c r="CR6" s="44" t="s">
        <v>371</v>
      </c>
      <c r="CS6" s="44" t="s">
        <v>370</v>
      </c>
      <c r="CT6" s="44" t="s">
        <v>370</v>
      </c>
      <c r="CU6" s="44" t="s">
        <v>369</v>
      </c>
      <c r="CV6" s="44" t="s">
        <v>371</v>
      </c>
      <c r="CW6" s="44" t="s">
        <v>370</v>
      </c>
      <c r="CX6" s="44" t="s">
        <v>369</v>
      </c>
      <c r="CY6" s="44" t="s">
        <v>371</v>
      </c>
      <c r="CZ6" s="44" t="s">
        <v>369</v>
      </c>
      <c r="DA6" s="44" t="s">
        <v>370</v>
      </c>
      <c r="DB6" s="44" t="s">
        <v>369</v>
      </c>
      <c r="DC6" s="44" t="s">
        <v>371</v>
      </c>
      <c r="DD6" s="44" t="s">
        <v>370</v>
      </c>
      <c r="DE6" s="44" t="s">
        <v>369</v>
      </c>
      <c r="DF6" s="44" t="s">
        <v>371</v>
      </c>
      <c r="DG6" s="44" t="s">
        <v>370</v>
      </c>
      <c r="DH6" s="44" t="s">
        <v>369</v>
      </c>
      <c r="DI6" s="44" t="s">
        <v>371</v>
      </c>
      <c r="DJ6" s="44" t="s">
        <v>370</v>
      </c>
      <c r="DK6" s="44" t="s">
        <v>369</v>
      </c>
      <c r="DL6" s="44" t="s">
        <v>371</v>
      </c>
      <c r="DM6" s="44" t="s">
        <v>370</v>
      </c>
      <c r="DN6" s="44" t="s">
        <v>369</v>
      </c>
      <c r="DO6" s="44" t="s">
        <v>371</v>
      </c>
      <c r="DP6" s="44" t="s">
        <v>370</v>
      </c>
      <c r="DQ6" s="44" t="s">
        <v>369</v>
      </c>
      <c r="DR6" s="44" t="s">
        <v>371</v>
      </c>
      <c r="DS6" s="44" t="s">
        <v>370</v>
      </c>
      <c r="DT6" s="44" t="s">
        <v>369</v>
      </c>
      <c r="DU6" s="44" t="s">
        <v>371</v>
      </c>
      <c r="DV6" s="44" t="s">
        <v>370</v>
      </c>
      <c r="DW6" s="44" t="s">
        <v>369</v>
      </c>
      <c r="DX6" s="44" t="s">
        <v>371</v>
      </c>
      <c r="DY6" s="44" t="s">
        <v>370</v>
      </c>
      <c r="DZ6" s="44" t="s">
        <v>369</v>
      </c>
      <c r="EA6" s="44" t="s">
        <v>371</v>
      </c>
      <c r="EB6" s="44" t="s">
        <v>370</v>
      </c>
      <c r="EC6" s="44" t="s">
        <v>369</v>
      </c>
      <c r="ED6" s="44" t="s">
        <v>371</v>
      </c>
      <c r="EE6" s="44" t="s">
        <v>369</v>
      </c>
      <c r="EF6" s="44" t="s">
        <v>370</v>
      </c>
      <c r="EG6" s="44" t="s">
        <v>369</v>
      </c>
      <c r="EH6" s="44" t="s">
        <v>371</v>
      </c>
      <c r="EI6" s="44" t="s">
        <v>370</v>
      </c>
      <c r="EJ6" s="44" t="s">
        <v>369</v>
      </c>
      <c r="EK6" s="44" t="s">
        <v>371</v>
      </c>
      <c r="EL6" s="44" t="s">
        <v>370</v>
      </c>
      <c r="EM6" s="44" t="s">
        <v>370</v>
      </c>
      <c r="EN6" s="44" t="s">
        <v>369</v>
      </c>
      <c r="EO6" s="44" t="s">
        <v>371</v>
      </c>
      <c r="EP6" s="44" t="s">
        <v>370</v>
      </c>
      <c r="EQ6" s="44" t="s">
        <v>369</v>
      </c>
      <c r="ER6" s="44" t="s">
        <v>371</v>
      </c>
      <c r="ES6" s="44" t="s">
        <v>369</v>
      </c>
      <c r="ET6" s="44" t="s">
        <v>370</v>
      </c>
      <c r="EU6" s="44" t="s">
        <v>369</v>
      </c>
      <c r="EV6" s="44" t="s">
        <v>370</v>
      </c>
      <c r="EW6" s="44" t="s">
        <v>369</v>
      </c>
      <c r="EX6" s="44" t="s">
        <v>371</v>
      </c>
      <c r="EY6" s="44" t="s">
        <v>370</v>
      </c>
      <c r="EZ6" s="44" t="s">
        <v>370</v>
      </c>
      <c r="FA6" s="44" t="s">
        <v>369</v>
      </c>
      <c r="FB6" s="44" t="s">
        <v>371</v>
      </c>
      <c r="FC6" s="44" t="s">
        <v>370</v>
      </c>
      <c r="FD6" s="44" t="s">
        <v>370</v>
      </c>
      <c r="FE6" s="44" t="s">
        <v>369</v>
      </c>
      <c r="FF6" s="44" t="s">
        <v>371</v>
      </c>
      <c r="FG6" s="44" t="s">
        <v>370</v>
      </c>
      <c r="FH6" s="44" t="s">
        <v>369</v>
      </c>
      <c r="FI6" s="44" t="s">
        <v>371</v>
      </c>
      <c r="FJ6" s="44" t="s">
        <v>370</v>
      </c>
      <c r="FK6" s="44" t="s">
        <v>369</v>
      </c>
      <c r="FL6" s="44" t="s">
        <v>371</v>
      </c>
      <c r="FM6" s="44" t="s">
        <v>370</v>
      </c>
      <c r="FN6" s="44" t="s">
        <v>369</v>
      </c>
      <c r="FO6" s="44" t="s">
        <v>371</v>
      </c>
      <c r="FP6" s="44" t="s">
        <v>370</v>
      </c>
      <c r="FQ6" s="44" t="s">
        <v>369</v>
      </c>
      <c r="FR6" s="44" t="s">
        <v>371</v>
      </c>
      <c r="FS6" s="44" t="s">
        <v>370</v>
      </c>
      <c r="FT6" s="44" t="s">
        <v>369</v>
      </c>
      <c r="FU6" s="44" t="s">
        <v>371</v>
      </c>
      <c r="FV6" s="44" t="s">
        <v>370</v>
      </c>
      <c r="FW6" s="44" t="s">
        <v>370</v>
      </c>
      <c r="FX6" s="44" t="s">
        <v>370</v>
      </c>
      <c r="FY6" s="44" t="s">
        <v>369</v>
      </c>
      <c r="FZ6" s="44" t="s">
        <v>371</v>
      </c>
      <c r="GA6" s="44" t="s">
        <v>370</v>
      </c>
      <c r="GB6" s="44" t="s">
        <v>369</v>
      </c>
      <c r="GC6" s="44" t="s">
        <v>371</v>
      </c>
      <c r="GD6" s="44" t="s">
        <v>370</v>
      </c>
      <c r="GE6" s="44" t="s">
        <v>369</v>
      </c>
      <c r="GF6" s="44" t="s">
        <v>371</v>
      </c>
      <c r="GG6" s="44" t="s">
        <v>370</v>
      </c>
      <c r="GH6" s="44" t="s">
        <v>369</v>
      </c>
      <c r="GI6" s="44" t="s">
        <v>371</v>
      </c>
      <c r="GJ6" s="44" t="s">
        <v>370</v>
      </c>
      <c r="GK6" s="44" t="s">
        <v>369</v>
      </c>
      <c r="GL6" s="44" t="s">
        <v>371</v>
      </c>
      <c r="GM6" s="44" t="s">
        <v>370</v>
      </c>
      <c r="GN6" s="44" t="s">
        <v>369</v>
      </c>
      <c r="GO6" s="44" t="s">
        <v>371</v>
      </c>
      <c r="GP6" s="44" t="s">
        <v>370</v>
      </c>
      <c r="GQ6" s="44" t="s">
        <v>369</v>
      </c>
      <c r="GR6" s="44" t="s">
        <v>371</v>
      </c>
      <c r="GS6" s="44" t="s">
        <v>370</v>
      </c>
      <c r="GT6" s="44" t="s">
        <v>369</v>
      </c>
      <c r="GU6" s="44" t="s">
        <v>371</v>
      </c>
      <c r="GV6" s="44" t="s">
        <v>370</v>
      </c>
      <c r="GW6" s="44" t="s">
        <v>369</v>
      </c>
      <c r="GX6" s="44" t="s">
        <v>371</v>
      </c>
      <c r="GY6" s="44" t="s">
        <v>370</v>
      </c>
      <c r="GZ6" s="44" t="s">
        <v>369</v>
      </c>
      <c r="HA6" s="44" t="s">
        <v>371</v>
      </c>
      <c r="HB6" s="44" t="s">
        <v>370</v>
      </c>
      <c r="HC6" s="44" t="s">
        <v>369</v>
      </c>
      <c r="HD6" s="44" t="s">
        <v>371</v>
      </c>
      <c r="HE6" s="44" t="s">
        <v>370</v>
      </c>
      <c r="HF6" s="44" t="s">
        <v>369</v>
      </c>
      <c r="HG6" s="44" t="s">
        <v>371</v>
      </c>
      <c r="HH6" s="44" t="s">
        <v>369</v>
      </c>
      <c r="HI6" s="44" t="s">
        <v>370</v>
      </c>
      <c r="HJ6" s="44" t="s">
        <v>369</v>
      </c>
      <c r="HK6" s="44" t="s">
        <v>371</v>
      </c>
      <c r="HL6" s="44" t="s">
        <v>370</v>
      </c>
      <c r="HM6" s="44" t="s">
        <v>369</v>
      </c>
      <c r="HN6" s="44" t="s">
        <v>371</v>
      </c>
      <c r="HO6" s="44" t="s">
        <v>370</v>
      </c>
      <c r="HP6" s="44" t="s">
        <v>369</v>
      </c>
      <c r="HQ6" s="44" t="s">
        <v>371</v>
      </c>
      <c r="HR6" s="44" t="s">
        <v>370</v>
      </c>
      <c r="HS6" s="44" t="s">
        <v>369</v>
      </c>
      <c r="HT6" s="44" t="s">
        <v>371</v>
      </c>
      <c r="HU6" s="44" t="s">
        <v>370</v>
      </c>
      <c r="HV6" s="44" t="s">
        <v>369</v>
      </c>
      <c r="HW6" s="44" t="s">
        <v>371</v>
      </c>
      <c r="HX6" s="44" t="s">
        <v>370</v>
      </c>
      <c r="HY6" s="44" t="s">
        <v>370</v>
      </c>
      <c r="HZ6" s="44" t="s">
        <v>370</v>
      </c>
      <c r="IA6" s="44" t="s">
        <v>370</v>
      </c>
      <c r="IB6" s="44" t="s">
        <v>369</v>
      </c>
      <c r="IC6" s="44" t="s">
        <v>371</v>
      </c>
      <c r="ID6" s="44" t="s">
        <v>369</v>
      </c>
      <c r="IE6" s="44" t="s">
        <v>369</v>
      </c>
      <c r="IF6" s="44" t="s">
        <v>369</v>
      </c>
      <c r="IG6" s="44" t="s">
        <v>369</v>
      </c>
      <c r="IH6" s="44" t="s">
        <v>369</v>
      </c>
      <c r="II6" s="44" t="s">
        <v>369</v>
      </c>
      <c r="IJ6" s="44" t="s">
        <v>369</v>
      </c>
      <c r="IK6" s="44" t="s">
        <v>369</v>
      </c>
      <c r="IL6" s="44" t="s">
        <v>369</v>
      </c>
      <c r="IM6" s="44" t="s">
        <v>369</v>
      </c>
      <c r="IN6" s="44" t="s">
        <v>369</v>
      </c>
      <c r="IO6" s="44" t="s">
        <v>369</v>
      </c>
      <c r="IP6" s="44" t="s">
        <v>369</v>
      </c>
      <c r="IQ6" s="44" t="s">
        <v>369</v>
      </c>
      <c r="IR6" s="44" t="s">
        <v>370</v>
      </c>
      <c r="IS6" s="44" t="s">
        <v>369</v>
      </c>
      <c r="IT6" s="44" t="s">
        <v>371</v>
      </c>
      <c r="IU6" s="44" t="s">
        <v>370</v>
      </c>
      <c r="IV6" s="44" t="s">
        <v>369</v>
      </c>
      <c r="IW6" s="44" t="s">
        <v>371</v>
      </c>
      <c r="IX6" s="44" t="s">
        <v>369</v>
      </c>
      <c r="IY6" s="44" t="s">
        <v>370</v>
      </c>
      <c r="IZ6" s="44" t="s">
        <v>370</v>
      </c>
      <c r="JA6" s="44" t="s">
        <v>370</v>
      </c>
      <c r="JB6" s="44" t="s">
        <v>370</v>
      </c>
      <c r="JC6" s="44" t="s">
        <v>370</v>
      </c>
      <c r="JD6" s="44" t="s">
        <v>369</v>
      </c>
      <c r="JE6" s="44" t="s">
        <v>371</v>
      </c>
      <c r="JF6" s="44" t="s">
        <v>2251</v>
      </c>
      <c r="JG6" s="44" t="s">
        <v>2251</v>
      </c>
      <c r="JH6" s="44" t="s">
        <v>2251</v>
      </c>
      <c r="JI6" s="44" t="s">
        <v>2251</v>
      </c>
      <c r="JJ6" s="44" t="s">
        <v>2252</v>
      </c>
      <c r="JK6" s="44" t="s">
        <v>2252</v>
      </c>
      <c r="JL6" s="44" t="s">
        <v>2252</v>
      </c>
      <c r="JM6" s="44" t="s">
        <v>2252</v>
      </c>
      <c r="JN6" s="44" t="s">
        <v>2252</v>
      </c>
      <c r="JO6" s="44" t="s">
        <v>2252</v>
      </c>
    </row>
    <row r="7" spans="1:275">
      <c r="A7" s="45"/>
      <c r="B7" s="46" t="s">
        <v>1723</v>
      </c>
      <c r="C7" s="300" t="s">
        <v>1133</v>
      </c>
      <c r="D7" s="46" t="s">
        <v>119</v>
      </c>
      <c r="E7" s="300" t="s">
        <v>0</v>
      </c>
      <c r="F7" s="47" t="s">
        <v>197</v>
      </c>
      <c r="G7" s="47" t="s">
        <v>197</v>
      </c>
      <c r="H7" s="411">
        <v>92.9</v>
      </c>
      <c r="I7" s="411">
        <v>93.1</v>
      </c>
      <c r="J7" s="411">
        <v>97.1</v>
      </c>
      <c r="K7" s="411">
        <v>26.5</v>
      </c>
      <c r="L7" s="411">
        <v>84.4</v>
      </c>
      <c r="M7" s="411">
        <v>97.2</v>
      </c>
      <c r="N7" s="411">
        <v>81.7</v>
      </c>
      <c r="O7" s="411">
        <v>120.8</v>
      </c>
      <c r="P7" s="411">
        <v>159</v>
      </c>
      <c r="Q7" s="411">
        <v>226.4</v>
      </c>
      <c r="R7" s="411">
        <v>43.7</v>
      </c>
      <c r="S7" s="411">
        <v>162.80000000000001</v>
      </c>
      <c r="T7" s="411">
        <v>81.3</v>
      </c>
      <c r="U7" s="411">
        <v>894.4</v>
      </c>
      <c r="V7" s="412" t="s">
        <v>197</v>
      </c>
      <c r="W7" s="411">
        <v>87.2</v>
      </c>
      <c r="X7" s="411">
        <v>85.2</v>
      </c>
      <c r="Y7" s="411">
        <v>153.5</v>
      </c>
      <c r="Z7" s="412" t="s">
        <v>197</v>
      </c>
      <c r="AA7" s="412" t="s">
        <v>197</v>
      </c>
      <c r="AB7" s="411">
        <v>22.4</v>
      </c>
      <c r="AC7" s="412" t="s">
        <v>197</v>
      </c>
      <c r="AD7" s="412" t="s">
        <v>197</v>
      </c>
      <c r="AE7" s="411">
        <v>129.4</v>
      </c>
      <c r="AF7" s="411">
        <v>138.69999999999999</v>
      </c>
      <c r="AG7" s="411">
        <v>99.9</v>
      </c>
      <c r="AH7" s="411">
        <v>125.2</v>
      </c>
      <c r="AI7" s="412" t="s">
        <v>197</v>
      </c>
      <c r="AJ7" s="411">
        <v>152.19999999999999</v>
      </c>
      <c r="AK7" s="412" t="s">
        <v>197</v>
      </c>
      <c r="AL7" s="412" t="s">
        <v>197</v>
      </c>
      <c r="AM7" s="412" t="s">
        <v>197</v>
      </c>
      <c r="AN7" s="411">
        <v>68.099999999999994</v>
      </c>
      <c r="AO7" s="411">
        <v>71.400000000000006</v>
      </c>
      <c r="AP7" s="411">
        <v>71.3</v>
      </c>
      <c r="AQ7" s="411">
        <v>4.4000000000000004</v>
      </c>
      <c r="AR7" s="411">
        <v>172.8</v>
      </c>
      <c r="AS7" s="412" t="s">
        <v>197</v>
      </c>
      <c r="AT7" s="411">
        <v>123.6</v>
      </c>
      <c r="AU7" s="412" t="s">
        <v>197</v>
      </c>
      <c r="AV7" s="411">
        <v>70.400000000000006</v>
      </c>
      <c r="AW7" s="412" t="s">
        <v>197</v>
      </c>
      <c r="AX7" s="412" t="s">
        <v>197</v>
      </c>
      <c r="AY7" s="412" t="s">
        <v>197</v>
      </c>
      <c r="AZ7" s="411">
        <v>121.3</v>
      </c>
      <c r="BA7" s="411">
        <v>96.5</v>
      </c>
      <c r="BB7" s="411">
        <v>97.7</v>
      </c>
      <c r="BC7" s="411">
        <v>206.2</v>
      </c>
      <c r="BD7" s="411">
        <v>120.6</v>
      </c>
      <c r="BE7" s="411">
        <v>139.9</v>
      </c>
      <c r="BF7" s="411">
        <v>238.2</v>
      </c>
      <c r="BG7" s="411">
        <v>137.9</v>
      </c>
      <c r="BH7" s="411">
        <v>145.1</v>
      </c>
      <c r="BI7" s="411">
        <v>132.30000000000001</v>
      </c>
      <c r="BJ7" s="411">
        <v>143.19999999999999</v>
      </c>
      <c r="BK7" s="411">
        <v>137.69999999999999</v>
      </c>
      <c r="BL7" s="411">
        <v>339</v>
      </c>
      <c r="BM7" s="411">
        <v>279</v>
      </c>
      <c r="BN7" s="411">
        <v>295</v>
      </c>
      <c r="BO7" s="412" t="s">
        <v>197</v>
      </c>
      <c r="BP7" s="412" t="s">
        <v>197</v>
      </c>
      <c r="BQ7" s="412" t="s">
        <v>197</v>
      </c>
      <c r="BR7" s="411">
        <v>172.1</v>
      </c>
      <c r="BS7" s="411">
        <v>121.8</v>
      </c>
      <c r="BT7" s="411">
        <v>145.1</v>
      </c>
      <c r="BU7" s="411">
        <v>113</v>
      </c>
      <c r="BV7" s="411">
        <v>113.6</v>
      </c>
      <c r="BW7" s="411">
        <v>113.4</v>
      </c>
      <c r="BX7" s="412" t="s">
        <v>197</v>
      </c>
      <c r="BY7" s="412" t="s">
        <v>197</v>
      </c>
      <c r="BZ7" s="412" t="s">
        <v>197</v>
      </c>
      <c r="CA7" s="411">
        <v>227.7</v>
      </c>
      <c r="CB7" s="411">
        <v>82.7</v>
      </c>
      <c r="CC7" s="411">
        <v>140.1</v>
      </c>
      <c r="CD7" s="412" t="s">
        <v>197</v>
      </c>
      <c r="CE7" s="412" t="s">
        <v>197</v>
      </c>
      <c r="CF7" s="412" t="s">
        <v>197</v>
      </c>
      <c r="CG7" s="412" t="s">
        <v>197</v>
      </c>
      <c r="CH7" s="412" t="s">
        <v>197</v>
      </c>
      <c r="CI7" s="412" t="s">
        <v>197</v>
      </c>
      <c r="CJ7" s="411">
        <v>104.7</v>
      </c>
      <c r="CK7" s="411">
        <v>57.6</v>
      </c>
      <c r="CL7" s="411">
        <v>77.2</v>
      </c>
      <c r="CM7" s="412" t="s">
        <v>197</v>
      </c>
      <c r="CN7" s="412" t="s">
        <v>197</v>
      </c>
      <c r="CO7" s="412" t="s">
        <v>197</v>
      </c>
      <c r="CP7" s="412" t="s">
        <v>197</v>
      </c>
      <c r="CQ7" s="412" t="s">
        <v>197</v>
      </c>
      <c r="CR7" s="412" t="s">
        <v>197</v>
      </c>
      <c r="CS7" s="412" t="s">
        <v>197</v>
      </c>
      <c r="CT7" s="411">
        <v>254.4</v>
      </c>
      <c r="CU7" s="411">
        <v>249.3</v>
      </c>
      <c r="CV7" s="411">
        <v>251.5</v>
      </c>
      <c r="CW7" s="411">
        <v>189.7</v>
      </c>
      <c r="CX7" s="411">
        <v>115</v>
      </c>
      <c r="CY7" s="411">
        <v>147.6</v>
      </c>
      <c r="CZ7" s="411">
        <v>119.3</v>
      </c>
      <c r="DA7" s="411">
        <v>108.7</v>
      </c>
      <c r="DB7" s="411">
        <v>96.5</v>
      </c>
      <c r="DC7" s="411">
        <v>100.3</v>
      </c>
      <c r="DD7" s="412" t="s">
        <v>197</v>
      </c>
      <c r="DE7" s="412" t="s">
        <v>197</v>
      </c>
      <c r="DF7" s="412" t="s">
        <v>197</v>
      </c>
      <c r="DG7" s="411">
        <v>223.4</v>
      </c>
      <c r="DH7" s="411">
        <v>71.8</v>
      </c>
      <c r="DI7" s="411">
        <v>124.6</v>
      </c>
      <c r="DJ7" s="412" t="s">
        <v>197</v>
      </c>
      <c r="DK7" s="412" t="s">
        <v>197</v>
      </c>
      <c r="DL7" s="412" t="s">
        <v>197</v>
      </c>
      <c r="DM7" s="411">
        <v>100.6</v>
      </c>
      <c r="DN7" s="411">
        <v>57.2</v>
      </c>
      <c r="DO7" s="411">
        <v>73.599999999999994</v>
      </c>
      <c r="DP7" s="412" t="s">
        <v>197</v>
      </c>
      <c r="DQ7" s="412" t="s">
        <v>197</v>
      </c>
      <c r="DR7" s="412" t="s">
        <v>197</v>
      </c>
      <c r="DS7" s="412" t="s">
        <v>197</v>
      </c>
      <c r="DT7" s="412" t="s">
        <v>197</v>
      </c>
      <c r="DU7" s="412" t="s">
        <v>197</v>
      </c>
      <c r="DV7" s="411">
        <v>189.6</v>
      </c>
      <c r="DW7" s="411">
        <v>132</v>
      </c>
      <c r="DX7" s="411">
        <v>152.30000000000001</v>
      </c>
      <c r="DY7" s="412" t="s">
        <v>197</v>
      </c>
      <c r="DZ7" s="412" t="s">
        <v>197</v>
      </c>
      <c r="EA7" s="412" t="s">
        <v>197</v>
      </c>
      <c r="EB7" s="411">
        <v>226.8</v>
      </c>
      <c r="EC7" s="411">
        <v>97.5</v>
      </c>
      <c r="ED7" s="411">
        <v>133.5</v>
      </c>
      <c r="EE7" s="412" t="s">
        <v>197</v>
      </c>
      <c r="EF7" s="412" t="s">
        <v>197</v>
      </c>
      <c r="EG7" s="412" t="s">
        <v>197</v>
      </c>
      <c r="EH7" s="412" t="s">
        <v>197</v>
      </c>
      <c r="EI7" s="412" t="s">
        <v>197</v>
      </c>
      <c r="EJ7" s="412" t="s">
        <v>197</v>
      </c>
      <c r="EK7" s="412" t="s">
        <v>197</v>
      </c>
      <c r="EL7" s="412" t="s">
        <v>197</v>
      </c>
      <c r="EM7" s="412" t="s">
        <v>197</v>
      </c>
      <c r="EN7" s="412" t="s">
        <v>197</v>
      </c>
      <c r="EO7" s="412" t="s">
        <v>197</v>
      </c>
      <c r="EP7" s="412" t="s">
        <v>197</v>
      </c>
      <c r="EQ7" s="412" t="s">
        <v>197</v>
      </c>
      <c r="ER7" s="412" t="s">
        <v>197</v>
      </c>
      <c r="ES7" s="412" t="s">
        <v>197</v>
      </c>
      <c r="ET7" s="411">
        <v>162.5</v>
      </c>
      <c r="EU7" s="412" t="s">
        <v>197</v>
      </c>
      <c r="EV7" s="411">
        <v>120.9</v>
      </c>
      <c r="EW7" s="411">
        <v>73.8</v>
      </c>
      <c r="EX7" s="411">
        <v>88.7</v>
      </c>
      <c r="EY7" s="411">
        <v>146.30000000000001</v>
      </c>
      <c r="EZ7" s="411">
        <v>189.9</v>
      </c>
      <c r="FA7" s="411">
        <v>120.1</v>
      </c>
      <c r="FB7" s="411">
        <v>147.4</v>
      </c>
      <c r="FC7" s="412" t="s">
        <v>197</v>
      </c>
      <c r="FD7" s="411">
        <v>217.6</v>
      </c>
      <c r="FE7" s="411">
        <v>143.4</v>
      </c>
      <c r="FF7" s="411">
        <v>174.8</v>
      </c>
      <c r="FG7" s="411">
        <v>50.5</v>
      </c>
      <c r="FH7" s="411">
        <v>109.6</v>
      </c>
      <c r="FI7" s="411">
        <v>67.8</v>
      </c>
      <c r="FJ7" s="411">
        <v>151.6</v>
      </c>
      <c r="FK7" s="411">
        <v>262.8</v>
      </c>
      <c r="FL7" s="411">
        <v>213.4</v>
      </c>
      <c r="FM7" s="411">
        <v>141.30000000000001</v>
      </c>
      <c r="FN7" s="411">
        <v>75.8</v>
      </c>
      <c r="FO7" s="411">
        <v>113.7</v>
      </c>
      <c r="FP7" s="411">
        <v>232.7</v>
      </c>
      <c r="FQ7" s="411">
        <v>118.2</v>
      </c>
      <c r="FR7" s="411">
        <v>157.80000000000001</v>
      </c>
      <c r="FS7" s="411">
        <v>120.8</v>
      </c>
      <c r="FT7" s="411">
        <v>91.2</v>
      </c>
      <c r="FU7" s="411">
        <v>109.6</v>
      </c>
      <c r="FV7" s="411">
        <v>80.8</v>
      </c>
      <c r="FW7" s="411">
        <v>97.4</v>
      </c>
      <c r="FX7" s="411">
        <v>98.3</v>
      </c>
      <c r="FY7" s="411">
        <v>93.6</v>
      </c>
      <c r="FZ7" s="411">
        <v>93.6</v>
      </c>
      <c r="GA7" s="411">
        <v>134.9</v>
      </c>
      <c r="GB7" s="411">
        <v>111.4</v>
      </c>
      <c r="GC7" s="411">
        <v>115.9</v>
      </c>
      <c r="GD7" s="412" t="s">
        <v>197</v>
      </c>
      <c r="GE7" s="412" t="s">
        <v>197</v>
      </c>
      <c r="GF7" s="412" t="s">
        <v>197</v>
      </c>
      <c r="GG7" s="412" t="s">
        <v>197</v>
      </c>
      <c r="GH7" s="412" t="s">
        <v>197</v>
      </c>
      <c r="GI7" s="412" t="s">
        <v>197</v>
      </c>
      <c r="GJ7" s="412" t="s">
        <v>197</v>
      </c>
      <c r="GK7" s="412" t="s">
        <v>197</v>
      </c>
      <c r="GL7" s="412" t="s">
        <v>197</v>
      </c>
      <c r="GM7" s="411">
        <v>15.2</v>
      </c>
      <c r="GN7" s="411">
        <v>17.3</v>
      </c>
      <c r="GO7" s="411">
        <v>16.5</v>
      </c>
      <c r="GP7" s="411">
        <v>149.1</v>
      </c>
      <c r="GQ7" s="411">
        <v>211</v>
      </c>
      <c r="GR7" s="411">
        <v>188.9</v>
      </c>
      <c r="GS7" s="411">
        <v>61.8</v>
      </c>
      <c r="GT7" s="411">
        <v>68</v>
      </c>
      <c r="GU7" s="411">
        <v>66.7</v>
      </c>
      <c r="GV7" s="412" t="s">
        <v>197</v>
      </c>
      <c r="GW7" s="412" t="s">
        <v>197</v>
      </c>
      <c r="GX7" s="412" t="s">
        <v>197</v>
      </c>
      <c r="GY7" s="411">
        <v>124.1</v>
      </c>
      <c r="GZ7" s="411">
        <v>89.2</v>
      </c>
      <c r="HA7" s="411">
        <v>106.3</v>
      </c>
      <c r="HB7" s="411">
        <v>125.3</v>
      </c>
      <c r="HC7" s="411">
        <v>80.3</v>
      </c>
      <c r="HD7" s="411">
        <v>94.1</v>
      </c>
      <c r="HE7" s="412" t="s">
        <v>197</v>
      </c>
      <c r="HF7" s="412" t="s">
        <v>197</v>
      </c>
      <c r="HG7" s="412" t="s">
        <v>197</v>
      </c>
      <c r="HH7" s="412" t="s">
        <v>197</v>
      </c>
      <c r="HI7" s="411">
        <v>121.5</v>
      </c>
      <c r="HJ7" s="411">
        <v>86.1</v>
      </c>
      <c r="HK7" s="411">
        <v>103.3</v>
      </c>
      <c r="HL7" s="412" t="s">
        <v>197</v>
      </c>
      <c r="HM7" s="412" t="s">
        <v>197</v>
      </c>
      <c r="HN7" s="412" t="s">
        <v>197</v>
      </c>
      <c r="HO7" s="411">
        <v>108.5</v>
      </c>
      <c r="HP7" s="411">
        <v>60.3</v>
      </c>
      <c r="HQ7" s="411">
        <v>84.6</v>
      </c>
      <c r="HR7" s="412" t="s">
        <v>197</v>
      </c>
      <c r="HS7" s="412" t="s">
        <v>197</v>
      </c>
      <c r="HT7" s="412" t="s">
        <v>197</v>
      </c>
      <c r="HU7" s="411">
        <v>123.1</v>
      </c>
      <c r="HV7" s="411">
        <v>90.9</v>
      </c>
      <c r="HW7" s="411">
        <v>92.7</v>
      </c>
      <c r="HX7" s="412" t="s">
        <v>197</v>
      </c>
      <c r="HY7" s="412" t="s">
        <v>197</v>
      </c>
      <c r="HZ7" s="411">
        <v>118.4</v>
      </c>
      <c r="IA7" s="412" t="s">
        <v>197</v>
      </c>
      <c r="IB7" s="412" t="s">
        <v>197</v>
      </c>
      <c r="IC7" s="412" t="s">
        <v>197</v>
      </c>
      <c r="ID7" s="411">
        <v>3.2</v>
      </c>
      <c r="IE7" s="412" t="s">
        <v>197</v>
      </c>
      <c r="IF7" s="412" t="s">
        <v>197</v>
      </c>
      <c r="IG7" s="412" t="s">
        <v>197</v>
      </c>
      <c r="IH7" s="411">
        <v>50.8</v>
      </c>
      <c r="II7" s="412" t="s">
        <v>197</v>
      </c>
      <c r="IJ7" s="412" t="s">
        <v>197</v>
      </c>
      <c r="IK7" s="412" t="s">
        <v>197</v>
      </c>
      <c r="IL7" s="412" t="s">
        <v>197</v>
      </c>
      <c r="IM7" s="412" t="s">
        <v>197</v>
      </c>
      <c r="IN7" s="412" t="s">
        <v>197</v>
      </c>
      <c r="IO7" s="412" t="s">
        <v>197</v>
      </c>
      <c r="IP7" s="412" t="s">
        <v>197</v>
      </c>
      <c r="IQ7" s="411">
        <v>64.099999999999994</v>
      </c>
      <c r="IR7" s="411">
        <v>196.2</v>
      </c>
      <c r="IS7" s="411">
        <v>66.900000000000006</v>
      </c>
      <c r="IT7" s="411">
        <v>114.9</v>
      </c>
      <c r="IU7" s="411">
        <v>608.5</v>
      </c>
      <c r="IV7" s="411">
        <v>180.8</v>
      </c>
      <c r="IW7" s="411">
        <v>270.3</v>
      </c>
      <c r="IX7" s="412" t="s">
        <v>197</v>
      </c>
      <c r="IY7" s="412" t="s">
        <v>197</v>
      </c>
      <c r="IZ7" s="412" t="s">
        <v>197</v>
      </c>
      <c r="JA7" s="412" t="s">
        <v>197</v>
      </c>
      <c r="JB7" s="412" t="s">
        <v>197</v>
      </c>
      <c r="JC7" s="411">
        <v>388.1</v>
      </c>
      <c r="JD7" s="411">
        <v>116.4</v>
      </c>
      <c r="JE7" s="411">
        <v>178.9</v>
      </c>
      <c r="JF7" s="48" t="s">
        <v>87</v>
      </c>
      <c r="JG7" s="48" t="s">
        <v>87</v>
      </c>
      <c r="JH7" s="48" t="s">
        <v>87</v>
      </c>
      <c r="JI7" s="48">
        <v>64</v>
      </c>
      <c r="JJ7" s="48">
        <v>70.099999999999994</v>
      </c>
      <c r="JK7" s="48">
        <v>40.700000000000003</v>
      </c>
      <c r="JL7" s="48">
        <v>79.400000000000006</v>
      </c>
      <c r="JM7" s="48">
        <v>38.299999999999997</v>
      </c>
      <c r="JN7" s="48">
        <v>38.200000000000003</v>
      </c>
      <c r="JO7" s="48" t="s">
        <v>87</v>
      </c>
    </row>
    <row r="8" spans="1:275">
      <c r="A8" s="45"/>
      <c r="B8" s="46" t="s">
        <v>1724</v>
      </c>
      <c r="C8" s="300" t="s">
        <v>1227</v>
      </c>
      <c r="D8" s="46" t="s">
        <v>119</v>
      </c>
      <c r="E8" s="300" t="s">
        <v>0</v>
      </c>
      <c r="F8" s="47" t="s">
        <v>197</v>
      </c>
      <c r="G8" s="47" t="s">
        <v>197</v>
      </c>
      <c r="H8" s="412" t="s">
        <v>197</v>
      </c>
      <c r="I8" s="412" t="s">
        <v>197</v>
      </c>
      <c r="J8" s="412" t="s">
        <v>197</v>
      </c>
      <c r="K8" s="412" t="s">
        <v>197</v>
      </c>
      <c r="L8" s="412" t="s">
        <v>197</v>
      </c>
      <c r="M8" s="412" t="s">
        <v>197</v>
      </c>
      <c r="N8" s="412" t="s">
        <v>197</v>
      </c>
      <c r="O8" s="412" t="s">
        <v>197</v>
      </c>
      <c r="P8" s="412" t="s">
        <v>197</v>
      </c>
      <c r="Q8" s="412" t="s">
        <v>197</v>
      </c>
      <c r="R8" s="412" t="s">
        <v>197</v>
      </c>
      <c r="S8" s="412" t="s">
        <v>197</v>
      </c>
      <c r="T8" s="412" t="s">
        <v>197</v>
      </c>
      <c r="U8" s="412" t="s">
        <v>197</v>
      </c>
      <c r="V8" s="412" t="s">
        <v>197</v>
      </c>
      <c r="W8" s="412" t="s">
        <v>197</v>
      </c>
      <c r="X8" s="412" t="s">
        <v>197</v>
      </c>
      <c r="Y8" s="412" t="s">
        <v>197</v>
      </c>
      <c r="Z8" s="412" t="s">
        <v>197</v>
      </c>
      <c r="AA8" s="412" t="s">
        <v>197</v>
      </c>
      <c r="AB8" s="412" t="s">
        <v>197</v>
      </c>
      <c r="AC8" s="412" t="s">
        <v>197</v>
      </c>
      <c r="AD8" s="412" t="s">
        <v>197</v>
      </c>
      <c r="AE8" s="412" t="s">
        <v>197</v>
      </c>
      <c r="AF8" s="412" t="s">
        <v>197</v>
      </c>
      <c r="AG8" s="412" t="s">
        <v>197</v>
      </c>
      <c r="AH8" s="412" t="s">
        <v>197</v>
      </c>
      <c r="AI8" s="412" t="s">
        <v>197</v>
      </c>
      <c r="AJ8" s="412" t="s">
        <v>197</v>
      </c>
      <c r="AK8" s="412" t="s">
        <v>197</v>
      </c>
      <c r="AL8" s="412" t="s">
        <v>197</v>
      </c>
      <c r="AM8" s="412" t="s">
        <v>197</v>
      </c>
      <c r="AN8" s="412" t="s">
        <v>197</v>
      </c>
      <c r="AO8" s="412" t="s">
        <v>197</v>
      </c>
      <c r="AP8" s="412" t="s">
        <v>197</v>
      </c>
      <c r="AQ8" s="412" t="s">
        <v>197</v>
      </c>
      <c r="AR8" s="412" t="s">
        <v>197</v>
      </c>
      <c r="AS8" s="412" t="s">
        <v>197</v>
      </c>
      <c r="AT8" s="412" t="s">
        <v>197</v>
      </c>
      <c r="AU8" s="412" t="s">
        <v>197</v>
      </c>
      <c r="AV8" s="412" t="s">
        <v>197</v>
      </c>
      <c r="AW8" s="412" t="s">
        <v>197</v>
      </c>
      <c r="AX8" s="412" t="s">
        <v>197</v>
      </c>
      <c r="AY8" s="412" t="s">
        <v>197</v>
      </c>
      <c r="AZ8" s="411">
        <v>39.700000000000003</v>
      </c>
      <c r="BA8" s="411">
        <v>50</v>
      </c>
      <c r="BB8" s="411">
        <v>49.5</v>
      </c>
      <c r="BC8" s="411">
        <v>92.8</v>
      </c>
      <c r="BD8" s="411">
        <v>24.3</v>
      </c>
      <c r="BE8" s="411">
        <v>40.6</v>
      </c>
      <c r="BF8" s="411">
        <v>35.4</v>
      </c>
      <c r="BG8" s="411">
        <v>11.5</v>
      </c>
      <c r="BH8" s="411">
        <v>13.3</v>
      </c>
      <c r="BI8" s="412" t="s">
        <v>197</v>
      </c>
      <c r="BJ8" s="412" t="s">
        <v>197</v>
      </c>
      <c r="BK8" s="412" t="s">
        <v>197</v>
      </c>
      <c r="BL8" s="412" t="s">
        <v>197</v>
      </c>
      <c r="BM8" s="412" t="s">
        <v>197</v>
      </c>
      <c r="BN8" s="412" t="s">
        <v>197</v>
      </c>
      <c r="BO8" s="412" t="s">
        <v>197</v>
      </c>
      <c r="BP8" s="412" t="s">
        <v>197</v>
      </c>
      <c r="BQ8" s="412" t="s">
        <v>197</v>
      </c>
      <c r="BR8" s="412" t="s">
        <v>197</v>
      </c>
      <c r="BS8" s="412" t="s">
        <v>197</v>
      </c>
      <c r="BT8" s="412" t="s">
        <v>197</v>
      </c>
      <c r="BU8" s="412" t="s">
        <v>197</v>
      </c>
      <c r="BV8" s="412" t="s">
        <v>197</v>
      </c>
      <c r="BW8" s="412" t="s">
        <v>197</v>
      </c>
      <c r="BX8" s="412" t="s">
        <v>197</v>
      </c>
      <c r="BY8" s="412" t="s">
        <v>197</v>
      </c>
      <c r="BZ8" s="412" t="s">
        <v>197</v>
      </c>
      <c r="CA8" s="412" t="s">
        <v>197</v>
      </c>
      <c r="CB8" s="412" t="s">
        <v>197</v>
      </c>
      <c r="CC8" s="412" t="s">
        <v>197</v>
      </c>
      <c r="CD8" s="412" t="s">
        <v>197</v>
      </c>
      <c r="CE8" s="412" t="s">
        <v>197</v>
      </c>
      <c r="CF8" s="412" t="s">
        <v>197</v>
      </c>
      <c r="CG8" s="412" t="s">
        <v>197</v>
      </c>
      <c r="CH8" s="412" t="s">
        <v>197</v>
      </c>
      <c r="CI8" s="412" t="s">
        <v>197</v>
      </c>
      <c r="CJ8" s="412" t="s">
        <v>197</v>
      </c>
      <c r="CK8" s="412" t="s">
        <v>197</v>
      </c>
      <c r="CL8" s="412" t="s">
        <v>197</v>
      </c>
      <c r="CM8" s="412" t="s">
        <v>197</v>
      </c>
      <c r="CN8" s="412" t="s">
        <v>197</v>
      </c>
      <c r="CO8" s="412" t="s">
        <v>197</v>
      </c>
      <c r="CP8" s="412" t="s">
        <v>197</v>
      </c>
      <c r="CQ8" s="412" t="s">
        <v>197</v>
      </c>
      <c r="CR8" s="412" t="s">
        <v>197</v>
      </c>
      <c r="CS8" s="412" t="s">
        <v>197</v>
      </c>
      <c r="CT8" s="412" t="s">
        <v>197</v>
      </c>
      <c r="CU8" s="412" t="s">
        <v>197</v>
      </c>
      <c r="CV8" s="412" t="s">
        <v>197</v>
      </c>
      <c r="CW8" s="412" t="s">
        <v>197</v>
      </c>
      <c r="CX8" s="412" t="s">
        <v>197</v>
      </c>
      <c r="CY8" s="412" t="s">
        <v>197</v>
      </c>
      <c r="CZ8" s="412" t="s">
        <v>197</v>
      </c>
      <c r="DA8" s="412" t="s">
        <v>197</v>
      </c>
      <c r="DB8" s="412" t="s">
        <v>197</v>
      </c>
      <c r="DC8" s="412" t="s">
        <v>197</v>
      </c>
      <c r="DD8" s="412" t="s">
        <v>197</v>
      </c>
      <c r="DE8" s="412" t="s">
        <v>197</v>
      </c>
      <c r="DF8" s="412" t="s">
        <v>197</v>
      </c>
      <c r="DG8" s="412" t="s">
        <v>197</v>
      </c>
      <c r="DH8" s="412" t="s">
        <v>197</v>
      </c>
      <c r="DI8" s="412" t="s">
        <v>197</v>
      </c>
      <c r="DJ8" s="412" t="s">
        <v>197</v>
      </c>
      <c r="DK8" s="412" t="s">
        <v>197</v>
      </c>
      <c r="DL8" s="412" t="s">
        <v>197</v>
      </c>
      <c r="DM8" s="412" t="s">
        <v>197</v>
      </c>
      <c r="DN8" s="412" t="s">
        <v>197</v>
      </c>
      <c r="DO8" s="412" t="s">
        <v>197</v>
      </c>
      <c r="DP8" s="412" t="s">
        <v>197</v>
      </c>
      <c r="DQ8" s="412" t="s">
        <v>197</v>
      </c>
      <c r="DR8" s="412" t="s">
        <v>197</v>
      </c>
      <c r="DS8" s="412" t="s">
        <v>197</v>
      </c>
      <c r="DT8" s="412" t="s">
        <v>197</v>
      </c>
      <c r="DU8" s="412" t="s">
        <v>197</v>
      </c>
      <c r="DV8" s="412" t="s">
        <v>197</v>
      </c>
      <c r="DW8" s="412" t="s">
        <v>197</v>
      </c>
      <c r="DX8" s="412" t="s">
        <v>197</v>
      </c>
      <c r="DY8" s="412" t="s">
        <v>197</v>
      </c>
      <c r="DZ8" s="412" t="s">
        <v>197</v>
      </c>
      <c r="EA8" s="412" t="s">
        <v>197</v>
      </c>
      <c r="EB8" s="412" t="s">
        <v>197</v>
      </c>
      <c r="EC8" s="412" t="s">
        <v>197</v>
      </c>
      <c r="ED8" s="412" t="s">
        <v>197</v>
      </c>
      <c r="EE8" s="412" t="s">
        <v>197</v>
      </c>
      <c r="EF8" s="412" t="s">
        <v>197</v>
      </c>
      <c r="EG8" s="412" t="s">
        <v>197</v>
      </c>
      <c r="EH8" s="412" t="s">
        <v>197</v>
      </c>
      <c r="EI8" s="412" t="s">
        <v>197</v>
      </c>
      <c r="EJ8" s="412" t="s">
        <v>197</v>
      </c>
      <c r="EK8" s="412" t="s">
        <v>197</v>
      </c>
      <c r="EL8" s="412" t="s">
        <v>197</v>
      </c>
      <c r="EM8" s="412" t="s">
        <v>197</v>
      </c>
      <c r="EN8" s="412" t="s">
        <v>197</v>
      </c>
      <c r="EO8" s="412" t="s">
        <v>197</v>
      </c>
      <c r="EP8" s="412" t="s">
        <v>197</v>
      </c>
      <c r="EQ8" s="412" t="s">
        <v>197</v>
      </c>
      <c r="ER8" s="412" t="s">
        <v>197</v>
      </c>
      <c r="ES8" s="412" t="s">
        <v>197</v>
      </c>
      <c r="ET8" s="412" t="s">
        <v>197</v>
      </c>
      <c r="EU8" s="412" t="s">
        <v>197</v>
      </c>
      <c r="EV8" s="411">
        <v>6.1</v>
      </c>
      <c r="EW8" s="411">
        <v>19.100000000000001</v>
      </c>
      <c r="EX8" s="411">
        <v>14.9</v>
      </c>
      <c r="EY8" s="412" t="s">
        <v>197</v>
      </c>
      <c r="EZ8" s="412" t="s">
        <v>197</v>
      </c>
      <c r="FA8" s="412" t="s">
        <v>197</v>
      </c>
      <c r="FB8" s="412" t="s">
        <v>197</v>
      </c>
      <c r="FC8" s="412" t="s">
        <v>197</v>
      </c>
      <c r="FD8" s="412" t="s">
        <v>197</v>
      </c>
      <c r="FE8" s="412" t="s">
        <v>197</v>
      </c>
      <c r="FF8" s="412" t="s">
        <v>197</v>
      </c>
      <c r="FG8" s="412" t="s">
        <v>197</v>
      </c>
      <c r="FH8" s="412" t="s">
        <v>197</v>
      </c>
      <c r="FI8" s="412" t="s">
        <v>197</v>
      </c>
      <c r="FJ8" s="412" t="s">
        <v>197</v>
      </c>
      <c r="FK8" s="412" t="s">
        <v>197</v>
      </c>
      <c r="FL8" s="412" t="s">
        <v>197</v>
      </c>
      <c r="FM8" s="412" t="s">
        <v>197</v>
      </c>
      <c r="FN8" s="412" t="s">
        <v>197</v>
      </c>
      <c r="FO8" s="412" t="s">
        <v>197</v>
      </c>
      <c r="FP8" s="412" t="s">
        <v>197</v>
      </c>
      <c r="FQ8" s="412" t="s">
        <v>197</v>
      </c>
      <c r="FR8" s="412" t="s">
        <v>197</v>
      </c>
      <c r="FS8" s="412" t="s">
        <v>197</v>
      </c>
      <c r="FT8" s="412" t="s">
        <v>197</v>
      </c>
      <c r="FU8" s="412" t="s">
        <v>197</v>
      </c>
      <c r="FV8" s="412" t="s">
        <v>197</v>
      </c>
      <c r="FW8" s="412" t="s">
        <v>197</v>
      </c>
      <c r="FX8" s="412" t="s">
        <v>197</v>
      </c>
      <c r="FY8" s="412" t="s">
        <v>197</v>
      </c>
      <c r="FZ8" s="412" t="s">
        <v>197</v>
      </c>
      <c r="GA8" s="411">
        <v>23.3</v>
      </c>
      <c r="GB8" s="411">
        <v>21.7</v>
      </c>
      <c r="GC8" s="411">
        <v>22</v>
      </c>
      <c r="GD8" s="412" t="s">
        <v>197</v>
      </c>
      <c r="GE8" s="412" t="s">
        <v>197</v>
      </c>
      <c r="GF8" s="412" t="s">
        <v>197</v>
      </c>
      <c r="GG8" s="412" t="s">
        <v>197</v>
      </c>
      <c r="GH8" s="412" t="s">
        <v>197</v>
      </c>
      <c r="GI8" s="412" t="s">
        <v>197</v>
      </c>
      <c r="GJ8" s="412" t="s">
        <v>197</v>
      </c>
      <c r="GK8" s="412" t="s">
        <v>197</v>
      </c>
      <c r="GL8" s="412" t="s">
        <v>197</v>
      </c>
      <c r="GM8" s="412" t="s">
        <v>197</v>
      </c>
      <c r="GN8" s="412" t="s">
        <v>197</v>
      </c>
      <c r="GO8" s="412" t="s">
        <v>197</v>
      </c>
      <c r="GP8" s="412" t="s">
        <v>197</v>
      </c>
      <c r="GQ8" s="412" t="s">
        <v>197</v>
      </c>
      <c r="GR8" s="412" t="s">
        <v>197</v>
      </c>
      <c r="GS8" s="412" t="s">
        <v>197</v>
      </c>
      <c r="GT8" s="412" t="s">
        <v>197</v>
      </c>
      <c r="GU8" s="412" t="s">
        <v>197</v>
      </c>
      <c r="GV8" s="412" t="s">
        <v>197</v>
      </c>
      <c r="GW8" s="412" t="s">
        <v>197</v>
      </c>
      <c r="GX8" s="412" t="s">
        <v>197</v>
      </c>
      <c r="GY8" s="412" t="s">
        <v>197</v>
      </c>
      <c r="GZ8" s="412" t="s">
        <v>197</v>
      </c>
      <c r="HA8" s="412" t="s">
        <v>197</v>
      </c>
      <c r="HB8" s="412" t="s">
        <v>197</v>
      </c>
      <c r="HC8" s="412" t="s">
        <v>197</v>
      </c>
      <c r="HD8" s="412" t="s">
        <v>197</v>
      </c>
      <c r="HE8" s="412" t="s">
        <v>197</v>
      </c>
      <c r="HF8" s="412" t="s">
        <v>197</v>
      </c>
      <c r="HG8" s="412" t="s">
        <v>197</v>
      </c>
      <c r="HH8" s="412" t="s">
        <v>197</v>
      </c>
      <c r="HI8" s="412" t="s">
        <v>197</v>
      </c>
      <c r="HJ8" s="412" t="s">
        <v>197</v>
      </c>
      <c r="HK8" s="412" t="s">
        <v>197</v>
      </c>
      <c r="HL8" s="412" t="s">
        <v>197</v>
      </c>
      <c r="HM8" s="412" t="s">
        <v>197</v>
      </c>
      <c r="HN8" s="412" t="s">
        <v>197</v>
      </c>
      <c r="HO8" s="412" t="s">
        <v>197</v>
      </c>
      <c r="HP8" s="412" t="s">
        <v>197</v>
      </c>
      <c r="HQ8" s="412" t="s">
        <v>197</v>
      </c>
      <c r="HR8" s="412" t="s">
        <v>197</v>
      </c>
      <c r="HS8" s="412" t="s">
        <v>197</v>
      </c>
      <c r="HT8" s="412" t="s">
        <v>197</v>
      </c>
      <c r="HU8" s="411">
        <v>59.5</v>
      </c>
      <c r="HV8" s="411">
        <v>30.8</v>
      </c>
      <c r="HW8" s="411">
        <v>32.700000000000003</v>
      </c>
      <c r="HX8" s="412" t="s">
        <v>197</v>
      </c>
      <c r="HY8" s="412" t="s">
        <v>197</v>
      </c>
      <c r="HZ8" s="412" t="s">
        <v>197</v>
      </c>
      <c r="IA8" s="412" t="s">
        <v>197</v>
      </c>
      <c r="IB8" s="412" t="s">
        <v>197</v>
      </c>
      <c r="IC8" s="412" t="s">
        <v>197</v>
      </c>
      <c r="ID8" s="412" t="s">
        <v>197</v>
      </c>
      <c r="IE8" s="412" t="s">
        <v>197</v>
      </c>
      <c r="IF8" s="412" t="s">
        <v>197</v>
      </c>
      <c r="IG8" s="412" t="s">
        <v>197</v>
      </c>
      <c r="IH8" s="412" t="s">
        <v>197</v>
      </c>
      <c r="II8" s="412" t="s">
        <v>197</v>
      </c>
      <c r="IJ8" s="412" t="s">
        <v>197</v>
      </c>
      <c r="IK8" s="412" t="s">
        <v>197</v>
      </c>
      <c r="IL8" s="412" t="s">
        <v>197</v>
      </c>
      <c r="IM8" s="412" t="s">
        <v>197</v>
      </c>
      <c r="IN8" s="412" t="s">
        <v>197</v>
      </c>
      <c r="IO8" s="412" t="s">
        <v>197</v>
      </c>
      <c r="IP8" s="412" t="s">
        <v>197</v>
      </c>
      <c r="IQ8" s="412" t="s">
        <v>197</v>
      </c>
      <c r="IR8" s="412" t="s">
        <v>197</v>
      </c>
      <c r="IS8" s="412" t="s">
        <v>197</v>
      </c>
      <c r="IT8" s="412" t="s">
        <v>197</v>
      </c>
      <c r="IU8" s="412" t="s">
        <v>197</v>
      </c>
      <c r="IV8" s="412" t="s">
        <v>197</v>
      </c>
      <c r="IW8" s="412" t="s">
        <v>197</v>
      </c>
      <c r="IX8" s="412" t="s">
        <v>197</v>
      </c>
      <c r="IY8" s="412" t="s">
        <v>197</v>
      </c>
      <c r="IZ8" s="412" t="s">
        <v>197</v>
      </c>
      <c r="JA8" s="412" t="s">
        <v>197</v>
      </c>
      <c r="JB8" s="412" t="s">
        <v>197</v>
      </c>
      <c r="JC8" s="412" t="s">
        <v>197</v>
      </c>
      <c r="JD8" s="412" t="s">
        <v>197</v>
      </c>
      <c r="JE8" s="412" t="s">
        <v>197</v>
      </c>
      <c r="JF8" s="49" t="s">
        <v>87</v>
      </c>
      <c r="JG8" s="49" t="s">
        <v>87</v>
      </c>
      <c r="JH8" s="49" t="s">
        <v>87</v>
      </c>
      <c r="JI8" s="49" t="s">
        <v>87</v>
      </c>
      <c r="JJ8" s="49">
        <v>24.8</v>
      </c>
      <c r="JK8" s="49" t="s">
        <v>87</v>
      </c>
      <c r="JL8" s="49">
        <v>18.2</v>
      </c>
      <c r="JM8" s="49" t="s">
        <v>87</v>
      </c>
      <c r="JN8" s="49" t="s">
        <v>87</v>
      </c>
      <c r="JO8" s="49" t="s">
        <v>87</v>
      </c>
    </row>
    <row r="9" spans="1:275">
      <c r="A9" s="45"/>
      <c r="B9" s="46" t="s">
        <v>1725</v>
      </c>
      <c r="C9" s="300" t="s">
        <v>1228</v>
      </c>
      <c r="D9" s="46" t="s">
        <v>119</v>
      </c>
      <c r="E9" s="300" t="s">
        <v>0</v>
      </c>
      <c r="F9" s="47" t="s">
        <v>197</v>
      </c>
      <c r="G9" s="47" t="s">
        <v>197</v>
      </c>
      <c r="H9" s="411">
        <v>26.7</v>
      </c>
      <c r="I9" s="411">
        <v>28.4</v>
      </c>
      <c r="J9" s="412" t="s">
        <v>197</v>
      </c>
      <c r="K9" s="412" t="s">
        <v>197</v>
      </c>
      <c r="L9" s="412" t="s">
        <v>197</v>
      </c>
      <c r="M9" s="412" t="s">
        <v>197</v>
      </c>
      <c r="N9" s="412" t="s">
        <v>197</v>
      </c>
      <c r="O9" s="412" t="s">
        <v>197</v>
      </c>
      <c r="P9" s="412" t="s">
        <v>197</v>
      </c>
      <c r="Q9" s="412" t="s">
        <v>197</v>
      </c>
      <c r="R9" s="412" t="s">
        <v>197</v>
      </c>
      <c r="S9" s="412" t="s">
        <v>197</v>
      </c>
      <c r="T9" s="412" t="s">
        <v>197</v>
      </c>
      <c r="U9" s="412" t="s">
        <v>197</v>
      </c>
      <c r="V9" s="412" t="s">
        <v>197</v>
      </c>
      <c r="W9" s="412" t="s">
        <v>197</v>
      </c>
      <c r="X9" s="412" t="s">
        <v>197</v>
      </c>
      <c r="Y9" s="412" t="s">
        <v>197</v>
      </c>
      <c r="Z9" s="412" t="s">
        <v>197</v>
      </c>
      <c r="AA9" s="412" t="s">
        <v>197</v>
      </c>
      <c r="AB9" s="412" t="s">
        <v>197</v>
      </c>
      <c r="AC9" s="412" t="s">
        <v>197</v>
      </c>
      <c r="AD9" s="412" t="s">
        <v>197</v>
      </c>
      <c r="AE9" s="412" t="s">
        <v>197</v>
      </c>
      <c r="AF9" s="412" t="s">
        <v>197</v>
      </c>
      <c r="AG9" s="412" t="s">
        <v>197</v>
      </c>
      <c r="AH9" s="412" t="s">
        <v>197</v>
      </c>
      <c r="AI9" s="412" t="s">
        <v>197</v>
      </c>
      <c r="AJ9" s="412" t="s">
        <v>197</v>
      </c>
      <c r="AK9" s="412" t="s">
        <v>197</v>
      </c>
      <c r="AL9" s="412" t="s">
        <v>197</v>
      </c>
      <c r="AM9" s="412" t="s">
        <v>197</v>
      </c>
      <c r="AN9" s="412" t="s">
        <v>197</v>
      </c>
      <c r="AO9" s="412" t="s">
        <v>197</v>
      </c>
      <c r="AP9" s="412" t="s">
        <v>197</v>
      </c>
      <c r="AQ9" s="412" t="s">
        <v>197</v>
      </c>
      <c r="AR9" s="412" t="s">
        <v>197</v>
      </c>
      <c r="AS9" s="412" t="s">
        <v>197</v>
      </c>
      <c r="AT9" s="412" t="s">
        <v>197</v>
      </c>
      <c r="AU9" s="412" t="s">
        <v>197</v>
      </c>
      <c r="AV9" s="412" t="s">
        <v>197</v>
      </c>
      <c r="AW9" s="412" t="s">
        <v>197</v>
      </c>
      <c r="AX9" s="412" t="s">
        <v>197</v>
      </c>
      <c r="AY9" s="412" t="s">
        <v>197</v>
      </c>
      <c r="AZ9" s="411">
        <v>83.2</v>
      </c>
      <c r="BA9" s="411">
        <v>40.1</v>
      </c>
      <c r="BB9" s="411">
        <v>42.1</v>
      </c>
      <c r="BC9" s="411">
        <v>116</v>
      </c>
      <c r="BD9" s="411">
        <v>37</v>
      </c>
      <c r="BE9" s="411">
        <v>56.1</v>
      </c>
      <c r="BF9" s="411">
        <v>153.9</v>
      </c>
      <c r="BG9" s="411">
        <v>29.4</v>
      </c>
      <c r="BH9" s="411">
        <v>38.799999999999997</v>
      </c>
      <c r="BI9" s="412" t="s">
        <v>197</v>
      </c>
      <c r="BJ9" s="412" t="s">
        <v>197</v>
      </c>
      <c r="BK9" s="412" t="s">
        <v>197</v>
      </c>
      <c r="BL9" s="412" t="s">
        <v>197</v>
      </c>
      <c r="BM9" s="412" t="s">
        <v>197</v>
      </c>
      <c r="BN9" s="412" t="s">
        <v>197</v>
      </c>
      <c r="BO9" s="412" t="s">
        <v>197</v>
      </c>
      <c r="BP9" s="412" t="s">
        <v>197</v>
      </c>
      <c r="BQ9" s="412" t="s">
        <v>197</v>
      </c>
      <c r="BR9" s="412" t="s">
        <v>197</v>
      </c>
      <c r="BS9" s="412" t="s">
        <v>197</v>
      </c>
      <c r="BT9" s="412" t="s">
        <v>197</v>
      </c>
      <c r="BU9" s="412" t="s">
        <v>197</v>
      </c>
      <c r="BV9" s="412" t="s">
        <v>197</v>
      </c>
      <c r="BW9" s="412" t="s">
        <v>197</v>
      </c>
      <c r="BX9" s="412" t="s">
        <v>197</v>
      </c>
      <c r="BY9" s="412" t="s">
        <v>197</v>
      </c>
      <c r="BZ9" s="412" t="s">
        <v>197</v>
      </c>
      <c r="CA9" s="412" t="s">
        <v>197</v>
      </c>
      <c r="CB9" s="412" t="s">
        <v>197</v>
      </c>
      <c r="CC9" s="412" t="s">
        <v>197</v>
      </c>
      <c r="CD9" s="412" t="s">
        <v>197</v>
      </c>
      <c r="CE9" s="412" t="s">
        <v>197</v>
      </c>
      <c r="CF9" s="412" t="s">
        <v>197</v>
      </c>
      <c r="CG9" s="412" t="s">
        <v>197</v>
      </c>
      <c r="CH9" s="412" t="s">
        <v>197</v>
      </c>
      <c r="CI9" s="412" t="s">
        <v>197</v>
      </c>
      <c r="CJ9" s="412" t="s">
        <v>197</v>
      </c>
      <c r="CK9" s="412" t="s">
        <v>197</v>
      </c>
      <c r="CL9" s="412" t="s">
        <v>197</v>
      </c>
      <c r="CM9" s="412" t="s">
        <v>197</v>
      </c>
      <c r="CN9" s="412" t="s">
        <v>197</v>
      </c>
      <c r="CO9" s="412" t="s">
        <v>197</v>
      </c>
      <c r="CP9" s="412" t="s">
        <v>197</v>
      </c>
      <c r="CQ9" s="412" t="s">
        <v>197</v>
      </c>
      <c r="CR9" s="412" t="s">
        <v>197</v>
      </c>
      <c r="CS9" s="412" t="s">
        <v>197</v>
      </c>
      <c r="CT9" s="412" t="s">
        <v>197</v>
      </c>
      <c r="CU9" s="412" t="s">
        <v>197</v>
      </c>
      <c r="CV9" s="412" t="s">
        <v>197</v>
      </c>
      <c r="CW9" s="412" t="s">
        <v>197</v>
      </c>
      <c r="CX9" s="412" t="s">
        <v>197</v>
      </c>
      <c r="CY9" s="412" t="s">
        <v>197</v>
      </c>
      <c r="CZ9" s="412" t="s">
        <v>197</v>
      </c>
      <c r="DA9" s="412" t="s">
        <v>197</v>
      </c>
      <c r="DB9" s="412" t="s">
        <v>197</v>
      </c>
      <c r="DC9" s="412" t="s">
        <v>197</v>
      </c>
      <c r="DD9" s="412" t="s">
        <v>197</v>
      </c>
      <c r="DE9" s="412" t="s">
        <v>197</v>
      </c>
      <c r="DF9" s="412" t="s">
        <v>197</v>
      </c>
      <c r="DG9" s="412" t="s">
        <v>197</v>
      </c>
      <c r="DH9" s="412" t="s">
        <v>197</v>
      </c>
      <c r="DI9" s="412" t="s">
        <v>197</v>
      </c>
      <c r="DJ9" s="412" t="s">
        <v>197</v>
      </c>
      <c r="DK9" s="412" t="s">
        <v>197</v>
      </c>
      <c r="DL9" s="412" t="s">
        <v>197</v>
      </c>
      <c r="DM9" s="412" t="s">
        <v>197</v>
      </c>
      <c r="DN9" s="412" t="s">
        <v>197</v>
      </c>
      <c r="DO9" s="412" t="s">
        <v>197</v>
      </c>
      <c r="DP9" s="412" t="s">
        <v>197</v>
      </c>
      <c r="DQ9" s="412" t="s">
        <v>197</v>
      </c>
      <c r="DR9" s="412" t="s">
        <v>197</v>
      </c>
      <c r="DS9" s="412" t="s">
        <v>197</v>
      </c>
      <c r="DT9" s="412" t="s">
        <v>197</v>
      </c>
      <c r="DU9" s="412" t="s">
        <v>197</v>
      </c>
      <c r="DV9" s="412" t="s">
        <v>197</v>
      </c>
      <c r="DW9" s="412" t="s">
        <v>197</v>
      </c>
      <c r="DX9" s="412" t="s">
        <v>197</v>
      </c>
      <c r="DY9" s="412" t="s">
        <v>197</v>
      </c>
      <c r="DZ9" s="412" t="s">
        <v>197</v>
      </c>
      <c r="EA9" s="412" t="s">
        <v>197</v>
      </c>
      <c r="EB9" s="412" t="s">
        <v>197</v>
      </c>
      <c r="EC9" s="412" t="s">
        <v>197</v>
      </c>
      <c r="ED9" s="412" t="s">
        <v>197</v>
      </c>
      <c r="EE9" s="412" t="s">
        <v>197</v>
      </c>
      <c r="EF9" s="412" t="s">
        <v>197</v>
      </c>
      <c r="EG9" s="412" t="s">
        <v>197</v>
      </c>
      <c r="EH9" s="412" t="s">
        <v>197</v>
      </c>
      <c r="EI9" s="412" t="s">
        <v>197</v>
      </c>
      <c r="EJ9" s="412" t="s">
        <v>197</v>
      </c>
      <c r="EK9" s="412" t="s">
        <v>197</v>
      </c>
      <c r="EL9" s="412" t="s">
        <v>197</v>
      </c>
      <c r="EM9" s="412" t="s">
        <v>197</v>
      </c>
      <c r="EN9" s="412" t="s">
        <v>197</v>
      </c>
      <c r="EO9" s="412" t="s">
        <v>197</v>
      </c>
      <c r="EP9" s="412" t="s">
        <v>197</v>
      </c>
      <c r="EQ9" s="412" t="s">
        <v>197</v>
      </c>
      <c r="ER9" s="412" t="s">
        <v>197</v>
      </c>
      <c r="ES9" s="412" t="s">
        <v>197</v>
      </c>
      <c r="ET9" s="412" t="s">
        <v>197</v>
      </c>
      <c r="EU9" s="412" t="s">
        <v>197</v>
      </c>
      <c r="EV9" s="411">
        <v>23.9</v>
      </c>
      <c r="EW9" s="411">
        <v>23.5</v>
      </c>
      <c r="EX9" s="411">
        <v>23.7</v>
      </c>
      <c r="EY9" s="412" t="s">
        <v>197</v>
      </c>
      <c r="EZ9" s="412" t="s">
        <v>197</v>
      </c>
      <c r="FA9" s="412" t="s">
        <v>197</v>
      </c>
      <c r="FB9" s="412" t="s">
        <v>197</v>
      </c>
      <c r="FC9" s="412" t="s">
        <v>197</v>
      </c>
      <c r="FD9" s="412" t="s">
        <v>197</v>
      </c>
      <c r="FE9" s="412" t="s">
        <v>197</v>
      </c>
      <c r="FF9" s="412" t="s">
        <v>197</v>
      </c>
      <c r="FG9" s="412" t="s">
        <v>197</v>
      </c>
      <c r="FH9" s="412" t="s">
        <v>197</v>
      </c>
      <c r="FI9" s="412" t="s">
        <v>197</v>
      </c>
      <c r="FJ9" s="412" t="s">
        <v>197</v>
      </c>
      <c r="FK9" s="412" t="s">
        <v>197</v>
      </c>
      <c r="FL9" s="412" t="s">
        <v>197</v>
      </c>
      <c r="FM9" s="412" t="s">
        <v>197</v>
      </c>
      <c r="FN9" s="412" t="s">
        <v>197</v>
      </c>
      <c r="FO9" s="412" t="s">
        <v>197</v>
      </c>
      <c r="FP9" s="412" t="s">
        <v>197</v>
      </c>
      <c r="FQ9" s="412" t="s">
        <v>197</v>
      </c>
      <c r="FR9" s="412" t="s">
        <v>197</v>
      </c>
      <c r="FS9" s="412" t="s">
        <v>197</v>
      </c>
      <c r="FT9" s="412" t="s">
        <v>197</v>
      </c>
      <c r="FU9" s="412" t="s">
        <v>197</v>
      </c>
      <c r="FV9" s="412" t="s">
        <v>197</v>
      </c>
      <c r="FW9" s="412" t="s">
        <v>197</v>
      </c>
      <c r="FX9" s="411">
        <v>68.7</v>
      </c>
      <c r="FY9" s="411">
        <v>54.2</v>
      </c>
      <c r="FZ9" s="411">
        <v>54.4</v>
      </c>
      <c r="GA9" s="411">
        <v>19.3</v>
      </c>
      <c r="GB9" s="411">
        <v>23.4</v>
      </c>
      <c r="GC9" s="411">
        <v>22.6</v>
      </c>
      <c r="GD9" s="412" t="s">
        <v>197</v>
      </c>
      <c r="GE9" s="412" t="s">
        <v>197</v>
      </c>
      <c r="GF9" s="412" t="s">
        <v>197</v>
      </c>
      <c r="GG9" s="412" t="s">
        <v>197</v>
      </c>
      <c r="GH9" s="412" t="s">
        <v>197</v>
      </c>
      <c r="GI9" s="412" t="s">
        <v>197</v>
      </c>
      <c r="GJ9" s="412" t="s">
        <v>197</v>
      </c>
      <c r="GK9" s="412" t="s">
        <v>197</v>
      </c>
      <c r="GL9" s="412" t="s">
        <v>197</v>
      </c>
      <c r="GM9" s="412" t="s">
        <v>197</v>
      </c>
      <c r="GN9" s="412" t="s">
        <v>197</v>
      </c>
      <c r="GO9" s="412" t="s">
        <v>197</v>
      </c>
      <c r="GP9" s="412" t="s">
        <v>197</v>
      </c>
      <c r="GQ9" s="412" t="s">
        <v>197</v>
      </c>
      <c r="GR9" s="412" t="s">
        <v>197</v>
      </c>
      <c r="GS9" s="412" t="s">
        <v>197</v>
      </c>
      <c r="GT9" s="412" t="s">
        <v>197</v>
      </c>
      <c r="GU9" s="412" t="s">
        <v>197</v>
      </c>
      <c r="GV9" s="412" t="s">
        <v>197</v>
      </c>
      <c r="GW9" s="412" t="s">
        <v>197</v>
      </c>
      <c r="GX9" s="412" t="s">
        <v>197</v>
      </c>
      <c r="GY9" s="412" t="s">
        <v>197</v>
      </c>
      <c r="GZ9" s="412" t="s">
        <v>197</v>
      </c>
      <c r="HA9" s="412" t="s">
        <v>197</v>
      </c>
      <c r="HB9" s="412" t="s">
        <v>197</v>
      </c>
      <c r="HC9" s="412" t="s">
        <v>197</v>
      </c>
      <c r="HD9" s="412" t="s">
        <v>197</v>
      </c>
      <c r="HE9" s="412" t="s">
        <v>197</v>
      </c>
      <c r="HF9" s="412" t="s">
        <v>197</v>
      </c>
      <c r="HG9" s="412" t="s">
        <v>197</v>
      </c>
      <c r="HH9" s="412" t="s">
        <v>197</v>
      </c>
      <c r="HI9" s="412" t="s">
        <v>197</v>
      </c>
      <c r="HJ9" s="412" t="s">
        <v>197</v>
      </c>
      <c r="HK9" s="412" t="s">
        <v>197</v>
      </c>
      <c r="HL9" s="412" t="s">
        <v>197</v>
      </c>
      <c r="HM9" s="412" t="s">
        <v>197</v>
      </c>
      <c r="HN9" s="412" t="s">
        <v>197</v>
      </c>
      <c r="HO9" s="412" t="s">
        <v>197</v>
      </c>
      <c r="HP9" s="412" t="s">
        <v>197</v>
      </c>
      <c r="HQ9" s="412" t="s">
        <v>197</v>
      </c>
      <c r="HR9" s="412" t="s">
        <v>197</v>
      </c>
      <c r="HS9" s="412" t="s">
        <v>197</v>
      </c>
      <c r="HT9" s="412" t="s">
        <v>197</v>
      </c>
      <c r="HU9" s="411">
        <v>110.2</v>
      </c>
      <c r="HV9" s="411">
        <v>43</v>
      </c>
      <c r="HW9" s="411">
        <v>47.2</v>
      </c>
      <c r="HX9" s="412" t="s">
        <v>197</v>
      </c>
      <c r="HY9" s="412" t="s">
        <v>197</v>
      </c>
      <c r="HZ9" s="412" t="s">
        <v>197</v>
      </c>
      <c r="IA9" s="412" t="s">
        <v>197</v>
      </c>
      <c r="IB9" s="412" t="s">
        <v>197</v>
      </c>
      <c r="IC9" s="412" t="s">
        <v>197</v>
      </c>
      <c r="ID9" s="412" t="s">
        <v>197</v>
      </c>
      <c r="IE9" s="412" t="s">
        <v>197</v>
      </c>
      <c r="IF9" s="412" t="s">
        <v>197</v>
      </c>
      <c r="IG9" s="412" t="s">
        <v>197</v>
      </c>
      <c r="IH9" s="412" t="s">
        <v>197</v>
      </c>
      <c r="II9" s="412" t="s">
        <v>197</v>
      </c>
      <c r="IJ9" s="412" t="s">
        <v>197</v>
      </c>
      <c r="IK9" s="412" t="s">
        <v>197</v>
      </c>
      <c r="IL9" s="412" t="s">
        <v>197</v>
      </c>
      <c r="IM9" s="412" t="s">
        <v>197</v>
      </c>
      <c r="IN9" s="412" t="s">
        <v>197</v>
      </c>
      <c r="IO9" s="412" t="s">
        <v>197</v>
      </c>
      <c r="IP9" s="412" t="s">
        <v>197</v>
      </c>
      <c r="IQ9" s="412" t="s">
        <v>197</v>
      </c>
      <c r="IR9" s="411">
        <v>52.5</v>
      </c>
      <c r="IS9" s="412" t="s">
        <v>197</v>
      </c>
      <c r="IT9" s="411">
        <v>19.7</v>
      </c>
      <c r="IU9" s="412" t="s">
        <v>197</v>
      </c>
      <c r="IV9" s="412" t="s">
        <v>197</v>
      </c>
      <c r="IW9" s="412" t="s">
        <v>197</v>
      </c>
      <c r="IX9" s="412" t="s">
        <v>197</v>
      </c>
      <c r="IY9" s="412" t="s">
        <v>197</v>
      </c>
      <c r="IZ9" s="412" t="s">
        <v>197</v>
      </c>
      <c r="JA9" s="412" t="s">
        <v>197</v>
      </c>
      <c r="JB9" s="412" t="s">
        <v>197</v>
      </c>
      <c r="JC9" s="412" t="s">
        <v>197</v>
      </c>
      <c r="JD9" s="412" t="s">
        <v>197</v>
      </c>
      <c r="JE9" s="412" t="s">
        <v>197</v>
      </c>
      <c r="JF9" s="49" t="s">
        <v>87</v>
      </c>
      <c r="JG9" s="49" t="s">
        <v>87</v>
      </c>
      <c r="JH9" s="49" t="s">
        <v>87</v>
      </c>
      <c r="JI9" s="49" t="s">
        <v>87</v>
      </c>
      <c r="JJ9" s="49">
        <v>31.8</v>
      </c>
      <c r="JK9" s="49" t="s">
        <v>87</v>
      </c>
      <c r="JL9" s="49">
        <v>60.4</v>
      </c>
      <c r="JM9" s="49" t="s">
        <v>87</v>
      </c>
      <c r="JN9" s="49" t="s">
        <v>87</v>
      </c>
      <c r="JO9" s="49" t="s">
        <v>87</v>
      </c>
    </row>
    <row r="10" spans="1:275">
      <c r="A10" s="45"/>
      <c r="B10" s="46" t="s">
        <v>1726</v>
      </c>
      <c r="C10" s="300" t="s">
        <v>1229</v>
      </c>
      <c r="D10" s="46" t="s">
        <v>119</v>
      </c>
      <c r="E10" s="300" t="s">
        <v>0</v>
      </c>
      <c r="F10" s="47" t="s">
        <v>197</v>
      </c>
      <c r="G10" s="47" t="s">
        <v>197</v>
      </c>
      <c r="H10" s="411">
        <v>102.2</v>
      </c>
      <c r="I10" s="411">
        <v>108.9</v>
      </c>
      <c r="J10" s="411">
        <v>111.3</v>
      </c>
      <c r="K10" s="411">
        <v>78.8</v>
      </c>
      <c r="L10" s="411">
        <v>117.7</v>
      </c>
      <c r="M10" s="411">
        <v>77.5</v>
      </c>
      <c r="N10" s="411">
        <v>121.6</v>
      </c>
      <c r="O10" s="411">
        <v>79.7</v>
      </c>
      <c r="P10" s="411">
        <v>113.4</v>
      </c>
      <c r="Q10" s="411">
        <v>121.4</v>
      </c>
      <c r="R10" s="411">
        <v>82.8</v>
      </c>
      <c r="S10" s="411">
        <v>147.80000000000001</v>
      </c>
      <c r="T10" s="411">
        <v>173</v>
      </c>
      <c r="U10" s="411">
        <v>118.7</v>
      </c>
      <c r="V10" s="411">
        <v>89</v>
      </c>
      <c r="W10" s="411">
        <v>175.5</v>
      </c>
      <c r="X10" s="411">
        <v>142</v>
      </c>
      <c r="Y10" s="411">
        <v>135.6</v>
      </c>
      <c r="Z10" s="411">
        <v>164.9</v>
      </c>
      <c r="AA10" s="411">
        <v>190.6</v>
      </c>
      <c r="AB10" s="411">
        <v>186.4</v>
      </c>
      <c r="AC10" s="411">
        <v>89.1</v>
      </c>
      <c r="AD10" s="411">
        <v>103.9</v>
      </c>
      <c r="AE10" s="411">
        <v>98</v>
      </c>
      <c r="AF10" s="411">
        <v>109.4</v>
      </c>
      <c r="AG10" s="411">
        <v>346.6</v>
      </c>
      <c r="AH10" s="411">
        <v>208</v>
      </c>
      <c r="AI10" s="411">
        <v>19.7</v>
      </c>
      <c r="AJ10" s="411">
        <v>108.4</v>
      </c>
      <c r="AK10" s="411">
        <v>65.599999999999994</v>
      </c>
      <c r="AL10" s="412" t="s">
        <v>197</v>
      </c>
      <c r="AM10" s="411">
        <v>199.2</v>
      </c>
      <c r="AN10" s="411">
        <v>166.9</v>
      </c>
      <c r="AO10" s="411">
        <v>118.5</v>
      </c>
      <c r="AP10" s="411">
        <v>119</v>
      </c>
      <c r="AQ10" s="411">
        <v>49.1</v>
      </c>
      <c r="AR10" s="411">
        <v>91.1</v>
      </c>
      <c r="AS10" s="411">
        <v>47</v>
      </c>
      <c r="AT10" s="411">
        <v>103.3</v>
      </c>
      <c r="AU10" s="411">
        <v>108.9</v>
      </c>
      <c r="AV10" s="411">
        <v>183.7</v>
      </c>
      <c r="AW10" s="411">
        <v>287.2</v>
      </c>
      <c r="AX10" s="411">
        <v>292.89999999999998</v>
      </c>
      <c r="AY10" s="411">
        <v>471.2</v>
      </c>
      <c r="AZ10" s="411">
        <v>205.2</v>
      </c>
      <c r="BA10" s="411">
        <v>117.3</v>
      </c>
      <c r="BB10" s="411">
        <v>121.3</v>
      </c>
      <c r="BC10" s="411">
        <v>242.2</v>
      </c>
      <c r="BD10" s="411">
        <v>133</v>
      </c>
      <c r="BE10" s="411">
        <v>156.6</v>
      </c>
      <c r="BF10" s="411">
        <v>228.9</v>
      </c>
      <c r="BG10" s="411">
        <v>138.69999999999999</v>
      </c>
      <c r="BH10" s="411">
        <v>145</v>
      </c>
      <c r="BI10" s="411">
        <v>194.4</v>
      </c>
      <c r="BJ10" s="411">
        <v>109.9</v>
      </c>
      <c r="BK10" s="411">
        <v>152.9</v>
      </c>
      <c r="BL10" s="411">
        <v>166.3</v>
      </c>
      <c r="BM10" s="411">
        <v>116.2</v>
      </c>
      <c r="BN10" s="411">
        <v>129.5</v>
      </c>
      <c r="BO10" s="411">
        <v>257.5</v>
      </c>
      <c r="BP10" s="411">
        <v>95.5</v>
      </c>
      <c r="BQ10" s="411">
        <v>114.4</v>
      </c>
      <c r="BR10" s="411">
        <v>168.3</v>
      </c>
      <c r="BS10" s="411">
        <v>105.3</v>
      </c>
      <c r="BT10" s="411">
        <v>134.1</v>
      </c>
      <c r="BU10" s="411">
        <v>343.1</v>
      </c>
      <c r="BV10" s="411">
        <v>152.9</v>
      </c>
      <c r="BW10" s="411">
        <v>210.3</v>
      </c>
      <c r="BX10" s="411">
        <v>173.9</v>
      </c>
      <c r="BY10" s="411">
        <v>96.4</v>
      </c>
      <c r="BZ10" s="411">
        <v>145.80000000000001</v>
      </c>
      <c r="CA10" s="411">
        <v>275.5</v>
      </c>
      <c r="CB10" s="411">
        <v>211.2</v>
      </c>
      <c r="CC10" s="411">
        <v>235.6</v>
      </c>
      <c r="CD10" s="411">
        <v>172.2</v>
      </c>
      <c r="CE10" s="411">
        <v>111.5</v>
      </c>
      <c r="CF10" s="411">
        <v>140.6</v>
      </c>
      <c r="CG10" s="411">
        <v>184.5</v>
      </c>
      <c r="CH10" s="411">
        <v>67.400000000000006</v>
      </c>
      <c r="CI10" s="411">
        <v>143.1</v>
      </c>
      <c r="CJ10" s="411">
        <v>88.7</v>
      </c>
      <c r="CK10" s="411">
        <v>58.8</v>
      </c>
      <c r="CL10" s="411">
        <v>70.900000000000006</v>
      </c>
      <c r="CM10" s="412" t="s">
        <v>197</v>
      </c>
      <c r="CN10" s="412" t="s">
        <v>197</v>
      </c>
      <c r="CO10" s="412" t="s">
        <v>197</v>
      </c>
      <c r="CP10" s="412" t="s">
        <v>197</v>
      </c>
      <c r="CQ10" s="412" t="s">
        <v>197</v>
      </c>
      <c r="CR10" s="412" t="s">
        <v>197</v>
      </c>
      <c r="CS10" s="411">
        <v>45.1</v>
      </c>
      <c r="CT10" s="411">
        <v>208.8</v>
      </c>
      <c r="CU10" s="411">
        <v>130.19999999999999</v>
      </c>
      <c r="CV10" s="411">
        <v>164</v>
      </c>
      <c r="CW10" s="411">
        <v>162</v>
      </c>
      <c r="CX10" s="411">
        <v>118.2</v>
      </c>
      <c r="CY10" s="411">
        <v>137</v>
      </c>
      <c r="CZ10" s="411">
        <v>109.2</v>
      </c>
      <c r="DA10" s="411">
        <v>377.1</v>
      </c>
      <c r="DB10" s="411">
        <v>224.3</v>
      </c>
      <c r="DC10" s="411">
        <v>270.10000000000002</v>
      </c>
      <c r="DD10" s="411">
        <v>173.3</v>
      </c>
      <c r="DE10" s="411">
        <v>94.5</v>
      </c>
      <c r="DF10" s="411">
        <v>143.5</v>
      </c>
      <c r="DG10" s="411">
        <v>280.2</v>
      </c>
      <c r="DH10" s="411">
        <v>217.3</v>
      </c>
      <c r="DI10" s="411">
        <v>238.2</v>
      </c>
      <c r="DJ10" s="411">
        <v>205.2</v>
      </c>
      <c r="DK10" s="411">
        <v>123.8</v>
      </c>
      <c r="DL10" s="411">
        <v>160.80000000000001</v>
      </c>
      <c r="DM10" s="411">
        <v>100.3</v>
      </c>
      <c r="DN10" s="411">
        <v>58.7</v>
      </c>
      <c r="DO10" s="411">
        <v>74</v>
      </c>
      <c r="DP10" s="412" t="s">
        <v>197</v>
      </c>
      <c r="DQ10" s="412" t="s">
        <v>197</v>
      </c>
      <c r="DR10" s="412" t="s">
        <v>197</v>
      </c>
      <c r="DS10" s="412" t="s">
        <v>197</v>
      </c>
      <c r="DT10" s="412" t="s">
        <v>197</v>
      </c>
      <c r="DU10" s="412" t="s">
        <v>197</v>
      </c>
      <c r="DV10" s="411">
        <v>398.4</v>
      </c>
      <c r="DW10" s="411">
        <v>262.2</v>
      </c>
      <c r="DX10" s="411">
        <v>307.89999999999998</v>
      </c>
      <c r="DY10" s="411">
        <v>157</v>
      </c>
      <c r="DZ10" s="411">
        <v>57.9</v>
      </c>
      <c r="EA10" s="411">
        <v>112.9</v>
      </c>
      <c r="EB10" s="411">
        <v>129</v>
      </c>
      <c r="EC10" s="411">
        <v>31.8</v>
      </c>
      <c r="ED10" s="411">
        <v>57.6</v>
      </c>
      <c r="EE10" s="411">
        <v>46.3</v>
      </c>
      <c r="EF10" s="411">
        <v>51.8</v>
      </c>
      <c r="EG10" s="411">
        <v>37.799999999999997</v>
      </c>
      <c r="EH10" s="411">
        <v>43.6</v>
      </c>
      <c r="EI10" s="411">
        <v>185.9</v>
      </c>
      <c r="EJ10" s="411">
        <v>105.3</v>
      </c>
      <c r="EK10" s="411">
        <v>134.1</v>
      </c>
      <c r="EL10" s="412" t="s">
        <v>197</v>
      </c>
      <c r="EM10" s="411">
        <v>100.8</v>
      </c>
      <c r="EN10" s="411">
        <v>74.8</v>
      </c>
      <c r="EO10" s="411">
        <v>88</v>
      </c>
      <c r="EP10" s="411">
        <v>180.2</v>
      </c>
      <c r="EQ10" s="411">
        <v>153.69999999999999</v>
      </c>
      <c r="ER10" s="411">
        <v>168.5</v>
      </c>
      <c r="ES10" s="411">
        <v>97.7</v>
      </c>
      <c r="ET10" s="411">
        <v>187.8</v>
      </c>
      <c r="EU10" s="411">
        <v>108.3</v>
      </c>
      <c r="EV10" s="411">
        <v>147.5</v>
      </c>
      <c r="EW10" s="411">
        <v>84.1</v>
      </c>
      <c r="EX10" s="411">
        <v>103.7</v>
      </c>
      <c r="EY10" s="411">
        <v>161.9</v>
      </c>
      <c r="EZ10" s="411">
        <v>177.1</v>
      </c>
      <c r="FA10" s="411">
        <v>90.1</v>
      </c>
      <c r="FB10" s="411">
        <v>124.2</v>
      </c>
      <c r="FC10" s="411">
        <v>157.69999999999999</v>
      </c>
      <c r="FD10" s="411">
        <v>177.6</v>
      </c>
      <c r="FE10" s="411">
        <v>103.4</v>
      </c>
      <c r="FF10" s="411">
        <v>134.80000000000001</v>
      </c>
      <c r="FG10" s="411">
        <v>153.6</v>
      </c>
      <c r="FH10" s="411">
        <v>138.69999999999999</v>
      </c>
      <c r="FI10" s="411">
        <v>149.19999999999999</v>
      </c>
      <c r="FJ10" s="411">
        <v>75.8</v>
      </c>
      <c r="FK10" s="411">
        <v>88.6</v>
      </c>
      <c r="FL10" s="411">
        <v>82.9</v>
      </c>
      <c r="FM10" s="411">
        <v>174.2</v>
      </c>
      <c r="FN10" s="411">
        <v>98</v>
      </c>
      <c r="FO10" s="411">
        <v>141.80000000000001</v>
      </c>
      <c r="FP10" s="411">
        <v>197.3</v>
      </c>
      <c r="FQ10" s="411">
        <v>95.8</v>
      </c>
      <c r="FR10" s="411">
        <v>130.9</v>
      </c>
      <c r="FS10" s="411">
        <v>153</v>
      </c>
      <c r="FT10" s="411">
        <v>79.900000000000006</v>
      </c>
      <c r="FU10" s="411">
        <v>125.5</v>
      </c>
      <c r="FV10" s="411">
        <v>88.8</v>
      </c>
      <c r="FW10" s="411">
        <v>49.4</v>
      </c>
      <c r="FX10" s="411">
        <v>108.5</v>
      </c>
      <c r="FY10" s="411">
        <v>101.5</v>
      </c>
      <c r="FZ10" s="411">
        <v>101.6</v>
      </c>
      <c r="GA10" s="411">
        <v>151.5</v>
      </c>
      <c r="GB10" s="411">
        <v>98.1</v>
      </c>
      <c r="GC10" s="411">
        <v>108.2</v>
      </c>
      <c r="GD10" s="411">
        <v>117.5</v>
      </c>
      <c r="GE10" s="411">
        <v>95.1</v>
      </c>
      <c r="GF10" s="411">
        <v>109.7</v>
      </c>
      <c r="GG10" s="411">
        <v>66.7</v>
      </c>
      <c r="GH10" s="411">
        <v>90.3</v>
      </c>
      <c r="GI10" s="411">
        <v>90.1</v>
      </c>
      <c r="GJ10" s="411">
        <v>779.4</v>
      </c>
      <c r="GK10" s="411">
        <v>35.6</v>
      </c>
      <c r="GL10" s="411">
        <v>309.10000000000002</v>
      </c>
      <c r="GM10" s="411">
        <v>119.7</v>
      </c>
      <c r="GN10" s="411">
        <v>91.7</v>
      </c>
      <c r="GO10" s="411">
        <v>101.6</v>
      </c>
      <c r="GP10" s="411">
        <v>92.1</v>
      </c>
      <c r="GQ10" s="411">
        <v>100.9</v>
      </c>
      <c r="GR10" s="411">
        <v>97.7</v>
      </c>
      <c r="GS10" s="411">
        <v>211.1</v>
      </c>
      <c r="GT10" s="411">
        <v>51.5</v>
      </c>
      <c r="GU10" s="411">
        <v>83.6</v>
      </c>
      <c r="GV10" s="411">
        <v>99.5</v>
      </c>
      <c r="GW10" s="411">
        <v>174.7</v>
      </c>
      <c r="GX10" s="411">
        <v>143.80000000000001</v>
      </c>
      <c r="GY10" s="411">
        <v>121.9</v>
      </c>
      <c r="GZ10" s="411">
        <v>73.2</v>
      </c>
      <c r="HA10" s="411">
        <v>96.9</v>
      </c>
      <c r="HB10" s="411">
        <v>128.69999999999999</v>
      </c>
      <c r="HC10" s="411">
        <v>62</v>
      </c>
      <c r="HD10" s="411">
        <v>82.3</v>
      </c>
      <c r="HE10" s="411">
        <v>114.1</v>
      </c>
      <c r="HF10" s="411">
        <v>75.3</v>
      </c>
      <c r="HG10" s="411">
        <v>77.400000000000006</v>
      </c>
      <c r="HH10" s="411">
        <v>31.6</v>
      </c>
      <c r="HI10" s="411">
        <v>126.1</v>
      </c>
      <c r="HJ10" s="411">
        <v>75.8</v>
      </c>
      <c r="HK10" s="411">
        <v>100</v>
      </c>
      <c r="HL10" s="411">
        <v>127.4</v>
      </c>
      <c r="HM10" s="411">
        <v>56.2</v>
      </c>
      <c r="HN10" s="411">
        <v>76.3</v>
      </c>
      <c r="HO10" s="411">
        <v>133.5</v>
      </c>
      <c r="HP10" s="411">
        <v>78.3</v>
      </c>
      <c r="HQ10" s="411">
        <v>106</v>
      </c>
      <c r="HR10" s="411">
        <v>154.5</v>
      </c>
      <c r="HS10" s="411">
        <v>84.2</v>
      </c>
      <c r="HT10" s="411">
        <v>108.5</v>
      </c>
      <c r="HU10" s="411">
        <v>257.7</v>
      </c>
      <c r="HV10" s="411">
        <v>101.5</v>
      </c>
      <c r="HW10" s="411">
        <v>109.8</v>
      </c>
      <c r="HX10" s="411">
        <v>100.1</v>
      </c>
      <c r="HY10" s="412" t="s">
        <v>197</v>
      </c>
      <c r="HZ10" s="411">
        <v>40.200000000000003</v>
      </c>
      <c r="IA10" s="412" t="s">
        <v>197</v>
      </c>
      <c r="IB10" s="412" t="s">
        <v>197</v>
      </c>
      <c r="IC10" s="412" t="s">
        <v>197</v>
      </c>
      <c r="ID10" s="411">
        <v>11.3</v>
      </c>
      <c r="IE10" s="411">
        <v>70.400000000000006</v>
      </c>
      <c r="IF10" s="411">
        <v>155.19999999999999</v>
      </c>
      <c r="IG10" s="412" t="s">
        <v>197</v>
      </c>
      <c r="IH10" s="411">
        <v>75.3</v>
      </c>
      <c r="II10" s="411">
        <v>269.5</v>
      </c>
      <c r="IJ10" s="411">
        <v>295.2</v>
      </c>
      <c r="IK10" s="411">
        <v>72.400000000000006</v>
      </c>
      <c r="IL10" s="411">
        <v>91.5</v>
      </c>
      <c r="IM10" s="411">
        <v>46.2</v>
      </c>
      <c r="IN10" s="411">
        <v>18</v>
      </c>
      <c r="IO10" s="411">
        <v>220.2</v>
      </c>
      <c r="IP10" s="411">
        <v>42.8</v>
      </c>
      <c r="IQ10" s="411">
        <v>114.3</v>
      </c>
      <c r="IR10" s="411">
        <v>210.8</v>
      </c>
      <c r="IS10" s="411">
        <v>121.5</v>
      </c>
      <c r="IT10" s="411">
        <v>154.5</v>
      </c>
      <c r="IU10" s="411">
        <v>150.1</v>
      </c>
      <c r="IV10" s="411">
        <v>110.7</v>
      </c>
      <c r="IW10" s="411">
        <v>118.9</v>
      </c>
      <c r="IX10" s="411">
        <v>268.8</v>
      </c>
      <c r="IY10" s="411">
        <v>144.69999999999999</v>
      </c>
      <c r="IZ10" s="411">
        <v>180</v>
      </c>
      <c r="JA10" s="411">
        <v>249.2</v>
      </c>
      <c r="JB10" s="411">
        <v>162.19999999999999</v>
      </c>
      <c r="JC10" s="411">
        <v>231.6</v>
      </c>
      <c r="JD10" s="411">
        <v>95.6</v>
      </c>
      <c r="JE10" s="411">
        <v>126.4</v>
      </c>
      <c r="JF10" s="48">
        <v>170.8</v>
      </c>
      <c r="JG10" s="48">
        <v>443.2</v>
      </c>
      <c r="JH10" s="48">
        <v>120</v>
      </c>
      <c r="JI10" s="48">
        <v>109.4</v>
      </c>
      <c r="JJ10" s="48">
        <v>86.5</v>
      </c>
      <c r="JK10" s="48">
        <v>59</v>
      </c>
      <c r="JL10" s="48">
        <v>114.8</v>
      </c>
      <c r="JM10" s="48">
        <v>73</v>
      </c>
      <c r="JN10" s="48">
        <v>74.099999999999994</v>
      </c>
      <c r="JO10" s="48">
        <v>22.4</v>
      </c>
    </row>
    <row r="11" spans="1:275">
      <c r="A11" s="45"/>
      <c r="B11" s="46" t="s">
        <v>1727</v>
      </c>
      <c r="C11" s="300" t="s">
        <v>1230</v>
      </c>
      <c r="D11" s="46" t="s">
        <v>119</v>
      </c>
      <c r="E11" s="300" t="s">
        <v>0</v>
      </c>
      <c r="F11" s="47" t="s">
        <v>197</v>
      </c>
      <c r="G11" s="47" t="s">
        <v>197</v>
      </c>
      <c r="H11" s="411">
        <v>83.5</v>
      </c>
      <c r="I11" s="411">
        <v>87.5</v>
      </c>
      <c r="J11" s="411">
        <v>86.6</v>
      </c>
      <c r="K11" s="412" t="s">
        <v>197</v>
      </c>
      <c r="L11" s="411">
        <v>71.099999999999994</v>
      </c>
      <c r="M11" s="411">
        <v>72.5</v>
      </c>
      <c r="N11" s="411">
        <v>72.3</v>
      </c>
      <c r="O11" s="412" t="s">
        <v>197</v>
      </c>
      <c r="P11" s="411">
        <v>96.9</v>
      </c>
      <c r="Q11" s="411">
        <v>87</v>
      </c>
      <c r="R11" s="411">
        <v>85.7</v>
      </c>
      <c r="S11" s="411">
        <v>77.7</v>
      </c>
      <c r="T11" s="412" t="s">
        <v>197</v>
      </c>
      <c r="U11" s="412" t="s">
        <v>197</v>
      </c>
      <c r="V11" s="412" t="s">
        <v>197</v>
      </c>
      <c r="W11" s="412" t="s">
        <v>197</v>
      </c>
      <c r="X11" s="412" t="s">
        <v>197</v>
      </c>
      <c r="Y11" s="412" t="s">
        <v>197</v>
      </c>
      <c r="Z11" s="412" t="s">
        <v>197</v>
      </c>
      <c r="AA11" s="412" t="s">
        <v>197</v>
      </c>
      <c r="AB11" s="412" t="s">
        <v>197</v>
      </c>
      <c r="AC11" s="412" t="s">
        <v>197</v>
      </c>
      <c r="AD11" s="412" t="s">
        <v>197</v>
      </c>
      <c r="AE11" s="412" t="s">
        <v>197</v>
      </c>
      <c r="AF11" s="411">
        <v>47.4</v>
      </c>
      <c r="AG11" s="412" t="s">
        <v>197</v>
      </c>
      <c r="AH11" s="411">
        <v>60.4</v>
      </c>
      <c r="AI11" s="412" t="s">
        <v>197</v>
      </c>
      <c r="AJ11" s="412" t="s">
        <v>197</v>
      </c>
      <c r="AK11" s="412" t="s">
        <v>197</v>
      </c>
      <c r="AL11" s="412" t="s">
        <v>197</v>
      </c>
      <c r="AM11" s="412" t="s">
        <v>197</v>
      </c>
      <c r="AN11" s="412" t="s">
        <v>197</v>
      </c>
      <c r="AO11" s="412" t="s">
        <v>197</v>
      </c>
      <c r="AP11" s="412" t="s">
        <v>197</v>
      </c>
      <c r="AQ11" s="412" t="s">
        <v>197</v>
      </c>
      <c r="AR11" s="411">
        <v>65.400000000000006</v>
      </c>
      <c r="AS11" s="412" t="s">
        <v>197</v>
      </c>
      <c r="AT11" s="411">
        <v>43.6</v>
      </c>
      <c r="AU11" s="412" t="s">
        <v>197</v>
      </c>
      <c r="AV11" s="411">
        <v>18.899999999999999</v>
      </c>
      <c r="AW11" s="411">
        <v>208.5</v>
      </c>
      <c r="AX11" s="412" t="s">
        <v>197</v>
      </c>
      <c r="AY11" s="412" t="s">
        <v>197</v>
      </c>
      <c r="AZ11" s="411">
        <v>81.5</v>
      </c>
      <c r="BA11" s="411">
        <v>72.900000000000006</v>
      </c>
      <c r="BB11" s="411">
        <v>73.3</v>
      </c>
      <c r="BC11" s="411">
        <v>136.6</v>
      </c>
      <c r="BD11" s="411">
        <v>81.900000000000006</v>
      </c>
      <c r="BE11" s="411">
        <v>94.7</v>
      </c>
      <c r="BF11" s="411">
        <v>137.5</v>
      </c>
      <c r="BG11" s="411">
        <v>74.900000000000006</v>
      </c>
      <c r="BH11" s="411">
        <v>79.5</v>
      </c>
      <c r="BI11" s="411">
        <v>19.8</v>
      </c>
      <c r="BJ11" s="411">
        <v>20.6</v>
      </c>
      <c r="BK11" s="411">
        <v>20.2</v>
      </c>
      <c r="BL11" s="412" t="s">
        <v>197</v>
      </c>
      <c r="BM11" s="412" t="s">
        <v>197</v>
      </c>
      <c r="BN11" s="412" t="s">
        <v>197</v>
      </c>
      <c r="BO11" s="412" t="s">
        <v>197</v>
      </c>
      <c r="BP11" s="412" t="s">
        <v>197</v>
      </c>
      <c r="BQ11" s="412" t="s">
        <v>197</v>
      </c>
      <c r="BR11" s="412" t="s">
        <v>197</v>
      </c>
      <c r="BS11" s="412" t="s">
        <v>197</v>
      </c>
      <c r="BT11" s="412" t="s">
        <v>197</v>
      </c>
      <c r="BU11" s="412" t="s">
        <v>197</v>
      </c>
      <c r="BV11" s="412" t="s">
        <v>197</v>
      </c>
      <c r="BW11" s="412" t="s">
        <v>197</v>
      </c>
      <c r="BX11" s="412" t="s">
        <v>197</v>
      </c>
      <c r="BY11" s="412" t="s">
        <v>197</v>
      </c>
      <c r="BZ11" s="412" t="s">
        <v>197</v>
      </c>
      <c r="CA11" s="412" t="s">
        <v>197</v>
      </c>
      <c r="CB11" s="412" t="s">
        <v>197</v>
      </c>
      <c r="CC11" s="412" t="s">
        <v>197</v>
      </c>
      <c r="CD11" s="412" t="s">
        <v>197</v>
      </c>
      <c r="CE11" s="412" t="s">
        <v>197</v>
      </c>
      <c r="CF11" s="412" t="s">
        <v>197</v>
      </c>
      <c r="CG11" s="412" t="s">
        <v>197</v>
      </c>
      <c r="CH11" s="412" t="s">
        <v>197</v>
      </c>
      <c r="CI11" s="412" t="s">
        <v>197</v>
      </c>
      <c r="CJ11" s="412" t="s">
        <v>197</v>
      </c>
      <c r="CK11" s="412" t="s">
        <v>197</v>
      </c>
      <c r="CL11" s="412" t="s">
        <v>197</v>
      </c>
      <c r="CM11" s="412" t="s">
        <v>197</v>
      </c>
      <c r="CN11" s="412" t="s">
        <v>197</v>
      </c>
      <c r="CO11" s="412" t="s">
        <v>197</v>
      </c>
      <c r="CP11" s="412" t="s">
        <v>197</v>
      </c>
      <c r="CQ11" s="412" t="s">
        <v>197</v>
      </c>
      <c r="CR11" s="412" t="s">
        <v>197</v>
      </c>
      <c r="CS11" s="412" t="s">
        <v>197</v>
      </c>
      <c r="CT11" s="412" t="s">
        <v>197</v>
      </c>
      <c r="CU11" s="412" t="s">
        <v>197</v>
      </c>
      <c r="CV11" s="412" t="s">
        <v>197</v>
      </c>
      <c r="CW11" s="412" t="s">
        <v>197</v>
      </c>
      <c r="CX11" s="412" t="s">
        <v>197</v>
      </c>
      <c r="CY11" s="412" t="s">
        <v>197</v>
      </c>
      <c r="CZ11" s="412" t="s">
        <v>197</v>
      </c>
      <c r="DA11" s="412" t="s">
        <v>197</v>
      </c>
      <c r="DB11" s="412" t="s">
        <v>197</v>
      </c>
      <c r="DC11" s="412" t="s">
        <v>197</v>
      </c>
      <c r="DD11" s="412" t="s">
        <v>197</v>
      </c>
      <c r="DE11" s="412" t="s">
        <v>197</v>
      </c>
      <c r="DF11" s="412" t="s">
        <v>197</v>
      </c>
      <c r="DG11" s="412" t="s">
        <v>197</v>
      </c>
      <c r="DH11" s="412" t="s">
        <v>197</v>
      </c>
      <c r="DI11" s="412" t="s">
        <v>197</v>
      </c>
      <c r="DJ11" s="412" t="s">
        <v>197</v>
      </c>
      <c r="DK11" s="412" t="s">
        <v>197</v>
      </c>
      <c r="DL11" s="412" t="s">
        <v>197</v>
      </c>
      <c r="DM11" s="412" t="s">
        <v>197</v>
      </c>
      <c r="DN11" s="412" t="s">
        <v>197</v>
      </c>
      <c r="DO11" s="412" t="s">
        <v>197</v>
      </c>
      <c r="DP11" s="412" t="s">
        <v>197</v>
      </c>
      <c r="DQ11" s="412" t="s">
        <v>197</v>
      </c>
      <c r="DR11" s="412" t="s">
        <v>197</v>
      </c>
      <c r="DS11" s="412" t="s">
        <v>197</v>
      </c>
      <c r="DT11" s="412" t="s">
        <v>197</v>
      </c>
      <c r="DU11" s="412" t="s">
        <v>197</v>
      </c>
      <c r="DV11" s="412" t="s">
        <v>197</v>
      </c>
      <c r="DW11" s="412" t="s">
        <v>197</v>
      </c>
      <c r="DX11" s="412" t="s">
        <v>197</v>
      </c>
      <c r="DY11" s="412" t="s">
        <v>197</v>
      </c>
      <c r="DZ11" s="412" t="s">
        <v>197</v>
      </c>
      <c r="EA11" s="412" t="s">
        <v>197</v>
      </c>
      <c r="EB11" s="412" t="s">
        <v>197</v>
      </c>
      <c r="EC11" s="412" t="s">
        <v>197</v>
      </c>
      <c r="ED11" s="412" t="s">
        <v>197</v>
      </c>
      <c r="EE11" s="412" t="s">
        <v>197</v>
      </c>
      <c r="EF11" s="412" t="s">
        <v>197</v>
      </c>
      <c r="EG11" s="412" t="s">
        <v>197</v>
      </c>
      <c r="EH11" s="412" t="s">
        <v>197</v>
      </c>
      <c r="EI11" s="412" t="s">
        <v>197</v>
      </c>
      <c r="EJ11" s="412" t="s">
        <v>197</v>
      </c>
      <c r="EK11" s="412" t="s">
        <v>197</v>
      </c>
      <c r="EL11" s="412" t="s">
        <v>197</v>
      </c>
      <c r="EM11" s="412" t="s">
        <v>197</v>
      </c>
      <c r="EN11" s="412" t="s">
        <v>197</v>
      </c>
      <c r="EO11" s="412" t="s">
        <v>197</v>
      </c>
      <c r="EP11" s="412" t="s">
        <v>197</v>
      </c>
      <c r="EQ11" s="412" t="s">
        <v>197</v>
      </c>
      <c r="ER11" s="412" t="s">
        <v>197</v>
      </c>
      <c r="ES11" s="412" t="s">
        <v>197</v>
      </c>
      <c r="ET11" s="411">
        <v>144.1</v>
      </c>
      <c r="EU11" s="412" t="s">
        <v>197</v>
      </c>
      <c r="EV11" s="411">
        <v>75.2</v>
      </c>
      <c r="EW11" s="411">
        <v>47</v>
      </c>
      <c r="EX11" s="411">
        <v>56</v>
      </c>
      <c r="EY11" s="412" t="s">
        <v>197</v>
      </c>
      <c r="EZ11" s="411">
        <v>46.5</v>
      </c>
      <c r="FA11" s="411">
        <v>54.8</v>
      </c>
      <c r="FB11" s="411">
        <v>51.6</v>
      </c>
      <c r="FC11" s="411">
        <v>239.4</v>
      </c>
      <c r="FD11" s="411">
        <v>89.6</v>
      </c>
      <c r="FE11" s="411">
        <v>50.8</v>
      </c>
      <c r="FF11" s="411">
        <v>67.3</v>
      </c>
      <c r="FG11" s="411">
        <v>935.8</v>
      </c>
      <c r="FH11" s="411">
        <v>165.8</v>
      </c>
      <c r="FI11" s="411">
        <v>710.2</v>
      </c>
      <c r="FJ11" s="412" t="s">
        <v>197</v>
      </c>
      <c r="FK11" s="412" t="s">
        <v>197</v>
      </c>
      <c r="FL11" s="412" t="s">
        <v>197</v>
      </c>
      <c r="FM11" s="411">
        <v>117.8</v>
      </c>
      <c r="FN11" s="411">
        <v>100</v>
      </c>
      <c r="FO11" s="411">
        <v>110.3</v>
      </c>
      <c r="FP11" s="411">
        <v>17.5</v>
      </c>
      <c r="FQ11" s="411">
        <v>56.6</v>
      </c>
      <c r="FR11" s="411">
        <v>43.1</v>
      </c>
      <c r="FS11" s="411">
        <v>125.8</v>
      </c>
      <c r="FT11" s="411">
        <v>105.6</v>
      </c>
      <c r="FU11" s="411">
        <v>118.1</v>
      </c>
      <c r="FV11" s="411">
        <v>39.5</v>
      </c>
      <c r="FW11" s="412" t="s">
        <v>197</v>
      </c>
      <c r="FX11" s="411">
        <v>52.2</v>
      </c>
      <c r="FY11" s="411">
        <v>74.3</v>
      </c>
      <c r="FZ11" s="411">
        <v>74</v>
      </c>
      <c r="GA11" s="411">
        <v>60.8</v>
      </c>
      <c r="GB11" s="411">
        <v>66.2</v>
      </c>
      <c r="GC11" s="411">
        <v>65.2</v>
      </c>
      <c r="GD11" s="412" t="s">
        <v>197</v>
      </c>
      <c r="GE11" s="412" t="s">
        <v>197</v>
      </c>
      <c r="GF11" s="412" t="s">
        <v>197</v>
      </c>
      <c r="GG11" s="411">
        <v>37.200000000000003</v>
      </c>
      <c r="GH11" s="411">
        <v>106</v>
      </c>
      <c r="GI11" s="411">
        <v>105.5</v>
      </c>
      <c r="GJ11" s="412" t="s">
        <v>197</v>
      </c>
      <c r="GK11" s="412" t="s">
        <v>197</v>
      </c>
      <c r="GL11" s="412" t="s">
        <v>197</v>
      </c>
      <c r="GM11" s="411">
        <v>186.5</v>
      </c>
      <c r="GN11" s="411">
        <v>61.8</v>
      </c>
      <c r="GO11" s="411">
        <v>107.6</v>
      </c>
      <c r="GP11" s="412" t="s">
        <v>197</v>
      </c>
      <c r="GQ11" s="412" t="s">
        <v>197</v>
      </c>
      <c r="GR11" s="412" t="s">
        <v>197</v>
      </c>
      <c r="GS11" s="412" t="s">
        <v>197</v>
      </c>
      <c r="GT11" s="412" t="s">
        <v>197</v>
      </c>
      <c r="GU11" s="412" t="s">
        <v>197</v>
      </c>
      <c r="GV11" s="412" t="s">
        <v>197</v>
      </c>
      <c r="GW11" s="412" t="s">
        <v>197</v>
      </c>
      <c r="GX11" s="412" t="s">
        <v>197</v>
      </c>
      <c r="GY11" s="411">
        <v>55.4</v>
      </c>
      <c r="GZ11" s="411">
        <v>39.6</v>
      </c>
      <c r="HA11" s="411">
        <v>47.4</v>
      </c>
      <c r="HB11" s="411">
        <v>49.3</v>
      </c>
      <c r="HC11" s="411">
        <v>80.5</v>
      </c>
      <c r="HD11" s="411">
        <v>71</v>
      </c>
      <c r="HE11" s="412" t="s">
        <v>197</v>
      </c>
      <c r="HF11" s="412" t="s">
        <v>197</v>
      </c>
      <c r="HG11" s="412" t="s">
        <v>197</v>
      </c>
      <c r="HH11" s="412" t="s">
        <v>197</v>
      </c>
      <c r="HI11" s="412" t="s">
        <v>197</v>
      </c>
      <c r="HJ11" s="412" t="s">
        <v>197</v>
      </c>
      <c r="HK11" s="412" t="s">
        <v>197</v>
      </c>
      <c r="HL11" s="412" t="s">
        <v>197</v>
      </c>
      <c r="HM11" s="412" t="s">
        <v>197</v>
      </c>
      <c r="HN11" s="412" t="s">
        <v>197</v>
      </c>
      <c r="HO11" s="412" t="s">
        <v>197</v>
      </c>
      <c r="HP11" s="412" t="s">
        <v>197</v>
      </c>
      <c r="HQ11" s="412" t="s">
        <v>197</v>
      </c>
      <c r="HR11" s="412" t="s">
        <v>197</v>
      </c>
      <c r="HS11" s="412" t="s">
        <v>197</v>
      </c>
      <c r="HT11" s="412" t="s">
        <v>197</v>
      </c>
      <c r="HU11" s="411">
        <v>155.69999999999999</v>
      </c>
      <c r="HV11" s="411">
        <v>59.8</v>
      </c>
      <c r="HW11" s="411">
        <v>65.599999999999994</v>
      </c>
      <c r="HX11" s="412" t="s">
        <v>197</v>
      </c>
      <c r="HY11" s="412" t="s">
        <v>197</v>
      </c>
      <c r="HZ11" s="412" t="s">
        <v>197</v>
      </c>
      <c r="IA11" s="412" t="s">
        <v>197</v>
      </c>
      <c r="IB11" s="412" t="s">
        <v>197</v>
      </c>
      <c r="IC11" s="412" t="s">
        <v>197</v>
      </c>
      <c r="ID11" s="411">
        <v>10.7</v>
      </c>
      <c r="IE11" s="412" t="s">
        <v>197</v>
      </c>
      <c r="IF11" s="412" t="s">
        <v>197</v>
      </c>
      <c r="IG11" s="412" t="s">
        <v>197</v>
      </c>
      <c r="IH11" s="411">
        <v>32.5</v>
      </c>
      <c r="II11" s="412" t="s">
        <v>197</v>
      </c>
      <c r="IJ11" s="412" t="s">
        <v>197</v>
      </c>
      <c r="IK11" s="412" t="s">
        <v>197</v>
      </c>
      <c r="IL11" s="412" t="s">
        <v>197</v>
      </c>
      <c r="IM11" s="412" t="s">
        <v>197</v>
      </c>
      <c r="IN11" s="412" t="s">
        <v>197</v>
      </c>
      <c r="IO11" s="412" t="s">
        <v>197</v>
      </c>
      <c r="IP11" s="412" t="s">
        <v>197</v>
      </c>
      <c r="IQ11" s="412" t="s">
        <v>197</v>
      </c>
      <c r="IR11" s="411">
        <v>172.8</v>
      </c>
      <c r="IS11" s="411">
        <v>57.2</v>
      </c>
      <c r="IT11" s="411">
        <v>100.3</v>
      </c>
      <c r="IU11" s="411">
        <v>29.8</v>
      </c>
      <c r="IV11" s="411">
        <v>18.2</v>
      </c>
      <c r="IW11" s="411">
        <v>20.6</v>
      </c>
      <c r="IX11" s="412" t="s">
        <v>197</v>
      </c>
      <c r="IY11" s="412" t="s">
        <v>197</v>
      </c>
      <c r="IZ11" s="412" t="s">
        <v>197</v>
      </c>
      <c r="JA11" s="412" t="s">
        <v>197</v>
      </c>
      <c r="JB11" s="412" t="s">
        <v>197</v>
      </c>
      <c r="JC11" s="411">
        <v>152.5</v>
      </c>
      <c r="JD11" s="411">
        <v>28.9</v>
      </c>
      <c r="JE11" s="411">
        <v>57.7</v>
      </c>
      <c r="JF11" s="48" t="s">
        <v>87</v>
      </c>
      <c r="JG11" s="48" t="s">
        <v>87</v>
      </c>
      <c r="JH11" s="48" t="s">
        <v>87</v>
      </c>
      <c r="JI11" s="48">
        <v>38.6</v>
      </c>
      <c r="JJ11" s="48">
        <v>38</v>
      </c>
      <c r="JK11" s="48">
        <v>43.8</v>
      </c>
      <c r="JL11" s="48">
        <v>65.400000000000006</v>
      </c>
      <c r="JM11" s="48">
        <v>25.3</v>
      </c>
      <c r="JN11" s="48">
        <v>34.200000000000003</v>
      </c>
      <c r="JO11" s="48" t="s">
        <v>87</v>
      </c>
    </row>
    <row r="12" spans="1:275">
      <c r="A12" s="45"/>
      <c r="B12" s="46" t="s">
        <v>1728</v>
      </c>
      <c r="C12" s="300" t="s">
        <v>1231</v>
      </c>
      <c r="D12" s="46" t="s">
        <v>119</v>
      </c>
      <c r="E12" s="300" t="s">
        <v>0</v>
      </c>
      <c r="F12" s="47" t="s">
        <v>197</v>
      </c>
      <c r="G12" s="47" t="s">
        <v>197</v>
      </c>
      <c r="H12" s="411">
        <v>111.6</v>
      </c>
      <c r="I12" s="411">
        <v>119.9</v>
      </c>
      <c r="J12" s="411">
        <v>136.4</v>
      </c>
      <c r="K12" s="412" t="s">
        <v>197</v>
      </c>
      <c r="L12" s="412" t="s">
        <v>197</v>
      </c>
      <c r="M12" s="412" t="s">
        <v>197</v>
      </c>
      <c r="N12" s="411">
        <v>44.5</v>
      </c>
      <c r="O12" s="412" t="s">
        <v>197</v>
      </c>
      <c r="P12" s="412" t="s">
        <v>197</v>
      </c>
      <c r="Q12" s="412" t="s">
        <v>197</v>
      </c>
      <c r="R12" s="412" t="s">
        <v>197</v>
      </c>
      <c r="S12" s="411">
        <v>80.7</v>
      </c>
      <c r="T12" s="412" t="s">
        <v>197</v>
      </c>
      <c r="U12" s="412" t="s">
        <v>197</v>
      </c>
      <c r="V12" s="412" t="s">
        <v>197</v>
      </c>
      <c r="W12" s="411">
        <v>32.1</v>
      </c>
      <c r="X12" s="412" t="s">
        <v>197</v>
      </c>
      <c r="Y12" s="412" t="s">
        <v>197</v>
      </c>
      <c r="Z12" s="412" t="s">
        <v>197</v>
      </c>
      <c r="AA12" s="412" t="s">
        <v>197</v>
      </c>
      <c r="AB12" s="412" t="s">
        <v>197</v>
      </c>
      <c r="AC12" s="412" t="s">
        <v>197</v>
      </c>
      <c r="AD12" s="412" t="s">
        <v>197</v>
      </c>
      <c r="AE12" s="412" t="s">
        <v>197</v>
      </c>
      <c r="AF12" s="411">
        <v>13.4</v>
      </c>
      <c r="AG12" s="412" t="s">
        <v>197</v>
      </c>
      <c r="AH12" s="411">
        <v>60.5</v>
      </c>
      <c r="AI12" s="412" t="s">
        <v>197</v>
      </c>
      <c r="AJ12" s="412" t="s">
        <v>197</v>
      </c>
      <c r="AK12" s="412" t="s">
        <v>197</v>
      </c>
      <c r="AL12" s="412" t="s">
        <v>197</v>
      </c>
      <c r="AM12" s="412" t="s">
        <v>197</v>
      </c>
      <c r="AN12" s="412" t="s">
        <v>197</v>
      </c>
      <c r="AO12" s="412" t="s">
        <v>197</v>
      </c>
      <c r="AP12" s="412" t="s">
        <v>197</v>
      </c>
      <c r="AQ12" s="412" t="s">
        <v>197</v>
      </c>
      <c r="AR12" s="412" t="s">
        <v>197</v>
      </c>
      <c r="AS12" s="412" t="s">
        <v>197</v>
      </c>
      <c r="AT12" s="411">
        <v>46.6</v>
      </c>
      <c r="AU12" s="412" t="s">
        <v>197</v>
      </c>
      <c r="AV12" s="412" t="s">
        <v>197</v>
      </c>
      <c r="AW12" s="412" t="s">
        <v>197</v>
      </c>
      <c r="AX12" s="412" t="s">
        <v>197</v>
      </c>
      <c r="AY12" s="412" t="s">
        <v>197</v>
      </c>
      <c r="AZ12" s="411">
        <v>65.7</v>
      </c>
      <c r="BA12" s="411">
        <v>50.9</v>
      </c>
      <c r="BB12" s="411">
        <v>51.6</v>
      </c>
      <c r="BC12" s="411">
        <v>92.7</v>
      </c>
      <c r="BD12" s="411">
        <v>67.900000000000006</v>
      </c>
      <c r="BE12" s="411">
        <v>73.7</v>
      </c>
      <c r="BF12" s="411">
        <v>91.6</v>
      </c>
      <c r="BG12" s="411">
        <v>53</v>
      </c>
      <c r="BH12" s="411">
        <v>55.9</v>
      </c>
      <c r="BI12" s="411">
        <v>17.7</v>
      </c>
      <c r="BJ12" s="411">
        <v>13.8</v>
      </c>
      <c r="BK12" s="411">
        <v>15.8</v>
      </c>
      <c r="BL12" s="412" t="s">
        <v>197</v>
      </c>
      <c r="BM12" s="412" t="s">
        <v>197</v>
      </c>
      <c r="BN12" s="412" t="s">
        <v>197</v>
      </c>
      <c r="BO12" s="412" t="s">
        <v>197</v>
      </c>
      <c r="BP12" s="412" t="s">
        <v>197</v>
      </c>
      <c r="BQ12" s="412" t="s">
        <v>197</v>
      </c>
      <c r="BR12" s="412" t="s">
        <v>197</v>
      </c>
      <c r="BS12" s="412" t="s">
        <v>197</v>
      </c>
      <c r="BT12" s="412" t="s">
        <v>197</v>
      </c>
      <c r="BU12" s="412" t="s">
        <v>197</v>
      </c>
      <c r="BV12" s="412" t="s">
        <v>197</v>
      </c>
      <c r="BW12" s="412" t="s">
        <v>197</v>
      </c>
      <c r="BX12" s="412" t="s">
        <v>197</v>
      </c>
      <c r="BY12" s="412" t="s">
        <v>197</v>
      </c>
      <c r="BZ12" s="412" t="s">
        <v>197</v>
      </c>
      <c r="CA12" s="412" t="s">
        <v>197</v>
      </c>
      <c r="CB12" s="412" t="s">
        <v>197</v>
      </c>
      <c r="CC12" s="412" t="s">
        <v>197</v>
      </c>
      <c r="CD12" s="412" t="s">
        <v>197</v>
      </c>
      <c r="CE12" s="412" t="s">
        <v>197</v>
      </c>
      <c r="CF12" s="412" t="s">
        <v>197</v>
      </c>
      <c r="CG12" s="412" t="s">
        <v>197</v>
      </c>
      <c r="CH12" s="412" t="s">
        <v>197</v>
      </c>
      <c r="CI12" s="412" t="s">
        <v>197</v>
      </c>
      <c r="CJ12" s="412" t="s">
        <v>197</v>
      </c>
      <c r="CK12" s="412" t="s">
        <v>197</v>
      </c>
      <c r="CL12" s="412" t="s">
        <v>197</v>
      </c>
      <c r="CM12" s="412" t="s">
        <v>197</v>
      </c>
      <c r="CN12" s="412" t="s">
        <v>197</v>
      </c>
      <c r="CO12" s="412" t="s">
        <v>197</v>
      </c>
      <c r="CP12" s="412" t="s">
        <v>197</v>
      </c>
      <c r="CQ12" s="412" t="s">
        <v>197</v>
      </c>
      <c r="CR12" s="412" t="s">
        <v>197</v>
      </c>
      <c r="CS12" s="412" t="s">
        <v>197</v>
      </c>
      <c r="CT12" s="412" t="s">
        <v>197</v>
      </c>
      <c r="CU12" s="412" t="s">
        <v>197</v>
      </c>
      <c r="CV12" s="412" t="s">
        <v>197</v>
      </c>
      <c r="CW12" s="412" t="s">
        <v>197</v>
      </c>
      <c r="CX12" s="412" t="s">
        <v>197</v>
      </c>
      <c r="CY12" s="412" t="s">
        <v>197</v>
      </c>
      <c r="CZ12" s="412" t="s">
        <v>197</v>
      </c>
      <c r="DA12" s="412" t="s">
        <v>197</v>
      </c>
      <c r="DB12" s="412" t="s">
        <v>197</v>
      </c>
      <c r="DC12" s="412" t="s">
        <v>197</v>
      </c>
      <c r="DD12" s="412" t="s">
        <v>197</v>
      </c>
      <c r="DE12" s="412" t="s">
        <v>197</v>
      </c>
      <c r="DF12" s="412" t="s">
        <v>197</v>
      </c>
      <c r="DG12" s="412" t="s">
        <v>197</v>
      </c>
      <c r="DH12" s="412" t="s">
        <v>197</v>
      </c>
      <c r="DI12" s="412" t="s">
        <v>197</v>
      </c>
      <c r="DJ12" s="412" t="s">
        <v>197</v>
      </c>
      <c r="DK12" s="412" t="s">
        <v>197</v>
      </c>
      <c r="DL12" s="412" t="s">
        <v>197</v>
      </c>
      <c r="DM12" s="412" t="s">
        <v>197</v>
      </c>
      <c r="DN12" s="412" t="s">
        <v>197</v>
      </c>
      <c r="DO12" s="412" t="s">
        <v>197</v>
      </c>
      <c r="DP12" s="412" t="s">
        <v>197</v>
      </c>
      <c r="DQ12" s="412" t="s">
        <v>197</v>
      </c>
      <c r="DR12" s="412" t="s">
        <v>197</v>
      </c>
      <c r="DS12" s="412" t="s">
        <v>197</v>
      </c>
      <c r="DT12" s="412" t="s">
        <v>197</v>
      </c>
      <c r="DU12" s="412" t="s">
        <v>197</v>
      </c>
      <c r="DV12" s="412" t="s">
        <v>197</v>
      </c>
      <c r="DW12" s="412" t="s">
        <v>197</v>
      </c>
      <c r="DX12" s="412" t="s">
        <v>197</v>
      </c>
      <c r="DY12" s="412" t="s">
        <v>197</v>
      </c>
      <c r="DZ12" s="412" t="s">
        <v>197</v>
      </c>
      <c r="EA12" s="412" t="s">
        <v>197</v>
      </c>
      <c r="EB12" s="412" t="s">
        <v>197</v>
      </c>
      <c r="EC12" s="412" t="s">
        <v>197</v>
      </c>
      <c r="ED12" s="412" t="s">
        <v>197</v>
      </c>
      <c r="EE12" s="412" t="s">
        <v>197</v>
      </c>
      <c r="EF12" s="412" t="s">
        <v>197</v>
      </c>
      <c r="EG12" s="412" t="s">
        <v>197</v>
      </c>
      <c r="EH12" s="412" t="s">
        <v>197</v>
      </c>
      <c r="EI12" s="412" t="s">
        <v>197</v>
      </c>
      <c r="EJ12" s="412" t="s">
        <v>197</v>
      </c>
      <c r="EK12" s="412" t="s">
        <v>197</v>
      </c>
      <c r="EL12" s="412" t="s">
        <v>197</v>
      </c>
      <c r="EM12" s="412" t="s">
        <v>197</v>
      </c>
      <c r="EN12" s="412" t="s">
        <v>197</v>
      </c>
      <c r="EO12" s="412" t="s">
        <v>197</v>
      </c>
      <c r="EP12" s="412" t="s">
        <v>197</v>
      </c>
      <c r="EQ12" s="412" t="s">
        <v>197</v>
      </c>
      <c r="ER12" s="412" t="s">
        <v>197</v>
      </c>
      <c r="ES12" s="412" t="s">
        <v>197</v>
      </c>
      <c r="ET12" s="412" t="s">
        <v>197</v>
      </c>
      <c r="EU12" s="412" t="s">
        <v>197</v>
      </c>
      <c r="EV12" s="411">
        <v>55.8</v>
      </c>
      <c r="EW12" s="411">
        <v>47.6</v>
      </c>
      <c r="EX12" s="411">
        <v>50.2</v>
      </c>
      <c r="EY12" s="412" t="s">
        <v>197</v>
      </c>
      <c r="EZ12" s="411">
        <v>34.200000000000003</v>
      </c>
      <c r="FA12" s="411">
        <v>44.7</v>
      </c>
      <c r="FB12" s="411">
        <v>40.6</v>
      </c>
      <c r="FC12" s="412" t="s">
        <v>197</v>
      </c>
      <c r="FD12" s="411">
        <v>32</v>
      </c>
      <c r="FE12" s="411">
        <v>45.6</v>
      </c>
      <c r="FF12" s="411">
        <v>39.799999999999997</v>
      </c>
      <c r="FG12" s="412" t="s">
        <v>197</v>
      </c>
      <c r="FH12" s="412" t="s">
        <v>197</v>
      </c>
      <c r="FI12" s="412" t="s">
        <v>197</v>
      </c>
      <c r="FJ12" s="412" t="s">
        <v>197</v>
      </c>
      <c r="FK12" s="412" t="s">
        <v>197</v>
      </c>
      <c r="FL12" s="412" t="s">
        <v>197</v>
      </c>
      <c r="FM12" s="411">
        <v>26</v>
      </c>
      <c r="FN12" s="411">
        <v>56.9</v>
      </c>
      <c r="FO12" s="411">
        <v>38.9</v>
      </c>
      <c r="FP12" s="411">
        <v>39.4</v>
      </c>
      <c r="FQ12" s="411">
        <v>37.200000000000003</v>
      </c>
      <c r="FR12" s="411">
        <v>38</v>
      </c>
      <c r="FS12" s="411">
        <v>38.4</v>
      </c>
      <c r="FT12" s="411">
        <v>69.7</v>
      </c>
      <c r="FU12" s="411">
        <v>50.2</v>
      </c>
      <c r="FV12" s="412" t="s">
        <v>197</v>
      </c>
      <c r="FW12" s="412" t="s">
        <v>197</v>
      </c>
      <c r="FX12" s="411">
        <v>46.8</v>
      </c>
      <c r="FY12" s="411">
        <v>108.7</v>
      </c>
      <c r="FZ12" s="411">
        <v>108.1</v>
      </c>
      <c r="GA12" s="411">
        <v>60.3</v>
      </c>
      <c r="GB12" s="411">
        <v>33.200000000000003</v>
      </c>
      <c r="GC12" s="411">
        <v>38.4</v>
      </c>
      <c r="GD12" s="411">
        <v>286.2</v>
      </c>
      <c r="GE12" s="411">
        <v>191.4</v>
      </c>
      <c r="GF12" s="411">
        <v>253.9</v>
      </c>
      <c r="GG12" s="412" t="s">
        <v>197</v>
      </c>
      <c r="GH12" s="412" t="s">
        <v>197</v>
      </c>
      <c r="GI12" s="412" t="s">
        <v>197</v>
      </c>
      <c r="GJ12" s="412" t="s">
        <v>197</v>
      </c>
      <c r="GK12" s="412" t="s">
        <v>197</v>
      </c>
      <c r="GL12" s="412" t="s">
        <v>197</v>
      </c>
      <c r="GM12" s="412" t="s">
        <v>197</v>
      </c>
      <c r="GN12" s="412" t="s">
        <v>197</v>
      </c>
      <c r="GO12" s="412" t="s">
        <v>197</v>
      </c>
      <c r="GP12" s="412" t="s">
        <v>197</v>
      </c>
      <c r="GQ12" s="412" t="s">
        <v>197</v>
      </c>
      <c r="GR12" s="412" t="s">
        <v>197</v>
      </c>
      <c r="GS12" s="412" t="s">
        <v>197</v>
      </c>
      <c r="GT12" s="411">
        <v>18.2</v>
      </c>
      <c r="GU12" s="411">
        <v>14.5</v>
      </c>
      <c r="GV12" s="412" t="s">
        <v>197</v>
      </c>
      <c r="GW12" s="412" t="s">
        <v>197</v>
      </c>
      <c r="GX12" s="412" t="s">
        <v>197</v>
      </c>
      <c r="GY12" s="411">
        <v>11.6</v>
      </c>
      <c r="GZ12" s="411">
        <v>7.5</v>
      </c>
      <c r="HA12" s="411">
        <v>9.5</v>
      </c>
      <c r="HB12" s="411">
        <v>28.1</v>
      </c>
      <c r="HC12" s="411">
        <v>21.7</v>
      </c>
      <c r="HD12" s="411">
        <v>23.6</v>
      </c>
      <c r="HE12" s="412" t="s">
        <v>197</v>
      </c>
      <c r="HF12" s="412" t="s">
        <v>197</v>
      </c>
      <c r="HG12" s="412" t="s">
        <v>197</v>
      </c>
      <c r="HH12" s="412" t="s">
        <v>197</v>
      </c>
      <c r="HI12" s="412" t="s">
        <v>197</v>
      </c>
      <c r="HJ12" s="412" t="s">
        <v>197</v>
      </c>
      <c r="HK12" s="412" t="s">
        <v>197</v>
      </c>
      <c r="HL12" s="412" t="s">
        <v>197</v>
      </c>
      <c r="HM12" s="412" t="s">
        <v>197</v>
      </c>
      <c r="HN12" s="412" t="s">
        <v>197</v>
      </c>
      <c r="HO12" s="412" t="s">
        <v>197</v>
      </c>
      <c r="HP12" s="412" t="s">
        <v>197</v>
      </c>
      <c r="HQ12" s="412" t="s">
        <v>197</v>
      </c>
      <c r="HR12" s="412" t="s">
        <v>197</v>
      </c>
      <c r="HS12" s="412" t="s">
        <v>197</v>
      </c>
      <c r="HT12" s="412" t="s">
        <v>197</v>
      </c>
      <c r="HU12" s="411">
        <v>244.1</v>
      </c>
      <c r="HV12" s="411">
        <v>83.7</v>
      </c>
      <c r="HW12" s="411">
        <v>93.6</v>
      </c>
      <c r="HX12" s="412" t="s">
        <v>197</v>
      </c>
      <c r="HY12" s="412" t="s">
        <v>197</v>
      </c>
      <c r="HZ12" s="412" t="s">
        <v>197</v>
      </c>
      <c r="IA12" s="412" t="s">
        <v>197</v>
      </c>
      <c r="IB12" s="412" t="s">
        <v>197</v>
      </c>
      <c r="IC12" s="412" t="s">
        <v>197</v>
      </c>
      <c r="ID12" s="411">
        <v>9.9</v>
      </c>
      <c r="IE12" s="412" t="s">
        <v>197</v>
      </c>
      <c r="IF12" s="412" t="s">
        <v>197</v>
      </c>
      <c r="IG12" s="412" t="s">
        <v>197</v>
      </c>
      <c r="IH12" s="411">
        <v>45.3</v>
      </c>
      <c r="II12" s="412" t="s">
        <v>197</v>
      </c>
      <c r="IJ12" s="412" t="s">
        <v>197</v>
      </c>
      <c r="IK12" s="412" t="s">
        <v>197</v>
      </c>
      <c r="IL12" s="412" t="s">
        <v>197</v>
      </c>
      <c r="IM12" s="412" t="s">
        <v>197</v>
      </c>
      <c r="IN12" s="412" t="s">
        <v>197</v>
      </c>
      <c r="IO12" s="412" t="s">
        <v>197</v>
      </c>
      <c r="IP12" s="412" t="s">
        <v>197</v>
      </c>
      <c r="IQ12" s="412" t="s">
        <v>197</v>
      </c>
      <c r="IR12" s="411">
        <v>87.7</v>
      </c>
      <c r="IS12" s="411">
        <v>51.4</v>
      </c>
      <c r="IT12" s="411">
        <v>65</v>
      </c>
      <c r="IU12" s="412" t="s">
        <v>197</v>
      </c>
      <c r="IV12" s="412" t="s">
        <v>197</v>
      </c>
      <c r="IW12" s="412" t="s">
        <v>197</v>
      </c>
      <c r="IX12" s="412" t="s">
        <v>197</v>
      </c>
      <c r="IY12" s="412" t="s">
        <v>197</v>
      </c>
      <c r="IZ12" s="412" t="s">
        <v>197</v>
      </c>
      <c r="JA12" s="412" t="s">
        <v>197</v>
      </c>
      <c r="JB12" s="412" t="s">
        <v>197</v>
      </c>
      <c r="JC12" s="412" t="s">
        <v>197</v>
      </c>
      <c r="JD12" s="412" t="s">
        <v>197</v>
      </c>
      <c r="JE12" s="412" t="s">
        <v>197</v>
      </c>
      <c r="JF12" s="49" t="s">
        <v>87</v>
      </c>
      <c r="JG12" s="49" t="s">
        <v>87</v>
      </c>
      <c r="JH12" s="49" t="s">
        <v>87</v>
      </c>
      <c r="JI12" s="49">
        <v>60.2</v>
      </c>
      <c r="JJ12" s="49">
        <v>42.8</v>
      </c>
      <c r="JK12" s="49">
        <v>52.6</v>
      </c>
      <c r="JL12" s="49">
        <v>52</v>
      </c>
      <c r="JM12" s="49">
        <v>54.2</v>
      </c>
      <c r="JN12" s="49">
        <v>45.9</v>
      </c>
      <c r="JO12" s="49" t="s">
        <v>87</v>
      </c>
    </row>
    <row r="13" spans="1:275">
      <c r="A13" s="45"/>
      <c r="B13" s="46" t="s">
        <v>1729</v>
      </c>
      <c r="C13" s="300" t="s">
        <v>1232</v>
      </c>
      <c r="D13" s="46" t="s">
        <v>119</v>
      </c>
      <c r="E13" s="300" t="s">
        <v>0</v>
      </c>
      <c r="F13" s="47" t="s">
        <v>197</v>
      </c>
      <c r="G13" s="47" t="s">
        <v>197</v>
      </c>
      <c r="H13" s="411">
        <v>116.2</v>
      </c>
      <c r="I13" s="411">
        <v>120.2</v>
      </c>
      <c r="J13" s="411">
        <v>75.599999999999994</v>
      </c>
      <c r="K13" s="412" t="s">
        <v>197</v>
      </c>
      <c r="L13" s="412" t="s">
        <v>197</v>
      </c>
      <c r="M13" s="412" t="s">
        <v>197</v>
      </c>
      <c r="N13" s="412" t="s">
        <v>197</v>
      </c>
      <c r="O13" s="412" t="s">
        <v>197</v>
      </c>
      <c r="P13" s="412" t="s">
        <v>197</v>
      </c>
      <c r="Q13" s="412" t="s">
        <v>197</v>
      </c>
      <c r="R13" s="411">
        <v>109.3</v>
      </c>
      <c r="S13" s="412" t="s">
        <v>197</v>
      </c>
      <c r="T13" s="412" t="s">
        <v>197</v>
      </c>
      <c r="U13" s="412" t="s">
        <v>197</v>
      </c>
      <c r="V13" s="412" t="s">
        <v>197</v>
      </c>
      <c r="W13" s="412" t="s">
        <v>197</v>
      </c>
      <c r="X13" s="412" t="s">
        <v>197</v>
      </c>
      <c r="Y13" s="412" t="s">
        <v>197</v>
      </c>
      <c r="Z13" s="411">
        <v>95.4</v>
      </c>
      <c r="AA13" s="411">
        <v>105.4</v>
      </c>
      <c r="AB13" s="412" t="s">
        <v>197</v>
      </c>
      <c r="AC13" s="412" t="s">
        <v>197</v>
      </c>
      <c r="AD13" s="412" t="s">
        <v>197</v>
      </c>
      <c r="AE13" s="412" t="s">
        <v>197</v>
      </c>
      <c r="AF13" s="412" t="s">
        <v>197</v>
      </c>
      <c r="AG13" s="412" t="s">
        <v>197</v>
      </c>
      <c r="AH13" s="411">
        <v>91.3</v>
      </c>
      <c r="AI13" s="412" t="s">
        <v>197</v>
      </c>
      <c r="AJ13" s="412" t="s">
        <v>197</v>
      </c>
      <c r="AK13" s="412" t="s">
        <v>197</v>
      </c>
      <c r="AL13" s="412" t="s">
        <v>197</v>
      </c>
      <c r="AM13" s="412" t="s">
        <v>197</v>
      </c>
      <c r="AN13" s="412" t="s">
        <v>197</v>
      </c>
      <c r="AO13" s="412" t="s">
        <v>197</v>
      </c>
      <c r="AP13" s="412" t="s">
        <v>197</v>
      </c>
      <c r="AQ13" s="412" t="s">
        <v>197</v>
      </c>
      <c r="AR13" s="412" t="s">
        <v>197</v>
      </c>
      <c r="AS13" s="412" t="s">
        <v>197</v>
      </c>
      <c r="AT13" s="411">
        <v>89.2</v>
      </c>
      <c r="AU13" s="412" t="s">
        <v>197</v>
      </c>
      <c r="AV13" s="412" t="s">
        <v>197</v>
      </c>
      <c r="AW13" s="412" t="s">
        <v>197</v>
      </c>
      <c r="AX13" s="412" t="s">
        <v>197</v>
      </c>
      <c r="AY13" s="412" t="s">
        <v>197</v>
      </c>
      <c r="AZ13" s="411">
        <v>174.2</v>
      </c>
      <c r="BA13" s="411">
        <v>82.1</v>
      </c>
      <c r="BB13" s="411">
        <v>86.2</v>
      </c>
      <c r="BC13" s="411">
        <v>128.80000000000001</v>
      </c>
      <c r="BD13" s="411">
        <v>67.5</v>
      </c>
      <c r="BE13" s="411">
        <v>81.900000000000006</v>
      </c>
      <c r="BF13" s="411">
        <v>139.19999999999999</v>
      </c>
      <c r="BG13" s="411">
        <v>73.5</v>
      </c>
      <c r="BH13" s="411">
        <v>78.3</v>
      </c>
      <c r="BI13" s="411">
        <v>81.099999999999994</v>
      </c>
      <c r="BJ13" s="411">
        <v>48.2</v>
      </c>
      <c r="BK13" s="411">
        <v>64.900000000000006</v>
      </c>
      <c r="BL13" s="412" t="s">
        <v>197</v>
      </c>
      <c r="BM13" s="412" t="s">
        <v>197</v>
      </c>
      <c r="BN13" s="412" t="s">
        <v>197</v>
      </c>
      <c r="BO13" s="412" t="s">
        <v>197</v>
      </c>
      <c r="BP13" s="412" t="s">
        <v>197</v>
      </c>
      <c r="BQ13" s="412" t="s">
        <v>197</v>
      </c>
      <c r="BR13" s="412" t="s">
        <v>197</v>
      </c>
      <c r="BS13" s="412" t="s">
        <v>197</v>
      </c>
      <c r="BT13" s="412" t="s">
        <v>197</v>
      </c>
      <c r="BU13" s="412" t="s">
        <v>197</v>
      </c>
      <c r="BV13" s="412" t="s">
        <v>197</v>
      </c>
      <c r="BW13" s="412" t="s">
        <v>197</v>
      </c>
      <c r="BX13" s="412" t="s">
        <v>197</v>
      </c>
      <c r="BY13" s="412" t="s">
        <v>197</v>
      </c>
      <c r="BZ13" s="412" t="s">
        <v>197</v>
      </c>
      <c r="CA13" s="412" t="s">
        <v>197</v>
      </c>
      <c r="CB13" s="412" t="s">
        <v>197</v>
      </c>
      <c r="CC13" s="412" t="s">
        <v>197</v>
      </c>
      <c r="CD13" s="412" t="s">
        <v>197</v>
      </c>
      <c r="CE13" s="412" t="s">
        <v>197</v>
      </c>
      <c r="CF13" s="412" t="s">
        <v>197</v>
      </c>
      <c r="CG13" s="412" t="s">
        <v>197</v>
      </c>
      <c r="CH13" s="412" t="s">
        <v>197</v>
      </c>
      <c r="CI13" s="412" t="s">
        <v>197</v>
      </c>
      <c r="CJ13" s="412" t="s">
        <v>197</v>
      </c>
      <c r="CK13" s="412" t="s">
        <v>197</v>
      </c>
      <c r="CL13" s="412" t="s">
        <v>197</v>
      </c>
      <c r="CM13" s="412" t="s">
        <v>197</v>
      </c>
      <c r="CN13" s="412" t="s">
        <v>197</v>
      </c>
      <c r="CO13" s="412" t="s">
        <v>197</v>
      </c>
      <c r="CP13" s="412" t="s">
        <v>197</v>
      </c>
      <c r="CQ13" s="412" t="s">
        <v>197</v>
      </c>
      <c r="CR13" s="412" t="s">
        <v>197</v>
      </c>
      <c r="CS13" s="412" t="s">
        <v>197</v>
      </c>
      <c r="CT13" s="412" t="s">
        <v>197</v>
      </c>
      <c r="CU13" s="412" t="s">
        <v>197</v>
      </c>
      <c r="CV13" s="412" t="s">
        <v>197</v>
      </c>
      <c r="CW13" s="412" t="s">
        <v>197</v>
      </c>
      <c r="CX13" s="412" t="s">
        <v>197</v>
      </c>
      <c r="CY13" s="412" t="s">
        <v>197</v>
      </c>
      <c r="CZ13" s="412" t="s">
        <v>197</v>
      </c>
      <c r="DA13" s="412" t="s">
        <v>197</v>
      </c>
      <c r="DB13" s="412" t="s">
        <v>197</v>
      </c>
      <c r="DC13" s="412" t="s">
        <v>197</v>
      </c>
      <c r="DD13" s="412" t="s">
        <v>197</v>
      </c>
      <c r="DE13" s="412" t="s">
        <v>197</v>
      </c>
      <c r="DF13" s="412" t="s">
        <v>197</v>
      </c>
      <c r="DG13" s="412" t="s">
        <v>197</v>
      </c>
      <c r="DH13" s="412" t="s">
        <v>197</v>
      </c>
      <c r="DI13" s="412" t="s">
        <v>197</v>
      </c>
      <c r="DJ13" s="412" t="s">
        <v>197</v>
      </c>
      <c r="DK13" s="412" t="s">
        <v>197</v>
      </c>
      <c r="DL13" s="412" t="s">
        <v>197</v>
      </c>
      <c r="DM13" s="412" t="s">
        <v>197</v>
      </c>
      <c r="DN13" s="412" t="s">
        <v>197</v>
      </c>
      <c r="DO13" s="412" t="s">
        <v>197</v>
      </c>
      <c r="DP13" s="412" t="s">
        <v>197</v>
      </c>
      <c r="DQ13" s="412" t="s">
        <v>197</v>
      </c>
      <c r="DR13" s="412" t="s">
        <v>197</v>
      </c>
      <c r="DS13" s="412" t="s">
        <v>197</v>
      </c>
      <c r="DT13" s="412" t="s">
        <v>197</v>
      </c>
      <c r="DU13" s="412" t="s">
        <v>197</v>
      </c>
      <c r="DV13" s="412" t="s">
        <v>197</v>
      </c>
      <c r="DW13" s="412" t="s">
        <v>197</v>
      </c>
      <c r="DX13" s="412" t="s">
        <v>197</v>
      </c>
      <c r="DY13" s="412" t="s">
        <v>197</v>
      </c>
      <c r="DZ13" s="412" t="s">
        <v>197</v>
      </c>
      <c r="EA13" s="412" t="s">
        <v>197</v>
      </c>
      <c r="EB13" s="412" t="s">
        <v>197</v>
      </c>
      <c r="EC13" s="412" t="s">
        <v>197</v>
      </c>
      <c r="ED13" s="412" t="s">
        <v>197</v>
      </c>
      <c r="EE13" s="412" t="s">
        <v>197</v>
      </c>
      <c r="EF13" s="412" t="s">
        <v>197</v>
      </c>
      <c r="EG13" s="412" t="s">
        <v>197</v>
      </c>
      <c r="EH13" s="412" t="s">
        <v>197</v>
      </c>
      <c r="EI13" s="412" t="s">
        <v>197</v>
      </c>
      <c r="EJ13" s="412" t="s">
        <v>197</v>
      </c>
      <c r="EK13" s="412" t="s">
        <v>197</v>
      </c>
      <c r="EL13" s="412" t="s">
        <v>197</v>
      </c>
      <c r="EM13" s="412" t="s">
        <v>197</v>
      </c>
      <c r="EN13" s="412" t="s">
        <v>197</v>
      </c>
      <c r="EO13" s="412" t="s">
        <v>197</v>
      </c>
      <c r="EP13" s="412" t="s">
        <v>197</v>
      </c>
      <c r="EQ13" s="412" t="s">
        <v>197</v>
      </c>
      <c r="ER13" s="412" t="s">
        <v>197</v>
      </c>
      <c r="ES13" s="412" t="s">
        <v>197</v>
      </c>
      <c r="ET13" s="412" t="s">
        <v>197</v>
      </c>
      <c r="EU13" s="412" t="s">
        <v>197</v>
      </c>
      <c r="EV13" s="411">
        <v>77.8</v>
      </c>
      <c r="EW13" s="411">
        <v>44.1</v>
      </c>
      <c r="EX13" s="411">
        <v>54.9</v>
      </c>
      <c r="EY13" s="412" t="s">
        <v>197</v>
      </c>
      <c r="EZ13" s="411">
        <v>133.1</v>
      </c>
      <c r="FA13" s="411">
        <v>118.5</v>
      </c>
      <c r="FB13" s="411">
        <v>124.2</v>
      </c>
      <c r="FC13" s="412" t="s">
        <v>197</v>
      </c>
      <c r="FD13" s="411">
        <v>142.80000000000001</v>
      </c>
      <c r="FE13" s="411">
        <v>74.099999999999994</v>
      </c>
      <c r="FF13" s="411">
        <v>103.4</v>
      </c>
      <c r="FG13" s="412" t="s">
        <v>197</v>
      </c>
      <c r="FH13" s="412" t="s">
        <v>197</v>
      </c>
      <c r="FI13" s="412" t="s">
        <v>197</v>
      </c>
      <c r="FJ13" s="412" t="s">
        <v>197</v>
      </c>
      <c r="FK13" s="412" t="s">
        <v>197</v>
      </c>
      <c r="FL13" s="412" t="s">
        <v>197</v>
      </c>
      <c r="FM13" s="411">
        <v>107.3</v>
      </c>
      <c r="FN13" s="411">
        <v>99.9</v>
      </c>
      <c r="FO13" s="411">
        <v>104.2</v>
      </c>
      <c r="FP13" s="411">
        <v>163.80000000000001</v>
      </c>
      <c r="FQ13" s="411">
        <v>128.19999999999999</v>
      </c>
      <c r="FR13" s="411">
        <v>140.5</v>
      </c>
      <c r="FS13" s="411">
        <v>77.599999999999994</v>
      </c>
      <c r="FT13" s="411">
        <v>67.900000000000006</v>
      </c>
      <c r="FU13" s="411">
        <v>73.900000000000006</v>
      </c>
      <c r="FV13" s="411">
        <v>37.4</v>
      </c>
      <c r="FW13" s="412" t="s">
        <v>197</v>
      </c>
      <c r="FX13" s="411">
        <v>90.4</v>
      </c>
      <c r="FY13" s="411">
        <v>100.3</v>
      </c>
      <c r="FZ13" s="411">
        <v>100.2</v>
      </c>
      <c r="GA13" s="411">
        <v>74.2</v>
      </c>
      <c r="GB13" s="411">
        <v>79.8</v>
      </c>
      <c r="GC13" s="411">
        <v>78.7</v>
      </c>
      <c r="GD13" s="412" t="s">
        <v>197</v>
      </c>
      <c r="GE13" s="412" t="s">
        <v>197</v>
      </c>
      <c r="GF13" s="412" t="s">
        <v>197</v>
      </c>
      <c r="GG13" s="411">
        <v>308.3</v>
      </c>
      <c r="GH13" s="411">
        <v>238</v>
      </c>
      <c r="GI13" s="411">
        <v>238.5</v>
      </c>
      <c r="GJ13" s="412" t="s">
        <v>197</v>
      </c>
      <c r="GK13" s="412" t="s">
        <v>197</v>
      </c>
      <c r="GL13" s="412" t="s">
        <v>197</v>
      </c>
      <c r="GM13" s="411">
        <v>1458.2</v>
      </c>
      <c r="GN13" s="411">
        <v>107.1</v>
      </c>
      <c r="GO13" s="411">
        <v>607.29999999999995</v>
      </c>
      <c r="GP13" s="412" t="s">
        <v>197</v>
      </c>
      <c r="GQ13" s="412" t="s">
        <v>197</v>
      </c>
      <c r="GR13" s="412" t="s">
        <v>197</v>
      </c>
      <c r="GS13" s="411">
        <v>54.3</v>
      </c>
      <c r="GT13" s="411">
        <v>335.7</v>
      </c>
      <c r="GU13" s="411">
        <v>279</v>
      </c>
      <c r="GV13" s="412" t="s">
        <v>197</v>
      </c>
      <c r="GW13" s="412" t="s">
        <v>197</v>
      </c>
      <c r="GX13" s="412" t="s">
        <v>197</v>
      </c>
      <c r="GY13" s="411">
        <v>85.2</v>
      </c>
      <c r="GZ13" s="411">
        <v>66.400000000000006</v>
      </c>
      <c r="HA13" s="411">
        <v>75.7</v>
      </c>
      <c r="HB13" s="412" t="s">
        <v>197</v>
      </c>
      <c r="HC13" s="412" t="s">
        <v>197</v>
      </c>
      <c r="HD13" s="412" t="s">
        <v>197</v>
      </c>
      <c r="HE13" s="412" t="s">
        <v>197</v>
      </c>
      <c r="HF13" s="412" t="s">
        <v>197</v>
      </c>
      <c r="HG13" s="412" t="s">
        <v>197</v>
      </c>
      <c r="HH13" s="412" t="s">
        <v>197</v>
      </c>
      <c r="HI13" s="412" t="s">
        <v>197</v>
      </c>
      <c r="HJ13" s="412" t="s">
        <v>197</v>
      </c>
      <c r="HK13" s="412" t="s">
        <v>197</v>
      </c>
      <c r="HL13" s="412" t="s">
        <v>197</v>
      </c>
      <c r="HM13" s="412" t="s">
        <v>197</v>
      </c>
      <c r="HN13" s="412" t="s">
        <v>197</v>
      </c>
      <c r="HO13" s="412" t="s">
        <v>197</v>
      </c>
      <c r="HP13" s="412" t="s">
        <v>197</v>
      </c>
      <c r="HQ13" s="412" t="s">
        <v>197</v>
      </c>
      <c r="HR13" s="412" t="s">
        <v>197</v>
      </c>
      <c r="HS13" s="412" t="s">
        <v>197</v>
      </c>
      <c r="HT13" s="412" t="s">
        <v>197</v>
      </c>
      <c r="HU13" s="411">
        <v>56.6</v>
      </c>
      <c r="HV13" s="411">
        <v>66</v>
      </c>
      <c r="HW13" s="411">
        <v>65.400000000000006</v>
      </c>
      <c r="HX13" s="412" t="s">
        <v>197</v>
      </c>
      <c r="HY13" s="412" t="s">
        <v>197</v>
      </c>
      <c r="HZ13" s="412" t="s">
        <v>197</v>
      </c>
      <c r="IA13" s="412" t="s">
        <v>197</v>
      </c>
      <c r="IB13" s="412" t="s">
        <v>197</v>
      </c>
      <c r="IC13" s="412" t="s">
        <v>197</v>
      </c>
      <c r="ID13" s="412" t="s">
        <v>197</v>
      </c>
      <c r="IE13" s="412" t="s">
        <v>197</v>
      </c>
      <c r="IF13" s="412" t="s">
        <v>197</v>
      </c>
      <c r="IG13" s="412" t="s">
        <v>197</v>
      </c>
      <c r="IH13" s="411">
        <v>18.8</v>
      </c>
      <c r="II13" s="412" t="s">
        <v>197</v>
      </c>
      <c r="IJ13" s="412" t="s">
        <v>197</v>
      </c>
      <c r="IK13" s="412" t="s">
        <v>197</v>
      </c>
      <c r="IL13" s="412" t="s">
        <v>197</v>
      </c>
      <c r="IM13" s="412" t="s">
        <v>197</v>
      </c>
      <c r="IN13" s="412" t="s">
        <v>197</v>
      </c>
      <c r="IO13" s="412" t="s">
        <v>197</v>
      </c>
      <c r="IP13" s="412" t="s">
        <v>197</v>
      </c>
      <c r="IQ13" s="412" t="s">
        <v>197</v>
      </c>
      <c r="IR13" s="411">
        <v>260.60000000000002</v>
      </c>
      <c r="IS13" s="411">
        <v>119.6</v>
      </c>
      <c r="IT13" s="411">
        <v>172.4</v>
      </c>
      <c r="IU13" s="412" t="s">
        <v>197</v>
      </c>
      <c r="IV13" s="412" t="s">
        <v>197</v>
      </c>
      <c r="IW13" s="412" t="s">
        <v>197</v>
      </c>
      <c r="IX13" s="412" t="s">
        <v>197</v>
      </c>
      <c r="IY13" s="412" t="s">
        <v>197</v>
      </c>
      <c r="IZ13" s="412" t="s">
        <v>197</v>
      </c>
      <c r="JA13" s="412" t="s">
        <v>197</v>
      </c>
      <c r="JB13" s="412" t="s">
        <v>197</v>
      </c>
      <c r="JC13" s="412" t="s">
        <v>197</v>
      </c>
      <c r="JD13" s="412" t="s">
        <v>197</v>
      </c>
      <c r="JE13" s="412" t="s">
        <v>197</v>
      </c>
      <c r="JF13" s="49" t="s">
        <v>87</v>
      </c>
      <c r="JG13" s="49" t="s">
        <v>87</v>
      </c>
      <c r="JH13" s="49" t="s">
        <v>87</v>
      </c>
      <c r="JI13" s="49">
        <v>47.2</v>
      </c>
      <c r="JJ13" s="49">
        <v>6.5</v>
      </c>
      <c r="JK13" s="49">
        <v>7.1</v>
      </c>
      <c r="JL13" s="49">
        <v>36.9</v>
      </c>
      <c r="JM13" s="49">
        <v>7.2</v>
      </c>
      <c r="JN13" s="49">
        <v>6.2</v>
      </c>
      <c r="JO13" s="49" t="s">
        <v>87</v>
      </c>
    </row>
    <row r="14" spans="1:275">
      <c r="A14" s="45"/>
      <c r="B14" s="46" t="s">
        <v>1730</v>
      </c>
      <c r="C14" s="300" t="s">
        <v>1233</v>
      </c>
      <c r="D14" s="46" t="s">
        <v>119</v>
      </c>
      <c r="E14" s="300" t="s">
        <v>0</v>
      </c>
      <c r="F14" s="47" t="s">
        <v>197</v>
      </c>
      <c r="G14" s="47" t="s">
        <v>197</v>
      </c>
      <c r="H14" s="412" t="s">
        <v>197</v>
      </c>
      <c r="I14" s="412" t="s">
        <v>197</v>
      </c>
      <c r="J14" s="412" t="s">
        <v>197</v>
      </c>
      <c r="K14" s="412" t="s">
        <v>197</v>
      </c>
      <c r="L14" s="412" t="s">
        <v>197</v>
      </c>
      <c r="M14" s="412" t="s">
        <v>197</v>
      </c>
      <c r="N14" s="412" t="s">
        <v>197</v>
      </c>
      <c r="O14" s="412" t="s">
        <v>197</v>
      </c>
      <c r="P14" s="412" t="s">
        <v>197</v>
      </c>
      <c r="Q14" s="412" t="s">
        <v>197</v>
      </c>
      <c r="R14" s="412" t="s">
        <v>197</v>
      </c>
      <c r="S14" s="412" t="s">
        <v>197</v>
      </c>
      <c r="T14" s="412" t="s">
        <v>197</v>
      </c>
      <c r="U14" s="412" t="s">
        <v>197</v>
      </c>
      <c r="V14" s="412" t="s">
        <v>197</v>
      </c>
      <c r="W14" s="412" t="s">
        <v>197</v>
      </c>
      <c r="X14" s="412" t="s">
        <v>197</v>
      </c>
      <c r="Y14" s="412" t="s">
        <v>197</v>
      </c>
      <c r="Z14" s="412" t="s">
        <v>197</v>
      </c>
      <c r="AA14" s="412" t="s">
        <v>197</v>
      </c>
      <c r="AB14" s="412" t="s">
        <v>197</v>
      </c>
      <c r="AC14" s="412" t="s">
        <v>197</v>
      </c>
      <c r="AD14" s="412" t="s">
        <v>197</v>
      </c>
      <c r="AE14" s="412" t="s">
        <v>197</v>
      </c>
      <c r="AF14" s="412" t="s">
        <v>197</v>
      </c>
      <c r="AG14" s="412" t="s">
        <v>197</v>
      </c>
      <c r="AH14" s="412" t="s">
        <v>197</v>
      </c>
      <c r="AI14" s="412" t="s">
        <v>197</v>
      </c>
      <c r="AJ14" s="412" t="s">
        <v>197</v>
      </c>
      <c r="AK14" s="412" t="s">
        <v>197</v>
      </c>
      <c r="AL14" s="412" t="s">
        <v>197</v>
      </c>
      <c r="AM14" s="412" t="s">
        <v>197</v>
      </c>
      <c r="AN14" s="412" t="s">
        <v>197</v>
      </c>
      <c r="AO14" s="412" t="s">
        <v>197</v>
      </c>
      <c r="AP14" s="412" t="s">
        <v>197</v>
      </c>
      <c r="AQ14" s="412" t="s">
        <v>197</v>
      </c>
      <c r="AR14" s="412" t="s">
        <v>197</v>
      </c>
      <c r="AS14" s="412" t="s">
        <v>197</v>
      </c>
      <c r="AT14" s="412" t="s">
        <v>197</v>
      </c>
      <c r="AU14" s="412" t="s">
        <v>197</v>
      </c>
      <c r="AV14" s="412" t="s">
        <v>197</v>
      </c>
      <c r="AW14" s="412" t="s">
        <v>197</v>
      </c>
      <c r="AX14" s="412" t="s">
        <v>197</v>
      </c>
      <c r="AY14" s="412" t="s">
        <v>197</v>
      </c>
      <c r="AZ14" s="411">
        <v>263.39999999999998</v>
      </c>
      <c r="BA14" s="411">
        <v>69.400000000000006</v>
      </c>
      <c r="BB14" s="411">
        <v>78.099999999999994</v>
      </c>
      <c r="BC14" s="411">
        <v>114.3</v>
      </c>
      <c r="BD14" s="411">
        <v>45.9</v>
      </c>
      <c r="BE14" s="411">
        <v>62.4</v>
      </c>
      <c r="BF14" s="411">
        <v>115.8</v>
      </c>
      <c r="BG14" s="411">
        <v>49</v>
      </c>
      <c r="BH14" s="411">
        <v>54</v>
      </c>
      <c r="BI14" s="412" t="s">
        <v>197</v>
      </c>
      <c r="BJ14" s="412" t="s">
        <v>197</v>
      </c>
      <c r="BK14" s="412" t="s">
        <v>197</v>
      </c>
      <c r="BL14" s="412" t="s">
        <v>197</v>
      </c>
      <c r="BM14" s="412" t="s">
        <v>197</v>
      </c>
      <c r="BN14" s="412" t="s">
        <v>197</v>
      </c>
      <c r="BO14" s="412" t="s">
        <v>197</v>
      </c>
      <c r="BP14" s="412" t="s">
        <v>197</v>
      </c>
      <c r="BQ14" s="412" t="s">
        <v>197</v>
      </c>
      <c r="BR14" s="412" t="s">
        <v>197</v>
      </c>
      <c r="BS14" s="412" t="s">
        <v>197</v>
      </c>
      <c r="BT14" s="412" t="s">
        <v>197</v>
      </c>
      <c r="BU14" s="412" t="s">
        <v>197</v>
      </c>
      <c r="BV14" s="412" t="s">
        <v>197</v>
      </c>
      <c r="BW14" s="412" t="s">
        <v>197</v>
      </c>
      <c r="BX14" s="412" t="s">
        <v>197</v>
      </c>
      <c r="BY14" s="412" t="s">
        <v>197</v>
      </c>
      <c r="BZ14" s="412" t="s">
        <v>197</v>
      </c>
      <c r="CA14" s="412" t="s">
        <v>197</v>
      </c>
      <c r="CB14" s="412" t="s">
        <v>197</v>
      </c>
      <c r="CC14" s="412" t="s">
        <v>197</v>
      </c>
      <c r="CD14" s="412" t="s">
        <v>197</v>
      </c>
      <c r="CE14" s="412" t="s">
        <v>197</v>
      </c>
      <c r="CF14" s="412" t="s">
        <v>197</v>
      </c>
      <c r="CG14" s="412" t="s">
        <v>197</v>
      </c>
      <c r="CH14" s="412" t="s">
        <v>197</v>
      </c>
      <c r="CI14" s="412" t="s">
        <v>197</v>
      </c>
      <c r="CJ14" s="412" t="s">
        <v>197</v>
      </c>
      <c r="CK14" s="412" t="s">
        <v>197</v>
      </c>
      <c r="CL14" s="412" t="s">
        <v>197</v>
      </c>
      <c r="CM14" s="412" t="s">
        <v>197</v>
      </c>
      <c r="CN14" s="412" t="s">
        <v>197</v>
      </c>
      <c r="CO14" s="412" t="s">
        <v>197</v>
      </c>
      <c r="CP14" s="412" t="s">
        <v>197</v>
      </c>
      <c r="CQ14" s="412" t="s">
        <v>197</v>
      </c>
      <c r="CR14" s="412" t="s">
        <v>197</v>
      </c>
      <c r="CS14" s="412" t="s">
        <v>197</v>
      </c>
      <c r="CT14" s="412" t="s">
        <v>197</v>
      </c>
      <c r="CU14" s="412" t="s">
        <v>197</v>
      </c>
      <c r="CV14" s="412" t="s">
        <v>197</v>
      </c>
      <c r="CW14" s="412" t="s">
        <v>197</v>
      </c>
      <c r="CX14" s="412" t="s">
        <v>197</v>
      </c>
      <c r="CY14" s="412" t="s">
        <v>197</v>
      </c>
      <c r="CZ14" s="412" t="s">
        <v>197</v>
      </c>
      <c r="DA14" s="412" t="s">
        <v>197</v>
      </c>
      <c r="DB14" s="412" t="s">
        <v>197</v>
      </c>
      <c r="DC14" s="412" t="s">
        <v>197</v>
      </c>
      <c r="DD14" s="412" t="s">
        <v>197</v>
      </c>
      <c r="DE14" s="412" t="s">
        <v>197</v>
      </c>
      <c r="DF14" s="412" t="s">
        <v>197</v>
      </c>
      <c r="DG14" s="412" t="s">
        <v>197</v>
      </c>
      <c r="DH14" s="412" t="s">
        <v>197</v>
      </c>
      <c r="DI14" s="412" t="s">
        <v>197</v>
      </c>
      <c r="DJ14" s="412" t="s">
        <v>197</v>
      </c>
      <c r="DK14" s="412" t="s">
        <v>197</v>
      </c>
      <c r="DL14" s="412" t="s">
        <v>197</v>
      </c>
      <c r="DM14" s="412" t="s">
        <v>197</v>
      </c>
      <c r="DN14" s="412" t="s">
        <v>197</v>
      </c>
      <c r="DO14" s="412" t="s">
        <v>197</v>
      </c>
      <c r="DP14" s="412" t="s">
        <v>197</v>
      </c>
      <c r="DQ14" s="412" t="s">
        <v>197</v>
      </c>
      <c r="DR14" s="412" t="s">
        <v>197</v>
      </c>
      <c r="DS14" s="412" t="s">
        <v>197</v>
      </c>
      <c r="DT14" s="412" t="s">
        <v>197</v>
      </c>
      <c r="DU14" s="412" t="s">
        <v>197</v>
      </c>
      <c r="DV14" s="412" t="s">
        <v>197</v>
      </c>
      <c r="DW14" s="412" t="s">
        <v>197</v>
      </c>
      <c r="DX14" s="412" t="s">
        <v>197</v>
      </c>
      <c r="DY14" s="412" t="s">
        <v>197</v>
      </c>
      <c r="DZ14" s="412" t="s">
        <v>197</v>
      </c>
      <c r="EA14" s="412" t="s">
        <v>197</v>
      </c>
      <c r="EB14" s="412" t="s">
        <v>197</v>
      </c>
      <c r="EC14" s="412" t="s">
        <v>197</v>
      </c>
      <c r="ED14" s="412" t="s">
        <v>197</v>
      </c>
      <c r="EE14" s="412" t="s">
        <v>197</v>
      </c>
      <c r="EF14" s="412" t="s">
        <v>197</v>
      </c>
      <c r="EG14" s="412" t="s">
        <v>197</v>
      </c>
      <c r="EH14" s="412" t="s">
        <v>197</v>
      </c>
      <c r="EI14" s="412" t="s">
        <v>197</v>
      </c>
      <c r="EJ14" s="412" t="s">
        <v>197</v>
      </c>
      <c r="EK14" s="412" t="s">
        <v>197</v>
      </c>
      <c r="EL14" s="412" t="s">
        <v>197</v>
      </c>
      <c r="EM14" s="412" t="s">
        <v>197</v>
      </c>
      <c r="EN14" s="412" t="s">
        <v>197</v>
      </c>
      <c r="EO14" s="412" t="s">
        <v>197</v>
      </c>
      <c r="EP14" s="412" t="s">
        <v>197</v>
      </c>
      <c r="EQ14" s="412" t="s">
        <v>197</v>
      </c>
      <c r="ER14" s="412" t="s">
        <v>197</v>
      </c>
      <c r="ES14" s="412" t="s">
        <v>197</v>
      </c>
      <c r="ET14" s="412" t="s">
        <v>197</v>
      </c>
      <c r="EU14" s="412" t="s">
        <v>197</v>
      </c>
      <c r="EV14" s="411">
        <v>39.6</v>
      </c>
      <c r="EW14" s="411">
        <v>43.1</v>
      </c>
      <c r="EX14" s="411">
        <v>42</v>
      </c>
      <c r="EY14" s="412" t="s">
        <v>197</v>
      </c>
      <c r="EZ14" s="412" t="s">
        <v>197</v>
      </c>
      <c r="FA14" s="412" t="s">
        <v>197</v>
      </c>
      <c r="FB14" s="412" t="s">
        <v>197</v>
      </c>
      <c r="FC14" s="412" t="s">
        <v>197</v>
      </c>
      <c r="FD14" s="412" t="s">
        <v>197</v>
      </c>
      <c r="FE14" s="412" t="s">
        <v>197</v>
      </c>
      <c r="FF14" s="412" t="s">
        <v>197</v>
      </c>
      <c r="FG14" s="412" t="s">
        <v>197</v>
      </c>
      <c r="FH14" s="412" t="s">
        <v>197</v>
      </c>
      <c r="FI14" s="412" t="s">
        <v>197</v>
      </c>
      <c r="FJ14" s="412" t="s">
        <v>197</v>
      </c>
      <c r="FK14" s="412" t="s">
        <v>197</v>
      </c>
      <c r="FL14" s="412" t="s">
        <v>197</v>
      </c>
      <c r="FM14" s="411">
        <v>52.4</v>
      </c>
      <c r="FN14" s="411">
        <v>28.2</v>
      </c>
      <c r="FO14" s="411">
        <v>42.3</v>
      </c>
      <c r="FP14" s="412" t="s">
        <v>197</v>
      </c>
      <c r="FQ14" s="412" t="s">
        <v>197</v>
      </c>
      <c r="FR14" s="412" t="s">
        <v>197</v>
      </c>
      <c r="FS14" s="412" t="s">
        <v>197</v>
      </c>
      <c r="FT14" s="412" t="s">
        <v>197</v>
      </c>
      <c r="FU14" s="412" t="s">
        <v>197</v>
      </c>
      <c r="FV14" s="412" t="s">
        <v>197</v>
      </c>
      <c r="FW14" s="412" t="s">
        <v>197</v>
      </c>
      <c r="FX14" s="412" t="s">
        <v>197</v>
      </c>
      <c r="FY14" s="412" t="s">
        <v>197</v>
      </c>
      <c r="FZ14" s="412" t="s">
        <v>197</v>
      </c>
      <c r="GA14" s="411">
        <v>24.8</v>
      </c>
      <c r="GB14" s="411">
        <v>20.2</v>
      </c>
      <c r="GC14" s="411">
        <v>21.1</v>
      </c>
      <c r="GD14" s="412" t="s">
        <v>197</v>
      </c>
      <c r="GE14" s="412" t="s">
        <v>197</v>
      </c>
      <c r="GF14" s="412" t="s">
        <v>197</v>
      </c>
      <c r="GG14" s="412" t="s">
        <v>197</v>
      </c>
      <c r="GH14" s="412" t="s">
        <v>197</v>
      </c>
      <c r="GI14" s="412" t="s">
        <v>197</v>
      </c>
      <c r="GJ14" s="412" t="s">
        <v>197</v>
      </c>
      <c r="GK14" s="412" t="s">
        <v>197</v>
      </c>
      <c r="GL14" s="412" t="s">
        <v>197</v>
      </c>
      <c r="GM14" s="412" t="s">
        <v>197</v>
      </c>
      <c r="GN14" s="412" t="s">
        <v>197</v>
      </c>
      <c r="GO14" s="412" t="s">
        <v>197</v>
      </c>
      <c r="GP14" s="412" t="s">
        <v>197</v>
      </c>
      <c r="GQ14" s="412" t="s">
        <v>197</v>
      </c>
      <c r="GR14" s="412" t="s">
        <v>197</v>
      </c>
      <c r="GS14" s="412" t="s">
        <v>197</v>
      </c>
      <c r="GT14" s="412" t="s">
        <v>197</v>
      </c>
      <c r="GU14" s="412" t="s">
        <v>197</v>
      </c>
      <c r="GV14" s="412" t="s">
        <v>197</v>
      </c>
      <c r="GW14" s="412" t="s">
        <v>197</v>
      </c>
      <c r="GX14" s="412" t="s">
        <v>197</v>
      </c>
      <c r="GY14" s="412" t="s">
        <v>197</v>
      </c>
      <c r="GZ14" s="412" t="s">
        <v>197</v>
      </c>
      <c r="HA14" s="412" t="s">
        <v>197</v>
      </c>
      <c r="HB14" s="412" t="s">
        <v>197</v>
      </c>
      <c r="HC14" s="412" t="s">
        <v>197</v>
      </c>
      <c r="HD14" s="412" t="s">
        <v>197</v>
      </c>
      <c r="HE14" s="412" t="s">
        <v>197</v>
      </c>
      <c r="HF14" s="412" t="s">
        <v>197</v>
      </c>
      <c r="HG14" s="412" t="s">
        <v>197</v>
      </c>
      <c r="HH14" s="412" t="s">
        <v>197</v>
      </c>
      <c r="HI14" s="412" t="s">
        <v>197</v>
      </c>
      <c r="HJ14" s="412" t="s">
        <v>197</v>
      </c>
      <c r="HK14" s="412" t="s">
        <v>197</v>
      </c>
      <c r="HL14" s="412" t="s">
        <v>197</v>
      </c>
      <c r="HM14" s="412" t="s">
        <v>197</v>
      </c>
      <c r="HN14" s="412" t="s">
        <v>197</v>
      </c>
      <c r="HO14" s="412" t="s">
        <v>197</v>
      </c>
      <c r="HP14" s="412" t="s">
        <v>197</v>
      </c>
      <c r="HQ14" s="412" t="s">
        <v>197</v>
      </c>
      <c r="HR14" s="412" t="s">
        <v>197</v>
      </c>
      <c r="HS14" s="412" t="s">
        <v>197</v>
      </c>
      <c r="HT14" s="412" t="s">
        <v>197</v>
      </c>
      <c r="HU14" s="411">
        <v>218.1</v>
      </c>
      <c r="HV14" s="411">
        <v>46.5</v>
      </c>
      <c r="HW14" s="411">
        <v>57.7</v>
      </c>
      <c r="HX14" s="412" t="s">
        <v>197</v>
      </c>
      <c r="HY14" s="412" t="s">
        <v>197</v>
      </c>
      <c r="HZ14" s="412" t="s">
        <v>197</v>
      </c>
      <c r="IA14" s="412" t="s">
        <v>197</v>
      </c>
      <c r="IB14" s="412" t="s">
        <v>197</v>
      </c>
      <c r="IC14" s="412" t="s">
        <v>197</v>
      </c>
      <c r="ID14" s="412" t="s">
        <v>197</v>
      </c>
      <c r="IE14" s="412" t="s">
        <v>197</v>
      </c>
      <c r="IF14" s="412" t="s">
        <v>197</v>
      </c>
      <c r="IG14" s="412" t="s">
        <v>197</v>
      </c>
      <c r="IH14" s="412" t="s">
        <v>197</v>
      </c>
      <c r="II14" s="412" t="s">
        <v>197</v>
      </c>
      <c r="IJ14" s="412" t="s">
        <v>197</v>
      </c>
      <c r="IK14" s="412" t="s">
        <v>197</v>
      </c>
      <c r="IL14" s="412" t="s">
        <v>197</v>
      </c>
      <c r="IM14" s="412" t="s">
        <v>197</v>
      </c>
      <c r="IN14" s="412" t="s">
        <v>197</v>
      </c>
      <c r="IO14" s="412" t="s">
        <v>197</v>
      </c>
      <c r="IP14" s="412" t="s">
        <v>197</v>
      </c>
      <c r="IQ14" s="412" t="s">
        <v>197</v>
      </c>
      <c r="IR14" s="412" t="s">
        <v>197</v>
      </c>
      <c r="IS14" s="412" t="s">
        <v>197</v>
      </c>
      <c r="IT14" s="412" t="s">
        <v>197</v>
      </c>
      <c r="IU14" s="412" t="s">
        <v>197</v>
      </c>
      <c r="IV14" s="412" t="s">
        <v>197</v>
      </c>
      <c r="IW14" s="412" t="s">
        <v>197</v>
      </c>
      <c r="IX14" s="412" t="s">
        <v>197</v>
      </c>
      <c r="IY14" s="412" t="s">
        <v>197</v>
      </c>
      <c r="IZ14" s="412" t="s">
        <v>197</v>
      </c>
      <c r="JA14" s="412" t="s">
        <v>197</v>
      </c>
      <c r="JB14" s="412" t="s">
        <v>197</v>
      </c>
      <c r="JC14" s="412" t="s">
        <v>197</v>
      </c>
      <c r="JD14" s="412" t="s">
        <v>197</v>
      </c>
      <c r="JE14" s="412" t="s">
        <v>197</v>
      </c>
      <c r="JF14" s="49" t="s">
        <v>87</v>
      </c>
      <c r="JG14" s="49" t="s">
        <v>87</v>
      </c>
      <c r="JH14" s="49" t="s">
        <v>87</v>
      </c>
      <c r="JI14" s="49" t="s">
        <v>87</v>
      </c>
      <c r="JJ14" s="49" t="s">
        <v>87</v>
      </c>
      <c r="JK14" s="49" t="s">
        <v>87</v>
      </c>
      <c r="JL14" s="49">
        <v>5.3</v>
      </c>
      <c r="JM14" s="49" t="s">
        <v>87</v>
      </c>
      <c r="JN14" s="49" t="s">
        <v>87</v>
      </c>
      <c r="JO14" s="49" t="s">
        <v>87</v>
      </c>
    </row>
    <row r="15" spans="1:275">
      <c r="A15" s="45"/>
      <c r="B15" s="46" t="s">
        <v>1731</v>
      </c>
      <c r="C15" s="300" t="s">
        <v>1234</v>
      </c>
      <c r="D15" s="46" t="s">
        <v>119</v>
      </c>
      <c r="E15" s="300" t="s">
        <v>0</v>
      </c>
      <c r="F15" s="47" t="s">
        <v>197</v>
      </c>
      <c r="G15" s="47" t="s">
        <v>197</v>
      </c>
      <c r="H15" s="411">
        <v>106.7</v>
      </c>
      <c r="I15" s="411">
        <v>105.6</v>
      </c>
      <c r="J15" s="411">
        <v>130.80000000000001</v>
      </c>
      <c r="K15" s="411">
        <v>85.2</v>
      </c>
      <c r="L15" s="411">
        <v>71.900000000000006</v>
      </c>
      <c r="M15" s="411">
        <v>37.1</v>
      </c>
      <c r="N15" s="411">
        <v>163</v>
      </c>
      <c r="O15" s="412" t="s">
        <v>197</v>
      </c>
      <c r="P15" s="411">
        <v>34.6</v>
      </c>
      <c r="Q15" s="411">
        <v>159.4</v>
      </c>
      <c r="R15" s="411">
        <v>71.900000000000006</v>
      </c>
      <c r="S15" s="411">
        <v>124.2</v>
      </c>
      <c r="T15" s="411">
        <v>40</v>
      </c>
      <c r="U15" s="412" t="s">
        <v>197</v>
      </c>
      <c r="V15" s="412" t="s">
        <v>197</v>
      </c>
      <c r="W15" s="412" t="s">
        <v>197</v>
      </c>
      <c r="X15" s="412" t="s">
        <v>197</v>
      </c>
      <c r="Y15" s="412" t="s">
        <v>197</v>
      </c>
      <c r="Z15" s="412" t="s">
        <v>197</v>
      </c>
      <c r="AA15" s="412" t="s">
        <v>197</v>
      </c>
      <c r="AB15" s="412" t="s">
        <v>197</v>
      </c>
      <c r="AC15" s="412" t="s">
        <v>197</v>
      </c>
      <c r="AD15" s="412" t="s">
        <v>197</v>
      </c>
      <c r="AE15" s="411">
        <v>70.3</v>
      </c>
      <c r="AF15" s="411">
        <v>99.4</v>
      </c>
      <c r="AG15" s="411">
        <v>35.799999999999997</v>
      </c>
      <c r="AH15" s="411">
        <v>101.4</v>
      </c>
      <c r="AI15" s="412" t="s">
        <v>197</v>
      </c>
      <c r="AJ15" s="411">
        <v>117.3</v>
      </c>
      <c r="AK15" s="412" t="s">
        <v>197</v>
      </c>
      <c r="AL15" s="412" t="s">
        <v>197</v>
      </c>
      <c r="AM15" s="412" t="s">
        <v>197</v>
      </c>
      <c r="AN15" s="412" t="s">
        <v>197</v>
      </c>
      <c r="AO15" s="412" t="s">
        <v>197</v>
      </c>
      <c r="AP15" s="412" t="s">
        <v>197</v>
      </c>
      <c r="AQ15" s="412" t="s">
        <v>197</v>
      </c>
      <c r="AR15" s="411">
        <v>66.400000000000006</v>
      </c>
      <c r="AS15" s="412" t="s">
        <v>197</v>
      </c>
      <c r="AT15" s="411">
        <v>101.6</v>
      </c>
      <c r="AU15" s="412" t="s">
        <v>197</v>
      </c>
      <c r="AV15" s="411">
        <v>78.7</v>
      </c>
      <c r="AW15" s="412" t="s">
        <v>197</v>
      </c>
      <c r="AX15" s="412" t="s">
        <v>197</v>
      </c>
      <c r="AY15" s="412" t="s">
        <v>197</v>
      </c>
      <c r="AZ15" s="411">
        <v>103.4</v>
      </c>
      <c r="BA15" s="411">
        <v>105.9</v>
      </c>
      <c r="BB15" s="411">
        <v>105.8</v>
      </c>
      <c r="BC15" s="411">
        <v>108.4</v>
      </c>
      <c r="BD15" s="411">
        <v>65.5</v>
      </c>
      <c r="BE15" s="411">
        <v>75.400000000000006</v>
      </c>
      <c r="BF15" s="411">
        <v>145.4</v>
      </c>
      <c r="BG15" s="411">
        <v>129.6</v>
      </c>
      <c r="BH15" s="411">
        <v>130.69999999999999</v>
      </c>
      <c r="BI15" s="411">
        <v>90</v>
      </c>
      <c r="BJ15" s="411">
        <v>150.9</v>
      </c>
      <c r="BK15" s="411">
        <v>119.8</v>
      </c>
      <c r="BL15" s="411">
        <v>41.3</v>
      </c>
      <c r="BM15" s="411">
        <v>86.1</v>
      </c>
      <c r="BN15" s="411">
        <v>74.099999999999994</v>
      </c>
      <c r="BO15" s="412" t="s">
        <v>197</v>
      </c>
      <c r="BP15" s="412" t="s">
        <v>197</v>
      </c>
      <c r="BQ15" s="412" t="s">
        <v>197</v>
      </c>
      <c r="BR15" s="412" t="s">
        <v>197</v>
      </c>
      <c r="BS15" s="412" t="s">
        <v>197</v>
      </c>
      <c r="BT15" s="412" t="s">
        <v>197</v>
      </c>
      <c r="BU15" s="412" t="s">
        <v>197</v>
      </c>
      <c r="BV15" s="412" t="s">
        <v>197</v>
      </c>
      <c r="BW15" s="412" t="s">
        <v>197</v>
      </c>
      <c r="BX15" s="412" t="s">
        <v>197</v>
      </c>
      <c r="BY15" s="412" t="s">
        <v>197</v>
      </c>
      <c r="BZ15" s="412" t="s">
        <v>197</v>
      </c>
      <c r="CA15" s="411">
        <v>212.9</v>
      </c>
      <c r="CB15" s="411">
        <v>190.1</v>
      </c>
      <c r="CC15" s="411">
        <v>199.4</v>
      </c>
      <c r="CD15" s="412" t="s">
        <v>197</v>
      </c>
      <c r="CE15" s="412" t="s">
        <v>197</v>
      </c>
      <c r="CF15" s="412" t="s">
        <v>197</v>
      </c>
      <c r="CG15" s="412" t="s">
        <v>197</v>
      </c>
      <c r="CH15" s="412" t="s">
        <v>197</v>
      </c>
      <c r="CI15" s="412" t="s">
        <v>197</v>
      </c>
      <c r="CJ15" s="411">
        <v>147.4</v>
      </c>
      <c r="CK15" s="411">
        <v>81.8</v>
      </c>
      <c r="CL15" s="411">
        <v>109.5</v>
      </c>
      <c r="CM15" s="412" t="s">
        <v>197</v>
      </c>
      <c r="CN15" s="412" t="s">
        <v>197</v>
      </c>
      <c r="CO15" s="412" t="s">
        <v>197</v>
      </c>
      <c r="CP15" s="412" t="s">
        <v>197</v>
      </c>
      <c r="CQ15" s="412" t="s">
        <v>197</v>
      </c>
      <c r="CR15" s="412" t="s">
        <v>197</v>
      </c>
      <c r="CS15" s="412" t="s">
        <v>197</v>
      </c>
      <c r="CT15" s="412" t="s">
        <v>197</v>
      </c>
      <c r="CU15" s="412" t="s">
        <v>197</v>
      </c>
      <c r="CV15" s="412" t="s">
        <v>197</v>
      </c>
      <c r="CW15" s="412" t="s">
        <v>197</v>
      </c>
      <c r="CX15" s="412" t="s">
        <v>197</v>
      </c>
      <c r="CY15" s="412" t="s">
        <v>197</v>
      </c>
      <c r="CZ15" s="412" t="s">
        <v>197</v>
      </c>
      <c r="DA15" s="411">
        <v>543.1</v>
      </c>
      <c r="DB15" s="411">
        <v>106.3</v>
      </c>
      <c r="DC15" s="411">
        <v>250.4</v>
      </c>
      <c r="DD15" s="412" t="s">
        <v>197</v>
      </c>
      <c r="DE15" s="412" t="s">
        <v>197</v>
      </c>
      <c r="DF15" s="412" t="s">
        <v>197</v>
      </c>
      <c r="DG15" s="411">
        <v>192</v>
      </c>
      <c r="DH15" s="411">
        <v>223.5</v>
      </c>
      <c r="DI15" s="411">
        <v>212.1</v>
      </c>
      <c r="DJ15" s="412" t="s">
        <v>197</v>
      </c>
      <c r="DK15" s="412" t="s">
        <v>197</v>
      </c>
      <c r="DL15" s="412" t="s">
        <v>197</v>
      </c>
      <c r="DM15" s="411">
        <v>156.19999999999999</v>
      </c>
      <c r="DN15" s="411">
        <v>112.8</v>
      </c>
      <c r="DO15" s="411">
        <v>129.5</v>
      </c>
      <c r="DP15" s="412" t="s">
        <v>197</v>
      </c>
      <c r="DQ15" s="412" t="s">
        <v>197</v>
      </c>
      <c r="DR15" s="412" t="s">
        <v>197</v>
      </c>
      <c r="DS15" s="412" t="s">
        <v>197</v>
      </c>
      <c r="DT15" s="412" t="s">
        <v>197</v>
      </c>
      <c r="DU15" s="412" t="s">
        <v>197</v>
      </c>
      <c r="DV15" s="412" t="s">
        <v>197</v>
      </c>
      <c r="DW15" s="412" t="s">
        <v>197</v>
      </c>
      <c r="DX15" s="412" t="s">
        <v>197</v>
      </c>
      <c r="DY15" s="412" t="s">
        <v>197</v>
      </c>
      <c r="DZ15" s="412" t="s">
        <v>197</v>
      </c>
      <c r="EA15" s="412" t="s">
        <v>197</v>
      </c>
      <c r="EB15" s="412" t="s">
        <v>197</v>
      </c>
      <c r="EC15" s="412" t="s">
        <v>197</v>
      </c>
      <c r="ED15" s="412" t="s">
        <v>197</v>
      </c>
      <c r="EE15" s="412" t="s">
        <v>197</v>
      </c>
      <c r="EF15" s="412" t="s">
        <v>197</v>
      </c>
      <c r="EG15" s="412" t="s">
        <v>197</v>
      </c>
      <c r="EH15" s="412" t="s">
        <v>197</v>
      </c>
      <c r="EI15" s="412" t="s">
        <v>197</v>
      </c>
      <c r="EJ15" s="412" t="s">
        <v>197</v>
      </c>
      <c r="EK15" s="412" t="s">
        <v>197</v>
      </c>
      <c r="EL15" s="412" t="s">
        <v>197</v>
      </c>
      <c r="EM15" s="412" t="s">
        <v>197</v>
      </c>
      <c r="EN15" s="412" t="s">
        <v>197</v>
      </c>
      <c r="EO15" s="412" t="s">
        <v>197</v>
      </c>
      <c r="EP15" s="412" t="s">
        <v>197</v>
      </c>
      <c r="EQ15" s="412" t="s">
        <v>197</v>
      </c>
      <c r="ER15" s="412" t="s">
        <v>197</v>
      </c>
      <c r="ES15" s="412" t="s">
        <v>197</v>
      </c>
      <c r="ET15" s="411">
        <v>245.7</v>
      </c>
      <c r="EU15" s="412" t="s">
        <v>197</v>
      </c>
      <c r="EV15" s="411">
        <v>102.3</v>
      </c>
      <c r="EW15" s="411">
        <v>67.2</v>
      </c>
      <c r="EX15" s="411">
        <v>78.400000000000006</v>
      </c>
      <c r="EY15" s="412" t="s">
        <v>197</v>
      </c>
      <c r="EZ15" s="411">
        <v>64.400000000000006</v>
      </c>
      <c r="FA15" s="411">
        <v>115.7</v>
      </c>
      <c r="FB15" s="411">
        <v>95.6</v>
      </c>
      <c r="FC15" s="412" t="s">
        <v>197</v>
      </c>
      <c r="FD15" s="411">
        <v>45.5</v>
      </c>
      <c r="FE15" s="411">
        <v>122.4</v>
      </c>
      <c r="FF15" s="411">
        <v>89.6</v>
      </c>
      <c r="FG15" s="412" t="s">
        <v>197</v>
      </c>
      <c r="FH15" s="412" t="s">
        <v>197</v>
      </c>
      <c r="FI15" s="412" t="s">
        <v>197</v>
      </c>
      <c r="FJ15" s="412" t="s">
        <v>197</v>
      </c>
      <c r="FK15" s="412" t="s">
        <v>197</v>
      </c>
      <c r="FL15" s="412" t="s">
        <v>197</v>
      </c>
      <c r="FM15" s="411">
        <v>66.2</v>
      </c>
      <c r="FN15" s="411">
        <v>105.5</v>
      </c>
      <c r="FO15" s="411">
        <v>82.6</v>
      </c>
      <c r="FP15" s="411">
        <v>64.5</v>
      </c>
      <c r="FQ15" s="411">
        <v>92.8</v>
      </c>
      <c r="FR15" s="411">
        <v>83</v>
      </c>
      <c r="FS15" s="411">
        <v>113.7</v>
      </c>
      <c r="FT15" s="411">
        <v>235.5</v>
      </c>
      <c r="FU15" s="411">
        <v>159.6</v>
      </c>
      <c r="FV15" s="411">
        <v>52.5</v>
      </c>
      <c r="FW15" s="411">
        <v>13</v>
      </c>
      <c r="FX15" s="411">
        <v>161.6</v>
      </c>
      <c r="FY15" s="411">
        <v>97.2</v>
      </c>
      <c r="FZ15" s="411">
        <v>97.8</v>
      </c>
      <c r="GA15" s="411">
        <v>102.5</v>
      </c>
      <c r="GB15" s="411">
        <v>89.8</v>
      </c>
      <c r="GC15" s="411">
        <v>92.2</v>
      </c>
      <c r="GD15" s="412" t="s">
        <v>197</v>
      </c>
      <c r="GE15" s="412" t="s">
        <v>197</v>
      </c>
      <c r="GF15" s="412" t="s">
        <v>197</v>
      </c>
      <c r="GG15" s="412" t="s">
        <v>197</v>
      </c>
      <c r="GH15" s="412" t="s">
        <v>197</v>
      </c>
      <c r="GI15" s="412" t="s">
        <v>197</v>
      </c>
      <c r="GJ15" s="412" t="s">
        <v>197</v>
      </c>
      <c r="GK15" s="412" t="s">
        <v>197</v>
      </c>
      <c r="GL15" s="412" t="s">
        <v>197</v>
      </c>
      <c r="GM15" s="411">
        <v>124.2</v>
      </c>
      <c r="GN15" s="411">
        <v>126.5</v>
      </c>
      <c r="GO15" s="411">
        <v>125.7</v>
      </c>
      <c r="GP15" s="411">
        <v>64</v>
      </c>
      <c r="GQ15" s="411">
        <v>91.7</v>
      </c>
      <c r="GR15" s="411">
        <v>81.8</v>
      </c>
      <c r="GS15" s="412" t="s">
        <v>197</v>
      </c>
      <c r="GT15" s="412" t="s">
        <v>197</v>
      </c>
      <c r="GU15" s="412" t="s">
        <v>197</v>
      </c>
      <c r="GV15" s="411">
        <v>146.4</v>
      </c>
      <c r="GW15" s="411">
        <v>87.1</v>
      </c>
      <c r="GX15" s="411">
        <v>111.4</v>
      </c>
      <c r="GY15" s="411">
        <v>107.2</v>
      </c>
      <c r="GZ15" s="411">
        <v>108</v>
      </c>
      <c r="HA15" s="411">
        <v>107.6</v>
      </c>
      <c r="HB15" s="411">
        <v>94.4</v>
      </c>
      <c r="HC15" s="411">
        <v>90</v>
      </c>
      <c r="HD15" s="411">
        <v>91.3</v>
      </c>
      <c r="HE15" s="412" t="s">
        <v>197</v>
      </c>
      <c r="HF15" s="412" t="s">
        <v>197</v>
      </c>
      <c r="HG15" s="412" t="s">
        <v>197</v>
      </c>
      <c r="HH15" s="412" t="s">
        <v>197</v>
      </c>
      <c r="HI15" s="411">
        <v>280.7</v>
      </c>
      <c r="HJ15" s="411">
        <v>276.3</v>
      </c>
      <c r="HK15" s="411">
        <v>278.5</v>
      </c>
      <c r="HL15" s="411">
        <v>225.5</v>
      </c>
      <c r="HM15" s="411">
        <v>200</v>
      </c>
      <c r="HN15" s="411">
        <v>207.2</v>
      </c>
      <c r="HO15" s="412" t="s">
        <v>197</v>
      </c>
      <c r="HP15" s="412" t="s">
        <v>197</v>
      </c>
      <c r="HQ15" s="412" t="s">
        <v>197</v>
      </c>
      <c r="HR15" s="412" t="s">
        <v>197</v>
      </c>
      <c r="HS15" s="412" t="s">
        <v>197</v>
      </c>
      <c r="HT15" s="412" t="s">
        <v>197</v>
      </c>
      <c r="HU15" s="411">
        <v>88.6</v>
      </c>
      <c r="HV15" s="411">
        <v>74.7</v>
      </c>
      <c r="HW15" s="411">
        <v>75.5</v>
      </c>
      <c r="HX15" s="412" t="s">
        <v>197</v>
      </c>
      <c r="HY15" s="412" t="s">
        <v>197</v>
      </c>
      <c r="HZ15" s="412" t="s">
        <v>197</v>
      </c>
      <c r="IA15" s="412" t="s">
        <v>197</v>
      </c>
      <c r="IB15" s="412" t="s">
        <v>197</v>
      </c>
      <c r="IC15" s="412" t="s">
        <v>197</v>
      </c>
      <c r="ID15" s="412" t="s">
        <v>197</v>
      </c>
      <c r="IE15" s="412" t="s">
        <v>197</v>
      </c>
      <c r="IF15" s="412" t="s">
        <v>197</v>
      </c>
      <c r="IG15" s="412" t="s">
        <v>197</v>
      </c>
      <c r="IH15" s="411">
        <v>34.1</v>
      </c>
      <c r="II15" s="412" t="s">
        <v>197</v>
      </c>
      <c r="IJ15" s="412" t="s">
        <v>197</v>
      </c>
      <c r="IK15" s="412" t="s">
        <v>197</v>
      </c>
      <c r="IL15" s="412" t="s">
        <v>197</v>
      </c>
      <c r="IM15" s="412" t="s">
        <v>197</v>
      </c>
      <c r="IN15" s="412" t="s">
        <v>197</v>
      </c>
      <c r="IO15" s="412" t="s">
        <v>197</v>
      </c>
      <c r="IP15" s="412" t="s">
        <v>197</v>
      </c>
      <c r="IQ15" s="412" t="s">
        <v>197</v>
      </c>
      <c r="IR15" s="411">
        <v>147.30000000000001</v>
      </c>
      <c r="IS15" s="411">
        <v>168</v>
      </c>
      <c r="IT15" s="411">
        <v>160.30000000000001</v>
      </c>
      <c r="IU15" s="411">
        <v>132.69999999999999</v>
      </c>
      <c r="IV15" s="411">
        <v>42</v>
      </c>
      <c r="IW15" s="411">
        <v>61</v>
      </c>
      <c r="IX15" s="412" t="s">
        <v>197</v>
      </c>
      <c r="IY15" s="412" t="s">
        <v>197</v>
      </c>
      <c r="IZ15" s="412" t="s">
        <v>197</v>
      </c>
      <c r="JA15" s="412" t="s">
        <v>197</v>
      </c>
      <c r="JB15" s="412" t="s">
        <v>197</v>
      </c>
      <c r="JC15" s="411">
        <v>103.8</v>
      </c>
      <c r="JD15" s="411">
        <v>164.1</v>
      </c>
      <c r="JE15" s="411">
        <v>150</v>
      </c>
      <c r="JF15" s="48" t="s">
        <v>87</v>
      </c>
      <c r="JG15" s="48" t="s">
        <v>87</v>
      </c>
      <c r="JH15" s="48" t="s">
        <v>87</v>
      </c>
      <c r="JI15" s="48">
        <v>28.3</v>
      </c>
      <c r="JJ15" s="48">
        <v>34.5</v>
      </c>
      <c r="JK15" s="48">
        <v>47</v>
      </c>
      <c r="JL15" s="48">
        <v>25.7</v>
      </c>
      <c r="JM15" s="48">
        <v>24.3</v>
      </c>
      <c r="JN15" s="48">
        <v>23.9</v>
      </c>
      <c r="JO15" s="48" t="s">
        <v>87</v>
      </c>
    </row>
    <row r="16" spans="1:275">
      <c r="A16" s="45"/>
      <c r="B16" s="46" t="s">
        <v>1732</v>
      </c>
      <c r="C16" s="300" t="s">
        <v>1235</v>
      </c>
      <c r="D16" s="46" t="s">
        <v>119</v>
      </c>
      <c r="E16" s="300" t="s">
        <v>0</v>
      </c>
      <c r="F16" s="47" t="s">
        <v>197</v>
      </c>
      <c r="G16" s="47" t="s">
        <v>197</v>
      </c>
      <c r="H16" s="411">
        <v>98.8</v>
      </c>
      <c r="I16" s="411">
        <v>95.8</v>
      </c>
      <c r="J16" s="411">
        <v>94.4</v>
      </c>
      <c r="K16" s="412" t="s">
        <v>197</v>
      </c>
      <c r="L16" s="411">
        <v>101.4</v>
      </c>
      <c r="M16" s="411">
        <v>99.4</v>
      </c>
      <c r="N16" s="411">
        <v>114</v>
      </c>
      <c r="O16" s="412" t="s">
        <v>197</v>
      </c>
      <c r="P16" s="412" t="s">
        <v>197</v>
      </c>
      <c r="Q16" s="412" t="s">
        <v>197</v>
      </c>
      <c r="R16" s="411">
        <v>92</v>
      </c>
      <c r="S16" s="411">
        <v>123</v>
      </c>
      <c r="T16" s="412" t="s">
        <v>197</v>
      </c>
      <c r="U16" s="412" t="s">
        <v>197</v>
      </c>
      <c r="V16" s="412" t="s">
        <v>197</v>
      </c>
      <c r="W16" s="412" t="s">
        <v>197</v>
      </c>
      <c r="X16" s="412" t="s">
        <v>197</v>
      </c>
      <c r="Y16" s="412" t="s">
        <v>197</v>
      </c>
      <c r="Z16" s="411">
        <v>46.1</v>
      </c>
      <c r="AA16" s="411">
        <v>114.5</v>
      </c>
      <c r="AB16" s="411">
        <v>81.8</v>
      </c>
      <c r="AC16" s="412" t="s">
        <v>197</v>
      </c>
      <c r="AD16" s="412" t="s">
        <v>197</v>
      </c>
      <c r="AE16" s="411">
        <v>66.5</v>
      </c>
      <c r="AF16" s="411">
        <v>54.9</v>
      </c>
      <c r="AG16" s="411">
        <v>81.099999999999994</v>
      </c>
      <c r="AH16" s="411">
        <v>102</v>
      </c>
      <c r="AI16" s="412" t="s">
        <v>197</v>
      </c>
      <c r="AJ16" s="412" t="s">
        <v>197</v>
      </c>
      <c r="AK16" s="412" t="s">
        <v>197</v>
      </c>
      <c r="AL16" s="412" t="s">
        <v>197</v>
      </c>
      <c r="AM16" s="412" t="s">
        <v>197</v>
      </c>
      <c r="AN16" s="412" t="s">
        <v>197</v>
      </c>
      <c r="AO16" s="412" t="s">
        <v>197</v>
      </c>
      <c r="AP16" s="412" t="s">
        <v>197</v>
      </c>
      <c r="AQ16" s="412" t="s">
        <v>197</v>
      </c>
      <c r="AR16" s="412" t="s">
        <v>197</v>
      </c>
      <c r="AS16" s="412" t="s">
        <v>197</v>
      </c>
      <c r="AT16" s="411">
        <v>94.7</v>
      </c>
      <c r="AU16" s="412" t="s">
        <v>197</v>
      </c>
      <c r="AV16" s="411">
        <v>111.6</v>
      </c>
      <c r="AW16" s="412" t="s">
        <v>197</v>
      </c>
      <c r="AX16" s="412" t="s">
        <v>197</v>
      </c>
      <c r="AY16" s="412" t="s">
        <v>197</v>
      </c>
      <c r="AZ16" s="411">
        <v>126.7</v>
      </c>
      <c r="BA16" s="411">
        <v>105.4</v>
      </c>
      <c r="BB16" s="411">
        <v>106.4</v>
      </c>
      <c r="BC16" s="411">
        <v>108.6</v>
      </c>
      <c r="BD16" s="411">
        <v>63.4</v>
      </c>
      <c r="BE16" s="411">
        <v>73.400000000000006</v>
      </c>
      <c r="BF16" s="411">
        <v>127.3</v>
      </c>
      <c r="BG16" s="411">
        <v>110.2</v>
      </c>
      <c r="BH16" s="411">
        <v>111.5</v>
      </c>
      <c r="BI16" s="411">
        <v>118.7</v>
      </c>
      <c r="BJ16" s="411">
        <v>90.5</v>
      </c>
      <c r="BK16" s="411">
        <v>104.9</v>
      </c>
      <c r="BL16" s="412" t="s">
        <v>197</v>
      </c>
      <c r="BM16" s="412" t="s">
        <v>197</v>
      </c>
      <c r="BN16" s="412" t="s">
        <v>197</v>
      </c>
      <c r="BO16" s="412" t="s">
        <v>197</v>
      </c>
      <c r="BP16" s="412" t="s">
        <v>197</v>
      </c>
      <c r="BQ16" s="412" t="s">
        <v>197</v>
      </c>
      <c r="BR16" s="412" t="s">
        <v>197</v>
      </c>
      <c r="BS16" s="412" t="s">
        <v>197</v>
      </c>
      <c r="BT16" s="412" t="s">
        <v>197</v>
      </c>
      <c r="BU16" s="412" t="s">
        <v>197</v>
      </c>
      <c r="BV16" s="412" t="s">
        <v>197</v>
      </c>
      <c r="BW16" s="412" t="s">
        <v>197</v>
      </c>
      <c r="BX16" s="412" t="s">
        <v>197</v>
      </c>
      <c r="BY16" s="412" t="s">
        <v>197</v>
      </c>
      <c r="BZ16" s="412" t="s">
        <v>197</v>
      </c>
      <c r="CA16" s="412" t="s">
        <v>197</v>
      </c>
      <c r="CB16" s="412" t="s">
        <v>197</v>
      </c>
      <c r="CC16" s="412" t="s">
        <v>197</v>
      </c>
      <c r="CD16" s="412" t="s">
        <v>197</v>
      </c>
      <c r="CE16" s="412" t="s">
        <v>197</v>
      </c>
      <c r="CF16" s="412" t="s">
        <v>197</v>
      </c>
      <c r="CG16" s="412" t="s">
        <v>197</v>
      </c>
      <c r="CH16" s="412" t="s">
        <v>197</v>
      </c>
      <c r="CI16" s="412" t="s">
        <v>197</v>
      </c>
      <c r="CJ16" s="412" t="s">
        <v>197</v>
      </c>
      <c r="CK16" s="412" t="s">
        <v>197</v>
      </c>
      <c r="CL16" s="412" t="s">
        <v>197</v>
      </c>
      <c r="CM16" s="412" t="s">
        <v>197</v>
      </c>
      <c r="CN16" s="412" t="s">
        <v>197</v>
      </c>
      <c r="CO16" s="412" t="s">
        <v>197</v>
      </c>
      <c r="CP16" s="412" t="s">
        <v>197</v>
      </c>
      <c r="CQ16" s="412" t="s">
        <v>197</v>
      </c>
      <c r="CR16" s="412" t="s">
        <v>197</v>
      </c>
      <c r="CS16" s="412" t="s">
        <v>197</v>
      </c>
      <c r="CT16" s="412" t="s">
        <v>197</v>
      </c>
      <c r="CU16" s="412" t="s">
        <v>197</v>
      </c>
      <c r="CV16" s="412" t="s">
        <v>197</v>
      </c>
      <c r="CW16" s="412" t="s">
        <v>197</v>
      </c>
      <c r="CX16" s="412" t="s">
        <v>197</v>
      </c>
      <c r="CY16" s="412" t="s">
        <v>197</v>
      </c>
      <c r="CZ16" s="412" t="s">
        <v>197</v>
      </c>
      <c r="DA16" s="412" t="s">
        <v>197</v>
      </c>
      <c r="DB16" s="412" t="s">
        <v>197</v>
      </c>
      <c r="DC16" s="412" t="s">
        <v>197</v>
      </c>
      <c r="DD16" s="412" t="s">
        <v>197</v>
      </c>
      <c r="DE16" s="412" t="s">
        <v>197</v>
      </c>
      <c r="DF16" s="412" t="s">
        <v>197</v>
      </c>
      <c r="DG16" s="412" t="s">
        <v>197</v>
      </c>
      <c r="DH16" s="412" t="s">
        <v>197</v>
      </c>
      <c r="DI16" s="412" t="s">
        <v>197</v>
      </c>
      <c r="DJ16" s="412" t="s">
        <v>197</v>
      </c>
      <c r="DK16" s="412" t="s">
        <v>197</v>
      </c>
      <c r="DL16" s="412" t="s">
        <v>197</v>
      </c>
      <c r="DM16" s="412" t="s">
        <v>197</v>
      </c>
      <c r="DN16" s="412" t="s">
        <v>197</v>
      </c>
      <c r="DO16" s="412" t="s">
        <v>197</v>
      </c>
      <c r="DP16" s="412" t="s">
        <v>197</v>
      </c>
      <c r="DQ16" s="412" t="s">
        <v>197</v>
      </c>
      <c r="DR16" s="412" t="s">
        <v>197</v>
      </c>
      <c r="DS16" s="412" t="s">
        <v>197</v>
      </c>
      <c r="DT16" s="412" t="s">
        <v>197</v>
      </c>
      <c r="DU16" s="412" t="s">
        <v>197</v>
      </c>
      <c r="DV16" s="412" t="s">
        <v>197</v>
      </c>
      <c r="DW16" s="412" t="s">
        <v>197</v>
      </c>
      <c r="DX16" s="412" t="s">
        <v>197</v>
      </c>
      <c r="DY16" s="412" t="s">
        <v>197</v>
      </c>
      <c r="DZ16" s="412" t="s">
        <v>197</v>
      </c>
      <c r="EA16" s="412" t="s">
        <v>197</v>
      </c>
      <c r="EB16" s="412" t="s">
        <v>197</v>
      </c>
      <c r="EC16" s="412" t="s">
        <v>197</v>
      </c>
      <c r="ED16" s="412" t="s">
        <v>197</v>
      </c>
      <c r="EE16" s="412" t="s">
        <v>197</v>
      </c>
      <c r="EF16" s="412" t="s">
        <v>197</v>
      </c>
      <c r="EG16" s="412" t="s">
        <v>197</v>
      </c>
      <c r="EH16" s="412" t="s">
        <v>197</v>
      </c>
      <c r="EI16" s="412" t="s">
        <v>197</v>
      </c>
      <c r="EJ16" s="412" t="s">
        <v>197</v>
      </c>
      <c r="EK16" s="412" t="s">
        <v>197</v>
      </c>
      <c r="EL16" s="412" t="s">
        <v>197</v>
      </c>
      <c r="EM16" s="412" t="s">
        <v>197</v>
      </c>
      <c r="EN16" s="412" t="s">
        <v>197</v>
      </c>
      <c r="EO16" s="412" t="s">
        <v>197</v>
      </c>
      <c r="EP16" s="412" t="s">
        <v>197</v>
      </c>
      <c r="EQ16" s="412" t="s">
        <v>197</v>
      </c>
      <c r="ER16" s="412" t="s">
        <v>197</v>
      </c>
      <c r="ES16" s="412" t="s">
        <v>197</v>
      </c>
      <c r="ET16" s="411">
        <v>99.7</v>
      </c>
      <c r="EU16" s="412" t="s">
        <v>197</v>
      </c>
      <c r="EV16" s="411">
        <v>106.5</v>
      </c>
      <c r="EW16" s="411">
        <v>77.2</v>
      </c>
      <c r="EX16" s="411">
        <v>86.4</v>
      </c>
      <c r="EY16" s="411">
        <v>74</v>
      </c>
      <c r="EZ16" s="411">
        <v>25.5</v>
      </c>
      <c r="FA16" s="411">
        <v>89.3</v>
      </c>
      <c r="FB16" s="411">
        <v>64.3</v>
      </c>
      <c r="FC16" s="412" t="s">
        <v>197</v>
      </c>
      <c r="FD16" s="411">
        <v>39</v>
      </c>
      <c r="FE16" s="411">
        <v>96.2</v>
      </c>
      <c r="FF16" s="411">
        <v>71.900000000000006</v>
      </c>
      <c r="FG16" s="411">
        <v>9.8000000000000007</v>
      </c>
      <c r="FH16" s="411">
        <v>46.8</v>
      </c>
      <c r="FI16" s="411">
        <v>20.7</v>
      </c>
      <c r="FJ16" s="412" t="s">
        <v>197</v>
      </c>
      <c r="FK16" s="412" t="s">
        <v>197</v>
      </c>
      <c r="FL16" s="412" t="s">
        <v>197</v>
      </c>
      <c r="FM16" s="411">
        <v>141</v>
      </c>
      <c r="FN16" s="411">
        <v>75.2</v>
      </c>
      <c r="FO16" s="411">
        <v>113.3</v>
      </c>
      <c r="FP16" s="411">
        <v>9.6</v>
      </c>
      <c r="FQ16" s="411">
        <v>60.9</v>
      </c>
      <c r="FR16" s="411">
        <v>43.1</v>
      </c>
      <c r="FS16" s="411">
        <v>36.6</v>
      </c>
      <c r="FT16" s="411">
        <v>43.1</v>
      </c>
      <c r="FU16" s="411">
        <v>39.1</v>
      </c>
      <c r="FV16" s="412" t="s">
        <v>197</v>
      </c>
      <c r="FW16" s="412" t="s">
        <v>197</v>
      </c>
      <c r="FX16" s="411">
        <v>69.900000000000006</v>
      </c>
      <c r="FY16" s="411">
        <v>139</v>
      </c>
      <c r="FZ16" s="411">
        <v>138.4</v>
      </c>
      <c r="GA16" s="411">
        <v>62.3</v>
      </c>
      <c r="GB16" s="411">
        <v>83.4</v>
      </c>
      <c r="GC16" s="411">
        <v>79.400000000000006</v>
      </c>
      <c r="GD16" s="412" t="s">
        <v>197</v>
      </c>
      <c r="GE16" s="412" t="s">
        <v>197</v>
      </c>
      <c r="GF16" s="412" t="s">
        <v>197</v>
      </c>
      <c r="GG16" s="412" t="s">
        <v>197</v>
      </c>
      <c r="GH16" s="412" t="s">
        <v>197</v>
      </c>
      <c r="GI16" s="412" t="s">
        <v>197</v>
      </c>
      <c r="GJ16" s="412" t="s">
        <v>197</v>
      </c>
      <c r="GK16" s="412" t="s">
        <v>197</v>
      </c>
      <c r="GL16" s="412" t="s">
        <v>197</v>
      </c>
      <c r="GM16" s="411">
        <v>178.8</v>
      </c>
      <c r="GN16" s="411">
        <v>84.6</v>
      </c>
      <c r="GO16" s="411">
        <v>118.7</v>
      </c>
      <c r="GP16" s="412" t="s">
        <v>197</v>
      </c>
      <c r="GQ16" s="412" t="s">
        <v>197</v>
      </c>
      <c r="GR16" s="412" t="s">
        <v>197</v>
      </c>
      <c r="GS16" s="411">
        <v>30.3</v>
      </c>
      <c r="GT16" s="411">
        <v>30.7</v>
      </c>
      <c r="GU16" s="411">
        <v>30.6</v>
      </c>
      <c r="GV16" s="412" t="s">
        <v>197</v>
      </c>
      <c r="GW16" s="412" t="s">
        <v>197</v>
      </c>
      <c r="GX16" s="412" t="s">
        <v>197</v>
      </c>
      <c r="GY16" s="411">
        <v>91.6</v>
      </c>
      <c r="GZ16" s="411">
        <v>65.7</v>
      </c>
      <c r="HA16" s="411">
        <v>78.400000000000006</v>
      </c>
      <c r="HB16" s="411">
        <v>62.6</v>
      </c>
      <c r="HC16" s="411">
        <v>85.8</v>
      </c>
      <c r="HD16" s="411">
        <v>78.7</v>
      </c>
      <c r="HE16" s="412" t="s">
        <v>197</v>
      </c>
      <c r="HF16" s="412" t="s">
        <v>197</v>
      </c>
      <c r="HG16" s="412" t="s">
        <v>197</v>
      </c>
      <c r="HH16" s="412" t="s">
        <v>197</v>
      </c>
      <c r="HI16" s="412" t="s">
        <v>197</v>
      </c>
      <c r="HJ16" s="412" t="s">
        <v>197</v>
      </c>
      <c r="HK16" s="412" t="s">
        <v>197</v>
      </c>
      <c r="HL16" s="412" t="s">
        <v>197</v>
      </c>
      <c r="HM16" s="412" t="s">
        <v>197</v>
      </c>
      <c r="HN16" s="412" t="s">
        <v>197</v>
      </c>
      <c r="HO16" s="412" t="s">
        <v>197</v>
      </c>
      <c r="HP16" s="412" t="s">
        <v>197</v>
      </c>
      <c r="HQ16" s="412" t="s">
        <v>197</v>
      </c>
      <c r="HR16" s="412" t="s">
        <v>197</v>
      </c>
      <c r="HS16" s="412" t="s">
        <v>197</v>
      </c>
      <c r="HT16" s="412" t="s">
        <v>197</v>
      </c>
      <c r="HU16" s="411">
        <v>148.1</v>
      </c>
      <c r="HV16" s="411">
        <v>110.5</v>
      </c>
      <c r="HW16" s="411">
        <v>112.6</v>
      </c>
      <c r="HX16" s="412" t="s">
        <v>197</v>
      </c>
      <c r="HY16" s="412" t="s">
        <v>197</v>
      </c>
      <c r="HZ16" s="412" t="s">
        <v>197</v>
      </c>
      <c r="IA16" s="412" t="s">
        <v>197</v>
      </c>
      <c r="IB16" s="412" t="s">
        <v>197</v>
      </c>
      <c r="IC16" s="412" t="s">
        <v>197</v>
      </c>
      <c r="ID16" s="412" t="s">
        <v>197</v>
      </c>
      <c r="IE16" s="412" t="s">
        <v>197</v>
      </c>
      <c r="IF16" s="412" t="s">
        <v>197</v>
      </c>
      <c r="IG16" s="412" t="s">
        <v>197</v>
      </c>
      <c r="IH16" s="411">
        <v>40.6</v>
      </c>
      <c r="II16" s="412" t="s">
        <v>197</v>
      </c>
      <c r="IJ16" s="412" t="s">
        <v>197</v>
      </c>
      <c r="IK16" s="412" t="s">
        <v>197</v>
      </c>
      <c r="IL16" s="412" t="s">
        <v>197</v>
      </c>
      <c r="IM16" s="412" t="s">
        <v>197</v>
      </c>
      <c r="IN16" s="412" t="s">
        <v>197</v>
      </c>
      <c r="IO16" s="412" t="s">
        <v>197</v>
      </c>
      <c r="IP16" s="412" t="s">
        <v>197</v>
      </c>
      <c r="IQ16" s="412" t="s">
        <v>197</v>
      </c>
      <c r="IR16" s="411">
        <v>293.60000000000002</v>
      </c>
      <c r="IS16" s="411">
        <v>245</v>
      </c>
      <c r="IT16" s="411">
        <v>263</v>
      </c>
      <c r="IU16" s="412" t="s">
        <v>197</v>
      </c>
      <c r="IV16" s="412" t="s">
        <v>197</v>
      </c>
      <c r="IW16" s="412" t="s">
        <v>197</v>
      </c>
      <c r="IX16" s="412" t="s">
        <v>197</v>
      </c>
      <c r="IY16" s="412" t="s">
        <v>197</v>
      </c>
      <c r="IZ16" s="412" t="s">
        <v>197</v>
      </c>
      <c r="JA16" s="412" t="s">
        <v>197</v>
      </c>
      <c r="JB16" s="412" t="s">
        <v>197</v>
      </c>
      <c r="JC16" s="411">
        <v>298.39999999999998</v>
      </c>
      <c r="JD16" s="411">
        <v>47.4</v>
      </c>
      <c r="JE16" s="411">
        <v>105.2</v>
      </c>
      <c r="JF16" s="49" t="s">
        <v>87</v>
      </c>
      <c r="JG16" s="49" t="s">
        <v>87</v>
      </c>
      <c r="JH16" s="49" t="s">
        <v>87</v>
      </c>
      <c r="JI16" s="49">
        <v>34.9</v>
      </c>
      <c r="JJ16" s="49">
        <v>42.5</v>
      </c>
      <c r="JK16" s="49">
        <v>22.1</v>
      </c>
      <c r="JL16" s="49">
        <v>35.200000000000003</v>
      </c>
      <c r="JM16" s="49">
        <v>50.9</v>
      </c>
      <c r="JN16" s="49">
        <v>45.8</v>
      </c>
      <c r="JO16" s="49" t="s">
        <v>87</v>
      </c>
    </row>
    <row r="17" spans="1:275">
      <c r="A17" s="45"/>
      <c r="B17" s="46" t="s">
        <v>1733</v>
      </c>
      <c r="C17" s="300" t="s">
        <v>1236</v>
      </c>
      <c r="D17" s="46" t="s">
        <v>119</v>
      </c>
      <c r="E17" s="300" t="s">
        <v>0</v>
      </c>
      <c r="F17" s="47" t="s">
        <v>197</v>
      </c>
      <c r="G17" s="47" t="s">
        <v>197</v>
      </c>
      <c r="H17" s="411">
        <v>52.7</v>
      </c>
      <c r="I17" s="411">
        <v>54.3</v>
      </c>
      <c r="J17" s="411">
        <v>85.6</v>
      </c>
      <c r="K17" s="412" t="s">
        <v>197</v>
      </c>
      <c r="L17" s="412" t="s">
        <v>197</v>
      </c>
      <c r="M17" s="412" t="s">
        <v>197</v>
      </c>
      <c r="N17" s="412" t="s">
        <v>197</v>
      </c>
      <c r="O17" s="412" t="s">
        <v>197</v>
      </c>
      <c r="P17" s="412" t="s">
        <v>197</v>
      </c>
      <c r="Q17" s="412" t="s">
        <v>197</v>
      </c>
      <c r="R17" s="412" t="s">
        <v>197</v>
      </c>
      <c r="S17" s="412" t="s">
        <v>197</v>
      </c>
      <c r="T17" s="412" t="s">
        <v>197</v>
      </c>
      <c r="U17" s="412" t="s">
        <v>197</v>
      </c>
      <c r="V17" s="412" t="s">
        <v>197</v>
      </c>
      <c r="W17" s="412" t="s">
        <v>197</v>
      </c>
      <c r="X17" s="412" t="s">
        <v>197</v>
      </c>
      <c r="Y17" s="412" t="s">
        <v>197</v>
      </c>
      <c r="Z17" s="412" t="s">
        <v>197</v>
      </c>
      <c r="AA17" s="412" t="s">
        <v>197</v>
      </c>
      <c r="AB17" s="412" t="s">
        <v>197</v>
      </c>
      <c r="AC17" s="412" t="s">
        <v>197</v>
      </c>
      <c r="AD17" s="412" t="s">
        <v>197</v>
      </c>
      <c r="AE17" s="412" t="s">
        <v>197</v>
      </c>
      <c r="AF17" s="412" t="s">
        <v>197</v>
      </c>
      <c r="AG17" s="412" t="s">
        <v>197</v>
      </c>
      <c r="AH17" s="412" t="s">
        <v>197</v>
      </c>
      <c r="AI17" s="412" t="s">
        <v>197</v>
      </c>
      <c r="AJ17" s="412" t="s">
        <v>197</v>
      </c>
      <c r="AK17" s="412" t="s">
        <v>197</v>
      </c>
      <c r="AL17" s="412" t="s">
        <v>197</v>
      </c>
      <c r="AM17" s="412" t="s">
        <v>197</v>
      </c>
      <c r="AN17" s="412" t="s">
        <v>197</v>
      </c>
      <c r="AO17" s="412" t="s">
        <v>197</v>
      </c>
      <c r="AP17" s="412" t="s">
        <v>197</v>
      </c>
      <c r="AQ17" s="412" t="s">
        <v>197</v>
      </c>
      <c r="AR17" s="412" t="s">
        <v>197</v>
      </c>
      <c r="AS17" s="412" t="s">
        <v>197</v>
      </c>
      <c r="AT17" s="412" t="s">
        <v>197</v>
      </c>
      <c r="AU17" s="412" t="s">
        <v>197</v>
      </c>
      <c r="AV17" s="412" t="s">
        <v>197</v>
      </c>
      <c r="AW17" s="412" t="s">
        <v>197</v>
      </c>
      <c r="AX17" s="412" t="s">
        <v>197</v>
      </c>
      <c r="AY17" s="412" t="s">
        <v>197</v>
      </c>
      <c r="AZ17" s="411">
        <v>62</v>
      </c>
      <c r="BA17" s="411">
        <v>28.3</v>
      </c>
      <c r="BB17" s="411">
        <v>29.8</v>
      </c>
      <c r="BC17" s="411">
        <v>87.7</v>
      </c>
      <c r="BD17" s="411">
        <v>33.9</v>
      </c>
      <c r="BE17" s="411">
        <v>46.4</v>
      </c>
      <c r="BF17" s="411">
        <v>65.7</v>
      </c>
      <c r="BG17" s="411">
        <v>21.1</v>
      </c>
      <c r="BH17" s="411">
        <v>24.4</v>
      </c>
      <c r="BI17" s="412" t="s">
        <v>197</v>
      </c>
      <c r="BJ17" s="412" t="s">
        <v>197</v>
      </c>
      <c r="BK17" s="412" t="s">
        <v>197</v>
      </c>
      <c r="BL17" s="412" t="s">
        <v>197</v>
      </c>
      <c r="BM17" s="412" t="s">
        <v>197</v>
      </c>
      <c r="BN17" s="412" t="s">
        <v>197</v>
      </c>
      <c r="BO17" s="412" t="s">
        <v>197</v>
      </c>
      <c r="BP17" s="412" t="s">
        <v>197</v>
      </c>
      <c r="BQ17" s="412" t="s">
        <v>197</v>
      </c>
      <c r="BR17" s="412" t="s">
        <v>197</v>
      </c>
      <c r="BS17" s="412" t="s">
        <v>197</v>
      </c>
      <c r="BT17" s="412" t="s">
        <v>197</v>
      </c>
      <c r="BU17" s="412" t="s">
        <v>197</v>
      </c>
      <c r="BV17" s="412" t="s">
        <v>197</v>
      </c>
      <c r="BW17" s="412" t="s">
        <v>197</v>
      </c>
      <c r="BX17" s="412" t="s">
        <v>197</v>
      </c>
      <c r="BY17" s="412" t="s">
        <v>197</v>
      </c>
      <c r="BZ17" s="412" t="s">
        <v>197</v>
      </c>
      <c r="CA17" s="412" t="s">
        <v>197</v>
      </c>
      <c r="CB17" s="412" t="s">
        <v>197</v>
      </c>
      <c r="CC17" s="412" t="s">
        <v>197</v>
      </c>
      <c r="CD17" s="412" t="s">
        <v>197</v>
      </c>
      <c r="CE17" s="412" t="s">
        <v>197</v>
      </c>
      <c r="CF17" s="412" t="s">
        <v>197</v>
      </c>
      <c r="CG17" s="412" t="s">
        <v>197</v>
      </c>
      <c r="CH17" s="412" t="s">
        <v>197</v>
      </c>
      <c r="CI17" s="412" t="s">
        <v>197</v>
      </c>
      <c r="CJ17" s="412" t="s">
        <v>197</v>
      </c>
      <c r="CK17" s="412" t="s">
        <v>197</v>
      </c>
      <c r="CL17" s="412" t="s">
        <v>197</v>
      </c>
      <c r="CM17" s="412" t="s">
        <v>197</v>
      </c>
      <c r="CN17" s="412" t="s">
        <v>197</v>
      </c>
      <c r="CO17" s="412" t="s">
        <v>197</v>
      </c>
      <c r="CP17" s="412" t="s">
        <v>197</v>
      </c>
      <c r="CQ17" s="412" t="s">
        <v>197</v>
      </c>
      <c r="CR17" s="412" t="s">
        <v>197</v>
      </c>
      <c r="CS17" s="412" t="s">
        <v>197</v>
      </c>
      <c r="CT17" s="412" t="s">
        <v>197</v>
      </c>
      <c r="CU17" s="412" t="s">
        <v>197</v>
      </c>
      <c r="CV17" s="412" t="s">
        <v>197</v>
      </c>
      <c r="CW17" s="412" t="s">
        <v>197</v>
      </c>
      <c r="CX17" s="412" t="s">
        <v>197</v>
      </c>
      <c r="CY17" s="412" t="s">
        <v>197</v>
      </c>
      <c r="CZ17" s="412" t="s">
        <v>197</v>
      </c>
      <c r="DA17" s="412" t="s">
        <v>197</v>
      </c>
      <c r="DB17" s="412" t="s">
        <v>197</v>
      </c>
      <c r="DC17" s="412" t="s">
        <v>197</v>
      </c>
      <c r="DD17" s="412" t="s">
        <v>197</v>
      </c>
      <c r="DE17" s="412" t="s">
        <v>197</v>
      </c>
      <c r="DF17" s="412" t="s">
        <v>197</v>
      </c>
      <c r="DG17" s="412" t="s">
        <v>197</v>
      </c>
      <c r="DH17" s="412" t="s">
        <v>197</v>
      </c>
      <c r="DI17" s="412" t="s">
        <v>197</v>
      </c>
      <c r="DJ17" s="412" t="s">
        <v>197</v>
      </c>
      <c r="DK17" s="412" t="s">
        <v>197</v>
      </c>
      <c r="DL17" s="412" t="s">
        <v>197</v>
      </c>
      <c r="DM17" s="412" t="s">
        <v>197</v>
      </c>
      <c r="DN17" s="412" t="s">
        <v>197</v>
      </c>
      <c r="DO17" s="412" t="s">
        <v>197</v>
      </c>
      <c r="DP17" s="412" t="s">
        <v>197</v>
      </c>
      <c r="DQ17" s="412" t="s">
        <v>197</v>
      </c>
      <c r="DR17" s="412" t="s">
        <v>197</v>
      </c>
      <c r="DS17" s="412" t="s">
        <v>197</v>
      </c>
      <c r="DT17" s="412" t="s">
        <v>197</v>
      </c>
      <c r="DU17" s="412" t="s">
        <v>197</v>
      </c>
      <c r="DV17" s="412" t="s">
        <v>197</v>
      </c>
      <c r="DW17" s="412" t="s">
        <v>197</v>
      </c>
      <c r="DX17" s="412" t="s">
        <v>197</v>
      </c>
      <c r="DY17" s="412" t="s">
        <v>197</v>
      </c>
      <c r="DZ17" s="412" t="s">
        <v>197</v>
      </c>
      <c r="EA17" s="412" t="s">
        <v>197</v>
      </c>
      <c r="EB17" s="412" t="s">
        <v>197</v>
      </c>
      <c r="EC17" s="412" t="s">
        <v>197</v>
      </c>
      <c r="ED17" s="412" t="s">
        <v>197</v>
      </c>
      <c r="EE17" s="412" t="s">
        <v>197</v>
      </c>
      <c r="EF17" s="412" t="s">
        <v>197</v>
      </c>
      <c r="EG17" s="412" t="s">
        <v>197</v>
      </c>
      <c r="EH17" s="412" t="s">
        <v>197</v>
      </c>
      <c r="EI17" s="412" t="s">
        <v>197</v>
      </c>
      <c r="EJ17" s="412" t="s">
        <v>197</v>
      </c>
      <c r="EK17" s="412" t="s">
        <v>197</v>
      </c>
      <c r="EL17" s="412" t="s">
        <v>197</v>
      </c>
      <c r="EM17" s="412" t="s">
        <v>197</v>
      </c>
      <c r="EN17" s="412" t="s">
        <v>197</v>
      </c>
      <c r="EO17" s="412" t="s">
        <v>197</v>
      </c>
      <c r="EP17" s="412" t="s">
        <v>197</v>
      </c>
      <c r="EQ17" s="412" t="s">
        <v>197</v>
      </c>
      <c r="ER17" s="412" t="s">
        <v>197</v>
      </c>
      <c r="ES17" s="412" t="s">
        <v>197</v>
      </c>
      <c r="ET17" s="412" t="s">
        <v>197</v>
      </c>
      <c r="EU17" s="412" t="s">
        <v>197</v>
      </c>
      <c r="EV17" s="411">
        <v>14.3</v>
      </c>
      <c r="EW17" s="411">
        <v>33.6</v>
      </c>
      <c r="EX17" s="411">
        <v>27.5</v>
      </c>
      <c r="EY17" s="412" t="s">
        <v>197</v>
      </c>
      <c r="EZ17" s="412" t="s">
        <v>197</v>
      </c>
      <c r="FA17" s="412" t="s">
        <v>197</v>
      </c>
      <c r="FB17" s="412" t="s">
        <v>197</v>
      </c>
      <c r="FC17" s="412" t="s">
        <v>197</v>
      </c>
      <c r="FD17" s="412" t="s">
        <v>197</v>
      </c>
      <c r="FE17" s="412" t="s">
        <v>197</v>
      </c>
      <c r="FF17" s="412" t="s">
        <v>197</v>
      </c>
      <c r="FG17" s="412" t="s">
        <v>197</v>
      </c>
      <c r="FH17" s="412" t="s">
        <v>197</v>
      </c>
      <c r="FI17" s="412" t="s">
        <v>197</v>
      </c>
      <c r="FJ17" s="412" t="s">
        <v>197</v>
      </c>
      <c r="FK17" s="412" t="s">
        <v>197</v>
      </c>
      <c r="FL17" s="412" t="s">
        <v>197</v>
      </c>
      <c r="FM17" s="411">
        <v>9</v>
      </c>
      <c r="FN17" s="411">
        <v>8.9</v>
      </c>
      <c r="FO17" s="411">
        <v>8.9</v>
      </c>
      <c r="FP17" s="412" t="s">
        <v>197</v>
      </c>
      <c r="FQ17" s="412" t="s">
        <v>197</v>
      </c>
      <c r="FR17" s="412" t="s">
        <v>197</v>
      </c>
      <c r="FS17" s="411">
        <v>8</v>
      </c>
      <c r="FT17" s="411">
        <v>3.3</v>
      </c>
      <c r="FU17" s="411">
        <v>6.2</v>
      </c>
      <c r="FV17" s="412" t="s">
        <v>197</v>
      </c>
      <c r="FW17" s="412" t="s">
        <v>197</v>
      </c>
      <c r="FX17" s="412" t="s">
        <v>197</v>
      </c>
      <c r="FY17" s="412" t="s">
        <v>197</v>
      </c>
      <c r="FZ17" s="412" t="s">
        <v>197</v>
      </c>
      <c r="GA17" s="411">
        <v>20.5</v>
      </c>
      <c r="GB17" s="411">
        <v>15.2</v>
      </c>
      <c r="GC17" s="411">
        <v>16.2</v>
      </c>
      <c r="GD17" s="412" t="s">
        <v>197</v>
      </c>
      <c r="GE17" s="412" t="s">
        <v>197</v>
      </c>
      <c r="GF17" s="412" t="s">
        <v>197</v>
      </c>
      <c r="GG17" s="412" t="s">
        <v>197</v>
      </c>
      <c r="GH17" s="412" t="s">
        <v>197</v>
      </c>
      <c r="GI17" s="412" t="s">
        <v>197</v>
      </c>
      <c r="GJ17" s="412" t="s">
        <v>197</v>
      </c>
      <c r="GK17" s="412" t="s">
        <v>197</v>
      </c>
      <c r="GL17" s="412" t="s">
        <v>197</v>
      </c>
      <c r="GM17" s="412" t="s">
        <v>197</v>
      </c>
      <c r="GN17" s="412" t="s">
        <v>197</v>
      </c>
      <c r="GO17" s="412" t="s">
        <v>197</v>
      </c>
      <c r="GP17" s="412" t="s">
        <v>197</v>
      </c>
      <c r="GQ17" s="412" t="s">
        <v>197</v>
      </c>
      <c r="GR17" s="412" t="s">
        <v>197</v>
      </c>
      <c r="GS17" s="412" t="s">
        <v>197</v>
      </c>
      <c r="GT17" s="412" t="s">
        <v>197</v>
      </c>
      <c r="GU17" s="412" t="s">
        <v>197</v>
      </c>
      <c r="GV17" s="412" t="s">
        <v>197</v>
      </c>
      <c r="GW17" s="412" t="s">
        <v>197</v>
      </c>
      <c r="GX17" s="412" t="s">
        <v>197</v>
      </c>
      <c r="GY17" s="412" t="s">
        <v>197</v>
      </c>
      <c r="GZ17" s="412" t="s">
        <v>197</v>
      </c>
      <c r="HA17" s="412" t="s">
        <v>197</v>
      </c>
      <c r="HB17" s="412" t="s">
        <v>197</v>
      </c>
      <c r="HC17" s="412" t="s">
        <v>197</v>
      </c>
      <c r="HD17" s="412" t="s">
        <v>197</v>
      </c>
      <c r="HE17" s="412" t="s">
        <v>197</v>
      </c>
      <c r="HF17" s="412" t="s">
        <v>197</v>
      </c>
      <c r="HG17" s="412" t="s">
        <v>197</v>
      </c>
      <c r="HH17" s="412" t="s">
        <v>197</v>
      </c>
      <c r="HI17" s="412" t="s">
        <v>197</v>
      </c>
      <c r="HJ17" s="412" t="s">
        <v>197</v>
      </c>
      <c r="HK17" s="412" t="s">
        <v>197</v>
      </c>
      <c r="HL17" s="412" t="s">
        <v>197</v>
      </c>
      <c r="HM17" s="412" t="s">
        <v>197</v>
      </c>
      <c r="HN17" s="412" t="s">
        <v>197</v>
      </c>
      <c r="HO17" s="412" t="s">
        <v>197</v>
      </c>
      <c r="HP17" s="412" t="s">
        <v>197</v>
      </c>
      <c r="HQ17" s="412" t="s">
        <v>197</v>
      </c>
      <c r="HR17" s="412" t="s">
        <v>197</v>
      </c>
      <c r="HS17" s="412" t="s">
        <v>197</v>
      </c>
      <c r="HT17" s="412" t="s">
        <v>197</v>
      </c>
      <c r="HU17" s="411">
        <v>85.3</v>
      </c>
      <c r="HV17" s="411">
        <v>37</v>
      </c>
      <c r="HW17" s="411">
        <v>39.9</v>
      </c>
      <c r="HX17" s="412" t="s">
        <v>197</v>
      </c>
      <c r="HY17" s="412" t="s">
        <v>197</v>
      </c>
      <c r="HZ17" s="412" t="s">
        <v>197</v>
      </c>
      <c r="IA17" s="412" t="s">
        <v>197</v>
      </c>
      <c r="IB17" s="412" t="s">
        <v>197</v>
      </c>
      <c r="IC17" s="412" t="s">
        <v>197</v>
      </c>
      <c r="ID17" s="412" t="s">
        <v>197</v>
      </c>
      <c r="IE17" s="412" t="s">
        <v>197</v>
      </c>
      <c r="IF17" s="412" t="s">
        <v>197</v>
      </c>
      <c r="IG17" s="412" t="s">
        <v>197</v>
      </c>
      <c r="IH17" s="411">
        <v>56.1</v>
      </c>
      <c r="II17" s="412" t="s">
        <v>197</v>
      </c>
      <c r="IJ17" s="412" t="s">
        <v>197</v>
      </c>
      <c r="IK17" s="412" t="s">
        <v>197</v>
      </c>
      <c r="IL17" s="412" t="s">
        <v>197</v>
      </c>
      <c r="IM17" s="412" t="s">
        <v>197</v>
      </c>
      <c r="IN17" s="412" t="s">
        <v>197</v>
      </c>
      <c r="IO17" s="412" t="s">
        <v>197</v>
      </c>
      <c r="IP17" s="412" t="s">
        <v>197</v>
      </c>
      <c r="IQ17" s="412" t="s">
        <v>197</v>
      </c>
      <c r="IR17" s="412" t="s">
        <v>197</v>
      </c>
      <c r="IS17" s="412" t="s">
        <v>197</v>
      </c>
      <c r="IT17" s="412" t="s">
        <v>197</v>
      </c>
      <c r="IU17" s="412" t="s">
        <v>197</v>
      </c>
      <c r="IV17" s="412" t="s">
        <v>197</v>
      </c>
      <c r="IW17" s="412" t="s">
        <v>197</v>
      </c>
      <c r="IX17" s="412" t="s">
        <v>197</v>
      </c>
      <c r="IY17" s="412" t="s">
        <v>197</v>
      </c>
      <c r="IZ17" s="412" t="s">
        <v>197</v>
      </c>
      <c r="JA17" s="412" t="s">
        <v>197</v>
      </c>
      <c r="JB17" s="412" t="s">
        <v>197</v>
      </c>
      <c r="JC17" s="412" t="s">
        <v>197</v>
      </c>
      <c r="JD17" s="412" t="s">
        <v>197</v>
      </c>
      <c r="JE17" s="412" t="s">
        <v>197</v>
      </c>
      <c r="JF17" s="49" t="s">
        <v>87</v>
      </c>
      <c r="JG17" s="49" t="s">
        <v>87</v>
      </c>
      <c r="JH17" s="49" t="s">
        <v>87</v>
      </c>
      <c r="JI17" s="49" t="s">
        <v>87</v>
      </c>
      <c r="JJ17" s="49">
        <v>51</v>
      </c>
      <c r="JK17" s="49">
        <v>48.2</v>
      </c>
      <c r="JL17" s="49">
        <v>108.7</v>
      </c>
      <c r="JM17" s="49">
        <v>66.3</v>
      </c>
      <c r="JN17" s="49">
        <v>65.3</v>
      </c>
      <c r="JO17" s="49" t="s">
        <v>87</v>
      </c>
    </row>
    <row r="18" spans="1:275">
      <c r="A18" s="45"/>
      <c r="B18" s="46" t="s">
        <v>1734</v>
      </c>
      <c r="C18" s="300" t="s">
        <v>1237</v>
      </c>
      <c r="D18" s="46" t="s">
        <v>119</v>
      </c>
      <c r="E18" s="300" t="s">
        <v>0</v>
      </c>
      <c r="F18" s="47" t="s">
        <v>197</v>
      </c>
      <c r="G18" s="47" t="s">
        <v>197</v>
      </c>
      <c r="H18" s="411">
        <v>132.30000000000001</v>
      </c>
      <c r="I18" s="411">
        <v>135.80000000000001</v>
      </c>
      <c r="J18" s="411">
        <v>108.3</v>
      </c>
      <c r="K18" s="411">
        <v>136.4</v>
      </c>
      <c r="L18" s="411">
        <v>99.4</v>
      </c>
      <c r="M18" s="411">
        <v>61.1</v>
      </c>
      <c r="N18" s="411">
        <v>149.80000000000001</v>
      </c>
      <c r="O18" s="411">
        <v>116.8</v>
      </c>
      <c r="P18" s="411">
        <v>69.7</v>
      </c>
      <c r="Q18" s="411">
        <v>338.5</v>
      </c>
      <c r="R18" s="411">
        <v>63.2</v>
      </c>
      <c r="S18" s="411">
        <v>146.19999999999999</v>
      </c>
      <c r="T18" s="411">
        <v>126.6</v>
      </c>
      <c r="U18" s="411">
        <v>117.6</v>
      </c>
      <c r="V18" s="411">
        <v>207.5</v>
      </c>
      <c r="W18" s="411">
        <v>121.3</v>
      </c>
      <c r="X18" s="411">
        <v>106.5</v>
      </c>
      <c r="Y18" s="411">
        <v>152.30000000000001</v>
      </c>
      <c r="Z18" s="411">
        <v>95.6</v>
      </c>
      <c r="AA18" s="411">
        <v>165</v>
      </c>
      <c r="AB18" s="411">
        <v>480.1</v>
      </c>
      <c r="AC18" s="411">
        <v>103.8</v>
      </c>
      <c r="AD18" s="411">
        <v>182.3</v>
      </c>
      <c r="AE18" s="411">
        <v>90.1</v>
      </c>
      <c r="AF18" s="411">
        <v>38.6</v>
      </c>
      <c r="AG18" s="411">
        <v>500</v>
      </c>
      <c r="AH18" s="411">
        <v>174.7</v>
      </c>
      <c r="AI18" s="412" t="s">
        <v>197</v>
      </c>
      <c r="AJ18" s="412" t="s">
        <v>197</v>
      </c>
      <c r="AK18" s="411">
        <v>134.80000000000001</v>
      </c>
      <c r="AL18" s="412" t="s">
        <v>197</v>
      </c>
      <c r="AM18" s="412" t="s">
        <v>197</v>
      </c>
      <c r="AN18" s="411">
        <v>13.3</v>
      </c>
      <c r="AO18" s="411">
        <v>24.7</v>
      </c>
      <c r="AP18" s="411">
        <v>24.6</v>
      </c>
      <c r="AQ18" s="411">
        <v>425.2</v>
      </c>
      <c r="AR18" s="411">
        <v>182.4</v>
      </c>
      <c r="AS18" s="412" t="s">
        <v>197</v>
      </c>
      <c r="AT18" s="411">
        <v>133.80000000000001</v>
      </c>
      <c r="AU18" s="411">
        <v>450.8</v>
      </c>
      <c r="AV18" s="411">
        <v>198.5</v>
      </c>
      <c r="AW18" s="412" t="s">
        <v>197</v>
      </c>
      <c r="AX18" s="411">
        <v>140.9</v>
      </c>
      <c r="AY18" s="411">
        <v>6.7</v>
      </c>
      <c r="AZ18" s="411">
        <v>206.8</v>
      </c>
      <c r="BA18" s="411">
        <v>115.1</v>
      </c>
      <c r="BB18" s="411">
        <v>119.2</v>
      </c>
      <c r="BC18" s="411">
        <v>165</v>
      </c>
      <c r="BD18" s="411">
        <v>122.4</v>
      </c>
      <c r="BE18" s="411">
        <v>132.1</v>
      </c>
      <c r="BF18" s="411">
        <v>209.5</v>
      </c>
      <c r="BG18" s="411">
        <v>134.69999999999999</v>
      </c>
      <c r="BH18" s="411">
        <v>140.1</v>
      </c>
      <c r="BI18" s="411">
        <v>187.9</v>
      </c>
      <c r="BJ18" s="411">
        <v>125</v>
      </c>
      <c r="BK18" s="411">
        <v>157</v>
      </c>
      <c r="BL18" s="411">
        <v>180.7</v>
      </c>
      <c r="BM18" s="411">
        <v>144.30000000000001</v>
      </c>
      <c r="BN18" s="411">
        <v>154</v>
      </c>
      <c r="BO18" s="412" t="s">
        <v>197</v>
      </c>
      <c r="BP18" s="411">
        <v>151.5</v>
      </c>
      <c r="BQ18" s="411">
        <v>154.6</v>
      </c>
      <c r="BR18" s="411">
        <v>220.5</v>
      </c>
      <c r="BS18" s="411">
        <v>145.9</v>
      </c>
      <c r="BT18" s="411">
        <v>180.4</v>
      </c>
      <c r="BU18" s="411">
        <v>364.7</v>
      </c>
      <c r="BV18" s="411">
        <v>94.2</v>
      </c>
      <c r="BW18" s="411">
        <v>180.9</v>
      </c>
      <c r="BX18" s="411">
        <v>72</v>
      </c>
      <c r="BY18" s="411">
        <v>53.7</v>
      </c>
      <c r="BZ18" s="411">
        <v>65.5</v>
      </c>
      <c r="CA18" s="411">
        <v>340.5</v>
      </c>
      <c r="CB18" s="411">
        <v>260</v>
      </c>
      <c r="CC18" s="411">
        <v>292</v>
      </c>
      <c r="CD18" s="411">
        <v>40</v>
      </c>
      <c r="CE18" s="411">
        <v>17.7</v>
      </c>
      <c r="CF18" s="411">
        <v>28.7</v>
      </c>
      <c r="CG18" s="412" t="s">
        <v>197</v>
      </c>
      <c r="CH18" s="412" t="s">
        <v>197</v>
      </c>
      <c r="CI18" s="412" t="s">
        <v>197</v>
      </c>
      <c r="CJ18" s="411">
        <v>132.19999999999999</v>
      </c>
      <c r="CK18" s="411">
        <v>57.1</v>
      </c>
      <c r="CL18" s="411">
        <v>88.4</v>
      </c>
      <c r="CM18" s="412" t="s">
        <v>197</v>
      </c>
      <c r="CN18" s="412" t="s">
        <v>197</v>
      </c>
      <c r="CO18" s="412" t="s">
        <v>197</v>
      </c>
      <c r="CP18" s="412" t="s">
        <v>197</v>
      </c>
      <c r="CQ18" s="412" t="s">
        <v>197</v>
      </c>
      <c r="CR18" s="412" t="s">
        <v>197</v>
      </c>
      <c r="CS18" s="412" t="s">
        <v>197</v>
      </c>
      <c r="CT18" s="411">
        <v>245.3</v>
      </c>
      <c r="CU18" s="411">
        <v>76.8</v>
      </c>
      <c r="CV18" s="411">
        <v>147.69999999999999</v>
      </c>
      <c r="CW18" s="411">
        <v>215.8</v>
      </c>
      <c r="CX18" s="411">
        <v>131.5</v>
      </c>
      <c r="CY18" s="411">
        <v>168.3</v>
      </c>
      <c r="CZ18" s="411">
        <v>137.5</v>
      </c>
      <c r="DA18" s="411">
        <v>396</v>
      </c>
      <c r="DB18" s="411">
        <v>346.8</v>
      </c>
      <c r="DC18" s="411">
        <v>362.4</v>
      </c>
      <c r="DD18" s="411">
        <v>56.3</v>
      </c>
      <c r="DE18" s="411">
        <v>45.3</v>
      </c>
      <c r="DF18" s="411">
        <v>52.2</v>
      </c>
      <c r="DG18" s="411">
        <v>319.7</v>
      </c>
      <c r="DH18" s="411">
        <v>272.60000000000002</v>
      </c>
      <c r="DI18" s="411">
        <v>289</v>
      </c>
      <c r="DJ18" s="411">
        <v>41</v>
      </c>
      <c r="DK18" s="411">
        <v>14.8</v>
      </c>
      <c r="DL18" s="411">
        <v>27</v>
      </c>
      <c r="DM18" s="411">
        <v>130.9</v>
      </c>
      <c r="DN18" s="411">
        <v>56.2</v>
      </c>
      <c r="DO18" s="411">
        <v>84.4</v>
      </c>
      <c r="DP18" s="412" t="s">
        <v>197</v>
      </c>
      <c r="DQ18" s="412" t="s">
        <v>197</v>
      </c>
      <c r="DR18" s="412" t="s">
        <v>197</v>
      </c>
      <c r="DS18" s="412" t="s">
        <v>197</v>
      </c>
      <c r="DT18" s="412" t="s">
        <v>197</v>
      </c>
      <c r="DU18" s="412" t="s">
        <v>197</v>
      </c>
      <c r="DV18" s="411">
        <v>202.6</v>
      </c>
      <c r="DW18" s="411">
        <v>52.6</v>
      </c>
      <c r="DX18" s="411">
        <v>105.4</v>
      </c>
      <c r="DY18" s="411">
        <v>131.19999999999999</v>
      </c>
      <c r="DZ18" s="411">
        <v>129.1</v>
      </c>
      <c r="EA18" s="411">
        <v>130.30000000000001</v>
      </c>
      <c r="EB18" s="411">
        <v>147.30000000000001</v>
      </c>
      <c r="EC18" s="411">
        <v>28.7</v>
      </c>
      <c r="ED18" s="411">
        <v>61.9</v>
      </c>
      <c r="EE18" s="412" t="s">
        <v>197</v>
      </c>
      <c r="EF18" s="412" t="s">
        <v>197</v>
      </c>
      <c r="EG18" s="412" t="s">
        <v>197</v>
      </c>
      <c r="EH18" s="412" t="s">
        <v>197</v>
      </c>
      <c r="EI18" s="411">
        <v>375.7</v>
      </c>
      <c r="EJ18" s="411">
        <v>144.1</v>
      </c>
      <c r="EK18" s="411">
        <v>225.9</v>
      </c>
      <c r="EL18" s="412" t="s">
        <v>197</v>
      </c>
      <c r="EM18" s="411">
        <v>255.2</v>
      </c>
      <c r="EN18" s="411">
        <v>127.2</v>
      </c>
      <c r="EO18" s="411">
        <v>191.6</v>
      </c>
      <c r="EP18" s="411">
        <v>368.4</v>
      </c>
      <c r="EQ18" s="411">
        <v>293.8</v>
      </c>
      <c r="ER18" s="411">
        <v>335.5</v>
      </c>
      <c r="ES18" s="412" t="s">
        <v>197</v>
      </c>
      <c r="ET18" s="411">
        <v>273</v>
      </c>
      <c r="EU18" s="412" t="s">
        <v>197</v>
      </c>
      <c r="EV18" s="411">
        <v>141.5</v>
      </c>
      <c r="EW18" s="411">
        <v>80.400000000000006</v>
      </c>
      <c r="EX18" s="411">
        <v>99.7</v>
      </c>
      <c r="EY18" s="412" t="s">
        <v>197</v>
      </c>
      <c r="EZ18" s="411">
        <v>170.7</v>
      </c>
      <c r="FA18" s="411">
        <v>110.1</v>
      </c>
      <c r="FB18" s="411">
        <v>133.9</v>
      </c>
      <c r="FC18" s="412" t="s">
        <v>197</v>
      </c>
      <c r="FD18" s="411">
        <v>176</v>
      </c>
      <c r="FE18" s="411">
        <v>135.1</v>
      </c>
      <c r="FF18" s="411">
        <v>152.5</v>
      </c>
      <c r="FG18" s="411">
        <v>83.9</v>
      </c>
      <c r="FH18" s="411">
        <v>47.4</v>
      </c>
      <c r="FI18" s="411">
        <v>73.2</v>
      </c>
      <c r="FJ18" s="411">
        <v>152.6</v>
      </c>
      <c r="FK18" s="411">
        <v>209.7</v>
      </c>
      <c r="FL18" s="411">
        <v>184.4</v>
      </c>
      <c r="FM18" s="411">
        <v>230</v>
      </c>
      <c r="FN18" s="411">
        <v>163.9</v>
      </c>
      <c r="FO18" s="411">
        <v>202.1</v>
      </c>
      <c r="FP18" s="411">
        <v>205.3</v>
      </c>
      <c r="FQ18" s="411">
        <v>120.8</v>
      </c>
      <c r="FR18" s="411">
        <v>150</v>
      </c>
      <c r="FS18" s="411">
        <v>116.4</v>
      </c>
      <c r="FT18" s="411">
        <v>116.1</v>
      </c>
      <c r="FU18" s="411">
        <v>116.3</v>
      </c>
      <c r="FV18" s="411">
        <v>105.9</v>
      </c>
      <c r="FW18" s="411">
        <v>82.3</v>
      </c>
      <c r="FX18" s="411">
        <v>130.4</v>
      </c>
      <c r="FY18" s="411">
        <v>94.1</v>
      </c>
      <c r="FZ18" s="411">
        <v>94.4</v>
      </c>
      <c r="GA18" s="411">
        <v>133.1</v>
      </c>
      <c r="GB18" s="411">
        <v>116.4</v>
      </c>
      <c r="GC18" s="411">
        <v>119.6</v>
      </c>
      <c r="GD18" s="411">
        <v>135.1</v>
      </c>
      <c r="GE18" s="411">
        <v>220.9</v>
      </c>
      <c r="GF18" s="411">
        <v>164.5</v>
      </c>
      <c r="GG18" s="411">
        <v>111.4</v>
      </c>
      <c r="GH18" s="411">
        <v>29.6</v>
      </c>
      <c r="GI18" s="411">
        <v>30.2</v>
      </c>
      <c r="GJ18" s="412" t="s">
        <v>197</v>
      </c>
      <c r="GK18" s="412" t="s">
        <v>197</v>
      </c>
      <c r="GL18" s="412" t="s">
        <v>197</v>
      </c>
      <c r="GM18" s="411">
        <v>74.900000000000006</v>
      </c>
      <c r="GN18" s="411">
        <v>93.6</v>
      </c>
      <c r="GO18" s="411">
        <v>86.8</v>
      </c>
      <c r="GP18" s="411">
        <v>119.6</v>
      </c>
      <c r="GQ18" s="411">
        <v>188.2</v>
      </c>
      <c r="GR18" s="411">
        <v>163.69999999999999</v>
      </c>
      <c r="GS18" s="411">
        <v>7.6</v>
      </c>
      <c r="GT18" s="411">
        <v>42.2</v>
      </c>
      <c r="GU18" s="411">
        <v>35.200000000000003</v>
      </c>
      <c r="GV18" s="412" t="s">
        <v>197</v>
      </c>
      <c r="GW18" s="412" t="s">
        <v>197</v>
      </c>
      <c r="GX18" s="412" t="s">
        <v>197</v>
      </c>
      <c r="GY18" s="411">
        <v>147.5</v>
      </c>
      <c r="GZ18" s="411">
        <v>106.6</v>
      </c>
      <c r="HA18" s="411">
        <v>126.7</v>
      </c>
      <c r="HB18" s="411">
        <v>124.5</v>
      </c>
      <c r="HC18" s="411">
        <v>92.4</v>
      </c>
      <c r="HD18" s="411">
        <v>102.2</v>
      </c>
      <c r="HE18" s="411">
        <v>102.5</v>
      </c>
      <c r="HF18" s="411">
        <v>30.7</v>
      </c>
      <c r="HG18" s="411">
        <v>34.6</v>
      </c>
      <c r="HH18" s="412" t="s">
        <v>197</v>
      </c>
      <c r="HI18" s="412" t="s">
        <v>197</v>
      </c>
      <c r="HJ18" s="412" t="s">
        <v>197</v>
      </c>
      <c r="HK18" s="412" t="s">
        <v>197</v>
      </c>
      <c r="HL18" s="412" t="s">
        <v>197</v>
      </c>
      <c r="HM18" s="412" t="s">
        <v>197</v>
      </c>
      <c r="HN18" s="412" t="s">
        <v>197</v>
      </c>
      <c r="HO18" s="411">
        <v>283.8</v>
      </c>
      <c r="HP18" s="411">
        <v>193.7</v>
      </c>
      <c r="HQ18" s="411">
        <v>239.3</v>
      </c>
      <c r="HR18" s="411">
        <v>217.7</v>
      </c>
      <c r="HS18" s="411">
        <v>210.7</v>
      </c>
      <c r="HT18" s="411">
        <v>213.1</v>
      </c>
      <c r="HU18" s="411">
        <v>122.2</v>
      </c>
      <c r="HV18" s="411">
        <v>90.7</v>
      </c>
      <c r="HW18" s="411">
        <v>92.5</v>
      </c>
      <c r="HX18" s="411">
        <v>117</v>
      </c>
      <c r="HY18" s="412" t="s">
        <v>197</v>
      </c>
      <c r="HZ18" s="411">
        <v>205.2</v>
      </c>
      <c r="IA18" s="412" t="s">
        <v>197</v>
      </c>
      <c r="IB18" s="412" t="s">
        <v>197</v>
      </c>
      <c r="IC18" s="412" t="s">
        <v>197</v>
      </c>
      <c r="ID18" s="411">
        <v>7.4</v>
      </c>
      <c r="IE18" s="411">
        <v>153.30000000000001</v>
      </c>
      <c r="IF18" s="412" t="s">
        <v>197</v>
      </c>
      <c r="IG18" s="412" t="s">
        <v>197</v>
      </c>
      <c r="IH18" s="411">
        <v>72.5</v>
      </c>
      <c r="II18" s="412" t="s">
        <v>197</v>
      </c>
      <c r="IJ18" s="412" t="s">
        <v>197</v>
      </c>
      <c r="IK18" s="412" t="s">
        <v>197</v>
      </c>
      <c r="IL18" s="412" t="s">
        <v>197</v>
      </c>
      <c r="IM18" s="412" t="s">
        <v>197</v>
      </c>
      <c r="IN18" s="412" t="s">
        <v>197</v>
      </c>
      <c r="IO18" s="412" t="s">
        <v>197</v>
      </c>
      <c r="IP18" s="412" t="s">
        <v>197</v>
      </c>
      <c r="IQ18" s="411">
        <v>41.5</v>
      </c>
      <c r="IR18" s="411">
        <v>162.4</v>
      </c>
      <c r="IS18" s="411">
        <v>88.4</v>
      </c>
      <c r="IT18" s="411">
        <v>115.9</v>
      </c>
      <c r="IU18" s="411">
        <v>348.8</v>
      </c>
      <c r="IV18" s="411">
        <v>11.1</v>
      </c>
      <c r="IW18" s="411">
        <v>81.7</v>
      </c>
      <c r="IX18" s="412" t="s">
        <v>197</v>
      </c>
      <c r="IY18" s="412" t="s">
        <v>197</v>
      </c>
      <c r="IZ18" s="412" t="s">
        <v>197</v>
      </c>
      <c r="JA18" s="412" t="s">
        <v>197</v>
      </c>
      <c r="JB18" s="412" t="s">
        <v>197</v>
      </c>
      <c r="JC18" s="411">
        <v>285.3</v>
      </c>
      <c r="JD18" s="411">
        <v>93.4</v>
      </c>
      <c r="JE18" s="411">
        <v>137.6</v>
      </c>
      <c r="JF18" s="48" t="s">
        <v>87</v>
      </c>
      <c r="JG18" s="48">
        <v>118.7</v>
      </c>
      <c r="JH18" s="48" t="s">
        <v>87</v>
      </c>
      <c r="JI18" s="48">
        <v>121.3</v>
      </c>
      <c r="JJ18" s="48">
        <v>69.8</v>
      </c>
      <c r="JK18" s="48">
        <v>39.6</v>
      </c>
      <c r="JL18" s="48">
        <v>80.900000000000006</v>
      </c>
      <c r="JM18" s="48">
        <v>63.4</v>
      </c>
      <c r="JN18" s="48">
        <v>65.2</v>
      </c>
      <c r="JO18" s="48">
        <v>91.9</v>
      </c>
    </row>
    <row r="19" spans="1:275">
      <c r="A19" s="45"/>
      <c r="B19" s="46" t="s">
        <v>1735</v>
      </c>
      <c r="C19" s="300" t="s">
        <v>1238</v>
      </c>
      <c r="D19" s="46" t="s">
        <v>119</v>
      </c>
      <c r="E19" s="300" t="s">
        <v>0</v>
      </c>
      <c r="F19" s="47" t="s">
        <v>197</v>
      </c>
      <c r="G19" s="47" t="s">
        <v>197</v>
      </c>
      <c r="H19" s="411">
        <v>150.30000000000001</v>
      </c>
      <c r="I19" s="411">
        <v>164.4</v>
      </c>
      <c r="J19" s="411">
        <v>151.9</v>
      </c>
      <c r="K19" s="412" t="s">
        <v>197</v>
      </c>
      <c r="L19" s="412" t="s">
        <v>197</v>
      </c>
      <c r="M19" s="412" t="s">
        <v>197</v>
      </c>
      <c r="N19" s="412" t="s">
        <v>197</v>
      </c>
      <c r="O19" s="412" t="s">
        <v>197</v>
      </c>
      <c r="P19" s="412" t="s">
        <v>197</v>
      </c>
      <c r="Q19" s="412" t="s">
        <v>197</v>
      </c>
      <c r="R19" s="412" t="s">
        <v>197</v>
      </c>
      <c r="S19" s="412" t="s">
        <v>197</v>
      </c>
      <c r="T19" s="412" t="s">
        <v>197</v>
      </c>
      <c r="U19" s="412" t="s">
        <v>197</v>
      </c>
      <c r="V19" s="412" t="s">
        <v>197</v>
      </c>
      <c r="W19" s="412" t="s">
        <v>197</v>
      </c>
      <c r="X19" s="412" t="s">
        <v>197</v>
      </c>
      <c r="Y19" s="412" t="s">
        <v>197</v>
      </c>
      <c r="Z19" s="412" t="s">
        <v>197</v>
      </c>
      <c r="AA19" s="412" t="s">
        <v>197</v>
      </c>
      <c r="AB19" s="412" t="s">
        <v>197</v>
      </c>
      <c r="AC19" s="412" t="s">
        <v>197</v>
      </c>
      <c r="AD19" s="412" t="s">
        <v>197</v>
      </c>
      <c r="AE19" s="412" t="s">
        <v>197</v>
      </c>
      <c r="AF19" s="412" t="s">
        <v>197</v>
      </c>
      <c r="AG19" s="412" t="s">
        <v>197</v>
      </c>
      <c r="AH19" s="412" t="s">
        <v>197</v>
      </c>
      <c r="AI19" s="412" t="s">
        <v>197</v>
      </c>
      <c r="AJ19" s="412" t="s">
        <v>197</v>
      </c>
      <c r="AK19" s="412" t="s">
        <v>197</v>
      </c>
      <c r="AL19" s="412" t="s">
        <v>197</v>
      </c>
      <c r="AM19" s="412" t="s">
        <v>197</v>
      </c>
      <c r="AN19" s="412" t="s">
        <v>197</v>
      </c>
      <c r="AO19" s="412" t="s">
        <v>197</v>
      </c>
      <c r="AP19" s="412" t="s">
        <v>197</v>
      </c>
      <c r="AQ19" s="412" t="s">
        <v>197</v>
      </c>
      <c r="AR19" s="412" t="s">
        <v>197</v>
      </c>
      <c r="AS19" s="412" t="s">
        <v>197</v>
      </c>
      <c r="AT19" s="412" t="s">
        <v>197</v>
      </c>
      <c r="AU19" s="412" t="s">
        <v>197</v>
      </c>
      <c r="AV19" s="412" t="s">
        <v>197</v>
      </c>
      <c r="AW19" s="412" t="s">
        <v>197</v>
      </c>
      <c r="AX19" s="412" t="s">
        <v>197</v>
      </c>
      <c r="AY19" s="412" t="s">
        <v>197</v>
      </c>
      <c r="AZ19" s="411">
        <v>66.7</v>
      </c>
      <c r="BA19" s="411">
        <v>73.5</v>
      </c>
      <c r="BB19" s="411">
        <v>73.2</v>
      </c>
      <c r="BC19" s="411">
        <v>115.1</v>
      </c>
      <c r="BD19" s="411">
        <v>90.2</v>
      </c>
      <c r="BE19" s="411">
        <v>96.2</v>
      </c>
      <c r="BF19" s="411">
        <v>81.2</v>
      </c>
      <c r="BG19" s="411">
        <v>79.3</v>
      </c>
      <c r="BH19" s="411">
        <v>79.5</v>
      </c>
      <c r="BI19" s="412" t="s">
        <v>197</v>
      </c>
      <c r="BJ19" s="412" t="s">
        <v>197</v>
      </c>
      <c r="BK19" s="412" t="s">
        <v>197</v>
      </c>
      <c r="BL19" s="412" t="s">
        <v>197</v>
      </c>
      <c r="BM19" s="412" t="s">
        <v>197</v>
      </c>
      <c r="BN19" s="412" t="s">
        <v>197</v>
      </c>
      <c r="BO19" s="412" t="s">
        <v>197</v>
      </c>
      <c r="BP19" s="412" t="s">
        <v>197</v>
      </c>
      <c r="BQ19" s="412" t="s">
        <v>197</v>
      </c>
      <c r="BR19" s="412" t="s">
        <v>197</v>
      </c>
      <c r="BS19" s="412" t="s">
        <v>197</v>
      </c>
      <c r="BT19" s="412" t="s">
        <v>197</v>
      </c>
      <c r="BU19" s="412" t="s">
        <v>197</v>
      </c>
      <c r="BV19" s="412" t="s">
        <v>197</v>
      </c>
      <c r="BW19" s="412" t="s">
        <v>197</v>
      </c>
      <c r="BX19" s="412" t="s">
        <v>197</v>
      </c>
      <c r="BY19" s="412" t="s">
        <v>197</v>
      </c>
      <c r="BZ19" s="412" t="s">
        <v>197</v>
      </c>
      <c r="CA19" s="412" t="s">
        <v>197</v>
      </c>
      <c r="CB19" s="412" t="s">
        <v>197</v>
      </c>
      <c r="CC19" s="412" t="s">
        <v>197</v>
      </c>
      <c r="CD19" s="412" t="s">
        <v>197</v>
      </c>
      <c r="CE19" s="412" t="s">
        <v>197</v>
      </c>
      <c r="CF19" s="412" t="s">
        <v>197</v>
      </c>
      <c r="CG19" s="412" t="s">
        <v>197</v>
      </c>
      <c r="CH19" s="412" t="s">
        <v>197</v>
      </c>
      <c r="CI19" s="412" t="s">
        <v>197</v>
      </c>
      <c r="CJ19" s="412" t="s">
        <v>197</v>
      </c>
      <c r="CK19" s="412" t="s">
        <v>197</v>
      </c>
      <c r="CL19" s="412" t="s">
        <v>197</v>
      </c>
      <c r="CM19" s="412" t="s">
        <v>197</v>
      </c>
      <c r="CN19" s="412" t="s">
        <v>197</v>
      </c>
      <c r="CO19" s="412" t="s">
        <v>197</v>
      </c>
      <c r="CP19" s="412" t="s">
        <v>197</v>
      </c>
      <c r="CQ19" s="412" t="s">
        <v>197</v>
      </c>
      <c r="CR19" s="412" t="s">
        <v>197</v>
      </c>
      <c r="CS19" s="412" t="s">
        <v>197</v>
      </c>
      <c r="CT19" s="412" t="s">
        <v>197</v>
      </c>
      <c r="CU19" s="412" t="s">
        <v>197</v>
      </c>
      <c r="CV19" s="412" t="s">
        <v>197</v>
      </c>
      <c r="CW19" s="412" t="s">
        <v>197</v>
      </c>
      <c r="CX19" s="412" t="s">
        <v>197</v>
      </c>
      <c r="CY19" s="412" t="s">
        <v>197</v>
      </c>
      <c r="CZ19" s="412" t="s">
        <v>197</v>
      </c>
      <c r="DA19" s="412" t="s">
        <v>197</v>
      </c>
      <c r="DB19" s="412" t="s">
        <v>197</v>
      </c>
      <c r="DC19" s="412" t="s">
        <v>197</v>
      </c>
      <c r="DD19" s="412" t="s">
        <v>197</v>
      </c>
      <c r="DE19" s="412" t="s">
        <v>197</v>
      </c>
      <c r="DF19" s="412" t="s">
        <v>197</v>
      </c>
      <c r="DG19" s="412" t="s">
        <v>197</v>
      </c>
      <c r="DH19" s="412" t="s">
        <v>197</v>
      </c>
      <c r="DI19" s="412" t="s">
        <v>197</v>
      </c>
      <c r="DJ19" s="412" t="s">
        <v>197</v>
      </c>
      <c r="DK19" s="412" t="s">
        <v>197</v>
      </c>
      <c r="DL19" s="412" t="s">
        <v>197</v>
      </c>
      <c r="DM19" s="412" t="s">
        <v>197</v>
      </c>
      <c r="DN19" s="412" t="s">
        <v>197</v>
      </c>
      <c r="DO19" s="412" t="s">
        <v>197</v>
      </c>
      <c r="DP19" s="412" t="s">
        <v>197</v>
      </c>
      <c r="DQ19" s="412" t="s">
        <v>197</v>
      </c>
      <c r="DR19" s="412" t="s">
        <v>197</v>
      </c>
      <c r="DS19" s="412" t="s">
        <v>197</v>
      </c>
      <c r="DT19" s="412" t="s">
        <v>197</v>
      </c>
      <c r="DU19" s="412" t="s">
        <v>197</v>
      </c>
      <c r="DV19" s="412" t="s">
        <v>197</v>
      </c>
      <c r="DW19" s="412" t="s">
        <v>197</v>
      </c>
      <c r="DX19" s="412" t="s">
        <v>197</v>
      </c>
      <c r="DY19" s="412" t="s">
        <v>197</v>
      </c>
      <c r="DZ19" s="412" t="s">
        <v>197</v>
      </c>
      <c r="EA19" s="412" t="s">
        <v>197</v>
      </c>
      <c r="EB19" s="412" t="s">
        <v>197</v>
      </c>
      <c r="EC19" s="412" t="s">
        <v>197</v>
      </c>
      <c r="ED19" s="412" t="s">
        <v>197</v>
      </c>
      <c r="EE19" s="412" t="s">
        <v>197</v>
      </c>
      <c r="EF19" s="412" t="s">
        <v>197</v>
      </c>
      <c r="EG19" s="412" t="s">
        <v>197</v>
      </c>
      <c r="EH19" s="412" t="s">
        <v>197</v>
      </c>
      <c r="EI19" s="412" t="s">
        <v>197</v>
      </c>
      <c r="EJ19" s="412" t="s">
        <v>197</v>
      </c>
      <c r="EK19" s="412" t="s">
        <v>197</v>
      </c>
      <c r="EL19" s="412" t="s">
        <v>197</v>
      </c>
      <c r="EM19" s="412" t="s">
        <v>197</v>
      </c>
      <c r="EN19" s="412" t="s">
        <v>197</v>
      </c>
      <c r="EO19" s="412" t="s">
        <v>197</v>
      </c>
      <c r="EP19" s="412" t="s">
        <v>197</v>
      </c>
      <c r="EQ19" s="412" t="s">
        <v>197</v>
      </c>
      <c r="ER19" s="412" t="s">
        <v>197</v>
      </c>
      <c r="ES19" s="412" t="s">
        <v>197</v>
      </c>
      <c r="ET19" s="412" t="s">
        <v>197</v>
      </c>
      <c r="EU19" s="412" t="s">
        <v>197</v>
      </c>
      <c r="EV19" s="411">
        <v>88.9</v>
      </c>
      <c r="EW19" s="411">
        <v>57.9</v>
      </c>
      <c r="EX19" s="411">
        <v>67.8</v>
      </c>
      <c r="EY19" s="412" t="s">
        <v>197</v>
      </c>
      <c r="EZ19" s="412" t="s">
        <v>197</v>
      </c>
      <c r="FA19" s="412" t="s">
        <v>197</v>
      </c>
      <c r="FB19" s="412" t="s">
        <v>197</v>
      </c>
      <c r="FC19" s="412" t="s">
        <v>197</v>
      </c>
      <c r="FD19" s="411">
        <v>12.6</v>
      </c>
      <c r="FE19" s="411">
        <v>67.8</v>
      </c>
      <c r="FF19" s="411">
        <v>44.3</v>
      </c>
      <c r="FG19" s="412" t="s">
        <v>197</v>
      </c>
      <c r="FH19" s="412" t="s">
        <v>197</v>
      </c>
      <c r="FI19" s="412" t="s">
        <v>197</v>
      </c>
      <c r="FJ19" s="412" t="s">
        <v>197</v>
      </c>
      <c r="FK19" s="412" t="s">
        <v>197</v>
      </c>
      <c r="FL19" s="412" t="s">
        <v>197</v>
      </c>
      <c r="FM19" s="411">
        <v>99.1</v>
      </c>
      <c r="FN19" s="411">
        <v>91.7</v>
      </c>
      <c r="FO19" s="411">
        <v>96</v>
      </c>
      <c r="FP19" s="412" t="s">
        <v>197</v>
      </c>
      <c r="FQ19" s="412" t="s">
        <v>197</v>
      </c>
      <c r="FR19" s="412" t="s">
        <v>197</v>
      </c>
      <c r="FS19" s="411">
        <v>98.2</v>
      </c>
      <c r="FT19" s="411">
        <v>192.3</v>
      </c>
      <c r="FU19" s="411">
        <v>133.69999999999999</v>
      </c>
      <c r="FV19" s="412" t="s">
        <v>197</v>
      </c>
      <c r="FW19" s="412" t="s">
        <v>197</v>
      </c>
      <c r="FX19" s="411">
        <v>83.6</v>
      </c>
      <c r="FY19" s="411">
        <v>74.099999999999994</v>
      </c>
      <c r="FZ19" s="411">
        <v>74.2</v>
      </c>
      <c r="GA19" s="411">
        <v>75.599999999999994</v>
      </c>
      <c r="GB19" s="411">
        <v>57.3</v>
      </c>
      <c r="GC19" s="411">
        <v>60.9</v>
      </c>
      <c r="GD19" s="412" t="s">
        <v>197</v>
      </c>
      <c r="GE19" s="412" t="s">
        <v>197</v>
      </c>
      <c r="GF19" s="412" t="s">
        <v>197</v>
      </c>
      <c r="GG19" s="412" t="s">
        <v>197</v>
      </c>
      <c r="GH19" s="412" t="s">
        <v>197</v>
      </c>
      <c r="GI19" s="412" t="s">
        <v>197</v>
      </c>
      <c r="GJ19" s="412" t="s">
        <v>197</v>
      </c>
      <c r="GK19" s="412" t="s">
        <v>197</v>
      </c>
      <c r="GL19" s="412" t="s">
        <v>197</v>
      </c>
      <c r="GM19" s="412" t="s">
        <v>197</v>
      </c>
      <c r="GN19" s="412" t="s">
        <v>197</v>
      </c>
      <c r="GO19" s="412" t="s">
        <v>197</v>
      </c>
      <c r="GP19" s="412" t="s">
        <v>197</v>
      </c>
      <c r="GQ19" s="412" t="s">
        <v>197</v>
      </c>
      <c r="GR19" s="412" t="s">
        <v>197</v>
      </c>
      <c r="GS19" s="412" t="s">
        <v>197</v>
      </c>
      <c r="GT19" s="412" t="s">
        <v>197</v>
      </c>
      <c r="GU19" s="412" t="s">
        <v>197</v>
      </c>
      <c r="GV19" s="412" t="s">
        <v>197</v>
      </c>
      <c r="GW19" s="412" t="s">
        <v>197</v>
      </c>
      <c r="GX19" s="412" t="s">
        <v>197</v>
      </c>
      <c r="GY19" s="412" t="s">
        <v>197</v>
      </c>
      <c r="GZ19" s="412" t="s">
        <v>197</v>
      </c>
      <c r="HA19" s="412" t="s">
        <v>197</v>
      </c>
      <c r="HB19" s="412" t="s">
        <v>197</v>
      </c>
      <c r="HC19" s="412" t="s">
        <v>197</v>
      </c>
      <c r="HD19" s="412" t="s">
        <v>197</v>
      </c>
      <c r="HE19" s="412" t="s">
        <v>197</v>
      </c>
      <c r="HF19" s="412" t="s">
        <v>197</v>
      </c>
      <c r="HG19" s="412" t="s">
        <v>197</v>
      </c>
      <c r="HH19" s="412" t="s">
        <v>197</v>
      </c>
      <c r="HI19" s="412" t="s">
        <v>197</v>
      </c>
      <c r="HJ19" s="412" t="s">
        <v>197</v>
      </c>
      <c r="HK19" s="412" t="s">
        <v>197</v>
      </c>
      <c r="HL19" s="412" t="s">
        <v>197</v>
      </c>
      <c r="HM19" s="412" t="s">
        <v>197</v>
      </c>
      <c r="HN19" s="412" t="s">
        <v>197</v>
      </c>
      <c r="HO19" s="412" t="s">
        <v>197</v>
      </c>
      <c r="HP19" s="412" t="s">
        <v>197</v>
      </c>
      <c r="HQ19" s="412" t="s">
        <v>197</v>
      </c>
      <c r="HR19" s="412" t="s">
        <v>197</v>
      </c>
      <c r="HS19" s="412" t="s">
        <v>197</v>
      </c>
      <c r="HT19" s="412" t="s">
        <v>197</v>
      </c>
      <c r="HU19" s="411">
        <v>62</v>
      </c>
      <c r="HV19" s="411">
        <v>59</v>
      </c>
      <c r="HW19" s="411">
        <v>59.2</v>
      </c>
      <c r="HX19" s="412" t="s">
        <v>197</v>
      </c>
      <c r="HY19" s="412" t="s">
        <v>197</v>
      </c>
      <c r="HZ19" s="412" t="s">
        <v>197</v>
      </c>
      <c r="IA19" s="412" t="s">
        <v>197</v>
      </c>
      <c r="IB19" s="412" t="s">
        <v>197</v>
      </c>
      <c r="IC19" s="412" t="s">
        <v>197</v>
      </c>
      <c r="ID19" s="412" t="s">
        <v>197</v>
      </c>
      <c r="IE19" s="412" t="s">
        <v>197</v>
      </c>
      <c r="IF19" s="412" t="s">
        <v>197</v>
      </c>
      <c r="IG19" s="412" t="s">
        <v>197</v>
      </c>
      <c r="IH19" s="412" t="s">
        <v>197</v>
      </c>
      <c r="II19" s="412" t="s">
        <v>197</v>
      </c>
      <c r="IJ19" s="412" t="s">
        <v>197</v>
      </c>
      <c r="IK19" s="412" t="s">
        <v>197</v>
      </c>
      <c r="IL19" s="412" t="s">
        <v>197</v>
      </c>
      <c r="IM19" s="412" t="s">
        <v>197</v>
      </c>
      <c r="IN19" s="412" t="s">
        <v>197</v>
      </c>
      <c r="IO19" s="412" t="s">
        <v>197</v>
      </c>
      <c r="IP19" s="412" t="s">
        <v>197</v>
      </c>
      <c r="IQ19" s="412" t="s">
        <v>197</v>
      </c>
      <c r="IR19" s="411">
        <v>158.6</v>
      </c>
      <c r="IS19" s="411">
        <v>75.099999999999994</v>
      </c>
      <c r="IT19" s="411">
        <v>106.4</v>
      </c>
      <c r="IU19" s="412" t="s">
        <v>197</v>
      </c>
      <c r="IV19" s="412" t="s">
        <v>197</v>
      </c>
      <c r="IW19" s="412" t="s">
        <v>197</v>
      </c>
      <c r="IX19" s="412" t="s">
        <v>197</v>
      </c>
      <c r="IY19" s="412" t="s">
        <v>197</v>
      </c>
      <c r="IZ19" s="412" t="s">
        <v>197</v>
      </c>
      <c r="JA19" s="412" t="s">
        <v>197</v>
      </c>
      <c r="JB19" s="412" t="s">
        <v>197</v>
      </c>
      <c r="JC19" s="412" t="s">
        <v>197</v>
      </c>
      <c r="JD19" s="412" t="s">
        <v>197</v>
      </c>
      <c r="JE19" s="412" t="s">
        <v>197</v>
      </c>
      <c r="JF19" s="49" t="s">
        <v>87</v>
      </c>
      <c r="JG19" s="49" t="s">
        <v>87</v>
      </c>
      <c r="JH19" s="49" t="s">
        <v>87</v>
      </c>
      <c r="JI19" s="49" t="s">
        <v>87</v>
      </c>
      <c r="JJ19" s="49">
        <v>49</v>
      </c>
      <c r="JK19" s="49">
        <v>30.5</v>
      </c>
      <c r="JL19" s="49">
        <v>26.2</v>
      </c>
      <c r="JM19" s="49">
        <v>62.5</v>
      </c>
      <c r="JN19" s="49">
        <v>13.4</v>
      </c>
      <c r="JO19" s="49" t="s">
        <v>87</v>
      </c>
    </row>
    <row r="20" spans="1:275">
      <c r="A20" s="45"/>
      <c r="B20" s="46" t="s">
        <v>1736</v>
      </c>
      <c r="C20" s="300" t="s">
        <v>1239</v>
      </c>
      <c r="D20" s="46" t="s">
        <v>119</v>
      </c>
      <c r="E20" s="300" t="s">
        <v>0</v>
      </c>
      <c r="F20" s="47" t="s">
        <v>197</v>
      </c>
      <c r="G20" s="47" t="s">
        <v>197</v>
      </c>
      <c r="H20" s="412" t="s">
        <v>197</v>
      </c>
      <c r="I20" s="412" t="s">
        <v>197</v>
      </c>
      <c r="J20" s="412" t="s">
        <v>197</v>
      </c>
      <c r="K20" s="412" t="s">
        <v>197</v>
      </c>
      <c r="L20" s="412" t="s">
        <v>197</v>
      </c>
      <c r="M20" s="412" t="s">
        <v>197</v>
      </c>
      <c r="N20" s="412" t="s">
        <v>197</v>
      </c>
      <c r="O20" s="412" t="s">
        <v>197</v>
      </c>
      <c r="P20" s="412" t="s">
        <v>197</v>
      </c>
      <c r="Q20" s="412" t="s">
        <v>197</v>
      </c>
      <c r="R20" s="412" t="s">
        <v>197</v>
      </c>
      <c r="S20" s="412" t="s">
        <v>197</v>
      </c>
      <c r="T20" s="412" t="s">
        <v>197</v>
      </c>
      <c r="U20" s="412" t="s">
        <v>197</v>
      </c>
      <c r="V20" s="412" t="s">
        <v>197</v>
      </c>
      <c r="W20" s="412" t="s">
        <v>197</v>
      </c>
      <c r="X20" s="412" t="s">
        <v>197</v>
      </c>
      <c r="Y20" s="412" t="s">
        <v>197</v>
      </c>
      <c r="Z20" s="412" t="s">
        <v>197</v>
      </c>
      <c r="AA20" s="412" t="s">
        <v>197</v>
      </c>
      <c r="AB20" s="412" t="s">
        <v>197</v>
      </c>
      <c r="AC20" s="412" t="s">
        <v>197</v>
      </c>
      <c r="AD20" s="412" t="s">
        <v>197</v>
      </c>
      <c r="AE20" s="412" t="s">
        <v>197</v>
      </c>
      <c r="AF20" s="412" t="s">
        <v>197</v>
      </c>
      <c r="AG20" s="412" t="s">
        <v>197</v>
      </c>
      <c r="AH20" s="412" t="s">
        <v>197</v>
      </c>
      <c r="AI20" s="412" t="s">
        <v>197</v>
      </c>
      <c r="AJ20" s="412" t="s">
        <v>197</v>
      </c>
      <c r="AK20" s="412" t="s">
        <v>197</v>
      </c>
      <c r="AL20" s="412" t="s">
        <v>197</v>
      </c>
      <c r="AM20" s="412" t="s">
        <v>197</v>
      </c>
      <c r="AN20" s="412" t="s">
        <v>197</v>
      </c>
      <c r="AO20" s="412" t="s">
        <v>197</v>
      </c>
      <c r="AP20" s="412" t="s">
        <v>197</v>
      </c>
      <c r="AQ20" s="412" t="s">
        <v>197</v>
      </c>
      <c r="AR20" s="412" t="s">
        <v>197</v>
      </c>
      <c r="AS20" s="412" t="s">
        <v>197</v>
      </c>
      <c r="AT20" s="412" t="s">
        <v>197</v>
      </c>
      <c r="AU20" s="412" t="s">
        <v>197</v>
      </c>
      <c r="AV20" s="412" t="s">
        <v>197</v>
      </c>
      <c r="AW20" s="412" t="s">
        <v>197</v>
      </c>
      <c r="AX20" s="412" t="s">
        <v>197</v>
      </c>
      <c r="AY20" s="412" t="s">
        <v>197</v>
      </c>
      <c r="AZ20" s="411">
        <v>8.6</v>
      </c>
      <c r="BA20" s="411">
        <v>99.5</v>
      </c>
      <c r="BB20" s="411">
        <v>95.4</v>
      </c>
      <c r="BC20" s="411">
        <v>13.3</v>
      </c>
      <c r="BD20" s="411">
        <v>57.8</v>
      </c>
      <c r="BE20" s="411">
        <v>47.5</v>
      </c>
      <c r="BF20" s="411">
        <v>11.3</v>
      </c>
      <c r="BG20" s="411">
        <v>37</v>
      </c>
      <c r="BH20" s="411">
        <v>35.1</v>
      </c>
      <c r="BI20" s="412" t="s">
        <v>197</v>
      </c>
      <c r="BJ20" s="412" t="s">
        <v>197</v>
      </c>
      <c r="BK20" s="412" t="s">
        <v>197</v>
      </c>
      <c r="BL20" s="412" t="s">
        <v>197</v>
      </c>
      <c r="BM20" s="412" t="s">
        <v>197</v>
      </c>
      <c r="BN20" s="412" t="s">
        <v>197</v>
      </c>
      <c r="BO20" s="412" t="s">
        <v>197</v>
      </c>
      <c r="BP20" s="412" t="s">
        <v>197</v>
      </c>
      <c r="BQ20" s="412" t="s">
        <v>197</v>
      </c>
      <c r="BR20" s="412" t="s">
        <v>197</v>
      </c>
      <c r="BS20" s="412" t="s">
        <v>197</v>
      </c>
      <c r="BT20" s="412" t="s">
        <v>197</v>
      </c>
      <c r="BU20" s="412" t="s">
        <v>197</v>
      </c>
      <c r="BV20" s="412" t="s">
        <v>197</v>
      </c>
      <c r="BW20" s="412" t="s">
        <v>197</v>
      </c>
      <c r="BX20" s="412" t="s">
        <v>197</v>
      </c>
      <c r="BY20" s="412" t="s">
        <v>197</v>
      </c>
      <c r="BZ20" s="412" t="s">
        <v>197</v>
      </c>
      <c r="CA20" s="412" t="s">
        <v>197</v>
      </c>
      <c r="CB20" s="412" t="s">
        <v>197</v>
      </c>
      <c r="CC20" s="412" t="s">
        <v>197</v>
      </c>
      <c r="CD20" s="412" t="s">
        <v>197</v>
      </c>
      <c r="CE20" s="412" t="s">
        <v>197</v>
      </c>
      <c r="CF20" s="412" t="s">
        <v>197</v>
      </c>
      <c r="CG20" s="412" t="s">
        <v>197</v>
      </c>
      <c r="CH20" s="412" t="s">
        <v>197</v>
      </c>
      <c r="CI20" s="412" t="s">
        <v>197</v>
      </c>
      <c r="CJ20" s="412" t="s">
        <v>197</v>
      </c>
      <c r="CK20" s="412" t="s">
        <v>197</v>
      </c>
      <c r="CL20" s="412" t="s">
        <v>197</v>
      </c>
      <c r="CM20" s="412" t="s">
        <v>197</v>
      </c>
      <c r="CN20" s="412" t="s">
        <v>197</v>
      </c>
      <c r="CO20" s="412" t="s">
        <v>197</v>
      </c>
      <c r="CP20" s="412" t="s">
        <v>197</v>
      </c>
      <c r="CQ20" s="412" t="s">
        <v>197</v>
      </c>
      <c r="CR20" s="412" t="s">
        <v>197</v>
      </c>
      <c r="CS20" s="412" t="s">
        <v>197</v>
      </c>
      <c r="CT20" s="412" t="s">
        <v>197</v>
      </c>
      <c r="CU20" s="412" t="s">
        <v>197</v>
      </c>
      <c r="CV20" s="412" t="s">
        <v>197</v>
      </c>
      <c r="CW20" s="412" t="s">
        <v>197</v>
      </c>
      <c r="CX20" s="412" t="s">
        <v>197</v>
      </c>
      <c r="CY20" s="412" t="s">
        <v>197</v>
      </c>
      <c r="CZ20" s="412" t="s">
        <v>197</v>
      </c>
      <c r="DA20" s="412" t="s">
        <v>197</v>
      </c>
      <c r="DB20" s="412" t="s">
        <v>197</v>
      </c>
      <c r="DC20" s="412" t="s">
        <v>197</v>
      </c>
      <c r="DD20" s="412" t="s">
        <v>197</v>
      </c>
      <c r="DE20" s="412" t="s">
        <v>197</v>
      </c>
      <c r="DF20" s="412" t="s">
        <v>197</v>
      </c>
      <c r="DG20" s="412" t="s">
        <v>197</v>
      </c>
      <c r="DH20" s="412" t="s">
        <v>197</v>
      </c>
      <c r="DI20" s="412" t="s">
        <v>197</v>
      </c>
      <c r="DJ20" s="412" t="s">
        <v>197</v>
      </c>
      <c r="DK20" s="412" t="s">
        <v>197</v>
      </c>
      <c r="DL20" s="412" t="s">
        <v>197</v>
      </c>
      <c r="DM20" s="412" t="s">
        <v>197</v>
      </c>
      <c r="DN20" s="412" t="s">
        <v>197</v>
      </c>
      <c r="DO20" s="412" t="s">
        <v>197</v>
      </c>
      <c r="DP20" s="412" t="s">
        <v>197</v>
      </c>
      <c r="DQ20" s="412" t="s">
        <v>197</v>
      </c>
      <c r="DR20" s="412" t="s">
        <v>197</v>
      </c>
      <c r="DS20" s="412" t="s">
        <v>197</v>
      </c>
      <c r="DT20" s="412" t="s">
        <v>197</v>
      </c>
      <c r="DU20" s="412" t="s">
        <v>197</v>
      </c>
      <c r="DV20" s="412" t="s">
        <v>197</v>
      </c>
      <c r="DW20" s="412" t="s">
        <v>197</v>
      </c>
      <c r="DX20" s="412" t="s">
        <v>197</v>
      </c>
      <c r="DY20" s="412" t="s">
        <v>197</v>
      </c>
      <c r="DZ20" s="412" t="s">
        <v>197</v>
      </c>
      <c r="EA20" s="412" t="s">
        <v>197</v>
      </c>
      <c r="EB20" s="412" t="s">
        <v>197</v>
      </c>
      <c r="EC20" s="412" t="s">
        <v>197</v>
      </c>
      <c r="ED20" s="412" t="s">
        <v>197</v>
      </c>
      <c r="EE20" s="412" t="s">
        <v>197</v>
      </c>
      <c r="EF20" s="412" t="s">
        <v>197</v>
      </c>
      <c r="EG20" s="412" t="s">
        <v>197</v>
      </c>
      <c r="EH20" s="412" t="s">
        <v>197</v>
      </c>
      <c r="EI20" s="412" t="s">
        <v>197</v>
      </c>
      <c r="EJ20" s="412" t="s">
        <v>197</v>
      </c>
      <c r="EK20" s="412" t="s">
        <v>197</v>
      </c>
      <c r="EL20" s="412" t="s">
        <v>197</v>
      </c>
      <c r="EM20" s="412" t="s">
        <v>197</v>
      </c>
      <c r="EN20" s="412" t="s">
        <v>197</v>
      </c>
      <c r="EO20" s="412" t="s">
        <v>197</v>
      </c>
      <c r="EP20" s="412" t="s">
        <v>197</v>
      </c>
      <c r="EQ20" s="412" t="s">
        <v>197</v>
      </c>
      <c r="ER20" s="412" t="s">
        <v>197</v>
      </c>
      <c r="ES20" s="412" t="s">
        <v>197</v>
      </c>
      <c r="ET20" s="412" t="s">
        <v>197</v>
      </c>
      <c r="EU20" s="412" t="s">
        <v>197</v>
      </c>
      <c r="EV20" s="411">
        <v>41</v>
      </c>
      <c r="EW20" s="411">
        <v>44</v>
      </c>
      <c r="EX20" s="411">
        <v>43.1</v>
      </c>
      <c r="EY20" s="412" t="s">
        <v>197</v>
      </c>
      <c r="EZ20" s="412" t="s">
        <v>197</v>
      </c>
      <c r="FA20" s="412" t="s">
        <v>197</v>
      </c>
      <c r="FB20" s="412" t="s">
        <v>197</v>
      </c>
      <c r="FC20" s="412" t="s">
        <v>197</v>
      </c>
      <c r="FD20" s="412" t="s">
        <v>197</v>
      </c>
      <c r="FE20" s="412" t="s">
        <v>197</v>
      </c>
      <c r="FF20" s="412" t="s">
        <v>197</v>
      </c>
      <c r="FG20" s="412" t="s">
        <v>197</v>
      </c>
      <c r="FH20" s="412" t="s">
        <v>197</v>
      </c>
      <c r="FI20" s="412" t="s">
        <v>197</v>
      </c>
      <c r="FJ20" s="412" t="s">
        <v>197</v>
      </c>
      <c r="FK20" s="412" t="s">
        <v>197</v>
      </c>
      <c r="FL20" s="412" t="s">
        <v>197</v>
      </c>
      <c r="FM20" s="411">
        <v>11.2</v>
      </c>
      <c r="FN20" s="411">
        <v>12.6</v>
      </c>
      <c r="FO20" s="411">
        <v>11.8</v>
      </c>
      <c r="FP20" s="412" t="s">
        <v>197</v>
      </c>
      <c r="FQ20" s="412" t="s">
        <v>197</v>
      </c>
      <c r="FR20" s="412" t="s">
        <v>197</v>
      </c>
      <c r="FS20" s="412" t="s">
        <v>197</v>
      </c>
      <c r="FT20" s="412" t="s">
        <v>197</v>
      </c>
      <c r="FU20" s="412" t="s">
        <v>197</v>
      </c>
      <c r="FV20" s="412" t="s">
        <v>197</v>
      </c>
      <c r="FW20" s="412" t="s">
        <v>197</v>
      </c>
      <c r="FX20" s="412" t="s">
        <v>197</v>
      </c>
      <c r="FY20" s="412" t="s">
        <v>197</v>
      </c>
      <c r="FZ20" s="412" t="s">
        <v>197</v>
      </c>
      <c r="GA20" s="411">
        <v>55.7</v>
      </c>
      <c r="GB20" s="411">
        <v>51.7</v>
      </c>
      <c r="GC20" s="411">
        <v>52.5</v>
      </c>
      <c r="GD20" s="412" t="s">
        <v>197</v>
      </c>
      <c r="GE20" s="412" t="s">
        <v>197</v>
      </c>
      <c r="GF20" s="412" t="s">
        <v>197</v>
      </c>
      <c r="GG20" s="412" t="s">
        <v>197</v>
      </c>
      <c r="GH20" s="412" t="s">
        <v>197</v>
      </c>
      <c r="GI20" s="412" t="s">
        <v>197</v>
      </c>
      <c r="GJ20" s="412" t="s">
        <v>197</v>
      </c>
      <c r="GK20" s="412" t="s">
        <v>197</v>
      </c>
      <c r="GL20" s="412" t="s">
        <v>197</v>
      </c>
      <c r="GM20" s="412" t="s">
        <v>197</v>
      </c>
      <c r="GN20" s="412" t="s">
        <v>197</v>
      </c>
      <c r="GO20" s="412" t="s">
        <v>197</v>
      </c>
      <c r="GP20" s="412" t="s">
        <v>197</v>
      </c>
      <c r="GQ20" s="412" t="s">
        <v>197</v>
      </c>
      <c r="GR20" s="412" t="s">
        <v>197</v>
      </c>
      <c r="GS20" s="412" t="s">
        <v>197</v>
      </c>
      <c r="GT20" s="412" t="s">
        <v>197</v>
      </c>
      <c r="GU20" s="412" t="s">
        <v>197</v>
      </c>
      <c r="GV20" s="412" t="s">
        <v>197</v>
      </c>
      <c r="GW20" s="412" t="s">
        <v>197</v>
      </c>
      <c r="GX20" s="412" t="s">
        <v>197</v>
      </c>
      <c r="GY20" s="412" t="s">
        <v>197</v>
      </c>
      <c r="GZ20" s="412" t="s">
        <v>197</v>
      </c>
      <c r="HA20" s="412" t="s">
        <v>197</v>
      </c>
      <c r="HB20" s="412" t="s">
        <v>197</v>
      </c>
      <c r="HC20" s="412" t="s">
        <v>197</v>
      </c>
      <c r="HD20" s="412" t="s">
        <v>197</v>
      </c>
      <c r="HE20" s="412" t="s">
        <v>197</v>
      </c>
      <c r="HF20" s="412" t="s">
        <v>197</v>
      </c>
      <c r="HG20" s="412" t="s">
        <v>197</v>
      </c>
      <c r="HH20" s="412" t="s">
        <v>197</v>
      </c>
      <c r="HI20" s="412" t="s">
        <v>197</v>
      </c>
      <c r="HJ20" s="412" t="s">
        <v>197</v>
      </c>
      <c r="HK20" s="412" t="s">
        <v>197</v>
      </c>
      <c r="HL20" s="412" t="s">
        <v>197</v>
      </c>
      <c r="HM20" s="412" t="s">
        <v>197</v>
      </c>
      <c r="HN20" s="412" t="s">
        <v>197</v>
      </c>
      <c r="HO20" s="412" t="s">
        <v>197</v>
      </c>
      <c r="HP20" s="412" t="s">
        <v>197</v>
      </c>
      <c r="HQ20" s="412" t="s">
        <v>197</v>
      </c>
      <c r="HR20" s="412" t="s">
        <v>197</v>
      </c>
      <c r="HS20" s="412" t="s">
        <v>197</v>
      </c>
      <c r="HT20" s="412" t="s">
        <v>197</v>
      </c>
      <c r="HU20" s="411">
        <v>237.5</v>
      </c>
      <c r="HV20" s="411">
        <v>56.8</v>
      </c>
      <c r="HW20" s="411">
        <v>67.400000000000006</v>
      </c>
      <c r="HX20" s="412" t="s">
        <v>197</v>
      </c>
      <c r="HY20" s="412" t="s">
        <v>197</v>
      </c>
      <c r="HZ20" s="412" t="s">
        <v>197</v>
      </c>
      <c r="IA20" s="412" t="s">
        <v>197</v>
      </c>
      <c r="IB20" s="412" t="s">
        <v>197</v>
      </c>
      <c r="IC20" s="412" t="s">
        <v>197</v>
      </c>
      <c r="ID20" s="411">
        <v>27.3</v>
      </c>
      <c r="IE20" s="412" t="s">
        <v>197</v>
      </c>
      <c r="IF20" s="412" t="s">
        <v>197</v>
      </c>
      <c r="IG20" s="412" t="s">
        <v>197</v>
      </c>
      <c r="IH20" s="412" t="s">
        <v>197</v>
      </c>
      <c r="II20" s="412" t="s">
        <v>197</v>
      </c>
      <c r="IJ20" s="412" t="s">
        <v>197</v>
      </c>
      <c r="IK20" s="412" t="s">
        <v>197</v>
      </c>
      <c r="IL20" s="412" t="s">
        <v>197</v>
      </c>
      <c r="IM20" s="412" t="s">
        <v>197</v>
      </c>
      <c r="IN20" s="412" t="s">
        <v>197</v>
      </c>
      <c r="IO20" s="412" t="s">
        <v>197</v>
      </c>
      <c r="IP20" s="412" t="s">
        <v>197</v>
      </c>
      <c r="IQ20" s="412" t="s">
        <v>197</v>
      </c>
      <c r="IR20" s="412" t="s">
        <v>197</v>
      </c>
      <c r="IS20" s="412" t="s">
        <v>197</v>
      </c>
      <c r="IT20" s="412" t="s">
        <v>197</v>
      </c>
      <c r="IU20" s="412" t="s">
        <v>197</v>
      </c>
      <c r="IV20" s="412" t="s">
        <v>197</v>
      </c>
      <c r="IW20" s="412" t="s">
        <v>197</v>
      </c>
      <c r="IX20" s="412" t="s">
        <v>197</v>
      </c>
      <c r="IY20" s="412" t="s">
        <v>197</v>
      </c>
      <c r="IZ20" s="412" t="s">
        <v>197</v>
      </c>
      <c r="JA20" s="412" t="s">
        <v>197</v>
      </c>
      <c r="JB20" s="412" t="s">
        <v>197</v>
      </c>
      <c r="JC20" s="412" t="s">
        <v>197</v>
      </c>
      <c r="JD20" s="412" t="s">
        <v>197</v>
      </c>
      <c r="JE20" s="412" t="s">
        <v>197</v>
      </c>
      <c r="JF20" s="49" t="s">
        <v>87</v>
      </c>
      <c r="JG20" s="49" t="s">
        <v>87</v>
      </c>
      <c r="JH20" s="49" t="s">
        <v>87</v>
      </c>
      <c r="JI20" s="49" t="s">
        <v>87</v>
      </c>
      <c r="JJ20" s="49">
        <v>14.2</v>
      </c>
      <c r="JK20" s="49">
        <v>9.5</v>
      </c>
      <c r="JL20" s="49">
        <v>24.6</v>
      </c>
      <c r="JM20" s="49" t="s">
        <v>87</v>
      </c>
      <c r="JN20" s="49" t="s">
        <v>87</v>
      </c>
      <c r="JO20" s="49" t="s">
        <v>87</v>
      </c>
    </row>
    <row r="21" spans="1:275">
      <c r="A21" s="45"/>
      <c r="B21" s="46" t="s">
        <v>1737</v>
      </c>
      <c r="C21" s="300" t="s">
        <v>1240</v>
      </c>
      <c r="D21" s="46" t="s">
        <v>119</v>
      </c>
      <c r="E21" s="300" t="s">
        <v>0</v>
      </c>
      <c r="F21" s="47" t="s">
        <v>197</v>
      </c>
      <c r="G21" s="47" t="s">
        <v>197</v>
      </c>
      <c r="H21" s="411">
        <v>87.5</v>
      </c>
      <c r="I21" s="411">
        <v>96.2</v>
      </c>
      <c r="J21" s="411">
        <v>99.3</v>
      </c>
      <c r="K21" s="412" t="s">
        <v>197</v>
      </c>
      <c r="L21" s="412" t="s">
        <v>197</v>
      </c>
      <c r="M21" s="412" t="s">
        <v>197</v>
      </c>
      <c r="N21" s="412" t="s">
        <v>197</v>
      </c>
      <c r="O21" s="412" t="s">
        <v>197</v>
      </c>
      <c r="P21" s="412" t="s">
        <v>197</v>
      </c>
      <c r="Q21" s="412" t="s">
        <v>197</v>
      </c>
      <c r="R21" s="412" t="s">
        <v>197</v>
      </c>
      <c r="S21" s="412" t="s">
        <v>197</v>
      </c>
      <c r="T21" s="412" t="s">
        <v>197</v>
      </c>
      <c r="U21" s="412" t="s">
        <v>197</v>
      </c>
      <c r="V21" s="412" t="s">
        <v>197</v>
      </c>
      <c r="W21" s="412" t="s">
        <v>197</v>
      </c>
      <c r="X21" s="412" t="s">
        <v>197</v>
      </c>
      <c r="Y21" s="412" t="s">
        <v>197</v>
      </c>
      <c r="Z21" s="412" t="s">
        <v>197</v>
      </c>
      <c r="AA21" s="412" t="s">
        <v>197</v>
      </c>
      <c r="AB21" s="412" t="s">
        <v>197</v>
      </c>
      <c r="AC21" s="412" t="s">
        <v>197</v>
      </c>
      <c r="AD21" s="412" t="s">
        <v>197</v>
      </c>
      <c r="AE21" s="412" t="s">
        <v>197</v>
      </c>
      <c r="AF21" s="412" t="s">
        <v>197</v>
      </c>
      <c r="AG21" s="412" t="s">
        <v>197</v>
      </c>
      <c r="AH21" s="412" t="s">
        <v>197</v>
      </c>
      <c r="AI21" s="412" t="s">
        <v>197</v>
      </c>
      <c r="AJ21" s="412" t="s">
        <v>197</v>
      </c>
      <c r="AK21" s="412" t="s">
        <v>197</v>
      </c>
      <c r="AL21" s="412" t="s">
        <v>197</v>
      </c>
      <c r="AM21" s="412" t="s">
        <v>197</v>
      </c>
      <c r="AN21" s="412" t="s">
        <v>197</v>
      </c>
      <c r="AO21" s="412" t="s">
        <v>197</v>
      </c>
      <c r="AP21" s="412" t="s">
        <v>197</v>
      </c>
      <c r="AQ21" s="412" t="s">
        <v>197</v>
      </c>
      <c r="AR21" s="412" t="s">
        <v>197</v>
      </c>
      <c r="AS21" s="412" t="s">
        <v>197</v>
      </c>
      <c r="AT21" s="412" t="s">
        <v>197</v>
      </c>
      <c r="AU21" s="412" t="s">
        <v>197</v>
      </c>
      <c r="AV21" s="412" t="s">
        <v>197</v>
      </c>
      <c r="AW21" s="412" t="s">
        <v>197</v>
      </c>
      <c r="AX21" s="412" t="s">
        <v>197</v>
      </c>
      <c r="AY21" s="412" t="s">
        <v>197</v>
      </c>
      <c r="AZ21" s="411">
        <v>37.200000000000003</v>
      </c>
      <c r="BA21" s="411">
        <v>41.9</v>
      </c>
      <c r="BB21" s="411">
        <v>41.7</v>
      </c>
      <c r="BC21" s="411">
        <v>82.2</v>
      </c>
      <c r="BD21" s="411">
        <v>46.2</v>
      </c>
      <c r="BE21" s="411">
        <v>54.7</v>
      </c>
      <c r="BF21" s="411">
        <v>100.4</v>
      </c>
      <c r="BG21" s="411">
        <v>58.7</v>
      </c>
      <c r="BH21" s="411">
        <v>61.8</v>
      </c>
      <c r="BI21" s="412" t="s">
        <v>197</v>
      </c>
      <c r="BJ21" s="412" t="s">
        <v>197</v>
      </c>
      <c r="BK21" s="412" t="s">
        <v>197</v>
      </c>
      <c r="BL21" s="412" t="s">
        <v>197</v>
      </c>
      <c r="BM21" s="412" t="s">
        <v>197</v>
      </c>
      <c r="BN21" s="412" t="s">
        <v>197</v>
      </c>
      <c r="BO21" s="412" t="s">
        <v>197</v>
      </c>
      <c r="BP21" s="412" t="s">
        <v>197</v>
      </c>
      <c r="BQ21" s="412" t="s">
        <v>197</v>
      </c>
      <c r="BR21" s="412" t="s">
        <v>197</v>
      </c>
      <c r="BS21" s="412" t="s">
        <v>197</v>
      </c>
      <c r="BT21" s="412" t="s">
        <v>197</v>
      </c>
      <c r="BU21" s="412" t="s">
        <v>197</v>
      </c>
      <c r="BV21" s="412" t="s">
        <v>197</v>
      </c>
      <c r="BW21" s="412" t="s">
        <v>197</v>
      </c>
      <c r="BX21" s="412" t="s">
        <v>197</v>
      </c>
      <c r="BY21" s="412" t="s">
        <v>197</v>
      </c>
      <c r="BZ21" s="412" t="s">
        <v>197</v>
      </c>
      <c r="CA21" s="412" t="s">
        <v>197</v>
      </c>
      <c r="CB21" s="412" t="s">
        <v>197</v>
      </c>
      <c r="CC21" s="412" t="s">
        <v>197</v>
      </c>
      <c r="CD21" s="412" t="s">
        <v>197</v>
      </c>
      <c r="CE21" s="412" t="s">
        <v>197</v>
      </c>
      <c r="CF21" s="412" t="s">
        <v>197</v>
      </c>
      <c r="CG21" s="412" t="s">
        <v>197</v>
      </c>
      <c r="CH21" s="412" t="s">
        <v>197</v>
      </c>
      <c r="CI21" s="412" t="s">
        <v>197</v>
      </c>
      <c r="CJ21" s="412" t="s">
        <v>197</v>
      </c>
      <c r="CK21" s="412" t="s">
        <v>197</v>
      </c>
      <c r="CL21" s="412" t="s">
        <v>197</v>
      </c>
      <c r="CM21" s="412" t="s">
        <v>197</v>
      </c>
      <c r="CN21" s="412" t="s">
        <v>197</v>
      </c>
      <c r="CO21" s="412" t="s">
        <v>197</v>
      </c>
      <c r="CP21" s="412" t="s">
        <v>197</v>
      </c>
      <c r="CQ21" s="412" t="s">
        <v>197</v>
      </c>
      <c r="CR21" s="412" t="s">
        <v>197</v>
      </c>
      <c r="CS21" s="412" t="s">
        <v>197</v>
      </c>
      <c r="CT21" s="412" t="s">
        <v>197</v>
      </c>
      <c r="CU21" s="412" t="s">
        <v>197</v>
      </c>
      <c r="CV21" s="412" t="s">
        <v>197</v>
      </c>
      <c r="CW21" s="412" t="s">
        <v>197</v>
      </c>
      <c r="CX21" s="412" t="s">
        <v>197</v>
      </c>
      <c r="CY21" s="412" t="s">
        <v>197</v>
      </c>
      <c r="CZ21" s="412" t="s">
        <v>197</v>
      </c>
      <c r="DA21" s="412" t="s">
        <v>197</v>
      </c>
      <c r="DB21" s="412" t="s">
        <v>197</v>
      </c>
      <c r="DC21" s="412" t="s">
        <v>197</v>
      </c>
      <c r="DD21" s="412" t="s">
        <v>197</v>
      </c>
      <c r="DE21" s="412" t="s">
        <v>197</v>
      </c>
      <c r="DF21" s="412" t="s">
        <v>197</v>
      </c>
      <c r="DG21" s="412" t="s">
        <v>197</v>
      </c>
      <c r="DH21" s="412" t="s">
        <v>197</v>
      </c>
      <c r="DI21" s="412" t="s">
        <v>197</v>
      </c>
      <c r="DJ21" s="412" t="s">
        <v>197</v>
      </c>
      <c r="DK21" s="412" t="s">
        <v>197</v>
      </c>
      <c r="DL21" s="412" t="s">
        <v>197</v>
      </c>
      <c r="DM21" s="412" t="s">
        <v>197</v>
      </c>
      <c r="DN21" s="412" t="s">
        <v>197</v>
      </c>
      <c r="DO21" s="412" t="s">
        <v>197</v>
      </c>
      <c r="DP21" s="412" t="s">
        <v>197</v>
      </c>
      <c r="DQ21" s="412" t="s">
        <v>197</v>
      </c>
      <c r="DR21" s="412" t="s">
        <v>197</v>
      </c>
      <c r="DS21" s="412" t="s">
        <v>197</v>
      </c>
      <c r="DT21" s="412" t="s">
        <v>197</v>
      </c>
      <c r="DU21" s="412" t="s">
        <v>197</v>
      </c>
      <c r="DV21" s="412" t="s">
        <v>197</v>
      </c>
      <c r="DW21" s="412" t="s">
        <v>197</v>
      </c>
      <c r="DX21" s="412" t="s">
        <v>197</v>
      </c>
      <c r="DY21" s="412" t="s">
        <v>197</v>
      </c>
      <c r="DZ21" s="412" t="s">
        <v>197</v>
      </c>
      <c r="EA21" s="412" t="s">
        <v>197</v>
      </c>
      <c r="EB21" s="412" t="s">
        <v>197</v>
      </c>
      <c r="EC21" s="412" t="s">
        <v>197</v>
      </c>
      <c r="ED21" s="412" t="s">
        <v>197</v>
      </c>
      <c r="EE21" s="412" t="s">
        <v>197</v>
      </c>
      <c r="EF21" s="412" t="s">
        <v>197</v>
      </c>
      <c r="EG21" s="412" t="s">
        <v>197</v>
      </c>
      <c r="EH21" s="412" t="s">
        <v>197</v>
      </c>
      <c r="EI21" s="412" t="s">
        <v>197</v>
      </c>
      <c r="EJ21" s="412" t="s">
        <v>197</v>
      </c>
      <c r="EK21" s="412" t="s">
        <v>197</v>
      </c>
      <c r="EL21" s="412" t="s">
        <v>197</v>
      </c>
      <c r="EM21" s="412" t="s">
        <v>197</v>
      </c>
      <c r="EN21" s="412" t="s">
        <v>197</v>
      </c>
      <c r="EO21" s="412" t="s">
        <v>197</v>
      </c>
      <c r="EP21" s="412" t="s">
        <v>197</v>
      </c>
      <c r="EQ21" s="412" t="s">
        <v>197</v>
      </c>
      <c r="ER21" s="412" t="s">
        <v>197</v>
      </c>
      <c r="ES21" s="412" t="s">
        <v>197</v>
      </c>
      <c r="ET21" s="412" t="s">
        <v>197</v>
      </c>
      <c r="EU21" s="412" t="s">
        <v>197</v>
      </c>
      <c r="EV21" s="411">
        <v>40</v>
      </c>
      <c r="EW21" s="411">
        <v>34.700000000000003</v>
      </c>
      <c r="EX21" s="411">
        <v>36.4</v>
      </c>
      <c r="EY21" s="412" t="s">
        <v>197</v>
      </c>
      <c r="EZ21" s="412" t="s">
        <v>197</v>
      </c>
      <c r="FA21" s="412" t="s">
        <v>197</v>
      </c>
      <c r="FB21" s="412" t="s">
        <v>197</v>
      </c>
      <c r="FC21" s="412" t="s">
        <v>197</v>
      </c>
      <c r="FD21" s="412" t="s">
        <v>197</v>
      </c>
      <c r="FE21" s="412" t="s">
        <v>197</v>
      </c>
      <c r="FF21" s="412" t="s">
        <v>197</v>
      </c>
      <c r="FG21" s="412" t="s">
        <v>197</v>
      </c>
      <c r="FH21" s="412" t="s">
        <v>197</v>
      </c>
      <c r="FI21" s="412" t="s">
        <v>197</v>
      </c>
      <c r="FJ21" s="412" t="s">
        <v>197</v>
      </c>
      <c r="FK21" s="412" t="s">
        <v>197</v>
      </c>
      <c r="FL21" s="412" t="s">
        <v>197</v>
      </c>
      <c r="FM21" s="412" t="s">
        <v>197</v>
      </c>
      <c r="FN21" s="412" t="s">
        <v>197</v>
      </c>
      <c r="FO21" s="412" t="s">
        <v>197</v>
      </c>
      <c r="FP21" s="412" t="s">
        <v>197</v>
      </c>
      <c r="FQ21" s="412" t="s">
        <v>197</v>
      </c>
      <c r="FR21" s="412" t="s">
        <v>197</v>
      </c>
      <c r="FS21" s="412" t="s">
        <v>197</v>
      </c>
      <c r="FT21" s="412" t="s">
        <v>197</v>
      </c>
      <c r="FU21" s="412" t="s">
        <v>197</v>
      </c>
      <c r="FV21" s="412" t="s">
        <v>197</v>
      </c>
      <c r="FW21" s="412" t="s">
        <v>197</v>
      </c>
      <c r="FX21" s="411">
        <v>99.1</v>
      </c>
      <c r="FY21" s="411">
        <v>55.7</v>
      </c>
      <c r="FZ21" s="411">
        <v>56.1</v>
      </c>
      <c r="GA21" s="411">
        <v>38.9</v>
      </c>
      <c r="GB21" s="411">
        <v>26.3</v>
      </c>
      <c r="GC21" s="411">
        <v>28.7</v>
      </c>
      <c r="GD21" s="412" t="s">
        <v>197</v>
      </c>
      <c r="GE21" s="412" t="s">
        <v>197</v>
      </c>
      <c r="GF21" s="412" t="s">
        <v>197</v>
      </c>
      <c r="GG21" s="412" t="s">
        <v>197</v>
      </c>
      <c r="GH21" s="412" t="s">
        <v>197</v>
      </c>
      <c r="GI21" s="412" t="s">
        <v>197</v>
      </c>
      <c r="GJ21" s="412" t="s">
        <v>197</v>
      </c>
      <c r="GK21" s="412" t="s">
        <v>197</v>
      </c>
      <c r="GL21" s="412" t="s">
        <v>197</v>
      </c>
      <c r="GM21" s="412" t="s">
        <v>197</v>
      </c>
      <c r="GN21" s="412" t="s">
        <v>197</v>
      </c>
      <c r="GO21" s="412" t="s">
        <v>197</v>
      </c>
      <c r="GP21" s="412" t="s">
        <v>197</v>
      </c>
      <c r="GQ21" s="412" t="s">
        <v>197</v>
      </c>
      <c r="GR21" s="412" t="s">
        <v>197</v>
      </c>
      <c r="GS21" s="412" t="s">
        <v>197</v>
      </c>
      <c r="GT21" s="412" t="s">
        <v>197</v>
      </c>
      <c r="GU21" s="412" t="s">
        <v>197</v>
      </c>
      <c r="GV21" s="412" t="s">
        <v>197</v>
      </c>
      <c r="GW21" s="412" t="s">
        <v>197</v>
      </c>
      <c r="GX21" s="412" t="s">
        <v>197</v>
      </c>
      <c r="GY21" s="412" t="s">
        <v>197</v>
      </c>
      <c r="GZ21" s="412" t="s">
        <v>197</v>
      </c>
      <c r="HA21" s="412" t="s">
        <v>197</v>
      </c>
      <c r="HB21" s="412" t="s">
        <v>197</v>
      </c>
      <c r="HC21" s="412" t="s">
        <v>197</v>
      </c>
      <c r="HD21" s="412" t="s">
        <v>197</v>
      </c>
      <c r="HE21" s="412" t="s">
        <v>197</v>
      </c>
      <c r="HF21" s="412" t="s">
        <v>197</v>
      </c>
      <c r="HG21" s="412" t="s">
        <v>197</v>
      </c>
      <c r="HH21" s="412" t="s">
        <v>197</v>
      </c>
      <c r="HI21" s="412" t="s">
        <v>197</v>
      </c>
      <c r="HJ21" s="412" t="s">
        <v>197</v>
      </c>
      <c r="HK21" s="412" t="s">
        <v>197</v>
      </c>
      <c r="HL21" s="412" t="s">
        <v>197</v>
      </c>
      <c r="HM21" s="412" t="s">
        <v>197</v>
      </c>
      <c r="HN21" s="412" t="s">
        <v>197</v>
      </c>
      <c r="HO21" s="412" t="s">
        <v>197</v>
      </c>
      <c r="HP21" s="412" t="s">
        <v>197</v>
      </c>
      <c r="HQ21" s="412" t="s">
        <v>197</v>
      </c>
      <c r="HR21" s="412" t="s">
        <v>197</v>
      </c>
      <c r="HS21" s="412" t="s">
        <v>197</v>
      </c>
      <c r="HT21" s="412" t="s">
        <v>197</v>
      </c>
      <c r="HU21" s="411">
        <v>26.2</v>
      </c>
      <c r="HV21" s="411">
        <v>36.4</v>
      </c>
      <c r="HW21" s="411">
        <v>35.700000000000003</v>
      </c>
      <c r="HX21" s="412" t="s">
        <v>197</v>
      </c>
      <c r="HY21" s="412" t="s">
        <v>197</v>
      </c>
      <c r="HZ21" s="412" t="s">
        <v>197</v>
      </c>
      <c r="IA21" s="412" t="s">
        <v>197</v>
      </c>
      <c r="IB21" s="412" t="s">
        <v>197</v>
      </c>
      <c r="IC21" s="412" t="s">
        <v>197</v>
      </c>
      <c r="ID21" s="412" t="s">
        <v>197</v>
      </c>
      <c r="IE21" s="412" t="s">
        <v>197</v>
      </c>
      <c r="IF21" s="412" t="s">
        <v>197</v>
      </c>
      <c r="IG21" s="412" t="s">
        <v>197</v>
      </c>
      <c r="IH21" s="411">
        <v>27.6</v>
      </c>
      <c r="II21" s="412" t="s">
        <v>197</v>
      </c>
      <c r="IJ21" s="412" t="s">
        <v>197</v>
      </c>
      <c r="IK21" s="412" t="s">
        <v>197</v>
      </c>
      <c r="IL21" s="412" t="s">
        <v>197</v>
      </c>
      <c r="IM21" s="412" t="s">
        <v>197</v>
      </c>
      <c r="IN21" s="412" t="s">
        <v>197</v>
      </c>
      <c r="IO21" s="412" t="s">
        <v>197</v>
      </c>
      <c r="IP21" s="412" t="s">
        <v>197</v>
      </c>
      <c r="IQ21" s="412" t="s">
        <v>197</v>
      </c>
      <c r="IR21" s="411">
        <v>75.099999999999994</v>
      </c>
      <c r="IS21" s="412" t="s">
        <v>197</v>
      </c>
      <c r="IT21" s="411">
        <v>28.1</v>
      </c>
      <c r="IU21" s="412" t="s">
        <v>197</v>
      </c>
      <c r="IV21" s="412" t="s">
        <v>197</v>
      </c>
      <c r="IW21" s="412" t="s">
        <v>197</v>
      </c>
      <c r="IX21" s="412" t="s">
        <v>197</v>
      </c>
      <c r="IY21" s="412" t="s">
        <v>197</v>
      </c>
      <c r="IZ21" s="412" t="s">
        <v>197</v>
      </c>
      <c r="JA21" s="412" t="s">
        <v>197</v>
      </c>
      <c r="JB21" s="412" t="s">
        <v>197</v>
      </c>
      <c r="JC21" s="412" t="s">
        <v>197</v>
      </c>
      <c r="JD21" s="412" t="s">
        <v>197</v>
      </c>
      <c r="JE21" s="412" t="s">
        <v>197</v>
      </c>
      <c r="JF21" s="49" t="s">
        <v>87</v>
      </c>
      <c r="JG21" s="49" t="s">
        <v>87</v>
      </c>
      <c r="JH21" s="49" t="s">
        <v>87</v>
      </c>
      <c r="JI21" s="49">
        <v>53.1</v>
      </c>
      <c r="JJ21" s="49">
        <v>32.5</v>
      </c>
      <c r="JK21" s="49">
        <v>4.7</v>
      </c>
      <c r="JL21" s="49">
        <v>71.8</v>
      </c>
      <c r="JM21" s="49">
        <v>20.100000000000001</v>
      </c>
      <c r="JN21" s="49">
        <v>24.6</v>
      </c>
      <c r="JO21" s="49" t="s">
        <v>87</v>
      </c>
    </row>
    <row r="22" spans="1:275">
      <c r="A22" s="45"/>
      <c r="B22" s="46" t="s">
        <v>1738</v>
      </c>
      <c r="C22" s="300" t="s">
        <v>1241</v>
      </c>
      <c r="D22" s="46" t="s">
        <v>119</v>
      </c>
      <c r="E22" s="300" t="s">
        <v>0</v>
      </c>
      <c r="F22" s="47" t="s">
        <v>197</v>
      </c>
      <c r="G22" s="47" t="s">
        <v>197</v>
      </c>
      <c r="H22" s="411">
        <v>90.4</v>
      </c>
      <c r="I22" s="411">
        <v>108.5</v>
      </c>
      <c r="J22" s="411">
        <v>161.80000000000001</v>
      </c>
      <c r="K22" s="412" t="s">
        <v>197</v>
      </c>
      <c r="L22" s="412" t="s">
        <v>197</v>
      </c>
      <c r="M22" s="412" t="s">
        <v>197</v>
      </c>
      <c r="N22" s="412" t="s">
        <v>197</v>
      </c>
      <c r="O22" s="412" t="s">
        <v>197</v>
      </c>
      <c r="P22" s="412" t="s">
        <v>197</v>
      </c>
      <c r="Q22" s="412" t="s">
        <v>197</v>
      </c>
      <c r="R22" s="412" t="s">
        <v>197</v>
      </c>
      <c r="S22" s="412" t="s">
        <v>197</v>
      </c>
      <c r="T22" s="412" t="s">
        <v>197</v>
      </c>
      <c r="U22" s="412" t="s">
        <v>197</v>
      </c>
      <c r="V22" s="412" t="s">
        <v>197</v>
      </c>
      <c r="W22" s="412" t="s">
        <v>197</v>
      </c>
      <c r="X22" s="412" t="s">
        <v>197</v>
      </c>
      <c r="Y22" s="412" t="s">
        <v>197</v>
      </c>
      <c r="Z22" s="412" t="s">
        <v>197</v>
      </c>
      <c r="AA22" s="412" t="s">
        <v>197</v>
      </c>
      <c r="AB22" s="412" t="s">
        <v>197</v>
      </c>
      <c r="AC22" s="412" t="s">
        <v>197</v>
      </c>
      <c r="AD22" s="412" t="s">
        <v>197</v>
      </c>
      <c r="AE22" s="412" t="s">
        <v>197</v>
      </c>
      <c r="AF22" s="412" t="s">
        <v>197</v>
      </c>
      <c r="AG22" s="412" t="s">
        <v>197</v>
      </c>
      <c r="AH22" s="412" t="s">
        <v>197</v>
      </c>
      <c r="AI22" s="412" t="s">
        <v>197</v>
      </c>
      <c r="AJ22" s="412" t="s">
        <v>197</v>
      </c>
      <c r="AK22" s="412" t="s">
        <v>197</v>
      </c>
      <c r="AL22" s="412" t="s">
        <v>197</v>
      </c>
      <c r="AM22" s="412" t="s">
        <v>197</v>
      </c>
      <c r="AN22" s="412" t="s">
        <v>197</v>
      </c>
      <c r="AO22" s="412" t="s">
        <v>197</v>
      </c>
      <c r="AP22" s="412" t="s">
        <v>197</v>
      </c>
      <c r="AQ22" s="412" t="s">
        <v>197</v>
      </c>
      <c r="AR22" s="412" t="s">
        <v>197</v>
      </c>
      <c r="AS22" s="412" t="s">
        <v>197</v>
      </c>
      <c r="AT22" s="412" t="s">
        <v>197</v>
      </c>
      <c r="AU22" s="412" t="s">
        <v>197</v>
      </c>
      <c r="AV22" s="412" t="s">
        <v>197</v>
      </c>
      <c r="AW22" s="412" t="s">
        <v>197</v>
      </c>
      <c r="AX22" s="412" t="s">
        <v>197</v>
      </c>
      <c r="AY22" s="412" t="s">
        <v>197</v>
      </c>
      <c r="AZ22" s="411">
        <v>60</v>
      </c>
      <c r="BA22" s="411">
        <v>43.7</v>
      </c>
      <c r="BB22" s="411">
        <v>44.4</v>
      </c>
      <c r="BC22" s="411">
        <v>75.400000000000006</v>
      </c>
      <c r="BD22" s="411">
        <v>49.6</v>
      </c>
      <c r="BE22" s="411">
        <v>55.4</v>
      </c>
      <c r="BF22" s="411">
        <v>67.2</v>
      </c>
      <c r="BG22" s="411">
        <v>55.9</v>
      </c>
      <c r="BH22" s="411">
        <v>56.7</v>
      </c>
      <c r="BI22" s="412" t="s">
        <v>197</v>
      </c>
      <c r="BJ22" s="412" t="s">
        <v>197</v>
      </c>
      <c r="BK22" s="412" t="s">
        <v>197</v>
      </c>
      <c r="BL22" s="412" t="s">
        <v>197</v>
      </c>
      <c r="BM22" s="412" t="s">
        <v>197</v>
      </c>
      <c r="BN22" s="412" t="s">
        <v>197</v>
      </c>
      <c r="BO22" s="412" t="s">
        <v>197</v>
      </c>
      <c r="BP22" s="412" t="s">
        <v>197</v>
      </c>
      <c r="BQ22" s="412" t="s">
        <v>197</v>
      </c>
      <c r="BR22" s="412" t="s">
        <v>197</v>
      </c>
      <c r="BS22" s="412" t="s">
        <v>197</v>
      </c>
      <c r="BT22" s="412" t="s">
        <v>197</v>
      </c>
      <c r="BU22" s="412" t="s">
        <v>197</v>
      </c>
      <c r="BV22" s="412" t="s">
        <v>197</v>
      </c>
      <c r="BW22" s="412" t="s">
        <v>197</v>
      </c>
      <c r="BX22" s="412" t="s">
        <v>197</v>
      </c>
      <c r="BY22" s="412" t="s">
        <v>197</v>
      </c>
      <c r="BZ22" s="412" t="s">
        <v>197</v>
      </c>
      <c r="CA22" s="412" t="s">
        <v>197</v>
      </c>
      <c r="CB22" s="412" t="s">
        <v>197</v>
      </c>
      <c r="CC22" s="412" t="s">
        <v>197</v>
      </c>
      <c r="CD22" s="412" t="s">
        <v>197</v>
      </c>
      <c r="CE22" s="412" t="s">
        <v>197</v>
      </c>
      <c r="CF22" s="412" t="s">
        <v>197</v>
      </c>
      <c r="CG22" s="412" t="s">
        <v>197</v>
      </c>
      <c r="CH22" s="412" t="s">
        <v>197</v>
      </c>
      <c r="CI22" s="412" t="s">
        <v>197</v>
      </c>
      <c r="CJ22" s="412" t="s">
        <v>197</v>
      </c>
      <c r="CK22" s="412" t="s">
        <v>197</v>
      </c>
      <c r="CL22" s="412" t="s">
        <v>197</v>
      </c>
      <c r="CM22" s="412" t="s">
        <v>197</v>
      </c>
      <c r="CN22" s="412" t="s">
        <v>197</v>
      </c>
      <c r="CO22" s="412" t="s">
        <v>197</v>
      </c>
      <c r="CP22" s="412" t="s">
        <v>197</v>
      </c>
      <c r="CQ22" s="412" t="s">
        <v>197</v>
      </c>
      <c r="CR22" s="412" t="s">
        <v>197</v>
      </c>
      <c r="CS22" s="412" t="s">
        <v>197</v>
      </c>
      <c r="CT22" s="412" t="s">
        <v>197</v>
      </c>
      <c r="CU22" s="412" t="s">
        <v>197</v>
      </c>
      <c r="CV22" s="412" t="s">
        <v>197</v>
      </c>
      <c r="CW22" s="412" t="s">
        <v>197</v>
      </c>
      <c r="CX22" s="412" t="s">
        <v>197</v>
      </c>
      <c r="CY22" s="412" t="s">
        <v>197</v>
      </c>
      <c r="CZ22" s="412" t="s">
        <v>197</v>
      </c>
      <c r="DA22" s="412" t="s">
        <v>197</v>
      </c>
      <c r="DB22" s="412" t="s">
        <v>197</v>
      </c>
      <c r="DC22" s="412" t="s">
        <v>197</v>
      </c>
      <c r="DD22" s="412" t="s">
        <v>197</v>
      </c>
      <c r="DE22" s="412" t="s">
        <v>197</v>
      </c>
      <c r="DF22" s="412" t="s">
        <v>197</v>
      </c>
      <c r="DG22" s="412" t="s">
        <v>197</v>
      </c>
      <c r="DH22" s="412" t="s">
        <v>197</v>
      </c>
      <c r="DI22" s="412" t="s">
        <v>197</v>
      </c>
      <c r="DJ22" s="412" t="s">
        <v>197</v>
      </c>
      <c r="DK22" s="412" t="s">
        <v>197</v>
      </c>
      <c r="DL22" s="412" t="s">
        <v>197</v>
      </c>
      <c r="DM22" s="412" t="s">
        <v>197</v>
      </c>
      <c r="DN22" s="412" t="s">
        <v>197</v>
      </c>
      <c r="DO22" s="412" t="s">
        <v>197</v>
      </c>
      <c r="DP22" s="412" t="s">
        <v>197</v>
      </c>
      <c r="DQ22" s="412" t="s">
        <v>197</v>
      </c>
      <c r="DR22" s="412" t="s">
        <v>197</v>
      </c>
      <c r="DS22" s="412" t="s">
        <v>197</v>
      </c>
      <c r="DT22" s="412" t="s">
        <v>197</v>
      </c>
      <c r="DU22" s="412" t="s">
        <v>197</v>
      </c>
      <c r="DV22" s="412" t="s">
        <v>197</v>
      </c>
      <c r="DW22" s="412" t="s">
        <v>197</v>
      </c>
      <c r="DX22" s="412" t="s">
        <v>197</v>
      </c>
      <c r="DY22" s="412" t="s">
        <v>197</v>
      </c>
      <c r="DZ22" s="412" t="s">
        <v>197</v>
      </c>
      <c r="EA22" s="412" t="s">
        <v>197</v>
      </c>
      <c r="EB22" s="412" t="s">
        <v>197</v>
      </c>
      <c r="EC22" s="412" t="s">
        <v>197</v>
      </c>
      <c r="ED22" s="412" t="s">
        <v>197</v>
      </c>
      <c r="EE22" s="412" t="s">
        <v>197</v>
      </c>
      <c r="EF22" s="412" t="s">
        <v>197</v>
      </c>
      <c r="EG22" s="412" t="s">
        <v>197</v>
      </c>
      <c r="EH22" s="412" t="s">
        <v>197</v>
      </c>
      <c r="EI22" s="412" t="s">
        <v>197</v>
      </c>
      <c r="EJ22" s="412" t="s">
        <v>197</v>
      </c>
      <c r="EK22" s="412" t="s">
        <v>197</v>
      </c>
      <c r="EL22" s="412" t="s">
        <v>197</v>
      </c>
      <c r="EM22" s="412" t="s">
        <v>197</v>
      </c>
      <c r="EN22" s="412" t="s">
        <v>197</v>
      </c>
      <c r="EO22" s="412" t="s">
        <v>197</v>
      </c>
      <c r="EP22" s="412" t="s">
        <v>197</v>
      </c>
      <c r="EQ22" s="412" t="s">
        <v>197</v>
      </c>
      <c r="ER22" s="412" t="s">
        <v>197</v>
      </c>
      <c r="ES22" s="412" t="s">
        <v>197</v>
      </c>
      <c r="ET22" s="412" t="s">
        <v>197</v>
      </c>
      <c r="EU22" s="412" t="s">
        <v>197</v>
      </c>
      <c r="EV22" s="411">
        <v>58.6</v>
      </c>
      <c r="EW22" s="411">
        <v>36.4</v>
      </c>
      <c r="EX22" s="411">
        <v>43.4</v>
      </c>
      <c r="EY22" s="412" t="s">
        <v>197</v>
      </c>
      <c r="EZ22" s="412" t="s">
        <v>197</v>
      </c>
      <c r="FA22" s="412" t="s">
        <v>197</v>
      </c>
      <c r="FB22" s="412" t="s">
        <v>197</v>
      </c>
      <c r="FC22" s="412" t="s">
        <v>197</v>
      </c>
      <c r="FD22" s="412" t="s">
        <v>197</v>
      </c>
      <c r="FE22" s="412" t="s">
        <v>197</v>
      </c>
      <c r="FF22" s="412" t="s">
        <v>197</v>
      </c>
      <c r="FG22" s="412" t="s">
        <v>197</v>
      </c>
      <c r="FH22" s="412" t="s">
        <v>197</v>
      </c>
      <c r="FI22" s="412" t="s">
        <v>197</v>
      </c>
      <c r="FJ22" s="412" t="s">
        <v>197</v>
      </c>
      <c r="FK22" s="412" t="s">
        <v>197</v>
      </c>
      <c r="FL22" s="412" t="s">
        <v>197</v>
      </c>
      <c r="FM22" s="411">
        <v>25.9</v>
      </c>
      <c r="FN22" s="411">
        <v>42.2</v>
      </c>
      <c r="FO22" s="411">
        <v>32.799999999999997</v>
      </c>
      <c r="FP22" s="412" t="s">
        <v>197</v>
      </c>
      <c r="FQ22" s="412" t="s">
        <v>197</v>
      </c>
      <c r="FR22" s="412" t="s">
        <v>197</v>
      </c>
      <c r="FS22" s="411">
        <v>18.899999999999999</v>
      </c>
      <c r="FT22" s="411">
        <v>24.4</v>
      </c>
      <c r="FU22" s="411">
        <v>21</v>
      </c>
      <c r="FV22" s="412" t="s">
        <v>197</v>
      </c>
      <c r="FW22" s="412" t="s">
        <v>197</v>
      </c>
      <c r="FX22" s="411">
        <v>96.5</v>
      </c>
      <c r="FY22" s="411">
        <v>89.1</v>
      </c>
      <c r="FZ22" s="411">
        <v>89.1</v>
      </c>
      <c r="GA22" s="411">
        <v>50.7</v>
      </c>
      <c r="GB22" s="411">
        <v>27.9</v>
      </c>
      <c r="GC22" s="411">
        <v>32.299999999999997</v>
      </c>
      <c r="GD22" s="412" t="s">
        <v>197</v>
      </c>
      <c r="GE22" s="412" t="s">
        <v>197</v>
      </c>
      <c r="GF22" s="412" t="s">
        <v>197</v>
      </c>
      <c r="GG22" s="412" t="s">
        <v>197</v>
      </c>
      <c r="GH22" s="412" t="s">
        <v>197</v>
      </c>
      <c r="GI22" s="412" t="s">
        <v>197</v>
      </c>
      <c r="GJ22" s="412" t="s">
        <v>197</v>
      </c>
      <c r="GK22" s="412" t="s">
        <v>197</v>
      </c>
      <c r="GL22" s="412" t="s">
        <v>197</v>
      </c>
      <c r="GM22" s="412" t="s">
        <v>197</v>
      </c>
      <c r="GN22" s="412" t="s">
        <v>197</v>
      </c>
      <c r="GO22" s="412" t="s">
        <v>197</v>
      </c>
      <c r="GP22" s="412" t="s">
        <v>197</v>
      </c>
      <c r="GQ22" s="412" t="s">
        <v>197</v>
      </c>
      <c r="GR22" s="412" t="s">
        <v>197</v>
      </c>
      <c r="GS22" s="412" t="s">
        <v>197</v>
      </c>
      <c r="GT22" s="412" t="s">
        <v>197</v>
      </c>
      <c r="GU22" s="412" t="s">
        <v>197</v>
      </c>
      <c r="GV22" s="412" t="s">
        <v>197</v>
      </c>
      <c r="GW22" s="412" t="s">
        <v>197</v>
      </c>
      <c r="GX22" s="412" t="s">
        <v>197</v>
      </c>
      <c r="GY22" s="412" t="s">
        <v>197</v>
      </c>
      <c r="GZ22" s="412" t="s">
        <v>197</v>
      </c>
      <c r="HA22" s="412" t="s">
        <v>197</v>
      </c>
      <c r="HB22" s="412" t="s">
        <v>197</v>
      </c>
      <c r="HC22" s="412" t="s">
        <v>197</v>
      </c>
      <c r="HD22" s="412" t="s">
        <v>197</v>
      </c>
      <c r="HE22" s="412" t="s">
        <v>197</v>
      </c>
      <c r="HF22" s="412" t="s">
        <v>197</v>
      </c>
      <c r="HG22" s="412" t="s">
        <v>197</v>
      </c>
      <c r="HH22" s="412" t="s">
        <v>197</v>
      </c>
      <c r="HI22" s="412" t="s">
        <v>197</v>
      </c>
      <c r="HJ22" s="412" t="s">
        <v>197</v>
      </c>
      <c r="HK22" s="412" t="s">
        <v>197</v>
      </c>
      <c r="HL22" s="412" t="s">
        <v>197</v>
      </c>
      <c r="HM22" s="412" t="s">
        <v>197</v>
      </c>
      <c r="HN22" s="412" t="s">
        <v>197</v>
      </c>
      <c r="HO22" s="412" t="s">
        <v>197</v>
      </c>
      <c r="HP22" s="412" t="s">
        <v>197</v>
      </c>
      <c r="HQ22" s="412" t="s">
        <v>197</v>
      </c>
      <c r="HR22" s="412" t="s">
        <v>197</v>
      </c>
      <c r="HS22" s="412" t="s">
        <v>197</v>
      </c>
      <c r="HT22" s="412" t="s">
        <v>197</v>
      </c>
      <c r="HU22" s="411">
        <v>49.8</v>
      </c>
      <c r="HV22" s="411">
        <v>45.7</v>
      </c>
      <c r="HW22" s="411">
        <v>46</v>
      </c>
      <c r="HX22" s="412" t="s">
        <v>197</v>
      </c>
      <c r="HY22" s="412" t="s">
        <v>197</v>
      </c>
      <c r="HZ22" s="412" t="s">
        <v>197</v>
      </c>
      <c r="IA22" s="412" t="s">
        <v>197</v>
      </c>
      <c r="IB22" s="412" t="s">
        <v>197</v>
      </c>
      <c r="IC22" s="412" t="s">
        <v>197</v>
      </c>
      <c r="ID22" s="412" t="s">
        <v>197</v>
      </c>
      <c r="IE22" s="412" t="s">
        <v>197</v>
      </c>
      <c r="IF22" s="412" t="s">
        <v>197</v>
      </c>
      <c r="IG22" s="412" t="s">
        <v>197</v>
      </c>
      <c r="IH22" s="412" t="s">
        <v>197</v>
      </c>
      <c r="II22" s="412" t="s">
        <v>197</v>
      </c>
      <c r="IJ22" s="412" t="s">
        <v>197</v>
      </c>
      <c r="IK22" s="412" t="s">
        <v>197</v>
      </c>
      <c r="IL22" s="412" t="s">
        <v>197</v>
      </c>
      <c r="IM22" s="412" t="s">
        <v>197</v>
      </c>
      <c r="IN22" s="412" t="s">
        <v>197</v>
      </c>
      <c r="IO22" s="412" t="s">
        <v>197</v>
      </c>
      <c r="IP22" s="412" t="s">
        <v>197</v>
      </c>
      <c r="IQ22" s="412" t="s">
        <v>197</v>
      </c>
      <c r="IR22" s="412" t="s">
        <v>197</v>
      </c>
      <c r="IS22" s="412" t="s">
        <v>197</v>
      </c>
      <c r="IT22" s="412" t="s">
        <v>197</v>
      </c>
      <c r="IU22" s="412" t="s">
        <v>197</v>
      </c>
      <c r="IV22" s="412" t="s">
        <v>197</v>
      </c>
      <c r="IW22" s="412" t="s">
        <v>197</v>
      </c>
      <c r="IX22" s="412" t="s">
        <v>197</v>
      </c>
      <c r="IY22" s="412" t="s">
        <v>197</v>
      </c>
      <c r="IZ22" s="412" t="s">
        <v>197</v>
      </c>
      <c r="JA22" s="412" t="s">
        <v>197</v>
      </c>
      <c r="JB22" s="412" t="s">
        <v>197</v>
      </c>
      <c r="JC22" s="412" t="s">
        <v>197</v>
      </c>
      <c r="JD22" s="412" t="s">
        <v>197</v>
      </c>
      <c r="JE22" s="412" t="s">
        <v>197</v>
      </c>
      <c r="JF22" s="49" t="s">
        <v>87</v>
      </c>
      <c r="JG22" s="49" t="s">
        <v>87</v>
      </c>
      <c r="JH22" s="49" t="s">
        <v>87</v>
      </c>
      <c r="JI22" s="49" t="s">
        <v>87</v>
      </c>
      <c r="JJ22" s="49">
        <v>26.6</v>
      </c>
      <c r="JK22" s="49">
        <v>20.100000000000001</v>
      </c>
      <c r="JL22" s="49">
        <v>31.8</v>
      </c>
      <c r="JM22" s="49" t="s">
        <v>87</v>
      </c>
      <c r="JN22" s="49">
        <v>44.2</v>
      </c>
      <c r="JO22" s="49" t="s">
        <v>87</v>
      </c>
    </row>
    <row r="23" spans="1:275">
      <c r="A23" s="45"/>
      <c r="B23" s="46" t="s">
        <v>1739</v>
      </c>
      <c r="C23" s="300" t="s">
        <v>1242</v>
      </c>
      <c r="D23" s="46" t="s">
        <v>119</v>
      </c>
      <c r="E23" s="300" t="s">
        <v>0</v>
      </c>
      <c r="F23" s="47" t="s">
        <v>197</v>
      </c>
      <c r="G23" s="47" t="s">
        <v>197</v>
      </c>
      <c r="H23" s="411">
        <v>111.4</v>
      </c>
      <c r="I23" s="411">
        <v>128.4</v>
      </c>
      <c r="J23" s="411">
        <v>154.4</v>
      </c>
      <c r="K23" s="412" t="s">
        <v>197</v>
      </c>
      <c r="L23" s="411">
        <v>85</v>
      </c>
      <c r="M23" s="411">
        <v>68.599999999999994</v>
      </c>
      <c r="N23" s="412" t="s">
        <v>197</v>
      </c>
      <c r="O23" s="412" t="s">
        <v>197</v>
      </c>
      <c r="P23" s="411">
        <v>95.4</v>
      </c>
      <c r="Q23" s="412" t="s">
        <v>197</v>
      </c>
      <c r="R23" s="411">
        <v>87.2</v>
      </c>
      <c r="S23" s="411">
        <v>122.2</v>
      </c>
      <c r="T23" s="411">
        <v>262.39999999999998</v>
      </c>
      <c r="U23" s="411">
        <v>123</v>
      </c>
      <c r="V23" s="412" t="s">
        <v>197</v>
      </c>
      <c r="W23" s="412" t="s">
        <v>197</v>
      </c>
      <c r="X23" s="412" t="s">
        <v>197</v>
      </c>
      <c r="Y23" s="412" t="s">
        <v>197</v>
      </c>
      <c r="Z23" s="411">
        <v>61.1</v>
      </c>
      <c r="AA23" s="411">
        <v>38</v>
      </c>
      <c r="AB23" s="412" t="s">
        <v>197</v>
      </c>
      <c r="AC23" s="412" t="s">
        <v>197</v>
      </c>
      <c r="AD23" s="412" t="s">
        <v>197</v>
      </c>
      <c r="AE23" s="411">
        <v>52.1</v>
      </c>
      <c r="AF23" s="411">
        <v>81.7</v>
      </c>
      <c r="AG23" s="412" t="s">
        <v>197</v>
      </c>
      <c r="AH23" s="411">
        <v>89.8</v>
      </c>
      <c r="AI23" s="412" t="s">
        <v>197</v>
      </c>
      <c r="AJ23" s="412" t="s">
        <v>197</v>
      </c>
      <c r="AK23" s="412" t="s">
        <v>197</v>
      </c>
      <c r="AL23" s="412" t="s">
        <v>197</v>
      </c>
      <c r="AM23" s="412" t="s">
        <v>197</v>
      </c>
      <c r="AN23" s="412" t="s">
        <v>197</v>
      </c>
      <c r="AO23" s="412" t="s">
        <v>197</v>
      </c>
      <c r="AP23" s="412" t="s">
        <v>197</v>
      </c>
      <c r="AQ23" s="412" t="s">
        <v>197</v>
      </c>
      <c r="AR23" s="412" t="s">
        <v>197</v>
      </c>
      <c r="AS23" s="412" t="s">
        <v>197</v>
      </c>
      <c r="AT23" s="412" t="s">
        <v>197</v>
      </c>
      <c r="AU23" s="412" t="s">
        <v>197</v>
      </c>
      <c r="AV23" s="412" t="s">
        <v>197</v>
      </c>
      <c r="AW23" s="411">
        <v>103.1</v>
      </c>
      <c r="AX23" s="412" t="s">
        <v>197</v>
      </c>
      <c r="AY23" s="412" t="s">
        <v>197</v>
      </c>
      <c r="AZ23" s="411">
        <v>157.9</v>
      </c>
      <c r="BA23" s="411">
        <v>107.5</v>
      </c>
      <c r="BB23" s="411">
        <v>109.7</v>
      </c>
      <c r="BC23" s="411">
        <v>112.3</v>
      </c>
      <c r="BD23" s="411">
        <v>93.6</v>
      </c>
      <c r="BE23" s="411">
        <v>97.9</v>
      </c>
      <c r="BF23" s="411">
        <v>116.8</v>
      </c>
      <c r="BG23" s="411">
        <v>118.2</v>
      </c>
      <c r="BH23" s="411">
        <v>118.1</v>
      </c>
      <c r="BI23" s="411">
        <v>136.6</v>
      </c>
      <c r="BJ23" s="411">
        <v>120</v>
      </c>
      <c r="BK23" s="411">
        <v>128.5</v>
      </c>
      <c r="BL23" s="412" t="s">
        <v>197</v>
      </c>
      <c r="BM23" s="412" t="s">
        <v>197</v>
      </c>
      <c r="BN23" s="412" t="s">
        <v>197</v>
      </c>
      <c r="BO23" s="412" t="s">
        <v>197</v>
      </c>
      <c r="BP23" s="412" t="s">
        <v>197</v>
      </c>
      <c r="BQ23" s="412" t="s">
        <v>197</v>
      </c>
      <c r="BR23" s="412" t="s">
        <v>197</v>
      </c>
      <c r="BS23" s="412" t="s">
        <v>197</v>
      </c>
      <c r="BT23" s="412" t="s">
        <v>197</v>
      </c>
      <c r="BU23" s="412" t="s">
        <v>197</v>
      </c>
      <c r="BV23" s="412" t="s">
        <v>197</v>
      </c>
      <c r="BW23" s="412" t="s">
        <v>197</v>
      </c>
      <c r="BX23" s="412" t="s">
        <v>197</v>
      </c>
      <c r="BY23" s="412" t="s">
        <v>197</v>
      </c>
      <c r="BZ23" s="412" t="s">
        <v>197</v>
      </c>
      <c r="CA23" s="412" t="s">
        <v>197</v>
      </c>
      <c r="CB23" s="412" t="s">
        <v>197</v>
      </c>
      <c r="CC23" s="412" t="s">
        <v>197</v>
      </c>
      <c r="CD23" s="412" t="s">
        <v>197</v>
      </c>
      <c r="CE23" s="412" t="s">
        <v>197</v>
      </c>
      <c r="CF23" s="412" t="s">
        <v>197</v>
      </c>
      <c r="CG23" s="412" t="s">
        <v>197</v>
      </c>
      <c r="CH23" s="412" t="s">
        <v>197</v>
      </c>
      <c r="CI23" s="412" t="s">
        <v>197</v>
      </c>
      <c r="CJ23" s="412" t="s">
        <v>197</v>
      </c>
      <c r="CK23" s="412" t="s">
        <v>197</v>
      </c>
      <c r="CL23" s="412" t="s">
        <v>197</v>
      </c>
      <c r="CM23" s="412" t="s">
        <v>197</v>
      </c>
      <c r="CN23" s="412" t="s">
        <v>197</v>
      </c>
      <c r="CO23" s="412" t="s">
        <v>197</v>
      </c>
      <c r="CP23" s="412" t="s">
        <v>197</v>
      </c>
      <c r="CQ23" s="412" t="s">
        <v>197</v>
      </c>
      <c r="CR23" s="412" t="s">
        <v>197</v>
      </c>
      <c r="CS23" s="412" t="s">
        <v>197</v>
      </c>
      <c r="CT23" s="412" t="s">
        <v>197</v>
      </c>
      <c r="CU23" s="412" t="s">
        <v>197</v>
      </c>
      <c r="CV23" s="412" t="s">
        <v>197</v>
      </c>
      <c r="CW23" s="412" t="s">
        <v>197</v>
      </c>
      <c r="CX23" s="412" t="s">
        <v>197</v>
      </c>
      <c r="CY23" s="412" t="s">
        <v>197</v>
      </c>
      <c r="CZ23" s="412" t="s">
        <v>197</v>
      </c>
      <c r="DA23" s="412" t="s">
        <v>197</v>
      </c>
      <c r="DB23" s="412" t="s">
        <v>197</v>
      </c>
      <c r="DC23" s="412" t="s">
        <v>197</v>
      </c>
      <c r="DD23" s="412" t="s">
        <v>197</v>
      </c>
      <c r="DE23" s="412" t="s">
        <v>197</v>
      </c>
      <c r="DF23" s="412" t="s">
        <v>197</v>
      </c>
      <c r="DG23" s="412" t="s">
        <v>197</v>
      </c>
      <c r="DH23" s="412" t="s">
        <v>197</v>
      </c>
      <c r="DI23" s="412" t="s">
        <v>197</v>
      </c>
      <c r="DJ23" s="412" t="s">
        <v>197</v>
      </c>
      <c r="DK23" s="412" t="s">
        <v>197</v>
      </c>
      <c r="DL23" s="412" t="s">
        <v>197</v>
      </c>
      <c r="DM23" s="412" t="s">
        <v>197</v>
      </c>
      <c r="DN23" s="412" t="s">
        <v>197</v>
      </c>
      <c r="DO23" s="412" t="s">
        <v>197</v>
      </c>
      <c r="DP23" s="412" t="s">
        <v>197</v>
      </c>
      <c r="DQ23" s="412" t="s">
        <v>197</v>
      </c>
      <c r="DR23" s="412" t="s">
        <v>197</v>
      </c>
      <c r="DS23" s="412" t="s">
        <v>197</v>
      </c>
      <c r="DT23" s="412" t="s">
        <v>197</v>
      </c>
      <c r="DU23" s="412" t="s">
        <v>197</v>
      </c>
      <c r="DV23" s="412" t="s">
        <v>197</v>
      </c>
      <c r="DW23" s="412" t="s">
        <v>197</v>
      </c>
      <c r="DX23" s="412" t="s">
        <v>197</v>
      </c>
      <c r="DY23" s="412" t="s">
        <v>197</v>
      </c>
      <c r="DZ23" s="412" t="s">
        <v>197</v>
      </c>
      <c r="EA23" s="412" t="s">
        <v>197</v>
      </c>
      <c r="EB23" s="412" t="s">
        <v>197</v>
      </c>
      <c r="EC23" s="412" t="s">
        <v>197</v>
      </c>
      <c r="ED23" s="412" t="s">
        <v>197</v>
      </c>
      <c r="EE23" s="412" t="s">
        <v>197</v>
      </c>
      <c r="EF23" s="412" t="s">
        <v>197</v>
      </c>
      <c r="EG23" s="412" t="s">
        <v>197</v>
      </c>
      <c r="EH23" s="412" t="s">
        <v>197</v>
      </c>
      <c r="EI23" s="412" t="s">
        <v>197</v>
      </c>
      <c r="EJ23" s="412" t="s">
        <v>197</v>
      </c>
      <c r="EK23" s="412" t="s">
        <v>197</v>
      </c>
      <c r="EL23" s="412" t="s">
        <v>197</v>
      </c>
      <c r="EM23" s="412" t="s">
        <v>197</v>
      </c>
      <c r="EN23" s="412" t="s">
        <v>197</v>
      </c>
      <c r="EO23" s="412" t="s">
        <v>197</v>
      </c>
      <c r="EP23" s="412" t="s">
        <v>197</v>
      </c>
      <c r="EQ23" s="412" t="s">
        <v>197</v>
      </c>
      <c r="ER23" s="412" t="s">
        <v>197</v>
      </c>
      <c r="ES23" s="412" t="s">
        <v>197</v>
      </c>
      <c r="ET23" s="411">
        <v>109.5</v>
      </c>
      <c r="EU23" s="412" t="s">
        <v>197</v>
      </c>
      <c r="EV23" s="411">
        <v>97.3</v>
      </c>
      <c r="EW23" s="411">
        <v>85.7</v>
      </c>
      <c r="EX23" s="411">
        <v>89.4</v>
      </c>
      <c r="EY23" s="412" t="s">
        <v>197</v>
      </c>
      <c r="EZ23" s="411">
        <v>114.5</v>
      </c>
      <c r="FA23" s="411">
        <v>76.7</v>
      </c>
      <c r="FB23" s="411">
        <v>91.5</v>
      </c>
      <c r="FC23" s="412" t="s">
        <v>197</v>
      </c>
      <c r="FD23" s="411">
        <v>55.5</v>
      </c>
      <c r="FE23" s="411">
        <v>75.8</v>
      </c>
      <c r="FF23" s="411">
        <v>67.2</v>
      </c>
      <c r="FG23" s="412" t="s">
        <v>197</v>
      </c>
      <c r="FH23" s="412" t="s">
        <v>197</v>
      </c>
      <c r="FI23" s="412" t="s">
        <v>197</v>
      </c>
      <c r="FJ23" s="411">
        <v>36.700000000000003</v>
      </c>
      <c r="FK23" s="411">
        <v>135.5</v>
      </c>
      <c r="FL23" s="411">
        <v>91.6</v>
      </c>
      <c r="FM23" s="411">
        <v>73.900000000000006</v>
      </c>
      <c r="FN23" s="411">
        <v>105.4</v>
      </c>
      <c r="FO23" s="411">
        <v>87.1</v>
      </c>
      <c r="FP23" s="411">
        <v>151.19999999999999</v>
      </c>
      <c r="FQ23" s="411">
        <v>82.6</v>
      </c>
      <c r="FR23" s="411">
        <v>106.3</v>
      </c>
      <c r="FS23" s="411">
        <v>125.2</v>
      </c>
      <c r="FT23" s="411">
        <v>147.9</v>
      </c>
      <c r="FU23" s="411">
        <v>133.69999999999999</v>
      </c>
      <c r="FV23" s="412" t="s">
        <v>197</v>
      </c>
      <c r="FW23" s="412" t="s">
        <v>197</v>
      </c>
      <c r="FX23" s="411">
        <v>79.3</v>
      </c>
      <c r="FY23" s="411">
        <v>145.19999999999999</v>
      </c>
      <c r="FZ23" s="411">
        <v>144.6</v>
      </c>
      <c r="GA23" s="411">
        <v>69.5</v>
      </c>
      <c r="GB23" s="411">
        <v>70.900000000000006</v>
      </c>
      <c r="GC23" s="411">
        <v>70.7</v>
      </c>
      <c r="GD23" s="412" t="s">
        <v>197</v>
      </c>
      <c r="GE23" s="412" t="s">
        <v>197</v>
      </c>
      <c r="GF23" s="412" t="s">
        <v>197</v>
      </c>
      <c r="GG23" s="412" t="s">
        <v>197</v>
      </c>
      <c r="GH23" s="412" t="s">
        <v>197</v>
      </c>
      <c r="GI23" s="412" t="s">
        <v>197</v>
      </c>
      <c r="GJ23" s="412" t="s">
        <v>197</v>
      </c>
      <c r="GK23" s="412" t="s">
        <v>197</v>
      </c>
      <c r="GL23" s="412" t="s">
        <v>197</v>
      </c>
      <c r="GM23" s="411">
        <v>41.8</v>
      </c>
      <c r="GN23" s="411">
        <v>56</v>
      </c>
      <c r="GO23" s="411">
        <v>50.8</v>
      </c>
      <c r="GP23" s="411">
        <v>43.2</v>
      </c>
      <c r="GQ23" s="411">
        <v>82.5</v>
      </c>
      <c r="GR23" s="411">
        <v>68.5</v>
      </c>
      <c r="GS23" s="411">
        <v>57.1</v>
      </c>
      <c r="GT23" s="411">
        <v>93.8</v>
      </c>
      <c r="GU23" s="411">
        <v>86.4</v>
      </c>
      <c r="GV23" s="412" t="s">
        <v>197</v>
      </c>
      <c r="GW23" s="412" t="s">
        <v>197</v>
      </c>
      <c r="GX23" s="412" t="s">
        <v>197</v>
      </c>
      <c r="GY23" s="412" t="s">
        <v>197</v>
      </c>
      <c r="GZ23" s="412" t="s">
        <v>197</v>
      </c>
      <c r="HA23" s="412" t="s">
        <v>197</v>
      </c>
      <c r="HB23" s="411">
        <v>48.5</v>
      </c>
      <c r="HC23" s="411">
        <v>58.7</v>
      </c>
      <c r="HD23" s="411">
        <v>55.6</v>
      </c>
      <c r="HE23" s="412" t="s">
        <v>197</v>
      </c>
      <c r="HF23" s="412" t="s">
        <v>197</v>
      </c>
      <c r="HG23" s="412" t="s">
        <v>197</v>
      </c>
      <c r="HH23" s="412" t="s">
        <v>197</v>
      </c>
      <c r="HI23" s="412" t="s">
        <v>197</v>
      </c>
      <c r="HJ23" s="412" t="s">
        <v>197</v>
      </c>
      <c r="HK23" s="412" t="s">
        <v>197</v>
      </c>
      <c r="HL23" s="412" t="s">
        <v>197</v>
      </c>
      <c r="HM23" s="412" t="s">
        <v>197</v>
      </c>
      <c r="HN23" s="412" t="s">
        <v>197</v>
      </c>
      <c r="HO23" s="412" t="s">
        <v>197</v>
      </c>
      <c r="HP23" s="412" t="s">
        <v>197</v>
      </c>
      <c r="HQ23" s="412" t="s">
        <v>197</v>
      </c>
      <c r="HR23" s="412" t="s">
        <v>197</v>
      </c>
      <c r="HS23" s="412" t="s">
        <v>197</v>
      </c>
      <c r="HT23" s="412" t="s">
        <v>197</v>
      </c>
      <c r="HU23" s="411">
        <v>129.4</v>
      </c>
      <c r="HV23" s="411">
        <v>117.1</v>
      </c>
      <c r="HW23" s="411">
        <v>117.8</v>
      </c>
      <c r="HX23" s="412" t="s">
        <v>197</v>
      </c>
      <c r="HY23" s="412" t="s">
        <v>197</v>
      </c>
      <c r="HZ23" s="412" t="s">
        <v>197</v>
      </c>
      <c r="IA23" s="412" t="s">
        <v>197</v>
      </c>
      <c r="IB23" s="412" t="s">
        <v>197</v>
      </c>
      <c r="IC23" s="412" t="s">
        <v>197</v>
      </c>
      <c r="ID23" s="412" t="s">
        <v>197</v>
      </c>
      <c r="IE23" s="412" t="s">
        <v>197</v>
      </c>
      <c r="IF23" s="412" t="s">
        <v>197</v>
      </c>
      <c r="IG23" s="412" t="s">
        <v>197</v>
      </c>
      <c r="IH23" s="411">
        <v>49.4</v>
      </c>
      <c r="II23" s="412" t="s">
        <v>197</v>
      </c>
      <c r="IJ23" s="412" t="s">
        <v>197</v>
      </c>
      <c r="IK23" s="412" t="s">
        <v>197</v>
      </c>
      <c r="IL23" s="412" t="s">
        <v>197</v>
      </c>
      <c r="IM23" s="411">
        <v>404.2</v>
      </c>
      <c r="IN23" s="411">
        <v>352.7</v>
      </c>
      <c r="IO23" s="412" t="s">
        <v>197</v>
      </c>
      <c r="IP23" s="412" t="s">
        <v>197</v>
      </c>
      <c r="IQ23" s="411">
        <v>227.1</v>
      </c>
      <c r="IR23" s="411">
        <v>127.8</v>
      </c>
      <c r="IS23" s="411">
        <v>165.3</v>
      </c>
      <c r="IT23" s="411">
        <v>151.30000000000001</v>
      </c>
      <c r="IU23" s="411">
        <v>21.7</v>
      </c>
      <c r="IV23" s="411">
        <v>7.4</v>
      </c>
      <c r="IW23" s="411">
        <v>10.4</v>
      </c>
      <c r="IX23" s="412" t="s">
        <v>197</v>
      </c>
      <c r="IY23" s="412" t="s">
        <v>197</v>
      </c>
      <c r="IZ23" s="412" t="s">
        <v>197</v>
      </c>
      <c r="JA23" s="412" t="s">
        <v>197</v>
      </c>
      <c r="JB23" s="412" t="s">
        <v>197</v>
      </c>
      <c r="JC23" s="411">
        <v>112.9</v>
      </c>
      <c r="JD23" s="411">
        <v>40.9</v>
      </c>
      <c r="JE23" s="411">
        <v>57.6</v>
      </c>
      <c r="JF23" s="48" t="s">
        <v>87</v>
      </c>
      <c r="JG23" s="48" t="s">
        <v>87</v>
      </c>
      <c r="JH23" s="48" t="s">
        <v>87</v>
      </c>
      <c r="JI23" s="48">
        <v>174</v>
      </c>
      <c r="JJ23" s="48">
        <v>28.2</v>
      </c>
      <c r="JK23" s="48">
        <v>36</v>
      </c>
      <c r="JL23" s="48">
        <v>42.7</v>
      </c>
      <c r="JM23" s="48">
        <v>73.099999999999994</v>
      </c>
      <c r="JN23" s="48">
        <v>72.7</v>
      </c>
      <c r="JO23" s="48" t="s">
        <v>87</v>
      </c>
    </row>
    <row r="24" spans="1:275">
      <c r="A24" s="45"/>
      <c r="B24" s="46" t="s">
        <v>1740</v>
      </c>
      <c r="C24" s="300" t="s">
        <v>1243</v>
      </c>
      <c r="D24" s="46" t="s">
        <v>119</v>
      </c>
      <c r="E24" s="300" t="s">
        <v>0</v>
      </c>
      <c r="F24" s="47" t="s">
        <v>197</v>
      </c>
      <c r="G24" s="47" t="s">
        <v>197</v>
      </c>
      <c r="H24" s="411">
        <v>64.099999999999994</v>
      </c>
      <c r="I24" s="411">
        <v>70.5</v>
      </c>
      <c r="J24" s="411">
        <v>100.3</v>
      </c>
      <c r="K24" s="412" t="s">
        <v>197</v>
      </c>
      <c r="L24" s="412" t="s">
        <v>197</v>
      </c>
      <c r="M24" s="411">
        <v>74.900000000000006</v>
      </c>
      <c r="N24" s="412" t="s">
        <v>197</v>
      </c>
      <c r="O24" s="412" t="s">
        <v>197</v>
      </c>
      <c r="P24" s="411">
        <v>169.3</v>
      </c>
      <c r="Q24" s="412" t="s">
        <v>197</v>
      </c>
      <c r="R24" s="411">
        <v>82.2</v>
      </c>
      <c r="S24" s="412" t="s">
        <v>197</v>
      </c>
      <c r="T24" s="412" t="s">
        <v>197</v>
      </c>
      <c r="U24" s="412" t="s">
        <v>197</v>
      </c>
      <c r="V24" s="412" t="s">
        <v>197</v>
      </c>
      <c r="W24" s="412" t="s">
        <v>197</v>
      </c>
      <c r="X24" s="412" t="s">
        <v>197</v>
      </c>
      <c r="Y24" s="412" t="s">
        <v>197</v>
      </c>
      <c r="Z24" s="412" t="s">
        <v>197</v>
      </c>
      <c r="AA24" s="412" t="s">
        <v>197</v>
      </c>
      <c r="AB24" s="412" t="s">
        <v>197</v>
      </c>
      <c r="AC24" s="412" t="s">
        <v>197</v>
      </c>
      <c r="AD24" s="412" t="s">
        <v>197</v>
      </c>
      <c r="AE24" s="412" t="s">
        <v>197</v>
      </c>
      <c r="AF24" s="412" t="s">
        <v>197</v>
      </c>
      <c r="AG24" s="412" t="s">
        <v>197</v>
      </c>
      <c r="AH24" s="411">
        <v>129.30000000000001</v>
      </c>
      <c r="AI24" s="412" t="s">
        <v>197</v>
      </c>
      <c r="AJ24" s="412" t="s">
        <v>197</v>
      </c>
      <c r="AK24" s="412" t="s">
        <v>197</v>
      </c>
      <c r="AL24" s="412" t="s">
        <v>197</v>
      </c>
      <c r="AM24" s="412" t="s">
        <v>197</v>
      </c>
      <c r="AN24" s="412" t="s">
        <v>197</v>
      </c>
      <c r="AO24" s="412" t="s">
        <v>197</v>
      </c>
      <c r="AP24" s="412" t="s">
        <v>197</v>
      </c>
      <c r="AQ24" s="412" t="s">
        <v>197</v>
      </c>
      <c r="AR24" s="412" t="s">
        <v>197</v>
      </c>
      <c r="AS24" s="412" t="s">
        <v>197</v>
      </c>
      <c r="AT24" s="412" t="s">
        <v>197</v>
      </c>
      <c r="AU24" s="412" t="s">
        <v>197</v>
      </c>
      <c r="AV24" s="412" t="s">
        <v>197</v>
      </c>
      <c r="AW24" s="412" t="s">
        <v>197</v>
      </c>
      <c r="AX24" s="412" t="s">
        <v>197</v>
      </c>
      <c r="AY24" s="412" t="s">
        <v>197</v>
      </c>
      <c r="AZ24" s="411">
        <v>59.5</v>
      </c>
      <c r="BA24" s="411">
        <v>40.9</v>
      </c>
      <c r="BB24" s="411">
        <v>41.8</v>
      </c>
      <c r="BC24" s="411">
        <v>40.200000000000003</v>
      </c>
      <c r="BD24" s="411">
        <v>48.2</v>
      </c>
      <c r="BE24" s="411">
        <v>46.4</v>
      </c>
      <c r="BF24" s="411">
        <v>83.5</v>
      </c>
      <c r="BG24" s="411">
        <v>91</v>
      </c>
      <c r="BH24" s="411">
        <v>90.4</v>
      </c>
      <c r="BI24" s="412" t="s">
        <v>197</v>
      </c>
      <c r="BJ24" s="412" t="s">
        <v>197</v>
      </c>
      <c r="BK24" s="412" t="s">
        <v>197</v>
      </c>
      <c r="BL24" s="412" t="s">
        <v>197</v>
      </c>
      <c r="BM24" s="412" t="s">
        <v>197</v>
      </c>
      <c r="BN24" s="412" t="s">
        <v>197</v>
      </c>
      <c r="BO24" s="412" t="s">
        <v>197</v>
      </c>
      <c r="BP24" s="412" t="s">
        <v>197</v>
      </c>
      <c r="BQ24" s="412" t="s">
        <v>197</v>
      </c>
      <c r="BR24" s="412" t="s">
        <v>197</v>
      </c>
      <c r="BS24" s="412" t="s">
        <v>197</v>
      </c>
      <c r="BT24" s="412" t="s">
        <v>197</v>
      </c>
      <c r="BU24" s="412" t="s">
        <v>197</v>
      </c>
      <c r="BV24" s="412" t="s">
        <v>197</v>
      </c>
      <c r="BW24" s="412" t="s">
        <v>197</v>
      </c>
      <c r="BX24" s="412" t="s">
        <v>197</v>
      </c>
      <c r="BY24" s="412" t="s">
        <v>197</v>
      </c>
      <c r="BZ24" s="412" t="s">
        <v>197</v>
      </c>
      <c r="CA24" s="412" t="s">
        <v>197</v>
      </c>
      <c r="CB24" s="412" t="s">
        <v>197</v>
      </c>
      <c r="CC24" s="412" t="s">
        <v>197</v>
      </c>
      <c r="CD24" s="412" t="s">
        <v>197</v>
      </c>
      <c r="CE24" s="412" t="s">
        <v>197</v>
      </c>
      <c r="CF24" s="412" t="s">
        <v>197</v>
      </c>
      <c r="CG24" s="412" t="s">
        <v>197</v>
      </c>
      <c r="CH24" s="412" t="s">
        <v>197</v>
      </c>
      <c r="CI24" s="412" t="s">
        <v>197</v>
      </c>
      <c r="CJ24" s="412" t="s">
        <v>197</v>
      </c>
      <c r="CK24" s="412" t="s">
        <v>197</v>
      </c>
      <c r="CL24" s="412" t="s">
        <v>197</v>
      </c>
      <c r="CM24" s="412" t="s">
        <v>197</v>
      </c>
      <c r="CN24" s="412" t="s">
        <v>197</v>
      </c>
      <c r="CO24" s="412" t="s">
        <v>197</v>
      </c>
      <c r="CP24" s="412" t="s">
        <v>197</v>
      </c>
      <c r="CQ24" s="412" t="s">
        <v>197</v>
      </c>
      <c r="CR24" s="412" t="s">
        <v>197</v>
      </c>
      <c r="CS24" s="412" t="s">
        <v>197</v>
      </c>
      <c r="CT24" s="412" t="s">
        <v>197</v>
      </c>
      <c r="CU24" s="412" t="s">
        <v>197</v>
      </c>
      <c r="CV24" s="412" t="s">
        <v>197</v>
      </c>
      <c r="CW24" s="412" t="s">
        <v>197</v>
      </c>
      <c r="CX24" s="412" t="s">
        <v>197</v>
      </c>
      <c r="CY24" s="412" t="s">
        <v>197</v>
      </c>
      <c r="CZ24" s="412" t="s">
        <v>197</v>
      </c>
      <c r="DA24" s="412" t="s">
        <v>197</v>
      </c>
      <c r="DB24" s="412" t="s">
        <v>197</v>
      </c>
      <c r="DC24" s="412" t="s">
        <v>197</v>
      </c>
      <c r="DD24" s="412" t="s">
        <v>197</v>
      </c>
      <c r="DE24" s="412" t="s">
        <v>197</v>
      </c>
      <c r="DF24" s="412" t="s">
        <v>197</v>
      </c>
      <c r="DG24" s="412" t="s">
        <v>197</v>
      </c>
      <c r="DH24" s="412" t="s">
        <v>197</v>
      </c>
      <c r="DI24" s="412" t="s">
        <v>197</v>
      </c>
      <c r="DJ24" s="412" t="s">
        <v>197</v>
      </c>
      <c r="DK24" s="412" t="s">
        <v>197</v>
      </c>
      <c r="DL24" s="412" t="s">
        <v>197</v>
      </c>
      <c r="DM24" s="412" t="s">
        <v>197</v>
      </c>
      <c r="DN24" s="412" t="s">
        <v>197</v>
      </c>
      <c r="DO24" s="412" t="s">
        <v>197</v>
      </c>
      <c r="DP24" s="412" t="s">
        <v>197</v>
      </c>
      <c r="DQ24" s="412" t="s">
        <v>197</v>
      </c>
      <c r="DR24" s="412" t="s">
        <v>197</v>
      </c>
      <c r="DS24" s="412" t="s">
        <v>197</v>
      </c>
      <c r="DT24" s="412" t="s">
        <v>197</v>
      </c>
      <c r="DU24" s="412" t="s">
        <v>197</v>
      </c>
      <c r="DV24" s="412" t="s">
        <v>197</v>
      </c>
      <c r="DW24" s="412" t="s">
        <v>197</v>
      </c>
      <c r="DX24" s="412" t="s">
        <v>197</v>
      </c>
      <c r="DY24" s="412" t="s">
        <v>197</v>
      </c>
      <c r="DZ24" s="412" t="s">
        <v>197</v>
      </c>
      <c r="EA24" s="412" t="s">
        <v>197</v>
      </c>
      <c r="EB24" s="412" t="s">
        <v>197</v>
      </c>
      <c r="EC24" s="412" t="s">
        <v>197</v>
      </c>
      <c r="ED24" s="412" t="s">
        <v>197</v>
      </c>
      <c r="EE24" s="412" t="s">
        <v>197</v>
      </c>
      <c r="EF24" s="412" t="s">
        <v>197</v>
      </c>
      <c r="EG24" s="412" t="s">
        <v>197</v>
      </c>
      <c r="EH24" s="412" t="s">
        <v>197</v>
      </c>
      <c r="EI24" s="412" t="s">
        <v>197</v>
      </c>
      <c r="EJ24" s="412" t="s">
        <v>197</v>
      </c>
      <c r="EK24" s="412" t="s">
        <v>197</v>
      </c>
      <c r="EL24" s="412" t="s">
        <v>197</v>
      </c>
      <c r="EM24" s="412" t="s">
        <v>197</v>
      </c>
      <c r="EN24" s="412" t="s">
        <v>197</v>
      </c>
      <c r="EO24" s="412" t="s">
        <v>197</v>
      </c>
      <c r="EP24" s="412" t="s">
        <v>197</v>
      </c>
      <c r="EQ24" s="412" t="s">
        <v>197</v>
      </c>
      <c r="ER24" s="412" t="s">
        <v>197</v>
      </c>
      <c r="ES24" s="412" t="s">
        <v>197</v>
      </c>
      <c r="ET24" s="412" t="s">
        <v>197</v>
      </c>
      <c r="EU24" s="412" t="s">
        <v>197</v>
      </c>
      <c r="EV24" s="411">
        <v>46.9</v>
      </c>
      <c r="EW24" s="411">
        <v>32.1</v>
      </c>
      <c r="EX24" s="411">
        <v>36.799999999999997</v>
      </c>
      <c r="EY24" s="412" t="s">
        <v>197</v>
      </c>
      <c r="EZ24" s="412" t="s">
        <v>197</v>
      </c>
      <c r="FA24" s="412" t="s">
        <v>197</v>
      </c>
      <c r="FB24" s="412" t="s">
        <v>197</v>
      </c>
      <c r="FC24" s="412" t="s">
        <v>197</v>
      </c>
      <c r="FD24" s="411">
        <v>95.3</v>
      </c>
      <c r="FE24" s="411">
        <v>60</v>
      </c>
      <c r="FF24" s="411">
        <v>75</v>
      </c>
      <c r="FG24" s="411">
        <v>376.3</v>
      </c>
      <c r="FH24" s="411">
        <v>129.69999999999999</v>
      </c>
      <c r="FI24" s="411">
        <v>304.10000000000002</v>
      </c>
      <c r="FJ24" s="412" t="s">
        <v>197</v>
      </c>
      <c r="FK24" s="412" t="s">
        <v>197</v>
      </c>
      <c r="FL24" s="412" t="s">
        <v>197</v>
      </c>
      <c r="FM24" s="411">
        <v>22.5</v>
      </c>
      <c r="FN24" s="411">
        <v>31.3</v>
      </c>
      <c r="FO24" s="411">
        <v>26.2</v>
      </c>
      <c r="FP24" s="412" t="s">
        <v>197</v>
      </c>
      <c r="FQ24" s="412" t="s">
        <v>197</v>
      </c>
      <c r="FR24" s="412" t="s">
        <v>197</v>
      </c>
      <c r="FS24" s="412" t="s">
        <v>197</v>
      </c>
      <c r="FT24" s="412" t="s">
        <v>197</v>
      </c>
      <c r="FU24" s="412" t="s">
        <v>197</v>
      </c>
      <c r="FV24" s="412" t="s">
        <v>197</v>
      </c>
      <c r="FW24" s="412" t="s">
        <v>197</v>
      </c>
      <c r="FX24" s="411">
        <v>40.5</v>
      </c>
      <c r="FY24" s="411">
        <v>47.3</v>
      </c>
      <c r="FZ24" s="411">
        <v>47.2</v>
      </c>
      <c r="GA24" s="411">
        <v>22.3</v>
      </c>
      <c r="GB24" s="411">
        <v>18.5</v>
      </c>
      <c r="GC24" s="411">
        <v>19.3</v>
      </c>
      <c r="GD24" s="412" t="s">
        <v>197</v>
      </c>
      <c r="GE24" s="412" t="s">
        <v>197</v>
      </c>
      <c r="GF24" s="412" t="s">
        <v>197</v>
      </c>
      <c r="GG24" s="412" t="s">
        <v>197</v>
      </c>
      <c r="GH24" s="412" t="s">
        <v>197</v>
      </c>
      <c r="GI24" s="412" t="s">
        <v>197</v>
      </c>
      <c r="GJ24" s="412" t="s">
        <v>197</v>
      </c>
      <c r="GK24" s="412" t="s">
        <v>197</v>
      </c>
      <c r="GL24" s="412" t="s">
        <v>197</v>
      </c>
      <c r="GM24" s="412" t="s">
        <v>197</v>
      </c>
      <c r="GN24" s="412" t="s">
        <v>197</v>
      </c>
      <c r="GO24" s="412" t="s">
        <v>197</v>
      </c>
      <c r="GP24" s="412" t="s">
        <v>197</v>
      </c>
      <c r="GQ24" s="412" t="s">
        <v>197</v>
      </c>
      <c r="GR24" s="412" t="s">
        <v>197</v>
      </c>
      <c r="GS24" s="412" t="s">
        <v>197</v>
      </c>
      <c r="GT24" s="412" t="s">
        <v>197</v>
      </c>
      <c r="GU24" s="412" t="s">
        <v>197</v>
      </c>
      <c r="GV24" s="412" t="s">
        <v>197</v>
      </c>
      <c r="GW24" s="412" t="s">
        <v>197</v>
      </c>
      <c r="GX24" s="412" t="s">
        <v>197</v>
      </c>
      <c r="GY24" s="412" t="s">
        <v>197</v>
      </c>
      <c r="GZ24" s="412" t="s">
        <v>197</v>
      </c>
      <c r="HA24" s="412" t="s">
        <v>197</v>
      </c>
      <c r="HB24" s="412" t="s">
        <v>197</v>
      </c>
      <c r="HC24" s="412" t="s">
        <v>197</v>
      </c>
      <c r="HD24" s="412" t="s">
        <v>197</v>
      </c>
      <c r="HE24" s="412" t="s">
        <v>197</v>
      </c>
      <c r="HF24" s="412" t="s">
        <v>197</v>
      </c>
      <c r="HG24" s="412" t="s">
        <v>197</v>
      </c>
      <c r="HH24" s="412" t="s">
        <v>197</v>
      </c>
      <c r="HI24" s="412" t="s">
        <v>197</v>
      </c>
      <c r="HJ24" s="412" t="s">
        <v>197</v>
      </c>
      <c r="HK24" s="412" t="s">
        <v>197</v>
      </c>
      <c r="HL24" s="412" t="s">
        <v>197</v>
      </c>
      <c r="HM24" s="412" t="s">
        <v>197</v>
      </c>
      <c r="HN24" s="412" t="s">
        <v>197</v>
      </c>
      <c r="HO24" s="412" t="s">
        <v>197</v>
      </c>
      <c r="HP24" s="412" t="s">
        <v>197</v>
      </c>
      <c r="HQ24" s="412" t="s">
        <v>197</v>
      </c>
      <c r="HR24" s="412" t="s">
        <v>197</v>
      </c>
      <c r="HS24" s="412" t="s">
        <v>197</v>
      </c>
      <c r="HT24" s="412" t="s">
        <v>197</v>
      </c>
      <c r="HU24" s="411">
        <v>113.5</v>
      </c>
      <c r="HV24" s="411">
        <v>37.700000000000003</v>
      </c>
      <c r="HW24" s="411">
        <v>42.4</v>
      </c>
      <c r="HX24" s="412" t="s">
        <v>197</v>
      </c>
      <c r="HY24" s="412" t="s">
        <v>197</v>
      </c>
      <c r="HZ24" s="412" t="s">
        <v>197</v>
      </c>
      <c r="IA24" s="412" t="s">
        <v>197</v>
      </c>
      <c r="IB24" s="412" t="s">
        <v>197</v>
      </c>
      <c r="IC24" s="412" t="s">
        <v>197</v>
      </c>
      <c r="ID24" s="412" t="s">
        <v>197</v>
      </c>
      <c r="IE24" s="412" t="s">
        <v>197</v>
      </c>
      <c r="IF24" s="412" t="s">
        <v>197</v>
      </c>
      <c r="IG24" s="412" t="s">
        <v>197</v>
      </c>
      <c r="IH24" s="412" t="s">
        <v>197</v>
      </c>
      <c r="II24" s="412" t="s">
        <v>197</v>
      </c>
      <c r="IJ24" s="412" t="s">
        <v>197</v>
      </c>
      <c r="IK24" s="412" t="s">
        <v>197</v>
      </c>
      <c r="IL24" s="412" t="s">
        <v>197</v>
      </c>
      <c r="IM24" s="412" t="s">
        <v>197</v>
      </c>
      <c r="IN24" s="412" t="s">
        <v>197</v>
      </c>
      <c r="IO24" s="412" t="s">
        <v>197</v>
      </c>
      <c r="IP24" s="412" t="s">
        <v>197</v>
      </c>
      <c r="IQ24" s="412" t="s">
        <v>197</v>
      </c>
      <c r="IR24" s="412" t="s">
        <v>197</v>
      </c>
      <c r="IS24" s="412" t="s">
        <v>197</v>
      </c>
      <c r="IT24" s="412" t="s">
        <v>197</v>
      </c>
      <c r="IU24" s="412" t="s">
        <v>197</v>
      </c>
      <c r="IV24" s="412" t="s">
        <v>197</v>
      </c>
      <c r="IW24" s="412" t="s">
        <v>197</v>
      </c>
      <c r="IX24" s="412" t="s">
        <v>197</v>
      </c>
      <c r="IY24" s="412" t="s">
        <v>197</v>
      </c>
      <c r="IZ24" s="412" t="s">
        <v>197</v>
      </c>
      <c r="JA24" s="412" t="s">
        <v>197</v>
      </c>
      <c r="JB24" s="412" t="s">
        <v>197</v>
      </c>
      <c r="JC24" s="412" t="s">
        <v>197</v>
      </c>
      <c r="JD24" s="412" t="s">
        <v>197</v>
      </c>
      <c r="JE24" s="412" t="s">
        <v>197</v>
      </c>
      <c r="JF24" s="49" t="s">
        <v>87</v>
      </c>
      <c r="JG24" s="49" t="s">
        <v>87</v>
      </c>
      <c r="JH24" s="49" t="s">
        <v>87</v>
      </c>
      <c r="JI24" s="49" t="s">
        <v>87</v>
      </c>
      <c r="JJ24" s="49">
        <v>6.9</v>
      </c>
      <c r="JK24" s="49">
        <v>4.5</v>
      </c>
      <c r="JL24" s="49">
        <v>17</v>
      </c>
      <c r="JM24" s="49" t="s">
        <v>87</v>
      </c>
      <c r="JN24" s="49" t="s">
        <v>87</v>
      </c>
      <c r="JO24" s="49" t="s">
        <v>87</v>
      </c>
    </row>
    <row r="25" spans="1:275">
      <c r="A25" s="45"/>
      <c r="B25" s="46" t="s">
        <v>1741</v>
      </c>
      <c r="C25" s="300" t="s">
        <v>1244</v>
      </c>
      <c r="D25" s="46" t="s">
        <v>119</v>
      </c>
      <c r="E25" s="300" t="s">
        <v>0</v>
      </c>
      <c r="F25" s="47" t="s">
        <v>197</v>
      </c>
      <c r="G25" s="47" t="s">
        <v>197</v>
      </c>
      <c r="H25" s="411">
        <v>122.8</v>
      </c>
      <c r="I25" s="411">
        <v>122.9</v>
      </c>
      <c r="J25" s="411">
        <v>122.7</v>
      </c>
      <c r="K25" s="411">
        <v>41.6</v>
      </c>
      <c r="L25" s="411">
        <v>57.2</v>
      </c>
      <c r="M25" s="411">
        <v>72.099999999999994</v>
      </c>
      <c r="N25" s="411">
        <v>112.5</v>
      </c>
      <c r="O25" s="412" t="s">
        <v>197</v>
      </c>
      <c r="P25" s="411">
        <v>72.599999999999994</v>
      </c>
      <c r="Q25" s="411">
        <v>85.2</v>
      </c>
      <c r="R25" s="411">
        <v>79.2</v>
      </c>
      <c r="S25" s="411">
        <v>99</v>
      </c>
      <c r="T25" s="411">
        <v>68.599999999999994</v>
      </c>
      <c r="U25" s="411">
        <v>122.3</v>
      </c>
      <c r="V25" s="412" t="s">
        <v>197</v>
      </c>
      <c r="W25" s="411">
        <v>119.2</v>
      </c>
      <c r="X25" s="412" t="s">
        <v>197</v>
      </c>
      <c r="Y25" s="412" t="s">
        <v>197</v>
      </c>
      <c r="Z25" s="411">
        <v>113.1</v>
      </c>
      <c r="AA25" s="411">
        <v>23.5</v>
      </c>
      <c r="AB25" s="411">
        <v>50.1</v>
      </c>
      <c r="AC25" s="411">
        <v>87.2</v>
      </c>
      <c r="AD25" s="412" t="s">
        <v>197</v>
      </c>
      <c r="AE25" s="411">
        <v>103</v>
      </c>
      <c r="AF25" s="411">
        <v>92.7</v>
      </c>
      <c r="AG25" s="411">
        <v>99.8</v>
      </c>
      <c r="AH25" s="411">
        <v>79.900000000000006</v>
      </c>
      <c r="AI25" s="412" t="s">
        <v>197</v>
      </c>
      <c r="AJ25" s="412" t="s">
        <v>197</v>
      </c>
      <c r="AK25" s="412" t="s">
        <v>197</v>
      </c>
      <c r="AL25" s="412" t="s">
        <v>197</v>
      </c>
      <c r="AM25" s="412" t="s">
        <v>197</v>
      </c>
      <c r="AN25" s="412" t="s">
        <v>197</v>
      </c>
      <c r="AO25" s="412" t="s">
        <v>197</v>
      </c>
      <c r="AP25" s="412" t="s">
        <v>197</v>
      </c>
      <c r="AQ25" s="412" t="s">
        <v>197</v>
      </c>
      <c r="AR25" s="412" t="s">
        <v>197</v>
      </c>
      <c r="AS25" s="412" t="s">
        <v>197</v>
      </c>
      <c r="AT25" s="411">
        <v>89.6</v>
      </c>
      <c r="AU25" s="412" t="s">
        <v>197</v>
      </c>
      <c r="AV25" s="411">
        <v>128.69999999999999</v>
      </c>
      <c r="AW25" s="412" t="s">
        <v>197</v>
      </c>
      <c r="AX25" s="411">
        <v>162.30000000000001</v>
      </c>
      <c r="AY25" s="411">
        <v>201</v>
      </c>
      <c r="AZ25" s="411">
        <v>114.1</v>
      </c>
      <c r="BA25" s="411">
        <v>105.9</v>
      </c>
      <c r="BB25" s="411">
        <v>106.3</v>
      </c>
      <c r="BC25" s="411">
        <v>87.5</v>
      </c>
      <c r="BD25" s="411">
        <v>107.5</v>
      </c>
      <c r="BE25" s="411">
        <v>103</v>
      </c>
      <c r="BF25" s="411">
        <v>120.6</v>
      </c>
      <c r="BG25" s="411">
        <v>106.5</v>
      </c>
      <c r="BH25" s="411">
        <v>107.5</v>
      </c>
      <c r="BI25" s="412" t="s">
        <v>197</v>
      </c>
      <c r="BJ25" s="412" t="s">
        <v>197</v>
      </c>
      <c r="BK25" s="412" t="s">
        <v>197</v>
      </c>
      <c r="BL25" s="412" t="s">
        <v>197</v>
      </c>
      <c r="BM25" s="412" t="s">
        <v>197</v>
      </c>
      <c r="BN25" s="412" t="s">
        <v>197</v>
      </c>
      <c r="BO25" s="412" t="s">
        <v>197</v>
      </c>
      <c r="BP25" s="412" t="s">
        <v>197</v>
      </c>
      <c r="BQ25" s="412" t="s">
        <v>197</v>
      </c>
      <c r="BR25" s="412" t="s">
        <v>197</v>
      </c>
      <c r="BS25" s="412" t="s">
        <v>197</v>
      </c>
      <c r="BT25" s="412" t="s">
        <v>197</v>
      </c>
      <c r="BU25" s="412" t="s">
        <v>197</v>
      </c>
      <c r="BV25" s="412" t="s">
        <v>197</v>
      </c>
      <c r="BW25" s="412" t="s">
        <v>197</v>
      </c>
      <c r="BX25" s="412" t="s">
        <v>197</v>
      </c>
      <c r="BY25" s="412" t="s">
        <v>197</v>
      </c>
      <c r="BZ25" s="412" t="s">
        <v>197</v>
      </c>
      <c r="CA25" s="412" t="s">
        <v>197</v>
      </c>
      <c r="CB25" s="412" t="s">
        <v>197</v>
      </c>
      <c r="CC25" s="412" t="s">
        <v>197</v>
      </c>
      <c r="CD25" s="412" t="s">
        <v>197</v>
      </c>
      <c r="CE25" s="412" t="s">
        <v>197</v>
      </c>
      <c r="CF25" s="412" t="s">
        <v>197</v>
      </c>
      <c r="CG25" s="412" t="s">
        <v>197</v>
      </c>
      <c r="CH25" s="412" t="s">
        <v>197</v>
      </c>
      <c r="CI25" s="412" t="s">
        <v>197</v>
      </c>
      <c r="CJ25" s="412" t="s">
        <v>197</v>
      </c>
      <c r="CK25" s="412" t="s">
        <v>197</v>
      </c>
      <c r="CL25" s="412" t="s">
        <v>197</v>
      </c>
      <c r="CM25" s="412" t="s">
        <v>197</v>
      </c>
      <c r="CN25" s="412" t="s">
        <v>197</v>
      </c>
      <c r="CO25" s="412" t="s">
        <v>197</v>
      </c>
      <c r="CP25" s="412" t="s">
        <v>197</v>
      </c>
      <c r="CQ25" s="412" t="s">
        <v>197</v>
      </c>
      <c r="CR25" s="412" t="s">
        <v>197</v>
      </c>
      <c r="CS25" s="412" t="s">
        <v>197</v>
      </c>
      <c r="CT25" s="412" t="s">
        <v>197</v>
      </c>
      <c r="CU25" s="412" t="s">
        <v>197</v>
      </c>
      <c r="CV25" s="412" t="s">
        <v>197</v>
      </c>
      <c r="CW25" s="412" t="s">
        <v>197</v>
      </c>
      <c r="CX25" s="412" t="s">
        <v>197</v>
      </c>
      <c r="CY25" s="412" t="s">
        <v>197</v>
      </c>
      <c r="CZ25" s="412" t="s">
        <v>197</v>
      </c>
      <c r="DA25" s="412" t="s">
        <v>197</v>
      </c>
      <c r="DB25" s="412" t="s">
        <v>197</v>
      </c>
      <c r="DC25" s="412" t="s">
        <v>197</v>
      </c>
      <c r="DD25" s="412" t="s">
        <v>197</v>
      </c>
      <c r="DE25" s="412" t="s">
        <v>197</v>
      </c>
      <c r="DF25" s="412" t="s">
        <v>197</v>
      </c>
      <c r="DG25" s="412" t="s">
        <v>197</v>
      </c>
      <c r="DH25" s="412" t="s">
        <v>197</v>
      </c>
      <c r="DI25" s="412" t="s">
        <v>197</v>
      </c>
      <c r="DJ25" s="412" t="s">
        <v>197</v>
      </c>
      <c r="DK25" s="412" t="s">
        <v>197</v>
      </c>
      <c r="DL25" s="412" t="s">
        <v>197</v>
      </c>
      <c r="DM25" s="412" t="s">
        <v>197</v>
      </c>
      <c r="DN25" s="412" t="s">
        <v>197</v>
      </c>
      <c r="DO25" s="412" t="s">
        <v>197</v>
      </c>
      <c r="DP25" s="412" t="s">
        <v>197</v>
      </c>
      <c r="DQ25" s="412" t="s">
        <v>197</v>
      </c>
      <c r="DR25" s="412" t="s">
        <v>197</v>
      </c>
      <c r="DS25" s="412" t="s">
        <v>197</v>
      </c>
      <c r="DT25" s="412" t="s">
        <v>197</v>
      </c>
      <c r="DU25" s="412" t="s">
        <v>197</v>
      </c>
      <c r="DV25" s="412" t="s">
        <v>197</v>
      </c>
      <c r="DW25" s="412" t="s">
        <v>197</v>
      </c>
      <c r="DX25" s="412" t="s">
        <v>197</v>
      </c>
      <c r="DY25" s="412" t="s">
        <v>197</v>
      </c>
      <c r="DZ25" s="412" t="s">
        <v>197</v>
      </c>
      <c r="EA25" s="412" t="s">
        <v>197</v>
      </c>
      <c r="EB25" s="412" t="s">
        <v>197</v>
      </c>
      <c r="EC25" s="412" t="s">
        <v>197</v>
      </c>
      <c r="ED25" s="412" t="s">
        <v>197</v>
      </c>
      <c r="EE25" s="412" t="s">
        <v>197</v>
      </c>
      <c r="EF25" s="412" t="s">
        <v>197</v>
      </c>
      <c r="EG25" s="412" t="s">
        <v>197</v>
      </c>
      <c r="EH25" s="412" t="s">
        <v>197</v>
      </c>
      <c r="EI25" s="412" t="s">
        <v>197</v>
      </c>
      <c r="EJ25" s="412" t="s">
        <v>197</v>
      </c>
      <c r="EK25" s="412" t="s">
        <v>197</v>
      </c>
      <c r="EL25" s="412" t="s">
        <v>197</v>
      </c>
      <c r="EM25" s="412" t="s">
        <v>197</v>
      </c>
      <c r="EN25" s="412" t="s">
        <v>197</v>
      </c>
      <c r="EO25" s="412" t="s">
        <v>197</v>
      </c>
      <c r="EP25" s="412" t="s">
        <v>197</v>
      </c>
      <c r="EQ25" s="412" t="s">
        <v>197</v>
      </c>
      <c r="ER25" s="412" t="s">
        <v>197</v>
      </c>
      <c r="ES25" s="412" t="s">
        <v>197</v>
      </c>
      <c r="ET25" s="411">
        <v>134</v>
      </c>
      <c r="EU25" s="412" t="s">
        <v>197</v>
      </c>
      <c r="EV25" s="411">
        <v>114.8</v>
      </c>
      <c r="EW25" s="411">
        <v>67.599999999999994</v>
      </c>
      <c r="EX25" s="411">
        <v>82.4</v>
      </c>
      <c r="EY25" s="412" t="s">
        <v>197</v>
      </c>
      <c r="EZ25" s="411">
        <v>46.2</v>
      </c>
      <c r="FA25" s="411">
        <v>112.5</v>
      </c>
      <c r="FB25" s="411">
        <v>86.5</v>
      </c>
      <c r="FC25" s="411">
        <v>50.3</v>
      </c>
      <c r="FD25" s="411">
        <v>51.6</v>
      </c>
      <c r="FE25" s="411">
        <v>123.8</v>
      </c>
      <c r="FF25" s="411">
        <v>93.1</v>
      </c>
      <c r="FG25" s="411">
        <v>132.6</v>
      </c>
      <c r="FH25" s="411">
        <v>130.5</v>
      </c>
      <c r="FI25" s="411">
        <v>132</v>
      </c>
      <c r="FJ25" s="411">
        <v>58.4</v>
      </c>
      <c r="FK25" s="411">
        <v>88.4</v>
      </c>
      <c r="FL25" s="411">
        <v>75.099999999999994</v>
      </c>
      <c r="FM25" s="411">
        <v>85.2</v>
      </c>
      <c r="FN25" s="411">
        <v>126</v>
      </c>
      <c r="FO25" s="411">
        <v>102.4</v>
      </c>
      <c r="FP25" s="411">
        <v>31.8</v>
      </c>
      <c r="FQ25" s="411">
        <v>121</v>
      </c>
      <c r="FR25" s="411">
        <v>90.2</v>
      </c>
      <c r="FS25" s="411">
        <v>123.6</v>
      </c>
      <c r="FT25" s="411">
        <v>151.19999999999999</v>
      </c>
      <c r="FU25" s="411">
        <v>134</v>
      </c>
      <c r="FV25" s="411">
        <v>64.7</v>
      </c>
      <c r="FW25" s="412" t="s">
        <v>197</v>
      </c>
      <c r="FX25" s="411">
        <v>92.1</v>
      </c>
      <c r="FY25" s="411">
        <v>154.30000000000001</v>
      </c>
      <c r="FZ25" s="411">
        <v>153.69999999999999</v>
      </c>
      <c r="GA25" s="411">
        <v>86.9</v>
      </c>
      <c r="GB25" s="411">
        <v>105.6</v>
      </c>
      <c r="GC25" s="411">
        <v>102</v>
      </c>
      <c r="GD25" s="411">
        <v>67.099999999999994</v>
      </c>
      <c r="GE25" s="411">
        <v>82</v>
      </c>
      <c r="GF25" s="411">
        <v>72.2</v>
      </c>
      <c r="GG25" s="411">
        <v>263</v>
      </c>
      <c r="GH25" s="411">
        <v>323.2</v>
      </c>
      <c r="GI25" s="411">
        <v>322.8</v>
      </c>
      <c r="GJ25" s="411">
        <v>3.7</v>
      </c>
      <c r="GK25" s="411">
        <v>88.8</v>
      </c>
      <c r="GL25" s="411">
        <v>56.6</v>
      </c>
      <c r="GM25" s="411">
        <v>55.1</v>
      </c>
      <c r="GN25" s="411">
        <v>41.7</v>
      </c>
      <c r="GO25" s="411">
        <v>46.5</v>
      </c>
      <c r="GP25" s="411">
        <v>68.3</v>
      </c>
      <c r="GQ25" s="411">
        <v>67.900000000000006</v>
      </c>
      <c r="GR25" s="411">
        <v>68</v>
      </c>
      <c r="GS25" s="411">
        <v>18.600000000000001</v>
      </c>
      <c r="GT25" s="411">
        <v>73</v>
      </c>
      <c r="GU25" s="411">
        <v>62</v>
      </c>
      <c r="GV25" s="412" t="s">
        <v>197</v>
      </c>
      <c r="GW25" s="412" t="s">
        <v>197</v>
      </c>
      <c r="GX25" s="412" t="s">
        <v>197</v>
      </c>
      <c r="GY25" s="411">
        <v>90.2</v>
      </c>
      <c r="GZ25" s="411">
        <v>69.8</v>
      </c>
      <c r="HA25" s="411">
        <v>79.8</v>
      </c>
      <c r="HB25" s="411">
        <v>65.3</v>
      </c>
      <c r="HC25" s="411">
        <v>62.1</v>
      </c>
      <c r="HD25" s="411">
        <v>63.1</v>
      </c>
      <c r="HE25" s="412" t="s">
        <v>197</v>
      </c>
      <c r="HF25" s="412" t="s">
        <v>197</v>
      </c>
      <c r="HG25" s="412" t="s">
        <v>197</v>
      </c>
      <c r="HH25" s="412" t="s">
        <v>197</v>
      </c>
      <c r="HI25" s="412" t="s">
        <v>197</v>
      </c>
      <c r="HJ25" s="412" t="s">
        <v>197</v>
      </c>
      <c r="HK25" s="412" t="s">
        <v>197</v>
      </c>
      <c r="HL25" s="412" t="s">
        <v>197</v>
      </c>
      <c r="HM25" s="412" t="s">
        <v>197</v>
      </c>
      <c r="HN25" s="412" t="s">
        <v>197</v>
      </c>
      <c r="HO25" s="412" t="s">
        <v>197</v>
      </c>
      <c r="HP25" s="412" t="s">
        <v>197</v>
      </c>
      <c r="HQ25" s="412" t="s">
        <v>197</v>
      </c>
      <c r="HR25" s="412" t="s">
        <v>197</v>
      </c>
      <c r="HS25" s="412" t="s">
        <v>197</v>
      </c>
      <c r="HT25" s="412" t="s">
        <v>197</v>
      </c>
      <c r="HU25" s="411">
        <v>210.9</v>
      </c>
      <c r="HV25" s="411">
        <v>120.8</v>
      </c>
      <c r="HW25" s="411">
        <v>126</v>
      </c>
      <c r="HX25" s="412" t="s">
        <v>197</v>
      </c>
      <c r="HY25" s="412" t="s">
        <v>197</v>
      </c>
      <c r="HZ25" s="412" t="s">
        <v>197</v>
      </c>
      <c r="IA25" s="412" t="s">
        <v>197</v>
      </c>
      <c r="IB25" s="412" t="s">
        <v>197</v>
      </c>
      <c r="IC25" s="412" t="s">
        <v>197</v>
      </c>
      <c r="ID25" s="412" t="s">
        <v>197</v>
      </c>
      <c r="IE25" s="412" t="s">
        <v>197</v>
      </c>
      <c r="IF25" s="412" t="s">
        <v>197</v>
      </c>
      <c r="IG25" s="412" t="s">
        <v>197</v>
      </c>
      <c r="IH25" s="411">
        <v>23.5</v>
      </c>
      <c r="II25" s="412" t="s">
        <v>197</v>
      </c>
      <c r="IJ25" s="412" t="s">
        <v>197</v>
      </c>
      <c r="IK25" s="412" t="s">
        <v>197</v>
      </c>
      <c r="IL25" s="412" t="s">
        <v>197</v>
      </c>
      <c r="IM25" s="412" t="s">
        <v>197</v>
      </c>
      <c r="IN25" s="412" t="s">
        <v>197</v>
      </c>
      <c r="IO25" s="412" t="s">
        <v>197</v>
      </c>
      <c r="IP25" s="412" t="s">
        <v>197</v>
      </c>
      <c r="IQ25" s="411">
        <v>125.7</v>
      </c>
      <c r="IR25" s="411">
        <v>51</v>
      </c>
      <c r="IS25" s="411">
        <v>31.3</v>
      </c>
      <c r="IT25" s="411">
        <v>38.6</v>
      </c>
      <c r="IU25" s="412" t="s">
        <v>197</v>
      </c>
      <c r="IV25" s="412" t="s">
        <v>197</v>
      </c>
      <c r="IW25" s="412" t="s">
        <v>197</v>
      </c>
      <c r="IX25" s="412" t="s">
        <v>197</v>
      </c>
      <c r="IY25" s="412" t="s">
        <v>197</v>
      </c>
      <c r="IZ25" s="412" t="s">
        <v>197</v>
      </c>
      <c r="JA25" s="412" t="s">
        <v>197</v>
      </c>
      <c r="JB25" s="412" t="s">
        <v>197</v>
      </c>
      <c r="JC25" s="412" t="s">
        <v>197</v>
      </c>
      <c r="JD25" s="412" t="s">
        <v>197</v>
      </c>
      <c r="JE25" s="412" t="s">
        <v>197</v>
      </c>
      <c r="JF25" s="49" t="s">
        <v>87</v>
      </c>
      <c r="JG25" s="49" t="s">
        <v>87</v>
      </c>
      <c r="JH25" s="49" t="s">
        <v>87</v>
      </c>
      <c r="JI25" s="49">
        <v>41.2</v>
      </c>
      <c r="JJ25" s="49">
        <v>24.4</v>
      </c>
      <c r="JK25" s="49">
        <v>26.2</v>
      </c>
      <c r="JL25" s="49">
        <v>57.3</v>
      </c>
      <c r="JM25" s="49">
        <v>35.299999999999997</v>
      </c>
      <c r="JN25" s="49">
        <v>26.5</v>
      </c>
      <c r="JO25" s="49" t="s">
        <v>87</v>
      </c>
    </row>
    <row r="26" spans="1:275">
      <c r="A26" s="45"/>
      <c r="B26" s="46" t="s">
        <v>1742</v>
      </c>
      <c r="C26" s="300" t="s">
        <v>1245</v>
      </c>
      <c r="D26" s="46" t="s">
        <v>119</v>
      </c>
      <c r="E26" s="300" t="s">
        <v>0</v>
      </c>
      <c r="F26" s="47" t="s">
        <v>197</v>
      </c>
      <c r="G26" s="47" t="s">
        <v>197</v>
      </c>
      <c r="H26" s="411">
        <v>90.6</v>
      </c>
      <c r="I26" s="411">
        <v>91.1</v>
      </c>
      <c r="J26" s="411">
        <v>73.2</v>
      </c>
      <c r="K26" s="412" t="s">
        <v>197</v>
      </c>
      <c r="L26" s="411">
        <v>102.1</v>
      </c>
      <c r="M26" s="412" t="s">
        <v>197</v>
      </c>
      <c r="N26" s="411">
        <v>162.4</v>
      </c>
      <c r="O26" s="412" t="s">
        <v>197</v>
      </c>
      <c r="P26" s="411">
        <v>59.2</v>
      </c>
      <c r="Q26" s="411">
        <v>320.3</v>
      </c>
      <c r="R26" s="411">
        <v>73.5</v>
      </c>
      <c r="S26" s="411">
        <v>138.69999999999999</v>
      </c>
      <c r="T26" s="412" t="s">
        <v>197</v>
      </c>
      <c r="U26" s="412" t="s">
        <v>197</v>
      </c>
      <c r="V26" s="412" t="s">
        <v>197</v>
      </c>
      <c r="W26" s="412" t="s">
        <v>197</v>
      </c>
      <c r="X26" s="411">
        <v>55</v>
      </c>
      <c r="Y26" s="411">
        <v>99.3</v>
      </c>
      <c r="Z26" s="411">
        <v>165.3</v>
      </c>
      <c r="AA26" s="411">
        <v>125.6</v>
      </c>
      <c r="AB26" s="411">
        <v>92.2</v>
      </c>
      <c r="AC26" s="412" t="s">
        <v>197</v>
      </c>
      <c r="AD26" s="412" t="s">
        <v>197</v>
      </c>
      <c r="AE26" s="411">
        <v>38.6</v>
      </c>
      <c r="AF26" s="411">
        <v>151.9</v>
      </c>
      <c r="AG26" s="412" t="s">
        <v>197</v>
      </c>
      <c r="AH26" s="411">
        <v>114.4</v>
      </c>
      <c r="AI26" s="412" t="s">
        <v>197</v>
      </c>
      <c r="AJ26" s="412" t="s">
        <v>197</v>
      </c>
      <c r="AK26" s="411">
        <v>207.9</v>
      </c>
      <c r="AL26" s="412" t="s">
        <v>197</v>
      </c>
      <c r="AM26" s="412" t="s">
        <v>197</v>
      </c>
      <c r="AN26" s="412" t="s">
        <v>197</v>
      </c>
      <c r="AO26" s="412" t="s">
        <v>197</v>
      </c>
      <c r="AP26" s="412" t="s">
        <v>197</v>
      </c>
      <c r="AQ26" s="412" t="s">
        <v>197</v>
      </c>
      <c r="AR26" s="411">
        <v>150</v>
      </c>
      <c r="AS26" s="412" t="s">
        <v>197</v>
      </c>
      <c r="AT26" s="411">
        <v>138.69999999999999</v>
      </c>
      <c r="AU26" s="412" t="s">
        <v>197</v>
      </c>
      <c r="AV26" s="411">
        <v>116.1</v>
      </c>
      <c r="AW26" s="412" t="s">
        <v>197</v>
      </c>
      <c r="AX26" s="412" t="s">
        <v>197</v>
      </c>
      <c r="AY26" s="412" t="s">
        <v>197</v>
      </c>
      <c r="AZ26" s="411">
        <v>117</v>
      </c>
      <c r="BA26" s="411">
        <v>102.7</v>
      </c>
      <c r="BB26" s="411">
        <v>103.3</v>
      </c>
      <c r="BC26" s="411">
        <v>130.80000000000001</v>
      </c>
      <c r="BD26" s="411">
        <v>81.3</v>
      </c>
      <c r="BE26" s="411">
        <v>92.3</v>
      </c>
      <c r="BF26" s="411">
        <v>163.1</v>
      </c>
      <c r="BG26" s="411">
        <v>132.80000000000001</v>
      </c>
      <c r="BH26" s="411">
        <v>135</v>
      </c>
      <c r="BI26" s="411">
        <v>156.69999999999999</v>
      </c>
      <c r="BJ26" s="411">
        <v>77</v>
      </c>
      <c r="BK26" s="411">
        <v>117.5</v>
      </c>
      <c r="BL26" s="412" t="s">
        <v>197</v>
      </c>
      <c r="BM26" s="412" t="s">
        <v>197</v>
      </c>
      <c r="BN26" s="412" t="s">
        <v>197</v>
      </c>
      <c r="BO26" s="412" t="s">
        <v>197</v>
      </c>
      <c r="BP26" s="412" t="s">
        <v>197</v>
      </c>
      <c r="BQ26" s="412" t="s">
        <v>197</v>
      </c>
      <c r="BR26" s="412" t="s">
        <v>197</v>
      </c>
      <c r="BS26" s="412" t="s">
        <v>197</v>
      </c>
      <c r="BT26" s="412" t="s">
        <v>197</v>
      </c>
      <c r="BU26" s="411">
        <v>593.4</v>
      </c>
      <c r="BV26" s="411">
        <v>149.4</v>
      </c>
      <c r="BW26" s="411">
        <v>292.60000000000002</v>
      </c>
      <c r="BX26" s="412" t="s">
        <v>197</v>
      </c>
      <c r="BY26" s="412" t="s">
        <v>197</v>
      </c>
      <c r="BZ26" s="412" t="s">
        <v>197</v>
      </c>
      <c r="CA26" s="411">
        <v>337.7</v>
      </c>
      <c r="CB26" s="411">
        <v>122.1</v>
      </c>
      <c r="CC26" s="411">
        <v>208</v>
      </c>
      <c r="CD26" s="412" t="s">
        <v>197</v>
      </c>
      <c r="CE26" s="412" t="s">
        <v>197</v>
      </c>
      <c r="CF26" s="412" t="s">
        <v>197</v>
      </c>
      <c r="CG26" s="412" t="s">
        <v>197</v>
      </c>
      <c r="CH26" s="412" t="s">
        <v>197</v>
      </c>
      <c r="CI26" s="412" t="s">
        <v>197</v>
      </c>
      <c r="CJ26" s="411">
        <v>153.19999999999999</v>
      </c>
      <c r="CK26" s="411">
        <v>87.2</v>
      </c>
      <c r="CL26" s="411">
        <v>114.7</v>
      </c>
      <c r="CM26" s="412" t="s">
        <v>197</v>
      </c>
      <c r="CN26" s="412" t="s">
        <v>197</v>
      </c>
      <c r="CO26" s="412" t="s">
        <v>197</v>
      </c>
      <c r="CP26" s="412" t="s">
        <v>197</v>
      </c>
      <c r="CQ26" s="412" t="s">
        <v>197</v>
      </c>
      <c r="CR26" s="412" t="s">
        <v>197</v>
      </c>
      <c r="CS26" s="412" t="s">
        <v>197</v>
      </c>
      <c r="CT26" s="412" t="s">
        <v>197</v>
      </c>
      <c r="CU26" s="412" t="s">
        <v>197</v>
      </c>
      <c r="CV26" s="412" t="s">
        <v>197</v>
      </c>
      <c r="CW26" s="412" t="s">
        <v>197</v>
      </c>
      <c r="CX26" s="412" t="s">
        <v>197</v>
      </c>
      <c r="CY26" s="412" t="s">
        <v>197</v>
      </c>
      <c r="CZ26" s="412" t="s">
        <v>197</v>
      </c>
      <c r="DA26" s="411">
        <v>405.8</v>
      </c>
      <c r="DB26" s="411">
        <v>125.5</v>
      </c>
      <c r="DC26" s="411">
        <v>215.2</v>
      </c>
      <c r="DD26" s="412" t="s">
        <v>197</v>
      </c>
      <c r="DE26" s="412" t="s">
        <v>197</v>
      </c>
      <c r="DF26" s="412" t="s">
        <v>197</v>
      </c>
      <c r="DG26" s="411">
        <v>370.5</v>
      </c>
      <c r="DH26" s="411">
        <v>103.1</v>
      </c>
      <c r="DI26" s="411">
        <v>196.9</v>
      </c>
      <c r="DJ26" s="412" t="s">
        <v>197</v>
      </c>
      <c r="DK26" s="412" t="s">
        <v>197</v>
      </c>
      <c r="DL26" s="412" t="s">
        <v>197</v>
      </c>
      <c r="DM26" s="411">
        <v>157.4</v>
      </c>
      <c r="DN26" s="411">
        <v>99.1</v>
      </c>
      <c r="DO26" s="411">
        <v>121.2</v>
      </c>
      <c r="DP26" s="412" t="s">
        <v>197</v>
      </c>
      <c r="DQ26" s="412" t="s">
        <v>197</v>
      </c>
      <c r="DR26" s="412" t="s">
        <v>197</v>
      </c>
      <c r="DS26" s="412" t="s">
        <v>197</v>
      </c>
      <c r="DT26" s="412" t="s">
        <v>197</v>
      </c>
      <c r="DU26" s="412" t="s">
        <v>197</v>
      </c>
      <c r="DV26" s="411">
        <v>790.7</v>
      </c>
      <c r="DW26" s="411">
        <v>367.5</v>
      </c>
      <c r="DX26" s="411">
        <v>517.20000000000005</v>
      </c>
      <c r="DY26" s="412" t="s">
        <v>197</v>
      </c>
      <c r="DZ26" s="412" t="s">
        <v>197</v>
      </c>
      <c r="EA26" s="412" t="s">
        <v>197</v>
      </c>
      <c r="EB26" s="412" t="s">
        <v>197</v>
      </c>
      <c r="EC26" s="412" t="s">
        <v>197</v>
      </c>
      <c r="ED26" s="412" t="s">
        <v>197</v>
      </c>
      <c r="EE26" s="412" t="s">
        <v>197</v>
      </c>
      <c r="EF26" s="412" t="s">
        <v>197</v>
      </c>
      <c r="EG26" s="412" t="s">
        <v>197</v>
      </c>
      <c r="EH26" s="412" t="s">
        <v>197</v>
      </c>
      <c r="EI26" s="412" t="s">
        <v>197</v>
      </c>
      <c r="EJ26" s="412" t="s">
        <v>197</v>
      </c>
      <c r="EK26" s="412" t="s">
        <v>197</v>
      </c>
      <c r="EL26" s="412" t="s">
        <v>197</v>
      </c>
      <c r="EM26" s="412" t="s">
        <v>197</v>
      </c>
      <c r="EN26" s="412" t="s">
        <v>197</v>
      </c>
      <c r="EO26" s="412" t="s">
        <v>197</v>
      </c>
      <c r="EP26" s="412" t="s">
        <v>197</v>
      </c>
      <c r="EQ26" s="412" t="s">
        <v>197</v>
      </c>
      <c r="ER26" s="412" t="s">
        <v>197</v>
      </c>
      <c r="ES26" s="412" t="s">
        <v>197</v>
      </c>
      <c r="ET26" s="411">
        <v>171.8</v>
      </c>
      <c r="EU26" s="412" t="s">
        <v>197</v>
      </c>
      <c r="EV26" s="411">
        <v>129.19999999999999</v>
      </c>
      <c r="EW26" s="411">
        <v>60</v>
      </c>
      <c r="EX26" s="411">
        <v>81.8</v>
      </c>
      <c r="EY26" s="412" t="s">
        <v>197</v>
      </c>
      <c r="EZ26" s="411">
        <v>144.19999999999999</v>
      </c>
      <c r="FA26" s="411">
        <v>116.6</v>
      </c>
      <c r="FB26" s="411">
        <v>127.4</v>
      </c>
      <c r="FC26" s="412" t="s">
        <v>197</v>
      </c>
      <c r="FD26" s="411">
        <v>79</v>
      </c>
      <c r="FE26" s="411">
        <v>81.2</v>
      </c>
      <c r="FF26" s="411">
        <v>80.3</v>
      </c>
      <c r="FG26" s="412" t="s">
        <v>197</v>
      </c>
      <c r="FH26" s="412" t="s">
        <v>197</v>
      </c>
      <c r="FI26" s="412" t="s">
        <v>197</v>
      </c>
      <c r="FJ26" s="411">
        <v>131.6</v>
      </c>
      <c r="FK26" s="411">
        <v>244.1</v>
      </c>
      <c r="FL26" s="411">
        <v>194.1</v>
      </c>
      <c r="FM26" s="411">
        <v>220.8</v>
      </c>
      <c r="FN26" s="411">
        <v>74.099999999999994</v>
      </c>
      <c r="FO26" s="411">
        <v>159.1</v>
      </c>
      <c r="FP26" s="411">
        <v>185.5</v>
      </c>
      <c r="FQ26" s="411">
        <v>93.8</v>
      </c>
      <c r="FR26" s="411">
        <v>125.5</v>
      </c>
      <c r="FS26" s="411">
        <v>187.8</v>
      </c>
      <c r="FT26" s="411">
        <v>46</v>
      </c>
      <c r="FU26" s="411">
        <v>134.4</v>
      </c>
      <c r="FV26" s="411">
        <v>78</v>
      </c>
      <c r="FW26" s="411">
        <v>253.7</v>
      </c>
      <c r="FX26" s="411">
        <v>121</v>
      </c>
      <c r="FY26" s="411">
        <v>113.9</v>
      </c>
      <c r="FZ26" s="411">
        <v>114</v>
      </c>
      <c r="GA26" s="411">
        <v>108.5</v>
      </c>
      <c r="GB26" s="411">
        <v>114.8</v>
      </c>
      <c r="GC26" s="411">
        <v>113.6</v>
      </c>
      <c r="GD26" s="412" t="s">
        <v>197</v>
      </c>
      <c r="GE26" s="412" t="s">
        <v>197</v>
      </c>
      <c r="GF26" s="412" t="s">
        <v>197</v>
      </c>
      <c r="GG26" s="412" t="s">
        <v>197</v>
      </c>
      <c r="GH26" s="412" t="s">
        <v>197</v>
      </c>
      <c r="GI26" s="412" t="s">
        <v>197</v>
      </c>
      <c r="GJ26" s="412" t="s">
        <v>197</v>
      </c>
      <c r="GK26" s="412" t="s">
        <v>197</v>
      </c>
      <c r="GL26" s="412" t="s">
        <v>197</v>
      </c>
      <c r="GM26" s="412" t="s">
        <v>197</v>
      </c>
      <c r="GN26" s="412" t="s">
        <v>197</v>
      </c>
      <c r="GO26" s="412" t="s">
        <v>197</v>
      </c>
      <c r="GP26" s="411">
        <v>122.8</v>
      </c>
      <c r="GQ26" s="411">
        <v>173.2</v>
      </c>
      <c r="GR26" s="411">
        <v>155.19999999999999</v>
      </c>
      <c r="GS26" s="411">
        <v>156.4</v>
      </c>
      <c r="GT26" s="411">
        <v>65.7</v>
      </c>
      <c r="GU26" s="411">
        <v>84</v>
      </c>
      <c r="GV26" s="412" t="s">
        <v>197</v>
      </c>
      <c r="GW26" s="412" t="s">
        <v>197</v>
      </c>
      <c r="GX26" s="412" t="s">
        <v>197</v>
      </c>
      <c r="GY26" s="411">
        <v>148.69999999999999</v>
      </c>
      <c r="GZ26" s="411">
        <v>74.099999999999994</v>
      </c>
      <c r="HA26" s="411">
        <v>110.7</v>
      </c>
      <c r="HB26" s="411">
        <v>139.5</v>
      </c>
      <c r="HC26" s="411">
        <v>107.7</v>
      </c>
      <c r="HD26" s="411">
        <v>117.4</v>
      </c>
      <c r="HE26" s="412" t="s">
        <v>197</v>
      </c>
      <c r="HF26" s="412" t="s">
        <v>197</v>
      </c>
      <c r="HG26" s="412" t="s">
        <v>197</v>
      </c>
      <c r="HH26" s="412" t="s">
        <v>197</v>
      </c>
      <c r="HI26" s="412" t="s">
        <v>197</v>
      </c>
      <c r="HJ26" s="412" t="s">
        <v>197</v>
      </c>
      <c r="HK26" s="412" t="s">
        <v>197</v>
      </c>
      <c r="HL26" s="412" t="s">
        <v>197</v>
      </c>
      <c r="HM26" s="412" t="s">
        <v>197</v>
      </c>
      <c r="HN26" s="412" t="s">
        <v>197</v>
      </c>
      <c r="HO26" s="412" t="s">
        <v>197</v>
      </c>
      <c r="HP26" s="412" t="s">
        <v>197</v>
      </c>
      <c r="HQ26" s="412" t="s">
        <v>197</v>
      </c>
      <c r="HR26" s="412" t="s">
        <v>197</v>
      </c>
      <c r="HS26" s="412" t="s">
        <v>197</v>
      </c>
      <c r="HT26" s="412" t="s">
        <v>197</v>
      </c>
      <c r="HU26" s="411">
        <v>45.5</v>
      </c>
      <c r="HV26" s="411">
        <v>91.2</v>
      </c>
      <c r="HW26" s="411">
        <v>88.6</v>
      </c>
      <c r="HX26" s="412" t="s">
        <v>197</v>
      </c>
      <c r="HY26" s="412" t="s">
        <v>197</v>
      </c>
      <c r="HZ26" s="411">
        <v>102.8</v>
      </c>
      <c r="IA26" s="412" t="s">
        <v>197</v>
      </c>
      <c r="IB26" s="412" t="s">
        <v>197</v>
      </c>
      <c r="IC26" s="412" t="s">
        <v>197</v>
      </c>
      <c r="ID26" s="412" t="s">
        <v>197</v>
      </c>
      <c r="IE26" s="412" t="s">
        <v>197</v>
      </c>
      <c r="IF26" s="412" t="s">
        <v>197</v>
      </c>
      <c r="IG26" s="412" t="s">
        <v>197</v>
      </c>
      <c r="IH26" s="411">
        <v>76.3</v>
      </c>
      <c r="II26" s="412" t="s">
        <v>197</v>
      </c>
      <c r="IJ26" s="412" t="s">
        <v>197</v>
      </c>
      <c r="IK26" s="412" t="s">
        <v>197</v>
      </c>
      <c r="IL26" s="412" t="s">
        <v>197</v>
      </c>
      <c r="IM26" s="412" t="s">
        <v>197</v>
      </c>
      <c r="IN26" s="412" t="s">
        <v>197</v>
      </c>
      <c r="IO26" s="412" t="s">
        <v>197</v>
      </c>
      <c r="IP26" s="412" t="s">
        <v>197</v>
      </c>
      <c r="IQ26" s="412" t="s">
        <v>197</v>
      </c>
      <c r="IR26" s="411">
        <v>323.39999999999998</v>
      </c>
      <c r="IS26" s="411">
        <v>200</v>
      </c>
      <c r="IT26" s="411">
        <v>245.8</v>
      </c>
      <c r="IU26" s="411">
        <v>153.19999999999999</v>
      </c>
      <c r="IV26" s="411">
        <v>125.9</v>
      </c>
      <c r="IW26" s="411">
        <v>131.6</v>
      </c>
      <c r="IX26" s="412" t="s">
        <v>197</v>
      </c>
      <c r="IY26" s="412" t="s">
        <v>197</v>
      </c>
      <c r="IZ26" s="412" t="s">
        <v>197</v>
      </c>
      <c r="JA26" s="412" t="s">
        <v>197</v>
      </c>
      <c r="JB26" s="412" t="s">
        <v>197</v>
      </c>
      <c r="JC26" s="411">
        <v>328.2</v>
      </c>
      <c r="JD26" s="411">
        <v>140.30000000000001</v>
      </c>
      <c r="JE26" s="411">
        <v>183.6</v>
      </c>
      <c r="JF26" s="48" t="s">
        <v>87</v>
      </c>
      <c r="JG26" s="48" t="s">
        <v>87</v>
      </c>
      <c r="JH26" s="48" t="s">
        <v>87</v>
      </c>
      <c r="JI26" s="48">
        <v>70.2</v>
      </c>
      <c r="JJ26" s="48">
        <v>31.3</v>
      </c>
      <c r="JK26" s="48">
        <v>39.799999999999997</v>
      </c>
      <c r="JL26" s="48">
        <v>64.099999999999994</v>
      </c>
      <c r="JM26" s="48">
        <v>42.5</v>
      </c>
      <c r="JN26" s="48">
        <v>75.5</v>
      </c>
      <c r="JO26" s="48" t="s">
        <v>87</v>
      </c>
    </row>
    <row r="27" spans="1:275">
      <c r="A27" s="45"/>
      <c r="B27" s="46" t="s">
        <v>1743</v>
      </c>
      <c r="C27" s="300" t="s">
        <v>1246</v>
      </c>
      <c r="D27" s="46" t="s">
        <v>119</v>
      </c>
      <c r="E27" s="300" t="s">
        <v>0</v>
      </c>
      <c r="F27" s="47" t="s">
        <v>197</v>
      </c>
      <c r="G27" s="47" t="s">
        <v>197</v>
      </c>
      <c r="H27" s="411">
        <v>59.3</v>
      </c>
      <c r="I27" s="411">
        <v>65.3</v>
      </c>
      <c r="J27" s="411">
        <v>59.3</v>
      </c>
      <c r="K27" s="412" t="s">
        <v>197</v>
      </c>
      <c r="L27" s="412" t="s">
        <v>197</v>
      </c>
      <c r="M27" s="412" t="s">
        <v>197</v>
      </c>
      <c r="N27" s="412" t="s">
        <v>197</v>
      </c>
      <c r="O27" s="412" t="s">
        <v>197</v>
      </c>
      <c r="P27" s="412" t="s">
        <v>197</v>
      </c>
      <c r="Q27" s="412" t="s">
        <v>197</v>
      </c>
      <c r="R27" s="411">
        <v>91.2</v>
      </c>
      <c r="S27" s="411">
        <v>30.4</v>
      </c>
      <c r="T27" s="412" t="s">
        <v>197</v>
      </c>
      <c r="U27" s="412" t="s">
        <v>197</v>
      </c>
      <c r="V27" s="412" t="s">
        <v>197</v>
      </c>
      <c r="W27" s="412" t="s">
        <v>197</v>
      </c>
      <c r="X27" s="412" t="s">
        <v>197</v>
      </c>
      <c r="Y27" s="412" t="s">
        <v>197</v>
      </c>
      <c r="Z27" s="412" t="s">
        <v>197</v>
      </c>
      <c r="AA27" s="412" t="s">
        <v>197</v>
      </c>
      <c r="AB27" s="412" t="s">
        <v>197</v>
      </c>
      <c r="AC27" s="412" t="s">
        <v>197</v>
      </c>
      <c r="AD27" s="412" t="s">
        <v>197</v>
      </c>
      <c r="AE27" s="412" t="s">
        <v>197</v>
      </c>
      <c r="AF27" s="412" t="s">
        <v>197</v>
      </c>
      <c r="AG27" s="412" t="s">
        <v>197</v>
      </c>
      <c r="AH27" s="412" t="s">
        <v>197</v>
      </c>
      <c r="AI27" s="412" t="s">
        <v>197</v>
      </c>
      <c r="AJ27" s="412" t="s">
        <v>197</v>
      </c>
      <c r="AK27" s="412" t="s">
        <v>197</v>
      </c>
      <c r="AL27" s="412" t="s">
        <v>197</v>
      </c>
      <c r="AM27" s="412" t="s">
        <v>197</v>
      </c>
      <c r="AN27" s="412" t="s">
        <v>197</v>
      </c>
      <c r="AO27" s="412" t="s">
        <v>197</v>
      </c>
      <c r="AP27" s="412" t="s">
        <v>197</v>
      </c>
      <c r="AQ27" s="412" t="s">
        <v>197</v>
      </c>
      <c r="AR27" s="412" t="s">
        <v>197</v>
      </c>
      <c r="AS27" s="412" t="s">
        <v>197</v>
      </c>
      <c r="AT27" s="412" t="s">
        <v>197</v>
      </c>
      <c r="AU27" s="412" t="s">
        <v>197</v>
      </c>
      <c r="AV27" s="412" t="s">
        <v>197</v>
      </c>
      <c r="AW27" s="412" t="s">
        <v>197</v>
      </c>
      <c r="AX27" s="412" t="s">
        <v>197</v>
      </c>
      <c r="AY27" s="412" t="s">
        <v>197</v>
      </c>
      <c r="AZ27" s="411">
        <v>50.7</v>
      </c>
      <c r="BA27" s="411">
        <v>30.9</v>
      </c>
      <c r="BB27" s="411">
        <v>31.8</v>
      </c>
      <c r="BC27" s="411">
        <v>47.1</v>
      </c>
      <c r="BD27" s="411">
        <v>24.6</v>
      </c>
      <c r="BE27" s="411">
        <v>29.5</v>
      </c>
      <c r="BF27" s="411">
        <v>95</v>
      </c>
      <c r="BG27" s="411">
        <v>45.1</v>
      </c>
      <c r="BH27" s="411">
        <v>48.7</v>
      </c>
      <c r="BI27" s="412" t="s">
        <v>197</v>
      </c>
      <c r="BJ27" s="412" t="s">
        <v>197</v>
      </c>
      <c r="BK27" s="412" t="s">
        <v>197</v>
      </c>
      <c r="BL27" s="412" t="s">
        <v>197</v>
      </c>
      <c r="BM27" s="412" t="s">
        <v>197</v>
      </c>
      <c r="BN27" s="412" t="s">
        <v>197</v>
      </c>
      <c r="BO27" s="412" t="s">
        <v>197</v>
      </c>
      <c r="BP27" s="412" t="s">
        <v>197</v>
      </c>
      <c r="BQ27" s="412" t="s">
        <v>197</v>
      </c>
      <c r="BR27" s="412" t="s">
        <v>197</v>
      </c>
      <c r="BS27" s="412" t="s">
        <v>197</v>
      </c>
      <c r="BT27" s="412" t="s">
        <v>197</v>
      </c>
      <c r="BU27" s="412" t="s">
        <v>197</v>
      </c>
      <c r="BV27" s="412" t="s">
        <v>197</v>
      </c>
      <c r="BW27" s="412" t="s">
        <v>197</v>
      </c>
      <c r="BX27" s="412" t="s">
        <v>197</v>
      </c>
      <c r="BY27" s="412" t="s">
        <v>197</v>
      </c>
      <c r="BZ27" s="412" t="s">
        <v>197</v>
      </c>
      <c r="CA27" s="412" t="s">
        <v>197</v>
      </c>
      <c r="CB27" s="412" t="s">
        <v>197</v>
      </c>
      <c r="CC27" s="412" t="s">
        <v>197</v>
      </c>
      <c r="CD27" s="412" t="s">
        <v>197</v>
      </c>
      <c r="CE27" s="412" t="s">
        <v>197</v>
      </c>
      <c r="CF27" s="412" t="s">
        <v>197</v>
      </c>
      <c r="CG27" s="412" t="s">
        <v>197</v>
      </c>
      <c r="CH27" s="412" t="s">
        <v>197</v>
      </c>
      <c r="CI27" s="412" t="s">
        <v>197</v>
      </c>
      <c r="CJ27" s="412" t="s">
        <v>197</v>
      </c>
      <c r="CK27" s="412" t="s">
        <v>197</v>
      </c>
      <c r="CL27" s="412" t="s">
        <v>197</v>
      </c>
      <c r="CM27" s="412" t="s">
        <v>197</v>
      </c>
      <c r="CN27" s="412" t="s">
        <v>197</v>
      </c>
      <c r="CO27" s="412" t="s">
        <v>197</v>
      </c>
      <c r="CP27" s="412" t="s">
        <v>197</v>
      </c>
      <c r="CQ27" s="412" t="s">
        <v>197</v>
      </c>
      <c r="CR27" s="412" t="s">
        <v>197</v>
      </c>
      <c r="CS27" s="412" t="s">
        <v>197</v>
      </c>
      <c r="CT27" s="412" t="s">
        <v>197</v>
      </c>
      <c r="CU27" s="412" t="s">
        <v>197</v>
      </c>
      <c r="CV27" s="412" t="s">
        <v>197</v>
      </c>
      <c r="CW27" s="412" t="s">
        <v>197</v>
      </c>
      <c r="CX27" s="412" t="s">
        <v>197</v>
      </c>
      <c r="CY27" s="412" t="s">
        <v>197</v>
      </c>
      <c r="CZ27" s="412" t="s">
        <v>197</v>
      </c>
      <c r="DA27" s="412" t="s">
        <v>197</v>
      </c>
      <c r="DB27" s="412" t="s">
        <v>197</v>
      </c>
      <c r="DC27" s="412" t="s">
        <v>197</v>
      </c>
      <c r="DD27" s="412" t="s">
        <v>197</v>
      </c>
      <c r="DE27" s="412" t="s">
        <v>197</v>
      </c>
      <c r="DF27" s="412" t="s">
        <v>197</v>
      </c>
      <c r="DG27" s="412" t="s">
        <v>197</v>
      </c>
      <c r="DH27" s="412" t="s">
        <v>197</v>
      </c>
      <c r="DI27" s="412" t="s">
        <v>197</v>
      </c>
      <c r="DJ27" s="412" t="s">
        <v>197</v>
      </c>
      <c r="DK27" s="412" t="s">
        <v>197</v>
      </c>
      <c r="DL27" s="412" t="s">
        <v>197</v>
      </c>
      <c r="DM27" s="412" t="s">
        <v>197</v>
      </c>
      <c r="DN27" s="412" t="s">
        <v>197</v>
      </c>
      <c r="DO27" s="412" t="s">
        <v>197</v>
      </c>
      <c r="DP27" s="412" t="s">
        <v>197</v>
      </c>
      <c r="DQ27" s="412" t="s">
        <v>197</v>
      </c>
      <c r="DR27" s="412" t="s">
        <v>197</v>
      </c>
      <c r="DS27" s="412" t="s">
        <v>197</v>
      </c>
      <c r="DT27" s="412" t="s">
        <v>197</v>
      </c>
      <c r="DU27" s="412" t="s">
        <v>197</v>
      </c>
      <c r="DV27" s="412" t="s">
        <v>197</v>
      </c>
      <c r="DW27" s="412" t="s">
        <v>197</v>
      </c>
      <c r="DX27" s="412" t="s">
        <v>197</v>
      </c>
      <c r="DY27" s="412" t="s">
        <v>197</v>
      </c>
      <c r="DZ27" s="412" t="s">
        <v>197</v>
      </c>
      <c r="EA27" s="412" t="s">
        <v>197</v>
      </c>
      <c r="EB27" s="412" t="s">
        <v>197</v>
      </c>
      <c r="EC27" s="412" t="s">
        <v>197</v>
      </c>
      <c r="ED27" s="412" t="s">
        <v>197</v>
      </c>
      <c r="EE27" s="412" t="s">
        <v>197</v>
      </c>
      <c r="EF27" s="412" t="s">
        <v>197</v>
      </c>
      <c r="EG27" s="412" t="s">
        <v>197</v>
      </c>
      <c r="EH27" s="412" t="s">
        <v>197</v>
      </c>
      <c r="EI27" s="412" t="s">
        <v>197</v>
      </c>
      <c r="EJ27" s="412" t="s">
        <v>197</v>
      </c>
      <c r="EK27" s="412" t="s">
        <v>197</v>
      </c>
      <c r="EL27" s="412" t="s">
        <v>197</v>
      </c>
      <c r="EM27" s="412" t="s">
        <v>197</v>
      </c>
      <c r="EN27" s="412" t="s">
        <v>197</v>
      </c>
      <c r="EO27" s="412" t="s">
        <v>197</v>
      </c>
      <c r="EP27" s="412" t="s">
        <v>197</v>
      </c>
      <c r="EQ27" s="412" t="s">
        <v>197</v>
      </c>
      <c r="ER27" s="412" t="s">
        <v>197</v>
      </c>
      <c r="ES27" s="412" t="s">
        <v>197</v>
      </c>
      <c r="ET27" s="412" t="s">
        <v>197</v>
      </c>
      <c r="EU27" s="412" t="s">
        <v>197</v>
      </c>
      <c r="EV27" s="411">
        <v>27.1</v>
      </c>
      <c r="EW27" s="411">
        <v>23.7</v>
      </c>
      <c r="EX27" s="411">
        <v>24.8</v>
      </c>
      <c r="EY27" s="412" t="s">
        <v>197</v>
      </c>
      <c r="EZ27" s="411">
        <v>17.399999999999999</v>
      </c>
      <c r="FA27" s="411">
        <v>31.7</v>
      </c>
      <c r="FB27" s="411">
        <v>26.1</v>
      </c>
      <c r="FC27" s="412" t="s">
        <v>197</v>
      </c>
      <c r="FD27" s="411">
        <v>34.299999999999997</v>
      </c>
      <c r="FE27" s="411">
        <v>33.799999999999997</v>
      </c>
      <c r="FF27" s="411">
        <v>34</v>
      </c>
      <c r="FG27" s="412" t="s">
        <v>197</v>
      </c>
      <c r="FH27" s="412" t="s">
        <v>197</v>
      </c>
      <c r="FI27" s="412" t="s">
        <v>197</v>
      </c>
      <c r="FJ27" s="412" t="s">
        <v>197</v>
      </c>
      <c r="FK27" s="412" t="s">
        <v>197</v>
      </c>
      <c r="FL27" s="412" t="s">
        <v>197</v>
      </c>
      <c r="FM27" s="411">
        <v>24.8</v>
      </c>
      <c r="FN27" s="411">
        <v>58.1</v>
      </c>
      <c r="FO27" s="411">
        <v>38.799999999999997</v>
      </c>
      <c r="FP27" s="412" t="s">
        <v>197</v>
      </c>
      <c r="FQ27" s="412" t="s">
        <v>197</v>
      </c>
      <c r="FR27" s="412" t="s">
        <v>197</v>
      </c>
      <c r="FS27" s="411">
        <v>21.1</v>
      </c>
      <c r="FT27" s="411">
        <v>63.5</v>
      </c>
      <c r="FU27" s="411">
        <v>37</v>
      </c>
      <c r="FV27" s="412" t="s">
        <v>197</v>
      </c>
      <c r="FW27" s="412" t="s">
        <v>197</v>
      </c>
      <c r="FX27" s="411">
        <v>48.6</v>
      </c>
      <c r="FY27" s="411">
        <v>51.2</v>
      </c>
      <c r="FZ27" s="411">
        <v>51.1</v>
      </c>
      <c r="GA27" s="411">
        <v>28.6</v>
      </c>
      <c r="GB27" s="411">
        <v>22.6</v>
      </c>
      <c r="GC27" s="411">
        <v>23.7</v>
      </c>
      <c r="GD27" s="412" t="s">
        <v>197</v>
      </c>
      <c r="GE27" s="412" t="s">
        <v>197</v>
      </c>
      <c r="GF27" s="412" t="s">
        <v>197</v>
      </c>
      <c r="GG27" s="412" t="s">
        <v>197</v>
      </c>
      <c r="GH27" s="412" t="s">
        <v>197</v>
      </c>
      <c r="GI27" s="412" t="s">
        <v>197</v>
      </c>
      <c r="GJ27" s="412" t="s">
        <v>197</v>
      </c>
      <c r="GK27" s="412" t="s">
        <v>197</v>
      </c>
      <c r="GL27" s="412" t="s">
        <v>197</v>
      </c>
      <c r="GM27" s="412" t="s">
        <v>197</v>
      </c>
      <c r="GN27" s="412" t="s">
        <v>197</v>
      </c>
      <c r="GO27" s="412" t="s">
        <v>197</v>
      </c>
      <c r="GP27" s="412" t="s">
        <v>197</v>
      </c>
      <c r="GQ27" s="412" t="s">
        <v>197</v>
      </c>
      <c r="GR27" s="412" t="s">
        <v>197</v>
      </c>
      <c r="GS27" s="412" t="s">
        <v>197</v>
      </c>
      <c r="GT27" s="412" t="s">
        <v>197</v>
      </c>
      <c r="GU27" s="412" t="s">
        <v>197</v>
      </c>
      <c r="GV27" s="412" t="s">
        <v>197</v>
      </c>
      <c r="GW27" s="412" t="s">
        <v>197</v>
      </c>
      <c r="GX27" s="412" t="s">
        <v>197</v>
      </c>
      <c r="GY27" s="412" t="s">
        <v>197</v>
      </c>
      <c r="GZ27" s="412" t="s">
        <v>197</v>
      </c>
      <c r="HA27" s="412" t="s">
        <v>197</v>
      </c>
      <c r="HB27" s="412" t="s">
        <v>197</v>
      </c>
      <c r="HC27" s="412" t="s">
        <v>197</v>
      </c>
      <c r="HD27" s="412" t="s">
        <v>197</v>
      </c>
      <c r="HE27" s="412" t="s">
        <v>197</v>
      </c>
      <c r="HF27" s="412" t="s">
        <v>197</v>
      </c>
      <c r="HG27" s="412" t="s">
        <v>197</v>
      </c>
      <c r="HH27" s="412" t="s">
        <v>197</v>
      </c>
      <c r="HI27" s="412" t="s">
        <v>197</v>
      </c>
      <c r="HJ27" s="412" t="s">
        <v>197</v>
      </c>
      <c r="HK27" s="412" t="s">
        <v>197</v>
      </c>
      <c r="HL27" s="412" t="s">
        <v>197</v>
      </c>
      <c r="HM27" s="412" t="s">
        <v>197</v>
      </c>
      <c r="HN27" s="412" t="s">
        <v>197</v>
      </c>
      <c r="HO27" s="412" t="s">
        <v>197</v>
      </c>
      <c r="HP27" s="412" t="s">
        <v>197</v>
      </c>
      <c r="HQ27" s="412" t="s">
        <v>197</v>
      </c>
      <c r="HR27" s="412" t="s">
        <v>197</v>
      </c>
      <c r="HS27" s="412" t="s">
        <v>197</v>
      </c>
      <c r="HT27" s="412" t="s">
        <v>197</v>
      </c>
      <c r="HU27" s="411">
        <v>73.900000000000006</v>
      </c>
      <c r="HV27" s="411">
        <v>37.6</v>
      </c>
      <c r="HW27" s="411">
        <v>39.700000000000003</v>
      </c>
      <c r="HX27" s="412" t="s">
        <v>197</v>
      </c>
      <c r="HY27" s="412" t="s">
        <v>197</v>
      </c>
      <c r="HZ27" s="412" t="s">
        <v>197</v>
      </c>
      <c r="IA27" s="412" t="s">
        <v>197</v>
      </c>
      <c r="IB27" s="412" t="s">
        <v>197</v>
      </c>
      <c r="IC27" s="412" t="s">
        <v>197</v>
      </c>
      <c r="ID27" s="412" t="s">
        <v>197</v>
      </c>
      <c r="IE27" s="412" t="s">
        <v>197</v>
      </c>
      <c r="IF27" s="412" t="s">
        <v>197</v>
      </c>
      <c r="IG27" s="412" t="s">
        <v>197</v>
      </c>
      <c r="IH27" s="412" t="s">
        <v>197</v>
      </c>
      <c r="II27" s="412" t="s">
        <v>197</v>
      </c>
      <c r="IJ27" s="412" t="s">
        <v>197</v>
      </c>
      <c r="IK27" s="412" t="s">
        <v>197</v>
      </c>
      <c r="IL27" s="412" t="s">
        <v>197</v>
      </c>
      <c r="IM27" s="412" t="s">
        <v>197</v>
      </c>
      <c r="IN27" s="412" t="s">
        <v>197</v>
      </c>
      <c r="IO27" s="412" t="s">
        <v>197</v>
      </c>
      <c r="IP27" s="412" t="s">
        <v>197</v>
      </c>
      <c r="IQ27" s="412" t="s">
        <v>197</v>
      </c>
      <c r="IR27" s="412" t="s">
        <v>197</v>
      </c>
      <c r="IS27" s="412" t="s">
        <v>197</v>
      </c>
      <c r="IT27" s="412" t="s">
        <v>197</v>
      </c>
      <c r="IU27" s="412" t="s">
        <v>197</v>
      </c>
      <c r="IV27" s="412" t="s">
        <v>197</v>
      </c>
      <c r="IW27" s="412" t="s">
        <v>197</v>
      </c>
      <c r="IX27" s="412" t="s">
        <v>197</v>
      </c>
      <c r="IY27" s="412" t="s">
        <v>197</v>
      </c>
      <c r="IZ27" s="412" t="s">
        <v>197</v>
      </c>
      <c r="JA27" s="412" t="s">
        <v>197</v>
      </c>
      <c r="JB27" s="412" t="s">
        <v>197</v>
      </c>
      <c r="JC27" s="412" t="s">
        <v>197</v>
      </c>
      <c r="JD27" s="412" t="s">
        <v>197</v>
      </c>
      <c r="JE27" s="412" t="s">
        <v>197</v>
      </c>
      <c r="JF27" s="49" t="s">
        <v>87</v>
      </c>
      <c r="JG27" s="49" t="s">
        <v>87</v>
      </c>
      <c r="JH27" s="49" t="s">
        <v>87</v>
      </c>
      <c r="JI27" s="49" t="s">
        <v>87</v>
      </c>
      <c r="JJ27" s="49">
        <v>2.5</v>
      </c>
      <c r="JK27" s="49" t="s">
        <v>87</v>
      </c>
      <c r="JL27" s="49">
        <v>22</v>
      </c>
      <c r="JM27" s="49" t="s">
        <v>87</v>
      </c>
      <c r="JN27" s="49" t="s">
        <v>87</v>
      </c>
      <c r="JO27" s="49" t="s">
        <v>87</v>
      </c>
    </row>
    <row r="28" spans="1:275">
      <c r="A28" s="45"/>
      <c r="B28" s="46" t="s">
        <v>1744</v>
      </c>
      <c r="C28" s="300" t="s">
        <v>1247</v>
      </c>
      <c r="D28" s="46" t="s">
        <v>120</v>
      </c>
      <c r="E28" s="300" t="s">
        <v>1</v>
      </c>
      <c r="F28" s="47" t="s">
        <v>197</v>
      </c>
      <c r="G28" s="47" t="s">
        <v>197</v>
      </c>
      <c r="H28" s="411">
        <v>69</v>
      </c>
      <c r="I28" s="411">
        <v>73</v>
      </c>
      <c r="J28" s="411">
        <v>72.5</v>
      </c>
      <c r="K28" s="411">
        <v>290.2</v>
      </c>
      <c r="L28" s="411">
        <v>124.1</v>
      </c>
      <c r="M28" s="411">
        <v>257.5</v>
      </c>
      <c r="N28" s="412" t="s">
        <v>197</v>
      </c>
      <c r="O28" s="412" t="s">
        <v>197</v>
      </c>
      <c r="P28" s="411">
        <v>184.2</v>
      </c>
      <c r="Q28" s="412" t="s">
        <v>197</v>
      </c>
      <c r="R28" s="411">
        <v>170.1</v>
      </c>
      <c r="S28" s="411">
        <v>126.1</v>
      </c>
      <c r="T28" s="411">
        <v>179.2</v>
      </c>
      <c r="U28" s="411">
        <v>93</v>
      </c>
      <c r="V28" s="411">
        <v>147.19999999999999</v>
      </c>
      <c r="W28" s="411">
        <v>57.1</v>
      </c>
      <c r="X28" s="412" t="s">
        <v>197</v>
      </c>
      <c r="Y28" s="412" t="s">
        <v>197</v>
      </c>
      <c r="Z28" s="411">
        <v>55.4</v>
      </c>
      <c r="AA28" s="411">
        <v>64.3</v>
      </c>
      <c r="AB28" s="412" t="s">
        <v>197</v>
      </c>
      <c r="AC28" s="411">
        <v>31.6</v>
      </c>
      <c r="AD28" s="411">
        <v>154.30000000000001</v>
      </c>
      <c r="AE28" s="411">
        <v>102.4</v>
      </c>
      <c r="AF28" s="411">
        <v>37.6</v>
      </c>
      <c r="AG28" s="411">
        <v>372.6</v>
      </c>
      <c r="AH28" s="411">
        <v>102.5</v>
      </c>
      <c r="AI28" s="412" t="s">
        <v>197</v>
      </c>
      <c r="AJ28" s="412" t="s">
        <v>197</v>
      </c>
      <c r="AK28" s="412" t="s">
        <v>197</v>
      </c>
      <c r="AL28" s="412" t="s">
        <v>197</v>
      </c>
      <c r="AM28" s="412" t="s">
        <v>197</v>
      </c>
      <c r="AN28" s="412" t="s">
        <v>197</v>
      </c>
      <c r="AO28" s="412" t="s">
        <v>197</v>
      </c>
      <c r="AP28" s="412" t="s">
        <v>197</v>
      </c>
      <c r="AQ28" s="412" t="s">
        <v>197</v>
      </c>
      <c r="AR28" s="412" t="s">
        <v>197</v>
      </c>
      <c r="AS28" s="412" t="s">
        <v>197</v>
      </c>
      <c r="AT28" s="411">
        <v>137.6</v>
      </c>
      <c r="AU28" s="412" t="s">
        <v>197</v>
      </c>
      <c r="AV28" s="411">
        <v>39.200000000000003</v>
      </c>
      <c r="AW28" s="411">
        <v>478.2</v>
      </c>
      <c r="AX28" s="412" t="s">
        <v>197</v>
      </c>
      <c r="AY28" s="412" t="s">
        <v>197</v>
      </c>
      <c r="AZ28" s="411">
        <v>195.3</v>
      </c>
      <c r="BA28" s="411">
        <v>107.4</v>
      </c>
      <c r="BB28" s="411">
        <v>111.5</v>
      </c>
      <c r="BC28" s="411">
        <v>147.6</v>
      </c>
      <c r="BD28" s="411">
        <v>77.3</v>
      </c>
      <c r="BE28" s="411">
        <v>93.2</v>
      </c>
      <c r="BF28" s="411">
        <v>212.5</v>
      </c>
      <c r="BG28" s="411">
        <v>136.1</v>
      </c>
      <c r="BH28" s="411">
        <v>141.6</v>
      </c>
      <c r="BI28" s="411">
        <v>142.30000000000001</v>
      </c>
      <c r="BJ28" s="411">
        <v>86</v>
      </c>
      <c r="BK28" s="411">
        <v>114.7</v>
      </c>
      <c r="BL28" s="411">
        <v>153.4</v>
      </c>
      <c r="BM28" s="411">
        <v>90.4</v>
      </c>
      <c r="BN28" s="411">
        <v>107.2</v>
      </c>
      <c r="BO28" s="412" t="s">
        <v>197</v>
      </c>
      <c r="BP28" s="412" t="s">
        <v>197</v>
      </c>
      <c r="BQ28" s="412" t="s">
        <v>197</v>
      </c>
      <c r="BR28" s="412" t="s">
        <v>197</v>
      </c>
      <c r="BS28" s="412" t="s">
        <v>197</v>
      </c>
      <c r="BT28" s="412" t="s">
        <v>197</v>
      </c>
      <c r="BU28" s="411">
        <v>1333.9</v>
      </c>
      <c r="BV28" s="411">
        <v>344.9</v>
      </c>
      <c r="BW28" s="411">
        <v>661.3</v>
      </c>
      <c r="BX28" s="412" t="s">
        <v>197</v>
      </c>
      <c r="BY28" s="412" t="s">
        <v>197</v>
      </c>
      <c r="BZ28" s="412" t="s">
        <v>197</v>
      </c>
      <c r="CA28" s="411">
        <v>608.20000000000005</v>
      </c>
      <c r="CB28" s="411">
        <v>376.7</v>
      </c>
      <c r="CC28" s="411">
        <v>468.1</v>
      </c>
      <c r="CD28" s="412" t="s">
        <v>197</v>
      </c>
      <c r="CE28" s="412" t="s">
        <v>197</v>
      </c>
      <c r="CF28" s="412" t="s">
        <v>197</v>
      </c>
      <c r="CG28" s="412" t="s">
        <v>197</v>
      </c>
      <c r="CH28" s="412" t="s">
        <v>197</v>
      </c>
      <c r="CI28" s="412" t="s">
        <v>197</v>
      </c>
      <c r="CJ28" s="411">
        <v>173.1</v>
      </c>
      <c r="CK28" s="411">
        <v>69.5</v>
      </c>
      <c r="CL28" s="411">
        <v>112.6</v>
      </c>
      <c r="CM28" s="412" t="s">
        <v>197</v>
      </c>
      <c r="CN28" s="412" t="s">
        <v>197</v>
      </c>
      <c r="CO28" s="412" t="s">
        <v>197</v>
      </c>
      <c r="CP28" s="412" t="s">
        <v>197</v>
      </c>
      <c r="CQ28" s="412" t="s">
        <v>197</v>
      </c>
      <c r="CR28" s="412" t="s">
        <v>197</v>
      </c>
      <c r="CS28" s="412" t="s">
        <v>197</v>
      </c>
      <c r="CT28" s="412" t="s">
        <v>197</v>
      </c>
      <c r="CU28" s="412" t="s">
        <v>197</v>
      </c>
      <c r="CV28" s="412" t="s">
        <v>197</v>
      </c>
      <c r="CW28" s="412" t="s">
        <v>197</v>
      </c>
      <c r="CX28" s="412" t="s">
        <v>197</v>
      </c>
      <c r="CY28" s="412" t="s">
        <v>197</v>
      </c>
      <c r="CZ28" s="412" t="s">
        <v>197</v>
      </c>
      <c r="DA28" s="411">
        <v>1329.8</v>
      </c>
      <c r="DB28" s="411">
        <v>273.2</v>
      </c>
      <c r="DC28" s="411">
        <v>609</v>
      </c>
      <c r="DD28" s="412" t="s">
        <v>197</v>
      </c>
      <c r="DE28" s="412" t="s">
        <v>197</v>
      </c>
      <c r="DF28" s="412" t="s">
        <v>197</v>
      </c>
      <c r="DG28" s="411">
        <v>550.9</v>
      </c>
      <c r="DH28" s="411">
        <v>410.3</v>
      </c>
      <c r="DI28" s="411">
        <v>459.1</v>
      </c>
      <c r="DJ28" s="412" t="s">
        <v>197</v>
      </c>
      <c r="DK28" s="412" t="s">
        <v>197</v>
      </c>
      <c r="DL28" s="412" t="s">
        <v>197</v>
      </c>
      <c r="DM28" s="411">
        <v>173.1</v>
      </c>
      <c r="DN28" s="411">
        <v>62.1</v>
      </c>
      <c r="DO28" s="411">
        <v>104</v>
      </c>
      <c r="DP28" s="412" t="s">
        <v>197</v>
      </c>
      <c r="DQ28" s="412" t="s">
        <v>197</v>
      </c>
      <c r="DR28" s="412" t="s">
        <v>197</v>
      </c>
      <c r="DS28" s="412" t="s">
        <v>197</v>
      </c>
      <c r="DT28" s="412" t="s">
        <v>197</v>
      </c>
      <c r="DU28" s="412" t="s">
        <v>197</v>
      </c>
      <c r="DV28" s="411">
        <v>1408.7</v>
      </c>
      <c r="DW28" s="411">
        <v>377.7</v>
      </c>
      <c r="DX28" s="411">
        <v>739.6</v>
      </c>
      <c r="DY28" s="412" t="s">
        <v>197</v>
      </c>
      <c r="DZ28" s="412" t="s">
        <v>197</v>
      </c>
      <c r="EA28" s="412" t="s">
        <v>197</v>
      </c>
      <c r="EB28" s="411">
        <v>188.8</v>
      </c>
      <c r="EC28" s="411">
        <v>13.2</v>
      </c>
      <c r="ED28" s="411">
        <v>62.1</v>
      </c>
      <c r="EE28" s="412" t="s">
        <v>197</v>
      </c>
      <c r="EF28" s="412" t="s">
        <v>197</v>
      </c>
      <c r="EG28" s="412" t="s">
        <v>197</v>
      </c>
      <c r="EH28" s="412" t="s">
        <v>197</v>
      </c>
      <c r="EI28" s="412" t="s">
        <v>197</v>
      </c>
      <c r="EJ28" s="412" t="s">
        <v>197</v>
      </c>
      <c r="EK28" s="412" t="s">
        <v>197</v>
      </c>
      <c r="EL28" s="412" t="s">
        <v>197</v>
      </c>
      <c r="EM28" s="412" t="s">
        <v>197</v>
      </c>
      <c r="EN28" s="412" t="s">
        <v>197</v>
      </c>
      <c r="EO28" s="412" t="s">
        <v>197</v>
      </c>
      <c r="EP28" s="412" t="s">
        <v>197</v>
      </c>
      <c r="EQ28" s="412" t="s">
        <v>197</v>
      </c>
      <c r="ER28" s="412" t="s">
        <v>197</v>
      </c>
      <c r="ES28" s="412" t="s">
        <v>197</v>
      </c>
      <c r="ET28" s="411">
        <v>78.900000000000006</v>
      </c>
      <c r="EU28" s="412" t="s">
        <v>197</v>
      </c>
      <c r="EV28" s="411">
        <v>133.1</v>
      </c>
      <c r="EW28" s="411">
        <v>64.3</v>
      </c>
      <c r="EX28" s="411">
        <v>85.9</v>
      </c>
      <c r="EY28" s="411">
        <v>41.1</v>
      </c>
      <c r="EZ28" s="411">
        <v>129.69999999999999</v>
      </c>
      <c r="FA28" s="411">
        <v>90.2</v>
      </c>
      <c r="FB28" s="411">
        <v>105.6</v>
      </c>
      <c r="FC28" s="412" t="s">
        <v>197</v>
      </c>
      <c r="FD28" s="411">
        <v>217.1</v>
      </c>
      <c r="FE28" s="411">
        <v>106.7</v>
      </c>
      <c r="FF28" s="411">
        <v>153.5</v>
      </c>
      <c r="FG28" s="411">
        <v>1124.5</v>
      </c>
      <c r="FH28" s="411">
        <v>183.4</v>
      </c>
      <c r="FI28" s="411">
        <v>849.1</v>
      </c>
      <c r="FJ28" s="411">
        <v>141.5</v>
      </c>
      <c r="FK28" s="411">
        <v>158.4</v>
      </c>
      <c r="FL28" s="411">
        <v>150.9</v>
      </c>
      <c r="FM28" s="411">
        <v>184.7</v>
      </c>
      <c r="FN28" s="411">
        <v>104</v>
      </c>
      <c r="FO28" s="411">
        <v>150.6</v>
      </c>
      <c r="FP28" s="411">
        <v>173.2</v>
      </c>
      <c r="FQ28" s="411">
        <v>98.5</v>
      </c>
      <c r="FR28" s="411">
        <v>124.3</v>
      </c>
      <c r="FS28" s="411">
        <v>99.5</v>
      </c>
      <c r="FT28" s="411">
        <v>74.099999999999994</v>
      </c>
      <c r="FU28" s="411">
        <v>89.9</v>
      </c>
      <c r="FV28" s="411">
        <v>132.80000000000001</v>
      </c>
      <c r="FW28" s="411">
        <v>124.2</v>
      </c>
      <c r="FX28" s="411">
        <v>211.3</v>
      </c>
      <c r="FY28" s="411">
        <v>125.7</v>
      </c>
      <c r="FZ28" s="411">
        <v>126.5</v>
      </c>
      <c r="GA28" s="411">
        <v>116.5</v>
      </c>
      <c r="GB28" s="411">
        <v>81.099999999999994</v>
      </c>
      <c r="GC28" s="411">
        <v>87.8</v>
      </c>
      <c r="GD28" s="411">
        <v>64.2</v>
      </c>
      <c r="GE28" s="411">
        <v>68.400000000000006</v>
      </c>
      <c r="GF28" s="411">
        <v>65.599999999999994</v>
      </c>
      <c r="GG28" s="411">
        <v>264.39999999999998</v>
      </c>
      <c r="GH28" s="411">
        <v>199.3</v>
      </c>
      <c r="GI28" s="411">
        <v>199.8</v>
      </c>
      <c r="GJ28" s="412" t="s">
        <v>197</v>
      </c>
      <c r="GK28" s="412" t="s">
        <v>197</v>
      </c>
      <c r="GL28" s="412" t="s">
        <v>197</v>
      </c>
      <c r="GM28" s="412" t="s">
        <v>197</v>
      </c>
      <c r="GN28" s="412" t="s">
        <v>197</v>
      </c>
      <c r="GO28" s="412" t="s">
        <v>197</v>
      </c>
      <c r="GP28" s="411">
        <v>119.3</v>
      </c>
      <c r="GQ28" s="411">
        <v>123.5</v>
      </c>
      <c r="GR28" s="411">
        <v>122</v>
      </c>
      <c r="GS28" s="411">
        <v>115.8</v>
      </c>
      <c r="GT28" s="411">
        <v>55.6</v>
      </c>
      <c r="GU28" s="411">
        <v>67.7</v>
      </c>
      <c r="GV28" s="411">
        <v>44.3</v>
      </c>
      <c r="GW28" s="411">
        <v>123.4</v>
      </c>
      <c r="GX28" s="411">
        <v>90.9</v>
      </c>
      <c r="GY28" s="411">
        <v>118.9</v>
      </c>
      <c r="GZ28" s="411">
        <v>74.7</v>
      </c>
      <c r="HA28" s="411">
        <v>96.3</v>
      </c>
      <c r="HB28" s="411">
        <v>93.7</v>
      </c>
      <c r="HC28" s="411">
        <v>84.6</v>
      </c>
      <c r="HD28" s="411">
        <v>87.4</v>
      </c>
      <c r="HE28" s="412" t="s">
        <v>197</v>
      </c>
      <c r="HF28" s="412" t="s">
        <v>197</v>
      </c>
      <c r="HG28" s="412" t="s">
        <v>197</v>
      </c>
      <c r="HH28" s="412" t="s">
        <v>197</v>
      </c>
      <c r="HI28" s="412" t="s">
        <v>197</v>
      </c>
      <c r="HJ28" s="412" t="s">
        <v>197</v>
      </c>
      <c r="HK28" s="412" t="s">
        <v>197</v>
      </c>
      <c r="HL28" s="412" t="s">
        <v>197</v>
      </c>
      <c r="HM28" s="412" t="s">
        <v>197</v>
      </c>
      <c r="HN28" s="412" t="s">
        <v>197</v>
      </c>
      <c r="HO28" s="412" t="s">
        <v>197</v>
      </c>
      <c r="HP28" s="412" t="s">
        <v>197</v>
      </c>
      <c r="HQ28" s="412" t="s">
        <v>197</v>
      </c>
      <c r="HR28" s="412" t="s">
        <v>197</v>
      </c>
      <c r="HS28" s="412" t="s">
        <v>197</v>
      </c>
      <c r="HT28" s="412" t="s">
        <v>197</v>
      </c>
      <c r="HU28" s="411">
        <v>223.6</v>
      </c>
      <c r="HV28" s="411">
        <v>92.5</v>
      </c>
      <c r="HW28" s="411">
        <v>100</v>
      </c>
      <c r="HX28" s="412" t="s">
        <v>197</v>
      </c>
      <c r="HY28" s="412" t="s">
        <v>197</v>
      </c>
      <c r="HZ28" s="412" t="s">
        <v>197</v>
      </c>
      <c r="IA28" s="412" t="s">
        <v>197</v>
      </c>
      <c r="IB28" s="412" t="s">
        <v>197</v>
      </c>
      <c r="IC28" s="412" t="s">
        <v>197</v>
      </c>
      <c r="ID28" s="411">
        <v>12.3</v>
      </c>
      <c r="IE28" s="412" t="s">
        <v>197</v>
      </c>
      <c r="IF28" s="412" t="s">
        <v>197</v>
      </c>
      <c r="IG28" s="412" t="s">
        <v>197</v>
      </c>
      <c r="IH28" s="411">
        <v>49.5</v>
      </c>
      <c r="II28" s="412" t="s">
        <v>197</v>
      </c>
      <c r="IJ28" s="412" t="s">
        <v>197</v>
      </c>
      <c r="IK28" s="412" t="s">
        <v>197</v>
      </c>
      <c r="IL28" s="412" t="s">
        <v>197</v>
      </c>
      <c r="IM28" s="412" t="s">
        <v>197</v>
      </c>
      <c r="IN28" s="412" t="s">
        <v>197</v>
      </c>
      <c r="IO28" s="412" t="s">
        <v>197</v>
      </c>
      <c r="IP28" s="412" t="s">
        <v>197</v>
      </c>
      <c r="IQ28" s="411">
        <v>75.7</v>
      </c>
      <c r="IR28" s="411">
        <v>193</v>
      </c>
      <c r="IS28" s="411">
        <v>190.2</v>
      </c>
      <c r="IT28" s="411">
        <v>191.2</v>
      </c>
      <c r="IU28" s="411">
        <v>135.80000000000001</v>
      </c>
      <c r="IV28" s="411">
        <v>26.3</v>
      </c>
      <c r="IW28" s="411">
        <v>49.2</v>
      </c>
      <c r="IX28" s="412" t="s">
        <v>197</v>
      </c>
      <c r="IY28" s="412" t="s">
        <v>197</v>
      </c>
      <c r="IZ28" s="412" t="s">
        <v>197</v>
      </c>
      <c r="JA28" s="412" t="s">
        <v>197</v>
      </c>
      <c r="JB28" s="412" t="s">
        <v>197</v>
      </c>
      <c r="JC28" s="411">
        <v>28.9</v>
      </c>
      <c r="JD28" s="411">
        <v>52.6</v>
      </c>
      <c r="JE28" s="411">
        <v>47.1</v>
      </c>
      <c r="JF28" s="49" t="s">
        <v>87</v>
      </c>
      <c r="JG28" s="49" t="s">
        <v>87</v>
      </c>
      <c r="JH28" s="49" t="s">
        <v>87</v>
      </c>
      <c r="JI28" s="49">
        <v>25.4</v>
      </c>
      <c r="JJ28" s="49">
        <v>65.400000000000006</v>
      </c>
      <c r="JK28" s="49">
        <v>46.3</v>
      </c>
      <c r="JL28" s="49">
        <v>48</v>
      </c>
      <c r="JM28" s="49">
        <v>64.5</v>
      </c>
      <c r="JN28" s="49">
        <v>57.2</v>
      </c>
      <c r="JO28" s="49" t="s">
        <v>87</v>
      </c>
    </row>
    <row r="29" spans="1:275">
      <c r="A29" s="45"/>
      <c r="B29" s="46" t="s">
        <v>1745</v>
      </c>
      <c r="C29" s="300" t="s">
        <v>1248</v>
      </c>
      <c r="D29" s="46" t="s">
        <v>120</v>
      </c>
      <c r="E29" s="300" t="s">
        <v>1</v>
      </c>
      <c r="F29" s="47" t="s">
        <v>197</v>
      </c>
      <c r="G29" s="47" t="s">
        <v>197</v>
      </c>
      <c r="H29" s="411">
        <v>78.3</v>
      </c>
      <c r="I29" s="411">
        <v>86</v>
      </c>
      <c r="J29" s="411">
        <v>98.4</v>
      </c>
      <c r="K29" s="412" t="s">
        <v>197</v>
      </c>
      <c r="L29" s="411">
        <v>62.8</v>
      </c>
      <c r="M29" s="411">
        <v>156.69999999999999</v>
      </c>
      <c r="N29" s="412" t="s">
        <v>197</v>
      </c>
      <c r="O29" s="412" t="s">
        <v>197</v>
      </c>
      <c r="P29" s="411">
        <v>189.7</v>
      </c>
      <c r="Q29" s="412" t="s">
        <v>197</v>
      </c>
      <c r="R29" s="411">
        <v>179.2</v>
      </c>
      <c r="S29" s="411">
        <v>74.900000000000006</v>
      </c>
      <c r="T29" s="412" t="s">
        <v>197</v>
      </c>
      <c r="U29" s="411">
        <v>84.3</v>
      </c>
      <c r="V29" s="412" t="s">
        <v>197</v>
      </c>
      <c r="W29" s="412" t="s">
        <v>197</v>
      </c>
      <c r="X29" s="412" t="s">
        <v>197</v>
      </c>
      <c r="Y29" s="412" t="s">
        <v>197</v>
      </c>
      <c r="Z29" s="411">
        <v>60.1</v>
      </c>
      <c r="AA29" s="411">
        <v>132.69999999999999</v>
      </c>
      <c r="AB29" s="411">
        <v>66.8</v>
      </c>
      <c r="AC29" s="412" t="s">
        <v>197</v>
      </c>
      <c r="AD29" s="412" t="s">
        <v>197</v>
      </c>
      <c r="AE29" s="411">
        <v>58.9</v>
      </c>
      <c r="AF29" s="411">
        <v>45.4</v>
      </c>
      <c r="AG29" s="411">
        <v>77.099999999999994</v>
      </c>
      <c r="AH29" s="411">
        <v>192.8</v>
      </c>
      <c r="AI29" s="412" t="s">
        <v>197</v>
      </c>
      <c r="AJ29" s="412" t="s">
        <v>197</v>
      </c>
      <c r="AK29" s="412" t="s">
        <v>197</v>
      </c>
      <c r="AL29" s="412" t="s">
        <v>197</v>
      </c>
      <c r="AM29" s="412" t="s">
        <v>197</v>
      </c>
      <c r="AN29" s="412" t="s">
        <v>197</v>
      </c>
      <c r="AO29" s="412" t="s">
        <v>197</v>
      </c>
      <c r="AP29" s="412" t="s">
        <v>197</v>
      </c>
      <c r="AQ29" s="411">
        <v>60.3</v>
      </c>
      <c r="AR29" s="411">
        <v>195.2</v>
      </c>
      <c r="AS29" s="412" t="s">
        <v>197</v>
      </c>
      <c r="AT29" s="411">
        <v>105.7</v>
      </c>
      <c r="AU29" s="412" t="s">
        <v>197</v>
      </c>
      <c r="AV29" s="411">
        <v>67.7</v>
      </c>
      <c r="AW29" s="412" t="s">
        <v>197</v>
      </c>
      <c r="AX29" s="412" t="s">
        <v>197</v>
      </c>
      <c r="AY29" s="412" t="s">
        <v>197</v>
      </c>
      <c r="AZ29" s="411">
        <v>90.8</v>
      </c>
      <c r="BA29" s="411">
        <v>118.6</v>
      </c>
      <c r="BB29" s="411">
        <v>117.3</v>
      </c>
      <c r="BC29" s="411">
        <v>90.9</v>
      </c>
      <c r="BD29" s="411">
        <v>86.1</v>
      </c>
      <c r="BE29" s="411">
        <v>87.2</v>
      </c>
      <c r="BF29" s="411">
        <v>109.1</v>
      </c>
      <c r="BG29" s="411">
        <v>89.7</v>
      </c>
      <c r="BH29" s="411">
        <v>91.1</v>
      </c>
      <c r="BI29" s="411">
        <v>28</v>
      </c>
      <c r="BJ29" s="411">
        <v>51.7</v>
      </c>
      <c r="BK29" s="411">
        <v>39.6</v>
      </c>
      <c r="BL29" s="411">
        <v>21.7</v>
      </c>
      <c r="BM29" s="411">
        <v>51.3</v>
      </c>
      <c r="BN29" s="411">
        <v>43.4</v>
      </c>
      <c r="BO29" s="412" t="s">
        <v>197</v>
      </c>
      <c r="BP29" s="412" t="s">
        <v>197</v>
      </c>
      <c r="BQ29" s="412" t="s">
        <v>197</v>
      </c>
      <c r="BR29" s="412" t="s">
        <v>197</v>
      </c>
      <c r="BS29" s="412" t="s">
        <v>197</v>
      </c>
      <c r="BT29" s="412" t="s">
        <v>197</v>
      </c>
      <c r="BU29" s="411">
        <v>50</v>
      </c>
      <c r="BV29" s="411">
        <v>74</v>
      </c>
      <c r="BW29" s="411">
        <v>66.3</v>
      </c>
      <c r="BX29" s="411">
        <v>342.8</v>
      </c>
      <c r="BY29" s="411">
        <v>198.2</v>
      </c>
      <c r="BZ29" s="411">
        <v>291.3</v>
      </c>
      <c r="CA29" s="411">
        <v>163.6</v>
      </c>
      <c r="CB29" s="411">
        <v>184.4</v>
      </c>
      <c r="CC29" s="411">
        <v>176.1</v>
      </c>
      <c r="CD29" s="411">
        <v>141.1</v>
      </c>
      <c r="CE29" s="411">
        <v>217.6</v>
      </c>
      <c r="CF29" s="411">
        <v>179.8</v>
      </c>
      <c r="CG29" s="412" t="s">
        <v>197</v>
      </c>
      <c r="CH29" s="412" t="s">
        <v>197</v>
      </c>
      <c r="CI29" s="412" t="s">
        <v>197</v>
      </c>
      <c r="CJ29" s="411">
        <v>151.5</v>
      </c>
      <c r="CK29" s="411">
        <v>74.5</v>
      </c>
      <c r="CL29" s="411">
        <v>106.6</v>
      </c>
      <c r="CM29" s="412" t="s">
        <v>197</v>
      </c>
      <c r="CN29" s="412" t="s">
        <v>197</v>
      </c>
      <c r="CO29" s="412" t="s">
        <v>197</v>
      </c>
      <c r="CP29" s="412" t="s">
        <v>197</v>
      </c>
      <c r="CQ29" s="412" t="s">
        <v>197</v>
      </c>
      <c r="CR29" s="412" t="s">
        <v>197</v>
      </c>
      <c r="CS29" s="412" t="s">
        <v>197</v>
      </c>
      <c r="CT29" s="412" t="s">
        <v>197</v>
      </c>
      <c r="CU29" s="412" t="s">
        <v>197</v>
      </c>
      <c r="CV29" s="412" t="s">
        <v>197</v>
      </c>
      <c r="CW29" s="411">
        <v>149.1</v>
      </c>
      <c r="CX29" s="411">
        <v>102.4</v>
      </c>
      <c r="CY29" s="411">
        <v>122.9</v>
      </c>
      <c r="CZ29" s="411">
        <v>86.5</v>
      </c>
      <c r="DA29" s="411">
        <v>34.200000000000003</v>
      </c>
      <c r="DB29" s="411">
        <v>62</v>
      </c>
      <c r="DC29" s="411">
        <v>53.1</v>
      </c>
      <c r="DD29" s="411">
        <v>336.5</v>
      </c>
      <c r="DE29" s="411">
        <v>217.6</v>
      </c>
      <c r="DF29" s="411">
        <v>292</v>
      </c>
      <c r="DG29" s="411">
        <v>174.7</v>
      </c>
      <c r="DH29" s="411">
        <v>182.7</v>
      </c>
      <c r="DI29" s="411">
        <v>179.9</v>
      </c>
      <c r="DJ29" s="411">
        <v>156.5</v>
      </c>
      <c r="DK29" s="411">
        <v>242.9</v>
      </c>
      <c r="DL29" s="411">
        <v>202.6</v>
      </c>
      <c r="DM29" s="411">
        <v>139.4</v>
      </c>
      <c r="DN29" s="411">
        <v>66.3</v>
      </c>
      <c r="DO29" s="411">
        <v>93.9</v>
      </c>
      <c r="DP29" s="412" t="s">
        <v>197</v>
      </c>
      <c r="DQ29" s="412" t="s">
        <v>197</v>
      </c>
      <c r="DR29" s="412" t="s">
        <v>197</v>
      </c>
      <c r="DS29" s="412" t="s">
        <v>197</v>
      </c>
      <c r="DT29" s="412" t="s">
        <v>197</v>
      </c>
      <c r="DU29" s="412" t="s">
        <v>197</v>
      </c>
      <c r="DV29" s="411">
        <v>142.5</v>
      </c>
      <c r="DW29" s="411">
        <v>382.9</v>
      </c>
      <c r="DX29" s="411">
        <v>298</v>
      </c>
      <c r="DY29" s="411">
        <v>414</v>
      </c>
      <c r="DZ29" s="411">
        <v>213.9</v>
      </c>
      <c r="EA29" s="411">
        <v>327.5</v>
      </c>
      <c r="EB29" s="411">
        <v>183.7</v>
      </c>
      <c r="EC29" s="411">
        <v>113.6</v>
      </c>
      <c r="ED29" s="411">
        <v>133.30000000000001</v>
      </c>
      <c r="EE29" s="411">
        <v>208.8</v>
      </c>
      <c r="EF29" s="412" t="s">
        <v>197</v>
      </c>
      <c r="EG29" s="412" t="s">
        <v>197</v>
      </c>
      <c r="EH29" s="412" t="s">
        <v>197</v>
      </c>
      <c r="EI29" s="412" t="s">
        <v>197</v>
      </c>
      <c r="EJ29" s="412" t="s">
        <v>197</v>
      </c>
      <c r="EK29" s="412" t="s">
        <v>197</v>
      </c>
      <c r="EL29" s="412" t="s">
        <v>197</v>
      </c>
      <c r="EM29" s="412" t="s">
        <v>197</v>
      </c>
      <c r="EN29" s="412" t="s">
        <v>197</v>
      </c>
      <c r="EO29" s="412" t="s">
        <v>197</v>
      </c>
      <c r="EP29" s="412" t="s">
        <v>197</v>
      </c>
      <c r="EQ29" s="412" t="s">
        <v>197</v>
      </c>
      <c r="ER29" s="412" t="s">
        <v>197</v>
      </c>
      <c r="ES29" s="412" t="s">
        <v>197</v>
      </c>
      <c r="ET29" s="411">
        <v>61.3</v>
      </c>
      <c r="EU29" s="412" t="s">
        <v>197</v>
      </c>
      <c r="EV29" s="411">
        <v>97.1</v>
      </c>
      <c r="EW29" s="411">
        <v>63.5</v>
      </c>
      <c r="EX29" s="411">
        <v>74</v>
      </c>
      <c r="EY29" s="411">
        <v>18</v>
      </c>
      <c r="EZ29" s="411">
        <v>39.299999999999997</v>
      </c>
      <c r="FA29" s="411">
        <v>97.8</v>
      </c>
      <c r="FB29" s="411">
        <v>74.900000000000006</v>
      </c>
      <c r="FC29" s="412" t="s">
        <v>197</v>
      </c>
      <c r="FD29" s="411">
        <v>46.2</v>
      </c>
      <c r="FE29" s="411">
        <v>107.6</v>
      </c>
      <c r="FF29" s="411">
        <v>81.5</v>
      </c>
      <c r="FG29" s="411">
        <v>93.2</v>
      </c>
      <c r="FH29" s="411">
        <v>491.1</v>
      </c>
      <c r="FI29" s="411">
        <v>210.4</v>
      </c>
      <c r="FJ29" s="411">
        <v>59.8</v>
      </c>
      <c r="FK29" s="411">
        <v>198.9</v>
      </c>
      <c r="FL29" s="411">
        <v>137.1</v>
      </c>
      <c r="FM29" s="411">
        <v>67.900000000000006</v>
      </c>
      <c r="FN29" s="411">
        <v>104.8</v>
      </c>
      <c r="FO29" s="411">
        <v>83.4</v>
      </c>
      <c r="FP29" s="411">
        <v>43.2</v>
      </c>
      <c r="FQ29" s="411">
        <v>108</v>
      </c>
      <c r="FR29" s="411">
        <v>85.6</v>
      </c>
      <c r="FS29" s="411">
        <v>73.3</v>
      </c>
      <c r="FT29" s="411">
        <v>96</v>
      </c>
      <c r="FU29" s="411">
        <v>81.8</v>
      </c>
      <c r="FV29" s="411">
        <v>103.2</v>
      </c>
      <c r="FW29" s="412" t="s">
        <v>197</v>
      </c>
      <c r="FX29" s="411">
        <v>105.3</v>
      </c>
      <c r="FY29" s="411">
        <v>152.69999999999999</v>
      </c>
      <c r="FZ29" s="411">
        <v>152.30000000000001</v>
      </c>
      <c r="GA29" s="411">
        <v>77.900000000000006</v>
      </c>
      <c r="GB29" s="411">
        <v>97.2</v>
      </c>
      <c r="GC29" s="411">
        <v>93.5</v>
      </c>
      <c r="GD29" s="411">
        <v>148.69999999999999</v>
      </c>
      <c r="GE29" s="411">
        <v>160.4</v>
      </c>
      <c r="GF29" s="411">
        <v>152.80000000000001</v>
      </c>
      <c r="GG29" s="411">
        <v>59.5</v>
      </c>
      <c r="GH29" s="411">
        <v>101</v>
      </c>
      <c r="GI29" s="411">
        <v>100.7</v>
      </c>
      <c r="GJ29" s="412" t="s">
        <v>197</v>
      </c>
      <c r="GK29" s="412" t="s">
        <v>197</v>
      </c>
      <c r="GL29" s="412" t="s">
        <v>197</v>
      </c>
      <c r="GM29" s="411">
        <v>28.3</v>
      </c>
      <c r="GN29" s="411">
        <v>42.9</v>
      </c>
      <c r="GO29" s="411">
        <v>37.6</v>
      </c>
      <c r="GP29" s="412" t="s">
        <v>197</v>
      </c>
      <c r="GQ29" s="412" t="s">
        <v>197</v>
      </c>
      <c r="GR29" s="412" t="s">
        <v>197</v>
      </c>
      <c r="GS29" s="411">
        <v>38.4</v>
      </c>
      <c r="GT29" s="411">
        <v>92.2</v>
      </c>
      <c r="GU29" s="411">
        <v>81.3</v>
      </c>
      <c r="GV29" s="412" t="s">
        <v>197</v>
      </c>
      <c r="GW29" s="412" t="s">
        <v>197</v>
      </c>
      <c r="GX29" s="412" t="s">
        <v>197</v>
      </c>
      <c r="GY29" s="411">
        <v>100</v>
      </c>
      <c r="GZ29" s="411">
        <v>66.2</v>
      </c>
      <c r="HA29" s="411">
        <v>82.7</v>
      </c>
      <c r="HB29" s="411">
        <v>85.6</v>
      </c>
      <c r="HC29" s="411">
        <v>80.900000000000006</v>
      </c>
      <c r="HD29" s="411">
        <v>82.3</v>
      </c>
      <c r="HE29" s="412" t="s">
        <v>197</v>
      </c>
      <c r="HF29" s="412" t="s">
        <v>197</v>
      </c>
      <c r="HG29" s="412" t="s">
        <v>197</v>
      </c>
      <c r="HH29" s="412" t="s">
        <v>197</v>
      </c>
      <c r="HI29" s="412" t="s">
        <v>197</v>
      </c>
      <c r="HJ29" s="412" t="s">
        <v>197</v>
      </c>
      <c r="HK29" s="412" t="s">
        <v>197</v>
      </c>
      <c r="HL29" s="412" t="s">
        <v>197</v>
      </c>
      <c r="HM29" s="412" t="s">
        <v>197</v>
      </c>
      <c r="HN29" s="412" t="s">
        <v>197</v>
      </c>
      <c r="HO29" s="412" t="s">
        <v>197</v>
      </c>
      <c r="HP29" s="412" t="s">
        <v>197</v>
      </c>
      <c r="HQ29" s="412" t="s">
        <v>197</v>
      </c>
      <c r="HR29" s="412" t="s">
        <v>197</v>
      </c>
      <c r="HS29" s="412" t="s">
        <v>197</v>
      </c>
      <c r="HT29" s="412" t="s">
        <v>197</v>
      </c>
      <c r="HU29" s="411">
        <v>89.5</v>
      </c>
      <c r="HV29" s="411">
        <v>111.4</v>
      </c>
      <c r="HW29" s="411">
        <v>110.1</v>
      </c>
      <c r="HX29" s="412" t="s">
        <v>197</v>
      </c>
      <c r="HY29" s="412" t="s">
        <v>197</v>
      </c>
      <c r="HZ29" s="412" t="s">
        <v>197</v>
      </c>
      <c r="IA29" s="412" t="s">
        <v>197</v>
      </c>
      <c r="IB29" s="412" t="s">
        <v>197</v>
      </c>
      <c r="IC29" s="412" t="s">
        <v>197</v>
      </c>
      <c r="ID29" s="411">
        <v>48.8</v>
      </c>
      <c r="IE29" s="412" t="s">
        <v>197</v>
      </c>
      <c r="IF29" s="412" t="s">
        <v>197</v>
      </c>
      <c r="IG29" s="412" t="s">
        <v>197</v>
      </c>
      <c r="IH29" s="411">
        <v>80.3</v>
      </c>
      <c r="II29" s="412" t="s">
        <v>197</v>
      </c>
      <c r="IJ29" s="412" t="s">
        <v>197</v>
      </c>
      <c r="IK29" s="412" t="s">
        <v>197</v>
      </c>
      <c r="IL29" s="412" t="s">
        <v>197</v>
      </c>
      <c r="IM29" s="412" t="s">
        <v>197</v>
      </c>
      <c r="IN29" s="412" t="s">
        <v>197</v>
      </c>
      <c r="IO29" s="412" t="s">
        <v>197</v>
      </c>
      <c r="IP29" s="412" t="s">
        <v>197</v>
      </c>
      <c r="IQ29" s="411">
        <v>355.6</v>
      </c>
      <c r="IR29" s="411">
        <v>157.4</v>
      </c>
      <c r="IS29" s="411">
        <v>167.9</v>
      </c>
      <c r="IT29" s="411">
        <v>164</v>
      </c>
      <c r="IU29" s="411">
        <v>44.4</v>
      </c>
      <c r="IV29" s="411">
        <v>2.5</v>
      </c>
      <c r="IW29" s="411">
        <v>11.3</v>
      </c>
      <c r="IX29" s="412" t="s">
        <v>197</v>
      </c>
      <c r="IY29" s="412" t="s">
        <v>197</v>
      </c>
      <c r="IZ29" s="412" t="s">
        <v>197</v>
      </c>
      <c r="JA29" s="412" t="s">
        <v>197</v>
      </c>
      <c r="JB29" s="412" t="s">
        <v>197</v>
      </c>
      <c r="JC29" s="412" t="s">
        <v>197</v>
      </c>
      <c r="JD29" s="412" t="s">
        <v>197</v>
      </c>
      <c r="JE29" s="412" t="s">
        <v>197</v>
      </c>
      <c r="JF29" s="49" t="s">
        <v>87</v>
      </c>
      <c r="JG29" s="49" t="s">
        <v>87</v>
      </c>
      <c r="JH29" s="49" t="s">
        <v>87</v>
      </c>
      <c r="JI29" s="49">
        <v>69.3</v>
      </c>
      <c r="JJ29" s="49">
        <v>63.2</v>
      </c>
      <c r="JK29" s="49">
        <v>83.6</v>
      </c>
      <c r="JL29" s="49">
        <v>60.9</v>
      </c>
      <c r="JM29" s="49">
        <v>70.400000000000006</v>
      </c>
      <c r="JN29" s="49">
        <v>88.3</v>
      </c>
      <c r="JO29" s="49">
        <v>45.8</v>
      </c>
    </row>
    <row r="30" spans="1:275">
      <c r="A30" s="45"/>
      <c r="B30" s="46" t="s">
        <v>1746</v>
      </c>
      <c r="C30" s="300" t="s">
        <v>1249</v>
      </c>
      <c r="D30" s="46" t="s">
        <v>120</v>
      </c>
      <c r="E30" s="300" t="s">
        <v>1</v>
      </c>
      <c r="F30" s="47" t="s">
        <v>197</v>
      </c>
      <c r="G30" s="47" t="s">
        <v>197</v>
      </c>
      <c r="H30" s="411">
        <v>101.8</v>
      </c>
      <c r="I30" s="411">
        <v>105.5</v>
      </c>
      <c r="J30" s="411">
        <v>120.2</v>
      </c>
      <c r="K30" s="412" t="s">
        <v>197</v>
      </c>
      <c r="L30" s="411">
        <v>133.69999999999999</v>
      </c>
      <c r="M30" s="411">
        <v>198.4</v>
      </c>
      <c r="N30" s="412" t="s">
        <v>197</v>
      </c>
      <c r="O30" s="412" t="s">
        <v>197</v>
      </c>
      <c r="P30" s="411">
        <v>127</v>
      </c>
      <c r="Q30" s="412" t="s">
        <v>197</v>
      </c>
      <c r="R30" s="411">
        <v>123.6</v>
      </c>
      <c r="S30" s="411">
        <v>107.3</v>
      </c>
      <c r="T30" s="412" t="s">
        <v>197</v>
      </c>
      <c r="U30" s="411">
        <v>132.30000000000001</v>
      </c>
      <c r="V30" s="412" t="s">
        <v>197</v>
      </c>
      <c r="W30" s="412" t="s">
        <v>197</v>
      </c>
      <c r="X30" s="412" t="s">
        <v>197</v>
      </c>
      <c r="Y30" s="412" t="s">
        <v>197</v>
      </c>
      <c r="Z30" s="411">
        <v>40.700000000000003</v>
      </c>
      <c r="AA30" s="411">
        <v>8.4</v>
      </c>
      <c r="AB30" s="411">
        <v>81.5</v>
      </c>
      <c r="AC30" s="411">
        <v>286.8</v>
      </c>
      <c r="AD30" s="412" t="s">
        <v>197</v>
      </c>
      <c r="AE30" s="411">
        <v>122.3</v>
      </c>
      <c r="AF30" s="411">
        <v>134.19999999999999</v>
      </c>
      <c r="AG30" s="411">
        <v>72.8</v>
      </c>
      <c r="AH30" s="411">
        <v>103.7</v>
      </c>
      <c r="AI30" s="412" t="s">
        <v>197</v>
      </c>
      <c r="AJ30" s="412" t="s">
        <v>197</v>
      </c>
      <c r="AK30" s="412" t="s">
        <v>197</v>
      </c>
      <c r="AL30" s="412" t="s">
        <v>197</v>
      </c>
      <c r="AM30" s="412" t="s">
        <v>197</v>
      </c>
      <c r="AN30" s="412" t="s">
        <v>197</v>
      </c>
      <c r="AO30" s="412" t="s">
        <v>197</v>
      </c>
      <c r="AP30" s="412" t="s">
        <v>197</v>
      </c>
      <c r="AQ30" s="411">
        <v>119.5</v>
      </c>
      <c r="AR30" s="411">
        <v>226.7</v>
      </c>
      <c r="AS30" s="412" t="s">
        <v>197</v>
      </c>
      <c r="AT30" s="411">
        <v>142.19999999999999</v>
      </c>
      <c r="AU30" s="412" t="s">
        <v>197</v>
      </c>
      <c r="AV30" s="412" t="s">
        <v>197</v>
      </c>
      <c r="AW30" s="411">
        <v>89.1</v>
      </c>
      <c r="AX30" s="412" t="s">
        <v>197</v>
      </c>
      <c r="AY30" s="412" t="s">
        <v>197</v>
      </c>
      <c r="AZ30" s="411">
        <v>116</v>
      </c>
      <c r="BA30" s="411">
        <v>115.6</v>
      </c>
      <c r="BB30" s="411">
        <v>115.7</v>
      </c>
      <c r="BC30" s="411">
        <v>142.30000000000001</v>
      </c>
      <c r="BD30" s="411">
        <v>115.4</v>
      </c>
      <c r="BE30" s="411">
        <v>121.3</v>
      </c>
      <c r="BF30" s="411">
        <v>157.80000000000001</v>
      </c>
      <c r="BG30" s="411">
        <v>110</v>
      </c>
      <c r="BH30" s="411">
        <v>113.4</v>
      </c>
      <c r="BI30" s="411">
        <v>114.1</v>
      </c>
      <c r="BJ30" s="411">
        <v>126.1</v>
      </c>
      <c r="BK30" s="411">
        <v>120</v>
      </c>
      <c r="BL30" s="412" t="s">
        <v>197</v>
      </c>
      <c r="BM30" s="412" t="s">
        <v>197</v>
      </c>
      <c r="BN30" s="412" t="s">
        <v>197</v>
      </c>
      <c r="BO30" s="412" t="s">
        <v>197</v>
      </c>
      <c r="BP30" s="412" t="s">
        <v>197</v>
      </c>
      <c r="BQ30" s="412" t="s">
        <v>197</v>
      </c>
      <c r="BR30" s="412" t="s">
        <v>197</v>
      </c>
      <c r="BS30" s="412" t="s">
        <v>197</v>
      </c>
      <c r="BT30" s="412" t="s">
        <v>197</v>
      </c>
      <c r="BU30" s="411">
        <v>85.5</v>
      </c>
      <c r="BV30" s="411">
        <v>178.5</v>
      </c>
      <c r="BW30" s="411">
        <v>149.19999999999999</v>
      </c>
      <c r="BX30" s="411">
        <v>314.60000000000002</v>
      </c>
      <c r="BY30" s="411">
        <v>267</v>
      </c>
      <c r="BZ30" s="411">
        <v>297.60000000000002</v>
      </c>
      <c r="CA30" s="411">
        <v>85</v>
      </c>
      <c r="CB30" s="411">
        <v>165.3</v>
      </c>
      <c r="CC30" s="411">
        <v>133.9</v>
      </c>
      <c r="CD30" s="411">
        <v>264.7</v>
      </c>
      <c r="CE30" s="411">
        <v>87.4</v>
      </c>
      <c r="CF30" s="411">
        <v>174</v>
      </c>
      <c r="CG30" s="412" t="s">
        <v>197</v>
      </c>
      <c r="CH30" s="412" t="s">
        <v>197</v>
      </c>
      <c r="CI30" s="412" t="s">
        <v>197</v>
      </c>
      <c r="CJ30" s="411">
        <v>107.2</v>
      </c>
      <c r="CK30" s="411">
        <v>59</v>
      </c>
      <c r="CL30" s="411">
        <v>78.900000000000006</v>
      </c>
      <c r="CM30" s="412" t="s">
        <v>197</v>
      </c>
      <c r="CN30" s="412" t="s">
        <v>197</v>
      </c>
      <c r="CO30" s="412" t="s">
        <v>197</v>
      </c>
      <c r="CP30" s="412" t="s">
        <v>197</v>
      </c>
      <c r="CQ30" s="412" t="s">
        <v>197</v>
      </c>
      <c r="CR30" s="412" t="s">
        <v>197</v>
      </c>
      <c r="CS30" s="412" t="s">
        <v>197</v>
      </c>
      <c r="CT30" s="412" t="s">
        <v>197</v>
      </c>
      <c r="CU30" s="412" t="s">
        <v>197</v>
      </c>
      <c r="CV30" s="412" t="s">
        <v>197</v>
      </c>
      <c r="CW30" s="412" t="s">
        <v>197</v>
      </c>
      <c r="CX30" s="412" t="s">
        <v>197</v>
      </c>
      <c r="CY30" s="412" t="s">
        <v>197</v>
      </c>
      <c r="CZ30" s="412" t="s">
        <v>197</v>
      </c>
      <c r="DA30" s="411">
        <v>71.900000000000006</v>
      </c>
      <c r="DB30" s="411">
        <v>155.6</v>
      </c>
      <c r="DC30" s="411">
        <v>129.4</v>
      </c>
      <c r="DD30" s="411">
        <v>327.8</v>
      </c>
      <c r="DE30" s="411">
        <v>224</v>
      </c>
      <c r="DF30" s="411">
        <v>288.8</v>
      </c>
      <c r="DG30" s="411">
        <v>58</v>
      </c>
      <c r="DH30" s="411">
        <v>159.69999999999999</v>
      </c>
      <c r="DI30" s="411">
        <v>124.8</v>
      </c>
      <c r="DJ30" s="411">
        <v>289.8</v>
      </c>
      <c r="DK30" s="411">
        <v>112.3</v>
      </c>
      <c r="DL30" s="411">
        <v>194.4</v>
      </c>
      <c r="DM30" s="411">
        <v>126.8</v>
      </c>
      <c r="DN30" s="411">
        <v>58.7</v>
      </c>
      <c r="DO30" s="411">
        <v>84.2</v>
      </c>
      <c r="DP30" s="412" t="s">
        <v>197</v>
      </c>
      <c r="DQ30" s="412" t="s">
        <v>197</v>
      </c>
      <c r="DR30" s="412" t="s">
        <v>197</v>
      </c>
      <c r="DS30" s="412" t="s">
        <v>197</v>
      </c>
      <c r="DT30" s="412" t="s">
        <v>197</v>
      </c>
      <c r="DU30" s="412" t="s">
        <v>197</v>
      </c>
      <c r="DV30" s="412" t="s">
        <v>197</v>
      </c>
      <c r="DW30" s="412" t="s">
        <v>197</v>
      </c>
      <c r="DX30" s="412" t="s">
        <v>197</v>
      </c>
      <c r="DY30" s="411">
        <v>221.7</v>
      </c>
      <c r="DZ30" s="411">
        <v>572.4</v>
      </c>
      <c r="EA30" s="411">
        <v>374.8</v>
      </c>
      <c r="EB30" s="411">
        <v>64.3</v>
      </c>
      <c r="EC30" s="411">
        <v>182.9</v>
      </c>
      <c r="ED30" s="411">
        <v>150.30000000000001</v>
      </c>
      <c r="EE30" s="412" t="s">
        <v>197</v>
      </c>
      <c r="EF30" s="412" t="s">
        <v>197</v>
      </c>
      <c r="EG30" s="412" t="s">
        <v>197</v>
      </c>
      <c r="EH30" s="412" t="s">
        <v>197</v>
      </c>
      <c r="EI30" s="412" t="s">
        <v>197</v>
      </c>
      <c r="EJ30" s="412" t="s">
        <v>197</v>
      </c>
      <c r="EK30" s="412" t="s">
        <v>197</v>
      </c>
      <c r="EL30" s="412" t="s">
        <v>197</v>
      </c>
      <c r="EM30" s="412" t="s">
        <v>197</v>
      </c>
      <c r="EN30" s="412" t="s">
        <v>197</v>
      </c>
      <c r="EO30" s="412" t="s">
        <v>197</v>
      </c>
      <c r="EP30" s="412" t="s">
        <v>197</v>
      </c>
      <c r="EQ30" s="412" t="s">
        <v>197</v>
      </c>
      <c r="ER30" s="412" t="s">
        <v>197</v>
      </c>
      <c r="ES30" s="412" t="s">
        <v>197</v>
      </c>
      <c r="ET30" s="411">
        <v>153.69999999999999</v>
      </c>
      <c r="EU30" s="412" t="s">
        <v>197</v>
      </c>
      <c r="EV30" s="411">
        <v>115.5</v>
      </c>
      <c r="EW30" s="411">
        <v>59.8</v>
      </c>
      <c r="EX30" s="411">
        <v>77.2</v>
      </c>
      <c r="EY30" s="412" t="s">
        <v>197</v>
      </c>
      <c r="EZ30" s="411">
        <v>64.5</v>
      </c>
      <c r="FA30" s="411">
        <v>154.4</v>
      </c>
      <c r="FB30" s="411">
        <v>119.2</v>
      </c>
      <c r="FC30" s="412" t="s">
        <v>197</v>
      </c>
      <c r="FD30" s="411">
        <v>77.599999999999994</v>
      </c>
      <c r="FE30" s="411">
        <v>165.7</v>
      </c>
      <c r="FF30" s="411">
        <v>128.4</v>
      </c>
      <c r="FG30" s="412" t="s">
        <v>197</v>
      </c>
      <c r="FH30" s="412" t="s">
        <v>197</v>
      </c>
      <c r="FI30" s="412" t="s">
        <v>197</v>
      </c>
      <c r="FJ30" s="412" t="s">
        <v>197</v>
      </c>
      <c r="FK30" s="412" t="s">
        <v>197</v>
      </c>
      <c r="FL30" s="412" t="s">
        <v>197</v>
      </c>
      <c r="FM30" s="411">
        <v>113.7</v>
      </c>
      <c r="FN30" s="411">
        <v>195.4</v>
      </c>
      <c r="FO30" s="411">
        <v>148.19999999999999</v>
      </c>
      <c r="FP30" s="411">
        <v>83.1</v>
      </c>
      <c r="FQ30" s="411">
        <v>132.9</v>
      </c>
      <c r="FR30" s="411">
        <v>115.6</v>
      </c>
      <c r="FS30" s="411">
        <v>142.69999999999999</v>
      </c>
      <c r="FT30" s="411">
        <v>178.5</v>
      </c>
      <c r="FU30" s="411">
        <v>156.19999999999999</v>
      </c>
      <c r="FV30" s="411">
        <v>112.9</v>
      </c>
      <c r="FW30" s="412" t="s">
        <v>197</v>
      </c>
      <c r="FX30" s="411">
        <v>171.8</v>
      </c>
      <c r="FY30" s="411">
        <v>132.30000000000001</v>
      </c>
      <c r="FZ30" s="411">
        <v>132.69999999999999</v>
      </c>
      <c r="GA30" s="411">
        <v>100.4</v>
      </c>
      <c r="GB30" s="411">
        <v>64.099999999999994</v>
      </c>
      <c r="GC30" s="411">
        <v>71</v>
      </c>
      <c r="GD30" s="412" t="s">
        <v>197</v>
      </c>
      <c r="GE30" s="412" t="s">
        <v>197</v>
      </c>
      <c r="GF30" s="412" t="s">
        <v>197</v>
      </c>
      <c r="GG30" s="411">
        <v>479.3</v>
      </c>
      <c r="GH30" s="411">
        <v>216.3</v>
      </c>
      <c r="GI30" s="411">
        <v>218</v>
      </c>
      <c r="GJ30" s="412" t="s">
        <v>197</v>
      </c>
      <c r="GK30" s="412" t="s">
        <v>197</v>
      </c>
      <c r="GL30" s="412" t="s">
        <v>197</v>
      </c>
      <c r="GM30" s="411">
        <v>77.8</v>
      </c>
      <c r="GN30" s="411">
        <v>98.3</v>
      </c>
      <c r="GO30" s="411">
        <v>90.9</v>
      </c>
      <c r="GP30" s="412" t="s">
        <v>197</v>
      </c>
      <c r="GQ30" s="412" t="s">
        <v>197</v>
      </c>
      <c r="GR30" s="412" t="s">
        <v>197</v>
      </c>
      <c r="GS30" s="411">
        <v>98.1</v>
      </c>
      <c r="GT30" s="411">
        <v>96.1</v>
      </c>
      <c r="GU30" s="411">
        <v>96.5</v>
      </c>
      <c r="GV30" s="412" t="s">
        <v>197</v>
      </c>
      <c r="GW30" s="412" t="s">
        <v>197</v>
      </c>
      <c r="GX30" s="412" t="s">
        <v>197</v>
      </c>
      <c r="GY30" s="411">
        <v>117.9</v>
      </c>
      <c r="GZ30" s="411">
        <v>70.3</v>
      </c>
      <c r="HA30" s="411">
        <v>93.5</v>
      </c>
      <c r="HB30" s="411">
        <v>103.2</v>
      </c>
      <c r="HC30" s="411">
        <v>60.3</v>
      </c>
      <c r="HD30" s="411">
        <v>73.400000000000006</v>
      </c>
      <c r="HE30" s="412" t="s">
        <v>197</v>
      </c>
      <c r="HF30" s="412" t="s">
        <v>197</v>
      </c>
      <c r="HG30" s="412" t="s">
        <v>197</v>
      </c>
      <c r="HH30" s="412" t="s">
        <v>197</v>
      </c>
      <c r="HI30" s="412" t="s">
        <v>197</v>
      </c>
      <c r="HJ30" s="412" t="s">
        <v>197</v>
      </c>
      <c r="HK30" s="412" t="s">
        <v>197</v>
      </c>
      <c r="HL30" s="412" t="s">
        <v>197</v>
      </c>
      <c r="HM30" s="412" t="s">
        <v>197</v>
      </c>
      <c r="HN30" s="412" t="s">
        <v>197</v>
      </c>
      <c r="HO30" s="412" t="s">
        <v>197</v>
      </c>
      <c r="HP30" s="412" t="s">
        <v>197</v>
      </c>
      <c r="HQ30" s="412" t="s">
        <v>197</v>
      </c>
      <c r="HR30" s="412" t="s">
        <v>197</v>
      </c>
      <c r="HS30" s="412" t="s">
        <v>197</v>
      </c>
      <c r="HT30" s="412" t="s">
        <v>197</v>
      </c>
      <c r="HU30" s="411">
        <v>130.1</v>
      </c>
      <c r="HV30" s="411">
        <v>92</v>
      </c>
      <c r="HW30" s="411">
        <v>94.1</v>
      </c>
      <c r="HX30" s="412" t="s">
        <v>197</v>
      </c>
      <c r="HY30" s="412" t="s">
        <v>197</v>
      </c>
      <c r="HZ30" s="412" t="s">
        <v>197</v>
      </c>
      <c r="IA30" s="412" t="s">
        <v>197</v>
      </c>
      <c r="IB30" s="412" t="s">
        <v>197</v>
      </c>
      <c r="IC30" s="412" t="s">
        <v>197</v>
      </c>
      <c r="ID30" s="411">
        <v>1301.0999999999999</v>
      </c>
      <c r="IE30" s="412" t="s">
        <v>197</v>
      </c>
      <c r="IF30" s="412" t="s">
        <v>197</v>
      </c>
      <c r="IG30" s="412" t="s">
        <v>197</v>
      </c>
      <c r="IH30" s="411">
        <v>112.4</v>
      </c>
      <c r="II30" s="412" t="s">
        <v>197</v>
      </c>
      <c r="IJ30" s="412" t="s">
        <v>197</v>
      </c>
      <c r="IK30" s="412" t="s">
        <v>197</v>
      </c>
      <c r="IL30" s="412" t="s">
        <v>197</v>
      </c>
      <c r="IM30" s="412" t="s">
        <v>197</v>
      </c>
      <c r="IN30" s="412" t="s">
        <v>197</v>
      </c>
      <c r="IO30" s="412" t="s">
        <v>197</v>
      </c>
      <c r="IP30" s="412" t="s">
        <v>197</v>
      </c>
      <c r="IQ30" s="411">
        <v>314.2</v>
      </c>
      <c r="IR30" s="411">
        <v>196.6</v>
      </c>
      <c r="IS30" s="411">
        <v>193.7</v>
      </c>
      <c r="IT30" s="411">
        <v>194.8</v>
      </c>
      <c r="IU30" s="411">
        <v>54.2</v>
      </c>
      <c r="IV30" s="411">
        <v>71.5</v>
      </c>
      <c r="IW30" s="411">
        <v>67.900000000000006</v>
      </c>
      <c r="IX30" s="412" t="s">
        <v>197</v>
      </c>
      <c r="IY30" s="412" t="s">
        <v>197</v>
      </c>
      <c r="IZ30" s="412" t="s">
        <v>197</v>
      </c>
      <c r="JA30" s="412" t="s">
        <v>197</v>
      </c>
      <c r="JB30" s="412" t="s">
        <v>197</v>
      </c>
      <c r="JC30" s="411">
        <v>68</v>
      </c>
      <c r="JD30" s="411">
        <v>57.3</v>
      </c>
      <c r="JE30" s="411">
        <v>59.8</v>
      </c>
      <c r="JF30" s="48" t="s">
        <v>87</v>
      </c>
      <c r="JG30" s="48" t="s">
        <v>87</v>
      </c>
      <c r="JH30" s="48" t="s">
        <v>87</v>
      </c>
      <c r="JI30" s="48">
        <v>66.599999999999994</v>
      </c>
      <c r="JJ30" s="48">
        <v>52.9</v>
      </c>
      <c r="JK30" s="48">
        <v>61.8</v>
      </c>
      <c r="JL30" s="48">
        <v>69.099999999999994</v>
      </c>
      <c r="JM30" s="48">
        <v>109.6</v>
      </c>
      <c r="JN30" s="48">
        <v>106.3</v>
      </c>
      <c r="JO30" s="48" t="s">
        <v>87</v>
      </c>
    </row>
    <row r="31" spans="1:275">
      <c r="A31" s="45"/>
      <c r="B31" s="46" t="s">
        <v>1747</v>
      </c>
      <c r="C31" s="300" t="s">
        <v>1250</v>
      </c>
      <c r="D31" s="46" t="s">
        <v>120</v>
      </c>
      <c r="E31" s="300" t="s">
        <v>1</v>
      </c>
      <c r="F31" s="47" t="s">
        <v>197</v>
      </c>
      <c r="G31" s="47" t="s">
        <v>197</v>
      </c>
      <c r="H31" s="411">
        <v>86</v>
      </c>
      <c r="I31" s="411">
        <v>101.9</v>
      </c>
      <c r="J31" s="411">
        <v>83.7</v>
      </c>
      <c r="K31" s="412" t="s">
        <v>197</v>
      </c>
      <c r="L31" s="412" t="s">
        <v>197</v>
      </c>
      <c r="M31" s="412" t="s">
        <v>197</v>
      </c>
      <c r="N31" s="412" t="s">
        <v>197</v>
      </c>
      <c r="O31" s="412" t="s">
        <v>197</v>
      </c>
      <c r="P31" s="412" t="s">
        <v>197</v>
      </c>
      <c r="Q31" s="412" t="s">
        <v>197</v>
      </c>
      <c r="R31" s="412" t="s">
        <v>197</v>
      </c>
      <c r="S31" s="412" t="s">
        <v>197</v>
      </c>
      <c r="T31" s="412" t="s">
        <v>197</v>
      </c>
      <c r="U31" s="412" t="s">
        <v>197</v>
      </c>
      <c r="V31" s="412" t="s">
        <v>197</v>
      </c>
      <c r="W31" s="412" t="s">
        <v>197</v>
      </c>
      <c r="X31" s="412" t="s">
        <v>197</v>
      </c>
      <c r="Y31" s="412" t="s">
        <v>197</v>
      </c>
      <c r="Z31" s="412" t="s">
        <v>197</v>
      </c>
      <c r="AA31" s="412" t="s">
        <v>197</v>
      </c>
      <c r="AB31" s="412" t="s">
        <v>197</v>
      </c>
      <c r="AC31" s="412" t="s">
        <v>197</v>
      </c>
      <c r="AD31" s="412" t="s">
        <v>197</v>
      </c>
      <c r="AE31" s="412" t="s">
        <v>197</v>
      </c>
      <c r="AF31" s="412" t="s">
        <v>197</v>
      </c>
      <c r="AG31" s="412" t="s">
        <v>197</v>
      </c>
      <c r="AH31" s="412" t="s">
        <v>197</v>
      </c>
      <c r="AI31" s="412" t="s">
        <v>197</v>
      </c>
      <c r="AJ31" s="412" t="s">
        <v>197</v>
      </c>
      <c r="AK31" s="412" t="s">
        <v>197</v>
      </c>
      <c r="AL31" s="412" t="s">
        <v>197</v>
      </c>
      <c r="AM31" s="412" t="s">
        <v>197</v>
      </c>
      <c r="AN31" s="412" t="s">
        <v>197</v>
      </c>
      <c r="AO31" s="412" t="s">
        <v>197</v>
      </c>
      <c r="AP31" s="412" t="s">
        <v>197</v>
      </c>
      <c r="AQ31" s="412" t="s">
        <v>197</v>
      </c>
      <c r="AR31" s="412" t="s">
        <v>197</v>
      </c>
      <c r="AS31" s="412" t="s">
        <v>197</v>
      </c>
      <c r="AT31" s="412" t="s">
        <v>197</v>
      </c>
      <c r="AU31" s="412" t="s">
        <v>197</v>
      </c>
      <c r="AV31" s="412" t="s">
        <v>197</v>
      </c>
      <c r="AW31" s="412" t="s">
        <v>197</v>
      </c>
      <c r="AX31" s="412" t="s">
        <v>197</v>
      </c>
      <c r="AY31" s="412" t="s">
        <v>197</v>
      </c>
      <c r="AZ31" s="411">
        <v>51.9</v>
      </c>
      <c r="BA31" s="411">
        <v>62.8</v>
      </c>
      <c r="BB31" s="411">
        <v>62.3</v>
      </c>
      <c r="BC31" s="411">
        <v>61.5</v>
      </c>
      <c r="BD31" s="411">
        <v>71.3</v>
      </c>
      <c r="BE31" s="411">
        <v>69</v>
      </c>
      <c r="BF31" s="411">
        <v>80.2</v>
      </c>
      <c r="BG31" s="411">
        <v>66.5</v>
      </c>
      <c r="BH31" s="411">
        <v>67.5</v>
      </c>
      <c r="BI31" s="412" t="s">
        <v>197</v>
      </c>
      <c r="BJ31" s="412" t="s">
        <v>197</v>
      </c>
      <c r="BK31" s="412" t="s">
        <v>197</v>
      </c>
      <c r="BL31" s="412" t="s">
        <v>197</v>
      </c>
      <c r="BM31" s="412" t="s">
        <v>197</v>
      </c>
      <c r="BN31" s="412" t="s">
        <v>197</v>
      </c>
      <c r="BO31" s="412" t="s">
        <v>197</v>
      </c>
      <c r="BP31" s="412" t="s">
        <v>197</v>
      </c>
      <c r="BQ31" s="412" t="s">
        <v>197</v>
      </c>
      <c r="BR31" s="412" t="s">
        <v>197</v>
      </c>
      <c r="BS31" s="412" t="s">
        <v>197</v>
      </c>
      <c r="BT31" s="412" t="s">
        <v>197</v>
      </c>
      <c r="BU31" s="412" t="s">
        <v>197</v>
      </c>
      <c r="BV31" s="412" t="s">
        <v>197</v>
      </c>
      <c r="BW31" s="412" t="s">
        <v>197</v>
      </c>
      <c r="BX31" s="412" t="s">
        <v>197</v>
      </c>
      <c r="BY31" s="412" t="s">
        <v>197</v>
      </c>
      <c r="BZ31" s="412" t="s">
        <v>197</v>
      </c>
      <c r="CA31" s="412" t="s">
        <v>197</v>
      </c>
      <c r="CB31" s="412" t="s">
        <v>197</v>
      </c>
      <c r="CC31" s="412" t="s">
        <v>197</v>
      </c>
      <c r="CD31" s="412" t="s">
        <v>197</v>
      </c>
      <c r="CE31" s="412" t="s">
        <v>197</v>
      </c>
      <c r="CF31" s="412" t="s">
        <v>197</v>
      </c>
      <c r="CG31" s="412" t="s">
        <v>197</v>
      </c>
      <c r="CH31" s="412" t="s">
        <v>197</v>
      </c>
      <c r="CI31" s="412" t="s">
        <v>197</v>
      </c>
      <c r="CJ31" s="412" t="s">
        <v>197</v>
      </c>
      <c r="CK31" s="412" t="s">
        <v>197</v>
      </c>
      <c r="CL31" s="412" t="s">
        <v>197</v>
      </c>
      <c r="CM31" s="412" t="s">
        <v>197</v>
      </c>
      <c r="CN31" s="412" t="s">
        <v>197</v>
      </c>
      <c r="CO31" s="412" t="s">
        <v>197</v>
      </c>
      <c r="CP31" s="412" t="s">
        <v>197</v>
      </c>
      <c r="CQ31" s="412" t="s">
        <v>197</v>
      </c>
      <c r="CR31" s="412" t="s">
        <v>197</v>
      </c>
      <c r="CS31" s="412" t="s">
        <v>197</v>
      </c>
      <c r="CT31" s="412" t="s">
        <v>197</v>
      </c>
      <c r="CU31" s="412" t="s">
        <v>197</v>
      </c>
      <c r="CV31" s="412" t="s">
        <v>197</v>
      </c>
      <c r="CW31" s="412" t="s">
        <v>197</v>
      </c>
      <c r="CX31" s="412" t="s">
        <v>197</v>
      </c>
      <c r="CY31" s="412" t="s">
        <v>197</v>
      </c>
      <c r="CZ31" s="412" t="s">
        <v>197</v>
      </c>
      <c r="DA31" s="412" t="s">
        <v>197</v>
      </c>
      <c r="DB31" s="412" t="s">
        <v>197</v>
      </c>
      <c r="DC31" s="412" t="s">
        <v>197</v>
      </c>
      <c r="DD31" s="412" t="s">
        <v>197</v>
      </c>
      <c r="DE31" s="412" t="s">
        <v>197</v>
      </c>
      <c r="DF31" s="412" t="s">
        <v>197</v>
      </c>
      <c r="DG31" s="412" t="s">
        <v>197</v>
      </c>
      <c r="DH31" s="412" t="s">
        <v>197</v>
      </c>
      <c r="DI31" s="412" t="s">
        <v>197</v>
      </c>
      <c r="DJ31" s="412" t="s">
        <v>197</v>
      </c>
      <c r="DK31" s="412" t="s">
        <v>197</v>
      </c>
      <c r="DL31" s="412" t="s">
        <v>197</v>
      </c>
      <c r="DM31" s="412" t="s">
        <v>197</v>
      </c>
      <c r="DN31" s="412" t="s">
        <v>197</v>
      </c>
      <c r="DO31" s="412" t="s">
        <v>197</v>
      </c>
      <c r="DP31" s="412" t="s">
        <v>197</v>
      </c>
      <c r="DQ31" s="412" t="s">
        <v>197</v>
      </c>
      <c r="DR31" s="412" t="s">
        <v>197</v>
      </c>
      <c r="DS31" s="412" t="s">
        <v>197</v>
      </c>
      <c r="DT31" s="412" t="s">
        <v>197</v>
      </c>
      <c r="DU31" s="412" t="s">
        <v>197</v>
      </c>
      <c r="DV31" s="412" t="s">
        <v>197</v>
      </c>
      <c r="DW31" s="412" t="s">
        <v>197</v>
      </c>
      <c r="DX31" s="412" t="s">
        <v>197</v>
      </c>
      <c r="DY31" s="412" t="s">
        <v>197</v>
      </c>
      <c r="DZ31" s="412" t="s">
        <v>197</v>
      </c>
      <c r="EA31" s="412" t="s">
        <v>197</v>
      </c>
      <c r="EB31" s="412" t="s">
        <v>197</v>
      </c>
      <c r="EC31" s="412" t="s">
        <v>197</v>
      </c>
      <c r="ED31" s="412" t="s">
        <v>197</v>
      </c>
      <c r="EE31" s="412" t="s">
        <v>197</v>
      </c>
      <c r="EF31" s="412" t="s">
        <v>197</v>
      </c>
      <c r="EG31" s="412" t="s">
        <v>197</v>
      </c>
      <c r="EH31" s="412" t="s">
        <v>197</v>
      </c>
      <c r="EI31" s="412" t="s">
        <v>197</v>
      </c>
      <c r="EJ31" s="412" t="s">
        <v>197</v>
      </c>
      <c r="EK31" s="412" t="s">
        <v>197</v>
      </c>
      <c r="EL31" s="412" t="s">
        <v>197</v>
      </c>
      <c r="EM31" s="412" t="s">
        <v>197</v>
      </c>
      <c r="EN31" s="412" t="s">
        <v>197</v>
      </c>
      <c r="EO31" s="412" t="s">
        <v>197</v>
      </c>
      <c r="EP31" s="412" t="s">
        <v>197</v>
      </c>
      <c r="EQ31" s="412" t="s">
        <v>197</v>
      </c>
      <c r="ER31" s="412" t="s">
        <v>197</v>
      </c>
      <c r="ES31" s="412" t="s">
        <v>197</v>
      </c>
      <c r="ET31" s="412" t="s">
        <v>197</v>
      </c>
      <c r="EU31" s="412" t="s">
        <v>197</v>
      </c>
      <c r="EV31" s="411">
        <v>52.4</v>
      </c>
      <c r="EW31" s="411">
        <v>37.700000000000003</v>
      </c>
      <c r="EX31" s="411">
        <v>42.4</v>
      </c>
      <c r="EY31" s="412" t="s">
        <v>197</v>
      </c>
      <c r="EZ31" s="411">
        <v>7.4</v>
      </c>
      <c r="FA31" s="411">
        <v>71.2</v>
      </c>
      <c r="FB31" s="411">
        <v>46.2</v>
      </c>
      <c r="FC31" s="412" t="s">
        <v>197</v>
      </c>
      <c r="FD31" s="411">
        <v>25.9</v>
      </c>
      <c r="FE31" s="411">
        <v>141.69999999999999</v>
      </c>
      <c r="FF31" s="411">
        <v>92.5</v>
      </c>
      <c r="FG31" s="412" t="s">
        <v>197</v>
      </c>
      <c r="FH31" s="412" t="s">
        <v>197</v>
      </c>
      <c r="FI31" s="412" t="s">
        <v>197</v>
      </c>
      <c r="FJ31" s="412" t="s">
        <v>197</v>
      </c>
      <c r="FK31" s="412" t="s">
        <v>197</v>
      </c>
      <c r="FL31" s="412" t="s">
        <v>197</v>
      </c>
      <c r="FM31" s="411">
        <v>17</v>
      </c>
      <c r="FN31" s="411">
        <v>72.099999999999994</v>
      </c>
      <c r="FO31" s="411">
        <v>40.1</v>
      </c>
      <c r="FP31" s="411">
        <v>9.9</v>
      </c>
      <c r="FQ31" s="411">
        <v>78.599999999999994</v>
      </c>
      <c r="FR31" s="411">
        <v>54.9</v>
      </c>
      <c r="FS31" s="412" t="s">
        <v>197</v>
      </c>
      <c r="FT31" s="412" t="s">
        <v>197</v>
      </c>
      <c r="FU31" s="412" t="s">
        <v>197</v>
      </c>
      <c r="FV31" s="412" t="s">
        <v>197</v>
      </c>
      <c r="FW31" s="412" t="s">
        <v>197</v>
      </c>
      <c r="FX31" s="411">
        <v>77</v>
      </c>
      <c r="FY31" s="411">
        <v>93.6</v>
      </c>
      <c r="FZ31" s="411">
        <v>93.4</v>
      </c>
      <c r="GA31" s="411">
        <v>37.200000000000003</v>
      </c>
      <c r="GB31" s="411">
        <v>90.1</v>
      </c>
      <c r="GC31" s="411">
        <v>80</v>
      </c>
      <c r="GD31" s="412" t="s">
        <v>197</v>
      </c>
      <c r="GE31" s="412" t="s">
        <v>197</v>
      </c>
      <c r="GF31" s="412" t="s">
        <v>197</v>
      </c>
      <c r="GG31" s="411">
        <v>273.10000000000002</v>
      </c>
      <c r="GH31" s="411">
        <v>228.5</v>
      </c>
      <c r="GI31" s="411">
        <v>228.8</v>
      </c>
      <c r="GJ31" s="412" t="s">
        <v>197</v>
      </c>
      <c r="GK31" s="412" t="s">
        <v>197</v>
      </c>
      <c r="GL31" s="412" t="s">
        <v>197</v>
      </c>
      <c r="GM31" s="412" t="s">
        <v>197</v>
      </c>
      <c r="GN31" s="412" t="s">
        <v>197</v>
      </c>
      <c r="GO31" s="412" t="s">
        <v>197</v>
      </c>
      <c r="GP31" s="412" t="s">
        <v>197</v>
      </c>
      <c r="GQ31" s="412" t="s">
        <v>197</v>
      </c>
      <c r="GR31" s="412" t="s">
        <v>197</v>
      </c>
      <c r="GS31" s="412" t="s">
        <v>197</v>
      </c>
      <c r="GT31" s="412" t="s">
        <v>197</v>
      </c>
      <c r="GU31" s="412" t="s">
        <v>197</v>
      </c>
      <c r="GV31" s="412" t="s">
        <v>197</v>
      </c>
      <c r="GW31" s="412" t="s">
        <v>197</v>
      </c>
      <c r="GX31" s="412" t="s">
        <v>197</v>
      </c>
      <c r="GY31" s="412" t="s">
        <v>197</v>
      </c>
      <c r="GZ31" s="412" t="s">
        <v>197</v>
      </c>
      <c r="HA31" s="412" t="s">
        <v>197</v>
      </c>
      <c r="HB31" s="412" t="s">
        <v>197</v>
      </c>
      <c r="HC31" s="412" t="s">
        <v>197</v>
      </c>
      <c r="HD31" s="412" t="s">
        <v>197</v>
      </c>
      <c r="HE31" s="412" t="s">
        <v>197</v>
      </c>
      <c r="HF31" s="412" t="s">
        <v>197</v>
      </c>
      <c r="HG31" s="412" t="s">
        <v>197</v>
      </c>
      <c r="HH31" s="412" t="s">
        <v>197</v>
      </c>
      <c r="HI31" s="412" t="s">
        <v>197</v>
      </c>
      <c r="HJ31" s="412" t="s">
        <v>197</v>
      </c>
      <c r="HK31" s="412" t="s">
        <v>197</v>
      </c>
      <c r="HL31" s="412" t="s">
        <v>197</v>
      </c>
      <c r="HM31" s="412" t="s">
        <v>197</v>
      </c>
      <c r="HN31" s="412" t="s">
        <v>197</v>
      </c>
      <c r="HO31" s="412" t="s">
        <v>197</v>
      </c>
      <c r="HP31" s="412" t="s">
        <v>197</v>
      </c>
      <c r="HQ31" s="412" t="s">
        <v>197</v>
      </c>
      <c r="HR31" s="412" t="s">
        <v>197</v>
      </c>
      <c r="HS31" s="412" t="s">
        <v>197</v>
      </c>
      <c r="HT31" s="412" t="s">
        <v>197</v>
      </c>
      <c r="HU31" s="411">
        <v>20.6</v>
      </c>
      <c r="HV31" s="411">
        <v>72.900000000000006</v>
      </c>
      <c r="HW31" s="411">
        <v>69.7</v>
      </c>
      <c r="HX31" s="412" t="s">
        <v>197</v>
      </c>
      <c r="HY31" s="412" t="s">
        <v>197</v>
      </c>
      <c r="HZ31" s="412" t="s">
        <v>197</v>
      </c>
      <c r="IA31" s="412" t="s">
        <v>197</v>
      </c>
      <c r="IB31" s="412" t="s">
        <v>197</v>
      </c>
      <c r="IC31" s="412" t="s">
        <v>197</v>
      </c>
      <c r="ID31" s="411">
        <v>26.9</v>
      </c>
      <c r="IE31" s="412" t="s">
        <v>197</v>
      </c>
      <c r="IF31" s="412" t="s">
        <v>197</v>
      </c>
      <c r="IG31" s="412" t="s">
        <v>197</v>
      </c>
      <c r="IH31" s="412" t="s">
        <v>197</v>
      </c>
      <c r="II31" s="412" t="s">
        <v>197</v>
      </c>
      <c r="IJ31" s="412" t="s">
        <v>197</v>
      </c>
      <c r="IK31" s="412" t="s">
        <v>197</v>
      </c>
      <c r="IL31" s="412" t="s">
        <v>197</v>
      </c>
      <c r="IM31" s="412" t="s">
        <v>197</v>
      </c>
      <c r="IN31" s="412" t="s">
        <v>197</v>
      </c>
      <c r="IO31" s="412" t="s">
        <v>197</v>
      </c>
      <c r="IP31" s="412" t="s">
        <v>197</v>
      </c>
      <c r="IQ31" s="412" t="s">
        <v>197</v>
      </c>
      <c r="IR31" s="411">
        <v>150.19999999999999</v>
      </c>
      <c r="IS31" s="411">
        <v>136.5</v>
      </c>
      <c r="IT31" s="411">
        <v>141.6</v>
      </c>
      <c r="IU31" s="412" t="s">
        <v>197</v>
      </c>
      <c r="IV31" s="412" t="s">
        <v>197</v>
      </c>
      <c r="IW31" s="412" t="s">
        <v>197</v>
      </c>
      <c r="IX31" s="412" t="s">
        <v>197</v>
      </c>
      <c r="IY31" s="412" t="s">
        <v>197</v>
      </c>
      <c r="IZ31" s="412" t="s">
        <v>197</v>
      </c>
      <c r="JA31" s="412" t="s">
        <v>197</v>
      </c>
      <c r="JB31" s="412" t="s">
        <v>197</v>
      </c>
      <c r="JC31" s="412" t="s">
        <v>197</v>
      </c>
      <c r="JD31" s="412" t="s">
        <v>197</v>
      </c>
      <c r="JE31" s="412" t="s">
        <v>197</v>
      </c>
      <c r="JF31" s="49" t="s">
        <v>87</v>
      </c>
      <c r="JG31" s="49" t="s">
        <v>87</v>
      </c>
      <c r="JH31" s="49" t="s">
        <v>87</v>
      </c>
      <c r="JI31" s="49">
        <v>29.5</v>
      </c>
      <c r="JJ31" s="49">
        <v>6.1</v>
      </c>
      <c r="JK31" s="49">
        <v>5.0999999999999996</v>
      </c>
      <c r="JL31" s="49">
        <v>11.2</v>
      </c>
      <c r="JM31" s="49" t="s">
        <v>87</v>
      </c>
      <c r="JN31" s="49" t="s">
        <v>87</v>
      </c>
      <c r="JO31" s="49" t="s">
        <v>87</v>
      </c>
    </row>
    <row r="32" spans="1:275">
      <c r="A32" s="45"/>
      <c r="B32" s="46" t="s">
        <v>1748</v>
      </c>
      <c r="C32" s="300" t="s">
        <v>1251</v>
      </c>
      <c r="D32" s="46" t="s">
        <v>120</v>
      </c>
      <c r="E32" s="300" t="s">
        <v>1</v>
      </c>
      <c r="F32" s="47" t="s">
        <v>197</v>
      </c>
      <c r="G32" s="47" t="s">
        <v>197</v>
      </c>
      <c r="H32" s="411">
        <v>83.8</v>
      </c>
      <c r="I32" s="411">
        <v>83.2</v>
      </c>
      <c r="J32" s="411">
        <v>92.7</v>
      </c>
      <c r="K32" s="412" t="s">
        <v>197</v>
      </c>
      <c r="L32" s="411">
        <v>56.8</v>
      </c>
      <c r="M32" s="411">
        <v>137.1</v>
      </c>
      <c r="N32" s="412" t="s">
        <v>197</v>
      </c>
      <c r="O32" s="412" t="s">
        <v>197</v>
      </c>
      <c r="P32" s="411">
        <v>129.6</v>
      </c>
      <c r="Q32" s="412" t="s">
        <v>197</v>
      </c>
      <c r="R32" s="411">
        <v>138.19999999999999</v>
      </c>
      <c r="S32" s="411">
        <v>66.599999999999994</v>
      </c>
      <c r="T32" s="412" t="s">
        <v>197</v>
      </c>
      <c r="U32" s="411">
        <v>115.5</v>
      </c>
      <c r="V32" s="412" t="s">
        <v>197</v>
      </c>
      <c r="W32" s="412" t="s">
        <v>197</v>
      </c>
      <c r="X32" s="412" t="s">
        <v>197</v>
      </c>
      <c r="Y32" s="412" t="s">
        <v>197</v>
      </c>
      <c r="Z32" s="412" t="s">
        <v>197</v>
      </c>
      <c r="AA32" s="412" t="s">
        <v>197</v>
      </c>
      <c r="AB32" s="412" t="s">
        <v>197</v>
      </c>
      <c r="AC32" s="412" t="s">
        <v>197</v>
      </c>
      <c r="AD32" s="412" t="s">
        <v>197</v>
      </c>
      <c r="AE32" s="411">
        <v>16</v>
      </c>
      <c r="AF32" s="411">
        <v>42.7</v>
      </c>
      <c r="AG32" s="411">
        <v>391.7</v>
      </c>
      <c r="AH32" s="411">
        <v>136.19999999999999</v>
      </c>
      <c r="AI32" s="412" t="s">
        <v>197</v>
      </c>
      <c r="AJ32" s="412" t="s">
        <v>197</v>
      </c>
      <c r="AK32" s="412" t="s">
        <v>197</v>
      </c>
      <c r="AL32" s="412" t="s">
        <v>197</v>
      </c>
      <c r="AM32" s="412" t="s">
        <v>197</v>
      </c>
      <c r="AN32" s="412" t="s">
        <v>197</v>
      </c>
      <c r="AO32" s="412" t="s">
        <v>197</v>
      </c>
      <c r="AP32" s="412" t="s">
        <v>197</v>
      </c>
      <c r="AQ32" s="412" t="s">
        <v>197</v>
      </c>
      <c r="AR32" s="412" t="s">
        <v>197</v>
      </c>
      <c r="AS32" s="412" t="s">
        <v>197</v>
      </c>
      <c r="AT32" s="411">
        <v>73.2</v>
      </c>
      <c r="AU32" s="412" t="s">
        <v>197</v>
      </c>
      <c r="AV32" s="411">
        <v>61.6</v>
      </c>
      <c r="AW32" s="412" t="s">
        <v>197</v>
      </c>
      <c r="AX32" s="412" t="s">
        <v>197</v>
      </c>
      <c r="AY32" s="411">
        <v>989.6</v>
      </c>
      <c r="AZ32" s="411">
        <v>53.7</v>
      </c>
      <c r="BA32" s="411">
        <v>75.099999999999994</v>
      </c>
      <c r="BB32" s="411">
        <v>74.099999999999994</v>
      </c>
      <c r="BC32" s="411">
        <v>98.7</v>
      </c>
      <c r="BD32" s="411">
        <v>55.8</v>
      </c>
      <c r="BE32" s="411">
        <v>65.5</v>
      </c>
      <c r="BF32" s="411">
        <v>118.6</v>
      </c>
      <c r="BG32" s="411">
        <v>110.2</v>
      </c>
      <c r="BH32" s="411">
        <v>110.8</v>
      </c>
      <c r="BI32" s="411">
        <v>19.600000000000001</v>
      </c>
      <c r="BJ32" s="411">
        <v>2.8</v>
      </c>
      <c r="BK32" s="411">
        <v>11.3</v>
      </c>
      <c r="BL32" s="412" t="s">
        <v>197</v>
      </c>
      <c r="BM32" s="412" t="s">
        <v>197</v>
      </c>
      <c r="BN32" s="412" t="s">
        <v>197</v>
      </c>
      <c r="BO32" s="412" t="s">
        <v>197</v>
      </c>
      <c r="BP32" s="412" t="s">
        <v>197</v>
      </c>
      <c r="BQ32" s="412" t="s">
        <v>197</v>
      </c>
      <c r="BR32" s="412" t="s">
        <v>197</v>
      </c>
      <c r="BS32" s="412" t="s">
        <v>197</v>
      </c>
      <c r="BT32" s="412" t="s">
        <v>197</v>
      </c>
      <c r="BU32" s="412" t="s">
        <v>197</v>
      </c>
      <c r="BV32" s="412" t="s">
        <v>197</v>
      </c>
      <c r="BW32" s="412" t="s">
        <v>197</v>
      </c>
      <c r="BX32" s="412" t="s">
        <v>197</v>
      </c>
      <c r="BY32" s="412" t="s">
        <v>197</v>
      </c>
      <c r="BZ32" s="412" t="s">
        <v>197</v>
      </c>
      <c r="CA32" s="412" t="s">
        <v>197</v>
      </c>
      <c r="CB32" s="412" t="s">
        <v>197</v>
      </c>
      <c r="CC32" s="412" t="s">
        <v>197</v>
      </c>
      <c r="CD32" s="412" t="s">
        <v>197</v>
      </c>
      <c r="CE32" s="412" t="s">
        <v>197</v>
      </c>
      <c r="CF32" s="412" t="s">
        <v>197</v>
      </c>
      <c r="CG32" s="412" t="s">
        <v>197</v>
      </c>
      <c r="CH32" s="412" t="s">
        <v>197</v>
      </c>
      <c r="CI32" s="412" t="s">
        <v>197</v>
      </c>
      <c r="CJ32" s="412" t="s">
        <v>197</v>
      </c>
      <c r="CK32" s="412" t="s">
        <v>197</v>
      </c>
      <c r="CL32" s="412" t="s">
        <v>197</v>
      </c>
      <c r="CM32" s="412" t="s">
        <v>197</v>
      </c>
      <c r="CN32" s="412" t="s">
        <v>197</v>
      </c>
      <c r="CO32" s="412" t="s">
        <v>197</v>
      </c>
      <c r="CP32" s="412" t="s">
        <v>197</v>
      </c>
      <c r="CQ32" s="412" t="s">
        <v>197</v>
      </c>
      <c r="CR32" s="412" t="s">
        <v>197</v>
      </c>
      <c r="CS32" s="412" t="s">
        <v>197</v>
      </c>
      <c r="CT32" s="412" t="s">
        <v>197</v>
      </c>
      <c r="CU32" s="412" t="s">
        <v>197</v>
      </c>
      <c r="CV32" s="412" t="s">
        <v>197</v>
      </c>
      <c r="CW32" s="412" t="s">
        <v>197</v>
      </c>
      <c r="CX32" s="412" t="s">
        <v>197</v>
      </c>
      <c r="CY32" s="412" t="s">
        <v>197</v>
      </c>
      <c r="CZ32" s="412" t="s">
        <v>197</v>
      </c>
      <c r="DA32" s="412" t="s">
        <v>197</v>
      </c>
      <c r="DB32" s="412" t="s">
        <v>197</v>
      </c>
      <c r="DC32" s="412" t="s">
        <v>197</v>
      </c>
      <c r="DD32" s="412" t="s">
        <v>197</v>
      </c>
      <c r="DE32" s="412" t="s">
        <v>197</v>
      </c>
      <c r="DF32" s="412" t="s">
        <v>197</v>
      </c>
      <c r="DG32" s="412" t="s">
        <v>197</v>
      </c>
      <c r="DH32" s="412" t="s">
        <v>197</v>
      </c>
      <c r="DI32" s="412" t="s">
        <v>197</v>
      </c>
      <c r="DJ32" s="412" t="s">
        <v>197</v>
      </c>
      <c r="DK32" s="412" t="s">
        <v>197</v>
      </c>
      <c r="DL32" s="412" t="s">
        <v>197</v>
      </c>
      <c r="DM32" s="412" t="s">
        <v>197</v>
      </c>
      <c r="DN32" s="412" t="s">
        <v>197</v>
      </c>
      <c r="DO32" s="412" t="s">
        <v>197</v>
      </c>
      <c r="DP32" s="412" t="s">
        <v>197</v>
      </c>
      <c r="DQ32" s="412" t="s">
        <v>197</v>
      </c>
      <c r="DR32" s="412" t="s">
        <v>197</v>
      </c>
      <c r="DS32" s="412" t="s">
        <v>197</v>
      </c>
      <c r="DT32" s="412" t="s">
        <v>197</v>
      </c>
      <c r="DU32" s="412" t="s">
        <v>197</v>
      </c>
      <c r="DV32" s="412" t="s">
        <v>197</v>
      </c>
      <c r="DW32" s="412" t="s">
        <v>197</v>
      </c>
      <c r="DX32" s="412" t="s">
        <v>197</v>
      </c>
      <c r="DY32" s="412" t="s">
        <v>197</v>
      </c>
      <c r="DZ32" s="412" t="s">
        <v>197</v>
      </c>
      <c r="EA32" s="412" t="s">
        <v>197</v>
      </c>
      <c r="EB32" s="412" t="s">
        <v>197</v>
      </c>
      <c r="EC32" s="412" t="s">
        <v>197</v>
      </c>
      <c r="ED32" s="412" t="s">
        <v>197</v>
      </c>
      <c r="EE32" s="412" t="s">
        <v>197</v>
      </c>
      <c r="EF32" s="412" t="s">
        <v>197</v>
      </c>
      <c r="EG32" s="412" t="s">
        <v>197</v>
      </c>
      <c r="EH32" s="412" t="s">
        <v>197</v>
      </c>
      <c r="EI32" s="412" t="s">
        <v>197</v>
      </c>
      <c r="EJ32" s="412" t="s">
        <v>197</v>
      </c>
      <c r="EK32" s="412" t="s">
        <v>197</v>
      </c>
      <c r="EL32" s="412" t="s">
        <v>197</v>
      </c>
      <c r="EM32" s="412" t="s">
        <v>197</v>
      </c>
      <c r="EN32" s="412" t="s">
        <v>197</v>
      </c>
      <c r="EO32" s="412" t="s">
        <v>197</v>
      </c>
      <c r="EP32" s="412" t="s">
        <v>197</v>
      </c>
      <c r="EQ32" s="412" t="s">
        <v>197</v>
      </c>
      <c r="ER32" s="412" t="s">
        <v>197</v>
      </c>
      <c r="ES32" s="412" t="s">
        <v>197</v>
      </c>
      <c r="ET32" s="412" t="s">
        <v>197</v>
      </c>
      <c r="EU32" s="412" t="s">
        <v>197</v>
      </c>
      <c r="EV32" s="411">
        <v>60.3</v>
      </c>
      <c r="EW32" s="411">
        <v>48.1</v>
      </c>
      <c r="EX32" s="411">
        <v>51.9</v>
      </c>
      <c r="EY32" s="412" t="s">
        <v>197</v>
      </c>
      <c r="EZ32" s="411">
        <v>40.1</v>
      </c>
      <c r="FA32" s="411">
        <v>127.5</v>
      </c>
      <c r="FB32" s="411">
        <v>93.3</v>
      </c>
      <c r="FC32" s="412" t="s">
        <v>197</v>
      </c>
      <c r="FD32" s="411">
        <v>57.1</v>
      </c>
      <c r="FE32" s="411">
        <v>139.80000000000001</v>
      </c>
      <c r="FF32" s="411">
        <v>104.6</v>
      </c>
      <c r="FG32" s="411">
        <v>913</v>
      </c>
      <c r="FH32" s="411">
        <v>933.3</v>
      </c>
      <c r="FI32" s="411">
        <v>919</v>
      </c>
      <c r="FJ32" s="412" t="s">
        <v>197</v>
      </c>
      <c r="FK32" s="412" t="s">
        <v>197</v>
      </c>
      <c r="FL32" s="412" t="s">
        <v>197</v>
      </c>
      <c r="FM32" s="411">
        <v>52.3</v>
      </c>
      <c r="FN32" s="411">
        <v>126.9</v>
      </c>
      <c r="FO32" s="411">
        <v>83.6</v>
      </c>
      <c r="FP32" s="411">
        <v>49</v>
      </c>
      <c r="FQ32" s="411">
        <v>139.80000000000001</v>
      </c>
      <c r="FR32" s="411">
        <v>108.4</v>
      </c>
      <c r="FS32" s="411">
        <v>21.2</v>
      </c>
      <c r="FT32" s="411">
        <v>88.6</v>
      </c>
      <c r="FU32" s="411">
        <v>46.6</v>
      </c>
      <c r="FV32" s="412" t="s">
        <v>197</v>
      </c>
      <c r="FW32" s="412" t="s">
        <v>197</v>
      </c>
      <c r="FX32" s="411">
        <v>119.5</v>
      </c>
      <c r="FY32" s="411">
        <v>82.8</v>
      </c>
      <c r="FZ32" s="411">
        <v>83.2</v>
      </c>
      <c r="GA32" s="411">
        <v>82.6</v>
      </c>
      <c r="GB32" s="411">
        <v>86.7</v>
      </c>
      <c r="GC32" s="411">
        <v>85.9</v>
      </c>
      <c r="GD32" s="412" t="s">
        <v>197</v>
      </c>
      <c r="GE32" s="412" t="s">
        <v>197</v>
      </c>
      <c r="GF32" s="412" t="s">
        <v>197</v>
      </c>
      <c r="GG32" s="411">
        <v>382.1</v>
      </c>
      <c r="GH32" s="411">
        <v>188.6</v>
      </c>
      <c r="GI32" s="411">
        <v>190</v>
      </c>
      <c r="GJ32" s="412" t="s">
        <v>197</v>
      </c>
      <c r="GK32" s="412" t="s">
        <v>197</v>
      </c>
      <c r="GL32" s="412" t="s">
        <v>197</v>
      </c>
      <c r="GM32" s="412" t="s">
        <v>197</v>
      </c>
      <c r="GN32" s="412" t="s">
        <v>197</v>
      </c>
      <c r="GO32" s="412" t="s">
        <v>197</v>
      </c>
      <c r="GP32" s="412" t="s">
        <v>197</v>
      </c>
      <c r="GQ32" s="412" t="s">
        <v>197</v>
      </c>
      <c r="GR32" s="412" t="s">
        <v>197</v>
      </c>
      <c r="GS32" s="411">
        <v>469.5</v>
      </c>
      <c r="GT32" s="411">
        <v>109.5</v>
      </c>
      <c r="GU32" s="411">
        <v>182.1</v>
      </c>
      <c r="GV32" s="412" t="s">
        <v>197</v>
      </c>
      <c r="GW32" s="412" t="s">
        <v>197</v>
      </c>
      <c r="GX32" s="412" t="s">
        <v>197</v>
      </c>
      <c r="GY32" s="412" t="s">
        <v>197</v>
      </c>
      <c r="GZ32" s="412" t="s">
        <v>197</v>
      </c>
      <c r="HA32" s="412" t="s">
        <v>197</v>
      </c>
      <c r="HB32" s="412" t="s">
        <v>197</v>
      </c>
      <c r="HC32" s="412" t="s">
        <v>197</v>
      </c>
      <c r="HD32" s="412" t="s">
        <v>197</v>
      </c>
      <c r="HE32" s="412" t="s">
        <v>197</v>
      </c>
      <c r="HF32" s="412" t="s">
        <v>197</v>
      </c>
      <c r="HG32" s="412" t="s">
        <v>197</v>
      </c>
      <c r="HH32" s="412" t="s">
        <v>197</v>
      </c>
      <c r="HI32" s="412" t="s">
        <v>197</v>
      </c>
      <c r="HJ32" s="412" t="s">
        <v>197</v>
      </c>
      <c r="HK32" s="412" t="s">
        <v>197</v>
      </c>
      <c r="HL32" s="412" t="s">
        <v>197</v>
      </c>
      <c r="HM32" s="412" t="s">
        <v>197</v>
      </c>
      <c r="HN32" s="412" t="s">
        <v>197</v>
      </c>
      <c r="HO32" s="412" t="s">
        <v>197</v>
      </c>
      <c r="HP32" s="412" t="s">
        <v>197</v>
      </c>
      <c r="HQ32" s="412" t="s">
        <v>197</v>
      </c>
      <c r="HR32" s="412" t="s">
        <v>197</v>
      </c>
      <c r="HS32" s="412" t="s">
        <v>197</v>
      </c>
      <c r="HT32" s="412" t="s">
        <v>197</v>
      </c>
      <c r="HU32" s="411">
        <v>178.6</v>
      </c>
      <c r="HV32" s="411">
        <v>81.099999999999994</v>
      </c>
      <c r="HW32" s="411">
        <v>86.8</v>
      </c>
      <c r="HX32" s="412" t="s">
        <v>197</v>
      </c>
      <c r="HY32" s="412" t="s">
        <v>197</v>
      </c>
      <c r="HZ32" s="412" t="s">
        <v>197</v>
      </c>
      <c r="IA32" s="412" t="s">
        <v>197</v>
      </c>
      <c r="IB32" s="412" t="s">
        <v>197</v>
      </c>
      <c r="IC32" s="412" t="s">
        <v>197</v>
      </c>
      <c r="ID32" s="411">
        <v>285.89999999999998</v>
      </c>
      <c r="IE32" s="412" t="s">
        <v>197</v>
      </c>
      <c r="IF32" s="412" t="s">
        <v>197</v>
      </c>
      <c r="IG32" s="412" t="s">
        <v>197</v>
      </c>
      <c r="IH32" s="411">
        <v>50.4</v>
      </c>
      <c r="II32" s="412" t="s">
        <v>197</v>
      </c>
      <c r="IJ32" s="412" t="s">
        <v>197</v>
      </c>
      <c r="IK32" s="412" t="s">
        <v>197</v>
      </c>
      <c r="IL32" s="412" t="s">
        <v>197</v>
      </c>
      <c r="IM32" s="412" t="s">
        <v>197</v>
      </c>
      <c r="IN32" s="412" t="s">
        <v>197</v>
      </c>
      <c r="IO32" s="412" t="s">
        <v>197</v>
      </c>
      <c r="IP32" s="412" t="s">
        <v>197</v>
      </c>
      <c r="IQ32" s="412" t="s">
        <v>197</v>
      </c>
      <c r="IR32" s="411">
        <v>177.1</v>
      </c>
      <c r="IS32" s="411">
        <v>105.1</v>
      </c>
      <c r="IT32" s="411">
        <v>131.9</v>
      </c>
      <c r="IU32" s="412" t="s">
        <v>197</v>
      </c>
      <c r="IV32" s="412" t="s">
        <v>197</v>
      </c>
      <c r="IW32" s="412" t="s">
        <v>197</v>
      </c>
      <c r="IX32" s="412" t="s">
        <v>197</v>
      </c>
      <c r="IY32" s="412" t="s">
        <v>197</v>
      </c>
      <c r="IZ32" s="412" t="s">
        <v>197</v>
      </c>
      <c r="JA32" s="412" t="s">
        <v>197</v>
      </c>
      <c r="JB32" s="412" t="s">
        <v>197</v>
      </c>
      <c r="JC32" s="412" t="s">
        <v>197</v>
      </c>
      <c r="JD32" s="412" t="s">
        <v>197</v>
      </c>
      <c r="JE32" s="412" t="s">
        <v>197</v>
      </c>
      <c r="JF32" s="49" t="s">
        <v>87</v>
      </c>
      <c r="JG32" s="49" t="s">
        <v>87</v>
      </c>
      <c r="JH32" s="49" t="s">
        <v>87</v>
      </c>
      <c r="JI32" s="49">
        <v>15.1</v>
      </c>
      <c r="JJ32" s="49">
        <v>25.3</v>
      </c>
      <c r="JK32" s="49">
        <v>38.799999999999997</v>
      </c>
      <c r="JL32" s="49">
        <v>34.299999999999997</v>
      </c>
      <c r="JM32" s="49">
        <v>67.400000000000006</v>
      </c>
      <c r="JN32" s="49">
        <v>57.4</v>
      </c>
      <c r="JO32" s="49" t="s">
        <v>87</v>
      </c>
    </row>
    <row r="33" spans="1:275">
      <c r="A33" s="45"/>
      <c r="B33" s="46" t="s">
        <v>1749</v>
      </c>
      <c r="C33" s="300" t="s">
        <v>1252</v>
      </c>
      <c r="D33" s="46" t="s">
        <v>120</v>
      </c>
      <c r="E33" s="300" t="s">
        <v>1</v>
      </c>
      <c r="F33" s="47" t="s">
        <v>197</v>
      </c>
      <c r="G33" s="47" t="s">
        <v>197</v>
      </c>
      <c r="H33" s="411">
        <v>42</v>
      </c>
      <c r="I33" s="411">
        <v>49.5</v>
      </c>
      <c r="J33" s="411">
        <v>76.5</v>
      </c>
      <c r="K33" s="412" t="s">
        <v>197</v>
      </c>
      <c r="L33" s="412" t="s">
        <v>197</v>
      </c>
      <c r="M33" s="412" t="s">
        <v>197</v>
      </c>
      <c r="N33" s="412" t="s">
        <v>197</v>
      </c>
      <c r="O33" s="412" t="s">
        <v>197</v>
      </c>
      <c r="P33" s="412" t="s">
        <v>197</v>
      </c>
      <c r="Q33" s="412" t="s">
        <v>197</v>
      </c>
      <c r="R33" s="412" t="s">
        <v>197</v>
      </c>
      <c r="S33" s="412" t="s">
        <v>197</v>
      </c>
      <c r="T33" s="412" t="s">
        <v>197</v>
      </c>
      <c r="U33" s="412" t="s">
        <v>197</v>
      </c>
      <c r="V33" s="412" t="s">
        <v>197</v>
      </c>
      <c r="W33" s="412" t="s">
        <v>197</v>
      </c>
      <c r="X33" s="412" t="s">
        <v>197</v>
      </c>
      <c r="Y33" s="412" t="s">
        <v>197</v>
      </c>
      <c r="Z33" s="412" t="s">
        <v>197</v>
      </c>
      <c r="AA33" s="412" t="s">
        <v>197</v>
      </c>
      <c r="AB33" s="412" t="s">
        <v>197</v>
      </c>
      <c r="AC33" s="412" t="s">
        <v>197</v>
      </c>
      <c r="AD33" s="412" t="s">
        <v>197</v>
      </c>
      <c r="AE33" s="412" t="s">
        <v>197</v>
      </c>
      <c r="AF33" s="412" t="s">
        <v>197</v>
      </c>
      <c r="AG33" s="412" t="s">
        <v>197</v>
      </c>
      <c r="AH33" s="412" t="s">
        <v>197</v>
      </c>
      <c r="AI33" s="412" t="s">
        <v>197</v>
      </c>
      <c r="AJ33" s="412" t="s">
        <v>197</v>
      </c>
      <c r="AK33" s="412" t="s">
        <v>197</v>
      </c>
      <c r="AL33" s="412" t="s">
        <v>197</v>
      </c>
      <c r="AM33" s="412" t="s">
        <v>197</v>
      </c>
      <c r="AN33" s="412" t="s">
        <v>197</v>
      </c>
      <c r="AO33" s="412" t="s">
        <v>197</v>
      </c>
      <c r="AP33" s="412" t="s">
        <v>197</v>
      </c>
      <c r="AQ33" s="412" t="s">
        <v>197</v>
      </c>
      <c r="AR33" s="412" t="s">
        <v>197</v>
      </c>
      <c r="AS33" s="412" t="s">
        <v>197</v>
      </c>
      <c r="AT33" s="412" t="s">
        <v>197</v>
      </c>
      <c r="AU33" s="412" t="s">
        <v>197</v>
      </c>
      <c r="AV33" s="412" t="s">
        <v>197</v>
      </c>
      <c r="AW33" s="412" t="s">
        <v>197</v>
      </c>
      <c r="AX33" s="412" t="s">
        <v>197</v>
      </c>
      <c r="AY33" s="412" t="s">
        <v>197</v>
      </c>
      <c r="AZ33" s="411">
        <v>49.4</v>
      </c>
      <c r="BA33" s="411">
        <v>64.099999999999994</v>
      </c>
      <c r="BB33" s="411">
        <v>63.5</v>
      </c>
      <c r="BC33" s="411">
        <v>60.6</v>
      </c>
      <c r="BD33" s="411">
        <v>49.9</v>
      </c>
      <c r="BE33" s="411">
        <v>52.3</v>
      </c>
      <c r="BF33" s="411">
        <v>95.8</v>
      </c>
      <c r="BG33" s="411">
        <v>74.099999999999994</v>
      </c>
      <c r="BH33" s="411">
        <v>75.7</v>
      </c>
      <c r="BI33" s="412" t="s">
        <v>197</v>
      </c>
      <c r="BJ33" s="412" t="s">
        <v>197</v>
      </c>
      <c r="BK33" s="412" t="s">
        <v>197</v>
      </c>
      <c r="BL33" s="412" t="s">
        <v>197</v>
      </c>
      <c r="BM33" s="412" t="s">
        <v>197</v>
      </c>
      <c r="BN33" s="412" t="s">
        <v>197</v>
      </c>
      <c r="BO33" s="412" t="s">
        <v>197</v>
      </c>
      <c r="BP33" s="412" t="s">
        <v>197</v>
      </c>
      <c r="BQ33" s="412" t="s">
        <v>197</v>
      </c>
      <c r="BR33" s="412" t="s">
        <v>197</v>
      </c>
      <c r="BS33" s="412" t="s">
        <v>197</v>
      </c>
      <c r="BT33" s="412" t="s">
        <v>197</v>
      </c>
      <c r="BU33" s="412" t="s">
        <v>197</v>
      </c>
      <c r="BV33" s="412" t="s">
        <v>197</v>
      </c>
      <c r="BW33" s="412" t="s">
        <v>197</v>
      </c>
      <c r="BX33" s="412" t="s">
        <v>197</v>
      </c>
      <c r="BY33" s="412" t="s">
        <v>197</v>
      </c>
      <c r="BZ33" s="412" t="s">
        <v>197</v>
      </c>
      <c r="CA33" s="412" t="s">
        <v>197</v>
      </c>
      <c r="CB33" s="412" t="s">
        <v>197</v>
      </c>
      <c r="CC33" s="412" t="s">
        <v>197</v>
      </c>
      <c r="CD33" s="412" t="s">
        <v>197</v>
      </c>
      <c r="CE33" s="412" t="s">
        <v>197</v>
      </c>
      <c r="CF33" s="412" t="s">
        <v>197</v>
      </c>
      <c r="CG33" s="412" t="s">
        <v>197</v>
      </c>
      <c r="CH33" s="412" t="s">
        <v>197</v>
      </c>
      <c r="CI33" s="412" t="s">
        <v>197</v>
      </c>
      <c r="CJ33" s="412" t="s">
        <v>197</v>
      </c>
      <c r="CK33" s="412" t="s">
        <v>197</v>
      </c>
      <c r="CL33" s="412" t="s">
        <v>197</v>
      </c>
      <c r="CM33" s="412" t="s">
        <v>197</v>
      </c>
      <c r="CN33" s="412" t="s">
        <v>197</v>
      </c>
      <c r="CO33" s="412" t="s">
        <v>197</v>
      </c>
      <c r="CP33" s="412" t="s">
        <v>197</v>
      </c>
      <c r="CQ33" s="412" t="s">
        <v>197</v>
      </c>
      <c r="CR33" s="412" t="s">
        <v>197</v>
      </c>
      <c r="CS33" s="412" t="s">
        <v>197</v>
      </c>
      <c r="CT33" s="412" t="s">
        <v>197</v>
      </c>
      <c r="CU33" s="412" t="s">
        <v>197</v>
      </c>
      <c r="CV33" s="412" t="s">
        <v>197</v>
      </c>
      <c r="CW33" s="412" t="s">
        <v>197</v>
      </c>
      <c r="CX33" s="412" t="s">
        <v>197</v>
      </c>
      <c r="CY33" s="412" t="s">
        <v>197</v>
      </c>
      <c r="CZ33" s="412" t="s">
        <v>197</v>
      </c>
      <c r="DA33" s="412" t="s">
        <v>197</v>
      </c>
      <c r="DB33" s="412" t="s">
        <v>197</v>
      </c>
      <c r="DC33" s="412" t="s">
        <v>197</v>
      </c>
      <c r="DD33" s="412" t="s">
        <v>197</v>
      </c>
      <c r="DE33" s="412" t="s">
        <v>197</v>
      </c>
      <c r="DF33" s="412" t="s">
        <v>197</v>
      </c>
      <c r="DG33" s="412" t="s">
        <v>197</v>
      </c>
      <c r="DH33" s="412" t="s">
        <v>197</v>
      </c>
      <c r="DI33" s="412" t="s">
        <v>197</v>
      </c>
      <c r="DJ33" s="412" t="s">
        <v>197</v>
      </c>
      <c r="DK33" s="412" t="s">
        <v>197</v>
      </c>
      <c r="DL33" s="412" t="s">
        <v>197</v>
      </c>
      <c r="DM33" s="412" t="s">
        <v>197</v>
      </c>
      <c r="DN33" s="412" t="s">
        <v>197</v>
      </c>
      <c r="DO33" s="412" t="s">
        <v>197</v>
      </c>
      <c r="DP33" s="412" t="s">
        <v>197</v>
      </c>
      <c r="DQ33" s="412" t="s">
        <v>197</v>
      </c>
      <c r="DR33" s="412" t="s">
        <v>197</v>
      </c>
      <c r="DS33" s="412" t="s">
        <v>197</v>
      </c>
      <c r="DT33" s="412" t="s">
        <v>197</v>
      </c>
      <c r="DU33" s="412" t="s">
        <v>197</v>
      </c>
      <c r="DV33" s="412" t="s">
        <v>197</v>
      </c>
      <c r="DW33" s="412" t="s">
        <v>197</v>
      </c>
      <c r="DX33" s="412" t="s">
        <v>197</v>
      </c>
      <c r="DY33" s="412" t="s">
        <v>197</v>
      </c>
      <c r="DZ33" s="412" t="s">
        <v>197</v>
      </c>
      <c r="EA33" s="412" t="s">
        <v>197</v>
      </c>
      <c r="EB33" s="412" t="s">
        <v>197</v>
      </c>
      <c r="EC33" s="412" t="s">
        <v>197</v>
      </c>
      <c r="ED33" s="412" t="s">
        <v>197</v>
      </c>
      <c r="EE33" s="412" t="s">
        <v>197</v>
      </c>
      <c r="EF33" s="412" t="s">
        <v>197</v>
      </c>
      <c r="EG33" s="412" t="s">
        <v>197</v>
      </c>
      <c r="EH33" s="412" t="s">
        <v>197</v>
      </c>
      <c r="EI33" s="412" t="s">
        <v>197</v>
      </c>
      <c r="EJ33" s="412" t="s">
        <v>197</v>
      </c>
      <c r="EK33" s="412" t="s">
        <v>197</v>
      </c>
      <c r="EL33" s="412" t="s">
        <v>197</v>
      </c>
      <c r="EM33" s="412" t="s">
        <v>197</v>
      </c>
      <c r="EN33" s="412" t="s">
        <v>197</v>
      </c>
      <c r="EO33" s="412" t="s">
        <v>197</v>
      </c>
      <c r="EP33" s="412" t="s">
        <v>197</v>
      </c>
      <c r="EQ33" s="412" t="s">
        <v>197</v>
      </c>
      <c r="ER33" s="412" t="s">
        <v>197</v>
      </c>
      <c r="ES33" s="412" t="s">
        <v>197</v>
      </c>
      <c r="ET33" s="412" t="s">
        <v>197</v>
      </c>
      <c r="EU33" s="412" t="s">
        <v>197</v>
      </c>
      <c r="EV33" s="411">
        <v>53.8</v>
      </c>
      <c r="EW33" s="411">
        <v>43.1</v>
      </c>
      <c r="EX33" s="411">
        <v>46.5</v>
      </c>
      <c r="EY33" s="412" t="s">
        <v>197</v>
      </c>
      <c r="EZ33" s="412" t="s">
        <v>197</v>
      </c>
      <c r="FA33" s="412" t="s">
        <v>197</v>
      </c>
      <c r="FB33" s="412" t="s">
        <v>197</v>
      </c>
      <c r="FC33" s="412" t="s">
        <v>197</v>
      </c>
      <c r="FD33" s="412" t="s">
        <v>197</v>
      </c>
      <c r="FE33" s="412" t="s">
        <v>197</v>
      </c>
      <c r="FF33" s="412" t="s">
        <v>197</v>
      </c>
      <c r="FG33" s="412" t="s">
        <v>197</v>
      </c>
      <c r="FH33" s="412" t="s">
        <v>197</v>
      </c>
      <c r="FI33" s="412" t="s">
        <v>197</v>
      </c>
      <c r="FJ33" s="412" t="s">
        <v>197</v>
      </c>
      <c r="FK33" s="412" t="s">
        <v>197</v>
      </c>
      <c r="FL33" s="412" t="s">
        <v>197</v>
      </c>
      <c r="FM33" s="411">
        <v>64.400000000000006</v>
      </c>
      <c r="FN33" s="411">
        <v>37.1</v>
      </c>
      <c r="FO33" s="411">
        <v>52.9</v>
      </c>
      <c r="FP33" s="412" t="s">
        <v>197</v>
      </c>
      <c r="FQ33" s="412" t="s">
        <v>197</v>
      </c>
      <c r="FR33" s="412" t="s">
        <v>197</v>
      </c>
      <c r="FS33" s="411">
        <v>21.9</v>
      </c>
      <c r="FT33" s="411">
        <v>27.2</v>
      </c>
      <c r="FU33" s="411">
        <v>23.9</v>
      </c>
      <c r="FV33" s="412" t="s">
        <v>197</v>
      </c>
      <c r="FW33" s="412" t="s">
        <v>197</v>
      </c>
      <c r="FX33" s="411">
        <v>414.2</v>
      </c>
      <c r="FY33" s="411">
        <v>138.19999999999999</v>
      </c>
      <c r="FZ33" s="411">
        <v>140.9</v>
      </c>
      <c r="GA33" s="411">
        <v>68.400000000000006</v>
      </c>
      <c r="GB33" s="411">
        <v>61</v>
      </c>
      <c r="GC33" s="411">
        <v>62.4</v>
      </c>
      <c r="GD33" s="412" t="s">
        <v>197</v>
      </c>
      <c r="GE33" s="412" t="s">
        <v>197</v>
      </c>
      <c r="GF33" s="412" t="s">
        <v>197</v>
      </c>
      <c r="GG33" s="412" t="s">
        <v>197</v>
      </c>
      <c r="GH33" s="412" t="s">
        <v>197</v>
      </c>
      <c r="GI33" s="412" t="s">
        <v>197</v>
      </c>
      <c r="GJ33" s="412" t="s">
        <v>197</v>
      </c>
      <c r="GK33" s="412" t="s">
        <v>197</v>
      </c>
      <c r="GL33" s="412" t="s">
        <v>197</v>
      </c>
      <c r="GM33" s="412" t="s">
        <v>197</v>
      </c>
      <c r="GN33" s="412" t="s">
        <v>197</v>
      </c>
      <c r="GO33" s="412" t="s">
        <v>197</v>
      </c>
      <c r="GP33" s="412" t="s">
        <v>197</v>
      </c>
      <c r="GQ33" s="412" t="s">
        <v>197</v>
      </c>
      <c r="GR33" s="412" t="s">
        <v>197</v>
      </c>
      <c r="GS33" s="412" t="s">
        <v>197</v>
      </c>
      <c r="GT33" s="412" t="s">
        <v>197</v>
      </c>
      <c r="GU33" s="412" t="s">
        <v>197</v>
      </c>
      <c r="GV33" s="412" t="s">
        <v>197</v>
      </c>
      <c r="GW33" s="412" t="s">
        <v>197</v>
      </c>
      <c r="GX33" s="412" t="s">
        <v>197</v>
      </c>
      <c r="GY33" s="412" t="s">
        <v>197</v>
      </c>
      <c r="GZ33" s="412" t="s">
        <v>197</v>
      </c>
      <c r="HA33" s="412" t="s">
        <v>197</v>
      </c>
      <c r="HB33" s="412" t="s">
        <v>197</v>
      </c>
      <c r="HC33" s="412" t="s">
        <v>197</v>
      </c>
      <c r="HD33" s="412" t="s">
        <v>197</v>
      </c>
      <c r="HE33" s="412" t="s">
        <v>197</v>
      </c>
      <c r="HF33" s="412" t="s">
        <v>197</v>
      </c>
      <c r="HG33" s="412" t="s">
        <v>197</v>
      </c>
      <c r="HH33" s="412" t="s">
        <v>197</v>
      </c>
      <c r="HI33" s="412" t="s">
        <v>197</v>
      </c>
      <c r="HJ33" s="412" t="s">
        <v>197</v>
      </c>
      <c r="HK33" s="412" t="s">
        <v>197</v>
      </c>
      <c r="HL33" s="412" t="s">
        <v>197</v>
      </c>
      <c r="HM33" s="412" t="s">
        <v>197</v>
      </c>
      <c r="HN33" s="412" t="s">
        <v>197</v>
      </c>
      <c r="HO33" s="412" t="s">
        <v>197</v>
      </c>
      <c r="HP33" s="412" t="s">
        <v>197</v>
      </c>
      <c r="HQ33" s="412" t="s">
        <v>197</v>
      </c>
      <c r="HR33" s="412" t="s">
        <v>197</v>
      </c>
      <c r="HS33" s="412" t="s">
        <v>197</v>
      </c>
      <c r="HT33" s="412" t="s">
        <v>197</v>
      </c>
      <c r="HU33" s="411">
        <v>52.3</v>
      </c>
      <c r="HV33" s="411">
        <v>84.5</v>
      </c>
      <c r="HW33" s="411">
        <v>82.6</v>
      </c>
      <c r="HX33" s="412" t="s">
        <v>197</v>
      </c>
      <c r="HY33" s="412" t="s">
        <v>197</v>
      </c>
      <c r="HZ33" s="412" t="s">
        <v>197</v>
      </c>
      <c r="IA33" s="412" t="s">
        <v>197</v>
      </c>
      <c r="IB33" s="412" t="s">
        <v>197</v>
      </c>
      <c r="IC33" s="412" t="s">
        <v>197</v>
      </c>
      <c r="ID33" s="411">
        <v>91.7</v>
      </c>
      <c r="IE33" s="412" t="s">
        <v>197</v>
      </c>
      <c r="IF33" s="412" t="s">
        <v>197</v>
      </c>
      <c r="IG33" s="412" t="s">
        <v>197</v>
      </c>
      <c r="IH33" s="412" t="s">
        <v>197</v>
      </c>
      <c r="II33" s="412" t="s">
        <v>197</v>
      </c>
      <c r="IJ33" s="412" t="s">
        <v>197</v>
      </c>
      <c r="IK33" s="412" t="s">
        <v>197</v>
      </c>
      <c r="IL33" s="412" t="s">
        <v>197</v>
      </c>
      <c r="IM33" s="412" t="s">
        <v>197</v>
      </c>
      <c r="IN33" s="412" t="s">
        <v>197</v>
      </c>
      <c r="IO33" s="412" t="s">
        <v>197</v>
      </c>
      <c r="IP33" s="412" t="s">
        <v>197</v>
      </c>
      <c r="IQ33" s="412" t="s">
        <v>197</v>
      </c>
      <c r="IR33" s="411">
        <v>6.6</v>
      </c>
      <c r="IS33" s="411">
        <v>112.4</v>
      </c>
      <c r="IT33" s="411">
        <v>73</v>
      </c>
      <c r="IU33" s="412" t="s">
        <v>197</v>
      </c>
      <c r="IV33" s="412" t="s">
        <v>197</v>
      </c>
      <c r="IW33" s="412" t="s">
        <v>197</v>
      </c>
      <c r="IX33" s="412" t="s">
        <v>197</v>
      </c>
      <c r="IY33" s="412" t="s">
        <v>197</v>
      </c>
      <c r="IZ33" s="412" t="s">
        <v>197</v>
      </c>
      <c r="JA33" s="412" t="s">
        <v>197</v>
      </c>
      <c r="JB33" s="412" t="s">
        <v>197</v>
      </c>
      <c r="JC33" s="412" t="s">
        <v>197</v>
      </c>
      <c r="JD33" s="412" t="s">
        <v>197</v>
      </c>
      <c r="JE33" s="412" t="s">
        <v>197</v>
      </c>
      <c r="JF33" s="49" t="s">
        <v>87</v>
      </c>
      <c r="JG33" s="49" t="s">
        <v>87</v>
      </c>
      <c r="JH33" s="49" t="s">
        <v>87</v>
      </c>
      <c r="JI33" s="49" t="s">
        <v>87</v>
      </c>
      <c r="JJ33" s="49">
        <v>20.100000000000001</v>
      </c>
      <c r="JK33" s="49">
        <v>23.2</v>
      </c>
      <c r="JL33" s="49">
        <v>42</v>
      </c>
      <c r="JM33" s="49">
        <v>21.6</v>
      </c>
      <c r="JN33" s="49" t="s">
        <v>87</v>
      </c>
      <c r="JO33" s="49" t="s">
        <v>87</v>
      </c>
    </row>
    <row r="34" spans="1:275">
      <c r="A34" s="45"/>
      <c r="B34" s="46" t="s">
        <v>1750</v>
      </c>
      <c r="C34" s="300" t="s">
        <v>1253</v>
      </c>
      <c r="D34" s="46" t="s">
        <v>121</v>
      </c>
      <c r="E34" s="300" t="s">
        <v>2</v>
      </c>
      <c r="F34" s="47" t="s">
        <v>197</v>
      </c>
      <c r="G34" s="47" t="s">
        <v>197</v>
      </c>
      <c r="H34" s="411">
        <v>78.8</v>
      </c>
      <c r="I34" s="411">
        <v>77.5</v>
      </c>
      <c r="J34" s="411">
        <v>84.8</v>
      </c>
      <c r="K34" s="411">
        <v>56.3</v>
      </c>
      <c r="L34" s="411">
        <v>115</v>
      </c>
      <c r="M34" s="411">
        <v>72.099999999999994</v>
      </c>
      <c r="N34" s="411">
        <v>170.8</v>
      </c>
      <c r="O34" s="412" t="s">
        <v>197</v>
      </c>
      <c r="P34" s="411">
        <v>122.3</v>
      </c>
      <c r="Q34" s="411">
        <v>345.5</v>
      </c>
      <c r="R34" s="411">
        <v>76.3</v>
      </c>
      <c r="S34" s="411">
        <v>145.5</v>
      </c>
      <c r="T34" s="411">
        <v>144.5</v>
      </c>
      <c r="U34" s="411">
        <v>200.5</v>
      </c>
      <c r="V34" s="412" t="s">
        <v>197</v>
      </c>
      <c r="W34" s="411">
        <v>127.1</v>
      </c>
      <c r="X34" s="411">
        <v>87.3</v>
      </c>
      <c r="Y34" s="411">
        <v>151.5</v>
      </c>
      <c r="Z34" s="411">
        <v>67.3</v>
      </c>
      <c r="AA34" s="411">
        <v>83.8</v>
      </c>
      <c r="AB34" s="411">
        <v>89</v>
      </c>
      <c r="AC34" s="411">
        <v>30.3</v>
      </c>
      <c r="AD34" s="412" t="s">
        <v>197</v>
      </c>
      <c r="AE34" s="411">
        <v>113.9</v>
      </c>
      <c r="AF34" s="411">
        <v>70.599999999999994</v>
      </c>
      <c r="AG34" s="411">
        <v>419.3</v>
      </c>
      <c r="AH34" s="411">
        <v>151.1</v>
      </c>
      <c r="AI34" s="412" t="s">
        <v>197</v>
      </c>
      <c r="AJ34" s="411">
        <v>41.1</v>
      </c>
      <c r="AK34" s="412" t="s">
        <v>197</v>
      </c>
      <c r="AL34" s="412" t="s">
        <v>197</v>
      </c>
      <c r="AM34" s="411">
        <v>153.4</v>
      </c>
      <c r="AN34" s="411">
        <v>72.099999999999994</v>
      </c>
      <c r="AO34" s="411">
        <v>206.2</v>
      </c>
      <c r="AP34" s="411">
        <v>204.8</v>
      </c>
      <c r="AQ34" s="412" t="s">
        <v>197</v>
      </c>
      <c r="AR34" s="411">
        <v>114.3</v>
      </c>
      <c r="AS34" s="412" t="s">
        <v>197</v>
      </c>
      <c r="AT34" s="411">
        <v>130.19999999999999</v>
      </c>
      <c r="AU34" s="411">
        <v>493.8</v>
      </c>
      <c r="AV34" s="411">
        <v>110.9</v>
      </c>
      <c r="AW34" s="412" t="s">
        <v>197</v>
      </c>
      <c r="AX34" s="411">
        <v>238</v>
      </c>
      <c r="AY34" s="411">
        <v>802.6</v>
      </c>
      <c r="AZ34" s="411">
        <v>140.9</v>
      </c>
      <c r="BA34" s="411">
        <v>113.5</v>
      </c>
      <c r="BB34" s="411">
        <v>114.8</v>
      </c>
      <c r="BC34" s="411">
        <v>160.30000000000001</v>
      </c>
      <c r="BD34" s="411">
        <v>132.80000000000001</v>
      </c>
      <c r="BE34" s="411">
        <v>138.9</v>
      </c>
      <c r="BF34" s="411">
        <v>129.80000000000001</v>
      </c>
      <c r="BG34" s="411">
        <v>112.7</v>
      </c>
      <c r="BH34" s="411">
        <v>113.9</v>
      </c>
      <c r="BI34" s="411">
        <v>167.2</v>
      </c>
      <c r="BJ34" s="411">
        <v>111.4</v>
      </c>
      <c r="BK34" s="411">
        <v>139.9</v>
      </c>
      <c r="BL34" s="411">
        <v>240.8</v>
      </c>
      <c r="BM34" s="411">
        <v>237.8</v>
      </c>
      <c r="BN34" s="411">
        <v>238.6</v>
      </c>
      <c r="BO34" s="412" t="s">
        <v>197</v>
      </c>
      <c r="BP34" s="411">
        <v>145.80000000000001</v>
      </c>
      <c r="BQ34" s="411">
        <v>178.1</v>
      </c>
      <c r="BR34" s="411">
        <v>166.7</v>
      </c>
      <c r="BS34" s="411">
        <v>128.9</v>
      </c>
      <c r="BT34" s="411">
        <v>146.30000000000001</v>
      </c>
      <c r="BU34" s="411">
        <v>542.1</v>
      </c>
      <c r="BV34" s="411">
        <v>175.7</v>
      </c>
      <c r="BW34" s="411">
        <v>290.3</v>
      </c>
      <c r="BX34" s="411">
        <v>241</v>
      </c>
      <c r="BY34" s="411">
        <v>207.3</v>
      </c>
      <c r="BZ34" s="411">
        <v>228.9</v>
      </c>
      <c r="CA34" s="411">
        <v>279.5</v>
      </c>
      <c r="CB34" s="411">
        <v>90.6</v>
      </c>
      <c r="CC34" s="411">
        <v>164.3</v>
      </c>
      <c r="CD34" s="411">
        <v>77.599999999999994</v>
      </c>
      <c r="CE34" s="411">
        <v>347.1</v>
      </c>
      <c r="CF34" s="411">
        <v>215.6</v>
      </c>
      <c r="CG34" s="412" t="s">
        <v>197</v>
      </c>
      <c r="CH34" s="412" t="s">
        <v>197</v>
      </c>
      <c r="CI34" s="412" t="s">
        <v>197</v>
      </c>
      <c r="CJ34" s="411">
        <v>102</v>
      </c>
      <c r="CK34" s="411">
        <v>72.099999999999994</v>
      </c>
      <c r="CL34" s="411">
        <v>84.4</v>
      </c>
      <c r="CM34" s="412" t="s">
        <v>197</v>
      </c>
      <c r="CN34" s="412" t="s">
        <v>197</v>
      </c>
      <c r="CO34" s="412" t="s">
        <v>197</v>
      </c>
      <c r="CP34" s="412" t="s">
        <v>197</v>
      </c>
      <c r="CQ34" s="412" t="s">
        <v>197</v>
      </c>
      <c r="CR34" s="412" t="s">
        <v>197</v>
      </c>
      <c r="CS34" s="412" t="s">
        <v>197</v>
      </c>
      <c r="CT34" s="411">
        <v>61.7</v>
      </c>
      <c r="CU34" s="411">
        <v>103.9</v>
      </c>
      <c r="CV34" s="411">
        <v>85.8</v>
      </c>
      <c r="CW34" s="411">
        <v>176.2</v>
      </c>
      <c r="CX34" s="411">
        <v>132.80000000000001</v>
      </c>
      <c r="CY34" s="411">
        <v>151.69999999999999</v>
      </c>
      <c r="CZ34" s="411">
        <v>131.80000000000001</v>
      </c>
      <c r="DA34" s="411">
        <v>596.4</v>
      </c>
      <c r="DB34" s="411">
        <v>193.7</v>
      </c>
      <c r="DC34" s="411">
        <v>318.7</v>
      </c>
      <c r="DD34" s="411">
        <v>231.9</v>
      </c>
      <c r="DE34" s="411">
        <v>187.1</v>
      </c>
      <c r="DF34" s="411">
        <v>215</v>
      </c>
      <c r="DG34" s="411">
        <v>304.2</v>
      </c>
      <c r="DH34" s="411">
        <v>100.4</v>
      </c>
      <c r="DI34" s="411">
        <v>170.2</v>
      </c>
      <c r="DJ34" s="412" t="s">
        <v>197</v>
      </c>
      <c r="DK34" s="412" t="s">
        <v>197</v>
      </c>
      <c r="DL34" s="412" t="s">
        <v>197</v>
      </c>
      <c r="DM34" s="411">
        <v>107.3</v>
      </c>
      <c r="DN34" s="411">
        <v>69.2</v>
      </c>
      <c r="DO34" s="411">
        <v>83.4</v>
      </c>
      <c r="DP34" s="412" t="s">
        <v>197</v>
      </c>
      <c r="DQ34" s="412" t="s">
        <v>197</v>
      </c>
      <c r="DR34" s="412" t="s">
        <v>197</v>
      </c>
      <c r="DS34" s="412" t="s">
        <v>197</v>
      </c>
      <c r="DT34" s="412" t="s">
        <v>197</v>
      </c>
      <c r="DU34" s="412" t="s">
        <v>197</v>
      </c>
      <c r="DV34" s="411">
        <v>650.6</v>
      </c>
      <c r="DW34" s="411">
        <v>131.6</v>
      </c>
      <c r="DX34" s="411">
        <v>311.10000000000002</v>
      </c>
      <c r="DY34" s="412" t="s">
        <v>197</v>
      </c>
      <c r="DZ34" s="412" t="s">
        <v>197</v>
      </c>
      <c r="EA34" s="412" t="s">
        <v>197</v>
      </c>
      <c r="EB34" s="411">
        <v>214.3</v>
      </c>
      <c r="EC34" s="411">
        <v>42.7</v>
      </c>
      <c r="ED34" s="411">
        <v>89.8</v>
      </c>
      <c r="EE34" s="412" t="s">
        <v>197</v>
      </c>
      <c r="EF34" s="412" t="s">
        <v>197</v>
      </c>
      <c r="EG34" s="412" t="s">
        <v>197</v>
      </c>
      <c r="EH34" s="412" t="s">
        <v>197</v>
      </c>
      <c r="EI34" s="411">
        <v>33.299999999999997</v>
      </c>
      <c r="EJ34" s="411">
        <v>116.8</v>
      </c>
      <c r="EK34" s="411">
        <v>87</v>
      </c>
      <c r="EL34" s="412" t="s">
        <v>197</v>
      </c>
      <c r="EM34" s="411">
        <v>146.6</v>
      </c>
      <c r="EN34" s="411">
        <v>76.900000000000006</v>
      </c>
      <c r="EO34" s="411">
        <v>112.1</v>
      </c>
      <c r="EP34" s="411">
        <v>239.1</v>
      </c>
      <c r="EQ34" s="411">
        <v>47.7</v>
      </c>
      <c r="ER34" s="411">
        <v>154.6</v>
      </c>
      <c r="ES34" s="412" t="s">
        <v>197</v>
      </c>
      <c r="ET34" s="411">
        <v>129.69999999999999</v>
      </c>
      <c r="EU34" s="412" t="s">
        <v>197</v>
      </c>
      <c r="EV34" s="411">
        <v>111.8</v>
      </c>
      <c r="EW34" s="411">
        <v>71.599999999999994</v>
      </c>
      <c r="EX34" s="411">
        <v>84.2</v>
      </c>
      <c r="EY34" s="412" t="s">
        <v>197</v>
      </c>
      <c r="EZ34" s="411">
        <v>124.2</v>
      </c>
      <c r="FA34" s="411">
        <v>148.80000000000001</v>
      </c>
      <c r="FB34" s="411">
        <v>139.1</v>
      </c>
      <c r="FC34" s="412" t="s">
        <v>197</v>
      </c>
      <c r="FD34" s="411">
        <v>148.9</v>
      </c>
      <c r="FE34" s="411">
        <v>152.6</v>
      </c>
      <c r="FF34" s="411">
        <v>151</v>
      </c>
      <c r="FG34" s="411">
        <v>18.399999999999999</v>
      </c>
      <c r="FH34" s="411">
        <v>66.400000000000006</v>
      </c>
      <c r="FI34" s="411">
        <v>32.5</v>
      </c>
      <c r="FJ34" s="411">
        <v>398.1</v>
      </c>
      <c r="FK34" s="411">
        <v>99.9</v>
      </c>
      <c r="FL34" s="411">
        <v>232.5</v>
      </c>
      <c r="FM34" s="411">
        <v>121.2</v>
      </c>
      <c r="FN34" s="411">
        <v>96.9</v>
      </c>
      <c r="FO34" s="411">
        <v>110.9</v>
      </c>
      <c r="FP34" s="411">
        <v>104.3</v>
      </c>
      <c r="FQ34" s="411">
        <v>151.4</v>
      </c>
      <c r="FR34" s="411">
        <v>135.1</v>
      </c>
      <c r="FS34" s="411">
        <v>155</v>
      </c>
      <c r="FT34" s="411">
        <v>103</v>
      </c>
      <c r="FU34" s="411">
        <v>135.4</v>
      </c>
      <c r="FV34" s="411">
        <v>128.19999999999999</v>
      </c>
      <c r="FW34" s="411">
        <v>66.8</v>
      </c>
      <c r="FX34" s="411">
        <v>103.1</v>
      </c>
      <c r="FY34" s="411">
        <v>112</v>
      </c>
      <c r="FZ34" s="411">
        <v>111.9</v>
      </c>
      <c r="GA34" s="411">
        <v>106.3</v>
      </c>
      <c r="GB34" s="411">
        <v>78</v>
      </c>
      <c r="GC34" s="411">
        <v>83.4</v>
      </c>
      <c r="GD34" s="411">
        <v>42.9</v>
      </c>
      <c r="GE34" s="411">
        <v>18.3</v>
      </c>
      <c r="GF34" s="411">
        <v>34.5</v>
      </c>
      <c r="GG34" s="411">
        <v>203.1</v>
      </c>
      <c r="GH34" s="411">
        <v>196</v>
      </c>
      <c r="GI34" s="411">
        <v>196.1</v>
      </c>
      <c r="GJ34" s="412" t="s">
        <v>197</v>
      </c>
      <c r="GK34" s="412" t="s">
        <v>197</v>
      </c>
      <c r="GL34" s="412" t="s">
        <v>197</v>
      </c>
      <c r="GM34" s="411">
        <v>48.2</v>
      </c>
      <c r="GN34" s="411">
        <v>57.9</v>
      </c>
      <c r="GO34" s="411">
        <v>54.4</v>
      </c>
      <c r="GP34" s="411">
        <v>293.3</v>
      </c>
      <c r="GQ34" s="411">
        <v>90.9</v>
      </c>
      <c r="GR34" s="411">
        <v>163.30000000000001</v>
      </c>
      <c r="GS34" s="411">
        <v>20.8</v>
      </c>
      <c r="GT34" s="411">
        <v>108.3</v>
      </c>
      <c r="GU34" s="411">
        <v>90.6</v>
      </c>
      <c r="GV34" s="412" t="s">
        <v>197</v>
      </c>
      <c r="GW34" s="412" t="s">
        <v>197</v>
      </c>
      <c r="GX34" s="412" t="s">
        <v>197</v>
      </c>
      <c r="GY34" s="411">
        <v>115.7</v>
      </c>
      <c r="GZ34" s="411">
        <v>67.099999999999994</v>
      </c>
      <c r="HA34" s="411">
        <v>90.9</v>
      </c>
      <c r="HB34" s="411">
        <v>110.8</v>
      </c>
      <c r="HC34" s="411">
        <v>68.7</v>
      </c>
      <c r="HD34" s="411">
        <v>81.5</v>
      </c>
      <c r="HE34" s="411">
        <v>15.4</v>
      </c>
      <c r="HF34" s="411">
        <v>14.7</v>
      </c>
      <c r="HG34" s="411">
        <v>14.7</v>
      </c>
      <c r="HH34" s="412" t="s">
        <v>197</v>
      </c>
      <c r="HI34" s="412" t="s">
        <v>197</v>
      </c>
      <c r="HJ34" s="412" t="s">
        <v>197</v>
      </c>
      <c r="HK34" s="412" t="s">
        <v>197</v>
      </c>
      <c r="HL34" s="412" t="s">
        <v>197</v>
      </c>
      <c r="HM34" s="412" t="s">
        <v>197</v>
      </c>
      <c r="HN34" s="412" t="s">
        <v>197</v>
      </c>
      <c r="HO34" s="411">
        <v>194.9</v>
      </c>
      <c r="HP34" s="411">
        <v>115.7</v>
      </c>
      <c r="HQ34" s="411">
        <v>155.6</v>
      </c>
      <c r="HR34" s="411">
        <v>205.6</v>
      </c>
      <c r="HS34" s="411">
        <v>122.7</v>
      </c>
      <c r="HT34" s="411">
        <v>151.4</v>
      </c>
      <c r="HU34" s="411">
        <v>91.3</v>
      </c>
      <c r="HV34" s="411">
        <v>95</v>
      </c>
      <c r="HW34" s="411">
        <v>94.8</v>
      </c>
      <c r="HX34" s="411">
        <v>184.2</v>
      </c>
      <c r="HY34" s="412" t="s">
        <v>197</v>
      </c>
      <c r="HZ34" s="411">
        <v>280.39999999999998</v>
      </c>
      <c r="IA34" s="412" t="s">
        <v>197</v>
      </c>
      <c r="IB34" s="412" t="s">
        <v>197</v>
      </c>
      <c r="IC34" s="412" t="s">
        <v>197</v>
      </c>
      <c r="ID34" s="411">
        <v>23.8</v>
      </c>
      <c r="IE34" s="412" t="s">
        <v>197</v>
      </c>
      <c r="IF34" s="412" t="s">
        <v>197</v>
      </c>
      <c r="IG34" s="411">
        <v>270.89999999999998</v>
      </c>
      <c r="IH34" s="411">
        <v>78.5</v>
      </c>
      <c r="II34" s="412" t="s">
        <v>197</v>
      </c>
      <c r="IJ34" s="412" t="s">
        <v>197</v>
      </c>
      <c r="IK34" s="412" t="s">
        <v>197</v>
      </c>
      <c r="IL34" s="412" t="s">
        <v>197</v>
      </c>
      <c r="IM34" s="412" t="s">
        <v>197</v>
      </c>
      <c r="IN34" s="412" t="s">
        <v>197</v>
      </c>
      <c r="IO34" s="412" t="s">
        <v>197</v>
      </c>
      <c r="IP34" s="412" t="s">
        <v>197</v>
      </c>
      <c r="IQ34" s="411">
        <v>92.2</v>
      </c>
      <c r="IR34" s="411">
        <v>76.7</v>
      </c>
      <c r="IS34" s="411">
        <v>103.7</v>
      </c>
      <c r="IT34" s="411">
        <v>93.7</v>
      </c>
      <c r="IU34" s="411">
        <v>140.9</v>
      </c>
      <c r="IV34" s="411">
        <v>28.2</v>
      </c>
      <c r="IW34" s="411">
        <v>51.7</v>
      </c>
      <c r="IX34" s="412" t="s">
        <v>197</v>
      </c>
      <c r="IY34" s="412" t="s">
        <v>197</v>
      </c>
      <c r="IZ34" s="412" t="s">
        <v>197</v>
      </c>
      <c r="JA34" s="412" t="s">
        <v>197</v>
      </c>
      <c r="JB34" s="412" t="s">
        <v>197</v>
      </c>
      <c r="JC34" s="411">
        <v>73.599999999999994</v>
      </c>
      <c r="JD34" s="411">
        <v>40.6</v>
      </c>
      <c r="JE34" s="411">
        <v>48.1</v>
      </c>
      <c r="JF34" s="48" t="s">
        <v>87</v>
      </c>
      <c r="JG34" s="48">
        <v>96.4</v>
      </c>
      <c r="JH34" s="48" t="s">
        <v>87</v>
      </c>
      <c r="JI34" s="48">
        <v>91.3</v>
      </c>
      <c r="JJ34" s="48">
        <v>53.8</v>
      </c>
      <c r="JK34" s="48">
        <v>71.099999999999994</v>
      </c>
      <c r="JL34" s="48">
        <v>68.8</v>
      </c>
      <c r="JM34" s="48">
        <v>90.9</v>
      </c>
      <c r="JN34" s="48">
        <v>91.1</v>
      </c>
      <c r="JO34" s="48">
        <v>44.8</v>
      </c>
    </row>
    <row r="35" spans="1:275">
      <c r="A35" s="45"/>
      <c r="B35" s="46" t="s">
        <v>1751</v>
      </c>
      <c r="C35" s="300" t="s">
        <v>1254</v>
      </c>
      <c r="D35" s="46" t="s">
        <v>121</v>
      </c>
      <c r="E35" s="300" t="s">
        <v>2</v>
      </c>
      <c r="F35" s="47" t="s">
        <v>197</v>
      </c>
      <c r="G35" s="47" t="s">
        <v>197</v>
      </c>
      <c r="H35" s="411">
        <v>81.3</v>
      </c>
      <c r="I35" s="411">
        <v>84.9</v>
      </c>
      <c r="J35" s="411">
        <v>115.9</v>
      </c>
      <c r="K35" s="412" t="s">
        <v>197</v>
      </c>
      <c r="L35" s="412" t="s">
        <v>197</v>
      </c>
      <c r="M35" s="412" t="s">
        <v>197</v>
      </c>
      <c r="N35" s="412" t="s">
        <v>197</v>
      </c>
      <c r="O35" s="412" t="s">
        <v>197</v>
      </c>
      <c r="P35" s="412" t="s">
        <v>197</v>
      </c>
      <c r="Q35" s="412" t="s">
        <v>197</v>
      </c>
      <c r="R35" s="412" t="s">
        <v>197</v>
      </c>
      <c r="S35" s="412" t="s">
        <v>197</v>
      </c>
      <c r="T35" s="412" t="s">
        <v>197</v>
      </c>
      <c r="U35" s="412" t="s">
        <v>197</v>
      </c>
      <c r="V35" s="412" t="s">
        <v>197</v>
      </c>
      <c r="W35" s="412" t="s">
        <v>197</v>
      </c>
      <c r="X35" s="412" t="s">
        <v>197</v>
      </c>
      <c r="Y35" s="412" t="s">
        <v>197</v>
      </c>
      <c r="Z35" s="412" t="s">
        <v>197</v>
      </c>
      <c r="AA35" s="412" t="s">
        <v>197</v>
      </c>
      <c r="AB35" s="412" t="s">
        <v>197</v>
      </c>
      <c r="AC35" s="412" t="s">
        <v>197</v>
      </c>
      <c r="AD35" s="412" t="s">
        <v>197</v>
      </c>
      <c r="AE35" s="412" t="s">
        <v>197</v>
      </c>
      <c r="AF35" s="412" t="s">
        <v>197</v>
      </c>
      <c r="AG35" s="412" t="s">
        <v>197</v>
      </c>
      <c r="AH35" s="412" t="s">
        <v>197</v>
      </c>
      <c r="AI35" s="412" t="s">
        <v>197</v>
      </c>
      <c r="AJ35" s="412" t="s">
        <v>197</v>
      </c>
      <c r="AK35" s="412" t="s">
        <v>197</v>
      </c>
      <c r="AL35" s="412" t="s">
        <v>197</v>
      </c>
      <c r="AM35" s="412" t="s">
        <v>197</v>
      </c>
      <c r="AN35" s="412" t="s">
        <v>197</v>
      </c>
      <c r="AO35" s="412" t="s">
        <v>197</v>
      </c>
      <c r="AP35" s="412" t="s">
        <v>197</v>
      </c>
      <c r="AQ35" s="412" t="s">
        <v>197</v>
      </c>
      <c r="AR35" s="412" t="s">
        <v>197</v>
      </c>
      <c r="AS35" s="412" t="s">
        <v>197</v>
      </c>
      <c r="AT35" s="411">
        <v>93.8</v>
      </c>
      <c r="AU35" s="412" t="s">
        <v>197</v>
      </c>
      <c r="AV35" s="412" t="s">
        <v>197</v>
      </c>
      <c r="AW35" s="412" t="s">
        <v>197</v>
      </c>
      <c r="AX35" s="412" t="s">
        <v>197</v>
      </c>
      <c r="AY35" s="412" t="s">
        <v>197</v>
      </c>
      <c r="AZ35" s="411">
        <v>51</v>
      </c>
      <c r="BA35" s="411">
        <v>76.2</v>
      </c>
      <c r="BB35" s="411">
        <v>75.099999999999994</v>
      </c>
      <c r="BC35" s="411">
        <v>92.5</v>
      </c>
      <c r="BD35" s="411">
        <v>115.9</v>
      </c>
      <c r="BE35" s="411">
        <v>110.5</v>
      </c>
      <c r="BF35" s="411">
        <v>69.2</v>
      </c>
      <c r="BG35" s="411">
        <v>83.6</v>
      </c>
      <c r="BH35" s="411">
        <v>82.5</v>
      </c>
      <c r="BI35" s="412" t="s">
        <v>197</v>
      </c>
      <c r="BJ35" s="412" t="s">
        <v>197</v>
      </c>
      <c r="BK35" s="412" t="s">
        <v>197</v>
      </c>
      <c r="BL35" s="412" t="s">
        <v>197</v>
      </c>
      <c r="BM35" s="412" t="s">
        <v>197</v>
      </c>
      <c r="BN35" s="412" t="s">
        <v>197</v>
      </c>
      <c r="BO35" s="412" t="s">
        <v>197</v>
      </c>
      <c r="BP35" s="412" t="s">
        <v>197</v>
      </c>
      <c r="BQ35" s="412" t="s">
        <v>197</v>
      </c>
      <c r="BR35" s="412" t="s">
        <v>197</v>
      </c>
      <c r="BS35" s="412" t="s">
        <v>197</v>
      </c>
      <c r="BT35" s="412" t="s">
        <v>197</v>
      </c>
      <c r="BU35" s="412" t="s">
        <v>197</v>
      </c>
      <c r="BV35" s="412" t="s">
        <v>197</v>
      </c>
      <c r="BW35" s="412" t="s">
        <v>197</v>
      </c>
      <c r="BX35" s="412" t="s">
        <v>197</v>
      </c>
      <c r="BY35" s="412" t="s">
        <v>197</v>
      </c>
      <c r="BZ35" s="412" t="s">
        <v>197</v>
      </c>
      <c r="CA35" s="412" t="s">
        <v>197</v>
      </c>
      <c r="CB35" s="412" t="s">
        <v>197</v>
      </c>
      <c r="CC35" s="412" t="s">
        <v>197</v>
      </c>
      <c r="CD35" s="412" t="s">
        <v>197</v>
      </c>
      <c r="CE35" s="412" t="s">
        <v>197</v>
      </c>
      <c r="CF35" s="412" t="s">
        <v>197</v>
      </c>
      <c r="CG35" s="412" t="s">
        <v>197</v>
      </c>
      <c r="CH35" s="412" t="s">
        <v>197</v>
      </c>
      <c r="CI35" s="412" t="s">
        <v>197</v>
      </c>
      <c r="CJ35" s="412" t="s">
        <v>197</v>
      </c>
      <c r="CK35" s="412" t="s">
        <v>197</v>
      </c>
      <c r="CL35" s="412" t="s">
        <v>197</v>
      </c>
      <c r="CM35" s="412" t="s">
        <v>197</v>
      </c>
      <c r="CN35" s="412" t="s">
        <v>197</v>
      </c>
      <c r="CO35" s="412" t="s">
        <v>197</v>
      </c>
      <c r="CP35" s="412" t="s">
        <v>197</v>
      </c>
      <c r="CQ35" s="412" t="s">
        <v>197</v>
      </c>
      <c r="CR35" s="412" t="s">
        <v>197</v>
      </c>
      <c r="CS35" s="412" t="s">
        <v>197</v>
      </c>
      <c r="CT35" s="412" t="s">
        <v>197</v>
      </c>
      <c r="CU35" s="412" t="s">
        <v>197</v>
      </c>
      <c r="CV35" s="412" t="s">
        <v>197</v>
      </c>
      <c r="CW35" s="412" t="s">
        <v>197</v>
      </c>
      <c r="CX35" s="412" t="s">
        <v>197</v>
      </c>
      <c r="CY35" s="412" t="s">
        <v>197</v>
      </c>
      <c r="CZ35" s="412" t="s">
        <v>197</v>
      </c>
      <c r="DA35" s="412" t="s">
        <v>197</v>
      </c>
      <c r="DB35" s="412" t="s">
        <v>197</v>
      </c>
      <c r="DC35" s="412" t="s">
        <v>197</v>
      </c>
      <c r="DD35" s="412" t="s">
        <v>197</v>
      </c>
      <c r="DE35" s="412" t="s">
        <v>197</v>
      </c>
      <c r="DF35" s="412" t="s">
        <v>197</v>
      </c>
      <c r="DG35" s="412" t="s">
        <v>197</v>
      </c>
      <c r="DH35" s="412" t="s">
        <v>197</v>
      </c>
      <c r="DI35" s="412" t="s">
        <v>197</v>
      </c>
      <c r="DJ35" s="412" t="s">
        <v>197</v>
      </c>
      <c r="DK35" s="412" t="s">
        <v>197</v>
      </c>
      <c r="DL35" s="412" t="s">
        <v>197</v>
      </c>
      <c r="DM35" s="412" t="s">
        <v>197</v>
      </c>
      <c r="DN35" s="412" t="s">
        <v>197</v>
      </c>
      <c r="DO35" s="412" t="s">
        <v>197</v>
      </c>
      <c r="DP35" s="412" t="s">
        <v>197</v>
      </c>
      <c r="DQ35" s="412" t="s">
        <v>197</v>
      </c>
      <c r="DR35" s="412" t="s">
        <v>197</v>
      </c>
      <c r="DS35" s="412" t="s">
        <v>197</v>
      </c>
      <c r="DT35" s="412" t="s">
        <v>197</v>
      </c>
      <c r="DU35" s="412" t="s">
        <v>197</v>
      </c>
      <c r="DV35" s="412" t="s">
        <v>197</v>
      </c>
      <c r="DW35" s="412" t="s">
        <v>197</v>
      </c>
      <c r="DX35" s="412" t="s">
        <v>197</v>
      </c>
      <c r="DY35" s="412" t="s">
        <v>197</v>
      </c>
      <c r="DZ35" s="412" t="s">
        <v>197</v>
      </c>
      <c r="EA35" s="412" t="s">
        <v>197</v>
      </c>
      <c r="EB35" s="412" t="s">
        <v>197</v>
      </c>
      <c r="EC35" s="412" t="s">
        <v>197</v>
      </c>
      <c r="ED35" s="412" t="s">
        <v>197</v>
      </c>
      <c r="EE35" s="412" t="s">
        <v>197</v>
      </c>
      <c r="EF35" s="412" t="s">
        <v>197</v>
      </c>
      <c r="EG35" s="412" t="s">
        <v>197</v>
      </c>
      <c r="EH35" s="412" t="s">
        <v>197</v>
      </c>
      <c r="EI35" s="412" t="s">
        <v>197</v>
      </c>
      <c r="EJ35" s="412" t="s">
        <v>197</v>
      </c>
      <c r="EK35" s="412" t="s">
        <v>197</v>
      </c>
      <c r="EL35" s="412" t="s">
        <v>197</v>
      </c>
      <c r="EM35" s="412" t="s">
        <v>197</v>
      </c>
      <c r="EN35" s="412" t="s">
        <v>197</v>
      </c>
      <c r="EO35" s="412" t="s">
        <v>197</v>
      </c>
      <c r="EP35" s="412" t="s">
        <v>197</v>
      </c>
      <c r="EQ35" s="412" t="s">
        <v>197</v>
      </c>
      <c r="ER35" s="412" t="s">
        <v>197</v>
      </c>
      <c r="ES35" s="412" t="s">
        <v>197</v>
      </c>
      <c r="ET35" s="411">
        <v>49.2</v>
      </c>
      <c r="EU35" s="412" t="s">
        <v>197</v>
      </c>
      <c r="EV35" s="411">
        <v>60.3</v>
      </c>
      <c r="EW35" s="411">
        <v>54.8</v>
      </c>
      <c r="EX35" s="411">
        <v>56.5</v>
      </c>
      <c r="EY35" s="412" t="s">
        <v>197</v>
      </c>
      <c r="EZ35" s="411">
        <v>125.9</v>
      </c>
      <c r="FA35" s="411">
        <v>59.1</v>
      </c>
      <c r="FB35" s="411">
        <v>85.2</v>
      </c>
      <c r="FC35" s="412" t="s">
        <v>197</v>
      </c>
      <c r="FD35" s="411">
        <v>122.2</v>
      </c>
      <c r="FE35" s="411">
        <v>62.2</v>
      </c>
      <c r="FF35" s="411">
        <v>87.7</v>
      </c>
      <c r="FG35" s="412" t="s">
        <v>197</v>
      </c>
      <c r="FH35" s="412" t="s">
        <v>197</v>
      </c>
      <c r="FI35" s="412" t="s">
        <v>197</v>
      </c>
      <c r="FJ35" s="412" t="s">
        <v>197</v>
      </c>
      <c r="FK35" s="412" t="s">
        <v>197</v>
      </c>
      <c r="FL35" s="412" t="s">
        <v>197</v>
      </c>
      <c r="FM35" s="411">
        <v>31.5</v>
      </c>
      <c r="FN35" s="411">
        <v>48.4</v>
      </c>
      <c r="FO35" s="411">
        <v>38.6</v>
      </c>
      <c r="FP35" s="411">
        <v>167.8</v>
      </c>
      <c r="FQ35" s="411">
        <v>63.8</v>
      </c>
      <c r="FR35" s="411">
        <v>99.7</v>
      </c>
      <c r="FS35" s="411">
        <v>11.2</v>
      </c>
      <c r="FT35" s="411">
        <v>25.8</v>
      </c>
      <c r="FU35" s="411">
        <v>16.7</v>
      </c>
      <c r="FV35" s="412" t="s">
        <v>197</v>
      </c>
      <c r="FW35" s="412" t="s">
        <v>197</v>
      </c>
      <c r="FX35" s="411">
        <v>81.7</v>
      </c>
      <c r="FY35" s="411">
        <v>72.8</v>
      </c>
      <c r="FZ35" s="411">
        <v>72.900000000000006</v>
      </c>
      <c r="GA35" s="411">
        <v>49.1</v>
      </c>
      <c r="GB35" s="411">
        <v>70</v>
      </c>
      <c r="GC35" s="411">
        <v>66</v>
      </c>
      <c r="GD35" s="412" t="s">
        <v>197</v>
      </c>
      <c r="GE35" s="412" t="s">
        <v>197</v>
      </c>
      <c r="GF35" s="412" t="s">
        <v>197</v>
      </c>
      <c r="GG35" s="411">
        <v>16.2</v>
      </c>
      <c r="GH35" s="411">
        <v>96.1</v>
      </c>
      <c r="GI35" s="411">
        <v>95.6</v>
      </c>
      <c r="GJ35" s="412" t="s">
        <v>197</v>
      </c>
      <c r="GK35" s="412" t="s">
        <v>197</v>
      </c>
      <c r="GL35" s="412" t="s">
        <v>197</v>
      </c>
      <c r="GM35" s="412" t="s">
        <v>197</v>
      </c>
      <c r="GN35" s="412" t="s">
        <v>197</v>
      </c>
      <c r="GO35" s="412" t="s">
        <v>197</v>
      </c>
      <c r="GP35" s="412" t="s">
        <v>197</v>
      </c>
      <c r="GQ35" s="412" t="s">
        <v>197</v>
      </c>
      <c r="GR35" s="412" t="s">
        <v>197</v>
      </c>
      <c r="GS35" s="412" t="s">
        <v>197</v>
      </c>
      <c r="GT35" s="412" t="s">
        <v>197</v>
      </c>
      <c r="GU35" s="412" t="s">
        <v>197</v>
      </c>
      <c r="GV35" s="412" t="s">
        <v>197</v>
      </c>
      <c r="GW35" s="412" t="s">
        <v>197</v>
      </c>
      <c r="GX35" s="412" t="s">
        <v>197</v>
      </c>
      <c r="GY35" s="411">
        <v>59.3</v>
      </c>
      <c r="GZ35" s="411">
        <v>33.1</v>
      </c>
      <c r="HA35" s="411">
        <v>46</v>
      </c>
      <c r="HB35" s="411">
        <v>46.2</v>
      </c>
      <c r="HC35" s="411">
        <v>60</v>
      </c>
      <c r="HD35" s="411">
        <v>55.8</v>
      </c>
      <c r="HE35" s="412" t="s">
        <v>197</v>
      </c>
      <c r="HF35" s="412" t="s">
        <v>197</v>
      </c>
      <c r="HG35" s="412" t="s">
        <v>197</v>
      </c>
      <c r="HH35" s="412" t="s">
        <v>197</v>
      </c>
      <c r="HI35" s="412" t="s">
        <v>197</v>
      </c>
      <c r="HJ35" s="412" t="s">
        <v>197</v>
      </c>
      <c r="HK35" s="412" t="s">
        <v>197</v>
      </c>
      <c r="HL35" s="412" t="s">
        <v>197</v>
      </c>
      <c r="HM35" s="412" t="s">
        <v>197</v>
      </c>
      <c r="HN35" s="412" t="s">
        <v>197</v>
      </c>
      <c r="HO35" s="412" t="s">
        <v>197</v>
      </c>
      <c r="HP35" s="412" t="s">
        <v>197</v>
      </c>
      <c r="HQ35" s="412" t="s">
        <v>197</v>
      </c>
      <c r="HR35" s="412" t="s">
        <v>197</v>
      </c>
      <c r="HS35" s="412" t="s">
        <v>197</v>
      </c>
      <c r="HT35" s="412" t="s">
        <v>197</v>
      </c>
      <c r="HU35" s="411">
        <v>67</v>
      </c>
      <c r="HV35" s="411">
        <v>73.2</v>
      </c>
      <c r="HW35" s="411">
        <v>72.900000000000006</v>
      </c>
      <c r="HX35" s="412" t="s">
        <v>197</v>
      </c>
      <c r="HY35" s="412" t="s">
        <v>197</v>
      </c>
      <c r="HZ35" s="412" t="s">
        <v>197</v>
      </c>
      <c r="IA35" s="412" t="s">
        <v>197</v>
      </c>
      <c r="IB35" s="412" t="s">
        <v>197</v>
      </c>
      <c r="IC35" s="412" t="s">
        <v>197</v>
      </c>
      <c r="ID35" s="411">
        <v>74.099999999999994</v>
      </c>
      <c r="IE35" s="412" t="s">
        <v>197</v>
      </c>
      <c r="IF35" s="412" t="s">
        <v>197</v>
      </c>
      <c r="IG35" s="412" t="s">
        <v>197</v>
      </c>
      <c r="IH35" s="411">
        <v>95.1</v>
      </c>
      <c r="II35" s="412" t="s">
        <v>197</v>
      </c>
      <c r="IJ35" s="412" t="s">
        <v>197</v>
      </c>
      <c r="IK35" s="412" t="s">
        <v>197</v>
      </c>
      <c r="IL35" s="412" t="s">
        <v>197</v>
      </c>
      <c r="IM35" s="412" t="s">
        <v>197</v>
      </c>
      <c r="IN35" s="412" t="s">
        <v>197</v>
      </c>
      <c r="IO35" s="412" t="s">
        <v>197</v>
      </c>
      <c r="IP35" s="412" t="s">
        <v>197</v>
      </c>
      <c r="IQ35" s="411">
        <v>120.9</v>
      </c>
      <c r="IR35" s="411">
        <v>91.1</v>
      </c>
      <c r="IS35" s="411">
        <v>87.1</v>
      </c>
      <c r="IT35" s="411">
        <v>88.6</v>
      </c>
      <c r="IU35" s="412" t="s">
        <v>197</v>
      </c>
      <c r="IV35" s="412" t="s">
        <v>197</v>
      </c>
      <c r="IW35" s="412" t="s">
        <v>197</v>
      </c>
      <c r="IX35" s="412" t="s">
        <v>197</v>
      </c>
      <c r="IY35" s="412" t="s">
        <v>197</v>
      </c>
      <c r="IZ35" s="412" t="s">
        <v>197</v>
      </c>
      <c r="JA35" s="412" t="s">
        <v>197</v>
      </c>
      <c r="JB35" s="412" t="s">
        <v>197</v>
      </c>
      <c r="JC35" s="412" t="s">
        <v>197</v>
      </c>
      <c r="JD35" s="412" t="s">
        <v>197</v>
      </c>
      <c r="JE35" s="412" t="s">
        <v>197</v>
      </c>
      <c r="JF35" s="49" t="s">
        <v>87</v>
      </c>
      <c r="JG35" s="49" t="s">
        <v>87</v>
      </c>
      <c r="JH35" s="49" t="s">
        <v>87</v>
      </c>
      <c r="JI35" s="49">
        <v>77.400000000000006</v>
      </c>
      <c r="JJ35" s="49">
        <v>34.6</v>
      </c>
      <c r="JK35" s="49">
        <v>63.9</v>
      </c>
      <c r="JL35" s="49">
        <v>41.5</v>
      </c>
      <c r="JM35" s="49">
        <v>78.7</v>
      </c>
      <c r="JN35" s="49">
        <v>100.5</v>
      </c>
      <c r="JO35" s="49" t="s">
        <v>87</v>
      </c>
    </row>
    <row r="36" spans="1:275">
      <c r="A36" s="45"/>
      <c r="B36" s="46" t="s">
        <v>1752</v>
      </c>
      <c r="C36" s="300" t="s">
        <v>1255</v>
      </c>
      <c r="D36" s="46" t="s">
        <v>121</v>
      </c>
      <c r="E36" s="300" t="s">
        <v>2</v>
      </c>
      <c r="F36" s="47" t="s">
        <v>197</v>
      </c>
      <c r="G36" s="47" t="s">
        <v>197</v>
      </c>
      <c r="H36" s="411">
        <v>63</v>
      </c>
      <c r="I36" s="411">
        <v>64.2</v>
      </c>
      <c r="J36" s="411">
        <v>55.8</v>
      </c>
      <c r="K36" s="412" t="s">
        <v>197</v>
      </c>
      <c r="L36" s="412" t="s">
        <v>197</v>
      </c>
      <c r="M36" s="412" t="s">
        <v>197</v>
      </c>
      <c r="N36" s="412" t="s">
        <v>197</v>
      </c>
      <c r="O36" s="412" t="s">
        <v>197</v>
      </c>
      <c r="P36" s="412" t="s">
        <v>197</v>
      </c>
      <c r="Q36" s="412" t="s">
        <v>197</v>
      </c>
      <c r="R36" s="411">
        <v>96.3</v>
      </c>
      <c r="S36" s="412" t="s">
        <v>197</v>
      </c>
      <c r="T36" s="412" t="s">
        <v>197</v>
      </c>
      <c r="U36" s="412" t="s">
        <v>197</v>
      </c>
      <c r="V36" s="412" t="s">
        <v>197</v>
      </c>
      <c r="W36" s="412" t="s">
        <v>197</v>
      </c>
      <c r="X36" s="412" t="s">
        <v>197</v>
      </c>
      <c r="Y36" s="412" t="s">
        <v>197</v>
      </c>
      <c r="Z36" s="412" t="s">
        <v>197</v>
      </c>
      <c r="AA36" s="412" t="s">
        <v>197</v>
      </c>
      <c r="AB36" s="412" t="s">
        <v>197</v>
      </c>
      <c r="AC36" s="412" t="s">
        <v>197</v>
      </c>
      <c r="AD36" s="412" t="s">
        <v>197</v>
      </c>
      <c r="AE36" s="412" t="s">
        <v>197</v>
      </c>
      <c r="AF36" s="412" t="s">
        <v>197</v>
      </c>
      <c r="AG36" s="412" t="s">
        <v>197</v>
      </c>
      <c r="AH36" s="412" t="s">
        <v>197</v>
      </c>
      <c r="AI36" s="412" t="s">
        <v>197</v>
      </c>
      <c r="AJ36" s="412" t="s">
        <v>197</v>
      </c>
      <c r="AK36" s="412" t="s">
        <v>197</v>
      </c>
      <c r="AL36" s="412" t="s">
        <v>197</v>
      </c>
      <c r="AM36" s="412" t="s">
        <v>197</v>
      </c>
      <c r="AN36" s="412" t="s">
        <v>197</v>
      </c>
      <c r="AO36" s="412" t="s">
        <v>197</v>
      </c>
      <c r="AP36" s="412" t="s">
        <v>197</v>
      </c>
      <c r="AQ36" s="412" t="s">
        <v>197</v>
      </c>
      <c r="AR36" s="412" t="s">
        <v>197</v>
      </c>
      <c r="AS36" s="412" t="s">
        <v>197</v>
      </c>
      <c r="AT36" s="411">
        <v>64.400000000000006</v>
      </c>
      <c r="AU36" s="412" t="s">
        <v>197</v>
      </c>
      <c r="AV36" s="411">
        <v>62.2</v>
      </c>
      <c r="AW36" s="412" t="s">
        <v>197</v>
      </c>
      <c r="AX36" s="412" t="s">
        <v>197</v>
      </c>
      <c r="AY36" s="412" t="s">
        <v>197</v>
      </c>
      <c r="AZ36" s="411">
        <v>53.1</v>
      </c>
      <c r="BA36" s="411">
        <v>110.9</v>
      </c>
      <c r="BB36" s="411">
        <v>108.2</v>
      </c>
      <c r="BC36" s="411">
        <v>83</v>
      </c>
      <c r="BD36" s="411">
        <v>126.5</v>
      </c>
      <c r="BE36" s="411">
        <v>116.2</v>
      </c>
      <c r="BF36" s="411">
        <v>80.7</v>
      </c>
      <c r="BG36" s="411">
        <v>66.3</v>
      </c>
      <c r="BH36" s="411">
        <v>67.400000000000006</v>
      </c>
      <c r="BI36" s="412" t="s">
        <v>197</v>
      </c>
      <c r="BJ36" s="412" t="s">
        <v>197</v>
      </c>
      <c r="BK36" s="412" t="s">
        <v>197</v>
      </c>
      <c r="BL36" s="412" t="s">
        <v>197</v>
      </c>
      <c r="BM36" s="412" t="s">
        <v>197</v>
      </c>
      <c r="BN36" s="412" t="s">
        <v>197</v>
      </c>
      <c r="BO36" s="412" t="s">
        <v>197</v>
      </c>
      <c r="BP36" s="412" t="s">
        <v>197</v>
      </c>
      <c r="BQ36" s="412" t="s">
        <v>197</v>
      </c>
      <c r="BR36" s="412" t="s">
        <v>197</v>
      </c>
      <c r="BS36" s="412" t="s">
        <v>197</v>
      </c>
      <c r="BT36" s="412" t="s">
        <v>197</v>
      </c>
      <c r="BU36" s="412" t="s">
        <v>197</v>
      </c>
      <c r="BV36" s="412" t="s">
        <v>197</v>
      </c>
      <c r="BW36" s="412" t="s">
        <v>197</v>
      </c>
      <c r="BX36" s="412" t="s">
        <v>197</v>
      </c>
      <c r="BY36" s="412" t="s">
        <v>197</v>
      </c>
      <c r="BZ36" s="412" t="s">
        <v>197</v>
      </c>
      <c r="CA36" s="412" t="s">
        <v>197</v>
      </c>
      <c r="CB36" s="412" t="s">
        <v>197</v>
      </c>
      <c r="CC36" s="412" t="s">
        <v>197</v>
      </c>
      <c r="CD36" s="412" t="s">
        <v>197</v>
      </c>
      <c r="CE36" s="412" t="s">
        <v>197</v>
      </c>
      <c r="CF36" s="412" t="s">
        <v>197</v>
      </c>
      <c r="CG36" s="412" t="s">
        <v>197</v>
      </c>
      <c r="CH36" s="412" t="s">
        <v>197</v>
      </c>
      <c r="CI36" s="412" t="s">
        <v>197</v>
      </c>
      <c r="CJ36" s="412" t="s">
        <v>197</v>
      </c>
      <c r="CK36" s="412" t="s">
        <v>197</v>
      </c>
      <c r="CL36" s="412" t="s">
        <v>197</v>
      </c>
      <c r="CM36" s="412" t="s">
        <v>197</v>
      </c>
      <c r="CN36" s="412" t="s">
        <v>197</v>
      </c>
      <c r="CO36" s="412" t="s">
        <v>197</v>
      </c>
      <c r="CP36" s="412" t="s">
        <v>197</v>
      </c>
      <c r="CQ36" s="412" t="s">
        <v>197</v>
      </c>
      <c r="CR36" s="412" t="s">
        <v>197</v>
      </c>
      <c r="CS36" s="412" t="s">
        <v>197</v>
      </c>
      <c r="CT36" s="412" t="s">
        <v>197</v>
      </c>
      <c r="CU36" s="412" t="s">
        <v>197</v>
      </c>
      <c r="CV36" s="412" t="s">
        <v>197</v>
      </c>
      <c r="CW36" s="412" t="s">
        <v>197</v>
      </c>
      <c r="CX36" s="412" t="s">
        <v>197</v>
      </c>
      <c r="CY36" s="412" t="s">
        <v>197</v>
      </c>
      <c r="CZ36" s="412" t="s">
        <v>197</v>
      </c>
      <c r="DA36" s="412" t="s">
        <v>197</v>
      </c>
      <c r="DB36" s="412" t="s">
        <v>197</v>
      </c>
      <c r="DC36" s="412" t="s">
        <v>197</v>
      </c>
      <c r="DD36" s="412" t="s">
        <v>197</v>
      </c>
      <c r="DE36" s="412" t="s">
        <v>197</v>
      </c>
      <c r="DF36" s="412" t="s">
        <v>197</v>
      </c>
      <c r="DG36" s="412" t="s">
        <v>197</v>
      </c>
      <c r="DH36" s="412" t="s">
        <v>197</v>
      </c>
      <c r="DI36" s="412" t="s">
        <v>197</v>
      </c>
      <c r="DJ36" s="412" t="s">
        <v>197</v>
      </c>
      <c r="DK36" s="412" t="s">
        <v>197</v>
      </c>
      <c r="DL36" s="412" t="s">
        <v>197</v>
      </c>
      <c r="DM36" s="412" t="s">
        <v>197</v>
      </c>
      <c r="DN36" s="412" t="s">
        <v>197</v>
      </c>
      <c r="DO36" s="412" t="s">
        <v>197</v>
      </c>
      <c r="DP36" s="412" t="s">
        <v>197</v>
      </c>
      <c r="DQ36" s="412" t="s">
        <v>197</v>
      </c>
      <c r="DR36" s="412" t="s">
        <v>197</v>
      </c>
      <c r="DS36" s="412" t="s">
        <v>197</v>
      </c>
      <c r="DT36" s="412" t="s">
        <v>197</v>
      </c>
      <c r="DU36" s="412" t="s">
        <v>197</v>
      </c>
      <c r="DV36" s="412" t="s">
        <v>197</v>
      </c>
      <c r="DW36" s="412" t="s">
        <v>197</v>
      </c>
      <c r="DX36" s="412" t="s">
        <v>197</v>
      </c>
      <c r="DY36" s="412" t="s">
        <v>197</v>
      </c>
      <c r="DZ36" s="412" t="s">
        <v>197</v>
      </c>
      <c r="EA36" s="412" t="s">
        <v>197</v>
      </c>
      <c r="EB36" s="412" t="s">
        <v>197</v>
      </c>
      <c r="EC36" s="412" t="s">
        <v>197</v>
      </c>
      <c r="ED36" s="412" t="s">
        <v>197</v>
      </c>
      <c r="EE36" s="412" t="s">
        <v>197</v>
      </c>
      <c r="EF36" s="412" t="s">
        <v>197</v>
      </c>
      <c r="EG36" s="412" t="s">
        <v>197</v>
      </c>
      <c r="EH36" s="412" t="s">
        <v>197</v>
      </c>
      <c r="EI36" s="412" t="s">
        <v>197</v>
      </c>
      <c r="EJ36" s="412" t="s">
        <v>197</v>
      </c>
      <c r="EK36" s="412" t="s">
        <v>197</v>
      </c>
      <c r="EL36" s="412" t="s">
        <v>197</v>
      </c>
      <c r="EM36" s="412" t="s">
        <v>197</v>
      </c>
      <c r="EN36" s="412" t="s">
        <v>197</v>
      </c>
      <c r="EO36" s="412" t="s">
        <v>197</v>
      </c>
      <c r="EP36" s="412" t="s">
        <v>197</v>
      </c>
      <c r="EQ36" s="412" t="s">
        <v>197</v>
      </c>
      <c r="ER36" s="412" t="s">
        <v>197</v>
      </c>
      <c r="ES36" s="412" t="s">
        <v>197</v>
      </c>
      <c r="ET36" s="411">
        <v>42.8</v>
      </c>
      <c r="EU36" s="412" t="s">
        <v>197</v>
      </c>
      <c r="EV36" s="411">
        <v>78.099999999999994</v>
      </c>
      <c r="EW36" s="411">
        <v>74.099999999999994</v>
      </c>
      <c r="EX36" s="411">
        <v>75.400000000000006</v>
      </c>
      <c r="EY36" s="412" t="s">
        <v>197</v>
      </c>
      <c r="EZ36" s="411">
        <v>38.700000000000003</v>
      </c>
      <c r="FA36" s="411">
        <v>108.6</v>
      </c>
      <c r="FB36" s="411">
        <v>81.3</v>
      </c>
      <c r="FC36" s="412" t="s">
        <v>197</v>
      </c>
      <c r="FD36" s="411">
        <v>60.8</v>
      </c>
      <c r="FE36" s="411">
        <v>132.9</v>
      </c>
      <c r="FF36" s="411">
        <v>102.2</v>
      </c>
      <c r="FG36" s="412" t="s">
        <v>197</v>
      </c>
      <c r="FH36" s="412" t="s">
        <v>197</v>
      </c>
      <c r="FI36" s="412" t="s">
        <v>197</v>
      </c>
      <c r="FJ36" s="412" t="s">
        <v>197</v>
      </c>
      <c r="FK36" s="412" t="s">
        <v>197</v>
      </c>
      <c r="FL36" s="412" t="s">
        <v>197</v>
      </c>
      <c r="FM36" s="411">
        <v>28.8</v>
      </c>
      <c r="FN36" s="411">
        <v>115.4</v>
      </c>
      <c r="FO36" s="411">
        <v>65</v>
      </c>
      <c r="FP36" s="411">
        <v>47.6</v>
      </c>
      <c r="FQ36" s="411">
        <v>114.2</v>
      </c>
      <c r="FR36" s="411">
        <v>91.2</v>
      </c>
      <c r="FS36" s="411">
        <v>30.2</v>
      </c>
      <c r="FT36" s="411">
        <v>78.3</v>
      </c>
      <c r="FU36" s="411">
        <v>48.3</v>
      </c>
      <c r="FV36" s="412" t="s">
        <v>197</v>
      </c>
      <c r="FW36" s="412" t="s">
        <v>197</v>
      </c>
      <c r="FX36" s="411">
        <v>62.1</v>
      </c>
      <c r="FY36" s="411">
        <v>72.8</v>
      </c>
      <c r="FZ36" s="411">
        <v>72.7</v>
      </c>
      <c r="GA36" s="411">
        <v>75</v>
      </c>
      <c r="GB36" s="411">
        <v>81.7</v>
      </c>
      <c r="GC36" s="411">
        <v>80.400000000000006</v>
      </c>
      <c r="GD36" s="412" t="s">
        <v>197</v>
      </c>
      <c r="GE36" s="412" t="s">
        <v>197</v>
      </c>
      <c r="GF36" s="412" t="s">
        <v>197</v>
      </c>
      <c r="GG36" s="412" t="s">
        <v>197</v>
      </c>
      <c r="GH36" s="411">
        <v>123.2</v>
      </c>
      <c r="GI36" s="411">
        <v>122.3</v>
      </c>
      <c r="GJ36" s="412" t="s">
        <v>197</v>
      </c>
      <c r="GK36" s="412" t="s">
        <v>197</v>
      </c>
      <c r="GL36" s="412" t="s">
        <v>197</v>
      </c>
      <c r="GM36" s="412" t="s">
        <v>197</v>
      </c>
      <c r="GN36" s="412" t="s">
        <v>197</v>
      </c>
      <c r="GO36" s="412" t="s">
        <v>197</v>
      </c>
      <c r="GP36" s="412" t="s">
        <v>197</v>
      </c>
      <c r="GQ36" s="412" t="s">
        <v>197</v>
      </c>
      <c r="GR36" s="412" t="s">
        <v>197</v>
      </c>
      <c r="GS36" s="412" t="s">
        <v>197</v>
      </c>
      <c r="GT36" s="412" t="s">
        <v>197</v>
      </c>
      <c r="GU36" s="412" t="s">
        <v>197</v>
      </c>
      <c r="GV36" s="412" t="s">
        <v>197</v>
      </c>
      <c r="GW36" s="412" t="s">
        <v>197</v>
      </c>
      <c r="GX36" s="412" t="s">
        <v>197</v>
      </c>
      <c r="GY36" s="412" t="s">
        <v>197</v>
      </c>
      <c r="GZ36" s="412" t="s">
        <v>197</v>
      </c>
      <c r="HA36" s="412" t="s">
        <v>197</v>
      </c>
      <c r="HB36" s="411">
        <v>80</v>
      </c>
      <c r="HC36" s="411">
        <v>96.3</v>
      </c>
      <c r="HD36" s="411">
        <v>91.3</v>
      </c>
      <c r="HE36" s="412" t="s">
        <v>197</v>
      </c>
      <c r="HF36" s="412" t="s">
        <v>197</v>
      </c>
      <c r="HG36" s="412" t="s">
        <v>197</v>
      </c>
      <c r="HH36" s="412" t="s">
        <v>197</v>
      </c>
      <c r="HI36" s="412" t="s">
        <v>197</v>
      </c>
      <c r="HJ36" s="412" t="s">
        <v>197</v>
      </c>
      <c r="HK36" s="412" t="s">
        <v>197</v>
      </c>
      <c r="HL36" s="412" t="s">
        <v>197</v>
      </c>
      <c r="HM36" s="412" t="s">
        <v>197</v>
      </c>
      <c r="HN36" s="412" t="s">
        <v>197</v>
      </c>
      <c r="HO36" s="412" t="s">
        <v>197</v>
      </c>
      <c r="HP36" s="412" t="s">
        <v>197</v>
      </c>
      <c r="HQ36" s="412" t="s">
        <v>197</v>
      </c>
      <c r="HR36" s="412" t="s">
        <v>197</v>
      </c>
      <c r="HS36" s="412" t="s">
        <v>197</v>
      </c>
      <c r="HT36" s="412" t="s">
        <v>197</v>
      </c>
      <c r="HU36" s="411">
        <v>40.200000000000003</v>
      </c>
      <c r="HV36" s="411">
        <v>76.400000000000006</v>
      </c>
      <c r="HW36" s="411">
        <v>74.2</v>
      </c>
      <c r="HX36" s="412" t="s">
        <v>197</v>
      </c>
      <c r="HY36" s="412" t="s">
        <v>197</v>
      </c>
      <c r="HZ36" s="411">
        <v>220</v>
      </c>
      <c r="IA36" s="412" t="s">
        <v>197</v>
      </c>
      <c r="IB36" s="412" t="s">
        <v>197</v>
      </c>
      <c r="IC36" s="412" t="s">
        <v>197</v>
      </c>
      <c r="ID36" s="412" t="s">
        <v>197</v>
      </c>
      <c r="IE36" s="412" t="s">
        <v>197</v>
      </c>
      <c r="IF36" s="412" t="s">
        <v>197</v>
      </c>
      <c r="IG36" s="412" t="s">
        <v>197</v>
      </c>
      <c r="IH36" s="411">
        <v>15</v>
      </c>
      <c r="II36" s="412" t="s">
        <v>197</v>
      </c>
      <c r="IJ36" s="412" t="s">
        <v>197</v>
      </c>
      <c r="IK36" s="412" t="s">
        <v>197</v>
      </c>
      <c r="IL36" s="412" t="s">
        <v>197</v>
      </c>
      <c r="IM36" s="412" t="s">
        <v>197</v>
      </c>
      <c r="IN36" s="412" t="s">
        <v>197</v>
      </c>
      <c r="IO36" s="412" t="s">
        <v>197</v>
      </c>
      <c r="IP36" s="412" t="s">
        <v>197</v>
      </c>
      <c r="IQ36" s="412" t="s">
        <v>197</v>
      </c>
      <c r="IR36" s="411">
        <v>140.80000000000001</v>
      </c>
      <c r="IS36" s="411">
        <v>160.6</v>
      </c>
      <c r="IT36" s="411">
        <v>153.19999999999999</v>
      </c>
      <c r="IU36" s="412" t="s">
        <v>197</v>
      </c>
      <c r="IV36" s="412" t="s">
        <v>197</v>
      </c>
      <c r="IW36" s="412" t="s">
        <v>197</v>
      </c>
      <c r="IX36" s="412" t="s">
        <v>197</v>
      </c>
      <c r="IY36" s="412" t="s">
        <v>197</v>
      </c>
      <c r="IZ36" s="412" t="s">
        <v>197</v>
      </c>
      <c r="JA36" s="412" t="s">
        <v>197</v>
      </c>
      <c r="JB36" s="412" t="s">
        <v>197</v>
      </c>
      <c r="JC36" s="412" t="s">
        <v>197</v>
      </c>
      <c r="JD36" s="412" t="s">
        <v>197</v>
      </c>
      <c r="JE36" s="412" t="s">
        <v>197</v>
      </c>
      <c r="JF36" s="49" t="s">
        <v>87</v>
      </c>
      <c r="JG36" s="49" t="s">
        <v>87</v>
      </c>
      <c r="JH36" s="49" t="s">
        <v>87</v>
      </c>
      <c r="JI36" s="49">
        <v>112.7</v>
      </c>
      <c r="JJ36" s="49">
        <v>14</v>
      </c>
      <c r="JK36" s="49">
        <v>21.8</v>
      </c>
      <c r="JL36" s="49">
        <v>25.4</v>
      </c>
      <c r="JM36" s="49">
        <v>13.3</v>
      </c>
      <c r="JN36" s="49">
        <v>12.8</v>
      </c>
      <c r="JO36" s="49" t="s">
        <v>87</v>
      </c>
    </row>
    <row r="37" spans="1:275">
      <c r="A37" s="45"/>
      <c r="B37" s="46" t="s">
        <v>1753</v>
      </c>
      <c r="C37" s="300" t="s">
        <v>1256</v>
      </c>
      <c r="D37" s="46" t="s">
        <v>121</v>
      </c>
      <c r="E37" s="300" t="s">
        <v>2</v>
      </c>
      <c r="F37" s="47" t="s">
        <v>197</v>
      </c>
      <c r="G37" s="47" t="s">
        <v>197</v>
      </c>
      <c r="H37" s="411">
        <v>103.1</v>
      </c>
      <c r="I37" s="411">
        <v>117.7</v>
      </c>
      <c r="J37" s="411">
        <v>149.1</v>
      </c>
      <c r="K37" s="412" t="s">
        <v>197</v>
      </c>
      <c r="L37" s="412" t="s">
        <v>197</v>
      </c>
      <c r="M37" s="412" t="s">
        <v>197</v>
      </c>
      <c r="N37" s="412" t="s">
        <v>197</v>
      </c>
      <c r="O37" s="412" t="s">
        <v>197</v>
      </c>
      <c r="P37" s="412" t="s">
        <v>197</v>
      </c>
      <c r="Q37" s="412" t="s">
        <v>197</v>
      </c>
      <c r="R37" s="411">
        <v>93.4</v>
      </c>
      <c r="S37" s="411">
        <v>85.2</v>
      </c>
      <c r="T37" s="412" t="s">
        <v>197</v>
      </c>
      <c r="U37" s="412" t="s">
        <v>197</v>
      </c>
      <c r="V37" s="412" t="s">
        <v>197</v>
      </c>
      <c r="W37" s="412" t="s">
        <v>197</v>
      </c>
      <c r="X37" s="412" t="s">
        <v>197</v>
      </c>
      <c r="Y37" s="412" t="s">
        <v>197</v>
      </c>
      <c r="Z37" s="412" t="s">
        <v>197</v>
      </c>
      <c r="AA37" s="412" t="s">
        <v>197</v>
      </c>
      <c r="AB37" s="412" t="s">
        <v>197</v>
      </c>
      <c r="AC37" s="412" t="s">
        <v>197</v>
      </c>
      <c r="AD37" s="412" t="s">
        <v>197</v>
      </c>
      <c r="AE37" s="411">
        <v>52.6</v>
      </c>
      <c r="AF37" s="411">
        <v>113.9</v>
      </c>
      <c r="AG37" s="412" t="s">
        <v>197</v>
      </c>
      <c r="AH37" s="411">
        <v>119</v>
      </c>
      <c r="AI37" s="412" t="s">
        <v>197</v>
      </c>
      <c r="AJ37" s="412" t="s">
        <v>197</v>
      </c>
      <c r="AK37" s="412" t="s">
        <v>197</v>
      </c>
      <c r="AL37" s="412" t="s">
        <v>197</v>
      </c>
      <c r="AM37" s="412" t="s">
        <v>197</v>
      </c>
      <c r="AN37" s="412" t="s">
        <v>197</v>
      </c>
      <c r="AO37" s="412" t="s">
        <v>197</v>
      </c>
      <c r="AP37" s="412" t="s">
        <v>197</v>
      </c>
      <c r="AQ37" s="412" t="s">
        <v>197</v>
      </c>
      <c r="AR37" s="412" t="s">
        <v>197</v>
      </c>
      <c r="AS37" s="412" t="s">
        <v>197</v>
      </c>
      <c r="AT37" s="411">
        <v>90.9</v>
      </c>
      <c r="AU37" s="412" t="s">
        <v>197</v>
      </c>
      <c r="AV37" s="412" t="s">
        <v>197</v>
      </c>
      <c r="AW37" s="412" t="s">
        <v>197</v>
      </c>
      <c r="AX37" s="412" t="s">
        <v>197</v>
      </c>
      <c r="AY37" s="412" t="s">
        <v>197</v>
      </c>
      <c r="AZ37" s="411">
        <v>44.6</v>
      </c>
      <c r="BA37" s="411">
        <v>71.900000000000006</v>
      </c>
      <c r="BB37" s="411">
        <v>70.599999999999994</v>
      </c>
      <c r="BC37" s="411">
        <v>89.1</v>
      </c>
      <c r="BD37" s="411">
        <v>84.6</v>
      </c>
      <c r="BE37" s="411">
        <v>85.7</v>
      </c>
      <c r="BF37" s="411">
        <v>69</v>
      </c>
      <c r="BG37" s="411">
        <v>78.599999999999994</v>
      </c>
      <c r="BH37" s="411">
        <v>77.900000000000006</v>
      </c>
      <c r="BI37" s="412" t="s">
        <v>197</v>
      </c>
      <c r="BJ37" s="412" t="s">
        <v>197</v>
      </c>
      <c r="BK37" s="412" t="s">
        <v>197</v>
      </c>
      <c r="BL37" s="412" t="s">
        <v>197</v>
      </c>
      <c r="BM37" s="412" t="s">
        <v>197</v>
      </c>
      <c r="BN37" s="412" t="s">
        <v>197</v>
      </c>
      <c r="BO37" s="412" t="s">
        <v>197</v>
      </c>
      <c r="BP37" s="412" t="s">
        <v>197</v>
      </c>
      <c r="BQ37" s="412" t="s">
        <v>197</v>
      </c>
      <c r="BR37" s="412" t="s">
        <v>197</v>
      </c>
      <c r="BS37" s="412" t="s">
        <v>197</v>
      </c>
      <c r="BT37" s="412" t="s">
        <v>197</v>
      </c>
      <c r="BU37" s="412" t="s">
        <v>197</v>
      </c>
      <c r="BV37" s="412" t="s">
        <v>197</v>
      </c>
      <c r="BW37" s="412" t="s">
        <v>197</v>
      </c>
      <c r="BX37" s="412" t="s">
        <v>197</v>
      </c>
      <c r="BY37" s="412" t="s">
        <v>197</v>
      </c>
      <c r="BZ37" s="412" t="s">
        <v>197</v>
      </c>
      <c r="CA37" s="412" t="s">
        <v>197</v>
      </c>
      <c r="CB37" s="412" t="s">
        <v>197</v>
      </c>
      <c r="CC37" s="412" t="s">
        <v>197</v>
      </c>
      <c r="CD37" s="412" t="s">
        <v>197</v>
      </c>
      <c r="CE37" s="412" t="s">
        <v>197</v>
      </c>
      <c r="CF37" s="412" t="s">
        <v>197</v>
      </c>
      <c r="CG37" s="412" t="s">
        <v>197</v>
      </c>
      <c r="CH37" s="412" t="s">
        <v>197</v>
      </c>
      <c r="CI37" s="412" t="s">
        <v>197</v>
      </c>
      <c r="CJ37" s="412" t="s">
        <v>197</v>
      </c>
      <c r="CK37" s="412" t="s">
        <v>197</v>
      </c>
      <c r="CL37" s="412" t="s">
        <v>197</v>
      </c>
      <c r="CM37" s="412" t="s">
        <v>197</v>
      </c>
      <c r="CN37" s="412" t="s">
        <v>197</v>
      </c>
      <c r="CO37" s="412" t="s">
        <v>197</v>
      </c>
      <c r="CP37" s="412" t="s">
        <v>197</v>
      </c>
      <c r="CQ37" s="412" t="s">
        <v>197</v>
      </c>
      <c r="CR37" s="412" t="s">
        <v>197</v>
      </c>
      <c r="CS37" s="412" t="s">
        <v>197</v>
      </c>
      <c r="CT37" s="412" t="s">
        <v>197</v>
      </c>
      <c r="CU37" s="412" t="s">
        <v>197</v>
      </c>
      <c r="CV37" s="412" t="s">
        <v>197</v>
      </c>
      <c r="CW37" s="412" t="s">
        <v>197</v>
      </c>
      <c r="CX37" s="412" t="s">
        <v>197</v>
      </c>
      <c r="CY37" s="412" t="s">
        <v>197</v>
      </c>
      <c r="CZ37" s="412" t="s">
        <v>197</v>
      </c>
      <c r="DA37" s="412" t="s">
        <v>197</v>
      </c>
      <c r="DB37" s="412" t="s">
        <v>197</v>
      </c>
      <c r="DC37" s="412" t="s">
        <v>197</v>
      </c>
      <c r="DD37" s="412" t="s">
        <v>197</v>
      </c>
      <c r="DE37" s="412" t="s">
        <v>197</v>
      </c>
      <c r="DF37" s="412" t="s">
        <v>197</v>
      </c>
      <c r="DG37" s="412" t="s">
        <v>197</v>
      </c>
      <c r="DH37" s="412" t="s">
        <v>197</v>
      </c>
      <c r="DI37" s="412" t="s">
        <v>197</v>
      </c>
      <c r="DJ37" s="412" t="s">
        <v>197</v>
      </c>
      <c r="DK37" s="412" t="s">
        <v>197</v>
      </c>
      <c r="DL37" s="412" t="s">
        <v>197</v>
      </c>
      <c r="DM37" s="412" t="s">
        <v>197</v>
      </c>
      <c r="DN37" s="412" t="s">
        <v>197</v>
      </c>
      <c r="DO37" s="412" t="s">
        <v>197</v>
      </c>
      <c r="DP37" s="412" t="s">
        <v>197</v>
      </c>
      <c r="DQ37" s="412" t="s">
        <v>197</v>
      </c>
      <c r="DR37" s="412" t="s">
        <v>197</v>
      </c>
      <c r="DS37" s="412" t="s">
        <v>197</v>
      </c>
      <c r="DT37" s="412" t="s">
        <v>197</v>
      </c>
      <c r="DU37" s="412" t="s">
        <v>197</v>
      </c>
      <c r="DV37" s="412" t="s">
        <v>197</v>
      </c>
      <c r="DW37" s="412" t="s">
        <v>197</v>
      </c>
      <c r="DX37" s="412" t="s">
        <v>197</v>
      </c>
      <c r="DY37" s="412" t="s">
        <v>197</v>
      </c>
      <c r="DZ37" s="412" t="s">
        <v>197</v>
      </c>
      <c r="EA37" s="412" t="s">
        <v>197</v>
      </c>
      <c r="EB37" s="412" t="s">
        <v>197</v>
      </c>
      <c r="EC37" s="412" t="s">
        <v>197</v>
      </c>
      <c r="ED37" s="412" t="s">
        <v>197</v>
      </c>
      <c r="EE37" s="412" t="s">
        <v>197</v>
      </c>
      <c r="EF37" s="412" t="s">
        <v>197</v>
      </c>
      <c r="EG37" s="412" t="s">
        <v>197</v>
      </c>
      <c r="EH37" s="412" t="s">
        <v>197</v>
      </c>
      <c r="EI37" s="412" t="s">
        <v>197</v>
      </c>
      <c r="EJ37" s="412" t="s">
        <v>197</v>
      </c>
      <c r="EK37" s="412" t="s">
        <v>197</v>
      </c>
      <c r="EL37" s="412" t="s">
        <v>197</v>
      </c>
      <c r="EM37" s="412" t="s">
        <v>197</v>
      </c>
      <c r="EN37" s="412" t="s">
        <v>197</v>
      </c>
      <c r="EO37" s="412" t="s">
        <v>197</v>
      </c>
      <c r="EP37" s="412" t="s">
        <v>197</v>
      </c>
      <c r="EQ37" s="412" t="s">
        <v>197</v>
      </c>
      <c r="ER37" s="412" t="s">
        <v>197</v>
      </c>
      <c r="ES37" s="412" t="s">
        <v>197</v>
      </c>
      <c r="ET37" s="412" t="s">
        <v>197</v>
      </c>
      <c r="EU37" s="412" t="s">
        <v>197</v>
      </c>
      <c r="EV37" s="411">
        <v>65.2</v>
      </c>
      <c r="EW37" s="411">
        <v>78.2</v>
      </c>
      <c r="EX37" s="411">
        <v>74</v>
      </c>
      <c r="EY37" s="412" t="s">
        <v>197</v>
      </c>
      <c r="EZ37" s="411">
        <v>8.4</v>
      </c>
      <c r="FA37" s="411">
        <v>107.2</v>
      </c>
      <c r="FB37" s="411">
        <v>68.599999999999994</v>
      </c>
      <c r="FC37" s="412" t="s">
        <v>197</v>
      </c>
      <c r="FD37" s="411">
        <v>9.6999999999999993</v>
      </c>
      <c r="FE37" s="411">
        <v>113.4</v>
      </c>
      <c r="FF37" s="411">
        <v>69.2</v>
      </c>
      <c r="FG37" s="412" t="s">
        <v>197</v>
      </c>
      <c r="FH37" s="412" t="s">
        <v>197</v>
      </c>
      <c r="FI37" s="412" t="s">
        <v>197</v>
      </c>
      <c r="FJ37" s="412" t="s">
        <v>197</v>
      </c>
      <c r="FK37" s="412" t="s">
        <v>197</v>
      </c>
      <c r="FL37" s="412" t="s">
        <v>197</v>
      </c>
      <c r="FM37" s="411">
        <v>6.4</v>
      </c>
      <c r="FN37" s="411">
        <v>81.2</v>
      </c>
      <c r="FO37" s="411">
        <v>37.6</v>
      </c>
      <c r="FP37" s="411">
        <v>6.7</v>
      </c>
      <c r="FQ37" s="411">
        <v>117.1</v>
      </c>
      <c r="FR37" s="411">
        <v>79.099999999999994</v>
      </c>
      <c r="FS37" s="411">
        <v>7.2</v>
      </c>
      <c r="FT37" s="411">
        <v>75.099999999999994</v>
      </c>
      <c r="FU37" s="411">
        <v>32.799999999999997</v>
      </c>
      <c r="FV37" s="412" t="s">
        <v>197</v>
      </c>
      <c r="FW37" s="412" t="s">
        <v>197</v>
      </c>
      <c r="FX37" s="411">
        <v>92.2</v>
      </c>
      <c r="FY37" s="411">
        <v>115.2</v>
      </c>
      <c r="FZ37" s="411">
        <v>114.9</v>
      </c>
      <c r="GA37" s="411">
        <v>60.2</v>
      </c>
      <c r="GB37" s="411">
        <v>86.5</v>
      </c>
      <c r="GC37" s="411">
        <v>81.400000000000006</v>
      </c>
      <c r="GD37" s="412" t="s">
        <v>197</v>
      </c>
      <c r="GE37" s="412" t="s">
        <v>197</v>
      </c>
      <c r="GF37" s="412" t="s">
        <v>197</v>
      </c>
      <c r="GG37" s="412" t="s">
        <v>197</v>
      </c>
      <c r="GH37" s="412" t="s">
        <v>197</v>
      </c>
      <c r="GI37" s="412" t="s">
        <v>197</v>
      </c>
      <c r="GJ37" s="412" t="s">
        <v>197</v>
      </c>
      <c r="GK37" s="412" t="s">
        <v>197</v>
      </c>
      <c r="GL37" s="412" t="s">
        <v>197</v>
      </c>
      <c r="GM37" s="412" t="s">
        <v>197</v>
      </c>
      <c r="GN37" s="412" t="s">
        <v>197</v>
      </c>
      <c r="GO37" s="412" t="s">
        <v>197</v>
      </c>
      <c r="GP37" s="412" t="s">
        <v>197</v>
      </c>
      <c r="GQ37" s="412" t="s">
        <v>197</v>
      </c>
      <c r="GR37" s="412" t="s">
        <v>197</v>
      </c>
      <c r="GS37" s="412" t="s">
        <v>197</v>
      </c>
      <c r="GT37" s="412" t="s">
        <v>197</v>
      </c>
      <c r="GU37" s="412" t="s">
        <v>197</v>
      </c>
      <c r="GV37" s="412" t="s">
        <v>197</v>
      </c>
      <c r="GW37" s="412" t="s">
        <v>197</v>
      </c>
      <c r="GX37" s="412" t="s">
        <v>197</v>
      </c>
      <c r="GY37" s="412" t="s">
        <v>197</v>
      </c>
      <c r="GZ37" s="412" t="s">
        <v>197</v>
      </c>
      <c r="HA37" s="412" t="s">
        <v>197</v>
      </c>
      <c r="HB37" s="412" t="s">
        <v>197</v>
      </c>
      <c r="HC37" s="412" t="s">
        <v>197</v>
      </c>
      <c r="HD37" s="412" t="s">
        <v>197</v>
      </c>
      <c r="HE37" s="412" t="s">
        <v>197</v>
      </c>
      <c r="HF37" s="412" t="s">
        <v>197</v>
      </c>
      <c r="HG37" s="412" t="s">
        <v>197</v>
      </c>
      <c r="HH37" s="412" t="s">
        <v>197</v>
      </c>
      <c r="HI37" s="412" t="s">
        <v>197</v>
      </c>
      <c r="HJ37" s="412" t="s">
        <v>197</v>
      </c>
      <c r="HK37" s="412" t="s">
        <v>197</v>
      </c>
      <c r="HL37" s="412" t="s">
        <v>197</v>
      </c>
      <c r="HM37" s="412" t="s">
        <v>197</v>
      </c>
      <c r="HN37" s="412" t="s">
        <v>197</v>
      </c>
      <c r="HO37" s="412" t="s">
        <v>197</v>
      </c>
      <c r="HP37" s="412" t="s">
        <v>197</v>
      </c>
      <c r="HQ37" s="412" t="s">
        <v>197</v>
      </c>
      <c r="HR37" s="412" t="s">
        <v>197</v>
      </c>
      <c r="HS37" s="412" t="s">
        <v>197</v>
      </c>
      <c r="HT37" s="412" t="s">
        <v>197</v>
      </c>
      <c r="HU37" s="411">
        <v>344.5</v>
      </c>
      <c r="HV37" s="411">
        <v>128.6</v>
      </c>
      <c r="HW37" s="411">
        <v>142.1</v>
      </c>
      <c r="HX37" s="412" t="s">
        <v>197</v>
      </c>
      <c r="HY37" s="412" t="s">
        <v>197</v>
      </c>
      <c r="HZ37" s="412" t="s">
        <v>197</v>
      </c>
      <c r="IA37" s="412" t="s">
        <v>197</v>
      </c>
      <c r="IB37" s="412" t="s">
        <v>197</v>
      </c>
      <c r="IC37" s="412" t="s">
        <v>197</v>
      </c>
      <c r="ID37" s="412" t="s">
        <v>197</v>
      </c>
      <c r="IE37" s="412" t="s">
        <v>197</v>
      </c>
      <c r="IF37" s="412" t="s">
        <v>197</v>
      </c>
      <c r="IG37" s="412" t="s">
        <v>197</v>
      </c>
      <c r="IH37" s="411">
        <v>8.4</v>
      </c>
      <c r="II37" s="412" t="s">
        <v>197</v>
      </c>
      <c r="IJ37" s="412" t="s">
        <v>197</v>
      </c>
      <c r="IK37" s="412" t="s">
        <v>197</v>
      </c>
      <c r="IL37" s="412" t="s">
        <v>197</v>
      </c>
      <c r="IM37" s="412" t="s">
        <v>197</v>
      </c>
      <c r="IN37" s="412" t="s">
        <v>197</v>
      </c>
      <c r="IO37" s="412" t="s">
        <v>197</v>
      </c>
      <c r="IP37" s="412" t="s">
        <v>197</v>
      </c>
      <c r="IQ37" s="412" t="s">
        <v>197</v>
      </c>
      <c r="IR37" s="411">
        <v>98.6</v>
      </c>
      <c r="IS37" s="411">
        <v>119.9</v>
      </c>
      <c r="IT37" s="411">
        <v>111.9</v>
      </c>
      <c r="IU37" s="412" t="s">
        <v>197</v>
      </c>
      <c r="IV37" s="412" t="s">
        <v>197</v>
      </c>
      <c r="IW37" s="412" t="s">
        <v>197</v>
      </c>
      <c r="IX37" s="412" t="s">
        <v>197</v>
      </c>
      <c r="IY37" s="412" t="s">
        <v>197</v>
      </c>
      <c r="IZ37" s="412" t="s">
        <v>197</v>
      </c>
      <c r="JA37" s="412" t="s">
        <v>197</v>
      </c>
      <c r="JB37" s="412" t="s">
        <v>197</v>
      </c>
      <c r="JC37" s="412" t="s">
        <v>197</v>
      </c>
      <c r="JD37" s="412" t="s">
        <v>197</v>
      </c>
      <c r="JE37" s="412" t="s">
        <v>197</v>
      </c>
      <c r="JF37" s="49" t="s">
        <v>87</v>
      </c>
      <c r="JG37" s="49" t="s">
        <v>87</v>
      </c>
      <c r="JH37" s="49" t="s">
        <v>87</v>
      </c>
      <c r="JI37" s="49">
        <v>135.30000000000001</v>
      </c>
      <c r="JJ37" s="49">
        <v>55.7</v>
      </c>
      <c r="JK37" s="49">
        <v>21.5</v>
      </c>
      <c r="JL37" s="49">
        <v>31.6</v>
      </c>
      <c r="JM37" s="49">
        <v>11.8</v>
      </c>
      <c r="JN37" s="49">
        <v>14</v>
      </c>
      <c r="JO37" s="49" t="s">
        <v>87</v>
      </c>
    </row>
    <row r="38" spans="1:275">
      <c r="A38" s="45"/>
      <c r="B38" s="46" t="s">
        <v>1754</v>
      </c>
      <c r="C38" s="300" t="s">
        <v>1257</v>
      </c>
      <c r="D38" s="46" t="s">
        <v>121</v>
      </c>
      <c r="E38" s="300" t="s">
        <v>2</v>
      </c>
      <c r="F38" s="47" t="s">
        <v>197</v>
      </c>
      <c r="G38" s="47" t="s">
        <v>197</v>
      </c>
      <c r="H38" s="411">
        <v>90.7</v>
      </c>
      <c r="I38" s="411">
        <v>112.2</v>
      </c>
      <c r="J38" s="411">
        <v>194.2</v>
      </c>
      <c r="K38" s="412" t="s">
        <v>197</v>
      </c>
      <c r="L38" s="412" t="s">
        <v>197</v>
      </c>
      <c r="M38" s="412" t="s">
        <v>197</v>
      </c>
      <c r="N38" s="412" t="s">
        <v>197</v>
      </c>
      <c r="O38" s="412" t="s">
        <v>197</v>
      </c>
      <c r="P38" s="412" t="s">
        <v>197</v>
      </c>
      <c r="Q38" s="412" t="s">
        <v>197</v>
      </c>
      <c r="R38" s="412" t="s">
        <v>197</v>
      </c>
      <c r="S38" s="412" t="s">
        <v>197</v>
      </c>
      <c r="T38" s="412" t="s">
        <v>197</v>
      </c>
      <c r="U38" s="412" t="s">
        <v>197</v>
      </c>
      <c r="V38" s="412" t="s">
        <v>197</v>
      </c>
      <c r="W38" s="412" t="s">
        <v>197</v>
      </c>
      <c r="X38" s="412" t="s">
        <v>197</v>
      </c>
      <c r="Y38" s="412" t="s">
        <v>197</v>
      </c>
      <c r="Z38" s="412" t="s">
        <v>197</v>
      </c>
      <c r="AA38" s="412" t="s">
        <v>197</v>
      </c>
      <c r="AB38" s="412" t="s">
        <v>197</v>
      </c>
      <c r="AC38" s="412" t="s">
        <v>197</v>
      </c>
      <c r="AD38" s="412" t="s">
        <v>197</v>
      </c>
      <c r="AE38" s="412" t="s">
        <v>197</v>
      </c>
      <c r="AF38" s="412" t="s">
        <v>197</v>
      </c>
      <c r="AG38" s="412" t="s">
        <v>197</v>
      </c>
      <c r="AH38" s="412" t="s">
        <v>197</v>
      </c>
      <c r="AI38" s="412" t="s">
        <v>197</v>
      </c>
      <c r="AJ38" s="412" t="s">
        <v>197</v>
      </c>
      <c r="AK38" s="412" t="s">
        <v>197</v>
      </c>
      <c r="AL38" s="412" t="s">
        <v>197</v>
      </c>
      <c r="AM38" s="412" t="s">
        <v>197</v>
      </c>
      <c r="AN38" s="412" t="s">
        <v>197</v>
      </c>
      <c r="AO38" s="412" t="s">
        <v>197</v>
      </c>
      <c r="AP38" s="412" t="s">
        <v>197</v>
      </c>
      <c r="AQ38" s="412" t="s">
        <v>197</v>
      </c>
      <c r="AR38" s="412" t="s">
        <v>197</v>
      </c>
      <c r="AS38" s="412" t="s">
        <v>197</v>
      </c>
      <c r="AT38" s="412" t="s">
        <v>197</v>
      </c>
      <c r="AU38" s="412" t="s">
        <v>197</v>
      </c>
      <c r="AV38" s="412" t="s">
        <v>197</v>
      </c>
      <c r="AW38" s="412" t="s">
        <v>197</v>
      </c>
      <c r="AX38" s="412" t="s">
        <v>197</v>
      </c>
      <c r="AY38" s="412" t="s">
        <v>197</v>
      </c>
      <c r="AZ38" s="411">
        <v>25.4</v>
      </c>
      <c r="BA38" s="411">
        <v>96.2</v>
      </c>
      <c r="BB38" s="411">
        <v>93</v>
      </c>
      <c r="BC38" s="411">
        <v>16.3</v>
      </c>
      <c r="BD38" s="411">
        <v>98</v>
      </c>
      <c r="BE38" s="411">
        <v>78.5</v>
      </c>
      <c r="BF38" s="411">
        <v>32.799999999999997</v>
      </c>
      <c r="BG38" s="411">
        <v>63.9</v>
      </c>
      <c r="BH38" s="411">
        <v>61.6</v>
      </c>
      <c r="BI38" s="412" t="s">
        <v>197</v>
      </c>
      <c r="BJ38" s="412" t="s">
        <v>197</v>
      </c>
      <c r="BK38" s="412" t="s">
        <v>197</v>
      </c>
      <c r="BL38" s="412" t="s">
        <v>197</v>
      </c>
      <c r="BM38" s="412" t="s">
        <v>197</v>
      </c>
      <c r="BN38" s="412" t="s">
        <v>197</v>
      </c>
      <c r="BO38" s="412" t="s">
        <v>197</v>
      </c>
      <c r="BP38" s="412" t="s">
        <v>197</v>
      </c>
      <c r="BQ38" s="412" t="s">
        <v>197</v>
      </c>
      <c r="BR38" s="412" t="s">
        <v>197</v>
      </c>
      <c r="BS38" s="412" t="s">
        <v>197</v>
      </c>
      <c r="BT38" s="412" t="s">
        <v>197</v>
      </c>
      <c r="BU38" s="412" t="s">
        <v>197</v>
      </c>
      <c r="BV38" s="412" t="s">
        <v>197</v>
      </c>
      <c r="BW38" s="412" t="s">
        <v>197</v>
      </c>
      <c r="BX38" s="412" t="s">
        <v>197</v>
      </c>
      <c r="BY38" s="412" t="s">
        <v>197</v>
      </c>
      <c r="BZ38" s="412" t="s">
        <v>197</v>
      </c>
      <c r="CA38" s="412" t="s">
        <v>197</v>
      </c>
      <c r="CB38" s="412" t="s">
        <v>197</v>
      </c>
      <c r="CC38" s="412" t="s">
        <v>197</v>
      </c>
      <c r="CD38" s="412" t="s">
        <v>197</v>
      </c>
      <c r="CE38" s="412" t="s">
        <v>197</v>
      </c>
      <c r="CF38" s="412" t="s">
        <v>197</v>
      </c>
      <c r="CG38" s="412" t="s">
        <v>197</v>
      </c>
      <c r="CH38" s="412" t="s">
        <v>197</v>
      </c>
      <c r="CI38" s="412" t="s">
        <v>197</v>
      </c>
      <c r="CJ38" s="412" t="s">
        <v>197</v>
      </c>
      <c r="CK38" s="412" t="s">
        <v>197</v>
      </c>
      <c r="CL38" s="412" t="s">
        <v>197</v>
      </c>
      <c r="CM38" s="412" t="s">
        <v>197</v>
      </c>
      <c r="CN38" s="412" t="s">
        <v>197</v>
      </c>
      <c r="CO38" s="412" t="s">
        <v>197</v>
      </c>
      <c r="CP38" s="412" t="s">
        <v>197</v>
      </c>
      <c r="CQ38" s="412" t="s">
        <v>197</v>
      </c>
      <c r="CR38" s="412" t="s">
        <v>197</v>
      </c>
      <c r="CS38" s="412" t="s">
        <v>197</v>
      </c>
      <c r="CT38" s="412" t="s">
        <v>197</v>
      </c>
      <c r="CU38" s="412" t="s">
        <v>197</v>
      </c>
      <c r="CV38" s="412" t="s">
        <v>197</v>
      </c>
      <c r="CW38" s="412" t="s">
        <v>197</v>
      </c>
      <c r="CX38" s="412" t="s">
        <v>197</v>
      </c>
      <c r="CY38" s="412" t="s">
        <v>197</v>
      </c>
      <c r="CZ38" s="412" t="s">
        <v>197</v>
      </c>
      <c r="DA38" s="412" t="s">
        <v>197</v>
      </c>
      <c r="DB38" s="412" t="s">
        <v>197</v>
      </c>
      <c r="DC38" s="412" t="s">
        <v>197</v>
      </c>
      <c r="DD38" s="412" t="s">
        <v>197</v>
      </c>
      <c r="DE38" s="412" t="s">
        <v>197</v>
      </c>
      <c r="DF38" s="412" t="s">
        <v>197</v>
      </c>
      <c r="DG38" s="412" t="s">
        <v>197</v>
      </c>
      <c r="DH38" s="412" t="s">
        <v>197</v>
      </c>
      <c r="DI38" s="412" t="s">
        <v>197</v>
      </c>
      <c r="DJ38" s="412" t="s">
        <v>197</v>
      </c>
      <c r="DK38" s="412" t="s">
        <v>197</v>
      </c>
      <c r="DL38" s="412" t="s">
        <v>197</v>
      </c>
      <c r="DM38" s="412" t="s">
        <v>197</v>
      </c>
      <c r="DN38" s="412" t="s">
        <v>197</v>
      </c>
      <c r="DO38" s="412" t="s">
        <v>197</v>
      </c>
      <c r="DP38" s="412" t="s">
        <v>197</v>
      </c>
      <c r="DQ38" s="412" t="s">
        <v>197</v>
      </c>
      <c r="DR38" s="412" t="s">
        <v>197</v>
      </c>
      <c r="DS38" s="412" t="s">
        <v>197</v>
      </c>
      <c r="DT38" s="412" t="s">
        <v>197</v>
      </c>
      <c r="DU38" s="412" t="s">
        <v>197</v>
      </c>
      <c r="DV38" s="412" t="s">
        <v>197</v>
      </c>
      <c r="DW38" s="412" t="s">
        <v>197</v>
      </c>
      <c r="DX38" s="412" t="s">
        <v>197</v>
      </c>
      <c r="DY38" s="412" t="s">
        <v>197</v>
      </c>
      <c r="DZ38" s="412" t="s">
        <v>197</v>
      </c>
      <c r="EA38" s="412" t="s">
        <v>197</v>
      </c>
      <c r="EB38" s="412" t="s">
        <v>197</v>
      </c>
      <c r="EC38" s="412" t="s">
        <v>197</v>
      </c>
      <c r="ED38" s="412" t="s">
        <v>197</v>
      </c>
      <c r="EE38" s="412" t="s">
        <v>197</v>
      </c>
      <c r="EF38" s="412" t="s">
        <v>197</v>
      </c>
      <c r="EG38" s="412" t="s">
        <v>197</v>
      </c>
      <c r="EH38" s="412" t="s">
        <v>197</v>
      </c>
      <c r="EI38" s="412" t="s">
        <v>197</v>
      </c>
      <c r="EJ38" s="412" t="s">
        <v>197</v>
      </c>
      <c r="EK38" s="412" t="s">
        <v>197</v>
      </c>
      <c r="EL38" s="412" t="s">
        <v>197</v>
      </c>
      <c r="EM38" s="412" t="s">
        <v>197</v>
      </c>
      <c r="EN38" s="412" t="s">
        <v>197</v>
      </c>
      <c r="EO38" s="412" t="s">
        <v>197</v>
      </c>
      <c r="EP38" s="412" t="s">
        <v>197</v>
      </c>
      <c r="EQ38" s="412" t="s">
        <v>197</v>
      </c>
      <c r="ER38" s="412" t="s">
        <v>197</v>
      </c>
      <c r="ES38" s="412" t="s">
        <v>197</v>
      </c>
      <c r="ET38" s="412" t="s">
        <v>197</v>
      </c>
      <c r="EU38" s="412" t="s">
        <v>197</v>
      </c>
      <c r="EV38" s="411">
        <v>63.2</v>
      </c>
      <c r="EW38" s="411">
        <v>39.1</v>
      </c>
      <c r="EX38" s="411">
        <v>46.8</v>
      </c>
      <c r="EY38" s="412" t="s">
        <v>197</v>
      </c>
      <c r="EZ38" s="412" t="s">
        <v>197</v>
      </c>
      <c r="FA38" s="412" t="s">
        <v>197</v>
      </c>
      <c r="FB38" s="412" t="s">
        <v>197</v>
      </c>
      <c r="FC38" s="412" t="s">
        <v>197</v>
      </c>
      <c r="FD38" s="412" t="s">
        <v>197</v>
      </c>
      <c r="FE38" s="412" t="s">
        <v>197</v>
      </c>
      <c r="FF38" s="412" t="s">
        <v>197</v>
      </c>
      <c r="FG38" s="412" t="s">
        <v>197</v>
      </c>
      <c r="FH38" s="412" t="s">
        <v>197</v>
      </c>
      <c r="FI38" s="412" t="s">
        <v>197</v>
      </c>
      <c r="FJ38" s="412" t="s">
        <v>197</v>
      </c>
      <c r="FK38" s="412" t="s">
        <v>197</v>
      </c>
      <c r="FL38" s="412" t="s">
        <v>197</v>
      </c>
      <c r="FM38" s="411">
        <v>35.4</v>
      </c>
      <c r="FN38" s="411">
        <v>84.5</v>
      </c>
      <c r="FO38" s="411">
        <v>55.9</v>
      </c>
      <c r="FP38" s="412" t="s">
        <v>197</v>
      </c>
      <c r="FQ38" s="412" t="s">
        <v>197</v>
      </c>
      <c r="FR38" s="412" t="s">
        <v>197</v>
      </c>
      <c r="FS38" s="412" t="s">
        <v>197</v>
      </c>
      <c r="FT38" s="412" t="s">
        <v>197</v>
      </c>
      <c r="FU38" s="412" t="s">
        <v>197</v>
      </c>
      <c r="FV38" s="412" t="s">
        <v>197</v>
      </c>
      <c r="FW38" s="412" t="s">
        <v>197</v>
      </c>
      <c r="FX38" s="412" t="s">
        <v>197</v>
      </c>
      <c r="FY38" s="412" t="s">
        <v>197</v>
      </c>
      <c r="FZ38" s="412" t="s">
        <v>197</v>
      </c>
      <c r="GA38" s="411">
        <v>39.1</v>
      </c>
      <c r="GB38" s="411">
        <v>226.2</v>
      </c>
      <c r="GC38" s="411">
        <v>189.9</v>
      </c>
      <c r="GD38" s="412" t="s">
        <v>197</v>
      </c>
      <c r="GE38" s="412" t="s">
        <v>197</v>
      </c>
      <c r="GF38" s="412" t="s">
        <v>197</v>
      </c>
      <c r="GG38" s="412" t="s">
        <v>197</v>
      </c>
      <c r="GH38" s="412" t="s">
        <v>197</v>
      </c>
      <c r="GI38" s="412" t="s">
        <v>197</v>
      </c>
      <c r="GJ38" s="412" t="s">
        <v>197</v>
      </c>
      <c r="GK38" s="412" t="s">
        <v>197</v>
      </c>
      <c r="GL38" s="412" t="s">
        <v>197</v>
      </c>
      <c r="GM38" s="412" t="s">
        <v>197</v>
      </c>
      <c r="GN38" s="412" t="s">
        <v>197</v>
      </c>
      <c r="GO38" s="412" t="s">
        <v>197</v>
      </c>
      <c r="GP38" s="412" t="s">
        <v>197</v>
      </c>
      <c r="GQ38" s="412" t="s">
        <v>197</v>
      </c>
      <c r="GR38" s="412" t="s">
        <v>197</v>
      </c>
      <c r="GS38" s="412" t="s">
        <v>197</v>
      </c>
      <c r="GT38" s="412" t="s">
        <v>197</v>
      </c>
      <c r="GU38" s="412" t="s">
        <v>197</v>
      </c>
      <c r="GV38" s="412" t="s">
        <v>197</v>
      </c>
      <c r="GW38" s="412" t="s">
        <v>197</v>
      </c>
      <c r="GX38" s="412" t="s">
        <v>197</v>
      </c>
      <c r="GY38" s="412" t="s">
        <v>197</v>
      </c>
      <c r="GZ38" s="412" t="s">
        <v>197</v>
      </c>
      <c r="HA38" s="412" t="s">
        <v>197</v>
      </c>
      <c r="HB38" s="412" t="s">
        <v>197</v>
      </c>
      <c r="HC38" s="412" t="s">
        <v>197</v>
      </c>
      <c r="HD38" s="412" t="s">
        <v>197</v>
      </c>
      <c r="HE38" s="412" t="s">
        <v>197</v>
      </c>
      <c r="HF38" s="412" t="s">
        <v>197</v>
      </c>
      <c r="HG38" s="412" t="s">
        <v>197</v>
      </c>
      <c r="HH38" s="412" t="s">
        <v>197</v>
      </c>
      <c r="HI38" s="412" t="s">
        <v>197</v>
      </c>
      <c r="HJ38" s="412" t="s">
        <v>197</v>
      </c>
      <c r="HK38" s="412" t="s">
        <v>197</v>
      </c>
      <c r="HL38" s="412" t="s">
        <v>197</v>
      </c>
      <c r="HM38" s="412" t="s">
        <v>197</v>
      </c>
      <c r="HN38" s="412" t="s">
        <v>197</v>
      </c>
      <c r="HO38" s="412" t="s">
        <v>197</v>
      </c>
      <c r="HP38" s="412" t="s">
        <v>197</v>
      </c>
      <c r="HQ38" s="412" t="s">
        <v>197</v>
      </c>
      <c r="HR38" s="412" t="s">
        <v>197</v>
      </c>
      <c r="HS38" s="412" t="s">
        <v>197</v>
      </c>
      <c r="HT38" s="412" t="s">
        <v>197</v>
      </c>
      <c r="HU38" s="411">
        <v>5.4</v>
      </c>
      <c r="HV38" s="411">
        <v>108.2</v>
      </c>
      <c r="HW38" s="411">
        <v>101.7</v>
      </c>
      <c r="HX38" s="412" t="s">
        <v>197</v>
      </c>
      <c r="HY38" s="412" t="s">
        <v>197</v>
      </c>
      <c r="HZ38" s="412" t="s">
        <v>197</v>
      </c>
      <c r="IA38" s="412" t="s">
        <v>197</v>
      </c>
      <c r="IB38" s="412" t="s">
        <v>197</v>
      </c>
      <c r="IC38" s="412" t="s">
        <v>197</v>
      </c>
      <c r="ID38" s="412" t="s">
        <v>197</v>
      </c>
      <c r="IE38" s="412" t="s">
        <v>197</v>
      </c>
      <c r="IF38" s="412" t="s">
        <v>197</v>
      </c>
      <c r="IG38" s="412" t="s">
        <v>197</v>
      </c>
      <c r="IH38" s="411">
        <v>10.7</v>
      </c>
      <c r="II38" s="412" t="s">
        <v>197</v>
      </c>
      <c r="IJ38" s="412" t="s">
        <v>197</v>
      </c>
      <c r="IK38" s="412" t="s">
        <v>197</v>
      </c>
      <c r="IL38" s="412" t="s">
        <v>197</v>
      </c>
      <c r="IM38" s="412" t="s">
        <v>197</v>
      </c>
      <c r="IN38" s="412" t="s">
        <v>197</v>
      </c>
      <c r="IO38" s="412" t="s">
        <v>197</v>
      </c>
      <c r="IP38" s="412" t="s">
        <v>197</v>
      </c>
      <c r="IQ38" s="412" t="s">
        <v>197</v>
      </c>
      <c r="IR38" s="412" t="s">
        <v>197</v>
      </c>
      <c r="IS38" s="412" t="s">
        <v>197</v>
      </c>
      <c r="IT38" s="412" t="s">
        <v>197</v>
      </c>
      <c r="IU38" s="412" t="s">
        <v>197</v>
      </c>
      <c r="IV38" s="412" t="s">
        <v>197</v>
      </c>
      <c r="IW38" s="412" t="s">
        <v>197</v>
      </c>
      <c r="IX38" s="412" t="s">
        <v>197</v>
      </c>
      <c r="IY38" s="412" t="s">
        <v>197</v>
      </c>
      <c r="IZ38" s="412" t="s">
        <v>197</v>
      </c>
      <c r="JA38" s="412" t="s">
        <v>197</v>
      </c>
      <c r="JB38" s="412" t="s">
        <v>197</v>
      </c>
      <c r="JC38" s="412" t="s">
        <v>197</v>
      </c>
      <c r="JD38" s="412" t="s">
        <v>197</v>
      </c>
      <c r="JE38" s="412" t="s">
        <v>197</v>
      </c>
      <c r="JF38" s="49" t="s">
        <v>87</v>
      </c>
      <c r="JG38" s="49" t="s">
        <v>87</v>
      </c>
      <c r="JH38" s="49" t="s">
        <v>87</v>
      </c>
      <c r="JI38" s="49" t="s">
        <v>87</v>
      </c>
      <c r="JJ38" s="49">
        <v>46.3</v>
      </c>
      <c r="JK38" s="49">
        <v>14.6</v>
      </c>
      <c r="JL38" s="49">
        <v>11</v>
      </c>
      <c r="JM38" s="49">
        <v>9.4</v>
      </c>
      <c r="JN38" s="49" t="s">
        <v>87</v>
      </c>
      <c r="JO38" s="49" t="s">
        <v>87</v>
      </c>
    </row>
    <row r="39" spans="1:275">
      <c r="A39" s="45"/>
      <c r="B39" s="46" t="s">
        <v>1755</v>
      </c>
      <c r="C39" s="300" t="s">
        <v>1258</v>
      </c>
      <c r="D39" s="46" t="s">
        <v>121</v>
      </c>
      <c r="E39" s="300" t="s">
        <v>2</v>
      </c>
      <c r="F39" s="47" t="s">
        <v>197</v>
      </c>
      <c r="G39" s="47" t="s">
        <v>197</v>
      </c>
      <c r="H39" s="412" t="s">
        <v>197</v>
      </c>
      <c r="I39" s="412" t="s">
        <v>197</v>
      </c>
      <c r="J39" s="412" t="s">
        <v>197</v>
      </c>
      <c r="K39" s="412" t="s">
        <v>197</v>
      </c>
      <c r="L39" s="412" t="s">
        <v>197</v>
      </c>
      <c r="M39" s="412" t="s">
        <v>197</v>
      </c>
      <c r="N39" s="412" t="s">
        <v>197</v>
      </c>
      <c r="O39" s="412" t="s">
        <v>197</v>
      </c>
      <c r="P39" s="412" t="s">
        <v>197</v>
      </c>
      <c r="Q39" s="412" t="s">
        <v>197</v>
      </c>
      <c r="R39" s="412" t="s">
        <v>197</v>
      </c>
      <c r="S39" s="412" t="s">
        <v>197</v>
      </c>
      <c r="T39" s="412" t="s">
        <v>197</v>
      </c>
      <c r="U39" s="412" t="s">
        <v>197</v>
      </c>
      <c r="V39" s="412" t="s">
        <v>197</v>
      </c>
      <c r="W39" s="412" t="s">
        <v>197</v>
      </c>
      <c r="X39" s="412" t="s">
        <v>197</v>
      </c>
      <c r="Y39" s="412" t="s">
        <v>197</v>
      </c>
      <c r="Z39" s="412" t="s">
        <v>197</v>
      </c>
      <c r="AA39" s="412" t="s">
        <v>197</v>
      </c>
      <c r="AB39" s="412" t="s">
        <v>197</v>
      </c>
      <c r="AC39" s="412" t="s">
        <v>197</v>
      </c>
      <c r="AD39" s="412" t="s">
        <v>197</v>
      </c>
      <c r="AE39" s="412" t="s">
        <v>197</v>
      </c>
      <c r="AF39" s="412" t="s">
        <v>197</v>
      </c>
      <c r="AG39" s="412" t="s">
        <v>197</v>
      </c>
      <c r="AH39" s="412" t="s">
        <v>197</v>
      </c>
      <c r="AI39" s="412" t="s">
        <v>197</v>
      </c>
      <c r="AJ39" s="412" t="s">
        <v>197</v>
      </c>
      <c r="AK39" s="412" t="s">
        <v>197</v>
      </c>
      <c r="AL39" s="412" t="s">
        <v>197</v>
      </c>
      <c r="AM39" s="412" t="s">
        <v>197</v>
      </c>
      <c r="AN39" s="412" t="s">
        <v>197</v>
      </c>
      <c r="AO39" s="412" t="s">
        <v>197</v>
      </c>
      <c r="AP39" s="412" t="s">
        <v>197</v>
      </c>
      <c r="AQ39" s="412" t="s">
        <v>197</v>
      </c>
      <c r="AR39" s="412" t="s">
        <v>197</v>
      </c>
      <c r="AS39" s="412" t="s">
        <v>197</v>
      </c>
      <c r="AT39" s="412" t="s">
        <v>197</v>
      </c>
      <c r="AU39" s="412" t="s">
        <v>197</v>
      </c>
      <c r="AV39" s="412" t="s">
        <v>197</v>
      </c>
      <c r="AW39" s="412" t="s">
        <v>197</v>
      </c>
      <c r="AX39" s="412" t="s">
        <v>197</v>
      </c>
      <c r="AY39" s="412" t="s">
        <v>197</v>
      </c>
      <c r="AZ39" s="411">
        <v>70.599999999999994</v>
      </c>
      <c r="BA39" s="411">
        <v>52</v>
      </c>
      <c r="BB39" s="411">
        <v>52.8</v>
      </c>
      <c r="BC39" s="411">
        <v>115.1</v>
      </c>
      <c r="BD39" s="411">
        <v>74.099999999999994</v>
      </c>
      <c r="BE39" s="411">
        <v>83.8</v>
      </c>
      <c r="BF39" s="411">
        <v>81.2</v>
      </c>
      <c r="BG39" s="411">
        <v>75.400000000000006</v>
      </c>
      <c r="BH39" s="411">
        <v>75.900000000000006</v>
      </c>
      <c r="BI39" s="412" t="s">
        <v>197</v>
      </c>
      <c r="BJ39" s="412" t="s">
        <v>197</v>
      </c>
      <c r="BK39" s="412" t="s">
        <v>197</v>
      </c>
      <c r="BL39" s="412" t="s">
        <v>197</v>
      </c>
      <c r="BM39" s="412" t="s">
        <v>197</v>
      </c>
      <c r="BN39" s="412" t="s">
        <v>197</v>
      </c>
      <c r="BO39" s="412" t="s">
        <v>197</v>
      </c>
      <c r="BP39" s="412" t="s">
        <v>197</v>
      </c>
      <c r="BQ39" s="412" t="s">
        <v>197</v>
      </c>
      <c r="BR39" s="412" t="s">
        <v>197</v>
      </c>
      <c r="BS39" s="412" t="s">
        <v>197</v>
      </c>
      <c r="BT39" s="412" t="s">
        <v>197</v>
      </c>
      <c r="BU39" s="412" t="s">
        <v>197</v>
      </c>
      <c r="BV39" s="412" t="s">
        <v>197</v>
      </c>
      <c r="BW39" s="412" t="s">
        <v>197</v>
      </c>
      <c r="BX39" s="412" t="s">
        <v>197</v>
      </c>
      <c r="BY39" s="412" t="s">
        <v>197</v>
      </c>
      <c r="BZ39" s="412" t="s">
        <v>197</v>
      </c>
      <c r="CA39" s="412" t="s">
        <v>197</v>
      </c>
      <c r="CB39" s="412" t="s">
        <v>197</v>
      </c>
      <c r="CC39" s="412" t="s">
        <v>197</v>
      </c>
      <c r="CD39" s="412" t="s">
        <v>197</v>
      </c>
      <c r="CE39" s="412" t="s">
        <v>197</v>
      </c>
      <c r="CF39" s="412" t="s">
        <v>197</v>
      </c>
      <c r="CG39" s="412" t="s">
        <v>197</v>
      </c>
      <c r="CH39" s="412" t="s">
        <v>197</v>
      </c>
      <c r="CI39" s="412" t="s">
        <v>197</v>
      </c>
      <c r="CJ39" s="412" t="s">
        <v>197</v>
      </c>
      <c r="CK39" s="412" t="s">
        <v>197</v>
      </c>
      <c r="CL39" s="412" t="s">
        <v>197</v>
      </c>
      <c r="CM39" s="412" t="s">
        <v>197</v>
      </c>
      <c r="CN39" s="412" t="s">
        <v>197</v>
      </c>
      <c r="CO39" s="412" t="s">
        <v>197</v>
      </c>
      <c r="CP39" s="412" t="s">
        <v>197</v>
      </c>
      <c r="CQ39" s="412" t="s">
        <v>197</v>
      </c>
      <c r="CR39" s="412" t="s">
        <v>197</v>
      </c>
      <c r="CS39" s="412" t="s">
        <v>197</v>
      </c>
      <c r="CT39" s="412" t="s">
        <v>197</v>
      </c>
      <c r="CU39" s="412" t="s">
        <v>197</v>
      </c>
      <c r="CV39" s="412" t="s">
        <v>197</v>
      </c>
      <c r="CW39" s="412" t="s">
        <v>197</v>
      </c>
      <c r="CX39" s="412" t="s">
        <v>197</v>
      </c>
      <c r="CY39" s="412" t="s">
        <v>197</v>
      </c>
      <c r="CZ39" s="412" t="s">
        <v>197</v>
      </c>
      <c r="DA39" s="412" t="s">
        <v>197</v>
      </c>
      <c r="DB39" s="412" t="s">
        <v>197</v>
      </c>
      <c r="DC39" s="412" t="s">
        <v>197</v>
      </c>
      <c r="DD39" s="412" t="s">
        <v>197</v>
      </c>
      <c r="DE39" s="412" t="s">
        <v>197</v>
      </c>
      <c r="DF39" s="412" t="s">
        <v>197</v>
      </c>
      <c r="DG39" s="412" t="s">
        <v>197</v>
      </c>
      <c r="DH39" s="412" t="s">
        <v>197</v>
      </c>
      <c r="DI39" s="412" t="s">
        <v>197</v>
      </c>
      <c r="DJ39" s="412" t="s">
        <v>197</v>
      </c>
      <c r="DK39" s="412" t="s">
        <v>197</v>
      </c>
      <c r="DL39" s="412" t="s">
        <v>197</v>
      </c>
      <c r="DM39" s="412" t="s">
        <v>197</v>
      </c>
      <c r="DN39" s="412" t="s">
        <v>197</v>
      </c>
      <c r="DO39" s="412" t="s">
        <v>197</v>
      </c>
      <c r="DP39" s="412" t="s">
        <v>197</v>
      </c>
      <c r="DQ39" s="412" t="s">
        <v>197</v>
      </c>
      <c r="DR39" s="412" t="s">
        <v>197</v>
      </c>
      <c r="DS39" s="412" t="s">
        <v>197</v>
      </c>
      <c r="DT39" s="412" t="s">
        <v>197</v>
      </c>
      <c r="DU39" s="412" t="s">
        <v>197</v>
      </c>
      <c r="DV39" s="412" t="s">
        <v>197</v>
      </c>
      <c r="DW39" s="412" t="s">
        <v>197</v>
      </c>
      <c r="DX39" s="412" t="s">
        <v>197</v>
      </c>
      <c r="DY39" s="412" t="s">
        <v>197</v>
      </c>
      <c r="DZ39" s="412" t="s">
        <v>197</v>
      </c>
      <c r="EA39" s="412" t="s">
        <v>197</v>
      </c>
      <c r="EB39" s="412" t="s">
        <v>197</v>
      </c>
      <c r="EC39" s="412" t="s">
        <v>197</v>
      </c>
      <c r="ED39" s="412" t="s">
        <v>197</v>
      </c>
      <c r="EE39" s="412" t="s">
        <v>197</v>
      </c>
      <c r="EF39" s="412" t="s">
        <v>197</v>
      </c>
      <c r="EG39" s="412" t="s">
        <v>197</v>
      </c>
      <c r="EH39" s="412" t="s">
        <v>197</v>
      </c>
      <c r="EI39" s="412" t="s">
        <v>197</v>
      </c>
      <c r="EJ39" s="412" t="s">
        <v>197</v>
      </c>
      <c r="EK39" s="412" t="s">
        <v>197</v>
      </c>
      <c r="EL39" s="412" t="s">
        <v>197</v>
      </c>
      <c r="EM39" s="412" t="s">
        <v>197</v>
      </c>
      <c r="EN39" s="412" t="s">
        <v>197</v>
      </c>
      <c r="EO39" s="412" t="s">
        <v>197</v>
      </c>
      <c r="EP39" s="412" t="s">
        <v>197</v>
      </c>
      <c r="EQ39" s="412" t="s">
        <v>197</v>
      </c>
      <c r="ER39" s="412" t="s">
        <v>197</v>
      </c>
      <c r="ES39" s="412" t="s">
        <v>197</v>
      </c>
      <c r="ET39" s="412" t="s">
        <v>197</v>
      </c>
      <c r="EU39" s="412" t="s">
        <v>197</v>
      </c>
      <c r="EV39" s="411">
        <v>48.8</v>
      </c>
      <c r="EW39" s="411">
        <v>68</v>
      </c>
      <c r="EX39" s="411">
        <v>61.8</v>
      </c>
      <c r="EY39" s="412" t="s">
        <v>197</v>
      </c>
      <c r="EZ39" s="412" t="s">
        <v>197</v>
      </c>
      <c r="FA39" s="412" t="s">
        <v>197</v>
      </c>
      <c r="FB39" s="412" t="s">
        <v>197</v>
      </c>
      <c r="FC39" s="412" t="s">
        <v>197</v>
      </c>
      <c r="FD39" s="412" t="s">
        <v>197</v>
      </c>
      <c r="FE39" s="412" t="s">
        <v>197</v>
      </c>
      <c r="FF39" s="412" t="s">
        <v>197</v>
      </c>
      <c r="FG39" s="412" t="s">
        <v>197</v>
      </c>
      <c r="FH39" s="412" t="s">
        <v>197</v>
      </c>
      <c r="FI39" s="412" t="s">
        <v>197</v>
      </c>
      <c r="FJ39" s="412" t="s">
        <v>197</v>
      </c>
      <c r="FK39" s="412" t="s">
        <v>197</v>
      </c>
      <c r="FL39" s="412" t="s">
        <v>197</v>
      </c>
      <c r="FM39" s="412" t="s">
        <v>197</v>
      </c>
      <c r="FN39" s="412" t="s">
        <v>197</v>
      </c>
      <c r="FO39" s="412" t="s">
        <v>197</v>
      </c>
      <c r="FP39" s="412" t="s">
        <v>197</v>
      </c>
      <c r="FQ39" s="412" t="s">
        <v>197</v>
      </c>
      <c r="FR39" s="412" t="s">
        <v>197</v>
      </c>
      <c r="FS39" s="412" t="s">
        <v>197</v>
      </c>
      <c r="FT39" s="412" t="s">
        <v>197</v>
      </c>
      <c r="FU39" s="412" t="s">
        <v>197</v>
      </c>
      <c r="FV39" s="412" t="s">
        <v>197</v>
      </c>
      <c r="FW39" s="412" t="s">
        <v>197</v>
      </c>
      <c r="FX39" s="412" t="s">
        <v>197</v>
      </c>
      <c r="FY39" s="412" t="s">
        <v>197</v>
      </c>
      <c r="FZ39" s="412" t="s">
        <v>197</v>
      </c>
      <c r="GA39" s="411">
        <v>42.6</v>
      </c>
      <c r="GB39" s="411">
        <v>39.6</v>
      </c>
      <c r="GC39" s="411">
        <v>40.200000000000003</v>
      </c>
      <c r="GD39" s="412" t="s">
        <v>197</v>
      </c>
      <c r="GE39" s="412" t="s">
        <v>197</v>
      </c>
      <c r="GF39" s="412" t="s">
        <v>197</v>
      </c>
      <c r="GG39" s="412" t="s">
        <v>197</v>
      </c>
      <c r="GH39" s="412" t="s">
        <v>197</v>
      </c>
      <c r="GI39" s="412" t="s">
        <v>197</v>
      </c>
      <c r="GJ39" s="412" t="s">
        <v>197</v>
      </c>
      <c r="GK39" s="412" t="s">
        <v>197</v>
      </c>
      <c r="GL39" s="412" t="s">
        <v>197</v>
      </c>
      <c r="GM39" s="412" t="s">
        <v>197</v>
      </c>
      <c r="GN39" s="412" t="s">
        <v>197</v>
      </c>
      <c r="GO39" s="412" t="s">
        <v>197</v>
      </c>
      <c r="GP39" s="412" t="s">
        <v>197</v>
      </c>
      <c r="GQ39" s="412" t="s">
        <v>197</v>
      </c>
      <c r="GR39" s="412" t="s">
        <v>197</v>
      </c>
      <c r="GS39" s="412" t="s">
        <v>197</v>
      </c>
      <c r="GT39" s="412" t="s">
        <v>197</v>
      </c>
      <c r="GU39" s="412" t="s">
        <v>197</v>
      </c>
      <c r="GV39" s="412" t="s">
        <v>197</v>
      </c>
      <c r="GW39" s="412" t="s">
        <v>197</v>
      </c>
      <c r="GX39" s="412" t="s">
        <v>197</v>
      </c>
      <c r="GY39" s="412" t="s">
        <v>197</v>
      </c>
      <c r="GZ39" s="412" t="s">
        <v>197</v>
      </c>
      <c r="HA39" s="412" t="s">
        <v>197</v>
      </c>
      <c r="HB39" s="412" t="s">
        <v>197</v>
      </c>
      <c r="HC39" s="412" t="s">
        <v>197</v>
      </c>
      <c r="HD39" s="412" t="s">
        <v>197</v>
      </c>
      <c r="HE39" s="412" t="s">
        <v>197</v>
      </c>
      <c r="HF39" s="412" t="s">
        <v>197</v>
      </c>
      <c r="HG39" s="412" t="s">
        <v>197</v>
      </c>
      <c r="HH39" s="412" t="s">
        <v>197</v>
      </c>
      <c r="HI39" s="412" t="s">
        <v>197</v>
      </c>
      <c r="HJ39" s="412" t="s">
        <v>197</v>
      </c>
      <c r="HK39" s="412" t="s">
        <v>197</v>
      </c>
      <c r="HL39" s="412" t="s">
        <v>197</v>
      </c>
      <c r="HM39" s="412" t="s">
        <v>197</v>
      </c>
      <c r="HN39" s="412" t="s">
        <v>197</v>
      </c>
      <c r="HO39" s="412" t="s">
        <v>197</v>
      </c>
      <c r="HP39" s="412" t="s">
        <v>197</v>
      </c>
      <c r="HQ39" s="412" t="s">
        <v>197</v>
      </c>
      <c r="HR39" s="412" t="s">
        <v>197</v>
      </c>
      <c r="HS39" s="412" t="s">
        <v>197</v>
      </c>
      <c r="HT39" s="412" t="s">
        <v>197</v>
      </c>
      <c r="HU39" s="411">
        <v>17.3</v>
      </c>
      <c r="HV39" s="411">
        <v>61</v>
      </c>
      <c r="HW39" s="411">
        <v>58.2</v>
      </c>
      <c r="HX39" s="412" t="s">
        <v>197</v>
      </c>
      <c r="HY39" s="412" t="s">
        <v>197</v>
      </c>
      <c r="HZ39" s="412" t="s">
        <v>197</v>
      </c>
      <c r="IA39" s="412" t="s">
        <v>197</v>
      </c>
      <c r="IB39" s="412" t="s">
        <v>197</v>
      </c>
      <c r="IC39" s="412" t="s">
        <v>197</v>
      </c>
      <c r="ID39" s="412" t="s">
        <v>197</v>
      </c>
      <c r="IE39" s="412" t="s">
        <v>197</v>
      </c>
      <c r="IF39" s="412" t="s">
        <v>197</v>
      </c>
      <c r="IG39" s="412" t="s">
        <v>197</v>
      </c>
      <c r="IH39" s="412" t="s">
        <v>197</v>
      </c>
      <c r="II39" s="412" t="s">
        <v>197</v>
      </c>
      <c r="IJ39" s="412" t="s">
        <v>197</v>
      </c>
      <c r="IK39" s="412" t="s">
        <v>197</v>
      </c>
      <c r="IL39" s="412" t="s">
        <v>197</v>
      </c>
      <c r="IM39" s="412" t="s">
        <v>197</v>
      </c>
      <c r="IN39" s="412" t="s">
        <v>197</v>
      </c>
      <c r="IO39" s="412" t="s">
        <v>197</v>
      </c>
      <c r="IP39" s="412" t="s">
        <v>197</v>
      </c>
      <c r="IQ39" s="412" t="s">
        <v>197</v>
      </c>
      <c r="IR39" s="411">
        <v>372.8</v>
      </c>
      <c r="IS39" s="411">
        <v>134.4</v>
      </c>
      <c r="IT39" s="411">
        <v>223.8</v>
      </c>
      <c r="IU39" s="412" t="s">
        <v>197</v>
      </c>
      <c r="IV39" s="412" t="s">
        <v>197</v>
      </c>
      <c r="IW39" s="412" t="s">
        <v>197</v>
      </c>
      <c r="IX39" s="412" t="s">
        <v>197</v>
      </c>
      <c r="IY39" s="412" t="s">
        <v>197</v>
      </c>
      <c r="IZ39" s="412" t="s">
        <v>197</v>
      </c>
      <c r="JA39" s="412" t="s">
        <v>197</v>
      </c>
      <c r="JB39" s="412" t="s">
        <v>197</v>
      </c>
      <c r="JC39" s="412" t="s">
        <v>197</v>
      </c>
      <c r="JD39" s="412" t="s">
        <v>197</v>
      </c>
      <c r="JE39" s="412" t="s">
        <v>197</v>
      </c>
      <c r="JF39" s="49" t="s">
        <v>87</v>
      </c>
      <c r="JG39" s="49" t="s">
        <v>87</v>
      </c>
      <c r="JH39" s="49" t="s">
        <v>87</v>
      </c>
      <c r="JI39" s="49" t="s">
        <v>87</v>
      </c>
      <c r="JJ39" s="49">
        <v>59.4</v>
      </c>
      <c r="JK39" s="49">
        <v>72.5</v>
      </c>
      <c r="JL39" s="49">
        <v>73.2</v>
      </c>
      <c r="JM39" s="49" t="s">
        <v>87</v>
      </c>
      <c r="JN39" s="49" t="s">
        <v>87</v>
      </c>
      <c r="JO39" s="49" t="s">
        <v>87</v>
      </c>
    </row>
    <row r="40" spans="1:275">
      <c r="A40" s="45"/>
      <c r="B40" s="46" t="s">
        <v>1756</v>
      </c>
      <c r="C40" s="300" t="s">
        <v>1259</v>
      </c>
      <c r="D40" s="46" t="s">
        <v>121</v>
      </c>
      <c r="E40" s="300" t="s">
        <v>2</v>
      </c>
      <c r="F40" s="47" t="s">
        <v>197</v>
      </c>
      <c r="G40" s="47" t="s">
        <v>197</v>
      </c>
      <c r="H40" s="411">
        <v>67.099999999999994</v>
      </c>
      <c r="I40" s="411">
        <v>73</v>
      </c>
      <c r="J40" s="411">
        <v>110.7</v>
      </c>
      <c r="K40" s="412" t="s">
        <v>197</v>
      </c>
      <c r="L40" s="412" t="s">
        <v>197</v>
      </c>
      <c r="M40" s="412" t="s">
        <v>197</v>
      </c>
      <c r="N40" s="412" t="s">
        <v>197</v>
      </c>
      <c r="O40" s="412" t="s">
        <v>197</v>
      </c>
      <c r="P40" s="412" t="s">
        <v>197</v>
      </c>
      <c r="Q40" s="412" t="s">
        <v>197</v>
      </c>
      <c r="R40" s="412" t="s">
        <v>197</v>
      </c>
      <c r="S40" s="412" t="s">
        <v>197</v>
      </c>
      <c r="T40" s="412" t="s">
        <v>197</v>
      </c>
      <c r="U40" s="412" t="s">
        <v>197</v>
      </c>
      <c r="V40" s="412" t="s">
        <v>197</v>
      </c>
      <c r="W40" s="412" t="s">
        <v>197</v>
      </c>
      <c r="X40" s="412" t="s">
        <v>197</v>
      </c>
      <c r="Y40" s="412" t="s">
        <v>197</v>
      </c>
      <c r="Z40" s="412" t="s">
        <v>197</v>
      </c>
      <c r="AA40" s="412" t="s">
        <v>197</v>
      </c>
      <c r="AB40" s="412" t="s">
        <v>197</v>
      </c>
      <c r="AC40" s="412" t="s">
        <v>197</v>
      </c>
      <c r="AD40" s="412" t="s">
        <v>197</v>
      </c>
      <c r="AE40" s="412" t="s">
        <v>197</v>
      </c>
      <c r="AF40" s="412" t="s">
        <v>197</v>
      </c>
      <c r="AG40" s="412" t="s">
        <v>197</v>
      </c>
      <c r="AH40" s="412" t="s">
        <v>197</v>
      </c>
      <c r="AI40" s="412" t="s">
        <v>197</v>
      </c>
      <c r="AJ40" s="412" t="s">
        <v>197</v>
      </c>
      <c r="AK40" s="412" t="s">
        <v>197</v>
      </c>
      <c r="AL40" s="412" t="s">
        <v>197</v>
      </c>
      <c r="AM40" s="412" t="s">
        <v>197</v>
      </c>
      <c r="AN40" s="412" t="s">
        <v>197</v>
      </c>
      <c r="AO40" s="412" t="s">
        <v>197</v>
      </c>
      <c r="AP40" s="412" t="s">
        <v>197</v>
      </c>
      <c r="AQ40" s="412" t="s">
        <v>197</v>
      </c>
      <c r="AR40" s="412" t="s">
        <v>197</v>
      </c>
      <c r="AS40" s="412" t="s">
        <v>197</v>
      </c>
      <c r="AT40" s="412" t="s">
        <v>197</v>
      </c>
      <c r="AU40" s="412" t="s">
        <v>197</v>
      </c>
      <c r="AV40" s="412" t="s">
        <v>197</v>
      </c>
      <c r="AW40" s="412" t="s">
        <v>197</v>
      </c>
      <c r="AX40" s="412" t="s">
        <v>197</v>
      </c>
      <c r="AY40" s="412" t="s">
        <v>197</v>
      </c>
      <c r="AZ40" s="411">
        <v>82.4</v>
      </c>
      <c r="BA40" s="411">
        <v>89.5</v>
      </c>
      <c r="BB40" s="411">
        <v>89.1</v>
      </c>
      <c r="BC40" s="411">
        <v>55.1</v>
      </c>
      <c r="BD40" s="411">
        <v>104.5</v>
      </c>
      <c r="BE40" s="411">
        <v>92.9</v>
      </c>
      <c r="BF40" s="411">
        <v>55.4</v>
      </c>
      <c r="BG40" s="411">
        <v>67</v>
      </c>
      <c r="BH40" s="411">
        <v>66.099999999999994</v>
      </c>
      <c r="BI40" s="412" t="s">
        <v>197</v>
      </c>
      <c r="BJ40" s="412" t="s">
        <v>197</v>
      </c>
      <c r="BK40" s="412" t="s">
        <v>197</v>
      </c>
      <c r="BL40" s="412" t="s">
        <v>197</v>
      </c>
      <c r="BM40" s="412" t="s">
        <v>197</v>
      </c>
      <c r="BN40" s="412" t="s">
        <v>197</v>
      </c>
      <c r="BO40" s="412" t="s">
        <v>197</v>
      </c>
      <c r="BP40" s="412" t="s">
        <v>197</v>
      </c>
      <c r="BQ40" s="412" t="s">
        <v>197</v>
      </c>
      <c r="BR40" s="412" t="s">
        <v>197</v>
      </c>
      <c r="BS40" s="412" t="s">
        <v>197</v>
      </c>
      <c r="BT40" s="412" t="s">
        <v>197</v>
      </c>
      <c r="BU40" s="412" t="s">
        <v>197</v>
      </c>
      <c r="BV40" s="412" t="s">
        <v>197</v>
      </c>
      <c r="BW40" s="412" t="s">
        <v>197</v>
      </c>
      <c r="BX40" s="412" t="s">
        <v>197</v>
      </c>
      <c r="BY40" s="412" t="s">
        <v>197</v>
      </c>
      <c r="BZ40" s="412" t="s">
        <v>197</v>
      </c>
      <c r="CA40" s="412" t="s">
        <v>197</v>
      </c>
      <c r="CB40" s="412" t="s">
        <v>197</v>
      </c>
      <c r="CC40" s="412" t="s">
        <v>197</v>
      </c>
      <c r="CD40" s="412" t="s">
        <v>197</v>
      </c>
      <c r="CE40" s="412" t="s">
        <v>197</v>
      </c>
      <c r="CF40" s="412" t="s">
        <v>197</v>
      </c>
      <c r="CG40" s="412" t="s">
        <v>197</v>
      </c>
      <c r="CH40" s="412" t="s">
        <v>197</v>
      </c>
      <c r="CI40" s="412" t="s">
        <v>197</v>
      </c>
      <c r="CJ40" s="412" t="s">
        <v>197</v>
      </c>
      <c r="CK40" s="412" t="s">
        <v>197</v>
      </c>
      <c r="CL40" s="412" t="s">
        <v>197</v>
      </c>
      <c r="CM40" s="412" t="s">
        <v>197</v>
      </c>
      <c r="CN40" s="412" t="s">
        <v>197</v>
      </c>
      <c r="CO40" s="412" t="s">
        <v>197</v>
      </c>
      <c r="CP40" s="412" t="s">
        <v>197</v>
      </c>
      <c r="CQ40" s="412" t="s">
        <v>197</v>
      </c>
      <c r="CR40" s="412" t="s">
        <v>197</v>
      </c>
      <c r="CS40" s="412" t="s">
        <v>197</v>
      </c>
      <c r="CT40" s="412" t="s">
        <v>197</v>
      </c>
      <c r="CU40" s="412" t="s">
        <v>197</v>
      </c>
      <c r="CV40" s="412" t="s">
        <v>197</v>
      </c>
      <c r="CW40" s="412" t="s">
        <v>197</v>
      </c>
      <c r="CX40" s="412" t="s">
        <v>197</v>
      </c>
      <c r="CY40" s="412" t="s">
        <v>197</v>
      </c>
      <c r="CZ40" s="412" t="s">
        <v>197</v>
      </c>
      <c r="DA40" s="412" t="s">
        <v>197</v>
      </c>
      <c r="DB40" s="412" t="s">
        <v>197</v>
      </c>
      <c r="DC40" s="412" t="s">
        <v>197</v>
      </c>
      <c r="DD40" s="412" t="s">
        <v>197</v>
      </c>
      <c r="DE40" s="412" t="s">
        <v>197</v>
      </c>
      <c r="DF40" s="412" t="s">
        <v>197</v>
      </c>
      <c r="DG40" s="412" t="s">
        <v>197</v>
      </c>
      <c r="DH40" s="412" t="s">
        <v>197</v>
      </c>
      <c r="DI40" s="412" t="s">
        <v>197</v>
      </c>
      <c r="DJ40" s="412" t="s">
        <v>197</v>
      </c>
      <c r="DK40" s="412" t="s">
        <v>197</v>
      </c>
      <c r="DL40" s="412" t="s">
        <v>197</v>
      </c>
      <c r="DM40" s="412" t="s">
        <v>197</v>
      </c>
      <c r="DN40" s="412" t="s">
        <v>197</v>
      </c>
      <c r="DO40" s="412" t="s">
        <v>197</v>
      </c>
      <c r="DP40" s="412" t="s">
        <v>197</v>
      </c>
      <c r="DQ40" s="412" t="s">
        <v>197</v>
      </c>
      <c r="DR40" s="412" t="s">
        <v>197</v>
      </c>
      <c r="DS40" s="412" t="s">
        <v>197</v>
      </c>
      <c r="DT40" s="412" t="s">
        <v>197</v>
      </c>
      <c r="DU40" s="412" t="s">
        <v>197</v>
      </c>
      <c r="DV40" s="412" t="s">
        <v>197</v>
      </c>
      <c r="DW40" s="412" t="s">
        <v>197</v>
      </c>
      <c r="DX40" s="412" t="s">
        <v>197</v>
      </c>
      <c r="DY40" s="412" t="s">
        <v>197</v>
      </c>
      <c r="DZ40" s="412" t="s">
        <v>197</v>
      </c>
      <c r="EA40" s="412" t="s">
        <v>197</v>
      </c>
      <c r="EB40" s="412" t="s">
        <v>197</v>
      </c>
      <c r="EC40" s="412" t="s">
        <v>197</v>
      </c>
      <c r="ED40" s="412" t="s">
        <v>197</v>
      </c>
      <c r="EE40" s="412" t="s">
        <v>197</v>
      </c>
      <c r="EF40" s="412" t="s">
        <v>197</v>
      </c>
      <c r="EG40" s="412" t="s">
        <v>197</v>
      </c>
      <c r="EH40" s="412" t="s">
        <v>197</v>
      </c>
      <c r="EI40" s="412" t="s">
        <v>197</v>
      </c>
      <c r="EJ40" s="412" t="s">
        <v>197</v>
      </c>
      <c r="EK40" s="412" t="s">
        <v>197</v>
      </c>
      <c r="EL40" s="412" t="s">
        <v>197</v>
      </c>
      <c r="EM40" s="412" t="s">
        <v>197</v>
      </c>
      <c r="EN40" s="412" t="s">
        <v>197</v>
      </c>
      <c r="EO40" s="412" t="s">
        <v>197</v>
      </c>
      <c r="EP40" s="412" t="s">
        <v>197</v>
      </c>
      <c r="EQ40" s="412" t="s">
        <v>197</v>
      </c>
      <c r="ER40" s="412" t="s">
        <v>197</v>
      </c>
      <c r="ES40" s="412" t="s">
        <v>197</v>
      </c>
      <c r="ET40" s="412" t="s">
        <v>197</v>
      </c>
      <c r="EU40" s="412" t="s">
        <v>197</v>
      </c>
      <c r="EV40" s="411">
        <v>38.4</v>
      </c>
      <c r="EW40" s="411">
        <v>40.200000000000003</v>
      </c>
      <c r="EX40" s="411">
        <v>39.6</v>
      </c>
      <c r="EY40" s="412" t="s">
        <v>197</v>
      </c>
      <c r="EZ40" s="412" t="s">
        <v>197</v>
      </c>
      <c r="FA40" s="412" t="s">
        <v>197</v>
      </c>
      <c r="FB40" s="412" t="s">
        <v>197</v>
      </c>
      <c r="FC40" s="412" t="s">
        <v>197</v>
      </c>
      <c r="FD40" s="412" t="s">
        <v>197</v>
      </c>
      <c r="FE40" s="412" t="s">
        <v>197</v>
      </c>
      <c r="FF40" s="412" t="s">
        <v>197</v>
      </c>
      <c r="FG40" s="412" t="s">
        <v>197</v>
      </c>
      <c r="FH40" s="412" t="s">
        <v>197</v>
      </c>
      <c r="FI40" s="412" t="s">
        <v>197</v>
      </c>
      <c r="FJ40" s="412" t="s">
        <v>197</v>
      </c>
      <c r="FK40" s="412" t="s">
        <v>197</v>
      </c>
      <c r="FL40" s="412" t="s">
        <v>197</v>
      </c>
      <c r="FM40" s="411">
        <v>55.5</v>
      </c>
      <c r="FN40" s="411">
        <v>44.8</v>
      </c>
      <c r="FO40" s="411">
        <v>51.1</v>
      </c>
      <c r="FP40" s="412" t="s">
        <v>197</v>
      </c>
      <c r="FQ40" s="412" t="s">
        <v>197</v>
      </c>
      <c r="FR40" s="412" t="s">
        <v>197</v>
      </c>
      <c r="FS40" s="411">
        <v>10.7</v>
      </c>
      <c r="FT40" s="411">
        <v>40.5</v>
      </c>
      <c r="FU40" s="411">
        <v>21.9</v>
      </c>
      <c r="FV40" s="412" t="s">
        <v>197</v>
      </c>
      <c r="FW40" s="412" t="s">
        <v>197</v>
      </c>
      <c r="FX40" s="411">
        <v>45.4</v>
      </c>
      <c r="FY40" s="411">
        <v>62</v>
      </c>
      <c r="FZ40" s="411">
        <v>61.8</v>
      </c>
      <c r="GA40" s="411">
        <v>61.2</v>
      </c>
      <c r="GB40" s="411">
        <v>60.6</v>
      </c>
      <c r="GC40" s="411">
        <v>60.7</v>
      </c>
      <c r="GD40" s="412" t="s">
        <v>197</v>
      </c>
      <c r="GE40" s="412" t="s">
        <v>197</v>
      </c>
      <c r="GF40" s="412" t="s">
        <v>197</v>
      </c>
      <c r="GG40" s="412" t="s">
        <v>197</v>
      </c>
      <c r="GH40" s="412" t="s">
        <v>197</v>
      </c>
      <c r="GI40" s="412" t="s">
        <v>197</v>
      </c>
      <c r="GJ40" s="412" t="s">
        <v>197</v>
      </c>
      <c r="GK40" s="412" t="s">
        <v>197</v>
      </c>
      <c r="GL40" s="412" t="s">
        <v>197</v>
      </c>
      <c r="GM40" s="412" t="s">
        <v>197</v>
      </c>
      <c r="GN40" s="412" t="s">
        <v>197</v>
      </c>
      <c r="GO40" s="412" t="s">
        <v>197</v>
      </c>
      <c r="GP40" s="412" t="s">
        <v>197</v>
      </c>
      <c r="GQ40" s="412" t="s">
        <v>197</v>
      </c>
      <c r="GR40" s="412" t="s">
        <v>197</v>
      </c>
      <c r="GS40" s="412" t="s">
        <v>197</v>
      </c>
      <c r="GT40" s="412" t="s">
        <v>197</v>
      </c>
      <c r="GU40" s="412" t="s">
        <v>197</v>
      </c>
      <c r="GV40" s="412" t="s">
        <v>197</v>
      </c>
      <c r="GW40" s="412" t="s">
        <v>197</v>
      </c>
      <c r="GX40" s="412" t="s">
        <v>197</v>
      </c>
      <c r="GY40" s="412" t="s">
        <v>197</v>
      </c>
      <c r="GZ40" s="412" t="s">
        <v>197</v>
      </c>
      <c r="HA40" s="412" t="s">
        <v>197</v>
      </c>
      <c r="HB40" s="412" t="s">
        <v>197</v>
      </c>
      <c r="HC40" s="412" t="s">
        <v>197</v>
      </c>
      <c r="HD40" s="412" t="s">
        <v>197</v>
      </c>
      <c r="HE40" s="412" t="s">
        <v>197</v>
      </c>
      <c r="HF40" s="412" t="s">
        <v>197</v>
      </c>
      <c r="HG40" s="412" t="s">
        <v>197</v>
      </c>
      <c r="HH40" s="412" t="s">
        <v>197</v>
      </c>
      <c r="HI40" s="412" t="s">
        <v>197</v>
      </c>
      <c r="HJ40" s="412" t="s">
        <v>197</v>
      </c>
      <c r="HK40" s="412" t="s">
        <v>197</v>
      </c>
      <c r="HL40" s="412" t="s">
        <v>197</v>
      </c>
      <c r="HM40" s="412" t="s">
        <v>197</v>
      </c>
      <c r="HN40" s="412" t="s">
        <v>197</v>
      </c>
      <c r="HO40" s="412" t="s">
        <v>197</v>
      </c>
      <c r="HP40" s="412" t="s">
        <v>197</v>
      </c>
      <c r="HQ40" s="412" t="s">
        <v>197</v>
      </c>
      <c r="HR40" s="412" t="s">
        <v>197</v>
      </c>
      <c r="HS40" s="412" t="s">
        <v>197</v>
      </c>
      <c r="HT40" s="412" t="s">
        <v>197</v>
      </c>
      <c r="HU40" s="411">
        <v>82.4</v>
      </c>
      <c r="HV40" s="411">
        <v>61.4</v>
      </c>
      <c r="HW40" s="411">
        <v>62.8</v>
      </c>
      <c r="HX40" s="412" t="s">
        <v>197</v>
      </c>
      <c r="HY40" s="412" t="s">
        <v>197</v>
      </c>
      <c r="HZ40" s="412" t="s">
        <v>197</v>
      </c>
      <c r="IA40" s="412" t="s">
        <v>197</v>
      </c>
      <c r="IB40" s="412" t="s">
        <v>197</v>
      </c>
      <c r="IC40" s="412" t="s">
        <v>197</v>
      </c>
      <c r="ID40" s="412" t="s">
        <v>197</v>
      </c>
      <c r="IE40" s="412" t="s">
        <v>197</v>
      </c>
      <c r="IF40" s="412" t="s">
        <v>197</v>
      </c>
      <c r="IG40" s="412" t="s">
        <v>197</v>
      </c>
      <c r="IH40" s="412" t="s">
        <v>197</v>
      </c>
      <c r="II40" s="412" t="s">
        <v>197</v>
      </c>
      <c r="IJ40" s="412" t="s">
        <v>197</v>
      </c>
      <c r="IK40" s="412" t="s">
        <v>197</v>
      </c>
      <c r="IL40" s="412" t="s">
        <v>197</v>
      </c>
      <c r="IM40" s="412" t="s">
        <v>197</v>
      </c>
      <c r="IN40" s="412" t="s">
        <v>197</v>
      </c>
      <c r="IO40" s="412" t="s">
        <v>197</v>
      </c>
      <c r="IP40" s="412" t="s">
        <v>197</v>
      </c>
      <c r="IQ40" s="412" t="s">
        <v>197</v>
      </c>
      <c r="IR40" s="412" t="s">
        <v>197</v>
      </c>
      <c r="IS40" s="412" t="s">
        <v>197</v>
      </c>
      <c r="IT40" s="412" t="s">
        <v>197</v>
      </c>
      <c r="IU40" s="412" t="s">
        <v>197</v>
      </c>
      <c r="IV40" s="412" t="s">
        <v>197</v>
      </c>
      <c r="IW40" s="412" t="s">
        <v>197</v>
      </c>
      <c r="IX40" s="412" t="s">
        <v>197</v>
      </c>
      <c r="IY40" s="412" t="s">
        <v>197</v>
      </c>
      <c r="IZ40" s="412" t="s">
        <v>197</v>
      </c>
      <c r="JA40" s="412" t="s">
        <v>197</v>
      </c>
      <c r="JB40" s="412" t="s">
        <v>197</v>
      </c>
      <c r="JC40" s="412" t="s">
        <v>197</v>
      </c>
      <c r="JD40" s="412" t="s">
        <v>197</v>
      </c>
      <c r="JE40" s="412" t="s">
        <v>197</v>
      </c>
      <c r="JF40" s="49" t="s">
        <v>87</v>
      </c>
      <c r="JG40" s="49" t="s">
        <v>87</v>
      </c>
      <c r="JH40" s="49" t="s">
        <v>87</v>
      </c>
      <c r="JI40" s="49" t="s">
        <v>87</v>
      </c>
      <c r="JJ40" s="49">
        <v>8.6</v>
      </c>
      <c r="JK40" s="49">
        <v>7.5</v>
      </c>
      <c r="JL40" s="49">
        <v>10.4</v>
      </c>
      <c r="JM40" s="49" t="s">
        <v>87</v>
      </c>
      <c r="JN40" s="49" t="s">
        <v>87</v>
      </c>
      <c r="JO40" s="49" t="s">
        <v>87</v>
      </c>
    </row>
    <row r="41" spans="1:275">
      <c r="A41" s="45"/>
      <c r="B41" s="46" t="s">
        <v>1757</v>
      </c>
      <c r="C41" s="300" t="s">
        <v>1260</v>
      </c>
      <c r="D41" s="46" t="s">
        <v>121</v>
      </c>
      <c r="E41" s="300" t="s">
        <v>2</v>
      </c>
      <c r="F41" s="47" t="s">
        <v>197</v>
      </c>
      <c r="G41" s="47" t="s">
        <v>197</v>
      </c>
      <c r="H41" s="411">
        <v>45.3</v>
      </c>
      <c r="I41" s="411">
        <v>42.7</v>
      </c>
      <c r="J41" s="411">
        <v>96.8</v>
      </c>
      <c r="K41" s="412" t="s">
        <v>197</v>
      </c>
      <c r="L41" s="412" t="s">
        <v>197</v>
      </c>
      <c r="M41" s="412" t="s">
        <v>197</v>
      </c>
      <c r="N41" s="412" t="s">
        <v>197</v>
      </c>
      <c r="O41" s="412" t="s">
        <v>197</v>
      </c>
      <c r="P41" s="412" t="s">
        <v>197</v>
      </c>
      <c r="Q41" s="412" t="s">
        <v>197</v>
      </c>
      <c r="R41" s="412" t="s">
        <v>197</v>
      </c>
      <c r="S41" s="412" t="s">
        <v>197</v>
      </c>
      <c r="T41" s="412" t="s">
        <v>197</v>
      </c>
      <c r="U41" s="412" t="s">
        <v>197</v>
      </c>
      <c r="V41" s="412" t="s">
        <v>197</v>
      </c>
      <c r="W41" s="412" t="s">
        <v>197</v>
      </c>
      <c r="X41" s="412" t="s">
        <v>197</v>
      </c>
      <c r="Y41" s="412" t="s">
        <v>197</v>
      </c>
      <c r="Z41" s="412" t="s">
        <v>197</v>
      </c>
      <c r="AA41" s="412" t="s">
        <v>197</v>
      </c>
      <c r="AB41" s="412" t="s">
        <v>197</v>
      </c>
      <c r="AC41" s="412" t="s">
        <v>197</v>
      </c>
      <c r="AD41" s="412" t="s">
        <v>197</v>
      </c>
      <c r="AE41" s="412" t="s">
        <v>197</v>
      </c>
      <c r="AF41" s="412" t="s">
        <v>197</v>
      </c>
      <c r="AG41" s="412" t="s">
        <v>197</v>
      </c>
      <c r="AH41" s="412" t="s">
        <v>197</v>
      </c>
      <c r="AI41" s="412" t="s">
        <v>197</v>
      </c>
      <c r="AJ41" s="412" t="s">
        <v>197</v>
      </c>
      <c r="AK41" s="412" t="s">
        <v>197</v>
      </c>
      <c r="AL41" s="412" t="s">
        <v>197</v>
      </c>
      <c r="AM41" s="412" t="s">
        <v>197</v>
      </c>
      <c r="AN41" s="412" t="s">
        <v>197</v>
      </c>
      <c r="AO41" s="412" t="s">
        <v>197</v>
      </c>
      <c r="AP41" s="412" t="s">
        <v>197</v>
      </c>
      <c r="AQ41" s="412" t="s">
        <v>197</v>
      </c>
      <c r="AR41" s="412" t="s">
        <v>197</v>
      </c>
      <c r="AS41" s="412" t="s">
        <v>197</v>
      </c>
      <c r="AT41" s="412" t="s">
        <v>197</v>
      </c>
      <c r="AU41" s="412" t="s">
        <v>197</v>
      </c>
      <c r="AV41" s="412" t="s">
        <v>197</v>
      </c>
      <c r="AW41" s="412" t="s">
        <v>197</v>
      </c>
      <c r="AX41" s="412" t="s">
        <v>197</v>
      </c>
      <c r="AY41" s="412" t="s">
        <v>197</v>
      </c>
      <c r="AZ41" s="411">
        <v>23.8</v>
      </c>
      <c r="BA41" s="411">
        <v>85.5</v>
      </c>
      <c r="BB41" s="411">
        <v>82.7</v>
      </c>
      <c r="BC41" s="411">
        <v>86.7</v>
      </c>
      <c r="BD41" s="411">
        <v>53.9</v>
      </c>
      <c r="BE41" s="411">
        <v>61.5</v>
      </c>
      <c r="BF41" s="411">
        <v>50.8</v>
      </c>
      <c r="BG41" s="411">
        <v>51.3</v>
      </c>
      <c r="BH41" s="411">
        <v>51.3</v>
      </c>
      <c r="BI41" s="412" t="s">
        <v>197</v>
      </c>
      <c r="BJ41" s="412" t="s">
        <v>197</v>
      </c>
      <c r="BK41" s="412" t="s">
        <v>197</v>
      </c>
      <c r="BL41" s="412" t="s">
        <v>197</v>
      </c>
      <c r="BM41" s="412" t="s">
        <v>197</v>
      </c>
      <c r="BN41" s="412" t="s">
        <v>197</v>
      </c>
      <c r="BO41" s="412" t="s">
        <v>197</v>
      </c>
      <c r="BP41" s="412" t="s">
        <v>197</v>
      </c>
      <c r="BQ41" s="412" t="s">
        <v>197</v>
      </c>
      <c r="BR41" s="412" t="s">
        <v>197</v>
      </c>
      <c r="BS41" s="412" t="s">
        <v>197</v>
      </c>
      <c r="BT41" s="412" t="s">
        <v>197</v>
      </c>
      <c r="BU41" s="412" t="s">
        <v>197</v>
      </c>
      <c r="BV41" s="412" t="s">
        <v>197</v>
      </c>
      <c r="BW41" s="412" t="s">
        <v>197</v>
      </c>
      <c r="BX41" s="412" t="s">
        <v>197</v>
      </c>
      <c r="BY41" s="412" t="s">
        <v>197</v>
      </c>
      <c r="BZ41" s="412" t="s">
        <v>197</v>
      </c>
      <c r="CA41" s="412" t="s">
        <v>197</v>
      </c>
      <c r="CB41" s="412" t="s">
        <v>197</v>
      </c>
      <c r="CC41" s="412" t="s">
        <v>197</v>
      </c>
      <c r="CD41" s="412" t="s">
        <v>197</v>
      </c>
      <c r="CE41" s="412" t="s">
        <v>197</v>
      </c>
      <c r="CF41" s="412" t="s">
        <v>197</v>
      </c>
      <c r="CG41" s="412" t="s">
        <v>197</v>
      </c>
      <c r="CH41" s="412" t="s">
        <v>197</v>
      </c>
      <c r="CI41" s="412" t="s">
        <v>197</v>
      </c>
      <c r="CJ41" s="412" t="s">
        <v>197</v>
      </c>
      <c r="CK41" s="412" t="s">
        <v>197</v>
      </c>
      <c r="CL41" s="412" t="s">
        <v>197</v>
      </c>
      <c r="CM41" s="412" t="s">
        <v>197</v>
      </c>
      <c r="CN41" s="412" t="s">
        <v>197</v>
      </c>
      <c r="CO41" s="412" t="s">
        <v>197</v>
      </c>
      <c r="CP41" s="412" t="s">
        <v>197</v>
      </c>
      <c r="CQ41" s="412" t="s">
        <v>197</v>
      </c>
      <c r="CR41" s="412" t="s">
        <v>197</v>
      </c>
      <c r="CS41" s="412" t="s">
        <v>197</v>
      </c>
      <c r="CT41" s="412" t="s">
        <v>197</v>
      </c>
      <c r="CU41" s="412" t="s">
        <v>197</v>
      </c>
      <c r="CV41" s="412" t="s">
        <v>197</v>
      </c>
      <c r="CW41" s="412" t="s">
        <v>197</v>
      </c>
      <c r="CX41" s="412" t="s">
        <v>197</v>
      </c>
      <c r="CY41" s="412" t="s">
        <v>197</v>
      </c>
      <c r="CZ41" s="412" t="s">
        <v>197</v>
      </c>
      <c r="DA41" s="412" t="s">
        <v>197</v>
      </c>
      <c r="DB41" s="412" t="s">
        <v>197</v>
      </c>
      <c r="DC41" s="412" t="s">
        <v>197</v>
      </c>
      <c r="DD41" s="412" t="s">
        <v>197</v>
      </c>
      <c r="DE41" s="412" t="s">
        <v>197</v>
      </c>
      <c r="DF41" s="412" t="s">
        <v>197</v>
      </c>
      <c r="DG41" s="412" t="s">
        <v>197</v>
      </c>
      <c r="DH41" s="412" t="s">
        <v>197</v>
      </c>
      <c r="DI41" s="412" t="s">
        <v>197</v>
      </c>
      <c r="DJ41" s="412" t="s">
        <v>197</v>
      </c>
      <c r="DK41" s="412" t="s">
        <v>197</v>
      </c>
      <c r="DL41" s="412" t="s">
        <v>197</v>
      </c>
      <c r="DM41" s="412" t="s">
        <v>197</v>
      </c>
      <c r="DN41" s="412" t="s">
        <v>197</v>
      </c>
      <c r="DO41" s="412" t="s">
        <v>197</v>
      </c>
      <c r="DP41" s="412" t="s">
        <v>197</v>
      </c>
      <c r="DQ41" s="412" t="s">
        <v>197</v>
      </c>
      <c r="DR41" s="412" t="s">
        <v>197</v>
      </c>
      <c r="DS41" s="412" t="s">
        <v>197</v>
      </c>
      <c r="DT41" s="412" t="s">
        <v>197</v>
      </c>
      <c r="DU41" s="412" t="s">
        <v>197</v>
      </c>
      <c r="DV41" s="412" t="s">
        <v>197</v>
      </c>
      <c r="DW41" s="412" t="s">
        <v>197</v>
      </c>
      <c r="DX41" s="412" t="s">
        <v>197</v>
      </c>
      <c r="DY41" s="412" t="s">
        <v>197</v>
      </c>
      <c r="DZ41" s="412" t="s">
        <v>197</v>
      </c>
      <c r="EA41" s="412" t="s">
        <v>197</v>
      </c>
      <c r="EB41" s="412" t="s">
        <v>197</v>
      </c>
      <c r="EC41" s="412" t="s">
        <v>197</v>
      </c>
      <c r="ED41" s="412" t="s">
        <v>197</v>
      </c>
      <c r="EE41" s="412" t="s">
        <v>197</v>
      </c>
      <c r="EF41" s="412" t="s">
        <v>197</v>
      </c>
      <c r="EG41" s="412" t="s">
        <v>197</v>
      </c>
      <c r="EH41" s="412" t="s">
        <v>197</v>
      </c>
      <c r="EI41" s="412" t="s">
        <v>197</v>
      </c>
      <c r="EJ41" s="412" t="s">
        <v>197</v>
      </c>
      <c r="EK41" s="412" t="s">
        <v>197</v>
      </c>
      <c r="EL41" s="412" t="s">
        <v>197</v>
      </c>
      <c r="EM41" s="412" t="s">
        <v>197</v>
      </c>
      <c r="EN41" s="412" t="s">
        <v>197</v>
      </c>
      <c r="EO41" s="412" t="s">
        <v>197</v>
      </c>
      <c r="EP41" s="412" t="s">
        <v>197</v>
      </c>
      <c r="EQ41" s="412" t="s">
        <v>197</v>
      </c>
      <c r="ER41" s="412" t="s">
        <v>197</v>
      </c>
      <c r="ES41" s="412" t="s">
        <v>197</v>
      </c>
      <c r="ET41" s="412" t="s">
        <v>197</v>
      </c>
      <c r="EU41" s="412" t="s">
        <v>197</v>
      </c>
      <c r="EV41" s="411">
        <v>52.7</v>
      </c>
      <c r="EW41" s="411">
        <v>39.799999999999997</v>
      </c>
      <c r="EX41" s="411">
        <v>43.9</v>
      </c>
      <c r="EY41" s="412" t="s">
        <v>197</v>
      </c>
      <c r="EZ41" s="412" t="s">
        <v>197</v>
      </c>
      <c r="FA41" s="412" t="s">
        <v>197</v>
      </c>
      <c r="FB41" s="412" t="s">
        <v>197</v>
      </c>
      <c r="FC41" s="412" t="s">
        <v>197</v>
      </c>
      <c r="FD41" s="412" t="s">
        <v>197</v>
      </c>
      <c r="FE41" s="412" t="s">
        <v>197</v>
      </c>
      <c r="FF41" s="412" t="s">
        <v>197</v>
      </c>
      <c r="FG41" s="412" t="s">
        <v>197</v>
      </c>
      <c r="FH41" s="412" t="s">
        <v>197</v>
      </c>
      <c r="FI41" s="412" t="s">
        <v>197</v>
      </c>
      <c r="FJ41" s="412" t="s">
        <v>197</v>
      </c>
      <c r="FK41" s="412" t="s">
        <v>197</v>
      </c>
      <c r="FL41" s="412" t="s">
        <v>197</v>
      </c>
      <c r="FM41" s="412" t="s">
        <v>197</v>
      </c>
      <c r="FN41" s="412" t="s">
        <v>197</v>
      </c>
      <c r="FO41" s="412" t="s">
        <v>197</v>
      </c>
      <c r="FP41" s="412" t="s">
        <v>197</v>
      </c>
      <c r="FQ41" s="412" t="s">
        <v>197</v>
      </c>
      <c r="FR41" s="412" t="s">
        <v>197</v>
      </c>
      <c r="FS41" s="412" t="s">
        <v>197</v>
      </c>
      <c r="FT41" s="412" t="s">
        <v>197</v>
      </c>
      <c r="FU41" s="412" t="s">
        <v>197</v>
      </c>
      <c r="FV41" s="412" t="s">
        <v>197</v>
      </c>
      <c r="FW41" s="412" t="s">
        <v>197</v>
      </c>
      <c r="FX41" s="412" t="s">
        <v>197</v>
      </c>
      <c r="FY41" s="412" t="s">
        <v>197</v>
      </c>
      <c r="FZ41" s="412" t="s">
        <v>197</v>
      </c>
      <c r="GA41" s="411">
        <v>41.2</v>
      </c>
      <c r="GB41" s="411">
        <v>67.599999999999994</v>
      </c>
      <c r="GC41" s="411">
        <v>62.5</v>
      </c>
      <c r="GD41" s="412" t="s">
        <v>197</v>
      </c>
      <c r="GE41" s="412" t="s">
        <v>197</v>
      </c>
      <c r="GF41" s="412" t="s">
        <v>197</v>
      </c>
      <c r="GG41" s="412" t="s">
        <v>197</v>
      </c>
      <c r="GH41" s="412" t="s">
        <v>197</v>
      </c>
      <c r="GI41" s="412" t="s">
        <v>197</v>
      </c>
      <c r="GJ41" s="412" t="s">
        <v>197</v>
      </c>
      <c r="GK41" s="412" t="s">
        <v>197</v>
      </c>
      <c r="GL41" s="412" t="s">
        <v>197</v>
      </c>
      <c r="GM41" s="412" t="s">
        <v>197</v>
      </c>
      <c r="GN41" s="412" t="s">
        <v>197</v>
      </c>
      <c r="GO41" s="412" t="s">
        <v>197</v>
      </c>
      <c r="GP41" s="412" t="s">
        <v>197</v>
      </c>
      <c r="GQ41" s="412" t="s">
        <v>197</v>
      </c>
      <c r="GR41" s="412" t="s">
        <v>197</v>
      </c>
      <c r="GS41" s="412" t="s">
        <v>197</v>
      </c>
      <c r="GT41" s="412" t="s">
        <v>197</v>
      </c>
      <c r="GU41" s="412" t="s">
        <v>197</v>
      </c>
      <c r="GV41" s="412" t="s">
        <v>197</v>
      </c>
      <c r="GW41" s="412" t="s">
        <v>197</v>
      </c>
      <c r="GX41" s="412" t="s">
        <v>197</v>
      </c>
      <c r="GY41" s="412" t="s">
        <v>197</v>
      </c>
      <c r="GZ41" s="412" t="s">
        <v>197</v>
      </c>
      <c r="HA41" s="412" t="s">
        <v>197</v>
      </c>
      <c r="HB41" s="412" t="s">
        <v>197</v>
      </c>
      <c r="HC41" s="412" t="s">
        <v>197</v>
      </c>
      <c r="HD41" s="412" t="s">
        <v>197</v>
      </c>
      <c r="HE41" s="412" t="s">
        <v>197</v>
      </c>
      <c r="HF41" s="412" t="s">
        <v>197</v>
      </c>
      <c r="HG41" s="412" t="s">
        <v>197</v>
      </c>
      <c r="HH41" s="412" t="s">
        <v>197</v>
      </c>
      <c r="HI41" s="412" t="s">
        <v>197</v>
      </c>
      <c r="HJ41" s="412" t="s">
        <v>197</v>
      </c>
      <c r="HK41" s="412" t="s">
        <v>197</v>
      </c>
      <c r="HL41" s="412" t="s">
        <v>197</v>
      </c>
      <c r="HM41" s="412" t="s">
        <v>197</v>
      </c>
      <c r="HN41" s="412" t="s">
        <v>197</v>
      </c>
      <c r="HO41" s="412" t="s">
        <v>197</v>
      </c>
      <c r="HP41" s="412" t="s">
        <v>197</v>
      </c>
      <c r="HQ41" s="412" t="s">
        <v>197</v>
      </c>
      <c r="HR41" s="412" t="s">
        <v>197</v>
      </c>
      <c r="HS41" s="412" t="s">
        <v>197</v>
      </c>
      <c r="HT41" s="412" t="s">
        <v>197</v>
      </c>
      <c r="HU41" s="411">
        <v>69.5</v>
      </c>
      <c r="HV41" s="411">
        <v>70.900000000000006</v>
      </c>
      <c r="HW41" s="411">
        <v>70.8</v>
      </c>
      <c r="HX41" s="412" t="s">
        <v>197</v>
      </c>
      <c r="HY41" s="412" t="s">
        <v>197</v>
      </c>
      <c r="HZ41" s="412" t="s">
        <v>197</v>
      </c>
      <c r="IA41" s="412" t="s">
        <v>197</v>
      </c>
      <c r="IB41" s="412" t="s">
        <v>197</v>
      </c>
      <c r="IC41" s="412" t="s">
        <v>197</v>
      </c>
      <c r="ID41" s="412" t="s">
        <v>197</v>
      </c>
      <c r="IE41" s="412" t="s">
        <v>197</v>
      </c>
      <c r="IF41" s="412" t="s">
        <v>197</v>
      </c>
      <c r="IG41" s="412" t="s">
        <v>197</v>
      </c>
      <c r="IH41" s="412" t="s">
        <v>197</v>
      </c>
      <c r="II41" s="412" t="s">
        <v>197</v>
      </c>
      <c r="IJ41" s="412" t="s">
        <v>197</v>
      </c>
      <c r="IK41" s="412" t="s">
        <v>197</v>
      </c>
      <c r="IL41" s="412" t="s">
        <v>197</v>
      </c>
      <c r="IM41" s="412" t="s">
        <v>197</v>
      </c>
      <c r="IN41" s="412" t="s">
        <v>197</v>
      </c>
      <c r="IO41" s="412" t="s">
        <v>197</v>
      </c>
      <c r="IP41" s="412" t="s">
        <v>197</v>
      </c>
      <c r="IQ41" s="412" t="s">
        <v>197</v>
      </c>
      <c r="IR41" s="412" t="s">
        <v>197</v>
      </c>
      <c r="IS41" s="412" t="s">
        <v>197</v>
      </c>
      <c r="IT41" s="412" t="s">
        <v>197</v>
      </c>
      <c r="IU41" s="412" t="s">
        <v>197</v>
      </c>
      <c r="IV41" s="412" t="s">
        <v>197</v>
      </c>
      <c r="IW41" s="412" t="s">
        <v>197</v>
      </c>
      <c r="IX41" s="412" t="s">
        <v>197</v>
      </c>
      <c r="IY41" s="412" t="s">
        <v>197</v>
      </c>
      <c r="IZ41" s="412" t="s">
        <v>197</v>
      </c>
      <c r="JA41" s="412" t="s">
        <v>197</v>
      </c>
      <c r="JB41" s="412" t="s">
        <v>197</v>
      </c>
      <c r="JC41" s="412" t="s">
        <v>197</v>
      </c>
      <c r="JD41" s="412" t="s">
        <v>197</v>
      </c>
      <c r="JE41" s="412" t="s">
        <v>197</v>
      </c>
      <c r="JF41" s="49" t="s">
        <v>87</v>
      </c>
      <c r="JG41" s="49" t="s">
        <v>87</v>
      </c>
      <c r="JH41" s="49" t="s">
        <v>87</v>
      </c>
      <c r="JI41" s="49" t="s">
        <v>87</v>
      </c>
      <c r="JJ41" s="49">
        <v>13.7</v>
      </c>
      <c r="JK41" s="49">
        <v>9.4</v>
      </c>
      <c r="JL41" s="49">
        <v>9.3000000000000007</v>
      </c>
      <c r="JM41" s="49" t="s">
        <v>87</v>
      </c>
      <c r="JN41" s="49" t="s">
        <v>87</v>
      </c>
      <c r="JO41" s="49" t="s">
        <v>87</v>
      </c>
    </row>
    <row r="42" spans="1:275">
      <c r="A42" s="45"/>
      <c r="B42" s="46" t="s">
        <v>1758</v>
      </c>
      <c r="C42" s="300" t="s">
        <v>1261</v>
      </c>
      <c r="D42" s="46" t="s">
        <v>121</v>
      </c>
      <c r="E42" s="300" t="s">
        <v>2</v>
      </c>
      <c r="F42" s="47" t="s">
        <v>197</v>
      </c>
      <c r="G42" s="47" t="s">
        <v>197</v>
      </c>
      <c r="H42" s="411">
        <v>59.6</v>
      </c>
      <c r="I42" s="411">
        <v>65</v>
      </c>
      <c r="J42" s="411">
        <v>99.2</v>
      </c>
      <c r="K42" s="412" t="s">
        <v>197</v>
      </c>
      <c r="L42" s="412" t="s">
        <v>197</v>
      </c>
      <c r="M42" s="412" t="s">
        <v>197</v>
      </c>
      <c r="N42" s="412" t="s">
        <v>197</v>
      </c>
      <c r="O42" s="412" t="s">
        <v>197</v>
      </c>
      <c r="P42" s="412" t="s">
        <v>197</v>
      </c>
      <c r="Q42" s="412" t="s">
        <v>197</v>
      </c>
      <c r="R42" s="412" t="s">
        <v>197</v>
      </c>
      <c r="S42" s="412" t="s">
        <v>197</v>
      </c>
      <c r="T42" s="412" t="s">
        <v>197</v>
      </c>
      <c r="U42" s="412" t="s">
        <v>197</v>
      </c>
      <c r="V42" s="412" t="s">
        <v>197</v>
      </c>
      <c r="W42" s="412" t="s">
        <v>197</v>
      </c>
      <c r="X42" s="412" t="s">
        <v>197</v>
      </c>
      <c r="Y42" s="412" t="s">
        <v>197</v>
      </c>
      <c r="Z42" s="412" t="s">
        <v>197</v>
      </c>
      <c r="AA42" s="412" t="s">
        <v>197</v>
      </c>
      <c r="AB42" s="412" t="s">
        <v>197</v>
      </c>
      <c r="AC42" s="412" t="s">
        <v>197</v>
      </c>
      <c r="AD42" s="412" t="s">
        <v>197</v>
      </c>
      <c r="AE42" s="412" t="s">
        <v>197</v>
      </c>
      <c r="AF42" s="412" t="s">
        <v>197</v>
      </c>
      <c r="AG42" s="412" t="s">
        <v>197</v>
      </c>
      <c r="AH42" s="412" t="s">
        <v>197</v>
      </c>
      <c r="AI42" s="412" t="s">
        <v>197</v>
      </c>
      <c r="AJ42" s="412" t="s">
        <v>197</v>
      </c>
      <c r="AK42" s="412" t="s">
        <v>197</v>
      </c>
      <c r="AL42" s="412" t="s">
        <v>197</v>
      </c>
      <c r="AM42" s="412" t="s">
        <v>197</v>
      </c>
      <c r="AN42" s="412" t="s">
        <v>197</v>
      </c>
      <c r="AO42" s="412" t="s">
        <v>197</v>
      </c>
      <c r="AP42" s="412" t="s">
        <v>197</v>
      </c>
      <c r="AQ42" s="412" t="s">
        <v>197</v>
      </c>
      <c r="AR42" s="412" t="s">
        <v>197</v>
      </c>
      <c r="AS42" s="412" t="s">
        <v>197</v>
      </c>
      <c r="AT42" s="412" t="s">
        <v>197</v>
      </c>
      <c r="AU42" s="412" t="s">
        <v>197</v>
      </c>
      <c r="AV42" s="412" t="s">
        <v>197</v>
      </c>
      <c r="AW42" s="412" t="s">
        <v>197</v>
      </c>
      <c r="AX42" s="412" t="s">
        <v>197</v>
      </c>
      <c r="AY42" s="412" t="s">
        <v>197</v>
      </c>
      <c r="AZ42" s="411">
        <v>35.200000000000003</v>
      </c>
      <c r="BA42" s="411">
        <v>81.3</v>
      </c>
      <c r="BB42" s="411">
        <v>79.3</v>
      </c>
      <c r="BC42" s="411">
        <v>95.1</v>
      </c>
      <c r="BD42" s="411">
        <v>74.8</v>
      </c>
      <c r="BE42" s="411">
        <v>79.7</v>
      </c>
      <c r="BF42" s="411">
        <v>54.1</v>
      </c>
      <c r="BG42" s="411">
        <v>61.7</v>
      </c>
      <c r="BH42" s="411">
        <v>61.1</v>
      </c>
      <c r="BI42" s="412" t="s">
        <v>197</v>
      </c>
      <c r="BJ42" s="412" t="s">
        <v>197</v>
      </c>
      <c r="BK42" s="412" t="s">
        <v>197</v>
      </c>
      <c r="BL42" s="412" t="s">
        <v>197</v>
      </c>
      <c r="BM42" s="412" t="s">
        <v>197</v>
      </c>
      <c r="BN42" s="412" t="s">
        <v>197</v>
      </c>
      <c r="BO42" s="412" t="s">
        <v>197</v>
      </c>
      <c r="BP42" s="412" t="s">
        <v>197</v>
      </c>
      <c r="BQ42" s="412" t="s">
        <v>197</v>
      </c>
      <c r="BR42" s="412" t="s">
        <v>197</v>
      </c>
      <c r="BS42" s="412" t="s">
        <v>197</v>
      </c>
      <c r="BT42" s="412" t="s">
        <v>197</v>
      </c>
      <c r="BU42" s="412" t="s">
        <v>197</v>
      </c>
      <c r="BV42" s="412" t="s">
        <v>197</v>
      </c>
      <c r="BW42" s="412" t="s">
        <v>197</v>
      </c>
      <c r="BX42" s="412" t="s">
        <v>197</v>
      </c>
      <c r="BY42" s="412" t="s">
        <v>197</v>
      </c>
      <c r="BZ42" s="412" t="s">
        <v>197</v>
      </c>
      <c r="CA42" s="412" t="s">
        <v>197</v>
      </c>
      <c r="CB42" s="412" t="s">
        <v>197</v>
      </c>
      <c r="CC42" s="412" t="s">
        <v>197</v>
      </c>
      <c r="CD42" s="412" t="s">
        <v>197</v>
      </c>
      <c r="CE42" s="412" t="s">
        <v>197</v>
      </c>
      <c r="CF42" s="412" t="s">
        <v>197</v>
      </c>
      <c r="CG42" s="412" t="s">
        <v>197</v>
      </c>
      <c r="CH42" s="412" t="s">
        <v>197</v>
      </c>
      <c r="CI42" s="412" t="s">
        <v>197</v>
      </c>
      <c r="CJ42" s="412" t="s">
        <v>197</v>
      </c>
      <c r="CK42" s="412" t="s">
        <v>197</v>
      </c>
      <c r="CL42" s="412" t="s">
        <v>197</v>
      </c>
      <c r="CM42" s="412" t="s">
        <v>197</v>
      </c>
      <c r="CN42" s="412" t="s">
        <v>197</v>
      </c>
      <c r="CO42" s="412" t="s">
        <v>197</v>
      </c>
      <c r="CP42" s="412" t="s">
        <v>197</v>
      </c>
      <c r="CQ42" s="412" t="s">
        <v>197</v>
      </c>
      <c r="CR42" s="412" t="s">
        <v>197</v>
      </c>
      <c r="CS42" s="412" t="s">
        <v>197</v>
      </c>
      <c r="CT42" s="412" t="s">
        <v>197</v>
      </c>
      <c r="CU42" s="412" t="s">
        <v>197</v>
      </c>
      <c r="CV42" s="412" t="s">
        <v>197</v>
      </c>
      <c r="CW42" s="412" t="s">
        <v>197</v>
      </c>
      <c r="CX42" s="412" t="s">
        <v>197</v>
      </c>
      <c r="CY42" s="412" t="s">
        <v>197</v>
      </c>
      <c r="CZ42" s="412" t="s">
        <v>197</v>
      </c>
      <c r="DA42" s="412" t="s">
        <v>197</v>
      </c>
      <c r="DB42" s="412" t="s">
        <v>197</v>
      </c>
      <c r="DC42" s="412" t="s">
        <v>197</v>
      </c>
      <c r="DD42" s="412" t="s">
        <v>197</v>
      </c>
      <c r="DE42" s="412" t="s">
        <v>197</v>
      </c>
      <c r="DF42" s="412" t="s">
        <v>197</v>
      </c>
      <c r="DG42" s="412" t="s">
        <v>197</v>
      </c>
      <c r="DH42" s="412" t="s">
        <v>197</v>
      </c>
      <c r="DI42" s="412" t="s">
        <v>197</v>
      </c>
      <c r="DJ42" s="412" t="s">
        <v>197</v>
      </c>
      <c r="DK42" s="412" t="s">
        <v>197</v>
      </c>
      <c r="DL42" s="412" t="s">
        <v>197</v>
      </c>
      <c r="DM42" s="412" t="s">
        <v>197</v>
      </c>
      <c r="DN42" s="412" t="s">
        <v>197</v>
      </c>
      <c r="DO42" s="412" t="s">
        <v>197</v>
      </c>
      <c r="DP42" s="412" t="s">
        <v>197</v>
      </c>
      <c r="DQ42" s="412" t="s">
        <v>197</v>
      </c>
      <c r="DR42" s="412" t="s">
        <v>197</v>
      </c>
      <c r="DS42" s="412" t="s">
        <v>197</v>
      </c>
      <c r="DT42" s="412" t="s">
        <v>197</v>
      </c>
      <c r="DU42" s="412" t="s">
        <v>197</v>
      </c>
      <c r="DV42" s="412" t="s">
        <v>197</v>
      </c>
      <c r="DW42" s="412" t="s">
        <v>197</v>
      </c>
      <c r="DX42" s="412" t="s">
        <v>197</v>
      </c>
      <c r="DY42" s="412" t="s">
        <v>197</v>
      </c>
      <c r="DZ42" s="412" t="s">
        <v>197</v>
      </c>
      <c r="EA42" s="412" t="s">
        <v>197</v>
      </c>
      <c r="EB42" s="412" t="s">
        <v>197</v>
      </c>
      <c r="EC42" s="412" t="s">
        <v>197</v>
      </c>
      <c r="ED42" s="412" t="s">
        <v>197</v>
      </c>
      <c r="EE42" s="412" t="s">
        <v>197</v>
      </c>
      <c r="EF42" s="412" t="s">
        <v>197</v>
      </c>
      <c r="EG42" s="412" t="s">
        <v>197</v>
      </c>
      <c r="EH42" s="412" t="s">
        <v>197</v>
      </c>
      <c r="EI42" s="412" t="s">
        <v>197</v>
      </c>
      <c r="EJ42" s="412" t="s">
        <v>197</v>
      </c>
      <c r="EK42" s="412" t="s">
        <v>197</v>
      </c>
      <c r="EL42" s="412" t="s">
        <v>197</v>
      </c>
      <c r="EM42" s="412" t="s">
        <v>197</v>
      </c>
      <c r="EN42" s="412" t="s">
        <v>197</v>
      </c>
      <c r="EO42" s="412" t="s">
        <v>197</v>
      </c>
      <c r="EP42" s="412" t="s">
        <v>197</v>
      </c>
      <c r="EQ42" s="412" t="s">
        <v>197</v>
      </c>
      <c r="ER42" s="412" t="s">
        <v>197</v>
      </c>
      <c r="ES42" s="412" t="s">
        <v>197</v>
      </c>
      <c r="ET42" s="412" t="s">
        <v>197</v>
      </c>
      <c r="EU42" s="412" t="s">
        <v>197</v>
      </c>
      <c r="EV42" s="411">
        <v>65.8</v>
      </c>
      <c r="EW42" s="411">
        <v>54.5</v>
      </c>
      <c r="EX42" s="411">
        <v>58.1</v>
      </c>
      <c r="EY42" s="412" t="s">
        <v>197</v>
      </c>
      <c r="EZ42" s="412" t="s">
        <v>197</v>
      </c>
      <c r="FA42" s="412" t="s">
        <v>197</v>
      </c>
      <c r="FB42" s="412" t="s">
        <v>197</v>
      </c>
      <c r="FC42" s="412" t="s">
        <v>197</v>
      </c>
      <c r="FD42" s="412" t="s">
        <v>197</v>
      </c>
      <c r="FE42" s="412" t="s">
        <v>197</v>
      </c>
      <c r="FF42" s="412" t="s">
        <v>197</v>
      </c>
      <c r="FG42" s="412" t="s">
        <v>197</v>
      </c>
      <c r="FH42" s="412" t="s">
        <v>197</v>
      </c>
      <c r="FI42" s="412" t="s">
        <v>197</v>
      </c>
      <c r="FJ42" s="412" t="s">
        <v>197</v>
      </c>
      <c r="FK42" s="412" t="s">
        <v>197</v>
      </c>
      <c r="FL42" s="412" t="s">
        <v>197</v>
      </c>
      <c r="FM42" s="411">
        <v>21.3</v>
      </c>
      <c r="FN42" s="411">
        <v>18.899999999999999</v>
      </c>
      <c r="FO42" s="411">
        <v>20.3</v>
      </c>
      <c r="FP42" s="412" t="s">
        <v>197</v>
      </c>
      <c r="FQ42" s="412" t="s">
        <v>197</v>
      </c>
      <c r="FR42" s="412" t="s">
        <v>197</v>
      </c>
      <c r="FS42" s="411">
        <v>24.9</v>
      </c>
      <c r="FT42" s="411">
        <v>63.6</v>
      </c>
      <c r="FU42" s="411">
        <v>39.5</v>
      </c>
      <c r="FV42" s="412" t="s">
        <v>197</v>
      </c>
      <c r="FW42" s="412" t="s">
        <v>197</v>
      </c>
      <c r="FX42" s="411">
        <v>143.80000000000001</v>
      </c>
      <c r="FY42" s="411">
        <v>112</v>
      </c>
      <c r="FZ42" s="411">
        <v>112.3</v>
      </c>
      <c r="GA42" s="411">
        <v>47.3</v>
      </c>
      <c r="GB42" s="411">
        <v>45.9</v>
      </c>
      <c r="GC42" s="411">
        <v>46.2</v>
      </c>
      <c r="GD42" s="412" t="s">
        <v>197</v>
      </c>
      <c r="GE42" s="412" t="s">
        <v>197</v>
      </c>
      <c r="GF42" s="412" t="s">
        <v>197</v>
      </c>
      <c r="GG42" s="412" t="s">
        <v>197</v>
      </c>
      <c r="GH42" s="412" t="s">
        <v>197</v>
      </c>
      <c r="GI42" s="412" t="s">
        <v>197</v>
      </c>
      <c r="GJ42" s="412" t="s">
        <v>197</v>
      </c>
      <c r="GK42" s="412" t="s">
        <v>197</v>
      </c>
      <c r="GL42" s="412" t="s">
        <v>197</v>
      </c>
      <c r="GM42" s="412" t="s">
        <v>197</v>
      </c>
      <c r="GN42" s="412" t="s">
        <v>197</v>
      </c>
      <c r="GO42" s="412" t="s">
        <v>197</v>
      </c>
      <c r="GP42" s="412" t="s">
        <v>197</v>
      </c>
      <c r="GQ42" s="412" t="s">
        <v>197</v>
      </c>
      <c r="GR42" s="412" t="s">
        <v>197</v>
      </c>
      <c r="GS42" s="412" t="s">
        <v>197</v>
      </c>
      <c r="GT42" s="412" t="s">
        <v>197</v>
      </c>
      <c r="GU42" s="412" t="s">
        <v>197</v>
      </c>
      <c r="GV42" s="412" t="s">
        <v>197</v>
      </c>
      <c r="GW42" s="412" t="s">
        <v>197</v>
      </c>
      <c r="GX42" s="412" t="s">
        <v>197</v>
      </c>
      <c r="GY42" s="412" t="s">
        <v>197</v>
      </c>
      <c r="GZ42" s="412" t="s">
        <v>197</v>
      </c>
      <c r="HA42" s="412" t="s">
        <v>197</v>
      </c>
      <c r="HB42" s="412" t="s">
        <v>197</v>
      </c>
      <c r="HC42" s="412" t="s">
        <v>197</v>
      </c>
      <c r="HD42" s="412" t="s">
        <v>197</v>
      </c>
      <c r="HE42" s="412" t="s">
        <v>197</v>
      </c>
      <c r="HF42" s="412" t="s">
        <v>197</v>
      </c>
      <c r="HG42" s="412" t="s">
        <v>197</v>
      </c>
      <c r="HH42" s="412" t="s">
        <v>197</v>
      </c>
      <c r="HI42" s="412" t="s">
        <v>197</v>
      </c>
      <c r="HJ42" s="412" t="s">
        <v>197</v>
      </c>
      <c r="HK42" s="412" t="s">
        <v>197</v>
      </c>
      <c r="HL42" s="412" t="s">
        <v>197</v>
      </c>
      <c r="HM42" s="412" t="s">
        <v>197</v>
      </c>
      <c r="HN42" s="412" t="s">
        <v>197</v>
      </c>
      <c r="HO42" s="412" t="s">
        <v>197</v>
      </c>
      <c r="HP42" s="412" t="s">
        <v>197</v>
      </c>
      <c r="HQ42" s="412" t="s">
        <v>197</v>
      </c>
      <c r="HR42" s="412" t="s">
        <v>197</v>
      </c>
      <c r="HS42" s="412" t="s">
        <v>197</v>
      </c>
      <c r="HT42" s="412" t="s">
        <v>197</v>
      </c>
      <c r="HU42" s="411">
        <v>332.6</v>
      </c>
      <c r="HV42" s="411">
        <v>100.5</v>
      </c>
      <c r="HW42" s="411">
        <v>115.2</v>
      </c>
      <c r="HX42" s="412" t="s">
        <v>197</v>
      </c>
      <c r="HY42" s="412" t="s">
        <v>197</v>
      </c>
      <c r="HZ42" s="412" t="s">
        <v>197</v>
      </c>
      <c r="IA42" s="412" t="s">
        <v>197</v>
      </c>
      <c r="IB42" s="412" t="s">
        <v>197</v>
      </c>
      <c r="IC42" s="412" t="s">
        <v>197</v>
      </c>
      <c r="ID42" s="412" t="s">
        <v>197</v>
      </c>
      <c r="IE42" s="412" t="s">
        <v>197</v>
      </c>
      <c r="IF42" s="412" t="s">
        <v>197</v>
      </c>
      <c r="IG42" s="412" t="s">
        <v>197</v>
      </c>
      <c r="IH42" s="412" t="s">
        <v>197</v>
      </c>
      <c r="II42" s="412" t="s">
        <v>197</v>
      </c>
      <c r="IJ42" s="412" t="s">
        <v>197</v>
      </c>
      <c r="IK42" s="412" t="s">
        <v>197</v>
      </c>
      <c r="IL42" s="412" t="s">
        <v>197</v>
      </c>
      <c r="IM42" s="412" t="s">
        <v>197</v>
      </c>
      <c r="IN42" s="412" t="s">
        <v>197</v>
      </c>
      <c r="IO42" s="412" t="s">
        <v>197</v>
      </c>
      <c r="IP42" s="412" t="s">
        <v>197</v>
      </c>
      <c r="IQ42" s="412" t="s">
        <v>197</v>
      </c>
      <c r="IR42" s="412" t="s">
        <v>197</v>
      </c>
      <c r="IS42" s="412" t="s">
        <v>197</v>
      </c>
      <c r="IT42" s="412" t="s">
        <v>197</v>
      </c>
      <c r="IU42" s="412" t="s">
        <v>197</v>
      </c>
      <c r="IV42" s="412" t="s">
        <v>197</v>
      </c>
      <c r="IW42" s="412" t="s">
        <v>197</v>
      </c>
      <c r="IX42" s="412" t="s">
        <v>197</v>
      </c>
      <c r="IY42" s="412" t="s">
        <v>197</v>
      </c>
      <c r="IZ42" s="412" t="s">
        <v>197</v>
      </c>
      <c r="JA42" s="412" t="s">
        <v>197</v>
      </c>
      <c r="JB42" s="412" t="s">
        <v>197</v>
      </c>
      <c r="JC42" s="412" t="s">
        <v>197</v>
      </c>
      <c r="JD42" s="412" t="s">
        <v>197</v>
      </c>
      <c r="JE42" s="412" t="s">
        <v>197</v>
      </c>
      <c r="JF42" s="49" t="s">
        <v>87</v>
      </c>
      <c r="JG42" s="49" t="s">
        <v>87</v>
      </c>
      <c r="JH42" s="49" t="s">
        <v>87</v>
      </c>
      <c r="JI42" s="49" t="s">
        <v>87</v>
      </c>
      <c r="JJ42" s="49">
        <v>4.7</v>
      </c>
      <c r="JK42" s="49">
        <v>8.5</v>
      </c>
      <c r="JL42" s="49">
        <v>9.1</v>
      </c>
      <c r="JM42" s="49" t="s">
        <v>87</v>
      </c>
      <c r="JN42" s="49" t="s">
        <v>87</v>
      </c>
      <c r="JO42" s="49" t="s">
        <v>87</v>
      </c>
    </row>
    <row r="43" spans="1:275">
      <c r="A43" s="45"/>
      <c r="B43" s="46" t="s">
        <v>1759</v>
      </c>
      <c r="C43" s="300" t="s">
        <v>1262</v>
      </c>
      <c r="D43" s="46" t="s">
        <v>122</v>
      </c>
      <c r="E43" s="300" t="s">
        <v>3</v>
      </c>
      <c r="F43" s="47" t="s">
        <v>197</v>
      </c>
      <c r="G43" s="47" t="s">
        <v>197</v>
      </c>
      <c r="H43" s="411">
        <v>43.4</v>
      </c>
      <c r="I43" s="411">
        <v>35.6</v>
      </c>
      <c r="J43" s="411">
        <v>24</v>
      </c>
      <c r="K43" s="412" t="s">
        <v>197</v>
      </c>
      <c r="L43" s="412" t="s">
        <v>197</v>
      </c>
      <c r="M43" s="412" t="s">
        <v>197</v>
      </c>
      <c r="N43" s="412" t="s">
        <v>197</v>
      </c>
      <c r="O43" s="412" t="s">
        <v>197</v>
      </c>
      <c r="P43" s="412" t="s">
        <v>197</v>
      </c>
      <c r="Q43" s="412" t="s">
        <v>197</v>
      </c>
      <c r="R43" s="412" t="s">
        <v>197</v>
      </c>
      <c r="S43" s="412" t="s">
        <v>197</v>
      </c>
      <c r="T43" s="412" t="s">
        <v>197</v>
      </c>
      <c r="U43" s="412" t="s">
        <v>197</v>
      </c>
      <c r="V43" s="412" t="s">
        <v>197</v>
      </c>
      <c r="W43" s="412" t="s">
        <v>197</v>
      </c>
      <c r="X43" s="412" t="s">
        <v>197</v>
      </c>
      <c r="Y43" s="412" t="s">
        <v>197</v>
      </c>
      <c r="Z43" s="412" t="s">
        <v>197</v>
      </c>
      <c r="AA43" s="412" t="s">
        <v>197</v>
      </c>
      <c r="AB43" s="412" t="s">
        <v>197</v>
      </c>
      <c r="AC43" s="412" t="s">
        <v>197</v>
      </c>
      <c r="AD43" s="412" t="s">
        <v>197</v>
      </c>
      <c r="AE43" s="412" t="s">
        <v>197</v>
      </c>
      <c r="AF43" s="412" t="s">
        <v>197</v>
      </c>
      <c r="AG43" s="412" t="s">
        <v>197</v>
      </c>
      <c r="AH43" s="412" t="s">
        <v>197</v>
      </c>
      <c r="AI43" s="412" t="s">
        <v>197</v>
      </c>
      <c r="AJ43" s="412" t="s">
        <v>197</v>
      </c>
      <c r="AK43" s="412" t="s">
        <v>197</v>
      </c>
      <c r="AL43" s="412" t="s">
        <v>197</v>
      </c>
      <c r="AM43" s="412" t="s">
        <v>197</v>
      </c>
      <c r="AN43" s="412" t="s">
        <v>197</v>
      </c>
      <c r="AO43" s="412" t="s">
        <v>197</v>
      </c>
      <c r="AP43" s="412" t="s">
        <v>197</v>
      </c>
      <c r="AQ43" s="412" t="s">
        <v>197</v>
      </c>
      <c r="AR43" s="412" t="s">
        <v>197</v>
      </c>
      <c r="AS43" s="412" t="s">
        <v>197</v>
      </c>
      <c r="AT43" s="412" t="s">
        <v>197</v>
      </c>
      <c r="AU43" s="412" t="s">
        <v>197</v>
      </c>
      <c r="AV43" s="412" t="s">
        <v>197</v>
      </c>
      <c r="AW43" s="412" t="s">
        <v>197</v>
      </c>
      <c r="AX43" s="412" t="s">
        <v>197</v>
      </c>
      <c r="AY43" s="412" t="s">
        <v>197</v>
      </c>
      <c r="AZ43" s="411">
        <v>31.3</v>
      </c>
      <c r="BA43" s="411">
        <v>38.4</v>
      </c>
      <c r="BB43" s="411">
        <v>38.1</v>
      </c>
      <c r="BC43" s="411">
        <v>82.6</v>
      </c>
      <c r="BD43" s="411">
        <v>65.2</v>
      </c>
      <c r="BE43" s="411">
        <v>69.2</v>
      </c>
      <c r="BF43" s="411">
        <v>55.7</v>
      </c>
      <c r="BG43" s="411">
        <v>50.2</v>
      </c>
      <c r="BH43" s="411">
        <v>50.6</v>
      </c>
      <c r="BI43" s="412" t="s">
        <v>197</v>
      </c>
      <c r="BJ43" s="412" t="s">
        <v>197</v>
      </c>
      <c r="BK43" s="412" t="s">
        <v>197</v>
      </c>
      <c r="BL43" s="412" t="s">
        <v>197</v>
      </c>
      <c r="BM43" s="412" t="s">
        <v>197</v>
      </c>
      <c r="BN43" s="412" t="s">
        <v>197</v>
      </c>
      <c r="BO43" s="412" t="s">
        <v>197</v>
      </c>
      <c r="BP43" s="412" t="s">
        <v>197</v>
      </c>
      <c r="BQ43" s="412" t="s">
        <v>197</v>
      </c>
      <c r="BR43" s="412" t="s">
        <v>197</v>
      </c>
      <c r="BS43" s="412" t="s">
        <v>197</v>
      </c>
      <c r="BT43" s="412" t="s">
        <v>197</v>
      </c>
      <c r="BU43" s="412" t="s">
        <v>197</v>
      </c>
      <c r="BV43" s="412" t="s">
        <v>197</v>
      </c>
      <c r="BW43" s="412" t="s">
        <v>197</v>
      </c>
      <c r="BX43" s="412" t="s">
        <v>197</v>
      </c>
      <c r="BY43" s="412" t="s">
        <v>197</v>
      </c>
      <c r="BZ43" s="412" t="s">
        <v>197</v>
      </c>
      <c r="CA43" s="412" t="s">
        <v>197</v>
      </c>
      <c r="CB43" s="412" t="s">
        <v>197</v>
      </c>
      <c r="CC43" s="412" t="s">
        <v>197</v>
      </c>
      <c r="CD43" s="412" t="s">
        <v>197</v>
      </c>
      <c r="CE43" s="412" t="s">
        <v>197</v>
      </c>
      <c r="CF43" s="412" t="s">
        <v>197</v>
      </c>
      <c r="CG43" s="412" t="s">
        <v>197</v>
      </c>
      <c r="CH43" s="412" t="s">
        <v>197</v>
      </c>
      <c r="CI43" s="412" t="s">
        <v>197</v>
      </c>
      <c r="CJ43" s="412" t="s">
        <v>197</v>
      </c>
      <c r="CK43" s="412" t="s">
        <v>197</v>
      </c>
      <c r="CL43" s="412" t="s">
        <v>197</v>
      </c>
      <c r="CM43" s="412" t="s">
        <v>197</v>
      </c>
      <c r="CN43" s="412" t="s">
        <v>197</v>
      </c>
      <c r="CO43" s="412" t="s">
        <v>197</v>
      </c>
      <c r="CP43" s="412" t="s">
        <v>197</v>
      </c>
      <c r="CQ43" s="412" t="s">
        <v>197</v>
      </c>
      <c r="CR43" s="412" t="s">
        <v>197</v>
      </c>
      <c r="CS43" s="412" t="s">
        <v>197</v>
      </c>
      <c r="CT43" s="412" t="s">
        <v>197</v>
      </c>
      <c r="CU43" s="412" t="s">
        <v>197</v>
      </c>
      <c r="CV43" s="412" t="s">
        <v>197</v>
      </c>
      <c r="CW43" s="412" t="s">
        <v>197</v>
      </c>
      <c r="CX43" s="412" t="s">
        <v>197</v>
      </c>
      <c r="CY43" s="412" t="s">
        <v>197</v>
      </c>
      <c r="CZ43" s="412" t="s">
        <v>197</v>
      </c>
      <c r="DA43" s="412" t="s">
        <v>197</v>
      </c>
      <c r="DB43" s="412" t="s">
        <v>197</v>
      </c>
      <c r="DC43" s="412" t="s">
        <v>197</v>
      </c>
      <c r="DD43" s="412" t="s">
        <v>197</v>
      </c>
      <c r="DE43" s="412" t="s">
        <v>197</v>
      </c>
      <c r="DF43" s="412" t="s">
        <v>197</v>
      </c>
      <c r="DG43" s="412" t="s">
        <v>197</v>
      </c>
      <c r="DH43" s="412" t="s">
        <v>197</v>
      </c>
      <c r="DI43" s="412" t="s">
        <v>197</v>
      </c>
      <c r="DJ43" s="412" t="s">
        <v>197</v>
      </c>
      <c r="DK43" s="412" t="s">
        <v>197</v>
      </c>
      <c r="DL43" s="412" t="s">
        <v>197</v>
      </c>
      <c r="DM43" s="412" t="s">
        <v>197</v>
      </c>
      <c r="DN43" s="412" t="s">
        <v>197</v>
      </c>
      <c r="DO43" s="412" t="s">
        <v>197</v>
      </c>
      <c r="DP43" s="412" t="s">
        <v>197</v>
      </c>
      <c r="DQ43" s="412" t="s">
        <v>197</v>
      </c>
      <c r="DR43" s="412" t="s">
        <v>197</v>
      </c>
      <c r="DS43" s="412" t="s">
        <v>197</v>
      </c>
      <c r="DT43" s="412" t="s">
        <v>197</v>
      </c>
      <c r="DU43" s="412" t="s">
        <v>197</v>
      </c>
      <c r="DV43" s="412" t="s">
        <v>197</v>
      </c>
      <c r="DW43" s="412" t="s">
        <v>197</v>
      </c>
      <c r="DX43" s="412" t="s">
        <v>197</v>
      </c>
      <c r="DY43" s="412" t="s">
        <v>197</v>
      </c>
      <c r="DZ43" s="412" t="s">
        <v>197</v>
      </c>
      <c r="EA43" s="412" t="s">
        <v>197</v>
      </c>
      <c r="EB43" s="412" t="s">
        <v>197</v>
      </c>
      <c r="EC43" s="412" t="s">
        <v>197</v>
      </c>
      <c r="ED43" s="412" t="s">
        <v>197</v>
      </c>
      <c r="EE43" s="412" t="s">
        <v>197</v>
      </c>
      <c r="EF43" s="412" t="s">
        <v>197</v>
      </c>
      <c r="EG43" s="412" t="s">
        <v>197</v>
      </c>
      <c r="EH43" s="412" t="s">
        <v>197</v>
      </c>
      <c r="EI43" s="412" t="s">
        <v>197</v>
      </c>
      <c r="EJ43" s="412" t="s">
        <v>197</v>
      </c>
      <c r="EK43" s="412" t="s">
        <v>197</v>
      </c>
      <c r="EL43" s="412" t="s">
        <v>197</v>
      </c>
      <c r="EM43" s="412" t="s">
        <v>197</v>
      </c>
      <c r="EN43" s="412" t="s">
        <v>197</v>
      </c>
      <c r="EO43" s="412" t="s">
        <v>197</v>
      </c>
      <c r="EP43" s="412" t="s">
        <v>197</v>
      </c>
      <c r="EQ43" s="412" t="s">
        <v>197</v>
      </c>
      <c r="ER43" s="412" t="s">
        <v>197</v>
      </c>
      <c r="ES43" s="412" t="s">
        <v>197</v>
      </c>
      <c r="ET43" s="411">
        <v>69.7</v>
      </c>
      <c r="EU43" s="412" t="s">
        <v>197</v>
      </c>
      <c r="EV43" s="411">
        <v>61</v>
      </c>
      <c r="EW43" s="411">
        <v>46</v>
      </c>
      <c r="EX43" s="411">
        <v>50.8</v>
      </c>
      <c r="EY43" s="412" t="s">
        <v>197</v>
      </c>
      <c r="EZ43" s="412" t="s">
        <v>197</v>
      </c>
      <c r="FA43" s="412" t="s">
        <v>197</v>
      </c>
      <c r="FB43" s="412" t="s">
        <v>197</v>
      </c>
      <c r="FC43" s="412" t="s">
        <v>197</v>
      </c>
      <c r="FD43" s="412" t="s">
        <v>197</v>
      </c>
      <c r="FE43" s="412" t="s">
        <v>197</v>
      </c>
      <c r="FF43" s="412" t="s">
        <v>197</v>
      </c>
      <c r="FG43" s="412" t="s">
        <v>197</v>
      </c>
      <c r="FH43" s="412" t="s">
        <v>197</v>
      </c>
      <c r="FI43" s="412" t="s">
        <v>197</v>
      </c>
      <c r="FJ43" s="412" t="s">
        <v>197</v>
      </c>
      <c r="FK43" s="412" t="s">
        <v>197</v>
      </c>
      <c r="FL43" s="412" t="s">
        <v>197</v>
      </c>
      <c r="FM43" s="411">
        <v>47.1</v>
      </c>
      <c r="FN43" s="411">
        <v>100.3</v>
      </c>
      <c r="FO43" s="411">
        <v>69.3</v>
      </c>
      <c r="FP43" s="412" t="s">
        <v>197</v>
      </c>
      <c r="FQ43" s="412" t="s">
        <v>197</v>
      </c>
      <c r="FR43" s="412" t="s">
        <v>197</v>
      </c>
      <c r="FS43" s="412" t="s">
        <v>197</v>
      </c>
      <c r="FT43" s="412" t="s">
        <v>197</v>
      </c>
      <c r="FU43" s="412" t="s">
        <v>197</v>
      </c>
      <c r="FV43" s="412" t="s">
        <v>197</v>
      </c>
      <c r="FW43" s="412" t="s">
        <v>197</v>
      </c>
      <c r="FX43" s="411">
        <v>53.2</v>
      </c>
      <c r="FY43" s="411">
        <v>33.200000000000003</v>
      </c>
      <c r="FZ43" s="411">
        <v>33.4</v>
      </c>
      <c r="GA43" s="411">
        <v>53.1</v>
      </c>
      <c r="GB43" s="411">
        <v>72.2</v>
      </c>
      <c r="GC43" s="411">
        <v>68.599999999999994</v>
      </c>
      <c r="GD43" s="412" t="s">
        <v>197</v>
      </c>
      <c r="GE43" s="412" t="s">
        <v>197</v>
      </c>
      <c r="GF43" s="412" t="s">
        <v>197</v>
      </c>
      <c r="GG43" s="412" t="s">
        <v>197</v>
      </c>
      <c r="GH43" s="412" t="s">
        <v>197</v>
      </c>
      <c r="GI43" s="412" t="s">
        <v>197</v>
      </c>
      <c r="GJ43" s="412" t="s">
        <v>197</v>
      </c>
      <c r="GK43" s="412" t="s">
        <v>197</v>
      </c>
      <c r="GL43" s="412" t="s">
        <v>197</v>
      </c>
      <c r="GM43" s="412" t="s">
        <v>197</v>
      </c>
      <c r="GN43" s="412" t="s">
        <v>197</v>
      </c>
      <c r="GO43" s="412" t="s">
        <v>197</v>
      </c>
      <c r="GP43" s="412" t="s">
        <v>197</v>
      </c>
      <c r="GQ43" s="412" t="s">
        <v>197</v>
      </c>
      <c r="GR43" s="412" t="s">
        <v>197</v>
      </c>
      <c r="GS43" s="412" t="s">
        <v>197</v>
      </c>
      <c r="GT43" s="412" t="s">
        <v>197</v>
      </c>
      <c r="GU43" s="412" t="s">
        <v>197</v>
      </c>
      <c r="GV43" s="412" t="s">
        <v>197</v>
      </c>
      <c r="GW43" s="412" t="s">
        <v>197</v>
      </c>
      <c r="GX43" s="412" t="s">
        <v>197</v>
      </c>
      <c r="GY43" s="411">
        <v>71.8</v>
      </c>
      <c r="GZ43" s="411">
        <v>84.3</v>
      </c>
      <c r="HA43" s="411">
        <v>78.099999999999994</v>
      </c>
      <c r="HB43" s="411">
        <v>61.4</v>
      </c>
      <c r="HC43" s="411">
        <v>82.7</v>
      </c>
      <c r="HD43" s="411">
        <v>76.2</v>
      </c>
      <c r="HE43" s="412" t="s">
        <v>197</v>
      </c>
      <c r="HF43" s="412" t="s">
        <v>197</v>
      </c>
      <c r="HG43" s="412" t="s">
        <v>197</v>
      </c>
      <c r="HH43" s="412" t="s">
        <v>197</v>
      </c>
      <c r="HI43" s="412" t="s">
        <v>197</v>
      </c>
      <c r="HJ43" s="412" t="s">
        <v>197</v>
      </c>
      <c r="HK43" s="412" t="s">
        <v>197</v>
      </c>
      <c r="HL43" s="412" t="s">
        <v>197</v>
      </c>
      <c r="HM43" s="412" t="s">
        <v>197</v>
      </c>
      <c r="HN43" s="412" t="s">
        <v>197</v>
      </c>
      <c r="HO43" s="412" t="s">
        <v>197</v>
      </c>
      <c r="HP43" s="412" t="s">
        <v>197</v>
      </c>
      <c r="HQ43" s="412" t="s">
        <v>197</v>
      </c>
      <c r="HR43" s="412" t="s">
        <v>197</v>
      </c>
      <c r="HS43" s="412" t="s">
        <v>197</v>
      </c>
      <c r="HT43" s="412" t="s">
        <v>197</v>
      </c>
      <c r="HU43" s="411">
        <v>14.5</v>
      </c>
      <c r="HV43" s="411">
        <v>34.799999999999997</v>
      </c>
      <c r="HW43" s="411">
        <v>33.6</v>
      </c>
      <c r="HX43" s="412" t="s">
        <v>197</v>
      </c>
      <c r="HY43" s="412" t="s">
        <v>197</v>
      </c>
      <c r="HZ43" s="412" t="s">
        <v>197</v>
      </c>
      <c r="IA43" s="412" t="s">
        <v>197</v>
      </c>
      <c r="IB43" s="412" t="s">
        <v>197</v>
      </c>
      <c r="IC43" s="412" t="s">
        <v>197</v>
      </c>
      <c r="ID43" s="411">
        <v>32.200000000000003</v>
      </c>
      <c r="IE43" s="412" t="s">
        <v>197</v>
      </c>
      <c r="IF43" s="412" t="s">
        <v>197</v>
      </c>
      <c r="IG43" s="412" t="s">
        <v>197</v>
      </c>
      <c r="IH43" s="411">
        <v>57.6</v>
      </c>
      <c r="II43" s="412" t="s">
        <v>197</v>
      </c>
      <c r="IJ43" s="412" t="s">
        <v>197</v>
      </c>
      <c r="IK43" s="412" t="s">
        <v>197</v>
      </c>
      <c r="IL43" s="412" t="s">
        <v>197</v>
      </c>
      <c r="IM43" s="412" t="s">
        <v>197</v>
      </c>
      <c r="IN43" s="412" t="s">
        <v>197</v>
      </c>
      <c r="IO43" s="412" t="s">
        <v>197</v>
      </c>
      <c r="IP43" s="412" t="s">
        <v>197</v>
      </c>
      <c r="IQ43" s="412" t="s">
        <v>197</v>
      </c>
      <c r="IR43" s="411">
        <v>50.7</v>
      </c>
      <c r="IS43" s="411">
        <v>16.8</v>
      </c>
      <c r="IT43" s="411">
        <v>29.5</v>
      </c>
      <c r="IU43" s="412" t="s">
        <v>197</v>
      </c>
      <c r="IV43" s="412" t="s">
        <v>197</v>
      </c>
      <c r="IW43" s="412" t="s">
        <v>197</v>
      </c>
      <c r="IX43" s="412" t="s">
        <v>197</v>
      </c>
      <c r="IY43" s="412" t="s">
        <v>197</v>
      </c>
      <c r="IZ43" s="412" t="s">
        <v>197</v>
      </c>
      <c r="JA43" s="412" t="s">
        <v>197</v>
      </c>
      <c r="JB43" s="412" t="s">
        <v>197</v>
      </c>
      <c r="JC43" s="412" t="s">
        <v>197</v>
      </c>
      <c r="JD43" s="412" t="s">
        <v>197</v>
      </c>
      <c r="JE43" s="412" t="s">
        <v>197</v>
      </c>
      <c r="JF43" s="49" t="s">
        <v>87</v>
      </c>
      <c r="JG43" s="49" t="s">
        <v>87</v>
      </c>
      <c r="JH43" s="49" t="s">
        <v>87</v>
      </c>
      <c r="JI43" s="49">
        <v>40.5</v>
      </c>
      <c r="JJ43" s="49">
        <v>23.5</v>
      </c>
      <c r="JK43" s="49">
        <v>36.299999999999997</v>
      </c>
      <c r="JL43" s="49">
        <v>35.200000000000003</v>
      </c>
      <c r="JM43" s="49">
        <v>46.7</v>
      </c>
      <c r="JN43" s="49">
        <v>61.5</v>
      </c>
      <c r="JO43" s="49" t="s">
        <v>87</v>
      </c>
    </row>
    <row r="44" spans="1:275">
      <c r="A44" s="45"/>
      <c r="B44" s="46" t="s">
        <v>1760</v>
      </c>
      <c r="C44" s="300" t="s">
        <v>1263</v>
      </c>
      <c r="D44" s="46" t="s">
        <v>122</v>
      </c>
      <c r="E44" s="300" t="s">
        <v>3</v>
      </c>
      <c r="F44" s="47" t="s">
        <v>197</v>
      </c>
      <c r="G44" s="47" t="s">
        <v>197</v>
      </c>
      <c r="H44" s="411">
        <v>89.9</v>
      </c>
      <c r="I44" s="411">
        <v>91.8</v>
      </c>
      <c r="J44" s="411">
        <v>85.9</v>
      </c>
      <c r="K44" s="411">
        <v>219.8</v>
      </c>
      <c r="L44" s="411">
        <v>202.7</v>
      </c>
      <c r="M44" s="411">
        <v>77.7</v>
      </c>
      <c r="N44" s="411">
        <v>166.5</v>
      </c>
      <c r="O44" s="411">
        <v>285.10000000000002</v>
      </c>
      <c r="P44" s="411">
        <v>107.7</v>
      </c>
      <c r="Q44" s="411">
        <v>202.6</v>
      </c>
      <c r="R44" s="411">
        <v>105.9</v>
      </c>
      <c r="S44" s="411">
        <v>123.7</v>
      </c>
      <c r="T44" s="411">
        <v>198.2</v>
      </c>
      <c r="U44" s="411">
        <v>63.3</v>
      </c>
      <c r="V44" s="411">
        <v>23.6</v>
      </c>
      <c r="W44" s="411">
        <v>121</v>
      </c>
      <c r="X44" s="411">
        <v>60.2</v>
      </c>
      <c r="Y44" s="411">
        <v>197.7</v>
      </c>
      <c r="Z44" s="411">
        <v>85.2</v>
      </c>
      <c r="AA44" s="411">
        <v>59</v>
      </c>
      <c r="AB44" s="411">
        <v>154.1</v>
      </c>
      <c r="AC44" s="411">
        <v>74.599999999999994</v>
      </c>
      <c r="AD44" s="411">
        <v>101.1</v>
      </c>
      <c r="AE44" s="411">
        <v>117.7</v>
      </c>
      <c r="AF44" s="411">
        <v>90.4</v>
      </c>
      <c r="AG44" s="411">
        <v>243.8</v>
      </c>
      <c r="AH44" s="411">
        <v>164.6</v>
      </c>
      <c r="AI44" s="412" t="s">
        <v>197</v>
      </c>
      <c r="AJ44" s="411">
        <v>89.2</v>
      </c>
      <c r="AK44" s="411">
        <v>171.5</v>
      </c>
      <c r="AL44" s="412" t="s">
        <v>197</v>
      </c>
      <c r="AM44" s="411">
        <v>136.80000000000001</v>
      </c>
      <c r="AN44" s="411">
        <v>346.8</v>
      </c>
      <c r="AO44" s="411">
        <v>132.9</v>
      </c>
      <c r="AP44" s="411">
        <v>135</v>
      </c>
      <c r="AQ44" s="411">
        <v>84.3</v>
      </c>
      <c r="AR44" s="411">
        <v>97.3</v>
      </c>
      <c r="AS44" s="412" t="s">
        <v>197</v>
      </c>
      <c r="AT44" s="411">
        <v>110.8</v>
      </c>
      <c r="AU44" s="412" t="s">
        <v>197</v>
      </c>
      <c r="AV44" s="411">
        <v>105.5</v>
      </c>
      <c r="AW44" s="411">
        <v>81.5</v>
      </c>
      <c r="AX44" s="411">
        <v>419.4</v>
      </c>
      <c r="AY44" s="411">
        <v>60.4</v>
      </c>
      <c r="AZ44" s="411">
        <v>151.5</v>
      </c>
      <c r="BA44" s="411">
        <v>120.3</v>
      </c>
      <c r="BB44" s="411">
        <v>121.7</v>
      </c>
      <c r="BC44" s="411">
        <v>104.5</v>
      </c>
      <c r="BD44" s="411">
        <v>109.6</v>
      </c>
      <c r="BE44" s="411">
        <v>108.5</v>
      </c>
      <c r="BF44" s="411">
        <v>152.69999999999999</v>
      </c>
      <c r="BG44" s="411">
        <v>128.19999999999999</v>
      </c>
      <c r="BH44" s="411">
        <v>129.9</v>
      </c>
      <c r="BI44" s="411">
        <v>94.4</v>
      </c>
      <c r="BJ44" s="411">
        <v>102</v>
      </c>
      <c r="BK44" s="411">
        <v>98.1</v>
      </c>
      <c r="BL44" s="411">
        <v>100.5</v>
      </c>
      <c r="BM44" s="411">
        <v>115.6</v>
      </c>
      <c r="BN44" s="411">
        <v>111.6</v>
      </c>
      <c r="BO44" s="412" t="s">
        <v>197</v>
      </c>
      <c r="BP44" s="411">
        <v>125.9</v>
      </c>
      <c r="BQ44" s="411">
        <v>178.1</v>
      </c>
      <c r="BR44" s="411">
        <v>150.30000000000001</v>
      </c>
      <c r="BS44" s="411">
        <v>148.19999999999999</v>
      </c>
      <c r="BT44" s="411">
        <v>149.19999999999999</v>
      </c>
      <c r="BU44" s="411">
        <v>192.5</v>
      </c>
      <c r="BV44" s="411">
        <v>155.5</v>
      </c>
      <c r="BW44" s="411">
        <v>166.7</v>
      </c>
      <c r="BX44" s="411">
        <v>100.5</v>
      </c>
      <c r="BY44" s="411">
        <v>102.9</v>
      </c>
      <c r="BZ44" s="411">
        <v>101.4</v>
      </c>
      <c r="CA44" s="411">
        <v>209.4</v>
      </c>
      <c r="CB44" s="411">
        <v>271.8</v>
      </c>
      <c r="CC44" s="411">
        <v>248.1</v>
      </c>
      <c r="CD44" s="411">
        <v>190.9</v>
      </c>
      <c r="CE44" s="411">
        <v>92</v>
      </c>
      <c r="CF44" s="411">
        <v>139.5</v>
      </c>
      <c r="CG44" s="412" t="s">
        <v>197</v>
      </c>
      <c r="CH44" s="412" t="s">
        <v>197</v>
      </c>
      <c r="CI44" s="412" t="s">
        <v>197</v>
      </c>
      <c r="CJ44" s="411">
        <v>141.30000000000001</v>
      </c>
      <c r="CK44" s="411">
        <v>80.5</v>
      </c>
      <c r="CL44" s="411">
        <v>105.2</v>
      </c>
      <c r="CM44" s="412" t="s">
        <v>197</v>
      </c>
      <c r="CN44" s="412" t="s">
        <v>197</v>
      </c>
      <c r="CO44" s="412" t="s">
        <v>197</v>
      </c>
      <c r="CP44" s="412" t="s">
        <v>197</v>
      </c>
      <c r="CQ44" s="412" t="s">
        <v>197</v>
      </c>
      <c r="CR44" s="412" t="s">
        <v>197</v>
      </c>
      <c r="CS44" s="412" t="s">
        <v>197</v>
      </c>
      <c r="CT44" s="411">
        <v>279.8</v>
      </c>
      <c r="CU44" s="411">
        <v>142.5</v>
      </c>
      <c r="CV44" s="411">
        <v>201.6</v>
      </c>
      <c r="CW44" s="411">
        <v>160.1</v>
      </c>
      <c r="CX44" s="411">
        <v>145.5</v>
      </c>
      <c r="CY44" s="411">
        <v>151.80000000000001</v>
      </c>
      <c r="CZ44" s="411">
        <v>139.69999999999999</v>
      </c>
      <c r="DA44" s="411">
        <v>203.6</v>
      </c>
      <c r="DB44" s="411">
        <v>145.19999999999999</v>
      </c>
      <c r="DC44" s="411">
        <v>162.6</v>
      </c>
      <c r="DD44" s="411">
        <v>94.6</v>
      </c>
      <c r="DE44" s="411">
        <v>84.3</v>
      </c>
      <c r="DF44" s="411">
        <v>90.7</v>
      </c>
      <c r="DG44" s="411">
        <v>220</v>
      </c>
      <c r="DH44" s="411">
        <v>276.89999999999998</v>
      </c>
      <c r="DI44" s="411">
        <v>257.89999999999998</v>
      </c>
      <c r="DJ44" s="411">
        <v>194.5</v>
      </c>
      <c r="DK44" s="411">
        <v>102.5</v>
      </c>
      <c r="DL44" s="411">
        <v>144.30000000000001</v>
      </c>
      <c r="DM44" s="411">
        <v>134.6</v>
      </c>
      <c r="DN44" s="411">
        <v>79.3</v>
      </c>
      <c r="DO44" s="411">
        <v>99.6</v>
      </c>
      <c r="DP44" s="412" t="s">
        <v>197</v>
      </c>
      <c r="DQ44" s="412" t="s">
        <v>197</v>
      </c>
      <c r="DR44" s="412" t="s">
        <v>197</v>
      </c>
      <c r="DS44" s="412" t="s">
        <v>197</v>
      </c>
      <c r="DT44" s="412" t="s">
        <v>197</v>
      </c>
      <c r="DU44" s="412" t="s">
        <v>197</v>
      </c>
      <c r="DV44" s="411">
        <v>229.4</v>
      </c>
      <c r="DW44" s="411">
        <v>114.4</v>
      </c>
      <c r="DX44" s="411">
        <v>153</v>
      </c>
      <c r="DY44" s="411">
        <v>151.69999999999999</v>
      </c>
      <c r="DZ44" s="411">
        <v>368</v>
      </c>
      <c r="EA44" s="411">
        <v>248</v>
      </c>
      <c r="EB44" s="411">
        <v>226.6</v>
      </c>
      <c r="EC44" s="411">
        <v>229.8</v>
      </c>
      <c r="ED44" s="411">
        <v>228.9</v>
      </c>
      <c r="EE44" s="411">
        <v>83.4</v>
      </c>
      <c r="EF44" s="411">
        <v>70.2</v>
      </c>
      <c r="EG44" s="411">
        <v>47.1</v>
      </c>
      <c r="EH44" s="411">
        <v>56.7</v>
      </c>
      <c r="EI44" s="411">
        <v>283</v>
      </c>
      <c r="EJ44" s="411">
        <v>142.1</v>
      </c>
      <c r="EK44" s="411">
        <v>192.4</v>
      </c>
      <c r="EL44" s="412" t="s">
        <v>197</v>
      </c>
      <c r="EM44" s="411">
        <v>55.4</v>
      </c>
      <c r="EN44" s="411">
        <v>244.6</v>
      </c>
      <c r="EO44" s="411">
        <v>148.80000000000001</v>
      </c>
      <c r="EP44" s="411">
        <v>94.4</v>
      </c>
      <c r="EQ44" s="411">
        <v>75.400000000000006</v>
      </c>
      <c r="ER44" s="411">
        <v>86</v>
      </c>
      <c r="ES44" s="411">
        <v>388.8</v>
      </c>
      <c r="ET44" s="411">
        <v>143.69999999999999</v>
      </c>
      <c r="EU44" s="412" t="s">
        <v>197</v>
      </c>
      <c r="EV44" s="411">
        <v>129.69999999999999</v>
      </c>
      <c r="EW44" s="411">
        <v>78.8</v>
      </c>
      <c r="EX44" s="411">
        <v>94.5</v>
      </c>
      <c r="EY44" s="411">
        <v>211.3</v>
      </c>
      <c r="EZ44" s="411">
        <v>140.6</v>
      </c>
      <c r="FA44" s="411">
        <v>114.9</v>
      </c>
      <c r="FB44" s="411">
        <v>125</v>
      </c>
      <c r="FC44" s="411">
        <v>97.9</v>
      </c>
      <c r="FD44" s="411">
        <v>169.7</v>
      </c>
      <c r="FE44" s="411">
        <v>109.2</v>
      </c>
      <c r="FF44" s="411">
        <v>134.80000000000001</v>
      </c>
      <c r="FG44" s="411">
        <v>241.6</v>
      </c>
      <c r="FH44" s="411">
        <v>99</v>
      </c>
      <c r="FI44" s="411">
        <v>199.6</v>
      </c>
      <c r="FJ44" s="411">
        <v>279</v>
      </c>
      <c r="FK44" s="411">
        <v>142.80000000000001</v>
      </c>
      <c r="FL44" s="411">
        <v>203.4</v>
      </c>
      <c r="FM44" s="411">
        <v>152.6</v>
      </c>
      <c r="FN44" s="411">
        <v>109.4</v>
      </c>
      <c r="FO44" s="411">
        <v>134.30000000000001</v>
      </c>
      <c r="FP44" s="411">
        <v>177.5</v>
      </c>
      <c r="FQ44" s="411">
        <v>110.3</v>
      </c>
      <c r="FR44" s="411">
        <v>133.6</v>
      </c>
      <c r="FS44" s="411">
        <v>197</v>
      </c>
      <c r="FT44" s="411">
        <v>106.4</v>
      </c>
      <c r="FU44" s="411">
        <v>162.9</v>
      </c>
      <c r="FV44" s="411">
        <v>124.5</v>
      </c>
      <c r="FW44" s="411">
        <v>109.9</v>
      </c>
      <c r="FX44" s="411">
        <v>136.19999999999999</v>
      </c>
      <c r="FY44" s="411">
        <v>78.400000000000006</v>
      </c>
      <c r="FZ44" s="411">
        <v>78.900000000000006</v>
      </c>
      <c r="GA44" s="411">
        <v>118.8</v>
      </c>
      <c r="GB44" s="411">
        <v>102.1</v>
      </c>
      <c r="GC44" s="411">
        <v>105.3</v>
      </c>
      <c r="GD44" s="411">
        <v>449.6</v>
      </c>
      <c r="GE44" s="411">
        <v>674</v>
      </c>
      <c r="GF44" s="411">
        <v>526.9</v>
      </c>
      <c r="GG44" s="411">
        <v>30.4</v>
      </c>
      <c r="GH44" s="411">
        <v>98.4</v>
      </c>
      <c r="GI44" s="411">
        <v>98</v>
      </c>
      <c r="GJ44" s="412" t="s">
        <v>197</v>
      </c>
      <c r="GK44" s="412" t="s">
        <v>197</v>
      </c>
      <c r="GL44" s="412" t="s">
        <v>197</v>
      </c>
      <c r="GM44" s="411">
        <v>60.7</v>
      </c>
      <c r="GN44" s="411">
        <v>87.2</v>
      </c>
      <c r="GO44" s="411">
        <v>77.8</v>
      </c>
      <c r="GP44" s="411">
        <v>196.1</v>
      </c>
      <c r="GQ44" s="411">
        <v>159.6</v>
      </c>
      <c r="GR44" s="411">
        <v>172.6</v>
      </c>
      <c r="GS44" s="411">
        <v>99.2</v>
      </c>
      <c r="GT44" s="411">
        <v>74.7</v>
      </c>
      <c r="GU44" s="411">
        <v>79.7</v>
      </c>
      <c r="GV44" s="411">
        <v>40.700000000000003</v>
      </c>
      <c r="GW44" s="411">
        <v>120.6</v>
      </c>
      <c r="GX44" s="411">
        <v>87.7</v>
      </c>
      <c r="GY44" s="411">
        <v>125.9</v>
      </c>
      <c r="GZ44" s="411">
        <v>74.3</v>
      </c>
      <c r="HA44" s="411">
        <v>99.5</v>
      </c>
      <c r="HB44" s="411">
        <v>128.69999999999999</v>
      </c>
      <c r="HC44" s="411">
        <v>71.900000000000006</v>
      </c>
      <c r="HD44" s="411">
        <v>89.2</v>
      </c>
      <c r="HE44" s="411">
        <v>68.7</v>
      </c>
      <c r="HF44" s="411">
        <v>81.900000000000006</v>
      </c>
      <c r="HG44" s="411">
        <v>81.2</v>
      </c>
      <c r="HH44" s="411">
        <v>24</v>
      </c>
      <c r="HI44" s="411">
        <v>109.3</v>
      </c>
      <c r="HJ44" s="411">
        <v>54.5</v>
      </c>
      <c r="HK44" s="411">
        <v>80.900000000000006</v>
      </c>
      <c r="HL44" s="411">
        <v>98.2</v>
      </c>
      <c r="HM44" s="411">
        <v>51.9</v>
      </c>
      <c r="HN44" s="411">
        <v>64.900000000000006</v>
      </c>
      <c r="HO44" s="411">
        <v>149.69999999999999</v>
      </c>
      <c r="HP44" s="411">
        <v>102.7</v>
      </c>
      <c r="HQ44" s="411">
        <v>126.4</v>
      </c>
      <c r="HR44" s="411">
        <v>176.3</v>
      </c>
      <c r="HS44" s="411">
        <v>100.1</v>
      </c>
      <c r="HT44" s="411">
        <v>126.5</v>
      </c>
      <c r="HU44" s="411">
        <v>146.30000000000001</v>
      </c>
      <c r="HV44" s="411">
        <v>88</v>
      </c>
      <c r="HW44" s="411">
        <v>91.1</v>
      </c>
      <c r="HX44" s="411">
        <v>82.9</v>
      </c>
      <c r="HY44" s="412" t="s">
        <v>197</v>
      </c>
      <c r="HZ44" s="411">
        <v>43.4</v>
      </c>
      <c r="IA44" s="411">
        <v>38.1</v>
      </c>
      <c r="IB44" s="411">
        <v>129.4</v>
      </c>
      <c r="IC44" s="411">
        <v>79.7</v>
      </c>
      <c r="ID44" s="411">
        <v>84.7</v>
      </c>
      <c r="IE44" s="412" t="s">
        <v>197</v>
      </c>
      <c r="IF44" s="411">
        <v>154.19999999999999</v>
      </c>
      <c r="IG44" s="412" t="s">
        <v>197</v>
      </c>
      <c r="IH44" s="411">
        <v>119.2</v>
      </c>
      <c r="II44" s="411">
        <v>244.8</v>
      </c>
      <c r="IJ44" s="411">
        <v>194.9</v>
      </c>
      <c r="IK44" s="411">
        <v>1312.5</v>
      </c>
      <c r="IL44" s="411">
        <v>1357.2</v>
      </c>
      <c r="IM44" s="411">
        <v>139.30000000000001</v>
      </c>
      <c r="IN44" s="411">
        <v>186.4</v>
      </c>
      <c r="IO44" s="411">
        <v>773.4</v>
      </c>
      <c r="IP44" s="412" t="s">
        <v>197</v>
      </c>
      <c r="IQ44" s="411">
        <v>67.3</v>
      </c>
      <c r="IR44" s="411">
        <v>173.8</v>
      </c>
      <c r="IS44" s="411">
        <v>124.4</v>
      </c>
      <c r="IT44" s="411">
        <v>142.69999999999999</v>
      </c>
      <c r="IU44" s="411">
        <v>72.8</v>
      </c>
      <c r="IV44" s="411">
        <v>37.200000000000003</v>
      </c>
      <c r="IW44" s="411">
        <v>44.6</v>
      </c>
      <c r="IX44" s="411">
        <v>62.5</v>
      </c>
      <c r="IY44" s="412" t="s">
        <v>197</v>
      </c>
      <c r="IZ44" s="412" t="s">
        <v>197</v>
      </c>
      <c r="JA44" s="412" t="s">
        <v>197</v>
      </c>
      <c r="JB44" s="412" t="s">
        <v>197</v>
      </c>
      <c r="JC44" s="411">
        <v>60.8</v>
      </c>
      <c r="JD44" s="411">
        <v>67.7</v>
      </c>
      <c r="JE44" s="411">
        <v>66.099999999999994</v>
      </c>
      <c r="JF44" s="48" t="s">
        <v>87</v>
      </c>
      <c r="JG44" s="48">
        <v>58.6</v>
      </c>
      <c r="JH44" s="48">
        <v>88.6</v>
      </c>
      <c r="JI44" s="48">
        <v>83.9</v>
      </c>
      <c r="JJ44" s="48">
        <v>62.3</v>
      </c>
      <c r="JK44" s="48">
        <v>80.8</v>
      </c>
      <c r="JL44" s="48">
        <v>81.3</v>
      </c>
      <c r="JM44" s="48">
        <v>114</v>
      </c>
      <c r="JN44" s="48">
        <v>117.6</v>
      </c>
      <c r="JO44" s="48">
        <v>13</v>
      </c>
    </row>
    <row r="45" spans="1:275">
      <c r="A45" s="45"/>
      <c r="B45" s="46" t="s">
        <v>1761</v>
      </c>
      <c r="C45" s="300" t="s">
        <v>1264</v>
      </c>
      <c r="D45" s="46" t="s">
        <v>122</v>
      </c>
      <c r="E45" s="300" t="s">
        <v>3</v>
      </c>
      <c r="F45" s="47" t="s">
        <v>197</v>
      </c>
      <c r="G45" s="47" t="s">
        <v>197</v>
      </c>
      <c r="H45" s="411">
        <v>57.1</v>
      </c>
      <c r="I45" s="411">
        <v>53.3</v>
      </c>
      <c r="J45" s="411">
        <v>47.4</v>
      </c>
      <c r="K45" s="412" t="s">
        <v>197</v>
      </c>
      <c r="L45" s="412" t="s">
        <v>197</v>
      </c>
      <c r="M45" s="411">
        <v>61.1</v>
      </c>
      <c r="N45" s="412" t="s">
        <v>197</v>
      </c>
      <c r="O45" s="412" t="s">
        <v>197</v>
      </c>
      <c r="P45" s="411">
        <v>50.7</v>
      </c>
      <c r="Q45" s="412" t="s">
        <v>197</v>
      </c>
      <c r="R45" s="411">
        <v>118.9</v>
      </c>
      <c r="S45" s="412" t="s">
        <v>197</v>
      </c>
      <c r="T45" s="412" t="s">
        <v>197</v>
      </c>
      <c r="U45" s="412" t="s">
        <v>197</v>
      </c>
      <c r="V45" s="412" t="s">
        <v>197</v>
      </c>
      <c r="W45" s="412" t="s">
        <v>197</v>
      </c>
      <c r="X45" s="412" t="s">
        <v>197</v>
      </c>
      <c r="Y45" s="412" t="s">
        <v>197</v>
      </c>
      <c r="Z45" s="411">
        <v>75.3</v>
      </c>
      <c r="AA45" s="411">
        <v>218.5</v>
      </c>
      <c r="AB45" s="412" t="s">
        <v>197</v>
      </c>
      <c r="AC45" s="412" t="s">
        <v>197</v>
      </c>
      <c r="AD45" s="412" t="s">
        <v>197</v>
      </c>
      <c r="AE45" s="412" t="s">
        <v>197</v>
      </c>
      <c r="AF45" s="412" t="s">
        <v>197</v>
      </c>
      <c r="AG45" s="412" t="s">
        <v>197</v>
      </c>
      <c r="AH45" s="411">
        <v>79.2</v>
      </c>
      <c r="AI45" s="412" t="s">
        <v>197</v>
      </c>
      <c r="AJ45" s="412" t="s">
        <v>197</v>
      </c>
      <c r="AK45" s="412" t="s">
        <v>197</v>
      </c>
      <c r="AL45" s="412" t="s">
        <v>197</v>
      </c>
      <c r="AM45" s="412" t="s">
        <v>197</v>
      </c>
      <c r="AN45" s="412" t="s">
        <v>197</v>
      </c>
      <c r="AO45" s="412" t="s">
        <v>197</v>
      </c>
      <c r="AP45" s="412" t="s">
        <v>197</v>
      </c>
      <c r="AQ45" s="412" t="s">
        <v>197</v>
      </c>
      <c r="AR45" s="412" t="s">
        <v>197</v>
      </c>
      <c r="AS45" s="412" t="s">
        <v>197</v>
      </c>
      <c r="AT45" s="411">
        <v>111.1</v>
      </c>
      <c r="AU45" s="412" t="s">
        <v>197</v>
      </c>
      <c r="AV45" s="411">
        <v>124.6</v>
      </c>
      <c r="AW45" s="412" t="s">
        <v>197</v>
      </c>
      <c r="AX45" s="412" t="s">
        <v>197</v>
      </c>
      <c r="AY45" s="412" t="s">
        <v>197</v>
      </c>
      <c r="AZ45" s="411">
        <v>70.900000000000006</v>
      </c>
      <c r="BA45" s="411">
        <v>78.900000000000006</v>
      </c>
      <c r="BB45" s="411">
        <v>78.5</v>
      </c>
      <c r="BC45" s="411">
        <v>125.1</v>
      </c>
      <c r="BD45" s="411">
        <v>110.1</v>
      </c>
      <c r="BE45" s="411">
        <v>113.6</v>
      </c>
      <c r="BF45" s="411">
        <v>92.6</v>
      </c>
      <c r="BG45" s="411">
        <v>93.2</v>
      </c>
      <c r="BH45" s="411">
        <v>93.1</v>
      </c>
      <c r="BI45" s="412" t="s">
        <v>197</v>
      </c>
      <c r="BJ45" s="412" t="s">
        <v>197</v>
      </c>
      <c r="BK45" s="412" t="s">
        <v>197</v>
      </c>
      <c r="BL45" s="412" t="s">
        <v>197</v>
      </c>
      <c r="BM45" s="412" t="s">
        <v>197</v>
      </c>
      <c r="BN45" s="412" t="s">
        <v>197</v>
      </c>
      <c r="BO45" s="412" t="s">
        <v>197</v>
      </c>
      <c r="BP45" s="412" t="s">
        <v>197</v>
      </c>
      <c r="BQ45" s="412" t="s">
        <v>197</v>
      </c>
      <c r="BR45" s="412" t="s">
        <v>197</v>
      </c>
      <c r="BS45" s="412" t="s">
        <v>197</v>
      </c>
      <c r="BT45" s="412" t="s">
        <v>197</v>
      </c>
      <c r="BU45" s="412" t="s">
        <v>197</v>
      </c>
      <c r="BV45" s="412" t="s">
        <v>197</v>
      </c>
      <c r="BW45" s="412" t="s">
        <v>197</v>
      </c>
      <c r="BX45" s="412" t="s">
        <v>197</v>
      </c>
      <c r="BY45" s="412" t="s">
        <v>197</v>
      </c>
      <c r="BZ45" s="412" t="s">
        <v>197</v>
      </c>
      <c r="CA45" s="412" t="s">
        <v>197</v>
      </c>
      <c r="CB45" s="412" t="s">
        <v>197</v>
      </c>
      <c r="CC45" s="412" t="s">
        <v>197</v>
      </c>
      <c r="CD45" s="412" t="s">
        <v>197</v>
      </c>
      <c r="CE45" s="412" t="s">
        <v>197</v>
      </c>
      <c r="CF45" s="412" t="s">
        <v>197</v>
      </c>
      <c r="CG45" s="412" t="s">
        <v>197</v>
      </c>
      <c r="CH45" s="412" t="s">
        <v>197</v>
      </c>
      <c r="CI45" s="412" t="s">
        <v>197</v>
      </c>
      <c r="CJ45" s="412" t="s">
        <v>197</v>
      </c>
      <c r="CK45" s="412" t="s">
        <v>197</v>
      </c>
      <c r="CL45" s="412" t="s">
        <v>197</v>
      </c>
      <c r="CM45" s="412" t="s">
        <v>197</v>
      </c>
      <c r="CN45" s="412" t="s">
        <v>197</v>
      </c>
      <c r="CO45" s="412" t="s">
        <v>197</v>
      </c>
      <c r="CP45" s="412" t="s">
        <v>197</v>
      </c>
      <c r="CQ45" s="412" t="s">
        <v>197</v>
      </c>
      <c r="CR45" s="412" t="s">
        <v>197</v>
      </c>
      <c r="CS45" s="412" t="s">
        <v>197</v>
      </c>
      <c r="CT45" s="412" t="s">
        <v>197</v>
      </c>
      <c r="CU45" s="412" t="s">
        <v>197</v>
      </c>
      <c r="CV45" s="412" t="s">
        <v>197</v>
      </c>
      <c r="CW45" s="412" t="s">
        <v>197</v>
      </c>
      <c r="CX45" s="412" t="s">
        <v>197</v>
      </c>
      <c r="CY45" s="412" t="s">
        <v>197</v>
      </c>
      <c r="CZ45" s="412" t="s">
        <v>197</v>
      </c>
      <c r="DA45" s="412" t="s">
        <v>197</v>
      </c>
      <c r="DB45" s="412" t="s">
        <v>197</v>
      </c>
      <c r="DC45" s="412" t="s">
        <v>197</v>
      </c>
      <c r="DD45" s="412" t="s">
        <v>197</v>
      </c>
      <c r="DE45" s="412" t="s">
        <v>197</v>
      </c>
      <c r="DF45" s="412" t="s">
        <v>197</v>
      </c>
      <c r="DG45" s="412" t="s">
        <v>197</v>
      </c>
      <c r="DH45" s="412" t="s">
        <v>197</v>
      </c>
      <c r="DI45" s="412" t="s">
        <v>197</v>
      </c>
      <c r="DJ45" s="412" t="s">
        <v>197</v>
      </c>
      <c r="DK45" s="412" t="s">
        <v>197</v>
      </c>
      <c r="DL45" s="412" t="s">
        <v>197</v>
      </c>
      <c r="DM45" s="412" t="s">
        <v>197</v>
      </c>
      <c r="DN45" s="412" t="s">
        <v>197</v>
      </c>
      <c r="DO45" s="412" t="s">
        <v>197</v>
      </c>
      <c r="DP45" s="412" t="s">
        <v>197</v>
      </c>
      <c r="DQ45" s="412" t="s">
        <v>197</v>
      </c>
      <c r="DR45" s="412" t="s">
        <v>197</v>
      </c>
      <c r="DS45" s="412" t="s">
        <v>197</v>
      </c>
      <c r="DT45" s="412" t="s">
        <v>197</v>
      </c>
      <c r="DU45" s="412" t="s">
        <v>197</v>
      </c>
      <c r="DV45" s="412" t="s">
        <v>197</v>
      </c>
      <c r="DW45" s="412" t="s">
        <v>197</v>
      </c>
      <c r="DX45" s="412" t="s">
        <v>197</v>
      </c>
      <c r="DY45" s="412" t="s">
        <v>197</v>
      </c>
      <c r="DZ45" s="412" t="s">
        <v>197</v>
      </c>
      <c r="EA45" s="412" t="s">
        <v>197</v>
      </c>
      <c r="EB45" s="412" t="s">
        <v>197</v>
      </c>
      <c r="EC45" s="412" t="s">
        <v>197</v>
      </c>
      <c r="ED45" s="412" t="s">
        <v>197</v>
      </c>
      <c r="EE45" s="412" t="s">
        <v>197</v>
      </c>
      <c r="EF45" s="412" t="s">
        <v>197</v>
      </c>
      <c r="EG45" s="412" t="s">
        <v>197</v>
      </c>
      <c r="EH45" s="412" t="s">
        <v>197</v>
      </c>
      <c r="EI45" s="412" t="s">
        <v>197</v>
      </c>
      <c r="EJ45" s="412" t="s">
        <v>197</v>
      </c>
      <c r="EK45" s="412" t="s">
        <v>197</v>
      </c>
      <c r="EL45" s="412" t="s">
        <v>197</v>
      </c>
      <c r="EM45" s="412" t="s">
        <v>197</v>
      </c>
      <c r="EN45" s="412" t="s">
        <v>197</v>
      </c>
      <c r="EO45" s="412" t="s">
        <v>197</v>
      </c>
      <c r="EP45" s="412" t="s">
        <v>197</v>
      </c>
      <c r="EQ45" s="412" t="s">
        <v>197</v>
      </c>
      <c r="ER45" s="412" t="s">
        <v>197</v>
      </c>
      <c r="ES45" s="412" t="s">
        <v>197</v>
      </c>
      <c r="ET45" s="411">
        <v>42.5</v>
      </c>
      <c r="EU45" s="412" t="s">
        <v>197</v>
      </c>
      <c r="EV45" s="411">
        <v>70.900000000000006</v>
      </c>
      <c r="EW45" s="411">
        <v>52.4</v>
      </c>
      <c r="EX45" s="411">
        <v>58.3</v>
      </c>
      <c r="EY45" s="412" t="s">
        <v>197</v>
      </c>
      <c r="EZ45" s="411">
        <v>118.9</v>
      </c>
      <c r="FA45" s="411">
        <v>72.7</v>
      </c>
      <c r="FB45" s="411">
        <v>90.8</v>
      </c>
      <c r="FC45" s="412" t="s">
        <v>197</v>
      </c>
      <c r="FD45" s="411">
        <v>99.7</v>
      </c>
      <c r="FE45" s="411">
        <v>82.5</v>
      </c>
      <c r="FF45" s="411">
        <v>89.8</v>
      </c>
      <c r="FG45" s="412" t="s">
        <v>197</v>
      </c>
      <c r="FH45" s="412" t="s">
        <v>197</v>
      </c>
      <c r="FI45" s="412" t="s">
        <v>197</v>
      </c>
      <c r="FJ45" s="412" t="s">
        <v>197</v>
      </c>
      <c r="FK45" s="412" t="s">
        <v>197</v>
      </c>
      <c r="FL45" s="412" t="s">
        <v>197</v>
      </c>
      <c r="FM45" s="411">
        <v>103.6</v>
      </c>
      <c r="FN45" s="411">
        <v>58.2</v>
      </c>
      <c r="FO45" s="411">
        <v>84.6</v>
      </c>
      <c r="FP45" s="411">
        <v>16.100000000000001</v>
      </c>
      <c r="FQ45" s="411">
        <v>79.7</v>
      </c>
      <c r="FR45" s="411">
        <v>57.8</v>
      </c>
      <c r="FS45" s="411">
        <v>23</v>
      </c>
      <c r="FT45" s="411">
        <v>11.6</v>
      </c>
      <c r="FU45" s="411">
        <v>18.7</v>
      </c>
      <c r="FV45" s="412" t="s">
        <v>197</v>
      </c>
      <c r="FW45" s="412" t="s">
        <v>197</v>
      </c>
      <c r="FX45" s="411">
        <v>24.9</v>
      </c>
      <c r="FY45" s="411">
        <v>69.5</v>
      </c>
      <c r="FZ45" s="411">
        <v>69.099999999999994</v>
      </c>
      <c r="GA45" s="411">
        <v>69.8</v>
      </c>
      <c r="GB45" s="411">
        <v>79.5</v>
      </c>
      <c r="GC45" s="411">
        <v>77.599999999999994</v>
      </c>
      <c r="GD45" s="412" t="s">
        <v>197</v>
      </c>
      <c r="GE45" s="412" t="s">
        <v>197</v>
      </c>
      <c r="GF45" s="412" t="s">
        <v>197</v>
      </c>
      <c r="GG45" s="412" t="s">
        <v>197</v>
      </c>
      <c r="GH45" s="412" t="s">
        <v>197</v>
      </c>
      <c r="GI45" s="412" t="s">
        <v>197</v>
      </c>
      <c r="GJ45" s="412" t="s">
        <v>197</v>
      </c>
      <c r="GK45" s="412" t="s">
        <v>197</v>
      </c>
      <c r="GL45" s="412" t="s">
        <v>197</v>
      </c>
      <c r="GM45" s="411">
        <v>79</v>
      </c>
      <c r="GN45" s="411">
        <v>52.9</v>
      </c>
      <c r="GO45" s="411">
        <v>62.6</v>
      </c>
      <c r="GP45" s="412" t="s">
        <v>197</v>
      </c>
      <c r="GQ45" s="412" t="s">
        <v>197</v>
      </c>
      <c r="GR45" s="412" t="s">
        <v>197</v>
      </c>
      <c r="GS45" s="412" t="s">
        <v>197</v>
      </c>
      <c r="GT45" s="412" t="s">
        <v>197</v>
      </c>
      <c r="GU45" s="412" t="s">
        <v>197</v>
      </c>
      <c r="GV45" s="412" t="s">
        <v>197</v>
      </c>
      <c r="GW45" s="412" t="s">
        <v>197</v>
      </c>
      <c r="GX45" s="412" t="s">
        <v>197</v>
      </c>
      <c r="GY45" s="411">
        <v>70.3</v>
      </c>
      <c r="GZ45" s="411">
        <v>55.3</v>
      </c>
      <c r="HA45" s="411">
        <v>62.7</v>
      </c>
      <c r="HB45" s="411">
        <v>68.7</v>
      </c>
      <c r="HC45" s="411">
        <v>110.8</v>
      </c>
      <c r="HD45" s="411">
        <v>98</v>
      </c>
      <c r="HE45" s="412" t="s">
        <v>197</v>
      </c>
      <c r="HF45" s="412" t="s">
        <v>197</v>
      </c>
      <c r="HG45" s="412" t="s">
        <v>197</v>
      </c>
      <c r="HH45" s="412" t="s">
        <v>197</v>
      </c>
      <c r="HI45" s="412" t="s">
        <v>197</v>
      </c>
      <c r="HJ45" s="412" t="s">
        <v>197</v>
      </c>
      <c r="HK45" s="412" t="s">
        <v>197</v>
      </c>
      <c r="HL45" s="412" t="s">
        <v>197</v>
      </c>
      <c r="HM45" s="412" t="s">
        <v>197</v>
      </c>
      <c r="HN45" s="412" t="s">
        <v>197</v>
      </c>
      <c r="HO45" s="412" t="s">
        <v>197</v>
      </c>
      <c r="HP45" s="412" t="s">
        <v>197</v>
      </c>
      <c r="HQ45" s="412" t="s">
        <v>197</v>
      </c>
      <c r="HR45" s="412" t="s">
        <v>197</v>
      </c>
      <c r="HS45" s="412" t="s">
        <v>197</v>
      </c>
      <c r="HT45" s="412" t="s">
        <v>197</v>
      </c>
      <c r="HU45" s="411">
        <v>79</v>
      </c>
      <c r="HV45" s="411">
        <v>60.1</v>
      </c>
      <c r="HW45" s="411">
        <v>61.2</v>
      </c>
      <c r="HX45" s="412" t="s">
        <v>197</v>
      </c>
      <c r="HY45" s="412" t="s">
        <v>197</v>
      </c>
      <c r="HZ45" s="412" t="s">
        <v>197</v>
      </c>
      <c r="IA45" s="412" t="s">
        <v>197</v>
      </c>
      <c r="IB45" s="412" t="s">
        <v>197</v>
      </c>
      <c r="IC45" s="412" t="s">
        <v>197</v>
      </c>
      <c r="ID45" s="411">
        <v>64.400000000000006</v>
      </c>
      <c r="IE45" s="412" t="s">
        <v>197</v>
      </c>
      <c r="IF45" s="412" t="s">
        <v>197</v>
      </c>
      <c r="IG45" s="411">
        <v>331.7</v>
      </c>
      <c r="IH45" s="411">
        <v>86.3</v>
      </c>
      <c r="II45" s="412" t="s">
        <v>197</v>
      </c>
      <c r="IJ45" s="412" t="s">
        <v>197</v>
      </c>
      <c r="IK45" s="412" t="s">
        <v>197</v>
      </c>
      <c r="IL45" s="412" t="s">
        <v>197</v>
      </c>
      <c r="IM45" s="412" t="s">
        <v>197</v>
      </c>
      <c r="IN45" s="412" t="s">
        <v>197</v>
      </c>
      <c r="IO45" s="412" t="s">
        <v>197</v>
      </c>
      <c r="IP45" s="412" t="s">
        <v>197</v>
      </c>
      <c r="IQ45" s="412" t="s">
        <v>197</v>
      </c>
      <c r="IR45" s="411">
        <v>88.2</v>
      </c>
      <c r="IS45" s="411">
        <v>29.4</v>
      </c>
      <c r="IT45" s="411">
        <v>51.4</v>
      </c>
      <c r="IU45" s="412" t="s">
        <v>197</v>
      </c>
      <c r="IV45" s="412" t="s">
        <v>197</v>
      </c>
      <c r="IW45" s="412" t="s">
        <v>197</v>
      </c>
      <c r="IX45" s="412" t="s">
        <v>197</v>
      </c>
      <c r="IY45" s="412" t="s">
        <v>197</v>
      </c>
      <c r="IZ45" s="412" t="s">
        <v>197</v>
      </c>
      <c r="JA45" s="412" t="s">
        <v>197</v>
      </c>
      <c r="JB45" s="412" t="s">
        <v>197</v>
      </c>
      <c r="JC45" s="412" t="s">
        <v>197</v>
      </c>
      <c r="JD45" s="412" t="s">
        <v>197</v>
      </c>
      <c r="JE45" s="412" t="s">
        <v>197</v>
      </c>
      <c r="JF45" s="49" t="s">
        <v>87</v>
      </c>
      <c r="JG45" s="49" t="s">
        <v>87</v>
      </c>
      <c r="JH45" s="49" t="s">
        <v>87</v>
      </c>
      <c r="JI45" s="49">
        <v>73.099999999999994</v>
      </c>
      <c r="JJ45" s="49">
        <v>50.7</v>
      </c>
      <c r="JK45" s="49">
        <v>77.5</v>
      </c>
      <c r="JL45" s="49">
        <v>52.9</v>
      </c>
      <c r="JM45" s="49">
        <v>100.1</v>
      </c>
      <c r="JN45" s="49">
        <v>93.6</v>
      </c>
      <c r="JO45" s="49" t="s">
        <v>87</v>
      </c>
    </row>
    <row r="46" spans="1:275">
      <c r="A46" s="45"/>
      <c r="B46" s="46" t="s">
        <v>1762</v>
      </c>
      <c r="C46" s="300" t="s">
        <v>1265</v>
      </c>
      <c r="D46" s="46" t="s">
        <v>122</v>
      </c>
      <c r="E46" s="300" t="s">
        <v>3</v>
      </c>
      <c r="F46" s="47" t="s">
        <v>197</v>
      </c>
      <c r="G46" s="47" t="s">
        <v>197</v>
      </c>
      <c r="H46" s="411">
        <v>78.900000000000006</v>
      </c>
      <c r="I46" s="411">
        <v>74.8</v>
      </c>
      <c r="J46" s="411">
        <v>84.5</v>
      </c>
      <c r="K46" s="411">
        <v>75.8</v>
      </c>
      <c r="L46" s="411">
        <v>119.6</v>
      </c>
      <c r="M46" s="411">
        <v>109.2</v>
      </c>
      <c r="N46" s="412" t="s">
        <v>197</v>
      </c>
      <c r="O46" s="412" t="s">
        <v>197</v>
      </c>
      <c r="P46" s="411">
        <v>135</v>
      </c>
      <c r="Q46" s="412" t="s">
        <v>197</v>
      </c>
      <c r="R46" s="411">
        <v>163.6</v>
      </c>
      <c r="S46" s="411">
        <v>44.6</v>
      </c>
      <c r="T46" s="411">
        <v>117.5</v>
      </c>
      <c r="U46" s="412" t="s">
        <v>197</v>
      </c>
      <c r="V46" s="412" t="s">
        <v>197</v>
      </c>
      <c r="W46" s="412" t="s">
        <v>197</v>
      </c>
      <c r="X46" s="412" t="s">
        <v>197</v>
      </c>
      <c r="Y46" s="412" t="s">
        <v>197</v>
      </c>
      <c r="Z46" s="412" t="s">
        <v>197</v>
      </c>
      <c r="AA46" s="412" t="s">
        <v>197</v>
      </c>
      <c r="AB46" s="412" t="s">
        <v>197</v>
      </c>
      <c r="AC46" s="412" t="s">
        <v>197</v>
      </c>
      <c r="AD46" s="412" t="s">
        <v>197</v>
      </c>
      <c r="AE46" s="412" t="s">
        <v>197</v>
      </c>
      <c r="AF46" s="412" t="s">
        <v>197</v>
      </c>
      <c r="AG46" s="411">
        <v>99.2</v>
      </c>
      <c r="AH46" s="411">
        <v>66.5</v>
      </c>
      <c r="AI46" s="412" t="s">
        <v>197</v>
      </c>
      <c r="AJ46" s="412" t="s">
        <v>197</v>
      </c>
      <c r="AK46" s="412" t="s">
        <v>197</v>
      </c>
      <c r="AL46" s="412" t="s">
        <v>197</v>
      </c>
      <c r="AM46" s="412" t="s">
        <v>197</v>
      </c>
      <c r="AN46" s="411">
        <v>75.099999999999994</v>
      </c>
      <c r="AO46" s="411">
        <v>49.7</v>
      </c>
      <c r="AP46" s="411">
        <v>49.9</v>
      </c>
      <c r="AQ46" s="412" t="s">
        <v>197</v>
      </c>
      <c r="AR46" s="412" t="s">
        <v>197</v>
      </c>
      <c r="AS46" s="412" t="s">
        <v>197</v>
      </c>
      <c r="AT46" s="411">
        <v>99</v>
      </c>
      <c r="AU46" s="412" t="s">
        <v>197</v>
      </c>
      <c r="AV46" s="411">
        <v>42</v>
      </c>
      <c r="AW46" s="412" t="s">
        <v>197</v>
      </c>
      <c r="AX46" s="412" t="s">
        <v>197</v>
      </c>
      <c r="AY46" s="412" t="s">
        <v>197</v>
      </c>
      <c r="AZ46" s="411">
        <v>63.8</v>
      </c>
      <c r="BA46" s="411">
        <v>90.6</v>
      </c>
      <c r="BB46" s="411">
        <v>89.4</v>
      </c>
      <c r="BC46" s="411">
        <v>55.5</v>
      </c>
      <c r="BD46" s="411">
        <v>63.9</v>
      </c>
      <c r="BE46" s="411">
        <v>62</v>
      </c>
      <c r="BF46" s="411">
        <v>61.4</v>
      </c>
      <c r="BG46" s="411">
        <v>75.599999999999994</v>
      </c>
      <c r="BH46" s="411">
        <v>74.5</v>
      </c>
      <c r="BI46" s="411">
        <v>61.1</v>
      </c>
      <c r="BJ46" s="411">
        <v>42.9</v>
      </c>
      <c r="BK46" s="411">
        <v>52.2</v>
      </c>
      <c r="BL46" s="412" t="s">
        <v>197</v>
      </c>
      <c r="BM46" s="412" t="s">
        <v>197</v>
      </c>
      <c r="BN46" s="412" t="s">
        <v>197</v>
      </c>
      <c r="BO46" s="412" t="s">
        <v>197</v>
      </c>
      <c r="BP46" s="412" t="s">
        <v>197</v>
      </c>
      <c r="BQ46" s="412" t="s">
        <v>197</v>
      </c>
      <c r="BR46" s="412" t="s">
        <v>197</v>
      </c>
      <c r="BS46" s="412" t="s">
        <v>197</v>
      </c>
      <c r="BT46" s="412" t="s">
        <v>197</v>
      </c>
      <c r="BU46" s="412" t="s">
        <v>197</v>
      </c>
      <c r="BV46" s="412" t="s">
        <v>197</v>
      </c>
      <c r="BW46" s="412" t="s">
        <v>197</v>
      </c>
      <c r="BX46" s="412" t="s">
        <v>197</v>
      </c>
      <c r="BY46" s="412" t="s">
        <v>197</v>
      </c>
      <c r="BZ46" s="412" t="s">
        <v>197</v>
      </c>
      <c r="CA46" s="412" t="s">
        <v>197</v>
      </c>
      <c r="CB46" s="412" t="s">
        <v>197</v>
      </c>
      <c r="CC46" s="412" t="s">
        <v>197</v>
      </c>
      <c r="CD46" s="412" t="s">
        <v>197</v>
      </c>
      <c r="CE46" s="412" t="s">
        <v>197</v>
      </c>
      <c r="CF46" s="412" t="s">
        <v>197</v>
      </c>
      <c r="CG46" s="412" t="s">
        <v>197</v>
      </c>
      <c r="CH46" s="412" t="s">
        <v>197</v>
      </c>
      <c r="CI46" s="412" t="s">
        <v>197</v>
      </c>
      <c r="CJ46" s="412" t="s">
        <v>197</v>
      </c>
      <c r="CK46" s="412" t="s">
        <v>197</v>
      </c>
      <c r="CL46" s="412" t="s">
        <v>197</v>
      </c>
      <c r="CM46" s="412" t="s">
        <v>197</v>
      </c>
      <c r="CN46" s="412" t="s">
        <v>197</v>
      </c>
      <c r="CO46" s="412" t="s">
        <v>197</v>
      </c>
      <c r="CP46" s="412" t="s">
        <v>197</v>
      </c>
      <c r="CQ46" s="412" t="s">
        <v>197</v>
      </c>
      <c r="CR46" s="412" t="s">
        <v>197</v>
      </c>
      <c r="CS46" s="412" t="s">
        <v>197</v>
      </c>
      <c r="CT46" s="412" t="s">
        <v>197</v>
      </c>
      <c r="CU46" s="412" t="s">
        <v>197</v>
      </c>
      <c r="CV46" s="412" t="s">
        <v>197</v>
      </c>
      <c r="CW46" s="412" t="s">
        <v>197</v>
      </c>
      <c r="CX46" s="412" t="s">
        <v>197</v>
      </c>
      <c r="CY46" s="412" t="s">
        <v>197</v>
      </c>
      <c r="CZ46" s="412" t="s">
        <v>197</v>
      </c>
      <c r="DA46" s="412" t="s">
        <v>197</v>
      </c>
      <c r="DB46" s="412" t="s">
        <v>197</v>
      </c>
      <c r="DC46" s="412" t="s">
        <v>197</v>
      </c>
      <c r="DD46" s="412" t="s">
        <v>197</v>
      </c>
      <c r="DE46" s="412" t="s">
        <v>197</v>
      </c>
      <c r="DF46" s="412" t="s">
        <v>197</v>
      </c>
      <c r="DG46" s="412" t="s">
        <v>197</v>
      </c>
      <c r="DH46" s="412" t="s">
        <v>197</v>
      </c>
      <c r="DI46" s="412" t="s">
        <v>197</v>
      </c>
      <c r="DJ46" s="412" t="s">
        <v>197</v>
      </c>
      <c r="DK46" s="412" t="s">
        <v>197</v>
      </c>
      <c r="DL46" s="412" t="s">
        <v>197</v>
      </c>
      <c r="DM46" s="412" t="s">
        <v>197</v>
      </c>
      <c r="DN46" s="412" t="s">
        <v>197</v>
      </c>
      <c r="DO46" s="412" t="s">
        <v>197</v>
      </c>
      <c r="DP46" s="412" t="s">
        <v>197</v>
      </c>
      <c r="DQ46" s="412" t="s">
        <v>197</v>
      </c>
      <c r="DR46" s="412" t="s">
        <v>197</v>
      </c>
      <c r="DS46" s="412" t="s">
        <v>197</v>
      </c>
      <c r="DT46" s="412" t="s">
        <v>197</v>
      </c>
      <c r="DU46" s="412" t="s">
        <v>197</v>
      </c>
      <c r="DV46" s="412" t="s">
        <v>197</v>
      </c>
      <c r="DW46" s="412" t="s">
        <v>197</v>
      </c>
      <c r="DX46" s="412" t="s">
        <v>197</v>
      </c>
      <c r="DY46" s="412" t="s">
        <v>197</v>
      </c>
      <c r="DZ46" s="412" t="s">
        <v>197</v>
      </c>
      <c r="EA46" s="412" t="s">
        <v>197</v>
      </c>
      <c r="EB46" s="412" t="s">
        <v>197</v>
      </c>
      <c r="EC46" s="412" t="s">
        <v>197</v>
      </c>
      <c r="ED46" s="412" t="s">
        <v>197</v>
      </c>
      <c r="EE46" s="412" t="s">
        <v>197</v>
      </c>
      <c r="EF46" s="412" t="s">
        <v>197</v>
      </c>
      <c r="EG46" s="412" t="s">
        <v>197</v>
      </c>
      <c r="EH46" s="412" t="s">
        <v>197</v>
      </c>
      <c r="EI46" s="412" t="s">
        <v>197</v>
      </c>
      <c r="EJ46" s="412" t="s">
        <v>197</v>
      </c>
      <c r="EK46" s="412" t="s">
        <v>197</v>
      </c>
      <c r="EL46" s="412" t="s">
        <v>197</v>
      </c>
      <c r="EM46" s="412" t="s">
        <v>197</v>
      </c>
      <c r="EN46" s="412" t="s">
        <v>197</v>
      </c>
      <c r="EO46" s="412" t="s">
        <v>197</v>
      </c>
      <c r="EP46" s="412" t="s">
        <v>197</v>
      </c>
      <c r="EQ46" s="412" t="s">
        <v>197</v>
      </c>
      <c r="ER46" s="412" t="s">
        <v>197</v>
      </c>
      <c r="ES46" s="412" t="s">
        <v>197</v>
      </c>
      <c r="ET46" s="411">
        <v>89.2</v>
      </c>
      <c r="EU46" s="412" t="s">
        <v>197</v>
      </c>
      <c r="EV46" s="411">
        <v>60.6</v>
      </c>
      <c r="EW46" s="411">
        <v>55.7</v>
      </c>
      <c r="EX46" s="411">
        <v>57.3</v>
      </c>
      <c r="EY46" s="412" t="s">
        <v>197</v>
      </c>
      <c r="EZ46" s="411">
        <v>11.6</v>
      </c>
      <c r="FA46" s="411">
        <v>119.1</v>
      </c>
      <c r="FB46" s="411">
        <v>77.099999999999994</v>
      </c>
      <c r="FC46" s="412" t="s">
        <v>197</v>
      </c>
      <c r="FD46" s="411">
        <v>33.200000000000003</v>
      </c>
      <c r="FE46" s="411">
        <v>130.9</v>
      </c>
      <c r="FF46" s="411">
        <v>89.3</v>
      </c>
      <c r="FG46" s="412" t="s">
        <v>197</v>
      </c>
      <c r="FH46" s="412" t="s">
        <v>197</v>
      </c>
      <c r="FI46" s="412" t="s">
        <v>197</v>
      </c>
      <c r="FJ46" s="412" t="s">
        <v>197</v>
      </c>
      <c r="FK46" s="412" t="s">
        <v>197</v>
      </c>
      <c r="FL46" s="412" t="s">
        <v>197</v>
      </c>
      <c r="FM46" s="411">
        <v>101.5</v>
      </c>
      <c r="FN46" s="411">
        <v>142.69999999999999</v>
      </c>
      <c r="FO46" s="411">
        <v>118.7</v>
      </c>
      <c r="FP46" s="411">
        <v>14.8</v>
      </c>
      <c r="FQ46" s="411">
        <v>128.9</v>
      </c>
      <c r="FR46" s="411">
        <v>89.5</v>
      </c>
      <c r="FS46" s="411">
        <v>126.5</v>
      </c>
      <c r="FT46" s="411">
        <v>165</v>
      </c>
      <c r="FU46" s="411">
        <v>141</v>
      </c>
      <c r="FV46" s="411">
        <v>53.2</v>
      </c>
      <c r="FW46" s="412" t="s">
        <v>197</v>
      </c>
      <c r="FX46" s="411">
        <v>36.700000000000003</v>
      </c>
      <c r="FY46" s="411">
        <v>53.9</v>
      </c>
      <c r="FZ46" s="411">
        <v>53.7</v>
      </c>
      <c r="GA46" s="411">
        <v>60.9</v>
      </c>
      <c r="GB46" s="411">
        <v>60.9</v>
      </c>
      <c r="GC46" s="411">
        <v>60.9</v>
      </c>
      <c r="GD46" s="411">
        <v>105.7</v>
      </c>
      <c r="GE46" s="411">
        <v>53.6</v>
      </c>
      <c r="GF46" s="411">
        <v>87.9</v>
      </c>
      <c r="GG46" s="412" t="s">
        <v>197</v>
      </c>
      <c r="GH46" s="412" t="s">
        <v>197</v>
      </c>
      <c r="GI46" s="412" t="s">
        <v>197</v>
      </c>
      <c r="GJ46" s="412" t="s">
        <v>197</v>
      </c>
      <c r="GK46" s="412" t="s">
        <v>197</v>
      </c>
      <c r="GL46" s="412" t="s">
        <v>197</v>
      </c>
      <c r="GM46" s="412" t="s">
        <v>197</v>
      </c>
      <c r="GN46" s="412" t="s">
        <v>197</v>
      </c>
      <c r="GO46" s="412" t="s">
        <v>197</v>
      </c>
      <c r="GP46" s="412" t="s">
        <v>197</v>
      </c>
      <c r="GQ46" s="412" t="s">
        <v>197</v>
      </c>
      <c r="GR46" s="412" t="s">
        <v>197</v>
      </c>
      <c r="GS46" s="412" t="s">
        <v>197</v>
      </c>
      <c r="GT46" s="412" t="s">
        <v>197</v>
      </c>
      <c r="GU46" s="412" t="s">
        <v>197</v>
      </c>
      <c r="GV46" s="412" t="s">
        <v>197</v>
      </c>
      <c r="GW46" s="412" t="s">
        <v>197</v>
      </c>
      <c r="GX46" s="412" t="s">
        <v>197</v>
      </c>
      <c r="GY46" s="412" t="s">
        <v>197</v>
      </c>
      <c r="GZ46" s="412" t="s">
        <v>197</v>
      </c>
      <c r="HA46" s="412" t="s">
        <v>197</v>
      </c>
      <c r="HB46" s="411">
        <v>43.9</v>
      </c>
      <c r="HC46" s="411">
        <v>47.5</v>
      </c>
      <c r="HD46" s="411">
        <v>46.4</v>
      </c>
      <c r="HE46" s="412" t="s">
        <v>197</v>
      </c>
      <c r="HF46" s="412" t="s">
        <v>197</v>
      </c>
      <c r="HG46" s="412" t="s">
        <v>197</v>
      </c>
      <c r="HH46" s="412" t="s">
        <v>197</v>
      </c>
      <c r="HI46" s="412" t="s">
        <v>197</v>
      </c>
      <c r="HJ46" s="412" t="s">
        <v>197</v>
      </c>
      <c r="HK46" s="412" t="s">
        <v>197</v>
      </c>
      <c r="HL46" s="412" t="s">
        <v>197</v>
      </c>
      <c r="HM46" s="412" t="s">
        <v>197</v>
      </c>
      <c r="HN46" s="412" t="s">
        <v>197</v>
      </c>
      <c r="HO46" s="412" t="s">
        <v>197</v>
      </c>
      <c r="HP46" s="412" t="s">
        <v>197</v>
      </c>
      <c r="HQ46" s="412" t="s">
        <v>197</v>
      </c>
      <c r="HR46" s="412" t="s">
        <v>197</v>
      </c>
      <c r="HS46" s="412" t="s">
        <v>197</v>
      </c>
      <c r="HT46" s="412" t="s">
        <v>197</v>
      </c>
      <c r="HU46" s="411">
        <v>53.4</v>
      </c>
      <c r="HV46" s="411">
        <v>55.4</v>
      </c>
      <c r="HW46" s="411">
        <v>55.3</v>
      </c>
      <c r="HX46" s="412" t="s">
        <v>197</v>
      </c>
      <c r="HY46" s="412" t="s">
        <v>197</v>
      </c>
      <c r="HZ46" s="412" t="s">
        <v>197</v>
      </c>
      <c r="IA46" s="412" t="s">
        <v>197</v>
      </c>
      <c r="IB46" s="412" t="s">
        <v>197</v>
      </c>
      <c r="IC46" s="412" t="s">
        <v>197</v>
      </c>
      <c r="ID46" s="411">
        <v>149.9</v>
      </c>
      <c r="IE46" s="412" t="s">
        <v>197</v>
      </c>
      <c r="IF46" s="412" t="s">
        <v>197</v>
      </c>
      <c r="IG46" s="412" t="s">
        <v>197</v>
      </c>
      <c r="IH46" s="411">
        <v>75.400000000000006</v>
      </c>
      <c r="II46" s="412" t="s">
        <v>197</v>
      </c>
      <c r="IJ46" s="412" t="s">
        <v>197</v>
      </c>
      <c r="IK46" s="412" t="s">
        <v>197</v>
      </c>
      <c r="IL46" s="412" t="s">
        <v>197</v>
      </c>
      <c r="IM46" s="412" t="s">
        <v>197</v>
      </c>
      <c r="IN46" s="412" t="s">
        <v>197</v>
      </c>
      <c r="IO46" s="412" t="s">
        <v>197</v>
      </c>
      <c r="IP46" s="412" t="s">
        <v>197</v>
      </c>
      <c r="IQ46" s="411">
        <v>110.7</v>
      </c>
      <c r="IR46" s="411">
        <v>53</v>
      </c>
      <c r="IS46" s="411">
        <v>139.19999999999999</v>
      </c>
      <c r="IT46" s="411">
        <v>107</v>
      </c>
      <c r="IU46" s="411">
        <v>10.5</v>
      </c>
      <c r="IV46" s="411">
        <v>40.1</v>
      </c>
      <c r="IW46" s="411">
        <v>33.9</v>
      </c>
      <c r="IX46" s="412" t="s">
        <v>197</v>
      </c>
      <c r="IY46" s="412" t="s">
        <v>197</v>
      </c>
      <c r="IZ46" s="412" t="s">
        <v>197</v>
      </c>
      <c r="JA46" s="412" t="s">
        <v>197</v>
      </c>
      <c r="JB46" s="412" t="s">
        <v>197</v>
      </c>
      <c r="JC46" s="411">
        <v>31.1</v>
      </c>
      <c r="JD46" s="411">
        <v>34</v>
      </c>
      <c r="JE46" s="411">
        <v>33.299999999999997</v>
      </c>
      <c r="JF46" s="48" t="s">
        <v>87</v>
      </c>
      <c r="JG46" s="48" t="s">
        <v>87</v>
      </c>
      <c r="JH46" s="48" t="s">
        <v>87</v>
      </c>
      <c r="JI46" s="48">
        <v>32.299999999999997</v>
      </c>
      <c r="JJ46" s="48">
        <v>61.4</v>
      </c>
      <c r="JK46" s="48">
        <v>73.5</v>
      </c>
      <c r="JL46" s="48">
        <v>75.599999999999994</v>
      </c>
      <c r="JM46" s="48">
        <v>81</v>
      </c>
      <c r="JN46" s="48">
        <v>84.2</v>
      </c>
      <c r="JO46" s="48" t="s">
        <v>87</v>
      </c>
    </row>
    <row r="47" spans="1:275">
      <c r="A47" s="45"/>
      <c r="B47" s="46" t="s">
        <v>1763</v>
      </c>
      <c r="C47" s="300" t="s">
        <v>1266</v>
      </c>
      <c r="D47" s="46" t="s">
        <v>123</v>
      </c>
      <c r="E47" s="300" t="s">
        <v>4</v>
      </c>
      <c r="F47" s="47" t="s">
        <v>197</v>
      </c>
      <c r="G47" s="47" t="s">
        <v>197</v>
      </c>
      <c r="H47" s="411">
        <v>63.9</v>
      </c>
      <c r="I47" s="411">
        <v>64.599999999999994</v>
      </c>
      <c r="J47" s="411">
        <v>83.1</v>
      </c>
      <c r="K47" s="412" t="s">
        <v>197</v>
      </c>
      <c r="L47" s="411">
        <v>109.9</v>
      </c>
      <c r="M47" s="412" t="s">
        <v>197</v>
      </c>
      <c r="N47" s="412" t="s">
        <v>197</v>
      </c>
      <c r="O47" s="412" t="s">
        <v>197</v>
      </c>
      <c r="P47" s="411">
        <v>180.5</v>
      </c>
      <c r="Q47" s="412" t="s">
        <v>197</v>
      </c>
      <c r="R47" s="411">
        <v>266.10000000000002</v>
      </c>
      <c r="S47" s="412" t="s">
        <v>197</v>
      </c>
      <c r="T47" s="412" t="s">
        <v>197</v>
      </c>
      <c r="U47" s="412" t="s">
        <v>197</v>
      </c>
      <c r="V47" s="412" t="s">
        <v>197</v>
      </c>
      <c r="W47" s="412" t="s">
        <v>197</v>
      </c>
      <c r="X47" s="412" t="s">
        <v>197</v>
      </c>
      <c r="Y47" s="412" t="s">
        <v>197</v>
      </c>
      <c r="Z47" s="412" t="s">
        <v>197</v>
      </c>
      <c r="AA47" s="412" t="s">
        <v>197</v>
      </c>
      <c r="AB47" s="412" t="s">
        <v>197</v>
      </c>
      <c r="AC47" s="412" t="s">
        <v>197</v>
      </c>
      <c r="AD47" s="412" t="s">
        <v>197</v>
      </c>
      <c r="AE47" s="411">
        <v>23.9</v>
      </c>
      <c r="AF47" s="412" t="s">
        <v>197</v>
      </c>
      <c r="AG47" s="412" t="s">
        <v>197</v>
      </c>
      <c r="AH47" s="411">
        <v>149.4</v>
      </c>
      <c r="AI47" s="412" t="s">
        <v>197</v>
      </c>
      <c r="AJ47" s="412" t="s">
        <v>197</v>
      </c>
      <c r="AK47" s="412" t="s">
        <v>197</v>
      </c>
      <c r="AL47" s="412" t="s">
        <v>197</v>
      </c>
      <c r="AM47" s="412" t="s">
        <v>197</v>
      </c>
      <c r="AN47" s="412" t="s">
        <v>197</v>
      </c>
      <c r="AO47" s="412" t="s">
        <v>197</v>
      </c>
      <c r="AP47" s="412" t="s">
        <v>197</v>
      </c>
      <c r="AQ47" s="412" t="s">
        <v>197</v>
      </c>
      <c r="AR47" s="412" t="s">
        <v>197</v>
      </c>
      <c r="AS47" s="412" t="s">
        <v>197</v>
      </c>
      <c r="AT47" s="411">
        <v>104.9</v>
      </c>
      <c r="AU47" s="412" t="s">
        <v>197</v>
      </c>
      <c r="AV47" s="412" t="s">
        <v>197</v>
      </c>
      <c r="AW47" s="412" t="s">
        <v>197</v>
      </c>
      <c r="AX47" s="412" t="s">
        <v>197</v>
      </c>
      <c r="AY47" s="412" t="s">
        <v>197</v>
      </c>
      <c r="AZ47" s="411">
        <v>56.9</v>
      </c>
      <c r="BA47" s="411">
        <v>89.7</v>
      </c>
      <c r="BB47" s="411">
        <v>88.2</v>
      </c>
      <c r="BC47" s="411">
        <v>108.5</v>
      </c>
      <c r="BD47" s="411">
        <v>94.4</v>
      </c>
      <c r="BE47" s="411">
        <v>97.8</v>
      </c>
      <c r="BF47" s="411">
        <v>88.1</v>
      </c>
      <c r="BG47" s="411">
        <v>94.3</v>
      </c>
      <c r="BH47" s="411">
        <v>93.8</v>
      </c>
      <c r="BI47" s="412" t="s">
        <v>197</v>
      </c>
      <c r="BJ47" s="412" t="s">
        <v>197</v>
      </c>
      <c r="BK47" s="412" t="s">
        <v>197</v>
      </c>
      <c r="BL47" s="412" t="s">
        <v>197</v>
      </c>
      <c r="BM47" s="412" t="s">
        <v>197</v>
      </c>
      <c r="BN47" s="412" t="s">
        <v>197</v>
      </c>
      <c r="BO47" s="412" t="s">
        <v>197</v>
      </c>
      <c r="BP47" s="412" t="s">
        <v>197</v>
      </c>
      <c r="BQ47" s="412" t="s">
        <v>197</v>
      </c>
      <c r="BR47" s="412" t="s">
        <v>197</v>
      </c>
      <c r="BS47" s="412" t="s">
        <v>197</v>
      </c>
      <c r="BT47" s="412" t="s">
        <v>197</v>
      </c>
      <c r="BU47" s="412" t="s">
        <v>197</v>
      </c>
      <c r="BV47" s="412" t="s">
        <v>197</v>
      </c>
      <c r="BW47" s="412" t="s">
        <v>197</v>
      </c>
      <c r="BX47" s="412" t="s">
        <v>197</v>
      </c>
      <c r="BY47" s="412" t="s">
        <v>197</v>
      </c>
      <c r="BZ47" s="412" t="s">
        <v>197</v>
      </c>
      <c r="CA47" s="412" t="s">
        <v>197</v>
      </c>
      <c r="CB47" s="412" t="s">
        <v>197</v>
      </c>
      <c r="CC47" s="412" t="s">
        <v>197</v>
      </c>
      <c r="CD47" s="412" t="s">
        <v>197</v>
      </c>
      <c r="CE47" s="412" t="s">
        <v>197</v>
      </c>
      <c r="CF47" s="412" t="s">
        <v>197</v>
      </c>
      <c r="CG47" s="412" t="s">
        <v>197</v>
      </c>
      <c r="CH47" s="412" t="s">
        <v>197</v>
      </c>
      <c r="CI47" s="412" t="s">
        <v>197</v>
      </c>
      <c r="CJ47" s="412" t="s">
        <v>197</v>
      </c>
      <c r="CK47" s="412" t="s">
        <v>197</v>
      </c>
      <c r="CL47" s="412" t="s">
        <v>197</v>
      </c>
      <c r="CM47" s="412" t="s">
        <v>197</v>
      </c>
      <c r="CN47" s="412" t="s">
        <v>197</v>
      </c>
      <c r="CO47" s="412" t="s">
        <v>197</v>
      </c>
      <c r="CP47" s="412" t="s">
        <v>197</v>
      </c>
      <c r="CQ47" s="412" t="s">
        <v>197</v>
      </c>
      <c r="CR47" s="412" t="s">
        <v>197</v>
      </c>
      <c r="CS47" s="412" t="s">
        <v>197</v>
      </c>
      <c r="CT47" s="412" t="s">
        <v>197</v>
      </c>
      <c r="CU47" s="412" t="s">
        <v>197</v>
      </c>
      <c r="CV47" s="412" t="s">
        <v>197</v>
      </c>
      <c r="CW47" s="412" t="s">
        <v>197</v>
      </c>
      <c r="CX47" s="412" t="s">
        <v>197</v>
      </c>
      <c r="CY47" s="412" t="s">
        <v>197</v>
      </c>
      <c r="CZ47" s="412" t="s">
        <v>197</v>
      </c>
      <c r="DA47" s="412" t="s">
        <v>197</v>
      </c>
      <c r="DB47" s="412" t="s">
        <v>197</v>
      </c>
      <c r="DC47" s="412" t="s">
        <v>197</v>
      </c>
      <c r="DD47" s="412" t="s">
        <v>197</v>
      </c>
      <c r="DE47" s="412" t="s">
        <v>197</v>
      </c>
      <c r="DF47" s="412" t="s">
        <v>197</v>
      </c>
      <c r="DG47" s="412" t="s">
        <v>197</v>
      </c>
      <c r="DH47" s="412" t="s">
        <v>197</v>
      </c>
      <c r="DI47" s="412" t="s">
        <v>197</v>
      </c>
      <c r="DJ47" s="412" t="s">
        <v>197</v>
      </c>
      <c r="DK47" s="412" t="s">
        <v>197</v>
      </c>
      <c r="DL47" s="412" t="s">
        <v>197</v>
      </c>
      <c r="DM47" s="412" t="s">
        <v>197</v>
      </c>
      <c r="DN47" s="412" t="s">
        <v>197</v>
      </c>
      <c r="DO47" s="412" t="s">
        <v>197</v>
      </c>
      <c r="DP47" s="412" t="s">
        <v>197</v>
      </c>
      <c r="DQ47" s="412" t="s">
        <v>197</v>
      </c>
      <c r="DR47" s="412" t="s">
        <v>197</v>
      </c>
      <c r="DS47" s="412" t="s">
        <v>197</v>
      </c>
      <c r="DT47" s="412" t="s">
        <v>197</v>
      </c>
      <c r="DU47" s="412" t="s">
        <v>197</v>
      </c>
      <c r="DV47" s="412" t="s">
        <v>197</v>
      </c>
      <c r="DW47" s="412" t="s">
        <v>197</v>
      </c>
      <c r="DX47" s="412" t="s">
        <v>197</v>
      </c>
      <c r="DY47" s="412" t="s">
        <v>197</v>
      </c>
      <c r="DZ47" s="412" t="s">
        <v>197</v>
      </c>
      <c r="EA47" s="412" t="s">
        <v>197</v>
      </c>
      <c r="EB47" s="412" t="s">
        <v>197</v>
      </c>
      <c r="EC47" s="412" t="s">
        <v>197</v>
      </c>
      <c r="ED47" s="412" t="s">
        <v>197</v>
      </c>
      <c r="EE47" s="412" t="s">
        <v>197</v>
      </c>
      <c r="EF47" s="412" t="s">
        <v>197</v>
      </c>
      <c r="EG47" s="412" t="s">
        <v>197</v>
      </c>
      <c r="EH47" s="412" t="s">
        <v>197</v>
      </c>
      <c r="EI47" s="412" t="s">
        <v>197</v>
      </c>
      <c r="EJ47" s="412" t="s">
        <v>197</v>
      </c>
      <c r="EK47" s="412" t="s">
        <v>197</v>
      </c>
      <c r="EL47" s="412" t="s">
        <v>197</v>
      </c>
      <c r="EM47" s="412" t="s">
        <v>197</v>
      </c>
      <c r="EN47" s="412" t="s">
        <v>197</v>
      </c>
      <c r="EO47" s="412" t="s">
        <v>197</v>
      </c>
      <c r="EP47" s="412" t="s">
        <v>197</v>
      </c>
      <c r="EQ47" s="412" t="s">
        <v>197</v>
      </c>
      <c r="ER47" s="412" t="s">
        <v>197</v>
      </c>
      <c r="ES47" s="412" t="s">
        <v>197</v>
      </c>
      <c r="ET47" s="412" t="s">
        <v>197</v>
      </c>
      <c r="EU47" s="412" t="s">
        <v>197</v>
      </c>
      <c r="EV47" s="411">
        <v>84.9</v>
      </c>
      <c r="EW47" s="411">
        <v>59.6</v>
      </c>
      <c r="EX47" s="411">
        <v>67.7</v>
      </c>
      <c r="EY47" s="412" t="s">
        <v>197</v>
      </c>
      <c r="EZ47" s="411">
        <v>23.4</v>
      </c>
      <c r="FA47" s="411">
        <v>82.8</v>
      </c>
      <c r="FB47" s="411">
        <v>59.6</v>
      </c>
      <c r="FC47" s="412" t="s">
        <v>197</v>
      </c>
      <c r="FD47" s="411">
        <v>88.5</v>
      </c>
      <c r="FE47" s="411">
        <v>72</v>
      </c>
      <c r="FF47" s="411">
        <v>79</v>
      </c>
      <c r="FG47" s="412" t="s">
        <v>197</v>
      </c>
      <c r="FH47" s="412" t="s">
        <v>197</v>
      </c>
      <c r="FI47" s="412" t="s">
        <v>197</v>
      </c>
      <c r="FJ47" s="411">
        <v>32.700000000000003</v>
      </c>
      <c r="FK47" s="411">
        <v>136.69999999999999</v>
      </c>
      <c r="FL47" s="411">
        <v>90.6</v>
      </c>
      <c r="FM47" s="411">
        <v>106.4</v>
      </c>
      <c r="FN47" s="411">
        <v>80.900000000000006</v>
      </c>
      <c r="FO47" s="411">
        <v>95.8</v>
      </c>
      <c r="FP47" s="411">
        <v>26.6</v>
      </c>
      <c r="FQ47" s="411">
        <v>86.4</v>
      </c>
      <c r="FR47" s="411">
        <v>65.8</v>
      </c>
      <c r="FS47" s="411">
        <v>26.2</v>
      </c>
      <c r="FT47" s="411">
        <v>54.4</v>
      </c>
      <c r="FU47" s="411">
        <v>36.799999999999997</v>
      </c>
      <c r="FV47" s="412" t="s">
        <v>197</v>
      </c>
      <c r="FW47" s="412" t="s">
        <v>197</v>
      </c>
      <c r="FX47" s="411">
        <v>48.7</v>
      </c>
      <c r="FY47" s="411">
        <v>153.30000000000001</v>
      </c>
      <c r="FZ47" s="411">
        <v>152.19999999999999</v>
      </c>
      <c r="GA47" s="411">
        <v>54.2</v>
      </c>
      <c r="GB47" s="411">
        <v>55.7</v>
      </c>
      <c r="GC47" s="411">
        <v>55.4</v>
      </c>
      <c r="GD47" s="412" t="s">
        <v>197</v>
      </c>
      <c r="GE47" s="412" t="s">
        <v>197</v>
      </c>
      <c r="GF47" s="412" t="s">
        <v>197</v>
      </c>
      <c r="GG47" s="412" t="s">
        <v>197</v>
      </c>
      <c r="GH47" s="412" t="s">
        <v>197</v>
      </c>
      <c r="GI47" s="412" t="s">
        <v>197</v>
      </c>
      <c r="GJ47" s="412" t="s">
        <v>197</v>
      </c>
      <c r="GK47" s="412" t="s">
        <v>197</v>
      </c>
      <c r="GL47" s="412" t="s">
        <v>197</v>
      </c>
      <c r="GM47" s="412" t="s">
        <v>197</v>
      </c>
      <c r="GN47" s="412" t="s">
        <v>197</v>
      </c>
      <c r="GO47" s="412" t="s">
        <v>197</v>
      </c>
      <c r="GP47" s="412" t="s">
        <v>197</v>
      </c>
      <c r="GQ47" s="412" t="s">
        <v>197</v>
      </c>
      <c r="GR47" s="412" t="s">
        <v>197</v>
      </c>
      <c r="GS47" s="412" t="s">
        <v>197</v>
      </c>
      <c r="GT47" s="412" t="s">
        <v>197</v>
      </c>
      <c r="GU47" s="412" t="s">
        <v>197</v>
      </c>
      <c r="GV47" s="412" t="s">
        <v>197</v>
      </c>
      <c r="GW47" s="412" t="s">
        <v>197</v>
      </c>
      <c r="GX47" s="412" t="s">
        <v>197</v>
      </c>
      <c r="GY47" s="412" t="s">
        <v>197</v>
      </c>
      <c r="GZ47" s="412" t="s">
        <v>197</v>
      </c>
      <c r="HA47" s="412" t="s">
        <v>197</v>
      </c>
      <c r="HB47" s="412" t="s">
        <v>197</v>
      </c>
      <c r="HC47" s="412" t="s">
        <v>197</v>
      </c>
      <c r="HD47" s="412" t="s">
        <v>197</v>
      </c>
      <c r="HE47" s="412" t="s">
        <v>197</v>
      </c>
      <c r="HF47" s="412" t="s">
        <v>197</v>
      </c>
      <c r="HG47" s="412" t="s">
        <v>197</v>
      </c>
      <c r="HH47" s="412" t="s">
        <v>197</v>
      </c>
      <c r="HI47" s="412" t="s">
        <v>197</v>
      </c>
      <c r="HJ47" s="412" t="s">
        <v>197</v>
      </c>
      <c r="HK47" s="412" t="s">
        <v>197</v>
      </c>
      <c r="HL47" s="412" t="s">
        <v>197</v>
      </c>
      <c r="HM47" s="412" t="s">
        <v>197</v>
      </c>
      <c r="HN47" s="412" t="s">
        <v>197</v>
      </c>
      <c r="HO47" s="412" t="s">
        <v>197</v>
      </c>
      <c r="HP47" s="412" t="s">
        <v>197</v>
      </c>
      <c r="HQ47" s="412" t="s">
        <v>197</v>
      </c>
      <c r="HR47" s="412" t="s">
        <v>197</v>
      </c>
      <c r="HS47" s="412" t="s">
        <v>197</v>
      </c>
      <c r="HT47" s="412" t="s">
        <v>197</v>
      </c>
      <c r="HU47" s="411">
        <v>58.7</v>
      </c>
      <c r="HV47" s="411">
        <v>90</v>
      </c>
      <c r="HW47" s="411">
        <v>88</v>
      </c>
      <c r="HX47" s="412" t="s">
        <v>197</v>
      </c>
      <c r="HY47" s="412" t="s">
        <v>197</v>
      </c>
      <c r="HZ47" s="412" t="s">
        <v>197</v>
      </c>
      <c r="IA47" s="412" t="s">
        <v>197</v>
      </c>
      <c r="IB47" s="412" t="s">
        <v>197</v>
      </c>
      <c r="IC47" s="412" t="s">
        <v>197</v>
      </c>
      <c r="ID47" s="412" t="s">
        <v>197</v>
      </c>
      <c r="IE47" s="412" t="s">
        <v>197</v>
      </c>
      <c r="IF47" s="412" t="s">
        <v>197</v>
      </c>
      <c r="IG47" s="412" t="s">
        <v>197</v>
      </c>
      <c r="IH47" s="411">
        <v>17</v>
      </c>
      <c r="II47" s="412" t="s">
        <v>197</v>
      </c>
      <c r="IJ47" s="412" t="s">
        <v>197</v>
      </c>
      <c r="IK47" s="412" t="s">
        <v>197</v>
      </c>
      <c r="IL47" s="412" t="s">
        <v>197</v>
      </c>
      <c r="IM47" s="412" t="s">
        <v>197</v>
      </c>
      <c r="IN47" s="412" t="s">
        <v>197</v>
      </c>
      <c r="IO47" s="412" t="s">
        <v>197</v>
      </c>
      <c r="IP47" s="412" t="s">
        <v>197</v>
      </c>
      <c r="IQ47" s="412" t="s">
        <v>197</v>
      </c>
      <c r="IR47" s="411">
        <v>156.19999999999999</v>
      </c>
      <c r="IS47" s="411">
        <v>248.7</v>
      </c>
      <c r="IT47" s="411">
        <v>214</v>
      </c>
      <c r="IU47" s="412" t="s">
        <v>197</v>
      </c>
      <c r="IV47" s="412" t="s">
        <v>197</v>
      </c>
      <c r="IW47" s="412" t="s">
        <v>197</v>
      </c>
      <c r="IX47" s="412" t="s">
        <v>197</v>
      </c>
      <c r="IY47" s="412" t="s">
        <v>197</v>
      </c>
      <c r="IZ47" s="412" t="s">
        <v>197</v>
      </c>
      <c r="JA47" s="412" t="s">
        <v>197</v>
      </c>
      <c r="JB47" s="412" t="s">
        <v>197</v>
      </c>
      <c r="JC47" s="412" t="s">
        <v>197</v>
      </c>
      <c r="JD47" s="412" t="s">
        <v>197</v>
      </c>
      <c r="JE47" s="412" t="s">
        <v>197</v>
      </c>
      <c r="JF47" s="49" t="s">
        <v>87</v>
      </c>
      <c r="JG47" s="49" t="s">
        <v>87</v>
      </c>
      <c r="JH47" s="49" t="s">
        <v>87</v>
      </c>
      <c r="JI47" s="49">
        <v>58.7</v>
      </c>
      <c r="JJ47" s="49">
        <v>6.2</v>
      </c>
      <c r="JK47" s="49">
        <v>5.9</v>
      </c>
      <c r="JL47" s="49">
        <v>16.3</v>
      </c>
      <c r="JM47" s="49">
        <v>7.4</v>
      </c>
      <c r="JN47" s="49">
        <v>19.2</v>
      </c>
      <c r="JO47" s="49" t="s">
        <v>87</v>
      </c>
    </row>
    <row r="48" spans="1:275">
      <c r="A48" s="45"/>
      <c r="B48" s="46" t="s">
        <v>1764</v>
      </c>
      <c r="C48" s="300" t="s">
        <v>1267</v>
      </c>
      <c r="D48" s="46" t="s">
        <v>123</v>
      </c>
      <c r="E48" s="300" t="s">
        <v>4</v>
      </c>
      <c r="F48" s="47" t="s">
        <v>197</v>
      </c>
      <c r="G48" s="47" t="s">
        <v>197</v>
      </c>
      <c r="H48" s="412" t="s">
        <v>197</v>
      </c>
      <c r="I48" s="412" t="s">
        <v>197</v>
      </c>
      <c r="J48" s="412" t="s">
        <v>197</v>
      </c>
      <c r="K48" s="412" t="s">
        <v>197</v>
      </c>
      <c r="L48" s="412" t="s">
        <v>197</v>
      </c>
      <c r="M48" s="412" t="s">
        <v>197</v>
      </c>
      <c r="N48" s="412" t="s">
        <v>197</v>
      </c>
      <c r="O48" s="412" t="s">
        <v>197</v>
      </c>
      <c r="P48" s="412" t="s">
        <v>197</v>
      </c>
      <c r="Q48" s="412" t="s">
        <v>197</v>
      </c>
      <c r="R48" s="412" t="s">
        <v>197</v>
      </c>
      <c r="S48" s="412" t="s">
        <v>197</v>
      </c>
      <c r="T48" s="412" t="s">
        <v>197</v>
      </c>
      <c r="U48" s="412" t="s">
        <v>197</v>
      </c>
      <c r="V48" s="412" t="s">
        <v>197</v>
      </c>
      <c r="W48" s="412" t="s">
        <v>197</v>
      </c>
      <c r="X48" s="412" t="s">
        <v>197</v>
      </c>
      <c r="Y48" s="412" t="s">
        <v>197</v>
      </c>
      <c r="Z48" s="412" t="s">
        <v>197</v>
      </c>
      <c r="AA48" s="412" t="s">
        <v>197</v>
      </c>
      <c r="AB48" s="412" t="s">
        <v>197</v>
      </c>
      <c r="AC48" s="412" t="s">
        <v>197</v>
      </c>
      <c r="AD48" s="412" t="s">
        <v>197</v>
      </c>
      <c r="AE48" s="412" t="s">
        <v>197</v>
      </c>
      <c r="AF48" s="412" t="s">
        <v>197</v>
      </c>
      <c r="AG48" s="412" t="s">
        <v>197</v>
      </c>
      <c r="AH48" s="412" t="s">
        <v>197</v>
      </c>
      <c r="AI48" s="412" t="s">
        <v>197</v>
      </c>
      <c r="AJ48" s="412" t="s">
        <v>197</v>
      </c>
      <c r="AK48" s="412" t="s">
        <v>197</v>
      </c>
      <c r="AL48" s="412" t="s">
        <v>197</v>
      </c>
      <c r="AM48" s="412" t="s">
        <v>197</v>
      </c>
      <c r="AN48" s="412" t="s">
        <v>197</v>
      </c>
      <c r="AO48" s="412" t="s">
        <v>197</v>
      </c>
      <c r="AP48" s="412" t="s">
        <v>197</v>
      </c>
      <c r="AQ48" s="412" t="s">
        <v>197</v>
      </c>
      <c r="AR48" s="412" t="s">
        <v>197</v>
      </c>
      <c r="AS48" s="412" t="s">
        <v>197</v>
      </c>
      <c r="AT48" s="412" t="s">
        <v>197</v>
      </c>
      <c r="AU48" s="412" t="s">
        <v>197</v>
      </c>
      <c r="AV48" s="412" t="s">
        <v>197</v>
      </c>
      <c r="AW48" s="412" t="s">
        <v>197</v>
      </c>
      <c r="AX48" s="412" t="s">
        <v>197</v>
      </c>
      <c r="AY48" s="412" t="s">
        <v>197</v>
      </c>
      <c r="AZ48" s="411">
        <v>16.3</v>
      </c>
      <c r="BA48" s="411">
        <v>46.1</v>
      </c>
      <c r="BB48" s="411">
        <v>44.8</v>
      </c>
      <c r="BC48" s="411">
        <v>36.200000000000003</v>
      </c>
      <c r="BD48" s="411">
        <v>49.8</v>
      </c>
      <c r="BE48" s="411">
        <v>46.5</v>
      </c>
      <c r="BF48" s="411">
        <v>46.5</v>
      </c>
      <c r="BG48" s="411">
        <v>68.3</v>
      </c>
      <c r="BH48" s="411">
        <v>66.599999999999994</v>
      </c>
      <c r="BI48" s="412" t="s">
        <v>197</v>
      </c>
      <c r="BJ48" s="412" t="s">
        <v>197</v>
      </c>
      <c r="BK48" s="412" t="s">
        <v>197</v>
      </c>
      <c r="BL48" s="412" t="s">
        <v>197</v>
      </c>
      <c r="BM48" s="412" t="s">
        <v>197</v>
      </c>
      <c r="BN48" s="412" t="s">
        <v>197</v>
      </c>
      <c r="BO48" s="412" t="s">
        <v>197</v>
      </c>
      <c r="BP48" s="412" t="s">
        <v>197</v>
      </c>
      <c r="BQ48" s="412" t="s">
        <v>197</v>
      </c>
      <c r="BR48" s="412" t="s">
        <v>197</v>
      </c>
      <c r="BS48" s="412" t="s">
        <v>197</v>
      </c>
      <c r="BT48" s="412" t="s">
        <v>197</v>
      </c>
      <c r="BU48" s="412" t="s">
        <v>197</v>
      </c>
      <c r="BV48" s="412" t="s">
        <v>197</v>
      </c>
      <c r="BW48" s="412" t="s">
        <v>197</v>
      </c>
      <c r="BX48" s="412" t="s">
        <v>197</v>
      </c>
      <c r="BY48" s="412" t="s">
        <v>197</v>
      </c>
      <c r="BZ48" s="412" t="s">
        <v>197</v>
      </c>
      <c r="CA48" s="412" t="s">
        <v>197</v>
      </c>
      <c r="CB48" s="412" t="s">
        <v>197</v>
      </c>
      <c r="CC48" s="412" t="s">
        <v>197</v>
      </c>
      <c r="CD48" s="412" t="s">
        <v>197</v>
      </c>
      <c r="CE48" s="412" t="s">
        <v>197</v>
      </c>
      <c r="CF48" s="412" t="s">
        <v>197</v>
      </c>
      <c r="CG48" s="412" t="s">
        <v>197</v>
      </c>
      <c r="CH48" s="412" t="s">
        <v>197</v>
      </c>
      <c r="CI48" s="412" t="s">
        <v>197</v>
      </c>
      <c r="CJ48" s="412" t="s">
        <v>197</v>
      </c>
      <c r="CK48" s="412" t="s">
        <v>197</v>
      </c>
      <c r="CL48" s="412" t="s">
        <v>197</v>
      </c>
      <c r="CM48" s="412" t="s">
        <v>197</v>
      </c>
      <c r="CN48" s="412" t="s">
        <v>197</v>
      </c>
      <c r="CO48" s="412" t="s">
        <v>197</v>
      </c>
      <c r="CP48" s="412" t="s">
        <v>197</v>
      </c>
      <c r="CQ48" s="412" t="s">
        <v>197</v>
      </c>
      <c r="CR48" s="412" t="s">
        <v>197</v>
      </c>
      <c r="CS48" s="412" t="s">
        <v>197</v>
      </c>
      <c r="CT48" s="412" t="s">
        <v>197</v>
      </c>
      <c r="CU48" s="412" t="s">
        <v>197</v>
      </c>
      <c r="CV48" s="412" t="s">
        <v>197</v>
      </c>
      <c r="CW48" s="412" t="s">
        <v>197</v>
      </c>
      <c r="CX48" s="412" t="s">
        <v>197</v>
      </c>
      <c r="CY48" s="412" t="s">
        <v>197</v>
      </c>
      <c r="CZ48" s="412" t="s">
        <v>197</v>
      </c>
      <c r="DA48" s="412" t="s">
        <v>197</v>
      </c>
      <c r="DB48" s="412" t="s">
        <v>197</v>
      </c>
      <c r="DC48" s="412" t="s">
        <v>197</v>
      </c>
      <c r="DD48" s="412" t="s">
        <v>197</v>
      </c>
      <c r="DE48" s="412" t="s">
        <v>197</v>
      </c>
      <c r="DF48" s="412" t="s">
        <v>197</v>
      </c>
      <c r="DG48" s="412" t="s">
        <v>197</v>
      </c>
      <c r="DH48" s="412" t="s">
        <v>197</v>
      </c>
      <c r="DI48" s="412" t="s">
        <v>197</v>
      </c>
      <c r="DJ48" s="412" t="s">
        <v>197</v>
      </c>
      <c r="DK48" s="412" t="s">
        <v>197</v>
      </c>
      <c r="DL48" s="412" t="s">
        <v>197</v>
      </c>
      <c r="DM48" s="412" t="s">
        <v>197</v>
      </c>
      <c r="DN48" s="412" t="s">
        <v>197</v>
      </c>
      <c r="DO48" s="412" t="s">
        <v>197</v>
      </c>
      <c r="DP48" s="412" t="s">
        <v>197</v>
      </c>
      <c r="DQ48" s="412" t="s">
        <v>197</v>
      </c>
      <c r="DR48" s="412" t="s">
        <v>197</v>
      </c>
      <c r="DS48" s="412" t="s">
        <v>197</v>
      </c>
      <c r="DT48" s="412" t="s">
        <v>197</v>
      </c>
      <c r="DU48" s="412" t="s">
        <v>197</v>
      </c>
      <c r="DV48" s="412" t="s">
        <v>197</v>
      </c>
      <c r="DW48" s="412" t="s">
        <v>197</v>
      </c>
      <c r="DX48" s="412" t="s">
        <v>197</v>
      </c>
      <c r="DY48" s="412" t="s">
        <v>197</v>
      </c>
      <c r="DZ48" s="412" t="s">
        <v>197</v>
      </c>
      <c r="EA48" s="412" t="s">
        <v>197</v>
      </c>
      <c r="EB48" s="412" t="s">
        <v>197</v>
      </c>
      <c r="EC48" s="412" t="s">
        <v>197</v>
      </c>
      <c r="ED48" s="412" t="s">
        <v>197</v>
      </c>
      <c r="EE48" s="412" t="s">
        <v>197</v>
      </c>
      <c r="EF48" s="412" t="s">
        <v>197</v>
      </c>
      <c r="EG48" s="412" t="s">
        <v>197</v>
      </c>
      <c r="EH48" s="412" t="s">
        <v>197</v>
      </c>
      <c r="EI48" s="412" t="s">
        <v>197</v>
      </c>
      <c r="EJ48" s="412" t="s">
        <v>197</v>
      </c>
      <c r="EK48" s="412" t="s">
        <v>197</v>
      </c>
      <c r="EL48" s="412" t="s">
        <v>197</v>
      </c>
      <c r="EM48" s="412" t="s">
        <v>197</v>
      </c>
      <c r="EN48" s="412" t="s">
        <v>197</v>
      </c>
      <c r="EO48" s="412" t="s">
        <v>197</v>
      </c>
      <c r="EP48" s="412" t="s">
        <v>197</v>
      </c>
      <c r="EQ48" s="412" t="s">
        <v>197</v>
      </c>
      <c r="ER48" s="412" t="s">
        <v>197</v>
      </c>
      <c r="ES48" s="412" t="s">
        <v>197</v>
      </c>
      <c r="ET48" s="412" t="s">
        <v>197</v>
      </c>
      <c r="EU48" s="412" t="s">
        <v>197</v>
      </c>
      <c r="EV48" s="411">
        <v>32.4</v>
      </c>
      <c r="EW48" s="411">
        <v>48.4</v>
      </c>
      <c r="EX48" s="411">
        <v>43.2</v>
      </c>
      <c r="EY48" s="412" t="s">
        <v>197</v>
      </c>
      <c r="EZ48" s="412" t="s">
        <v>197</v>
      </c>
      <c r="FA48" s="412" t="s">
        <v>197</v>
      </c>
      <c r="FB48" s="412" t="s">
        <v>197</v>
      </c>
      <c r="FC48" s="412" t="s">
        <v>197</v>
      </c>
      <c r="FD48" s="412" t="s">
        <v>197</v>
      </c>
      <c r="FE48" s="412" t="s">
        <v>197</v>
      </c>
      <c r="FF48" s="412" t="s">
        <v>197</v>
      </c>
      <c r="FG48" s="412" t="s">
        <v>197</v>
      </c>
      <c r="FH48" s="412" t="s">
        <v>197</v>
      </c>
      <c r="FI48" s="412" t="s">
        <v>197</v>
      </c>
      <c r="FJ48" s="412" t="s">
        <v>197</v>
      </c>
      <c r="FK48" s="412" t="s">
        <v>197</v>
      </c>
      <c r="FL48" s="412" t="s">
        <v>197</v>
      </c>
      <c r="FM48" s="412" t="s">
        <v>197</v>
      </c>
      <c r="FN48" s="412" t="s">
        <v>197</v>
      </c>
      <c r="FO48" s="412" t="s">
        <v>197</v>
      </c>
      <c r="FP48" s="412" t="s">
        <v>197</v>
      </c>
      <c r="FQ48" s="412" t="s">
        <v>197</v>
      </c>
      <c r="FR48" s="412" t="s">
        <v>197</v>
      </c>
      <c r="FS48" s="412" t="s">
        <v>197</v>
      </c>
      <c r="FT48" s="412" t="s">
        <v>197</v>
      </c>
      <c r="FU48" s="412" t="s">
        <v>197</v>
      </c>
      <c r="FV48" s="412" t="s">
        <v>197</v>
      </c>
      <c r="FW48" s="412" t="s">
        <v>197</v>
      </c>
      <c r="FX48" s="412" t="s">
        <v>197</v>
      </c>
      <c r="FY48" s="412" t="s">
        <v>197</v>
      </c>
      <c r="FZ48" s="412" t="s">
        <v>197</v>
      </c>
      <c r="GA48" s="411">
        <v>37.1</v>
      </c>
      <c r="GB48" s="411">
        <v>77.400000000000006</v>
      </c>
      <c r="GC48" s="411">
        <v>69.5</v>
      </c>
      <c r="GD48" s="412" t="s">
        <v>197</v>
      </c>
      <c r="GE48" s="412" t="s">
        <v>197</v>
      </c>
      <c r="GF48" s="412" t="s">
        <v>197</v>
      </c>
      <c r="GG48" s="412" t="s">
        <v>197</v>
      </c>
      <c r="GH48" s="412" t="s">
        <v>197</v>
      </c>
      <c r="GI48" s="412" t="s">
        <v>197</v>
      </c>
      <c r="GJ48" s="412" t="s">
        <v>197</v>
      </c>
      <c r="GK48" s="412" t="s">
        <v>197</v>
      </c>
      <c r="GL48" s="412" t="s">
        <v>197</v>
      </c>
      <c r="GM48" s="412" t="s">
        <v>197</v>
      </c>
      <c r="GN48" s="412" t="s">
        <v>197</v>
      </c>
      <c r="GO48" s="412" t="s">
        <v>197</v>
      </c>
      <c r="GP48" s="412" t="s">
        <v>197</v>
      </c>
      <c r="GQ48" s="412" t="s">
        <v>197</v>
      </c>
      <c r="GR48" s="412" t="s">
        <v>197</v>
      </c>
      <c r="GS48" s="412" t="s">
        <v>197</v>
      </c>
      <c r="GT48" s="412" t="s">
        <v>197</v>
      </c>
      <c r="GU48" s="412" t="s">
        <v>197</v>
      </c>
      <c r="GV48" s="412" t="s">
        <v>197</v>
      </c>
      <c r="GW48" s="412" t="s">
        <v>197</v>
      </c>
      <c r="GX48" s="412" t="s">
        <v>197</v>
      </c>
      <c r="GY48" s="412" t="s">
        <v>197</v>
      </c>
      <c r="GZ48" s="412" t="s">
        <v>197</v>
      </c>
      <c r="HA48" s="412" t="s">
        <v>197</v>
      </c>
      <c r="HB48" s="412" t="s">
        <v>197</v>
      </c>
      <c r="HC48" s="412" t="s">
        <v>197</v>
      </c>
      <c r="HD48" s="412" t="s">
        <v>197</v>
      </c>
      <c r="HE48" s="412" t="s">
        <v>197</v>
      </c>
      <c r="HF48" s="412" t="s">
        <v>197</v>
      </c>
      <c r="HG48" s="412" t="s">
        <v>197</v>
      </c>
      <c r="HH48" s="412" t="s">
        <v>197</v>
      </c>
      <c r="HI48" s="412" t="s">
        <v>197</v>
      </c>
      <c r="HJ48" s="412" t="s">
        <v>197</v>
      </c>
      <c r="HK48" s="412" t="s">
        <v>197</v>
      </c>
      <c r="HL48" s="412" t="s">
        <v>197</v>
      </c>
      <c r="HM48" s="412" t="s">
        <v>197</v>
      </c>
      <c r="HN48" s="412" t="s">
        <v>197</v>
      </c>
      <c r="HO48" s="412" t="s">
        <v>197</v>
      </c>
      <c r="HP48" s="412" t="s">
        <v>197</v>
      </c>
      <c r="HQ48" s="412" t="s">
        <v>197</v>
      </c>
      <c r="HR48" s="412" t="s">
        <v>197</v>
      </c>
      <c r="HS48" s="412" t="s">
        <v>197</v>
      </c>
      <c r="HT48" s="412" t="s">
        <v>197</v>
      </c>
      <c r="HU48" s="411">
        <v>7.7</v>
      </c>
      <c r="HV48" s="411">
        <v>34.1</v>
      </c>
      <c r="HW48" s="411">
        <v>32.299999999999997</v>
      </c>
      <c r="HX48" s="412" t="s">
        <v>197</v>
      </c>
      <c r="HY48" s="412" t="s">
        <v>197</v>
      </c>
      <c r="HZ48" s="412" t="s">
        <v>197</v>
      </c>
      <c r="IA48" s="412" t="s">
        <v>197</v>
      </c>
      <c r="IB48" s="412" t="s">
        <v>197</v>
      </c>
      <c r="IC48" s="412" t="s">
        <v>197</v>
      </c>
      <c r="ID48" s="411">
        <v>27.3</v>
      </c>
      <c r="IE48" s="412" t="s">
        <v>197</v>
      </c>
      <c r="IF48" s="412" t="s">
        <v>197</v>
      </c>
      <c r="IG48" s="412" t="s">
        <v>197</v>
      </c>
      <c r="IH48" s="411">
        <v>27.2</v>
      </c>
      <c r="II48" s="412" t="s">
        <v>197</v>
      </c>
      <c r="IJ48" s="412" t="s">
        <v>197</v>
      </c>
      <c r="IK48" s="412" t="s">
        <v>197</v>
      </c>
      <c r="IL48" s="412" t="s">
        <v>197</v>
      </c>
      <c r="IM48" s="412" t="s">
        <v>197</v>
      </c>
      <c r="IN48" s="412" t="s">
        <v>197</v>
      </c>
      <c r="IO48" s="412" t="s">
        <v>197</v>
      </c>
      <c r="IP48" s="412" t="s">
        <v>197</v>
      </c>
      <c r="IQ48" s="412" t="s">
        <v>197</v>
      </c>
      <c r="IR48" s="412" t="s">
        <v>197</v>
      </c>
      <c r="IS48" s="412" t="s">
        <v>197</v>
      </c>
      <c r="IT48" s="412" t="s">
        <v>197</v>
      </c>
      <c r="IU48" s="412" t="s">
        <v>197</v>
      </c>
      <c r="IV48" s="412" t="s">
        <v>197</v>
      </c>
      <c r="IW48" s="412" t="s">
        <v>197</v>
      </c>
      <c r="IX48" s="412" t="s">
        <v>197</v>
      </c>
      <c r="IY48" s="412" t="s">
        <v>197</v>
      </c>
      <c r="IZ48" s="412" t="s">
        <v>197</v>
      </c>
      <c r="JA48" s="412" t="s">
        <v>197</v>
      </c>
      <c r="JB48" s="412" t="s">
        <v>197</v>
      </c>
      <c r="JC48" s="412" t="s">
        <v>197</v>
      </c>
      <c r="JD48" s="412" t="s">
        <v>197</v>
      </c>
      <c r="JE48" s="412" t="s">
        <v>197</v>
      </c>
      <c r="JF48" s="49" t="s">
        <v>87</v>
      </c>
      <c r="JG48" s="49" t="s">
        <v>87</v>
      </c>
      <c r="JH48" s="49" t="s">
        <v>87</v>
      </c>
      <c r="JI48" s="49" t="s">
        <v>87</v>
      </c>
      <c r="JJ48" s="49">
        <v>24.7</v>
      </c>
      <c r="JK48" s="49">
        <v>16.5</v>
      </c>
      <c r="JL48" s="49">
        <v>13.6</v>
      </c>
      <c r="JM48" s="49" t="s">
        <v>87</v>
      </c>
      <c r="JN48" s="49">
        <v>24.9</v>
      </c>
      <c r="JO48" s="49" t="s">
        <v>87</v>
      </c>
    </row>
    <row r="49" spans="1:275">
      <c r="A49" s="45"/>
      <c r="B49" s="46" t="s">
        <v>1765</v>
      </c>
      <c r="C49" s="300" t="s">
        <v>1268</v>
      </c>
      <c r="D49" s="46" t="s">
        <v>123</v>
      </c>
      <c r="E49" s="300" t="s">
        <v>4</v>
      </c>
      <c r="F49" s="47" t="s">
        <v>197</v>
      </c>
      <c r="G49" s="47" t="s">
        <v>197</v>
      </c>
      <c r="H49" s="411">
        <v>47.5</v>
      </c>
      <c r="I49" s="411">
        <v>32.1</v>
      </c>
      <c r="J49" s="411">
        <v>23.9</v>
      </c>
      <c r="K49" s="412" t="s">
        <v>197</v>
      </c>
      <c r="L49" s="411">
        <v>143.80000000000001</v>
      </c>
      <c r="M49" s="411">
        <v>124.2</v>
      </c>
      <c r="N49" s="412" t="s">
        <v>197</v>
      </c>
      <c r="O49" s="412" t="s">
        <v>197</v>
      </c>
      <c r="P49" s="411">
        <v>232.7</v>
      </c>
      <c r="Q49" s="412" t="s">
        <v>197</v>
      </c>
      <c r="R49" s="412" t="s">
        <v>197</v>
      </c>
      <c r="S49" s="411">
        <v>111.3</v>
      </c>
      <c r="T49" s="412" t="s">
        <v>197</v>
      </c>
      <c r="U49" s="412" t="s">
        <v>197</v>
      </c>
      <c r="V49" s="412" t="s">
        <v>197</v>
      </c>
      <c r="W49" s="412" t="s">
        <v>197</v>
      </c>
      <c r="X49" s="412" t="s">
        <v>197</v>
      </c>
      <c r="Y49" s="412" t="s">
        <v>197</v>
      </c>
      <c r="Z49" s="411">
        <v>125.3</v>
      </c>
      <c r="AA49" s="411">
        <v>34.6</v>
      </c>
      <c r="AB49" s="412" t="s">
        <v>197</v>
      </c>
      <c r="AC49" s="412" t="s">
        <v>197</v>
      </c>
      <c r="AD49" s="412" t="s">
        <v>197</v>
      </c>
      <c r="AE49" s="411">
        <v>50.7</v>
      </c>
      <c r="AF49" s="411">
        <v>29.7</v>
      </c>
      <c r="AG49" s="412" t="s">
        <v>197</v>
      </c>
      <c r="AH49" s="411">
        <v>72</v>
      </c>
      <c r="AI49" s="412" t="s">
        <v>197</v>
      </c>
      <c r="AJ49" s="412" t="s">
        <v>197</v>
      </c>
      <c r="AK49" s="412" t="s">
        <v>197</v>
      </c>
      <c r="AL49" s="412" t="s">
        <v>197</v>
      </c>
      <c r="AM49" s="412" t="s">
        <v>197</v>
      </c>
      <c r="AN49" s="412" t="s">
        <v>197</v>
      </c>
      <c r="AO49" s="412" t="s">
        <v>197</v>
      </c>
      <c r="AP49" s="412" t="s">
        <v>197</v>
      </c>
      <c r="AQ49" s="412" t="s">
        <v>197</v>
      </c>
      <c r="AR49" s="412" t="s">
        <v>197</v>
      </c>
      <c r="AS49" s="412" t="s">
        <v>197</v>
      </c>
      <c r="AT49" s="411">
        <v>72</v>
      </c>
      <c r="AU49" s="412" t="s">
        <v>197</v>
      </c>
      <c r="AV49" s="411">
        <v>142.6</v>
      </c>
      <c r="AW49" s="412" t="s">
        <v>197</v>
      </c>
      <c r="AX49" s="412" t="s">
        <v>197</v>
      </c>
      <c r="AY49" s="412" t="s">
        <v>197</v>
      </c>
      <c r="AZ49" s="411">
        <v>134.1</v>
      </c>
      <c r="BA49" s="411">
        <v>94.9</v>
      </c>
      <c r="BB49" s="411">
        <v>96.7</v>
      </c>
      <c r="BC49" s="411">
        <v>81.8</v>
      </c>
      <c r="BD49" s="411">
        <v>88.2</v>
      </c>
      <c r="BE49" s="411">
        <v>86.7</v>
      </c>
      <c r="BF49" s="411">
        <v>195.1</v>
      </c>
      <c r="BG49" s="411">
        <v>89.4</v>
      </c>
      <c r="BH49" s="411">
        <v>97.3</v>
      </c>
      <c r="BI49" s="412" t="s">
        <v>197</v>
      </c>
      <c r="BJ49" s="412" t="s">
        <v>197</v>
      </c>
      <c r="BK49" s="412" t="s">
        <v>197</v>
      </c>
      <c r="BL49" s="412" t="s">
        <v>197</v>
      </c>
      <c r="BM49" s="412" t="s">
        <v>197</v>
      </c>
      <c r="BN49" s="412" t="s">
        <v>197</v>
      </c>
      <c r="BO49" s="412" t="s">
        <v>197</v>
      </c>
      <c r="BP49" s="412" t="s">
        <v>197</v>
      </c>
      <c r="BQ49" s="412" t="s">
        <v>197</v>
      </c>
      <c r="BR49" s="412" t="s">
        <v>197</v>
      </c>
      <c r="BS49" s="412" t="s">
        <v>197</v>
      </c>
      <c r="BT49" s="412" t="s">
        <v>197</v>
      </c>
      <c r="BU49" s="412" t="s">
        <v>197</v>
      </c>
      <c r="BV49" s="412" t="s">
        <v>197</v>
      </c>
      <c r="BW49" s="412" t="s">
        <v>197</v>
      </c>
      <c r="BX49" s="412" t="s">
        <v>197</v>
      </c>
      <c r="BY49" s="412" t="s">
        <v>197</v>
      </c>
      <c r="BZ49" s="412" t="s">
        <v>197</v>
      </c>
      <c r="CA49" s="412" t="s">
        <v>197</v>
      </c>
      <c r="CB49" s="412" t="s">
        <v>197</v>
      </c>
      <c r="CC49" s="412" t="s">
        <v>197</v>
      </c>
      <c r="CD49" s="412" t="s">
        <v>197</v>
      </c>
      <c r="CE49" s="412" t="s">
        <v>197</v>
      </c>
      <c r="CF49" s="412" t="s">
        <v>197</v>
      </c>
      <c r="CG49" s="412" t="s">
        <v>197</v>
      </c>
      <c r="CH49" s="412" t="s">
        <v>197</v>
      </c>
      <c r="CI49" s="412" t="s">
        <v>197</v>
      </c>
      <c r="CJ49" s="412" t="s">
        <v>197</v>
      </c>
      <c r="CK49" s="412" t="s">
        <v>197</v>
      </c>
      <c r="CL49" s="412" t="s">
        <v>197</v>
      </c>
      <c r="CM49" s="412" t="s">
        <v>197</v>
      </c>
      <c r="CN49" s="412" t="s">
        <v>197</v>
      </c>
      <c r="CO49" s="412" t="s">
        <v>197</v>
      </c>
      <c r="CP49" s="412" t="s">
        <v>197</v>
      </c>
      <c r="CQ49" s="412" t="s">
        <v>197</v>
      </c>
      <c r="CR49" s="412" t="s">
        <v>197</v>
      </c>
      <c r="CS49" s="412" t="s">
        <v>197</v>
      </c>
      <c r="CT49" s="412" t="s">
        <v>197</v>
      </c>
      <c r="CU49" s="412" t="s">
        <v>197</v>
      </c>
      <c r="CV49" s="412" t="s">
        <v>197</v>
      </c>
      <c r="CW49" s="412" t="s">
        <v>197</v>
      </c>
      <c r="CX49" s="412" t="s">
        <v>197</v>
      </c>
      <c r="CY49" s="412" t="s">
        <v>197</v>
      </c>
      <c r="CZ49" s="412" t="s">
        <v>197</v>
      </c>
      <c r="DA49" s="412" t="s">
        <v>197</v>
      </c>
      <c r="DB49" s="412" t="s">
        <v>197</v>
      </c>
      <c r="DC49" s="412" t="s">
        <v>197</v>
      </c>
      <c r="DD49" s="412" t="s">
        <v>197</v>
      </c>
      <c r="DE49" s="412" t="s">
        <v>197</v>
      </c>
      <c r="DF49" s="412" t="s">
        <v>197</v>
      </c>
      <c r="DG49" s="412" t="s">
        <v>197</v>
      </c>
      <c r="DH49" s="412" t="s">
        <v>197</v>
      </c>
      <c r="DI49" s="412" t="s">
        <v>197</v>
      </c>
      <c r="DJ49" s="412" t="s">
        <v>197</v>
      </c>
      <c r="DK49" s="412" t="s">
        <v>197</v>
      </c>
      <c r="DL49" s="412" t="s">
        <v>197</v>
      </c>
      <c r="DM49" s="412" t="s">
        <v>197</v>
      </c>
      <c r="DN49" s="412" t="s">
        <v>197</v>
      </c>
      <c r="DO49" s="412" t="s">
        <v>197</v>
      </c>
      <c r="DP49" s="412" t="s">
        <v>197</v>
      </c>
      <c r="DQ49" s="412" t="s">
        <v>197</v>
      </c>
      <c r="DR49" s="412" t="s">
        <v>197</v>
      </c>
      <c r="DS49" s="412" t="s">
        <v>197</v>
      </c>
      <c r="DT49" s="412" t="s">
        <v>197</v>
      </c>
      <c r="DU49" s="412" t="s">
        <v>197</v>
      </c>
      <c r="DV49" s="412" t="s">
        <v>197</v>
      </c>
      <c r="DW49" s="412" t="s">
        <v>197</v>
      </c>
      <c r="DX49" s="412" t="s">
        <v>197</v>
      </c>
      <c r="DY49" s="412" t="s">
        <v>197</v>
      </c>
      <c r="DZ49" s="412" t="s">
        <v>197</v>
      </c>
      <c r="EA49" s="412" t="s">
        <v>197</v>
      </c>
      <c r="EB49" s="412" t="s">
        <v>197</v>
      </c>
      <c r="EC49" s="412" t="s">
        <v>197</v>
      </c>
      <c r="ED49" s="412" t="s">
        <v>197</v>
      </c>
      <c r="EE49" s="412" t="s">
        <v>197</v>
      </c>
      <c r="EF49" s="412" t="s">
        <v>197</v>
      </c>
      <c r="EG49" s="412" t="s">
        <v>197</v>
      </c>
      <c r="EH49" s="412" t="s">
        <v>197</v>
      </c>
      <c r="EI49" s="412" t="s">
        <v>197</v>
      </c>
      <c r="EJ49" s="412" t="s">
        <v>197</v>
      </c>
      <c r="EK49" s="412" t="s">
        <v>197</v>
      </c>
      <c r="EL49" s="412" t="s">
        <v>197</v>
      </c>
      <c r="EM49" s="412" t="s">
        <v>197</v>
      </c>
      <c r="EN49" s="412" t="s">
        <v>197</v>
      </c>
      <c r="EO49" s="412" t="s">
        <v>197</v>
      </c>
      <c r="EP49" s="412" t="s">
        <v>197</v>
      </c>
      <c r="EQ49" s="412" t="s">
        <v>197</v>
      </c>
      <c r="ER49" s="412" t="s">
        <v>197</v>
      </c>
      <c r="ES49" s="412" t="s">
        <v>197</v>
      </c>
      <c r="ET49" s="411">
        <v>94.1</v>
      </c>
      <c r="EU49" s="412" t="s">
        <v>197</v>
      </c>
      <c r="EV49" s="411">
        <v>104.2</v>
      </c>
      <c r="EW49" s="411">
        <v>159.19999999999999</v>
      </c>
      <c r="EX49" s="411">
        <v>141.4</v>
      </c>
      <c r="EY49" s="412" t="s">
        <v>197</v>
      </c>
      <c r="EZ49" s="411">
        <v>25.7</v>
      </c>
      <c r="FA49" s="411">
        <v>95.8</v>
      </c>
      <c r="FB49" s="411">
        <v>68.5</v>
      </c>
      <c r="FC49" s="412" t="s">
        <v>197</v>
      </c>
      <c r="FD49" s="411">
        <v>121.7</v>
      </c>
      <c r="FE49" s="411">
        <v>91.9</v>
      </c>
      <c r="FF49" s="411">
        <v>104.6</v>
      </c>
      <c r="FG49" s="412" t="s">
        <v>197</v>
      </c>
      <c r="FH49" s="412" t="s">
        <v>197</v>
      </c>
      <c r="FI49" s="412" t="s">
        <v>197</v>
      </c>
      <c r="FJ49" s="412" t="s">
        <v>197</v>
      </c>
      <c r="FK49" s="412" t="s">
        <v>197</v>
      </c>
      <c r="FL49" s="412" t="s">
        <v>197</v>
      </c>
      <c r="FM49" s="411">
        <v>62.2</v>
      </c>
      <c r="FN49" s="411">
        <v>108.6</v>
      </c>
      <c r="FO49" s="411">
        <v>81.599999999999994</v>
      </c>
      <c r="FP49" s="411">
        <v>34.6</v>
      </c>
      <c r="FQ49" s="411">
        <v>105.8</v>
      </c>
      <c r="FR49" s="411">
        <v>81.3</v>
      </c>
      <c r="FS49" s="411">
        <v>37.1</v>
      </c>
      <c r="FT49" s="411">
        <v>34.200000000000003</v>
      </c>
      <c r="FU49" s="411">
        <v>36</v>
      </c>
      <c r="FV49" s="411">
        <v>72.599999999999994</v>
      </c>
      <c r="FW49" s="411">
        <v>25.1</v>
      </c>
      <c r="FX49" s="411">
        <v>131.6</v>
      </c>
      <c r="FY49" s="411">
        <v>164.7</v>
      </c>
      <c r="FZ49" s="411">
        <v>164.3</v>
      </c>
      <c r="GA49" s="411">
        <v>80.099999999999994</v>
      </c>
      <c r="GB49" s="411">
        <v>72.5</v>
      </c>
      <c r="GC49" s="411">
        <v>74</v>
      </c>
      <c r="GD49" s="412" t="s">
        <v>197</v>
      </c>
      <c r="GE49" s="412" t="s">
        <v>197</v>
      </c>
      <c r="GF49" s="412" t="s">
        <v>197</v>
      </c>
      <c r="GG49" s="412" t="s">
        <v>197</v>
      </c>
      <c r="GH49" s="412" t="s">
        <v>197</v>
      </c>
      <c r="GI49" s="412" t="s">
        <v>197</v>
      </c>
      <c r="GJ49" s="412" t="s">
        <v>197</v>
      </c>
      <c r="GK49" s="412" t="s">
        <v>197</v>
      </c>
      <c r="GL49" s="412" t="s">
        <v>197</v>
      </c>
      <c r="GM49" s="411">
        <v>130.80000000000001</v>
      </c>
      <c r="GN49" s="411">
        <v>271.7</v>
      </c>
      <c r="GO49" s="411">
        <v>219.2</v>
      </c>
      <c r="GP49" s="412" t="s">
        <v>197</v>
      </c>
      <c r="GQ49" s="412" t="s">
        <v>197</v>
      </c>
      <c r="GR49" s="412" t="s">
        <v>197</v>
      </c>
      <c r="GS49" s="412" t="s">
        <v>197</v>
      </c>
      <c r="GT49" s="412" t="s">
        <v>197</v>
      </c>
      <c r="GU49" s="412" t="s">
        <v>197</v>
      </c>
      <c r="GV49" s="412" t="s">
        <v>197</v>
      </c>
      <c r="GW49" s="412" t="s">
        <v>197</v>
      </c>
      <c r="GX49" s="412" t="s">
        <v>197</v>
      </c>
      <c r="GY49" s="411">
        <v>98.2</v>
      </c>
      <c r="GZ49" s="411">
        <v>70.900000000000006</v>
      </c>
      <c r="HA49" s="411">
        <v>84.4</v>
      </c>
      <c r="HB49" s="411">
        <v>76.900000000000006</v>
      </c>
      <c r="HC49" s="411">
        <v>98.6</v>
      </c>
      <c r="HD49" s="411">
        <v>92</v>
      </c>
      <c r="HE49" s="412" t="s">
        <v>197</v>
      </c>
      <c r="HF49" s="412" t="s">
        <v>197</v>
      </c>
      <c r="HG49" s="412" t="s">
        <v>197</v>
      </c>
      <c r="HH49" s="412" t="s">
        <v>197</v>
      </c>
      <c r="HI49" s="412" t="s">
        <v>197</v>
      </c>
      <c r="HJ49" s="412" t="s">
        <v>197</v>
      </c>
      <c r="HK49" s="412" t="s">
        <v>197</v>
      </c>
      <c r="HL49" s="412" t="s">
        <v>197</v>
      </c>
      <c r="HM49" s="412" t="s">
        <v>197</v>
      </c>
      <c r="HN49" s="412" t="s">
        <v>197</v>
      </c>
      <c r="HO49" s="412" t="s">
        <v>197</v>
      </c>
      <c r="HP49" s="412" t="s">
        <v>197</v>
      </c>
      <c r="HQ49" s="412" t="s">
        <v>197</v>
      </c>
      <c r="HR49" s="412" t="s">
        <v>197</v>
      </c>
      <c r="HS49" s="412" t="s">
        <v>197</v>
      </c>
      <c r="HT49" s="412" t="s">
        <v>197</v>
      </c>
      <c r="HU49" s="411">
        <v>122.2</v>
      </c>
      <c r="HV49" s="411">
        <v>166</v>
      </c>
      <c r="HW49" s="411">
        <v>163.19999999999999</v>
      </c>
      <c r="HX49" s="412" t="s">
        <v>197</v>
      </c>
      <c r="HY49" s="412" t="s">
        <v>197</v>
      </c>
      <c r="HZ49" s="412" t="s">
        <v>197</v>
      </c>
      <c r="IA49" s="412" t="s">
        <v>197</v>
      </c>
      <c r="IB49" s="412" t="s">
        <v>197</v>
      </c>
      <c r="IC49" s="412" t="s">
        <v>197</v>
      </c>
      <c r="ID49" s="411">
        <v>742.1</v>
      </c>
      <c r="IE49" s="412" t="s">
        <v>197</v>
      </c>
      <c r="IF49" s="412" t="s">
        <v>197</v>
      </c>
      <c r="IG49" s="412" t="s">
        <v>197</v>
      </c>
      <c r="IH49" s="411">
        <v>15.7</v>
      </c>
      <c r="II49" s="412" t="s">
        <v>197</v>
      </c>
      <c r="IJ49" s="412" t="s">
        <v>197</v>
      </c>
      <c r="IK49" s="412" t="s">
        <v>197</v>
      </c>
      <c r="IL49" s="412" t="s">
        <v>197</v>
      </c>
      <c r="IM49" s="412" t="s">
        <v>197</v>
      </c>
      <c r="IN49" s="412" t="s">
        <v>197</v>
      </c>
      <c r="IO49" s="412" t="s">
        <v>197</v>
      </c>
      <c r="IP49" s="412" t="s">
        <v>197</v>
      </c>
      <c r="IQ49" s="412" t="s">
        <v>197</v>
      </c>
      <c r="IR49" s="411">
        <v>329.1</v>
      </c>
      <c r="IS49" s="411">
        <v>218.8</v>
      </c>
      <c r="IT49" s="411">
        <v>260.2</v>
      </c>
      <c r="IU49" s="411">
        <v>287.10000000000002</v>
      </c>
      <c r="IV49" s="411">
        <v>39.700000000000003</v>
      </c>
      <c r="IW49" s="411">
        <v>91.8</v>
      </c>
      <c r="IX49" s="412" t="s">
        <v>197</v>
      </c>
      <c r="IY49" s="412" t="s">
        <v>197</v>
      </c>
      <c r="IZ49" s="412" t="s">
        <v>197</v>
      </c>
      <c r="JA49" s="412" t="s">
        <v>197</v>
      </c>
      <c r="JB49" s="412" t="s">
        <v>197</v>
      </c>
      <c r="JC49" s="411">
        <v>381.9</v>
      </c>
      <c r="JD49" s="411">
        <v>263.5</v>
      </c>
      <c r="JE49" s="411">
        <v>291.39999999999998</v>
      </c>
      <c r="JF49" s="48" t="s">
        <v>87</v>
      </c>
      <c r="JG49" s="48" t="s">
        <v>87</v>
      </c>
      <c r="JH49" s="48" t="s">
        <v>87</v>
      </c>
      <c r="JI49" s="48" t="s">
        <v>87</v>
      </c>
      <c r="JJ49" s="48">
        <v>31.9</v>
      </c>
      <c r="JK49" s="48">
        <v>17.7</v>
      </c>
      <c r="JL49" s="48">
        <v>37.4</v>
      </c>
      <c r="JM49" s="48">
        <v>6.6</v>
      </c>
      <c r="JN49" s="48">
        <v>15.5</v>
      </c>
      <c r="JO49" s="48" t="s">
        <v>87</v>
      </c>
    </row>
    <row r="50" spans="1:275">
      <c r="A50" s="45"/>
      <c r="B50" s="46" t="s">
        <v>1766</v>
      </c>
      <c r="C50" s="300" t="s">
        <v>1269</v>
      </c>
      <c r="D50" s="46" t="s">
        <v>123</v>
      </c>
      <c r="E50" s="300" t="s">
        <v>4</v>
      </c>
      <c r="F50" s="47" t="s">
        <v>197</v>
      </c>
      <c r="G50" s="47" t="s">
        <v>197</v>
      </c>
      <c r="H50" s="411">
        <v>96.3</v>
      </c>
      <c r="I50" s="411">
        <v>99.2</v>
      </c>
      <c r="J50" s="411">
        <v>116.2</v>
      </c>
      <c r="K50" s="411">
        <v>396.2</v>
      </c>
      <c r="L50" s="411">
        <v>127.8</v>
      </c>
      <c r="M50" s="411">
        <v>180.9</v>
      </c>
      <c r="N50" s="411">
        <v>134.5</v>
      </c>
      <c r="O50" s="412" t="s">
        <v>197</v>
      </c>
      <c r="P50" s="411">
        <v>197.5</v>
      </c>
      <c r="Q50" s="411">
        <v>80.3</v>
      </c>
      <c r="R50" s="411">
        <v>205.5</v>
      </c>
      <c r="S50" s="411">
        <v>87.3</v>
      </c>
      <c r="T50" s="411">
        <v>112.1</v>
      </c>
      <c r="U50" s="411">
        <v>151.1</v>
      </c>
      <c r="V50" s="412" t="s">
        <v>197</v>
      </c>
      <c r="W50" s="411">
        <v>112.6</v>
      </c>
      <c r="X50" s="411">
        <v>150.4</v>
      </c>
      <c r="Y50" s="411">
        <v>113.5</v>
      </c>
      <c r="Z50" s="411">
        <v>265.3</v>
      </c>
      <c r="AA50" s="411">
        <v>46.6</v>
      </c>
      <c r="AB50" s="411">
        <v>139.80000000000001</v>
      </c>
      <c r="AC50" s="411">
        <v>342.9</v>
      </c>
      <c r="AD50" s="412" t="s">
        <v>197</v>
      </c>
      <c r="AE50" s="411">
        <v>88.6</v>
      </c>
      <c r="AF50" s="411">
        <v>129.9</v>
      </c>
      <c r="AG50" s="411">
        <v>124.1</v>
      </c>
      <c r="AH50" s="411">
        <v>170.1</v>
      </c>
      <c r="AI50" s="412" t="s">
        <v>197</v>
      </c>
      <c r="AJ50" s="411">
        <v>152.4</v>
      </c>
      <c r="AK50" s="412" t="s">
        <v>197</v>
      </c>
      <c r="AL50" s="412" t="s">
        <v>197</v>
      </c>
      <c r="AM50" s="412" t="s">
        <v>197</v>
      </c>
      <c r="AN50" s="411">
        <v>39.9</v>
      </c>
      <c r="AO50" s="411">
        <v>128.80000000000001</v>
      </c>
      <c r="AP50" s="411">
        <v>127.9</v>
      </c>
      <c r="AQ50" s="411">
        <v>64.8</v>
      </c>
      <c r="AR50" s="411">
        <v>246.3</v>
      </c>
      <c r="AS50" s="412" t="s">
        <v>197</v>
      </c>
      <c r="AT50" s="411">
        <v>146.69999999999999</v>
      </c>
      <c r="AU50" s="412" t="s">
        <v>197</v>
      </c>
      <c r="AV50" s="411">
        <v>111.9</v>
      </c>
      <c r="AW50" s="412" t="s">
        <v>197</v>
      </c>
      <c r="AX50" s="412" t="s">
        <v>197</v>
      </c>
      <c r="AY50" s="412" t="s">
        <v>197</v>
      </c>
      <c r="AZ50" s="411">
        <v>167</v>
      </c>
      <c r="BA50" s="411">
        <v>131.19999999999999</v>
      </c>
      <c r="BB50" s="411">
        <v>132.80000000000001</v>
      </c>
      <c r="BC50" s="411">
        <v>101.5</v>
      </c>
      <c r="BD50" s="411">
        <v>143.5</v>
      </c>
      <c r="BE50" s="411">
        <v>134</v>
      </c>
      <c r="BF50" s="411">
        <v>150.9</v>
      </c>
      <c r="BG50" s="411">
        <v>150.19999999999999</v>
      </c>
      <c r="BH50" s="411">
        <v>150.19999999999999</v>
      </c>
      <c r="BI50" s="411">
        <v>155.9</v>
      </c>
      <c r="BJ50" s="411">
        <v>103.3</v>
      </c>
      <c r="BK50" s="411">
        <v>130.1</v>
      </c>
      <c r="BL50" s="411">
        <v>268.8</v>
      </c>
      <c r="BM50" s="411">
        <v>191.6</v>
      </c>
      <c r="BN50" s="411">
        <v>212.2</v>
      </c>
      <c r="BO50" s="412" t="s">
        <v>197</v>
      </c>
      <c r="BP50" s="412" t="s">
        <v>197</v>
      </c>
      <c r="BQ50" s="412" t="s">
        <v>197</v>
      </c>
      <c r="BR50" s="412" t="s">
        <v>197</v>
      </c>
      <c r="BS50" s="412" t="s">
        <v>197</v>
      </c>
      <c r="BT50" s="412" t="s">
        <v>197</v>
      </c>
      <c r="BU50" s="411">
        <v>245.5</v>
      </c>
      <c r="BV50" s="411">
        <v>161.80000000000001</v>
      </c>
      <c r="BW50" s="411">
        <v>188.8</v>
      </c>
      <c r="BX50" s="411">
        <v>481.7</v>
      </c>
      <c r="BY50" s="411">
        <v>298.8</v>
      </c>
      <c r="BZ50" s="411">
        <v>416.6</v>
      </c>
      <c r="CA50" s="411">
        <v>226.5</v>
      </c>
      <c r="CB50" s="411">
        <v>199.6</v>
      </c>
      <c r="CC50" s="411">
        <v>210.3</v>
      </c>
      <c r="CD50" s="411">
        <v>124.3</v>
      </c>
      <c r="CE50" s="411">
        <v>64.3</v>
      </c>
      <c r="CF50" s="411">
        <v>93.9</v>
      </c>
      <c r="CG50" s="412" t="s">
        <v>197</v>
      </c>
      <c r="CH50" s="412" t="s">
        <v>197</v>
      </c>
      <c r="CI50" s="412" t="s">
        <v>197</v>
      </c>
      <c r="CJ50" s="411">
        <v>131.4</v>
      </c>
      <c r="CK50" s="411">
        <v>103.4</v>
      </c>
      <c r="CL50" s="411">
        <v>115.1</v>
      </c>
      <c r="CM50" s="412" t="s">
        <v>197</v>
      </c>
      <c r="CN50" s="412" t="s">
        <v>197</v>
      </c>
      <c r="CO50" s="412" t="s">
        <v>197</v>
      </c>
      <c r="CP50" s="412" t="s">
        <v>197</v>
      </c>
      <c r="CQ50" s="412" t="s">
        <v>197</v>
      </c>
      <c r="CR50" s="412" t="s">
        <v>197</v>
      </c>
      <c r="CS50" s="412" t="s">
        <v>197</v>
      </c>
      <c r="CT50" s="412" t="s">
        <v>197</v>
      </c>
      <c r="CU50" s="412" t="s">
        <v>197</v>
      </c>
      <c r="CV50" s="412" t="s">
        <v>197</v>
      </c>
      <c r="CW50" s="411">
        <v>145.69999999999999</v>
      </c>
      <c r="CX50" s="411">
        <v>61</v>
      </c>
      <c r="CY50" s="411">
        <v>98.1</v>
      </c>
      <c r="CZ50" s="411">
        <v>70</v>
      </c>
      <c r="DA50" s="411">
        <v>225.8</v>
      </c>
      <c r="DB50" s="411">
        <v>107.6</v>
      </c>
      <c r="DC50" s="411">
        <v>145.4</v>
      </c>
      <c r="DD50" s="411">
        <v>482.2</v>
      </c>
      <c r="DE50" s="411">
        <v>369.4</v>
      </c>
      <c r="DF50" s="411">
        <v>439.9</v>
      </c>
      <c r="DG50" s="411">
        <v>215.8</v>
      </c>
      <c r="DH50" s="411">
        <v>220.4</v>
      </c>
      <c r="DI50" s="411">
        <v>218.8</v>
      </c>
      <c r="DJ50" s="411">
        <v>145.1</v>
      </c>
      <c r="DK50" s="411">
        <v>61.7</v>
      </c>
      <c r="DL50" s="411">
        <v>100.7</v>
      </c>
      <c r="DM50" s="411">
        <v>135.4</v>
      </c>
      <c r="DN50" s="411">
        <v>107.4</v>
      </c>
      <c r="DO50" s="411">
        <v>118</v>
      </c>
      <c r="DP50" s="412" t="s">
        <v>197</v>
      </c>
      <c r="DQ50" s="412" t="s">
        <v>197</v>
      </c>
      <c r="DR50" s="412" t="s">
        <v>197</v>
      </c>
      <c r="DS50" s="412" t="s">
        <v>197</v>
      </c>
      <c r="DT50" s="412" t="s">
        <v>197</v>
      </c>
      <c r="DU50" s="412" t="s">
        <v>197</v>
      </c>
      <c r="DV50" s="411">
        <v>572.79999999999995</v>
      </c>
      <c r="DW50" s="411">
        <v>448.2</v>
      </c>
      <c r="DX50" s="411">
        <v>492.3</v>
      </c>
      <c r="DY50" s="411">
        <v>410.7</v>
      </c>
      <c r="DZ50" s="411">
        <v>331.3</v>
      </c>
      <c r="EA50" s="411">
        <v>376.4</v>
      </c>
      <c r="EB50" s="411">
        <v>295.89999999999998</v>
      </c>
      <c r="EC50" s="411">
        <v>135.4</v>
      </c>
      <c r="ED50" s="411">
        <v>180.6</v>
      </c>
      <c r="EE50" s="412" t="s">
        <v>197</v>
      </c>
      <c r="EF50" s="412" t="s">
        <v>197</v>
      </c>
      <c r="EG50" s="412" t="s">
        <v>197</v>
      </c>
      <c r="EH50" s="412" t="s">
        <v>197</v>
      </c>
      <c r="EI50" s="412" t="s">
        <v>197</v>
      </c>
      <c r="EJ50" s="412" t="s">
        <v>197</v>
      </c>
      <c r="EK50" s="412" t="s">
        <v>197</v>
      </c>
      <c r="EL50" s="412" t="s">
        <v>197</v>
      </c>
      <c r="EM50" s="412" t="s">
        <v>197</v>
      </c>
      <c r="EN50" s="412" t="s">
        <v>197</v>
      </c>
      <c r="EO50" s="412" t="s">
        <v>197</v>
      </c>
      <c r="EP50" s="412" t="s">
        <v>197</v>
      </c>
      <c r="EQ50" s="412" t="s">
        <v>197</v>
      </c>
      <c r="ER50" s="412" t="s">
        <v>197</v>
      </c>
      <c r="ES50" s="412" t="s">
        <v>197</v>
      </c>
      <c r="ET50" s="411">
        <v>66.900000000000006</v>
      </c>
      <c r="EU50" s="412" t="s">
        <v>197</v>
      </c>
      <c r="EV50" s="411">
        <v>121.8</v>
      </c>
      <c r="EW50" s="411">
        <v>112.2</v>
      </c>
      <c r="EX50" s="411">
        <v>115.3</v>
      </c>
      <c r="EY50" s="412" t="s">
        <v>197</v>
      </c>
      <c r="EZ50" s="411">
        <v>130.4</v>
      </c>
      <c r="FA50" s="411">
        <v>140.19999999999999</v>
      </c>
      <c r="FB50" s="411">
        <v>136.4</v>
      </c>
      <c r="FC50" s="412" t="s">
        <v>197</v>
      </c>
      <c r="FD50" s="411">
        <v>125.2</v>
      </c>
      <c r="FE50" s="411">
        <v>152.5</v>
      </c>
      <c r="FF50" s="411">
        <v>140.9</v>
      </c>
      <c r="FG50" s="412" t="s">
        <v>197</v>
      </c>
      <c r="FH50" s="412" t="s">
        <v>197</v>
      </c>
      <c r="FI50" s="412" t="s">
        <v>197</v>
      </c>
      <c r="FJ50" s="411">
        <v>96.1</v>
      </c>
      <c r="FK50" s="411">
        <v>133.4</v>
      </c>
      <c r="FL50" s="411">
        <v>116.8</v>
      </c>
      <c r="FM50" s="411">
        <v>134.30000000000001</v>
      </c>
      <c r="FN50" s="411">
        <v>132.30000000000001</v>
      </c>
      <c r="FO50" s="411">
        <v>133.5</v>
      </c>
      <c r="FP50" s="411">
        <v>152.9</v>
      </c>
      <c r="FQ50" s="411">
        <v>150.69999999999999</v>
      </c>
      <c r="FR50" s="411">
        <v>151.5</v>
      </c>
      <c r="FS50" s="411">
        <v>78.2</v>
      </c>
      <c r="FT50" s="411">
        <v>83.8</v>
      </c>
      <c r="FU50" s="411">
        <v>80.3</v>
      </c>
      <c r="FV50" s="411">
        <v>184.5</v>
      </c>
      <c r="FW50" s="411">
        <v>202.7</v>
      </c>
      <c r="FX50" s="411">
        <v>158.4</v>
      </c>
      <c r="FY50" s="411">
        <v>178.3</v>
      </c>
      <c r="FZ50" s="411">
        <v>178.1</v>
      </c>
      <c r="GA50" s="411">
        <v>120.7</v>
      </c>
      <c r="GB50" s="411">
        <v>110.8</v>
      </c>
      <c r="GC50" s="411">
        <v>112.7</v>
      </c>
      <c r="GD50" s="411">
        <v>50.7</v>
      </c>
      <c r="GE50" s="411">
        <v>58.4</v>
      </c>
      <c r="GF50" s="411">
        <v>53.3</v>
      </c>
      <c r="GG50" s="412" t="s">
        <v>197</v>
      </c>
      <c r="GH50" s="412" t="s">
        <v>197</v>
      </c>
      <c r="GI50" s="412" t="s">
        <v>197</v>
      </c>
      <c r="GJ50" s="412" t="s">
        <v>197</v>
      </c>
      <c r="GK50" s="412" t="s">
        <v>197</v>
      </c>
      <c r="GL50" s="412" t="s">
        <v>197</v>
      </c>
      <c r="GM50" s="411">
        <v>67.900000000000006</v>
      </c>
      <c r="GN50" s="411">
        <v>120.4</v>
      </c>
      <c r="GO50" s="411">
        <v>101.4</v>
      </c>
      <c r="GP50" s="411">
        <v>83.5</v>
      </c>
      <c r="GQ50" s="411">
        <v>148</v>
      </c>
      <c r="GR50" s="411">
        <v>124.9</v>
      </c>
      <c r="GS50" s="411">
        <v>361.3</v>
      </c>
      <c r="GT50" s="411">
        <v>137.80000000000001</v>
      </c>
      <c r="GU50" s="411">
        <v>182.8</v>
      </c>
      <c r="GV50" s="411">
        <v>42.2</v>
      </c>
      <c r="GW50" s="411">
        <v>14.7</v>
      </c>
      <c r="GX50" s="411">
        <v>26</v>
      </c>
      <c r="GY50" s="411">
        <v>138.4</v>
      </c>
      <c r="GZ50" s="411">
        <v>101.9</v>
      </c>
      <c r="HA50" s="411">
        <v>119.8</v>
      </c>
      <c r="HB50" s="411">
        <v>142.6</v>
      </c>
      <c r="HC50" s="411">
        <v>143.9</v>
      </c>
      <c r="HD50" s="411">
        <v>143.5</v>
      </c>
      <c r="HE50" s="411">
        <v>145.5</v>
      </c>
      <c r="HF50" s="411">
        <v>233.5</v>
      </c>
      <c r="HG50" s="411">
        <v>228.6</v>
      </c>
      <c r="HH50" s="412" t="s">
        <v>197</v>
      </c>
      <c r="HI50" s="412" t="s">
        <v>197</v>
      </c>
      <c r="HJ50" s="412" t="s">
        <v>197</v>
      </c>
      <c r="HK50" s="412" t="s">
        <v>197</v>
      </c>
      <c r="HL50" s="412" t="s">
        <v>197</v>
      </c>
      <c r="HM50" s="412" t="s">
        <v>197</v>
      </c>
      <c r="HN50" s="412" t="s">
        <v>197</v>
      </c>
      <c r="HO50" s="411">
        <v>212.9</v>
      </c>
      <c r="HP50" s="411">
        <v>183.7</v>
      </c>
      <c r="HQ50" s="411">
        <v>198.4</v>
      </c>
      <c r="HR50" s="411">
        <v>227.5</v>
      </c>
      <c r="HS50" s="411">
        <v>245.1</v>
      </c>
      <c r="HT50" s="411">
        <v>239</v>
      </c>
      <c r="HU50" s="411">
        <v>49.6</v>
      </c>
      <c r="HV50" s="411">
        <v>141</v>
      </c>
      <c r="HW50" s="411">
        <v>135.80000000000001</v>
      </c>
      <c r="HX50" s="411">
        <v>160.30000000000001</v>
      </c>
      <c r="HY50" s="412" t="s">
        <v>197</v>
      </c>
      <c r="HZ50" s="411">
        <v>23.5</v>
      </c>
      <c r="IA50" s="411">
        <v>2.7</v>
      </c>
      <c r="IB50" s="411">
        <v>12.8</v>
      </c>
      <c r="IC50" s="411">
        <v>7.4</v>
      </c>
      <c r="ID50" s="411">
        <v>18.399999999999999</v>
      </c>
      <c r="IE50" s="412" t="s">
        <v>197</v>
      </c>
      <c r="IF50" s="412" t="s">
        <v>197</v>
      </c>
      <c r="IG50" s="412" t="s">
        <v>197</v>
      </c>
      <c r="IH50" s="411">
        <v>40</v>
      </c>
      <c r="II50" s="412" t="s">
        <v>197</v>
      </c>
      <c r="IJ50" s="412" t="s">
        <v>197</v>
      </c>
      <c r="IK50" s="412" t="s">
        <v>197</v>
      </c>
      <c r="IL50" s="412" t="s">
        <v>197</v>
      </c>
      <c r="IM50" s="412" t="s">
        <v>197</v>
      </c>
      <c r="IN50" s="412" t="s">
        <v>197</v>
      </c>
      <c r="IO50" s="412" t="s">
        <v>197</v>
      </c>
      <c r="IP50" s="412" t="s">
        <v>197</v>
      </c>
      <c r="IQ50" s="411">
        <v>8.3000000000000007</v>
      </c>
      <c r="IR50" s="411">
        <v>261</v>
      </c>
      <c r="IS50" s="411">
        <v>172.5</v>
      </c>
      <c r="IT50" s="411">
        <v>205.4</v>
      </c>
      <c r="IU50" s="411">
        <v>219</v>
      </c>
      <c r="IV50" s="411">
        <v>19.100000000000001</v>
      </c>
      <c r="IW50" s="411">
        <v>61</v>
      </c>
      <c r="IX50" s="412" t="s">
        <v>197</v>
      </c>
      <c r="IY50" s="412" t="s">
        <v>197</v>
      </c>
      <c r="IZ50" s="412" t="s">
        <v>197</v>
      </c>
      <c r="JA50" s="412" t="s">
        <v>197</v>
      </c>
      <c r="JB50" s="412" t="s">
        <v>197</v>
      </c>
      <c r="JC50" s="411">
        <v>288.5</v>
      </c>
      <c r="JD50" s="411">
        <v>128.4</v>
      </c>
      <c r="JE50" s="411">
        <v>165.3</v>
      </c>
      <c r="JF50" s="48" t="s">
        <v>87</v>
      </c>
      <c r="JG50" s="48">
        <v>45.1</v>
      </c>
      <c r="JH50" s="48" t="s">
        <v>87</v>
      </c>
      <c r="JI50" s="48">
        <v>75.599999999999994</v>
      </c>
      <c r="JJ50" s="48">
        <v>58</v>
      </c>
      <c r="JK50" s="48">
        <v>45.4</v>
      </c>
      <c r="JL50" s="48">
        <v>54.8</v>
      </c>
      <c r="JM50" s="48">
        <v>39</v>
      </c>
      <c r="JN50" s="48">
        <v>49.3</v>
      </c>
      <c r="JO50" s="48" t="s">
        <v>87</v>
      </c>
    </row>
    <row r="51" spans="1:275">
      <c r="A51" s="45"/>
      <c r="B51" s="46" t="s">
        <v>1767</v>
      </c>
      <c r="C51" s="300" t="s">
        <v>1270</v>
      </c>
      <c r="D51" s="46" t="s">
        <v>123</v>
      </c>
      <c r="E51" s="300" t="s">
        <v>4</v>
      </c>
      <c r="F51" s="47" t="s">
        <v>197</v>
      </c>
      <c r="G51" s="47" t="s">
        <v>197</v>
      </c>
      <c r="H51" s="411">
        <v>64.599999999999994</v>
      </c>
      <c r="I51" s="411">
        <v>77.8</v>
      </c>
      <c r="J51" s="411">
        <v>87.5</v>
      </c>
      <c r="K51" s="412" t="s">
        <v>197</v>
      </c>
      <c r="L51" s="412" t="s">
        <v>197</v>
      </c>
      <c r="M51" s="412" t="s">
        <v>197</v>
      </c>
      <c r="N51" s="412" t="s">
        <v>197</v>
      </c>
      <c r="O51" s="412" t="s">
        <v>197</v>
      </c>
      <c r="P51" s="412" t="s">
        <v>197</v>
      </c>
      <c r="Q51" s="412" t="s">
        <v>197</v>
      </c>
      <c r="R51" s="412" t="s">
        <v>197</v>
      </c>
      <c r="S51" s="412" t="s">
        <v>197</v>
      </c>
      <c r="T51" s="412" t="s">
        <v>197</v>
      </c>
      <c r="U51" s="412" t="s">
        <v>197</v>
      </c>
      <c r="V51" s="412" t="s">
        <v>197</v>
      </c>
      <c r="W51" s="412" t="s">
        <v>197</v>
      </c>
      <c r="X51" s="412" t="s">
        <v>197</v>
      </c>
      <c r="Y51" s="412" t="s">
        <v>197</v>
      </c>
      <c r="Z51" s="412" t="s">
        <v>197</v>
      </c>
      <c r="AA51" s="412" t="s">
        <v>197</v>
      </c>
      <c r="AB51" s="412" t="s">
        <v>197</v>
      </c>
      <c r="AC51" s="412" t="s">
        <v>197</v>
      </c>
      <c r="AD51" s="412" t="s">
        <v>197</v>
      </c>
      <c r="AE51" s="412" t="s">
        <v>197</v>
      </c>
      <c r="AF51" s="412" t="s">
        <v>197</v>
      </c>
      <c r="AG51" s="412" t="s">
        <v>197</v>
      </c>
      <c r="AH51" s="412" t="s">
        <v>197</v>
      </c>
      <c r="AI51" s="412" t="s">
        <v>197</v>
      </c>
      <c r="AJ51" s="412" t="s">
        <v>197</v>
      </c>
      <c r="AK51" s="412" t="s">
        <v>197</v>
      </c>
      <c r="AL51" s="412" t="s">
        <v>197</v>
      </c>
      <c r="AM51" s="412" t="s">
        <v>197</v>
      </c>
      <c r="AN51" s="412" t="s">
        <v>197</v>
      </c>
      <c r="AO51" s="412" t="s">
        <v>197</v>
      </c>
      <c r="AP51" s="412" t="s">
        <v>197</v>
      </c>
      <c r="AQ51" s="412" t="s">
        <v>197</v>
      </c>
      <c r="AR51" s="412" t="s">
        <v>197</v>
      </c>
      <c r="AS51" s="412" t="s">
        <v>197</v>
      </c>
      <c r="AT51" s="412" t="s">
        <v>197</v>
      </c>
      <c r="AU51" s="412" t="s">
        <v>197</v>
      </c>
      <c r="AV51" s="412" t="s">
        <v>197</v>
      </c>
      <c r="AW51" s="412" t="s">
        <v>197</v>
      </c>
      <c r="AX51" s="412" t="s">
        <v>197</v>
      </c>
      <c r="AY51" s="412" t="s">
        <v>197</v>
      </c>
      <c r="AZ51" s="411">
        <v>108.4</v>
      </c>
      <c r="BA51" s="411">
        <v>85.5</v>
      </c>
      <c r="BB51" s="411">
        <v>86.5</v>
      </c>
      <c r="BC51" s="411">
        <v>84.7</v>
      </c>
      <c r="BD51" s="411">
        <v>53.1</v>
      </c>
      <c r="BE51" s="411">
        <v>60.5</v>
      </c>
      <c r="BF51" s="411">
        <v>96</v>
      </c>
      <c r="BG51" s="411">
        <v>74</v>
      </c>
      <c r="BH51" s="411">
        <v>75.599999999999994</v>
      </c>
      <c r="BI51" s="411">
        <v>52.3</v>
      </c>
      <c r="BJ51" s="411">
        <v>16.2</v>
      </c>
      <c r="BK51" s="411">
        <v>34.6</v>
      </c>
      <c r="BL51" s="412" t="s">
        <v>197</v>
      </c>
      <c r="BM51" s="412" t="s">
        <v>197</v>
      </c>
      <c r="BN51" s="412" t="s">
        <v>197</v>
      </c>
      <c r="BO51" s="412" t="s">
        <v>197</v>
      </c>
      <c r="BP51" s="412" t="s">
        <v>197</v>
      </c>
      <c r="BQ51" s="412" t="s">
        <v>197</v>
      </c>
      <c r="BR51" s="412" t="s">
        <v>197</v>
      </c>
      <c r="BS51" s="412" t="s">
        <v>197</v>
      </c>
      <c r="BT51" s="412" t="s">
        <v>197</v>
      </c>
      <c r="BU51" s="412" t="s">
        <v>197</v>
      </c>
      <c r="BV51" s="412" t="s">
        <v>197</v>
      </c>
      <c r="BW51" s="412" t="s">
        <v>197</v>
      </c>
      <c r="BX51" s="412" t="s">
        <v>197</v>
      </c>
      <c r="BY51" s="412" t="s">
        <v>197</v>
      </c>
      <c r="BZ51" s="412" t="s">
        <v>197</v>
      </c>
      <c r="CA51" s="412" t="s">
        <v>197</v>
      </c>
      <c r="CB51" s="412" t="s">
        <v>197</v>
      </c>
      <c r="CC51" s="412" t="s">
        <v>197</v>
      </c>
      <c r="CD51" s="412" t="s">
        <v>197</v>
      </c>
      <c r="CE51" s="412" t="s">
        <v>197</v>
      </c>
      <c r="CF51" s="412" t="s">
        <v>197</v>
      </c>
      <c r="CG51" s="412" t="s">
        <v>197</v>
      </c>
      <c r="CH51" s="412" t="s">
        <v>197</v>
      </c>
      <c r="CI51" s="412" t="s">
        <v>197</v>
      </c>
      <c r="CJ51" s="412" t="s">
        <v>197</v>
      </c>
      <c r="CK51" s="412" t="s">
        <v>197</v>
      </c>
      <c r="CL51" s="412" t="s">
        <v>197</v>
      </c>
      <c r="CM51" s="412" t="s">
        <v>197</v>
      </c>
      <c r="CN51" s="412" t="s">
        <v>197</v>
      </c>
      <c r="CO51" s="412" t="s">
        <v>197</v>
      </c>
      <c r="CP51" s="412" t="s">
        <v>197</v>
      </c>
      <c r="CQ51" s="412" t="s">
        <v>197</v>
      </c>
      <c r="CR51" s="412" t="s">
        <v>197</v>
      </c>
      <c r="CS51" s="412" t="s">
        <v>197</v>
      </c>
      <c r="CT51" s="412" t="s">
        <v>197</v>
      </c>
      <c r="CU51" s="412" t="s">
        <v>197</v>
      </c>
      <c r="CV51" s="412" t="s">
        <v>197</v>
      </c>
      <c r="CW51" s="412" t="s">
        <v>197</v>
      </c>
      <c r="CX51" s="412" t="s">
        <v>197</v>
      </c>
      <c r="CY51" s="412" t="s">
        <v>197</v>
      </c>
      <c r="CZ51" s="412" t="s">
        <v>197</v>
      </c>
      <c r="DA51" s="412" t="s">
        <v>197</v>
      </c>
      <c r="DB51" s="412" t="s">
        <v>197</v>
      </c>
      <c r="DC51" s="412" t="s">
        <v>197</v>
      </c>
      <c r="DD51" s="412" t="s">
        <v>197</v>
      </c>
      <c r="DE51" s="412" t="s">
        <v>197</v>
      </c>
      <c r="DF51" s="412" t="s">
        <v>197</v>
      </c>
      <c r="DG51" s="412" t="s">
        <v>197</v>
      </c>
      <c r="DH51" s="412" t="s">
        <v>197</v>
      </c>
      <c r="DI51" s="412" t="s">
        <v>197</v>
      </c>
      <c r="DJ51" s="412" t="s">
        <v>197</v>
      </c>
      <c r="DK51" s="412" t="s">
        <v>197</v>
      </c>
      <c r="DL51" s="412" t="s">
        <v>197</v>
      </c>
      <c r="DM51" s="412" t="s">
        <v>197</v>
      </c>
      <c r="DN51" s="412" t="s">
        <v>197</v>
      </c>
      <c r="DO51" s="412" t="s">
        <v>197</v>
      </c>
      <c r="DP51" s="412" t="s">
        <v>197</v>
      </c>
      <c r="DQ51" s="412" t="s">
        <v>197</v>
      </c>
      <c r="DR51" s="412" t="s">
        <v>197</v>
      </c>
      <c r="DS51" s="412" t="s">
        <v>197</v>
      </c>
      <c r="DT51" s="412" t="s">
        <v>197</v>
      </c>
      <c r="DU51" s="412" t="s">
        <v>197</v>
      </c>
      <c r="DV51" s="412" t="s">
        <v>197</v>
      </c>
      <c r="DW51" s="412" t="s">
        <v>197</v>
      </c>
      <c r="DX51" s="412" t="s">
        <v>197</v>
      </c>
      <c r="DY51" s="412" t="s">
        <v>197</v>
      </c>
      <c r="DZ51" s="412" t="s">
        <v>197</v>
      </c>
      <c r="EA51" s="412" t="s">
        <v>197</v>
      </c>
      <c r="EB51" s="412" t="s">
        <v>197</v>
      </c>
      <c r="EC51" s="412" t="s">
        <v>197</v>
      </c>
      <c r="ED51" s="412" t="s">
        <v>197</v>
      </c>
      <c r="EE51" s="412" t="s">
        <v>197</v>
      </c>
      <c r="EF51" s="412" t="s">
        <v>197</v>
      </c>
      <c r="EG51" s="412" t="s">
        <v>197</v>
      </c>
      <c r="EH51" s="412" t="s">
        <v>197</v>
      </c>
      <c r="EI51" s="412" t="s">
        <v>197</v>
      </c>
      <c r="EJ51" s="412" t="s">
        <v>197</v>
      </c>
      <c r="EK51" s="412" t="s">
        <v>197</v>
      </c>
      <c r="EL51" s="412" t="s">
        <v>197</v>
      </c>
      <c r="EM51" s="412" t="s">
        <v>197</v>
      </c>
      <c r="EN51" s="412" t="s">
        <v>197</v>
      </c>
      <c r="EO51" s="412" t="s">
        <v>197</v>
      </c>
      <c r="EP51" s="412" t="s">
        <v>197</v>
      </c>
      <c r="EQ51" s="412" t="s">
        <v>197</v>
      </c>
      <c r="ER51" s="412" t="s">
        <v>197</v>
      </c>
      <c r="ES51" s="412" t="s">
        <v>197</v>
      </c>
      <c r="ET51" s="412" t="s">
        <v>197</v>
      </c>
      <c r="EU51" s="412" t="s">
        <v>197</v>
      </c>
      <c r="EV51" s="411">
        <v>63.9</v>
      </c>
      <c r="EW51" s="411">
        <v>57.4</v>
      </c>
      <c r="EX51" s="411">
        <v>59.4</v>
      </c>
      <c r="EY51" s="412" t="s">
        <v>197</v>
      </c>
      <c r="EZ51" s="412" t="s">
        <v>197</v>
      </c>
      <c r="FA51" s="412" t="s">
        <v>197</v>
      </c>
      <c r="FB51" s="412" t="s">
        <v>197</v>
      </c>
      <c r="FC51" s="412" t="s">
        <v>197</v>
      </c>
      <c r="FD51" s="412" t="s">
        <v>197</v>
      </c>
      <c r="FE51" s="412" t="s">
        <v>197</v>
      </c>
      <c r="FF51" s="412" t="s">
        <v>197</v>
      </c>
      <c r="FG51" s="412" t="s">
        <v>197</v>
      </c>
      <c r="FH51" s="412" t="s">
        <v>197</v>
      </c>
      <c r="FI51" s="412" t="s">
        <v>197</v>
      </c>
      <c r="FJ51" s="412" t="s">
        <v>197</v>
      </c>
      <c r="FK51" s="412" t="s">
        <v>197</v>
      </c>
      <c r="FL51" s="412" t="s">
        <v>197</v>
      </c>
      <c r="FM51" s="412" t="s">
        <v>197</v>
      </c>
      <c r="FN51" s="412" t="s">
        <v>197</v>
      </c>
      <c r="FO51" s="412" t="s">
        <v>197</v>
      </c>
      <c r="FP51" s="412" t="s">
        <v>197</v>
      </c>
      <c r="FQ51" s="412" t="s">
        <v>197</v>
      </c>
      <c r="FR51" s="412" t="s">
        <v>197</v>
      </c>
      <c r="FS51" s="412" t="s">
        <v>197</v>
      </c>
      <c r="FT51" s="412" t="s">
        <v>197</v>
      </c>
      <c r="FU51" s="412" t="s">
        <v>197</v>
      </c>
      <c r="FV51" s="412" t="s">
        <v>197</v>
      </c>
      <c r="FW51" s="412" t="s">
        <v>197</v>
      </c>
      <c r="FX51" s="411">
        <v>346.3</v>
      </c>
      <c r="FY51" s="411">
        <v>181.7</v>
      </c>
      <c r="FZ51" s="411">
        <v>183.5</v>
      </c>
      <c r="GA51" s="411">
        <v>58.1</v>
      </c>
      <c r="GB51" s="411">
        <v>73.3</v>
      </c>
      <c r="GC51" s="411">
        <v>70.400000000000006</v>
      </c>
      <c r="GD51" s="412" t="s">
        <v>197</v>
      </c>
      <c r="GE51" s="412" t="s">
        <v>197</v>
      </c>
      <c r="GF51" s="412" t="s">
        <v>197</v>
      </c>
      <c r="GG51" s="412" t="s">
        <v>197</v>
      </c>
      <c r="GH51" s="412" t="s">
        <v>197</v>
      </c>
      <c r="GI51" s="412" t="s">
        <v>197</v>
      </c>
      <c r="GJ51" s="412" t="s">
        <v>197</v>
      </c>
      <c r="GK51" s="412" t="s">
        <v>197</v>
      </c>
      <c r="GL51" s="412" t="s">
        <v>197</v>
      </c>
      <c r="GM51" s="412" t="s">
        <v>197</v>
      </c>
      <c r="GN51" s="412" t="s">
        <v>197</v>
      </c>
      <c r="GO51" s="412" t="s">
        <v>197</v>
      </c>
      <c r="GP51" s="412" t="s">
        <v>197</v>
      </c>
      <c r="GQ51" s="412" t="s">
        <v>197</v>
      </c>
      <c r="GR51" s="412" t="s">
        <v>197</v>
      </c>
      <c r="GS51" s="412" t="s">
        <v>197</v>
      </c>
      <c r="GT51" s="412" t="s">
        <v>197</v>
      </c>
      <c r="GU51" s="412" t="s">
        <v>197</v>
      </c>
      <c r="GV51" s="412" t="s">
        <v>197</v>
      </c>
      <c r="GW51" s="412" t="s">
        <v>197</v>
      </c>
      <c r="GX51" s="412" t="s">
        <v>197</v>
      </c>
      <c r="GY51" s="412" t="s">
        <v>197</v>
      </c>
      <c r="GZ51" s="412" t="s">
        <v>197</v>
      </c>
      <c r="HA51" s="412" t="s">
        <v>197</v>
      </c>
      <c r="HB51" s="411">
        <v>64.5</v>
      </c>
      <c r="HC51" s="411">
        <v>127.9</v>
      </c>
      <c r="HD51" s="411">
        <v>108.5</v>
      </c>
      <c r="HE51" s="412" t="s">
        <v>197</v>
      </c>
      <c r="HF51" s="412" t="s">
        <v>197</v>
      </c>
      <c r="HG51" s="412" t="s">
        <v>197</v>
      </c>
      <c r="HH51" s="412" t="s">
        <v>197</v>
      </c>
      <c r="HI51" s="412" t="s">
        <v>197</v>
      </c>
      <c r="HJ51" s="412" t="s">
        <v>197</v>
      </c>
      <c r="HK51" s="412" t="s">
        <v>197</v>
      </c>
      <c r="HL51" s="412" t="s">
        <v>197</v>
      </c>
      <c r="HM51" s="412" t="s">
        <v>197</v>
      </c>
      <c r="HN51" s="412" t="s">
        <v>197</v>
      </c>
      <c r="HO51" s="412" t="s">
        <v>197</v>
      </c>
      <c r="HP51" s="412" t="s">
        <v>197</v>
      </c>
      <c r="HQ51" s="412" t="s">
        <v>197</v>
      </c>
      <c r="HR51" s="412" t="s">
        <v>197</v>
      </c>
      <c r="HS51" s="412" t="s">
        <v>197</v>
      </c>
      <c r="HT51" s="412" t="s">
        <v>197</v>
      </c>
      <c r="HU51" s="411">
        <v>39.6</v>
      </c>
      <c r="HV51" s="411">
        <v>98.8</v>
      </c>
      <c r="HW51" s="411">
        <v>95.1</v>
      </c>
      <c r="HX51" s="412" t="s">
        <v>197</v>
      </c>
      <c r="HY51" s="412" t="s">
        <v>197</v>
      </c>
      <c r="HZ51" s="412" t="s">
        <v>197</v>
      </c>
      <c r="IA51" s="412" t="s">
        <v>197</v>
      </c>
      <c r="IB51" s="412" t="s">
        <v>197</v>
      </c>
      <c r="IC51" s="412" t="s">
        <v>197</v>
      </c>
      <c r="ID51" s="411">
        <v>44.5</v>
      </c>
      <c r="IE51" s="412" t="s">
        <v>197</v>
      </c>
      <c r="IF51" s="412" t="s">
        <v>197</v>
      </c>
      <c r="IG51" s="412" t="s">
        <v>197</v>
      </c>
      <c r="IH51" s="411">
        <v>18.100000000000001</v>
      </c>
      <c r="II51" s="412" t="s">
        <v>197</v>
      </c>
      <c r="IJ51" s="412" t="s">
        <v>197</v>
      </c>
      <c r="IK51" s="412" t="s">
        <v>197</v>
      </c>
      <c r="IL51" s="412" t="s">
        <v>197</v>
      </c>
      <c r="IM51" s="412" t="s">
        <v>197</v>
      </c>
      <c r="IN51" s="412" t="s">
        <v>197</v>
      </c>
      <c r="IO51" s="412" t="s">
        <v>197</v>
      </c>
      <c r="IP51" s="412" t="s">
        <v>197</v>
      </c>
      <c r="IQ51" s="412" t="s">
        <v>197</v>
      </c>
      <c r="IR51" s="411">
        <v>149.30000000000001</v>
      </c>
      <c r="IS51" s="411">
        <v>62.2</v>
      </c>
      <c r="IT51" s="411">
        <v>94.8</v>
      </c>
      <c r="IU51" s="412" t="s">
        <v>197</v>
      </c>
      <c r="IV51" s="412" t="s">
        <v>197</v>
      </c>
      <c r="IW51" s="412" t="s">
        <v>197</v>
      </c>
      <c r="IX51" s="412" t="s">
        <v>197</v>
      </c>
      <c r="IY51" s="412" t="s">
        <v>197</v>
      </c>
      <c r="IZ51" s="412" t="s">
        <v>197</v>
      </c>
      <c r="JA51" s="412" t="s">
        <v>197</v>
      </c>
      <c r="JB51" s="412" t="s">
        <v>197</v>
      </c>
      <c r="JC51" s="412" t="s">
        <v>197</v>
      </c>
      <c r="JD51" s="412" t="s">
        <v>197</v>
      </c>
      <c r="JE51" s="412" t="s">
        <v>197</v>
      </c>
      <c r="JF51" s="49" t="s">
        <v>87</v>
      </c>
      <c r="JG51" s="49" t="s">
        <v>87</v>
      </c>
      <c r="JH51" s="49" t="s">
        <v>87</v>
      </c>
      <c r="JI51" s="49">
        <v>84</v>
      </c>
      <c r="JJ51" s="49">
        <v>61.7</v>
      </c>
      <c r="JK51" s="49">
        <v>46.2</v>
      </c>
      <c r="JL51" s="49">
        <v>47.1</v>
      </c>
      <c r="JM51" s="49">
        <v>28.6</v>
      </c>
      <c r="JN51" s="49">
        <v>25.9</v>
      </c>
      <c r="JO51" s="49" t="s">
        <v>87</v>
      </c>
    </row>
    <row r="52" spans="1:275">
      <c r="A52" s="45"/>
      <c r="B52" s="46" t="s">
        <v>1768</v>
      </c>
      <c r="C52" s="300" t="s">
        <v>1271</v>
      </c>
      <c r="D52" s="46" t="s">
        <v>123</v>
      </c>
      <c r="E52" s="300" t="s">
        <v>4</v>
      </c>
      <c r="F52" s="47" t="s">
        <v>197</v>
      </c>
      <c r="G52" s="47" t="s">
        <v>197</v>
      </c>
      <c r="H52" s="411">
        <v>87.7</v>
      </c>
      <c r="I52" s="411">
        <v>77.8</v>
      </c>
      <c r="J52" s="411">
        <v>53</v>
      </c>
      <c r="K52" s="412" t="s">
        <v>197</v>
      </c>
      <c r="L52" s="412" t="s">
        <v>197</v>
      </c>
      <c r="M52" s="412" t="s">
        <v>197</v>
      </c>
      <c r="N52" s="412" t="s">
        <v>197</v>
      </c>
      <c r="O52" s="412" t="s">
        <v>197</v>
      </c>
      <c r="P52" s="412" t="s">
        <v>197</v>
      </c>
      <c r="Q52" s="412" t="s">
        <v>197</v>
      </c>
      <c r="R52" s="412" t="s">
        <v>197</v>
      </c>
      <c r="S52" s="412" t="s">
        <v>197</v>
      </c>
      <c r="T52" s="412" t="s">
        <v>197</v>
      </c>
      <c r="U52" s="412" t="s">
        <v>197</v>
      </c>
      <c r="V52" s="412" t="s">
        <v>197</v>
      </c>
      <c r="W52" s="412" t="s">
        <v>197</v>
      </c>
      <c r="X52" s="412" t="s">
        <v>197</v>
      </c>
      <c r="Y52" s="412" t="s">
        <v>197</v>
      </c>
      <c r="Z52" s="412" t="s">
        <v>197</v>
      </c>
      <c r="AA52" s="412" t="s">
        <v>197</v>
      </c>
      <c r="AB52" s="412" t="s">
        <v>197</v>
      </c>
      <c r="AC52" s="412" t="s">
        <v>197</v>
      </c>
      <c r="AD52" s="412" t="s">
        <v>197</v>
      </c>
      <c r="AE52" s="412" t="s">
        <v>197</v>
      </c>
      <c r="AF52" s="412" t="s">
        <v>197</v>
      </c>
      <c r="AG52" s="412" t="s">
        <v>197</v>
      </c>
      <c r="AH52" s="412" t="s">
        <v>197</v>
      </c>
      <c r="AI52" s="412" t="s">
        <v>197</v>
      </c>
      <c r="AJ52" s="412" t="s">
        <v>197</v>
      </c>
      <c r="AK52" s="412" t="s">
        <v>197</v>
      </c>
      <c r="AL52" s="412" t="s">
        <v>197</v>
      </c>
      <c r="AM52" s="412" t="s">
        <v>197</v>
      </c>
      <c r="AN52" s="412" t="s">
        <v>197</v>
      </c>
      <c r="AO52" s="412" t="s">
        <v>197</v>
      </c>
      <c r="AP52" s="412" t="s">
        <v>197</v>
      </c>
      <c r="AQ52" s="412" t="s">
        <v>197</v>
      </c>
      <c r="AR52" s="412" t="s">
        <v>197</v>
      </c>
      <c r="AS52" s="412" t="s">
        <v>197</v>
      </c>
      <c r="AT52" s="412" t="s">
        <v>197</v>
      </c>
      <c r="AU52" s="412" t="s">
        <v>197</v>
      </c>
      <c r="AV52" s="412" t="s">
        <v>197</v>
      </c>
      <c r="AW52" s="412" t="s">
        <v>197</v>
      </c>
      <c r="AX52" s="412" t="s">
        <v>197</v>
      </c>
      <c r="AY52" s="412" t="s">
        <v>197</v>
      </c>
      <c r="AZ52" s="411">
        <v>63.8</v>
      </c>
      <c r="BA52" s="411">
        <v>55.1</v>
      </c>
      <c r="BB52" s="411">
        <v>55.5</v>
      </c>
      <c r="BC52" s="411">
        <v>97.4</v>
      </c>
      <c r="BD52" s="411">
        <v>74.400000000000006</v>
      </c>
      <c r="BE52" s="411">
        <v>79.900000000000006</v>
      </c>
      <c r="BF52" s="411">
        <v>131.6</v>
      </c>
      <c r="BG52" s="411">
        <v>70.099999999999994</v>
      </c>
      <c r="BH52" s="411">
        <v>74.7</v>
      </c>
      <c r="BI52" s="412" t="s">
        <v>197</v>
      </c>
      <c r="BJ52" s="412" t="s">
        <v>197</v>
      </c>
      <c r="BK52" s="412" t="s">
        <v>197</v>
      </c>
      <c r="BL52" s="412" t="s">
        <v>197</v>
      </c>
      <c r="BM52" s="412" t="s">
        <v>197</v>
      </c>
      <c r="BN52" s="412" t="s">
        <v>197</v>
      </c>
      <c r="BO52" s="412" t="s">
        <v>197</v>
      </c>
      <c r="BP52" s="412" t="s">
        <v>197</v>
      </c>
      <c r="BQ52" s="412" t="s">
        <v>197</v>
      </c>
      <c r="BR52" s="412" t="s">
        <v>197</v>
      </c>
      <c r="BS52" s="412" t="s">
        <v>197</v>
      </c>
      <c r="BT52" s="412" t="s">
        <v>197</v>
      </c>
      <c r="BU52" s="412" t="s">
        <v>197</v>
      </c>
      <c r="BV52" s="412" t="s">
        <v>197</v>
      </c>
      <c r="BW52" s="412" t="s">
        <v>197</v>
      </c>
      <c r="BX52" s="412" t="s">
        <v>197</v>
      </c>
      <c r="BY52" s="412" t="s">
        <v>197</v>
      </c>
      <c r="BZ52" s="412" t="s">
        <v>197</v>
      </c>
      <c r="CA52" s="412" t="s">
        <v>197</v>
      </c>
      <c r="CB52" s="412" t="s">
        <v>197</v>
      </c>
      <c r="CC52" s="412" t="s">
        <v>197</v>
      </c>
      <c r="CD52" s="412" t="s">
        <v>197</v>
      </c>
      <c r="CE52" s="412" t="s">
        <v>197</v>
      </c>
      <c r="CF52" s="412" t="s">
        <v>197</v>
      </c>
      <c r="CG52" s="412" t="s">
        <v>197</v>
      </c>
      <c r="CH52" s="412" t="s">
        <v>197</v>
      </c>
      <c r="CI52" s="412" t="s">
        <v>197</v>
      </c>
      <c r="CJ52" s="412" t="s">
        <v>197</v>
      </c>
      <c r="CK52" s="412" t="s">
        <v>197</v>
      </c>
      <c r="CL52" s="412" t="s">
        <v>197</v>
      </c>
      <c r="CM52" s="412" t="s">
        <v>197</v>
      </c>
      <c r="CN52" s="412" t="s">
        <v>197</v>
      </c>
      <c r="CO52" s="412" t="s">
        <v>197</v>
      </c>
      <c r="CP52" s="412" t="s">
        <v>197</v>
      </c>
      <c r="CQ52" s="412" t="s">
        <v>197</v>
      </c>
      <c r="CR52" s="412" t="s">
        <v>197</v>
      </c>
      <c r="CS52" s="412" t="s">
        <v>197</v>
      </c>
      <c r="CT52" s="412" t="s">
        <v>197</v>
      </c>
      <c r="CU52" s="412" t="s">
        <v>197</v>
      </c>
      <c r="CV52" s="412" t="s">
        <v>197</v>
      </c>
      <c r="CW52" s="412" t="s">
        <v>197</v>
      </c>
      <c r="CX52" s="412" t="s">
        <v>197</v>
      </c>
      <c r="CY52" s="412" t="s">
        <v>197</v>
      </c>
      <c r="CZ52" s="412" t="s">
        <v>197</v>
      </c>
      <c r="DA52" s="412" t="s">
        <v>197</v>
      </c>
      <c r="DB52" s="412" t="s">
        <v>197</v>
      </c>
      <c r="DC52" s="412" t="s">
        <v>197</v>
      </c>
      <c r="DD52" s="412" t="s">
        <v>197</v>
      </c>
      <c r="DE52" s="412" t="s">
        <v>197</v>
      </c>
      <c r="DF52" s="412" t="s">
        <v>197</v>
      </c>
      <c r="DG52" s="412" t="s">
        <v>197</v>
      </c>
      <c r="DH52" s="412" t="s">
        <v>197</v>
      </c>
      <c r="DI52" s="412" t="s">
        <v>197</v>
      </c>
      <c r="DJ52" s="412" t="s">
        <v>197</v>
      </c>
      <c r="DK52" s="412" t="s">
        <v>197</v>
      </c>
      <c r="DL52" s="412" t="s">
        <v>197</v>
      </c>
      <c r="DM52" s="412" t="s">
        <v>197</v>
      </c>
      <c r="DN52" s="412" t="s">
        <v>197</v>
      </c>
      <c r="DO52" s="412" t="s">
        <v>197</v>
      </c>
      <c r="DP52" s="412" t="s">
        <v>197</v>
      </c>
      <c r="DQ52" s="412" t="s">
        <v>197</v>
      </c>
      <c r="DR52" s="412" t="s">
        <v>197</v>
      </c>
      <c r="DS52" s="412" t="s">
        <v>197</v>
      </c>
      <c r="DT52" s="412" t="s">
        <v>197</v>
      </c>
      <c r="DU52" s="412" t="s">
        <v>197</v>
      </c>
      <c r="DV52" s="412" t="s">
        <v>197</v>
      </c>
      <c r="DW52" s="412" t="s">
        <v>197</v>
      </c>
      <c r="DX52" s="412" t="s">
        <v>197</v>
      </c>
      <c r="DY52" s="412" t="s">
        <v>197</v>
      </c>
      <c r="DZ52" s="412" t="s">
        <v>197</v>
      </c>
      <c r="EA52" s="412" t="s">
        <v>197</v>
      </c>
      <c r="EB52" s="412" t="s">
        <v>197</v>
      </c>
      <c r="EC52" s="412" t="s">
        <v>197</v>
      </c>
      <c r="ED52" s="412" t="s">
        <v>197</v>
      </c>
      <c r="EE52" s="412" t="s">
        <v>197</v>
      </c>
      <c r="EF52" s="412" t="s">
        <v>197</v>
      </c>
      <c r="EG52" s="412" t="s">
        <v>197</v>
      </c>
      <c r="EH52" s="412" t="s">
        <v>197</v>
      </c>
      <c r="EI52" s="412" t="s">
        <v>197</v>
      </c>
      <c r="EJ52" s="412" t="s">
        <v>197</v>
      </c>
      <c r="EK52" s="412" t="s">
        <v>197</v>
      </c>
      <c r="EL52" s="412" t="s">
        <v>197</v>
      </c>
      <c r="EM52" s="412" t="s">
        <v>197</v>
      </c>
      <c r="EN52" s="412" t="s">
        <v>197</v>
      </c>
      <c r="EO52" s="412" t="s">
        <v>197</v>
      </c>
      <c r="EP52" s="412" t="s">
        <v>197</v>
      </c>
      <c r="EQ52" s="412" t="s">
        <v>197</v>
      </c>
      <c r="ER52" s="412" t="s">
        <v>197</v>
      </c>
      <c r="ES52" s="412" t="s">
        <v>197</v>
      </c>
      <c r="ET52" s="412" t="s">
        <v>197</v>
      </c>
      <c r="EU52" s="412" t="s">
        <v>197</v>
      </c>
      <c r="EV52" s="411">
        <v>59.7</v>
      </c>
      <c r="EW52" s="411">
        <v>54.8</v>
      </c>
      <c r="EX52" s="411">
        <v>56.4</v>
      </c>
      <c r="EY52" s="412" t="s">
        <v>197</v>
      </c>
      <c r="EZ52" s="411">
        <v>21.6</v>
      </c>
      <c r="FA52" s="411">
        <v>13.8</v>
      </c>
      <c r="FB52" s="411">
        <v>16.8</v>
      </c>
      <c r="FC52" s="412" t="s">
        <v>197</v>
      </c>
      <c r="FD52" s="411">
        <v>122.1</v>
      </c>
      <c r="FE52" s="411">
        <v>17.600000000000001</v>
      </c>
      <c r="FF52" s="411">
        <v>62.1</v>
      </c>
      <c r="FG52" s="412" t="s">
        <v>197</v>
      </c>
      <c r="FH52" s="412" t="s">
        <v>197</v>
      </c>
      <c r="FI52" s="412" t="s">
        <v>197</v>
      </c>
      <c r="FJ52" s="412" t="s">
        <v>197</v>
      </c>
      <c r="FK52" s="412" t="s">
        <v>197</v>
      </c>
      <c r="FL52" s="412" t="s">
        <v>197</v>
      </c>
      <c r="FM52" s="411">
        <v>37.5</v>
      </c>
      <c r="FN52" s="411">
        <v>28.1</v>
      </c>
      <c r="FO52" s="411">
        <v>33.6</v>
      </c>
      <c r="FP52" s="411">
        <v>24.8</v>
      </c>
      <c r="FQ52" s="411">
        <v>15.2</v>
      </c>
      <c r="FR52" s="411">
        <v>18.600000000000001</v>
      </c>
      <c r="FS52" s="411">
        <v>46.1</v>
      </c>
      <c r="FT52" s="411">
        <v>50</v>
      </c>
      <c r="FU52" s="411">
        <v>47.6</v>
      </c>
      <c r="FV52" s="412" t="s">
        <v>197</v>
      </c>
      <c r="FW52" s="412" t="s">
        <v>197</v>
      </c>
      <c r="FX52" s="411">
        <v>129.6</v>
      </c>
      <c r="FY52" s="411">
        <v>184.3</v>
      </c>
      <c r="FZ52" s="411">
        <v>183.7</v>
      </c>
      <c r="GA52" s="411">
        <v>84.1</v>
      </c>
      <c r="GB52" s="411">
        <v>77.900000000000006</v>
      </c>
      <c r="GC52" s="411">
        <v>79.099999999999994</v>
      </c>
      <c r="GD52" s="412" t="s">
        <v>197</v>
      </c>
      <c r="GE52" s="412" t="s">
        <v>197</v>
      </c>
      <c r="GF52" s="412" t="s">
        <v>197</v>
      </c>
      <c r="GG52" s="412" t="s">
        <v>197</v>
      </c>
      <c r="GH52" s="412" t="s">
        <v>197</v>
      </c>
      <c r="GI52" s="412" t="s">
        <v>197</v>
      </c>
      <c r="GJ52" s="412" t="s">
        <v>197</v>
      </c>
      <c r="GK52" s="412" t="s">
        <v>197</v>
      </c>
      <c r="GL52" s="412" t="s">
        <v>197</v>
      </c>
      <c r="GM52" s="412" t="s">
        <v>197</v>
      </c>
      <c r="GN52" s="412" t="s">
        <v>197</v>
      </c>
      <c r="GO52" s="412" t="s">
        <v>197</v>
      </c>
      <c r="GP52" s="412" t="s">
        <v>197</v>
      </c>
      <c r="GQ52" s="412" t="s">
        <v>197</v>
      </c>
      <c r="GR52" s="412" t="s">
        <v>197</v>
      </c>
      <c r="GS52" s="412" t="s">
        <v>197</v>
      </c>
      <c r="GT52" s="412" t="s">
        <v>197</v>
      </c>
      <c r="GU52" s="412" t="s">
        <v>197</v>
      </c>
      <c r="GV52" s="412" t="s">
        <v>197</v>
      </c>
      <c r="GW52" s="412" t="s">
        <v>197</v>
      </c>
      <c r="GX52" s="412" t="s">
        <v>197</v>
      </c>
      <c r="GY52" s="412" t="s">
        <v>197</v>
      </c>
      <c r="GZ52" s="412" t="s">
        <v>197</v>
      </c>
      <c r="HA52" s="412" t="s">
        <v>197</v>
      </c>
      <c r="HB52" s="412" t="s">
        <v>197</v>
      </c>
      <c r="HC52" s="412" t="s">
        <v>197</v>
      </c>
      <c r="HD52" s="412" t="s">
        <v>197</v>
      </c>
      <c r="HE52" s="412" t="s">
        <v>197</v>
      </c>
      <c r="HF52" s="412" t="s">
        <v>197</v>
      </c>
      <c r="HG52" s="412" t="s">
        <v>197</v>
      </c>
      <c r="HH52" s="412" t="s">
        <v>197</v>
      </c>
      <c r="HI52" s="412" t="s">
        <v>197</v>
      </c>
      <c r="HJ52" s="412" t="s">
        <v>197</v>
      </c>
      <c r="HK52" s="412" t="s">
        <v>197</v>
      </c>
      <c r="HL52" s="412" t="s">
        <v>197</v>
      </c>
      <c r="HM52" s="412" t="s">
        <v>197</v>
      </c>
      <c r="HN52" s="412" t="s">
        <v>197</v>
      </c>
      <c r="HO52" s="412" t="s">
        <v>197</v>
      </c>
      <c r="HP52" s="412" t="s">
        <v>197</v>
      </c>
      <c r="HQ52" s="412" t="s">
        <v>197</v>
      </c>
      <c r="HR52" s="412" t="s">
        <v>197</v>
      </c>
      <c r="HS52" s="412" t="s">
        <v>197</v>
      </c>
      <c r="HT52" s="412" t="s">
        <v>197</v>
      </c>
      <c r="HU52" s="411">
        <v>227.6</v>
      </c>
      <c r="HV52" s="411">
        <v>136.1</v>
      </c>
      <c r="HW52" s="411">
        <v>141.80000000000001</v>
      </c>
      <c r="HX52" s="412" t="s">
        <v>197</v>
      </c>
      <c r="HY52" s="412" t="s">
        <v>197</v>
      </c>
      <c r="HZ52" s="412" t="s">
        <v>197</v>
      </c>
      <c r="IA52" s="412" t="s">
        <v>197</v>
      </c>
      <c r="IB52" s="412" t="s">
        <v>197</v>
      </c>
      <c r="IC52" s="412" t="s">
        <v>197</v>
      </c>
      <c r="ID52" s="411">
        <v>15.1</v>
      </c>
      <c r="IE52" s="412" t="s">
        <v>197</v>
      </c>
      <c r="IF52" s="412" t="s">
        <v>197</v>
      </c>
      <c r="IG52" s="412" t="s">
        <v>197</v>
      </c>
      <c r="IH52" s="411">
        <v>46.6</v>
      </c>
      <c r="II52" s="412" t="s">
        <v>197</v>
      </c>
      <c r="IJ52" s="412" t="s">
        <v>197</v>
      </c>
      <c r="IK52" s="412" t="s">
        <v>197</v>
      </c>
      <c r="IL52" s="412" t="s">
        <v>197</v>
      </c>
      <c r="IM52" s="412" t="s">
        <v>197</v>
      </c>
      <c r="IN52" s="412" t="s">
        <v>197</v>
      </c>
      <c r="IO52" s="412" t="s">
        <v>197</v>
      </c>
      <c r="IP52" s="412" t="s">
        <v>197</v>
      </c>
      <c r="IQ52" s="412" t="s">
        <v>197</v>
      </c>
      <c r="IR52" s="412" t="s">
        <v>197</v>
      </c>
      <c r="IS52" s="412" t="s">
        <v>197</v>
      </c>
      <c r="IT52" s="412" t="s">
        <v>197</v>
      </c>
      <c r="IU52" s="412" t="s">
        <v>197</v>
      </c>
      <c r="IV52" s="412" t="s">
        <v>197</v>
      </c>
      <c r="IW52" s="412" t="s">
        <v>197</v>
      </c>
      <c r="IX52" s="412" t="s">
        <v>197</v>
      </c>
      <c r="IY52" s="412" t="s">
        <v>197</v>
      </c>
      <c r="IZ52" s="412" t="s">
        <v>197</v>
      </c>
      <c r="JA52" s="412" t="s">
        <v>197</v>
      </c>
      <c r="JB52" s="412" t="s">
        <v>197</v>
      </c>
      <c r="JC52" s="412" t="s">
        <v>197</v>
      </c>
      <c r="JD52" s="412" t="s">
        <v>197</v>
      </c>
      <c r="JE52" s="412" t="s">
        <v>197</v>
      </c>
      <c r="JF52" s="49" t="s">
        <v>87</v>
      </c>
      <c r="JG52" s="49" t="s">
        <v>87</v>
      </c>
      <c r="JH52" s="49" t="s">
        <v>87</v>
      </c>
      <c r="JI52" s="49">
        <v>82.1</v>
      </c>
      <c r="JJ52" s="49">
        <v>41.9</v>
      </c>
      <c r="JK52" s="49">
        <v>32.200000000000003</v>
      </c>
      <c r="JL52" s="49">
        <v>49</v>
      </c>
      <c r="JM52" s="49">
        <v>30.5</v>
      </c>
      <c r="JN52" s="49">
        <v>43.9</v>
      </c>
      <c r="JO52" s="49" t="s">
        <v>87</v>
      </c>
    </row>
    <row r="53" spans="1:275">
      <c r="A53" s="45"/>
      <c r="B53" s="46" t="s">
        <v>1769</v>
      </c>
      <c r="C53" s="300" t="s">
        <v>1272</v>
      </c>
      <c r="D53" s="46" t="s">
        <v>123</v>
      </c>
      <c r="E53" s="300" t="s">
        <v>4</v>
      </c>
      <c r="F53" s="47" t="s">
        <v>197</v>
      </c>
      <c r="G53" s="47" t="s">
        <v>197</v>
      </c>
      <c r="H53" s="411">
        <v>82.2</v>
      </c>
      <c r="I53" s="411">
        <v>80.8</v>
      </c>
      <c r="J53" s="411">
        <v>39.200000000000003</v>
      </c>
      <c r="K53" s="412" t="s">
        <v>197</v>
      </c>
      <c r="L53" s="411">
        <v>246.4</v>
      </c>
      <c r="M53" s="411">
        <v>302.10000000000002</v>
      </c>
      <c r="N53" s="412" t="s">
        <v>197</v>
      </c>
      <c r="O53" s="412" t="s">
        <v>197</v>
      </c>
      <c r="P53" s="412" t="s">
        <v>197</v>
      </c>
      <c r="Q53" s="412" t="s">
        <v>197</v>
      </c>
      <c r="R53" s="411">
        <v>289.39999999999998</v>
      </c>
      <c r="S53" s="412" t="s">
        <v>197</v>
      </c>
      <c r="T53" s="412" t="s">
        <v>197</v>
      </c>
      <c r="U53" s="412" t="s">
        <v>197</v>
      </c>
      <c r="V53" s="412" t="s">
        <v>197</v>
      </c>
      <c r="W53" s="412" t="s">
        <v>197</v>
      </c>
      <c r="X53" s="412" t="s">
        <v>197</v>
      </c>
      <c r="Y53" s="412" t="s">
        <v>197</v>
      </c>
      <c r="Z53" s="411">
        <v>149.19999999999999</v>
      </c>
      <c r="AA53" s="411">
        <v>92.6</v>
      </c>
      <c r="AB53" s="412" t="s">
        <v>197</v>
      </c>
      <c r="AC53" s="412" t="s">
        <v>197</v>
      </c>
      <c r="AD53" s="412" t="s">
        <v>197</v>
      </c>
      <c r="AE53" s="412" t="s">
        <v>197</v>
      </c>
      <c r="AF53" s="412" t="s">
        <v>197</v>
      </c>
      <c r="AG53" s="412" t="s">
        <v>197</v>
      </c>
      <c r="AH53" s="412" t="s">
        <v>197</v>
      </c>
      <c r="AI53" s="412" t="s">
        <v>197</v>
      </c>
      <c r="AJ53" s="412" t="s">
        <v>197</v>
      </c>
      <c r="AK53" s="412" t="s">
        <v>197</v>
      </c>
      <c r="AL53" s="412" t="s">
        <v>197</v>
      </c>
      <c r="AM53" s="412" t="s">
        <v>197</v>
      </c>
      <c r="AN53" s="412" t="s">
        <v>197</v>
      </c>
      <c r="AO53" s="412" t="s">
        <v>197</v>
      </c>
      <c r="AP53" s="412" t="s">
        <v>197</v>
      </c>
      <c r="AQ53" s="412" t="s">
        <v>197</v>
      </c>
      <c r="AR53" s="412" t="s">
        <v>197</v>
      </c>
      <c r="AS53" s="412" t="s">
        <v>197</v>
      </c>
      <c r="AT53" s="412" t="s">
        <v>197</v>
      </c>
      <c r="AU53" s="412" t="s">
        <v>197</v>
      </c>
      <c r="AV53" s="412" t="s">
        <v>197</v>
      </c>
      <c r="AW53" s="412" t="s">
        <v>197</v>
      </c>
      <c r="AX53" s="412" t="s">
        <v>197</v>
      </c>
      <c r="AY53" s="412" t="s">
        <v>197</v>
      </c>
      <c r="AZ53" s="411">
        <v>128.19999999999999</v>
      </c>
      <c r="BA53" s="411">
        <v>135.80000000000001</v>
      </c>
      <c r="BB53" s="411">
        <v>135.5</v>
      </c>
      <c r="BC53" s="411">
        <v>92.8</v>
      </c>
      <c r="BD53" s="411">
        <v>83.3</v>
      </c>
      <c r="BE53" s="411">
        <v>85.6</v>
      </c>
      <c r="BF53" s="411">
        <v>119.9</v>
      </c>
      <c r="BG53" s="411">
        <v>119.7</v>
      </c>
      <c r="BH53" s="411">
        <v>119.7</v>
      </c>
      <c r="BI53" s="411">
        <v>155.80000000000001</v>
      </c>
      <c r="BJ53" s="411">
        <v>127.7</v>
      </c>
      <c r="BK53" s="411">
        <v>142</v>
      </c>
      <c r="BL53" s="412" t="s">
        <v>197</v>
      </c>
      <c r="BM53" s="412" t="s">
        <v>197</v>
      </c>
      <c r="BN53" s="412" t="s">
        <v>197</v>
      </c>
      <c r="BO53" s="412" t="s">
        <v>197</v>
      </c>
      <c r="BP53" s="412" t="s">
        <v>197</v>
      </c>
      <c r="BQ53" s="412" t="s">
        <v>197</v>
      </c>
      <c r="BR53" s="412" t="s">
        <v>197</v>
      </c>
      <c r="BS53" s="412" t="s">
        <v>197</v>
      </c>
      <c r="BT53" s="412" t="s">
        <v>197</v>
      </c>
      <c r="BU53" s="412" t="s">
        <v>197</v>
      </c>
      <c r="BV53" s="412" t="s">
        <v>197</v>
      </c>
      <c r="BW53" s="412" t="s">
        <v>197</v>
      </c>
      <c r="BX53" s="412" t="s">
        <v>197</v>
      </c>
      <c r="BY53" s="412" t="s">
        <v>197</v>
      </c>
      <c r="BZ53" s="412" t="s">
        <v>197</v>
      </c>
      <c r="CA53" s="412" t="s">
        <v>197</v>
      </c>
      <c r="CB53" s="412" t="s">
        <v>197</v>
      </c>
      <c r="CC53" s="412" t="s">
        <v>197</v>
      </c>
      <c r="CD53" s="412" t="s">
        <v>197</v>
      </c>
      <c r="CE53" s="412" t="s">
        <v>197</v>
      </c>
      <c r="CF53" s="412" t="s">
        <v>197</v>
      </c>
      <c r="CG53" s="412" t="s">
        <v>197</v>
      </c>
      <c r="CH53" s="412" t="s">
        <v>197</v>
      </c>
      <c r="CI53" s="412" t="s">
        <v>197</v>
      </c>
      <c r="CJ53" s="412" t="s">
        <v>197</v>
      </c>
      <c r="CK53" s="412" t="s">
        <v>197</v>
      </c>
      <c r="CL53" s="412" t="s">
        <v>197</v>
      </c>
      <c r="CM53" s="412" t="s">
        <v>197</v>
      </c>
      <c r="CN53" s="412" t="s">
        <v>197</v>
      </c>
      <c r="CO53" s="412" t="s">
        <v>197</v>
      </c>
      <c r="CP53" s="412" t="s">
        <v>197</v>
      </c>
      <c r="CQ53" s="412" t="s">
        <v>197</v>
      </c>
      <c r="CR53" s="412" t="s">
        <v>197</v>
      </c>
      <c r="CS53" s="412" t="s">
        <v>197</v>
      </c>
      <c r="CT53" s="412" t="s">
        <v>197</v>
      </c>
      <c r="CU53" s="412" t="s">
        <v>197</v>
      </c>
      <c r="CV53" s="412" t="s">
        <v>197</v>
      </c>
      <c r="CW53" s="412" t="s">
        <v>197</v>
      </c>
      <c r="CX53" s="412" t="s">
        <v>197</v>
      </c>
      <c r="CY53" s="412" t="s">
        <v>197</v>
      </c>
      <c r="CZ53" s="412" t="s">
        <v>197</v>
      </c>
      <c r="DA53" s="412" t="s">
        <v>197</v>
      </c>
      <c r="DB53" s="412" t="s">
        <v>197</v>
      </c>
      <c r="DC53" s="412" t="s">
        <v>197</v>
      </c>
      <c r="DD53" s="412" t="s">
        <v>197</v>
      </c>
      <c r="DE53" s="412" t="s">
        <v>197</v>
      </c>
      <c r="DF53" s="412" t="s">
        <v>197</v>
      </c>
      <c r="DG53" s="412" t="s">
        <v>197</v>
      </c>
      <c r="DH53" s="412" t="s">
        <v>197</v>
      </c>
      <c r="DI53" s="412" t="s">
        <v>197</v>
      </c>
      <c r="DJ53" s="412" t="s">
        <v>197</v>
      </c>
      <c r="DK53" s="412" t="s">
        <v>197</v>
      </c>
      <c r="DL53" s="412" t="s">
        <v>197</v>
      </c>
      <c r="DM53" s="412" t="s">
        <v>197</v>
      </c>
      <c r="DN53" s="412" t="s">
        <v>197</v>
      </c>
      <c r="DO53" s="412" t="s">
        <v>197</v>
      </c>
      <c r="DP53" s="412" t="s">
        <v>197</v>
      </c>
      <c r="DQ53" s="412" t="s">
        <v>197</v>
      </c>
      <c r="DR53" s="412" t="s">
        <v>197</v>
      </c>
      <c r="DS53" s="412" t="s">
        <v>197</v>
      </c>
      <c r="DT53" s="412" t="s">
        <v>197</v>
      </c>
      <c r="DU53" s="412" t="s">
        <v>197</v>
      </c>
      <c r="DV53" s="412" t="s">
        <v>197</v>
      </c>
      <c r="DW53" s="412" t="s">
        <v>197</v>
      </c>
      <c r="DX53" s="412" t="s">
        <v>197</v>
      </c>
      <c r="DY53" s="412" t="s">
        <v>197</v>
      </c>
      <c r="DZ53" s="412" t="s">
        <v>197</v>
      </c>
      <c r="EA53" s="412" t="s">
        <v>197</v>
      </c>
      <c r="EB53" s="412" t="s">
        <v>197</v>
      </c>
      <c r="EC53" s="412" t="s">
        <v>197</v>
      </c>
      <c r="ED53" s="412" t="s">
        <v>197</v>
      </c>
      <c r="EE53" s="412" t="s">
        <v>197</v>
      </c>
      <c r="EF53" s="412" t="s">
        <v>197</v>
      </c>
      <c r="EG53" s="412" t="s">
        <v>197</v>
      </c>
      <c r="EH53" s="412" t="s">
        <v>197</v>
      </c>
      <c r="EI53" s="412" t="s">
        <v>197</v>
      </c>
      <c r="EJ53" s="412" t="s">
        <v>197</v>
      </c>
      <c r="EK53" s="412" t="s">
        <v>197</v>
      </c>
      <c r="EL53" s="412" t="s">
        <v>197</v>
      </c>
      <c r="EM53" s="412" t="s">
        <v>197</v>
      </c>
      <c r="EN53" s="412" t="s">
        <v>197</v>
      </c>
      <c r="EO53" s="412" t="s">
        <v>197</v>
      </c>
      <c r="EP53" s="412" t="s">
        <v>197</v>
      </c>
      <c r="EQ53" s="412" t="s">
        <v>197</v>
      </c>
      <c r="ER53" s="412" t="s">
        <v>197</v>
      </c>
      <c r="ES53" s="412" t="s">
        <v>197</v>
      </c>
      <c r="ET53" s="411">
        <v>80.900000000000006</v>
      </c>
      <c r="EU53" s="412" t="s">
        <v>197</v>
      </c>
      <c r="EV53" s="411">
        <v>118.8</v>
      </c>
      <c r="EW53" s="411">
        <v>102.4</v>
      </c>
      <c r="EX53" s="411">
        <v>107.7</v>
      </c>
      <c r="EY53" s="412" t="s">
        <v>197</v>
      </c>
      <c r="EZ53" s="412" t="s">
        <v>197</v>
      </c>
      <c r="FA53" s="412" t="s">
        <v>197</v>
      </c>
      <c r="FB53" s="412" t="s">
        <v>197</v>
      </c>
      <c r="FC53" s="412" t="s">
        <v>197</v>
      </c>
      <c r="FD53" s="411">
        <v>121.8</v>
      </c>
      <c r="FE53" s="411">
        <v>117.1</v>
      </c>
      <c r="FF53" s="411">
        <v>119.1</v>
      </c>
      <c r="FG53" s="412" t="s">
        <v>197</v>
      </c>
      <c r="FH53" s="412" t="s">
        <v>197</v>
      </c>
      <c r="FI53" s="412" t="s">
        <v>197</v>
      </c>
      <c r="FJ53" s="412" t="s">
        <v>197</v>
      </c>
      <c r="FK53" s="412" t="s">
        <v>197</v>
      </c>
      <c r="FL53" s="412" t="s">
        <v>197</v>
      </c>
      <c r="FM53" s="411">
        <v>47.8</v>
      </c>
      <c r="FN53" s="411">
        <v>99.6</v>
      </c>
      <c r="FO53" s="411">
        <v>69.5</v>
      </c>
      <c r="FP53" s="412" t="s">
        <v>197</v>
      </c>
      <c r="FQ53" s="412" t="s">
        <v>197</v>
      </c>
      <c r="FR53" s="412" t="s">
        <v>197</v>
      </c>
      <c r="FS53" s="411">
        <v>61.4</v>
      </c>
      <c r="FT53" s="411">
        <v>85.1</v>
      </c>
      <c r="FU53" s="411">
        <v>70.400000000000006</v>
      </c>
      <c r="FV53" s="412" t="s">
        <v>197</v>
      </c>
      <c r="FW53" s="412" t="s">
        <v>197</v>
      </c>
      <c r="FX53" s="411">
        <v>73.3</v>
      </c>
      <c r="FY53" s="411">
        <v>147.69999999999999</v>
      </c>
      <c r="FZ53" s="411">
        <v>146.9</v>
      </c>
      <c r="GA53" s="411">
        <v>84.8</v>
      </c>
      <c r="GB53" s="411">
        <v>84</v>
      </c>
      <c r="GC53" s="411">
        <v>84.2</v>
      </c>
      <c r="GD53" s="412" t="s">
        <v>197</v>
      </c>
      <c r="GE53" s="412" t="s">
        <v>197</v>
      </c>
      <c r="GF53" s="412" t="s">
        <v>197</v>
      </c>
      <c r="GG53" s="412" t="s">
        <v>197</v>
      </c>
      <c r="GH53" s="412" t="s">
        <v>197</v>
      </c>
      <c r="GI53" s="412" t="s">
        <v>197</v>
      </c>
      <c r="GJ53" s="412" t="s">
        <v>197</v>
      </c>
      <c r="GK53" s="412" t="s">
        <v>197</v>
      </c>
      <c r="GL53" s="412" t="s">
        <v>197</v>
      </c>
      <c r="GM53" s="412" t="s">
        <v>197</v>
      </c>
      <c r="GN53" s="412" t="s">
        <v>197</v>
      </c>
      <c r="GO53" s="412" t="s">
        <v>197</v>
      </c>
      <c r="GP53" s="412" t="s">
        <v>197</v>
      </c>
      <c r="GQ53" s="412" t="s">
        <v>197</v>
      </c>
      <c r="GR53" s="412" t="s">
        <v>197</v>
      </c>
      <c r="GS53" s="412" t="s">
        <v>197</v>
      </c>
      <c r="GT53" s="412" t="s">
        <v>197</v>
      </c>
      <c r="GU53" s="412" t="s">
        <v>197</v>
      </c>
      <c r="GV53" s="412" t="s">
        <v>197</v>
      </c>
      <c r="GW53" s="412" t="s">
        <v>197</v>
      </c>
      <c r="GX53" s="412" t="s">
        <v>197</v>
      </c>
      <c r="GY53" s="412" t="s">
        <v>197</v>
      </c>
      <c r="GZ53" s="412" t="s">
        <v>197</v>
      </c>
      <c r="HA53" s="412" t="s">
        <v>197</v>
      </c>
      <c r="HB53" s="412" t="s">
        <v>197</v>
      </c>
      <c r="HC53" s="412" t="s">
        <v>197</v>
      </c>
      <c r="HD53" s="412" t="s">
        <v>197</v>
      </c>
      <c r="HE53" s="412" t="s">
        <v>197</v>
      </c>
      <c r="HF53" s="412" t="s">
        <v>197</v>
      </c>
      <c r="HG53" s="412" t="s">
        <v>197</v>
      </c>
      <c r="HH53" s="412" t="s">
        <v>197</v>
      </c>
      <c r="HI53" s="412" t="s">
        <v>197</v>
      </c>
      <c r="HJ53" s="412" t="s">
        <v>197</v>
      </c>
      <c r="HK53" s="412" t="s">
        <v>197</v>
      </c>
      <c r="HL53" s="412" t="s">
        <v>197</v>
      </c>
      <c r="HM53" s="412" t="s">
        <v>197</v>
      </c>
      <c r="HN53" s="412" t="s">
        <v>197</v>
      </c>
      <c r="HO53" s="412" t="s">
        <v>197</v>
      </c>
      <c r="HP53" s="412" t="s">
        <v>197</v>
      </c>
      <c r="HQ53" s="412" t="s">
        <v>197</v>
      </c>
      <c r="HR53" s="412" t="s">
        <v>197</v>
      </c>
      <c r="HS53" s="412" t="s">
        <v>197</v>
      </c>
      <c r="HT53" s="412" t="s">
        <v>197</v>
      </c>
      <c r="HU53" s="411">
        <v>25.2</v>
      </c>
      <c r="HV53" s="411">
        <v>104.1</v>
      </c>
      <c r="HW53" s="411">
        <v>99.2</v>
      </c>
      <c r="HX53" s="412" t="s">
        <v>197</v>
      </c>
      <c r="HY53" s="412" t="s">
        <v>197</v>
      </c>
      <c r="HZ53" s="412" t="s">
        <v>197</v>
      </c>
      <c r="IA53" s="412" t="s">
        <v>197</v>
      </c>
      <c r="IB53" s="412" t="s">
        <v>197</v>
      </c>
      <c r="IC53" s="412" t="s">
        <v>197</v>
      </c>
      <c r="ID53" s="411">
        <v>26.6</v>
      </c>
      <c r="IE53" s="412" t="s">
        <v>197</v>
      </c>
      <c r="IF53" s="412" t="s">
        <v>197</v>
      </c>
      <c r="IG53" s="412" t="s">
        <v>197</v>
      </c>
      <c r="IH53" s="411">
        <v>75.900000000000006</v>
      </c>
      <c r="II53" s="412" t="s">
        <v>197</v>
      </c>
      <c r="IJ53" s="412" t="s">
        <v>197</v>
      </c>
      <c r="IK53" s="412" t="s">
        <v>197</v>
      </c>
      <c r="IL53" s="412" t="s">
        <v>197</v>
      </c>
      <c r="IM53" s="412" t="s">
        <v>197</v>
      </c>
      <c r="IN53" s="412" t="s">
        <v>197</v>
      </c>
      <c r="IO53" s="412" t="s">
        <v>197</v>
      </c>
      <c r="IP53" s="412" t="s">
        <v>197</v>
      </c>
      <c r="IQ53" s="412" t="s">
        <v>197</v>
      </c>
      <c r="IR53" s="412" t="s">
        <v>197</v>
      </c>
      <c r="IS53" s="412" t="s">
        <v>197</v>
      </c>
      <c r="IT53" s="412" t="s">
        <v>197</v>
      </c>
      <c r="IU53" s="412" t="s">
        <v>197</v>
      </c>
      <c r="IV53" s="412" t="s">
        <v>197</v>
      </c>
      <c r="IW53" s="412" t="s">
        <v>197</v>
      </c>
      <c r="IX53" s="412" t="s">
        <v>197</v>
      </c>
      <c r="IY53" s="412" t="s">
        <v>197</v>
      </c>
      <c r="IZ53" s="412" t="s">
        <v>197</v>
      </c>
      <c r="JA53" s="412" t="s">
        <v>197</v>
      </c>
      <c r="JB53" s="412" t="s">
        <v>197</v>
      </c>
      <c r="JC53" s="412" t="s">
        <v>197</v>
      </c>
      <c r="JD53" s="412" t="s">
        <v>197</v>
      </c>
      <c r="JE53" s="412" t="s">
        <v>197</v>
      </c>
      <c r="JF53" s="49" t="s">
        <v>87</v>
      </c>
      <c r="JG53" s="49" t="s">
        <v>87</v>
      </c>
      <c r="JH53" s="49" t="s">
        <v>87</v>
      </c>
      <c r="JI53" s="49">
        <v>130.69999999999999</v>
      </c>
      <c r="JJ53" s="49">
        <v>81.400000000000006</v>
      </c>
      <c r="JK53" s="49">
        <v>65</v>
      </c>
      <c r="JL53" s="49">
        <v>68.2</v>
      </c>
      <c r="JM53" s="49">
        <v>30.2</v>
      </c>
      <c r="JN53" s="49">
        <v>74</v>
      </c>
      <c r="JO53" s="49" t="s">
        <v>87</v>
      </c>
    </row>
    <row r="54" spans="1:275">
      <c r="A54" s="45"/>
      <c r="B54" s="46" t="s">
        <v>1770</v>
      </c>
      <c r="C54" s="300" t="s">
        <v>1273</v>
      </c>
      <c r="D54" s="46" t="s">
        <v>123</v>
      </c>
      <c r="E54" s="300" t="s">
        <v>4</v>
      </c>
      <c r="F54" s="47" t="s">
        <v>197</v>
      </c>
      <c r="G54" s="47" t="s">
        <v>197</v>
      </c>
      <c r="H54" s="411">
        <v>51.2</v>
      </c>
      <c r="I54" s="411">
        <v>51</v>
      </c>
      <c r="J54" s="411">
        <v>55.1</v>
      </c>
      <c r="K54" s="412" t="s">
        <v>197</v>
      </c>
      <c r="L54" s="412" t="s">
        <v>197</v>
      </c>
      <c r="M54" s="412" t="s">
        <v>197</v>
      </c>
      <c r="N54" s="412" t="s">
        <v>197</v>
      </c>
      <c r="O54" s="412" t="s">
        <v>197</v>
      </c>
      <c r="P54" s="412" t="s">
        <v>197</v>
      </c>
      <c r="Q54" s="412" t="s">
        <v>197</v>
      </c>
      <c r="R54" s="412" t="s">
        <v>197</v>
      </c>
      <c r="S54" s="412" t="s">
        <v>197</v>
      </c>
      <c r="T54" s="412" t="s">
        <v>197</v>
      </c>
      <c r="U54" s="412" t="s">
        <v>197</v>
      </c>
      <c r="V54" s="412" t="s">
        <v>197</v>
      </c>
      <c r="W54" s="412" t="s">
        <v>197</v>
      </c>
      <c r="X54" s="412" t="s">
        <v>197</v>
      </c>
      <c r="Y54" s="412" t="s">
        <v>197</v>
      </c>
      <c r="Z54" s="412" t="s">
        <v>197</v>
      </c>
      <c r="AA54" s="412" t="s">
        <v>197</v>
      </c>
      <c r="AB54" s="412" t="s">
        <v>197</v>
      </c>
      <c r="AC54" s="412" t="s">
        <v>197</v>
      </c>
      <c r="AD54" s="412" t="s">
        <v>197</v>
      </c>
      <c r="AE54" s="412" t="s">
        <v>197</v>
      </c>
      <c r="AF54" s="412" t="s">
        <v>197</v>
      </c>
      <c r="AG54" s="412" t="s">
        <v>197</v>
      </c>
      <c r="AH54" s="412" t="s">
        <v>197</v>
      </c>
      <c r="AI54" s="412" t="s">
        <v>197</v>
      </c>
      <c r="AJ54" s="412" t="s">
        <v>197</v>
      </c>
      <c r="AK54" s="412" t="s">
        <v>197</v>
      </c>
      <c r="AL54" s="412" t="s">
        <v>197</v>
      </c>
      <c r="AM54" s="412" t="s">
        <v>197</v>
      </c>
      <c r="AN54" s="412" t="s">
        <v>197</v>
      </c>
      <c r="AO54" s="412" t="s">
        <v>197</v>
      </c>
      <c r="AP54" s="412" t="s">
        <v>197</v>
      </c>
      <c r="AQ54" s="412" t="s">
        <v>197</v>
      </c>
      <c r="AR54" s="412" t="s">
        <v>197</v>
      </c>
      <c r="AS54" s="412" t="s">
        <v>197</v>
      </c>
      <c r="AT54" s="412" t="s">
        <v>197</v>
      </c>
      <c r="AU54" s="412" t="s">
        <v>197</v>
      </c>
      <c r="AV54" s="412" t="s">
        <v>197</v>
      </c>
      <c r="AW54" s="412" t="s">
        <v>197</v>
      </c>
      <c r="AX54" s="412" t="s">
        <v>197</v>
      </c>
      <c r="AY54" s="412" t="s">
        <v>197</v>
      </c>
      <c r="AZ54" s="411">
        <v>36.299999999999997</v>
      </c>
      <c r="BA54" s="411">
        <v>46.8</v>
      </c>
      <c r="BB54" s="411">
        <v>46.4</v>
      </c>
      <c r="BC54" s="411">
        <v>73.8</v>
      </c>
      <c r="BD54" s="411">
        <v>38.799999999999997</v>
      </c>
      <c r="BE54" s="411">
        <v>47.1</v>
      </c>
      <c r="BF54" s="411">
        <v>70</v>
      </c>
      <c r="BG54" s="411">
        <v>46.6</v>
      </c>
      <c r="BH54" s="411">
        <v>48.4</v>
      </c>
      <c r="BI54" s="412" t="s">
        <v>197</v>
      </c>
      <c r="BJ54" s="412" t="s">
        <v>197</v>
      </c>
      <c r="BK54" s="412" t="s">
        <v>197</v>
      </c>
      <c r="BL54" s="412" t="s">
        <v>197</v>
      </c>
      <c r="BM54" s="412" t="s">
        <v>197</v>
      </c>
      <c r="BN54" s="412" t="s">
        <v>197</v>
      </c>
      <c r="BO54" s="412" t="s">
        <v>197</v>
      </c>
      <c r="BP54" s="412" t="s">
        <v>197</v>
      </c>
      <c r="BQ54" s="412" t="s">
        <v>197</v>
      </c>
      <c r="BR54" s="412" t="s">
        <v>197</v>
      </c>
      <c r="BS54" s="412" t="s">
        <v>197</v>
      </c>
      <c r="BT54" s="412" t="s">
        <v>197</v>
      </c>
      <c r="BU54" s="412" t="s">
        <v>197</v>
      </c>
      <c r="BV54" s="412" t="s">
        <v>197</v>
      </c>
      <c r="BW54" s="412" t="s">
        <v>197</v>
      </c>
      <c r="BX54" s="412" t="s">
        <v>197</v>
      </c>
      <c r="BY54" s="412" t="s">
        <v>197</v>
      </c>
      <c r="BZ54" s="412" t="s">
        <v>197</v>
      </c>
      <c r="CA54" s="412" t="s">
        <v>197</v>
      </c>
      <c r="CB54" s="412" t="s">
        <v>197</v>
      </c>
      <c r="CC54" s="412" t="s">
        <v>197</v>
      </c>
      <c r="CD54" s="412" t="s">
        <v>197</v>
      </c>
      <c r="CE54" s="412" t="s">
        <v>197</v>
      </c>
      <c r="CF54" s="412" t="s">
        <v>197</v>
      </c>
      <c r="CG54" s="412" t="s">
        <v>197</v>
      </c>
      <c r="CH54" s="412" t="s">
        <v>197</v>
      </c>
      <c r="CI54" s="412" t="s">
        <v>197</v>
      </c>
      <c r="CJ54" s="412" t="s">
        <v>197</v>
      </c>
      <c r="CK54" s="412" t="s">
        <v>197</v>
      </c>
      <c r="CL54" s="412" t="s">
        <v>197</v>
      </c>
      <c r="CM54" s="412" t="s">
        <v>197</v>
      </c>
      <c r="CN54" s="412" t="s">
        <v>197</v>
      </c>
      <c r="CO54" s="412" t="s">
        <v>197</v>
      </c>
      <c r="CP54" s="412" t="s">
        <v>197</v>
      </c>
      <c r="CQ54" s="412" t="s">
        <v>197</v>
      </c>
      <c r="CR54" s="412" t="s">
        <v>197</v>
      </c>
      <c r="CS54" s="412" t="s">
        <v>197</v>
      </c>
      <c r="CT54" s="412" t="s">
        <v>197</v>
      </c>
      <c r="CU54" s="412" t="s">
        <v>197</v>
      </c>
      <c r="CV54" s="412" t="s">
        <v>197</v>
      </c>
      <c r="CW54" s="412" t="s">
        <v>197</v>
      </c>
      <c r="CX54" s="412" t="s">
        <v>197</v>
      </c>
      <c r="CY54" s="412" t="s">
        <v>197</v>
      </c>
      <c r="CZ54" s="412" t="s">
        <v>197</v>
      </c>
      <c r="DA54" s="412" t="s">
        <v>197</v>
      </c>
      <c r="DB54" s="412" t="s">
        <v>197</v>
      </c>
      <c r="DC54" s="412" t="s">
        <v>197</v>
      </c>
      <c r="DD54" s="412" t="s">
        <v>197</v>
      </c>
      <c r="DE54" s="412" t="s">
        <v>197</v>
      </c>
      <c r="DF54" s="412" t="s">
        <v>197</v>
      </c>
      <c r="DG54" s="412" t="s">
        <v>197</v>
      </c>
      <c r="DH54" s="412" t="s">
        <v>197</v>
      </c>
      <c r="DI54" s="412" t="s">
        <v>197</v>
      </c>
      <c r="DJ54" s="412" t="s">
        <v>197</v>
      </c>
      <c r="DK54" s="412" t="s">
        <v>197</v>
      </c>
      <c r="DL54" s="412" t="s">
        <v>197</v>
      </c>
      <c r="DM54" s="412" t="s">
        <v>197</v>
      </c>
      <c r="DN54" s="412" t="s">
        <v>197</v>
      </c>
      <c r="DO54" s="412" t="s">
        <v>197</v>
      </c>
      <c r="DP54" s="412" t="s">
        <v>197</v>
      </c>
      <c r="DQ54" s="412" t="s">
        <v>197</v>
      </c>
      <c r="DR54" s="412" t="s">
        <v>197</v>
      </c>
      <c r="DS54" s="412" t="s">
        <v>197</v>
      </c>
      <c r="DT54" s="412" t="s">
        <v>197</v>
      </c>
      <c r="DU54" s="412" t="s">
        <v>197</v>
      </c>
      <c r="DV54" s="412" t="s">
        <v>197</v>
      </c>
      <c r="DW54" s="412" t="s">
        <v>197</v>
      </c>
      <c r="DX54" s="412" t="s">
        <v>197</v>
      </c>
      <c r="DY54" s="412" t="s">
        <v>197</v>
      </c>
      <c r="DZ54" s="412" t="s">
        <v>197</v>
      </c>
      <c r="EA54" s="412" t="s">
        <v>197</v>
      </c>
      <c r="EB54" s="412" t="s">
        <v>197</v>
      </c>
      <c r="EC54" s="412" t="s">
        <v>197</v>
      </c>
      <c r="ED54" s="412" t="s">
        <v>197</v>
      </c>
      <c r="EE54" s="412" t="s">
        <v>197</v>
      </c>
      <c r="EF54" s="412" t="s">
        <v>197</v>
      </c>
      <c r="EG54" s="412" t="s">
        <v>197</v>
      </c>
      <c r="EH54" s="412" t="s">
        <v>197</v>
      </c>
      <c r="EI54" s="412" t="s">
        <v>197</v>
      </c>
      <c r="EJ54" s="412" t="s">
        <v>197</v>
      </c>
      <c r="EK54" s="412" t="s">
        <v>197</v>
      </c>
      <c r="EL54" s="412" t="s">
        <v>197</v>
      </c>
      <c r="EM54" s="412" t="s">
        <v>197</v>
      </c>
      <c r="EN54" s="412" t="s">
        <v>197</v>
      </c>
      <c r="EO54" s="412" t="s">
        <v>197</v>
      </c>
      <c r="EP54" s="412" t="s">
        <v>197</v>
      </c>
      <c r="EQ54" s="412" t="s">
        <v>197</v>
      </c>
      <c r="ER54" s="412" t="s">
        <v>197</v>
      </c>
      <c r="ES54" s="412" t="s">
        <v>197</v>
      </c>
      <c r="ET54" s="412" t="s">
        <v>197</v>
      </c>
      <c r="EU54" s="412" t="s">
        <v>197</v>
      </c>
      <c r="EV54" s="411">
        <v>33.200000000000003</v>
      </c>
      <c r="EW54" s="411">
        <v>30.9</v>
      </c>
      <c r="EX54" s="411">
        <v>31.6</v>
      </c>
      <c r="EY54" s="412" t="s">
        <v>197</v>
      </c>
      <c r="EZ54" s="412" t="s">
        <v>197</v>
      </c>
      <c r="FA54" s="412" t="s">
        <v>197</v>
      </c>
      <c r="FB54" s="412" t="s">
        <v>197</v>
      </c>
      <c r="FC54" s="412" t="s">
        <v>197</v>
      </c>
      <c r="FD54" s="412" t="s">
        <v>197</v>
      </c>
      <c r="FE54" s="412" t="s">
        <v>197</v>
      </c>
      <c r="FF54" s="412" t="s">
        <v>197</v>
      </c>
      <c r="FG54" s="412" t="s">
        <v>197</v>
      </c>
      <c r="FH54" s="412" t="s">
        <v>197</v>
      </c>
      <c r="FI54" s="412" t="s">
        <v>197</v>
      </c>
      <c r="FJ54" s="412" t="s">
        <v>197</v>
      </c>
      <c r="FK54" s="412" t="s">
        <v>197</v>
      </c>
      <c r="FL54" s="412" t="s">
        <v>197</v>
      </c>
      <c r="FM54" s="411">
        <v>26.2</v>
      </c>
      <c r="FN54" s="411">
        <v>38.4</v>
      </c>
      <c r="FO54" s="411">
        <v>31.3</v>
      </c>
      <c r="FP54" s="412" t="s">
        <v>197</v>
      </c>
      <c r="FQ54" s="412" t="s">
        <v>197</v>
      </c>
      <c r="FR54" s="412" t="s">
        <v>197</v>
      </c>
      <c r="FS54" s="411">
        <v>21.5</v>
      </c>
      <c r="FT54" s="411">
        <v>58</v>
      </c>
      <c r="FU54" s="411">
        <v>35.299999999999997</v>
      </c>
      <c r="FV54" s="412" t="s">
        <v>197</v>
      </c>
      <c r="FW54" s="412" t="s">
        <v>197</v>
      </c>
      <c r="FX54" s="411">
        <v>67</v>
      </c>
      <c r="FY54" s="411">
        <v>99.8</v>
      </c>
      <c r="FZ54" s="411">
        <v>99.4</v>
      </c>
      <c r="GA54" s="411">
        <v>28.1</v>
      </c>
      <c r="GB54" s="411">
        <v>35.700000000000003</v>
      </c>
      <c r="GC54" s="411">
        <v>34.200000000000003</v>
      </c>
      <c r="GD54" s="412" t="s">
        <v>197</v>
      </c>
      <c r="GE54" s="412" t="s">
        <v>197</v>
      </c>
      <c r="GF54" s="412" t="s">
        <v>197</v>
      </c>
      <c r="GG54" s="412" t="s">
        <v>197</v>
      </c>
      <c r="GH54" s="412" t="s">
        <v>197</v>
      </c>
      <c r="GI54" s="412" t="s">
        <v>197</v>
      </c>
      <c r="GJ54" s="412" t="s">
        <v>197</v>
      </c>
      <c r="GK54" s="412" t="s">
        <v>197</v>
      </c>
      <c r="GL54" s="412" t="s">
        <v>197</v>
      </c>
      <c r="GM54" s="412" t="s">
        <v>197</v>
      </c>
      <c r="GN54" s="412" t="s">
        <v>197</v>
      </c>
      <c r="GO54" s="412" t="s">
        <v>197</v>
      </c>
      <c r="GP54" s="412" t="s">
        <v>197</v>
      </c>
      <c r="GQ54" s="412" t="s">
        <v>197</v>
      </c>
      <c r="GR54" s="412" t="s">
        <v>197</v>
      </c>
      <c r="GS54" s="412" t="s">
        <v>197</v>
      </c>
      <c r="GT54" s="412" t="s">
        <v>197</v>
      </c>
      <c r="GU54" s="412" t="s">
        <v>197</v>
      </c>
      <c r="GV54" s="412" t="s">
        <v>197</v>
      </c>
      <c r="GW54" s="412" t="s">
        <v>197</v>
      </c>
      <c r="GX54" s="412" t="s">
        <v>197</v>
      </c>
      <c r="GY54" s="412" t="s">
        <v>197</v>
      </c>
      <c r="GZ54" s="412" t="s">
        <v>197</v>
      </c>
      <c r="HA54" s="412" t="s">
        <v>197</v>
      </c>
      <c r="HB54" s="412" t="s">
        <v>197</v>
      </c>
      <c r="HC54" s="412" t="s">
        <v>197</v>
      </c>
      <c r="HD54" s="412" t="s">
        <v>197</v>
      </c>
      <c r="HE54" s="412" t="s">
        <v>197</v>
      </c>
      <c r="HF54" s="412" t="s">
        <v>197</v>
      </c>
      <c r="HG54" s="412" t="s">
        <v>197</v>
      </c>
      <c r="HH54" s="412" t="s">
        <v>197</v>
      </c>
      <c r="HI54" s="412" t="s">
        <v>197</v>
      </c>
      <c r="HJ54" s="412" t="s">
        <v>197</v>
      </c>
      <c r="HK54" s="412" t="s">
        <v>197</v>
      </c>
      <c r="HL54" s="412" t="s">
        <v>197</v>
      </c>
      <c r="HM54" s="412" t="s">
        <v>197</v>
      </c>
      <c r="HN54" s="412" t="s">
        <v>197</v>
      </c>
      <c r="HO54" s="412" t="s">
        <v>197</v>
      </c>
      <c r="HP54" s="412" t="s">
        <v>197</v>
      </c>
      <c r="HQ54" s="412" t="s">
        <v>197</v>
      </c>
      <c r="HR54" s="412" t="s">
        <v>197</v>
      </c>
      <c r="HS54" s="412" t="s">
        <v>197</v>
      </c>
      <c r="HT54" s="412" t="s">
        <v>197</v>
      </c>
      <c r="HU54" s="411">
        <v>46.5</v>
      </c>
      <c r="HV54" s="411">
        <v>59.5</v>
      </c>
      <c r="HW54" s="411">
        <v>58.7</v>
      </c>
      <c r="HX54" s="412" t="s">
        <v>197</v>
      </c>
      <c r="HY54" s="412" t="s">
        <v>197</v>
      </c>
      <c r="HZ54" s="412" t="s">
        <v>197</v>
      </c>
      <c r="IA54" s="412" t="s">
        <v>197</v>
      </c>
      <c r="IB54" s="412" t="s">
        <v>197</v>
      </c>
      <c r="IC54" s="412" t="s">
        <v>197</v>
      </c>
      <c r="ID54" s="412" t="s">
        <v>197</v>
      </c>
      <c r="IE54" s="412" t="s">
        <v>197</v>
      </c>
      <c r="IF54" s="412" t="s">
        <v>197</v>
      </c>
      <c r="IG54" s="412" t="s">
        <v>197</v>
      </c>
      <c r="IH54" s="411">
        <v>41.3</v>
      </c>
      <c r="II54" s="412" t="s">
        <v>197</v>
      </c>
      <c r="IJ54" s="412" t="s">
        <v>197</v>
      </c>
      <c r="IK54" s="412" t="s">
        <v>197</v>
      </c>
      <c r="IL54" s="412" t="s">
        <v>197</v>
      </c>
      <c r="IM54" s="412" t="s">
        <v>197</v>
      </c>
      <c r="IN54" s="412" t="s">
        <v>197</v>
      </c>
      <c r="IO54" s="412" t="s">
        <v>197</v>
      </c>
      <c r="IP54" s="412" t="s">
        <v>197</v>
      </c>
      <c r="IQ54" s="412" t="s">
        <v>197</v>
      </c>
      <c r="IR54" s="411">
        <v>237.7</v>
      </c>
      <c r="IS54" s="411">
        <v>80.400000000000006</v>
      </c>
      <c r="IT54" s="411">
        <v>139.4</v>
      </c>
      <c r="IU54" s="412" t="s">
        <v>197</v>
      </c>
      <c r="IV54" s="412" t="s">
        <v>197</v>
      </c>
      <c r="IW54" s="412" t="s">
        <v>197</v>
      </c>
      <c r="IX54" s="412" t="s">
        <v>197</v>
      </c>
      <c r="IY54" s="412" t="s">
        <v>197</v>
      </c>
      <c r="IZ54" s="412" t="s">
        <v>197</v>
      </c>
      <c r="JA54" s="412" t="s">
        <v>197</v>
      </c>
      <c r="JB54" s="412" t="s">
        <v>197</v>
      </c>
      <c r="JC54" s="412" t="s">
        <v>197</v>
      </c>
      <c r="JD54" s="412" t="s">
        <v>197</v>
      </c>
      <c r="JE54" s="412" t="s">
        <v>197</v>
      </c>
      <c r="JF54" s="49" t="s">
        <v>87</v>
      </c>
      <c r="JG54" s="49" t="s">
        <v>87</v>
      </c>
      <c r="JH54" s="49" t="s">
        <v>87</v>
      </c>
      <c r="JI54" s="49" t="s">
        <v>87</v>
      </c>
      <c r="JJ54" s="49">
        <v>43</v>
      </c>
      <c r="JK54" s="49">
        <v>69.599999999999994</v>
      </c>
      <c r="JL54" s="49">
        <v>47.4</v>
      </c>
      <c r="JM54" s="49">
        <v>19.100000000000001</v>
      </c>
      <c r="JN54" s="49">
        <v>34.299999999999997</v>
      </c>
      <c r="JO54" s="49" t="s">
        <v>87</v>
      </c>
    </row>
    <row r="55" spans="1:275">
      <c r="A55" s="45"/>
      <c r="B55" s="46" t="s">
        <v>1771</v>
      </c>
      <c r="C55" s="300" t="s">
        <v>1274</v>
      </c>
      <c r="D55" s="46" t="s">
        <v>124</v>
      </c>
      <c r="E55" s="300" t="s">
        <v>5</v>
      </c>
      <c r="F55" s="47" t="s">
        <v>197</v>
      </c>
      <c r="G55" s="47" t="s">
        <v>197</v>
      </c>
      <c r="H55" s="411">
        <v>112.2</v>
      </c>
      <c r="I55" s="411">
        <v>114.1</v>
      </c>
      <c r="J55" s="411">
        <v>121.9</v>
      </c>
      <c r="K55" s="411">
        <v>109.6</v>
      </c>
      <c r="L55" s="411">
        <v>147.5</v>
      </c>
      <c r="M55" s="411">
        <v>136.80000000000001</v>
      </c>
      <c r="N55" s="411">
        <v>156.80000000000001</v>
      </c>
      <c r="O55" s="411">
        <v>176.4</v>
      </c>
      <c r="P55" s="411">
        <v>134.9</v>
      </c>
      <c r="Q55" s="411">
        <v>121</v>
      </c>
      <c r="R55" s="411">
        <v>173.5</v>
      </c>
      <c r="S55" s="411">
        <v>62.4</v>
      </c>
      <c r="T55" s="411">
        <v>157.6</v>
      </c>
      <c r="U55" s="411">
        <v>101.2</v>
      </c>
      <c r="V55" s="411">
        <v>225.9</v>
      </c>
      <c r="W55" s="411">
        <v>81.3</v>
      </c>
      <c r="X55" s="412" t="s">
        <v>197</v>
      </c>
      <c r="Y55" s="412" t="s">
        <v>197</v>
      </c>
      <c r="Z55" s="411">
        <v>169.9</v>
      </c>
      <c r="AA55" s="411">
        <v>247.4</v>
      </c>
      <c r="AB55" s="411">
        <v>112.8</v>
      </c>
      <c r="AC55" s="411">
        <v>101.8</v>
      </c>
      <c r="AD55" s="411">
        <v>245.1</v>
      </c>
      <c r="AE55" s="411">
        <v>113.1</v>
      </c>
      <c r="AF55" s="411">
        <v>85.3</v>
      </c>
      <c r="AG55" s="411">
        <v>140.30000000000001</v>
      </c>
      <c r="AH55" s="411">
        <v>99.8</v>
      </c>
      <c r="AI55" s="412" t="s">
        <v>197</v>
      </c>
      <c r="AJ55" s="411">
        <v>93.2</v>
      </c>
      <c r="AK55" s="411">
        <v>104.1</v>
      </c>
      <c r="AL55" s="412" t="s">
        <v>197</v>
      </c>
      <c r="AM55" s="412" t="s">
        <v>197</v>
      </c>
      <c r="AN55" s="411">
        <v>519.20000000000005</v>
      </c>
      <c r="AO55" s="411">
        <v>146.19999999999999</v>
      </c>
      <c r="AP55" s="411">
        <v>150</v>
      </c>
      <c r="AQ55" s="411">
        <v>180.9</v>
      </c>
      <c r="AR55" s="411">
        <v>140.80000000000001</v>
      </c>
      <c r="AS55" s="412" t="s">
        <v>197</v>
      </c>
      <c r="AT55" s="411">
        <v>115.4</v>
      </c>
      <c r="AU55" s="412" t="s">
        <v>197</v>
      </c>
      <c r="AV55" s="411">
        <v>98.1</v>
      </c>
      <c r="AW55" s="412" t="s">
        <v>197</v>
      </c>
      <c r="AX55" s="412" t="s">
        <v>197</v>
      </c>
      <c r="AY55" s="411">
        <v>220.3</v>
      </c>
      <c r="AZ55" s="411">
        <v>124.1</v>
      </c>
      <c r="BA55" s="411">
        <v>115.3</v>
      </c>
      <c r="BB55" s="411">
        <v>115.7</v>
      </c>
      <c r="BC55" s="411">
        <v>123.6</v>
      </c>
      <c r="BD55" s="411">
        <v>61.9</v>
      </c>
      <c r="BE55" s="411">
        <v>76.2</v>
      </c>
      <c r="BF55" s="411">
        <v>120.1</v>
      </c>
      <c r="BG55" s="411">
        <v>88</v>
      </c>
      <c r="BH55" s="411">
        <v>90.4</v>
      </c>
      <c r="BI55" s="411">
        <v>85.3</v>
      </c>
      <c r="BJ55" s="411">
        <v>101.7</v>
      </c>
      <c r="BK55" s="411">
        <v>93.3</v>
      </c>
      <c r="BL55" s="411">
        <v>157.19999999999999</v>
      </c>
      <c r="BM55" s="411">
        <v>152.6</v>
      </c>
      <c r="BN55" s="411">
        <v>153.9</v>
      </c>
      <c r="BO55" s="412" t="s">
        <v>197</v>
      </c>
      <c r="BP55" s="412" t="s">
        <v>197</v>
      </c>
      <c r="BQ55" s="412" t="s">
        <v>197</v>
      </c>
      <c r="BR55" s="411">
        <v>145.5</v>
      </c>
      <c r="BS55" s="411">
        <v>113.1</v>
      </c>
      <c r="BT55" s="411">
        <v>128.19999999999999</v>
      </c>
      <c r="BU55" s="411">
        <v>246.1</v>
      </c>
      <c r="BV55" s="411">
        <v>121.6</v>
      </c>
      <c r="BW55" s="411">
        <v>162.30000000000001</v>
      </c>
      <c r="BX55" s="411">
        <v>159.4</v>
      </c>
      <c r="BY55" s="411">
        <v>95.2</v>
      </c>
      <c r="BZ55" s="411">
        <v>136.6</v>
      </c>
      <c r="CA55" s="411">
        <v>72</v>
      </c>
      <c r="CB55" s="411">
        <v>116.6</v>
      </c>
      <c r="CC55" s="411">
        <v>98.5</v>
      </c>
      <c r="CD55" s="411">
        <v>129.6</v>
      </c>
      <c r="CE55" s="411">
        <v>260.7</v>
      </c>
      <c r="CF55" s="411">
        <v>195.4</v>
      </c>
      <c r="CG55" s="412" t="s">
        <v>197</v>
      </c>
      <c r="CH55" s="412" t="s">
        <v>197</v>
      </c>
      <c r="CI55" s="412" t="s">
        <v>197</v>
      </c>
      <c r="CJ55" s="411">
        <v>80.7</v>
      </c>
      <c r="CK55" s="411">
        <v>79.7</v>
      </c>
      <c r="CL55" s="411">
        <v>80.099999999999994</v>
      </c>
      <c r="CM55" s="412" t="s">
        <v>197</v>
      </c>
      <c r="CN55" s="412" t="s">
        <v>197</v>
      </c>
      <c r="CO55" s="412" t="s">
        <v>197</v>
      </c>
      <c r="CP55" s="412" t="s">
        <v>197</v>
      </c>
      <c r="CQ55" s="412" t="s">
        <v>197</v>
      </c>
      <c r="CR55" s="412" t="s">
        <v>197</v>
      </c>
      <c r="CS55" s="412" t="s">
        <v>197</v>
      </c>
      <c r="CT55" s="412" t="s">
        <v>197</v>
      </c>
      <c r="CU55" s="412" t="s">
        <v>197</v>
      </c>
      <c r="CV55" s="412" t="s">
        <v>197</v>
      </c>
      <c r="CW55" s="411">
        <v>119</v>
      </c>
      <c r="CX55" s="411">
        <v>115.6</v>
      </c>
      <c r="CY55" s="411">
        <v>117.1</v>
      </c>
      <c r="CZ55" s="411">
        <v>114.8</v>
      </c>
      <c r="DA55" s="411">
        <v>255.5</v>
      </c>
      <c r="DB55" s="411">
        <v>115.2</v>
      </c>
      <c r="DC55" s="411">
        <v>160.69999999999999</v>
      </c>
      <c r="DD55" s="411">
        <v>161.69999999999999</v>
      </c>
      <c r="DE55" s="411">
        <v>115.6</v>
      </c>
      <c r="DF55" s="411">
        <v>144.5</v>
      </c>
      <c r="DG55" s="411">
        <v>94.5</v>
      </c>
      <c r="DH55" s="411">
        <v>133.19999999999999</v>
      </c>
      <c r="DI55" s="411">
        <v>119.4</v>
      </c>
      <c r="DJ55" s="411">
        <v>135.1</v>
      </c>
      <c r="DK55" s="411">
        <v>297.3</v>
      </c>
      <c r="DL55" s="411">
        <v>220.7</v>
      </c>
      <c r="DM55" s="411">
        <v>78.2</v>
      </c>
      <c r="DN55" s="411">
        <v>82.9</v>
      </c>
      <c r="DO55" s="411">
        <v>81.099999999999994</v>
      </c>
      <c r="DP55" s="412" t="s">
        <v>197</v>
      </c>
      <c r="DQ55" s="412" t="s">
        <v>197</v>
      </c>
      <c r="DR55" s="412" t="s">
        <v>197</v>
      </c>
      <c r="DS55" s="412" t="s">
        <v>197</v>
      </c>
      <c r="DT55" s="412" t="s">
        <v>197</v>
      </c>
      <c r="DU55" s="412" t="s">
        <v>197</v>
      </c>
      <c r="DV55" s="412" t="s">
        <v>197</v>
      </c>
      <c r="DW55" s="412" t="s">
        <v>197</v>
      </c>
      <c r="DX55" s="412" t="s">
        <v>197</v>
      </c>
      <c r="DY55" s="412" t="s">
        <v>197</v>
      </c>
      <c r="DZ55" s="412" t="s">
        <v>197</v>
      </c>
      <c r="EA55" s="412" t="s">
        <v>197</v>
      </c>
      <c r="EB55" s="411">
        <v>37.5</v>
      </c>
      <c r="EC55" s="411">
        <v>7.6</v>
      </c>
      <c r="ED55" s="411">
        <v>16.2</v>
      </c>
      <c r="EE55" s="412" t="s">
        <v>197</v>
      </c>
      <c r="EF55" s="412" t="s">
        <v>197</v>
      </c>
      <c r="EG55" s="412" t="s">
        <v>197</v>
      </c>
      <c r="EH55" s="412" t="s">
        <v>197</v>
      </c>
      <c r="EI55" s="412" t="s">
        <v>197</v>
      </c>
      <c r="EJ55" s="412" t="s">
        <v>197</v>
      </c>
      <c r="EK55" s="412" t="s">
        <v>197</v>
      </c>
      <c r="EL55" s="412" t="s">
        <v>197</v>
      </c>
      <c r="EM55" s="412" t="s">
        <v>197</v>
      </c>
      <c r="EN55" s="412" t="s">
        <v>197</v>
      </c>
      <c r="EO55" s="412" t="s">
        <v>197</v>
      </c>
      <c r="EP55" s="412" t="s">
        <v>197</v>
      </c>
      <c r="EQ55" s="412" t="s">
        <v>197</v>
      </c>
      <c r="ER55" s="412" t="s">
        <v>197</v>
      </c>
      <c r="ES55" s="412" t="s">
        <v>197</v>
      </c>
      <c r="ET55" s="411">
        <v>74.099999999999994</v>
      </c>
      <c r="EU55" s="412" t="s">
        <v>197</v>
      </c>
      <c r="EV55" s="411">
        <v>111.8</v>
      </c>
      <c r="EW55" s="411">
        <v>76.2</v>
      </c>
      <c r="EX55" s="411">
        <v>87.5</v>
      </c>
      <c r="EY55" s="411">
        <v>86.6</v>
      </c>
      <c r="EZ55" s="411">
        <v>176.5</v>
      </c>
      <c r="FA55" s="411">
        <v>51.8</v>
      </c>
      <c r="FB55" s="411">
        <v>100.6</v>
      </c>
      <c r="FC55" s="412" t="s">
        <v>197</v>
      </c>
      <c r="FD55" s="411">
        <v>204.8</v>
      </c>
      <c r="FE55" s="411">
        <v>62.3</v>
      </c>
      <c r="FF55" s="411">
        <v>122.9</v>
      </c>
      <c r="FG55" s="411">
        <v>319.8</v>
      </c>
      <c r="FH55" s="411">
        <v>181.9</v>
      </c>
      <c r="FI55" s="411">
        <v>279.39999999999998</v>
      </c>
      <c r="FJ55" s="411">
        <v>105.9</v>
      </c>
      <c r="FK55" s="411">
        <v>113.7</v>
      </c>
      <c r="FL55" s="411">
        <v>110.2</v>
      </c>
      <c r="FM55" s="411">
        <v>124.6</v>
      </c>
      <c r="FN55" s="411">
        <v>87.2</v>
      </c>
      <c r="FO55" s="411">
        <v>108.9</v>
      </c>
      <c r="FP55" s="411">
        <v>147.6</v>
      </c>
      <c r="FQ55" s="411">
        <v>43.7</v>
      </c>
      <c r="FR55" s="411">
        <v>79.599999999999994</v>
      </c>
      <c r="FS55" s="411">
        <v>65.900000000000006</v>
      </c>
      <c r="FT55" s="411">
        <v>54.3</v>
      </c>
      <c r="FU55" s="411">
        <v>61.5</v>
      </c>
      <c r="FV55" s="411">
        <v>127.4</v>
      </c>
      <c r="FW55" s="411">
        <v>116.2</v>
      </c>
      <c r="FX55" s="411">
        <v>121.1</v>
      </c>
      <c r="FY55" s="411">
        <v>127.3</v>
      </c>
      <c r="FZ55" s="411">
        <v>127.2</v>
      </c>
      <c r="GA55" s="411">
        <v>108.3</v>
      </c>
      <c r="GB55" s="411">
        <v>135.30000000000001</v>
      </c>
      <c r="GC55" s="411">
        <v>130.1</v>
      </c>
      <c r="GD55" s="411">
        <v>60.1</v>
      </c>
      <c r="GE55" s="411">
        <v>14.5</v>
      </c>
      <c r="GF55" s="411">
        <v>44.5</v>
      </c>
      <c r="GG55" s="411">
        <v>22.6</v>
      </c>
      <c r="GH55" s="411">
        <v>22.7</v>
      </c>
      <c r="GI55" s="411">
        <v>22.7</v>
      </c>
      <c r="GJ55" s="412" t="s">
        <v>197</v>
      </c>
      <c r="GK55" s="412" t="s">
        <v>197</v>
      </c>
      <c r="GL55" s="412" t="s">
        <v>197</v>
      </c>
      <c r="GM55" s="411">
        <v>29.2</v>
      </c>
      <c r="GN55" s="411">
        <v>84.3</v>
      </c>
      <c r="GO55" s="411">
        <v>64.2</v>
      </c>
      <c r="GP55" s="411">
        <v>91.8</v>
      </c>
      <c r="GQ55" s="411">
        <v>116.9</v>
      </c>
      <c r="GR55" s="411">
        <v>107.9</v>
      </c>
      <c r="GS55" s="411">
        <v>42</v>
      </c>
      <c r="GT55" s="411">
        <v>25.9</v>
      </c>
      <c r="GU55" s="411">
        <v>29.2</v>
      </c>
      <c r="GV55" s="412" t="s">
        <v>197</v>
      </c>
      <c r="GW55" s="412" t="s">
        <v>197</v>
      </c>
      <c r="GX55" s="412" t="s">
        <v>197</v>
      </c>
      <c r="GY55" s="411">
        <v>120.9</v>
      </c>
      <c r="GZ55" s="411">
        <v>83.8</v>
      </c>
      <c r="HA55" s="411">
        <v>102.1</v>
      </c>
      <c r="HB55" s="411">
        <v>91.3</v>
      </c>
      <c r="HC55" s="411">
        <v>119.5</v>
      </c>
      <c r="HD55" s="411">
        <v>110.9</v>
      </c>
      <c r="HE55" s="412" t="s">
        <v>197</v>
      </c>
      <c r="HF55" s="412" t="s">
        <v>197</v>
      </c>
      <c r="HG55" s="412" t="s">
        <v>197</v>
      </c>
      <c r="HH55" s="412" t="s">
        <v>197</v>
      </c>
      <c r="HI55" s="411">
        <v>146</v>
      </c>
      <c r="HJ55" s="411">
        <v>103.6</v>
      </c>
      <c r="HK55" s="411">
        <v>124.3</v>
      </c>
      <c r="HL55" s="412" t="s">
        <v>197</v>
      </c>
      <c r="HM55" s="412" t="s">
        <v>197</v>
      </c>
      <c r="HN55" s="412" t="s">
        <v>197</v>
      </c>
      <c r="HO55" s="412" t="s">
        <v>197</v>
      </c>
      <c r="HP55" s="412" t="s">
        <v>197</v>
      </c>
      <c r="HQ55" s="412" t="s">
        <v>197</v>
      </c>
      <c r="HR55" s="412" t="s">
        <v>197</v>
      </c>
      <c r="HS55" s="412" t="s">
        <v>197</v>
      </c>
      <c r="HT55" s="412" t="s">
        <v>197</v>
      </c>
      <c r="HU55" s="411">
        <v>82.6</v>
      </c>
      <c r="HV55" s="411">
        <v>110.9</v>
      </c>
      <c r="HW55" s="411">
        <v>109.3</v>
      </c>
      <c r="HX55" s="411">
        <v>192</v>
      </c>
      <c r="HY55" s="412" t="s">
        <v>197</v>
      </c>
      <c r="HZ55" s="411">
        <v>95.7</v>
      </c>
      <c r="IA55" s="412" t="s">
        <v>197</v>
      </c>
      <c r="IB55" s="412" t="s">
        <v>197</v>
      </c>
      <c r="IC55" s="412" t="s">
        <v>197</v>
      </c>
      <c r="ID55" s="411">
        <v>118.9</v>
      </c>
      <c r="IE55" s="412" t="s">
        <v>197</v>
      </c>
      <c r="IF55" s="412" t="s">
        <v>197</v>
      </c>
      <c r="IG55" s="411">
        <v>805.2</v>
      </c>
      <c r="IH55" s="411">
        <v>75.3</v>
      </c>
      <c r="II55" s="412" t="s">
        <v>197</v>
      </c>
      <c r="IJ55" s="412" t="s">
        <v>197</v>
      </c>
      <c r="IK55" s="412" t="s">
        <v>197</v>
      </c>
      <c r="IL55" s="412" t="s">
        <v>197</v>
      </c>
      <c r="IM55" s="412" t="s">
        <v>197</v>
      </c>
      <c r="IN55" s="412" t="s">
        <v>197</v>
      </c>
      <c r="IO55" s="412" t="s">
        <v>197</v>
      </c>
      <c r="IP55" s="412" t="s">
        <v>197</v>
      </c>
      <c r="IQ55" s="412" t="s">
        <v>197</v>
      </c>
      <c r="IR55" s="411">
        <v>166.3</v>
      </c>
      <c r="IS55" s="411">
        <v>162.9</v>
      </c>
      <c r="IT55" s="411">
        <v>164.2</v>
      </c>
      <c r="IU55" s="411">
        <v>55.7</v>
      </c>
      <c r="IV55" s="411">
        <v>30.9</v>
      </c>
      <c r="IW55" s="411">
        <v>36.1</v>
      </c>
      <c r="IX55" s="412" t="s">
        <v>197</v>
      </c>
      <c r="IY55" s="412" t="s">
        <v>197</v>
      </c>
      <c r="IZ55" s="412" t="s">
        <v>197</v>
      </c>
      <c r="JA55" s="412" t="s">
        <v>197</v>
      </c>
      <c r="JB55" s="412" t="s">
        <v>197</v>
      </c>
      <c r="JC55" s="411">
        <v>179.4</v>
      </c>
      <c r="JD55" s="411">
        <v>146.4</v>
      </c>
      <c r="JE55" s="411">
        <v>154</v>
      </c>
      <c r="JF55" s="48" t="s">
        <v>87</v>
      </c>
      <c r="JG55" s="48">
        <v>57.3</v>
      </c>
      <c r="JH55" s="48" t="s">
        <v>87</v>
      </c>
      <c r="JI55" s="48">
        <v>95.6</v>
      </c>
      <c r="JJ55" s="48">
        <v>100.2</v>
      </c>
      <c r="JK55" s="48">
        <v>105.3</v>
      </c>
      <c r="JL55" s="48">
        <v>68.099999999999994</v>
      </c>
      <c r="JM55" s="48">
        <v>63.5</v>
      </c>
      <c r="JN55" s="48">
        <v>79.099999999999994</v>
      </c>
      <c r="JO55" s="48">
        <v>72.5</v>
      </c>
    </row>
    <row r="56" spans="1:275">
      <c r="A56" s="45"/>
      <c r="B56" s="46" t="s">
        <v>1772</v>
      </c>
      <c r="C56" s="300" t="s">
        <v>1275</v>
      </c>
      <c r="D56" s="46" t="s">
        <v>124</v>
      </c>
      <c r="E56" s="300" t="s">
        <v>5</v>
      </c>
      <c r="F56" s="47" t="s">
        <v>197</v>
      </c>
      <c r="G56" s="47" t="s">
        <v>197</v>
      </c>
      <c r="H56" s="411">
        <v>143.80000000000001</v>
      </c>
      <c r="I56" s="411">
        <v>169.2</v>
      </c>
      <c r="J56" s="411">
        <v>176.7</v>
      </c>
      <c r="K56" s="412" t="s">
        <v>197</v>
      </c>
      <c r="L56" s="412" t="s">
        <v>197</v>
      </c>
      <c r="M56" s="412" t="s">
        <v>197</v>
      </c>
      <c r="N56" s="412" t="s">
        <v>197</v>
      </c>
      <c r="O56" s="412" t="s">
        <v>197</v>
      </c>
      <c r="P56" s="412" t="s">
        <v>197</v>
      </c>
      <c r="Q56" s="412" t="s">
        <v>197</v>
      </c>
      <c r="R56" s="412" t="s">
        <v>197</v>
      </c>
      <c r="S56" s="412" t="s">
        <v>197</v>
      </c>
      <c r="T56" s="412" t="s">
        <v>197</v>
      </c>
      <c r="U56" s="412" t="s">
        <v>197</v>
      </c>
      <c r="V56" s="412" t="s">
        <v>197</v>
      </c>
      <c r="W56" s="412" t="s">
        <v>197</v>
      </c>
      <c r="X56" s="412" t="s">
        <v>197</v>
      </c>
      <c r="Y56" s="412" t="s">
        <v>197</v>
      </c>
      <c r="Z56" s="412" t="s">
        <v>197</v>
      </c>
      <c r="AA56" s="412" t="s">
        <v>197</v>
      </c>
      <c r="AB56" s="412" t="s">
        <v>197</v>
      </c>
      <c r="AC56" s="412" t="s">
        <v>197</v>
      </c>
      <c r="AD56" s="412" t="s">
        <v>197</v>
      </c>
      <c r="AE56" s="412" t="s">
        <v>197</v>
      </c>
      <c r="AF56" s="412" t="s">
        <v>197</v>
      </c>
      <c r="AG56" s="412" t="s">
        <v>197</v>
      </c>
      <c r="AH56" s="412" t="s">
        <v>197</v>
      </c>
      <c r="AI56" s="412" t="s">
        <v>197</v>
      </c>
      <c r="AJ56" s="412" t="s">
        <v>197</v>
      </c>
      <c r="AK56" s="412" t="s">
        <v>197</v>
      </c>
      <c r="AL56" s="412" t="s">
        <v>197</v>
      </c>
      <c r="AM56" s="412" t="s">
        <v>197</v>
      </c>
      <c r="AN56" s="412" t="s">
        <v>197</v>
      </c>
      <c r="AO56" s="412" t="s">
        <v>197</v>
      </c>
      <c r="AP56" s="412" t="s">
        <v>197</v>
      </c>
      <c r="AQ56" s="412" t="s">
        <v>197</v>
      </c>
      <c r="AR56" s="412" t="s">
        <v>197</v>
      </c>
      <c r="AS56" s="412" t="s">
        <v>197</v>
      </c>
      <c r="AT56" s="412" t="s">
        <v>197</v>
      </c>
      <c r="AU56" s="412" t="s">
        <v>197</v>
      </c>
      <c r="AV56" s="412" t="s">
        <v>197</v>
      </c>
      <c r="AW56" s="412" t="s">
        <v>197</v>
      </c>
      <c r="AX56" s="412" t="s">
        <v>197</v>
      </c>
      <c r="AY56" s="412" t="s">
        <v>197</v>
      </c>
      <c r="AZ56" s="411">
        <v>47.7</v>
      </c>
      <c r="BA56" s="411">
        <v>67.099999999999994</v>
      </c>
      <c r="BB56" s="411">
        <v>66.3</v>
      </c>
      <c r="BC56" s="411">
        <v>70.2</v>
      </c>
      <c r="BD56" s="411">
        <v>61.7</v>
      </c>
      <c r="BE56" s="411">
        <v>63.7</v>
      </c>
      <c r="BF56" s="411">
        <v>67.2</v>
      </c>
      <c r="BG56" s="411">
        <v>58.9</v>
      </c>
      <c r="BH56" s="411">
        <v>59.5</v>
      </c>
      <c r="BI56" s="412" t="s">
        <v>197</v>
      </c>
      <c r="BJ56" s="412" t="s">
        <v>197</v>
      </c>
      <c r="BK56" s="412" t="s">
        <v>197</v>
      </c>
      <c r="BL56" s="412" t="s">
        <v>197</v>
      </c>
      <c r="BM56" s="412" t="s">
        <v>197</v>
      </c>
      <c r="BN56" s="412" t="s">
        <v>197</v>
      </c>
      <c r="BO56" s="412" t="s">
        <v>197</v>
      </c>
      <c r="BP56" s="412" t="s">
        <v>197</v>
      </c>
      <c r="BQ56" s="412" t="s">
        <v>197</v>
      </c>
      <c r="BR56" s="412" t="s">
        <v>197</v>
      </c>
      <c r="BS56" s="412" t="s">
        <v>197</v>
      </c>
      <c r="BT56" s="412" t="s">
        <v>197</v>
      </c>
      <c r="BU56" s="412" t="s">
        <v>197</v>
      </c>
      <c r="BV56" s="412" t="s">
        <v>197</v>
      </c>
      <c r="BW56" s="412" t="s">
        <v>197</v>
      </c>
      <c r="BX56" s="412" t="s">
        <v>197</v>
      </c>
      <c r="BY56" s="412" t="s">
        <v>197</v>
      </c>
      <c r="BZ56" s="412" t="s">
        <v>197</v>
      </c>
      <c r="CA56" s="412" t="s">
        <v>197</v>
      </c>
      <c r="CB56" s="412" t="s">
        <v>197</v>
      </c>
      <c r="CC56" s="412" t="s">
        <v>197</v>
      </c>
      <c r="CD56" s="412" t="s">
        <v>197</v>
      </c>
      <c r="CE56" s="412" t="s">
        <v>197</v>
      </c>
      <c r="CF56" s="412" t="s">
        <v>197</v>
      </c>
      <c r="CG56" s="412" t="s">
        <v>197</v>
      </c>
      <c r="CH56" s="412" t="s">
        <v>197</v>
      </c>
      <c r="CI56" s="412" t="s">
        <v>197</v>
      </c>
      <c r="CJ56" s="412" t="s">
        <v>197</v>
      </c>
      <c r="CK56" s="412" t="s">
        <v>197</v>
      </c>
      <c r="CL56" s="412" t="s">
        <v>197</v>
      </c>
      <c r="CM56" s="412" t="s">
        <v>197</v>
      </c>
      <c r="CN56" s="412" t="s">
        <v>197</v>
      </c>
      <c r="CO56" s="412" t="s">
        <v>197</v>
      </c>
      <c r="CP56" s="412" t="s">
        <v>197</v>
      </c>
      <c r="CQ56" s="412" t="s">
        <v>197</v>
      </c>
      <c r="CR56" s="412" t="s">
        <v>197</v>
      </c>
      <c r="CS56" s="412" t="s">
        <v>197</v>
      </c>
      <c r="CT56" s="412" t="s">
        <v>197</v>
      </c>
      <c r="CU56" s="412" t="s">
        <v>197</v>
      </c>
      <c r="CV56" s="412" t="s">
        <v>197</v>
      </c>
      <c r="CW56" s="412" t="s">
        <v>197</v>
      </c>
      <c r="CX56" s="412" t="s">
        <v>197</v>
      </c>
      <c r="CY56" s="412" t="s">
        <v>197</v>
      </c>
      <c r="CZ56" s="412" t="s">
        <v>197</v>
      </c>
      <c r="DA56" s="412" t="s">
        <v>197</v>
      </c>
      <c r="DB56" s="412" t="s">
        <v>197</v>
      </c>
      <c r="DC56" s="412" t="s">
        <v>197</v>
      </c>
      <c r="DD56" s="412" t="s">
        <v>197</v>
      </c>
      <c r="DE56" s="412" t="s">
        <v>197</v>
      </c>
      <c r="DF56" s="412" t="s">
        <v>197</v>
      </c>
      <c r="DG56" s="412" t="s">
        <v>197</v>
      </c>
      <c r="DH56" s="412" t="s">
        <v>197</v>
      </c>
      <c r="DI56" s="412" t="s">
        <v>197</v>
      </c>
      <c r="DJ56" s="412" t="s">
        <v>197</v>
      </c>
      <c r="DK56" s="412" t="s">
        <v>197</v>
      </c>
      <c r="DL56" s="412" t="s">
        <v>197</v>
      </c>
      <c r="DM56" s="412" t="s">
        <v>197</v>
      </c>
      <c r="DN56" s="412" t="s">
        <v>197</v>
      </c>
      <c r="DO56" s="412" t="s">
        <v>197</v>
      </c>
      <c r="DP56" s="412" t="s">
        <v>197</v>
      </c>
      <c r="DQ56" s="412" t="s">
        <v>197</v>
      </c>
      <c r="DR56" s="412" t="s">
        <v>197</v>
      </c>
      <c r="DS56" s="412" t="s">
        <v>197</v>
      </c>
      <c r="DT56" s="412" t="s">
        <v>197</v>
      </c>
      <c r="DU56" s="412" t="s">
        <v>197</v>
      </c>
      <c r="DV56" s="412" t="s">
        <v>197</v>
      </c>
      <c r="DW56" s="412" t="s">
        <v>197</v>
      </c>
      <c r="DX56" s="412" t="s">
        <v>197</v>
      </c>
      <c r="DY56" s="412" t="s">
        <v>197</v>
      </c>
      <c r="DZ56" s="412" t="s">
        <v>197</v>
      </c>
      <c r="EA56" s="412" t="s">
        <v>197</v>
      </c>
      <c r="EB56" s="412" t="s">
        <v>197</v>
      </c>
      <c r="EC56" s="412" t="s">
        <v>197</v>
      </c>
      <c r="ED56" s="412" t="s">
        <v>197</v>
      </c>
      <c r="EE56" s="412" t="s">
        <v>197</v>
      </c>
      <c r="EF56" s="412" t="s">
        <v>197</v>
      </c>
      <c r="EG56" s="412" t="s">
        <v>197</v>
      </c>
      <c r="EH56" s="412" t="s">
        <v>197</v>
      </c>
      <c r="EI56" s="412" t="s">
        <v>197</v>
      </c>
      <c r="EJ56" s="412" t="s">
        <v>197</v>
      </c>
      <c r="EK56" s="412" t="s">
        <v>197</v>
      </c>
      <c r="EL56" s="412" t="s">
        <v>197</v>
      </c>
      <c r="EM56" s="412" t="s">
        <v>197</v>
      </c>
      <c r="EN56" s="412" t="s">
        <v>197</v>
      </c>
      <c r="EO56" s="412" t="s">
        <v>197</v>
      </c>
      <c r="EP56" s="412" t="s">
        <v>197</v>
      </c>
      <c r="EQ56" s="412" t="s">
        <v>197</v>
      </c>
      <c r="ER56" s="412" t="s">
        <v>197</v>
      </c>
      <c r="ES56" s="412" t="s">
        <v>197</v>
      </c>
      <c r="ET56" s="412" t="s">
        <v>197</v>
      </c>
      <c r="EU56" s="412" t="s">
        <v>197</v>
      </c>
      <c r="EV56" s="411">
        <v>58.9</v>
      </c>
      <c r="EW56" s="411">
        <v>59</v>
      </c>
      <c r="EX56" s="411">
        <v>59</v>
      </c>
      <c r="EY56" s="412" t="s">
        <v>197</v>
      </c>
      <c r="EZ56" s="412" t="s">
        <v>197</v>
      </c>
      <c r="FA56" s="412" t="s">
        <v>197</v>
      </c>
      <c r="FB56" s="412" t="s">
        <v>197</v>
      </c>
      <c r="FC56" s="412" t="s">
        <v>197</v>
      </c>
      <c r="FD56" s="412" t="s">
        <v>197</v>
      </c>
      <c r="FE56" s="412" t="s">
        <v>197</v>
      </c>
      <c r="FF56" s="412" t="s">
        <v>197</v>
      </c>
      <c r="FG56" s="412" t="s">
        <v>197</v>
      </c>
      <c r="FH56" s="412" t="s">
        <v>197</v>
      </c>
      <c r="FI56" s="412" t="s">
        <v>197</v>
      </c>
      <c r="FJ56" s="412" t="s">
        <v>197</v>
      </c>
      <c r="FK56" s="412" t="s">
        <v>197</v>
      </c>
      <c r="FL56" s="412" t="s">
        <v>197</v>
      </c>
      <c r="FM56" s="411">
        <v>60</v>
      </c>
      <c r="FN56" s="411">
        <v>59.4</v>
      </c>
      <c r="FO56" s="411">
        <v>59.7</v>
      </c>
      <c r="FP56" s="412" t="s">
        <v>197</v>
      </c>
      <c r="FQ56" s="412" t="s">
        <v>197</v>
      </c>
      <c r="FR56" s="412" t="s">
        <v>197</v>
      </c>
      <c r="FS56" s="412" t="s">
        <v>197</v>
      </c>
      <c r="FT56" s="412" t="s">
        <v>197</v>
      </c>
      <c r="FU56" s="412" t="s">
        <v>197</v>
      </c>
      <c r="FV56" s="412" t="s">
        <v>197</v>
      </c>
      <c r="FW56" s="412" t="s">
        <v>197</v>
      </c>
      <c r="FX56" s="411">
        <v>62.9</v>
      </c>
      <c r="FY56" s="411">
        <v>78</v>
      </c>
      <c r="FZ56" s="411">
        <v>77.900000000000006</v>
      </c>
      <c r="GA56" s="411">
        <v>37.799999999999997</v>
      </c>
      <c r="GB56" s="411">
        <v>68.3</v>
      </c>
      <c r="GC56" s="411">
        <v>62.4</v>
      </c>
      <c r="GD56" s="412" t="s">
        <v>197</v>
      </c>
      <c r="GE56" s="412" t="s">
        <v>197</v>
      </c>
      <c r="GF56" s="412" t="s">
        <v>197</v>
      </c>
      <c r="GG56" s="412" t="s">
        <v>197</v>
      </c>
      <c r="GH56" s="412" t="s">
        <v>197</v>
      </c>
      <c r="GI56" s="412" t="s">
        <v>197</v>
      </c>
      <c r="GJ56" s="412" t="s">
        <v>197</v>
      </c>
      <c r="GK56" s="412" t="s">
        <v>197</v>
      </c>
      <c r="GL56" s="412" t="s">
        <v>197</v>
      </c>
      <c r="GM56" s="412" t="s">
        <v>197</v>
      </c>
      <c r="GN56" s="412" t="s">
        <v>197</v>
      </c>
      <c r="GO56" s="412" t="s">
        <v>197</v>
      </c>
      <c r="GP56" s="412" t="s">
        <v>197</v>
      </c>
      <c r="GQ56" s="412" t="s">
        <v>197</v>
      </c>
      <c r="GR56" s="412" t="s">
        <v>197</v>
      </c>
      <c r="GS56" s="412" t="s">
        <v>197</v>
      </c>
      <c r="GT56" s="412" t="s">
        <v>197</v>
      </c>
      <c r="GU56" s="412" t="s">
        <v>197</v>
      </c>
      <c r="GV56" s="412" t="s">
        <v>197</v>
      </c>
      <c r="GW56" s="412" t="s">
        <v>197</v>
      </c>
      <c r="GX56" s="412" t="s">
        <v>197</v>
      </c>
      <c r="GY56" s="412" t="s">
        <v>197</v>
      </c>
      <c r="GZ56" s="412" t="s">
        <v>197</v>
      </c>
      <c r="HA56" s="412" t="s">
        <v>197</v>
      </c>
      <c r="HB56" s="412" t="s">
        <v>197</v>
      </c>
      <c r="HC56" s="412" t="s">
        <v>197</v>
      </c>
      <c r="HD56" s="412" t="s">
        <v>197</v>
      </c>
      <c r="HE56" s="412" t="s">
        <v>197</v>
      </c>
      <c r="HF56" s="412" t="s">
        <v>197</v>
      </c>
      <c r="HG56" s="412" t="s">
        <v>197</v>
      </c>
      <c r="HH56" s="412" t="s">
        <v>197</v>
      </c>
      <c r="HI56" s="412" t="s">
        <v>197</v>
      </c>
      <c r="HJ56" s="412" t="s">
        <v>197</v>
      </c>
      <c r="HK56" s="412" t="s">
        <v>197</v>
      </c>
      <c r="HL56" s="412" t="s">
        <v>197</v>
      </c>
      <c r="HM56" s="412" t="s">
        <v>197</v>
      </c>
      <c r="HN56" s="412" t="s">
        <v>197</v>
      </c>
      <c r="HO56" s="412" t="s">
        <v>197</v>
      </c>
      <c r="HP56" s="412" t="s">
        <v>197</v>
      </c>
      <c r="HQ56" s="412" t="s">
        <v>197</v>
      </c>
      <c r="HR56" s="412" t="s">
        <v>197</v>
      </c>
      <c r="HS56" s="412" t="s">
        <v>197</v>
      </c>
      <c r="HT56" s="412" t="s">
        <v>197</v>
      </c>
      <c r="HU56" s="411">
        <v>59.6</v>
      </c>
      <c r="HV56" s="411">
        <v>72</v>
      </c>
      <c r="HW56" s="411">
        <v>71.2</v>
      </c>
      <c r="HX56" s="412" t="s">
        <v>197</v>
      </c>
      <c r="HY56" s="412" t="s">
        <v>197</v>
      </c>
      <c r="HZ56" s="412" t="s">
        <v>197</v>
      </c>
      <c r="IA56" s="412" t="s">
        <v>197</v>
      </c>
      <c r="IB56" s="412" t="s">
        <v>197</v>
      </c>
      <c r="IC56" s="412" t="s">
        <v>197</v>
      </c>
      <c r="ID56" s="412" t="s">
        <v>197</v>
      </c>
      <c r="IE56" s="412" t="s">
        <v>197</v>
      </c>
      <c r="IF56" s="412" t="s">
        <v>197</v>
      </c>
      <c r="IG56" s="412" t="s">
        <v>197</v>
      </c>
      <c r="IH56" s="411">
        <v>107.5</v>
      </c>
      <c r="II56" s="412" t="s">
        <v>197</v>
      </c>
      <c r="IJ56" s="412" t="s">
        <v>197</v>
      </c>
      <c r="IK56" s="412" t="s">
        <v>197</v>
      </c>
      <c r="IL56" s="412" t="s">
        <v>197</v>
      </c>
      <c r="IM56" s="412" t="s">
        <v>197</v>
      </c>
      <c r="IN56" s="412" t="s">
        <v>197</v>
      </c>
      <c r="IO56" s="412" t="s">
        <v>197</v>
      </c>
      <c r="IP56" s="412" t="s">
        <v>197</v>
      </c>
      <c r="IQ56" s="412" t="s">
        <v>197</v>
      </c>
      <c r="IR56" s="412" t="s">
        <v>197</v>
      </c>
      <c r="IS56" s="412" t="s">
        <v>197</v>
      </c>
      <c r="IT56" s="412" t="s">
        <v>197</v>
      </c>
      <c r="IU56" s="412" t="s">
        <v>197</v>
      </c>
      <c r="IV56" s="412" t="s">
        <v>197</v>
      </c>
      <c r="IW56" s="412" t="s">
        <v>197</v>
      </c>
      <c r="IX56" s="412" t="s">
        <v>197</v>
      </c>
      <c r="IY56" s="412" t="s">
        <v>197</v>
      </c>
      <c r="IZ56" s="412" t="s">
        <v>197</v>
      </c>
      <c r="JA56" s="412" t="s">
        <v>197</v>
      </c>
      <c r="JB56" s="412" t="s">
        <v>197</v>
      </c>
      <c r="JC56" s="412" t="s">
        <v>197</v>
      </c>
      <c r="JD56" s="412" t="s">
        <v>197</v>
      </c>
      <c r="JE56" s="412" t="s">
        <v>197</v>
      </c>
      <c r="JF56" s="49" t="s">
        <v>87</v>
      </c>
      <c r="JG56" s="49" t="s">
        <v>87</v>
      </c>
      <c r="JH56" s="49" t="s">
        <v>87</v>
      </c>
      <c r="JI56" s="49" t="s">
        <v>87</v>
      </c>
      <c r="JJ56" s="49">
        <v>17.899999999999999</v>
      </c>
      <c r="JK56" s="49">
        <v>45.7</v>
      </c>
      <c r="JL56" s="49">
        <v>36.799999999999997</v>
      </c>
      <c r="JM56" s="49" t="s">
        <v>87</v>
      </c>
      <c r="JN56" s="49">
        <v>98.4</v>
      </c>
      <c r="JO56" s="49" t="s">
        <v>87</v>
      </c>
    </row>
    <row r="57" spans="1:275">
      <c r="A57" s="45"/>
      <c r="B57" s="46" t="s">
        <v>1773</v>
      </c>
      <c r="C57" s="300" t="s">
        <v>1276</v>
      </c>
      <c r="D57" s="46" t="s">
        <v>124</v>
      </c>
      <c r="E57" s="300" t="s">
        <v>5</v>
      </c>
      <c r="F57" s="47" t="s">
        <v>197</v>
      </c>
      <c r="G57" s="47" t="s">
        <v>197</v>
      </c>
      <c r="H57" s="411">
        <v>120.6</v>
      </c>
      <c r="I57" s="411">
        <v>126.6</v>
      </c>
      <c r="J57" s="411">
        <v>125.4</v>
      </c>
      <c r="K57" s="412" t="s">
        <v>197</v>
      </c>
      <c r="L57" s="411">
        <v>132.5</v>
      </c>
      <c r="M57" s="411">
        <v>177.1</v>
      </c>
      <c r="N57" s="411">
        <v>103.2</v>
      </c>
      <c r="O57" s="412" t="s">
        <v>197</v>
      </c>
      <c r="P57" s="411">
        <v>205</v>
      </c>
      <c r="Q57" s="412" t="s">
        <v>197</v>
      </c>
      <c r="R57" s="411">
        <v>94.6</v>
      </c>
      <c r="S57" s="411">
        <v>62.7</v>
      </c>
      <c r="T57" s="412" t="s">
        <v>197</v>
      </c>
      <c r="U57" s="412" t="s">
        <v>197</v>
      </c>
      <c r="V57" s="412" t="s">
        <v>197</v>
      </c>
      <c r="W57" s="412" t="s">
        <v>197</v>
      </c>
      <c r="X57" s="412" t="s">
        <v>197</v>
      </c>
      <c r="Y57" s="412" t="s">
        <v>197</v>
      </c>
      <c r="Z57" s="411">
        <v>115</v>
      </c>
      <c r="AA57" s="411">
        <v>27.4</v>
      </c>
      <c r="AB57" s="411">
        <v>65.8</v>
      </c>
      <c r="AC57" s="412" t="s">
        <v>197</v>
      </c>
      <c r="AD57" s="412" t="s">
        <v>197</v>
      </c>
      <c r="AE57" s="411">
        <v>67.3</v>
      </c>
      <c r="AF57" s="411">
        <v>40.700000000000003</v>
      </c>
      <c r="AG57" s="412" t="s">
        <v>197</v>
      </c>
      <c r="AH57" s="411">
        <v>81.3</v>
      </c>
      <c r="AI57" s="412" t="s">
        <v>197</v>
      </c>
      <c r="AJ57" s="412" t="s">
        <v>197</v>
      </c>
      <c r="AK57" s="411">
        <v>157.1</v>
      </c>
      <c r="AL57" s="412" t="s">
        <v>197</v>
      </c>
      <c r="AM57" s="412" t="s">
        <v>197</v>
      </c>
      <c r="AN57" s="412" t="s">
        <v>197</v>
      </c>
      <c r="AO57" s="412" t="s">
        <v>197</v>
      </c>
      <c r="AP57" s="412" t="s">
        <v>197</v>
      </c>
      <c r="AQ57" s="412" t="s">
        <v>197</v>
      </c>
      <c r="AR57" s="412" t="s">
        <v>197</v>
      </c>
      <c r="AS57" s="412" t="s">
        <v>197</v>
      </c>
      <c r="AT57" s="411">
        <v>74.5</v>
      </c>
      <c r="AU57" s="412" t="s">
        <v>197</v>
      </c>
      <c r="AV57" s="411">
        <v>142.19999999999999</v>
      </c>
      <c r="AW57" s="412" t="s">
        <v>197</v>
      </c>
      <c r="AX57" s="412" t="s">
        <v>197</v>
      </c>
      <c r="AY57" s="412" t="s">
        <v>197</v>
      </c>
      <c r="AZ57" s="411">
        <v>59.9</v>
      </c>
      <c r="BA57" s="411">
        <v>71.900000000000006</v>
      </c>
      <c r="BB57" s="411">
        <v>71.400000000000006</v>
      </c>
      <c r="BC57" s="411">
        <v>98.1</v>
      </c>
      <c r="BD57" s="411">
        <v>58.1</v>
      </c>
      <c r="BE57" s="411">
        <v>67.5</v>
      </c>
      <c r="BF57" s="411">
        <v>87.1</v>
      </c>
      <c r="BG57" s="411">
        <v>86.8</v>
      </c>
      <c r="BH57" s="411">
        <v>86.8</v>
      </c>
      <c r="BI57" s="412" t="s">
        <v>197</v>
      </c>
      <c r="BJ57" s="412" t="s">
        <v>197</v>
      </c>
      <c r="BK57" s="412" t="s">
        <v>197</v>
      </c>
      <c r="BL57" s="412" t="s">
        <v>197</v>
      </c>
      <c r="BM57" s="412" t="s">
        <v>197</v>
      </c>
      <c r="BN57" s="412" t="s">
        <v>197</v>
      </c>
      <c r="BO57" s="412" t="s">
        <v>197</v>
      </c>
      <c r="BP57" s="412" t="s">
        <v>197</v>
      </c>
      <c r="BQ57" s="412" t="s">
        <v>197</v>
      </c>
      <c r="BR57" s="412" t="s">
        <v>197</v>
      </c>
      <c r="BS57" s="412" t="s">
        <v>197</v>
      </c>
      <c r="BT57" s="412" t="s">
        <v>197</v>
      </c>
      <c r="BU57" s="412" t="s">
        <v>197</v>
      </c>
      <c r="BV57" s="412" t="s">
        <v>197</v>
      </c>
      <c r="BW57" s="412" t="s">
        <v>197</v>
      </c>
      <c r="BX57" s="412" t="s">
        <v>197</v>
      </c>
      <c r="BY57" s="412" t="s">
        <v>197</v>
      </c>
      <c r="BZ57" s="412" t="s">
        <v>197</v>
      </c>
      <c r="CA57" s="412" t="s">
        <v>197</v>
      </c>
      <c r="CB57" s="412" t="s">
        <v>197</v>
      </c>
      <c r="CC57" s="412" t="s">
        <v>197</v>
      </c>
      <c r="CD57" s="412" t="s">
        <v>197</v>
      </c>
      <c r="CE57" s="412" t="s">
        <v>197</v>
      </c>
      <c r="CF57" s="412" t="s">
        <v>197</v>
      </c>
      <c r="CG57" s="412" t="s">
        <v>197</v>
      </c>
      <c r="CH57" s="412" t="s">
        <v>197</v>
      </c>
      <c r="CI57" s="412" t="s">
        <v>197</v>
      </c>
      <c r="CJ57" s="412" t="s">
        <v>197</v>
      </c>
      <c r="CK57" s="412" t="s">
        <v>197</v>
      </c>
      <c r="CL57" s="412" t="s">
        <v>197</v>
      </c>
      <c r="CM57" s="412" t="s">
        <v>197</v>
      </c>
      <c r="CN57" s="412" t="s">
        <v>197</v>
      </c>
      <c r="CO57" s="412" t="s">
        <v>197</v>
      </c>
      <c r="CP57" s="412" t="s">
        <v>197</v>
      </c>
      <c r="CQ57" s="412" t="s">
        <v>197</v>
      </c>
      <c r="CR57" s="412" t="s">
        <v>197</v>
      </c>
      <c r="CS57" s="412" t="s">
        <v>197</v>
      </c>
      <c r="CT57" s="412" t="s">
        <v>197</v>
      </c>
      <c r="CU57" s="412" t="s">
        <v>197</v>
      </c>
      <c r="CV57" s="412" t="s">
        <v>197</v>
      </c>
      <c r="CW57" s="412" t="s">
        <v>197</v>
      </c>
      <c r="CX57" s="412" t="s">
        <v>197</v>
      </c>
      <c r="CY57" s="412" t="s">
        <v>197</v>
      </c>
      <c r="CZ57" s="412" t="s">
        <v>197</v>
      </c>
      <c r="DA57" s="412" t="s">
        <v>197</v>
      </c>
      <c r="DB57" s="412" t="s">
        <v>197</v>
      </c>
      <c r="DC57" s="412" t="s">
        <v>197</v>
      </c>
      <c r="DD57" s="412" t="s">
        <v>197</v>
      </c>
      <c r="DE57" s="412" t="s">
        <v>197</v>
      </c>
      <c r="DF57" s="412" t="s">
        <v>197</v>
      </c>
      <c r="DG57" s="412" t="s">
        <v>197</v>
      </c>
      <c r="DH57" s="412" t="s">
        <v>197</v>
      </c>
      <c r="DI57" s="412" t="s">
        <v>197</v>
      </c>
      <c r="DJ57" s="412" t="s">
        <v>197</v>
      </c>
      <c r="DK57" s="412" t="s">
        <v>197</v>
      </c>
      <c r="DL57" s="412" t="s">
        <v>197</v>
      </c>
      <c r="DM57" s="412" t="s">
        <v>197</v>
      </c>
      <c r="DN57" s="412" t="s">
        <v>197</v>
      </c>
      <c r="DO57" s="412" t="s">
        <v>197</v>
      </c>
      <c r="DP57" s="412" t="s">
        <v>197</v>
      </c>
      <c r="DQ57" s="412" t="s">
        <v>197</v>
      </c>
      <c r="DR57" s="412" t="s">
        <v>197</v>
      </c>
      <c r="DS57" s="412" t="s">
        <v>197</v>
      </c>
      <c r="DT57" s="412" t="s">
        <v>197</v>
      </c>
      <c r="DU57" s="412" t="s">
        <v>197</v>
      </c>
      <c r="DV57" s="412" t="s">
        <v>197</v>
      </c>
      <c r="DW57" s="412" t="s">
        <v>197</v>
      </c>
      <c r="DX57" s="412" t="s">
        <v>197</v>
      </c>
      <c r="DY57" s="412" t="s">
        <v>197</v>
      </c>
      <c r="DZ57" s="412" t="s">
        <v>197</v>
      </c>
      <c r="EA57" s="412" t="s">
        <v>197</v>
      </c>
      <c r="EB57" s="412" t="s">
        <v>197</v>
      </c>
      <c r="EC57" s="412" t="s">
        <v>197</v>
      </c>
      <c r="ED57" s="412" t="s">
        <v>197</v>
      </c>
      <c r="EE57" s="412" t="s">
        <v>197</v>
      </c>
      <c r="EF57" s="412" t="s">
        <v>197</v>
      </c>
      <c r="EG57" s="412" t="s">
        <v>197</v>
      </c>
      <c r="EH57" s="412" t="s">
        <v>197</v>
      </c>
      <c r="EI57" s="412" t="s">
        <v>197</v>
      </c>
      <c r="EJ57" s="412" t="s">
        <v>197</v>
      </c>
      <c r="EK57" s="412" t="s">
        <v>197</v>
      </c>
      <c r="EL57" s="412" t="s">
        <v>197</v>
      </c>
      <c r="EM57" s="412" t="s">
        <v>197</v>
      </c>
      <c r="EN57" s="412" t="s">
        <v>197</v>
      </c>
      <c r="EO57" s="412" t="s">
        <v>197</v>
      </c>
      <c r="EP57" s="412" t="s">
        <v>197</v>
      </c>
      <c r="EQ57" s="412" t="s">
        <v>197</v>
      </c>
      <c r="ER57" s="412" t="s">
        <v>197</v>
      </c>
      <c r="ES57" s="412" t="s">
        <v>197</v>
      </c>
      <c r="ET57" s="412" t="s">
        <v>197</v>
      </c>
      <c r="EU57" s="412" t="s">
        <v>197</v>
      </c>
      <c r="EV57" s="411">
        <v>70.599999999999994</v>
      </c>
      <c r="EW57" s="411">
        <v>79.599999999999994</v>
      </c>
      <c r="EX57" s="411">
        <v>76.7</v>
      </c>
      <c r="EY57" s="412" t="s">
        <v>197</v>
      </c>
      <c r="EZ57" s="411">
        <v>113.2</v>
      </c>
      <c r="FA57" s="411">
        <v>45.7</v>
      </c>
      <c r="FB57" s="411">
        <v>72.099999999999994</v>
      </c>
      <c r="FC57" s="412" t="s">
        <v>197</v>
      </c>
      <c r="FD57" s="411">
        <v>145</v>
      </c>
      <c r="FE57" s="411">
        <v>59.3</v>
      </c>
      <c r="FF57" s="411">
        <v>95.8</v>
      </c>
      <c r="FG57" s="412" t="s">
        <v>197</v>
      </c>
      <c r="FH57" s="412" t="s">
        <v>197</v>
      </c>
      <c r="FI57" s="412" t="s">
        <v>197</v>
      </c>
      <c r="FJ57" s="412" t="s">
        <v>197</v>
      </c>
      <c r="FK57" s="412" t="s">
        <v>197</v>
      </c>
      <c r="FL57" s="412" t="s">
        <v>197</v>
      </c>
      <c r="FM57" s="411">
        <v>40</v>
      </c>
      <c r="FN57" s="411">
        <v>33.799999999999997</v>
      </c>
      <c r="FO57" s="411">
        <v>37.4</v>
      </c>
      <c r="FP57" s="411">
        <v>123.8</v>
      </c>
      <c r="FQ57" s="411">
        <v>32.6</v>
      </c>
      <c r="FR57" s="411">
        <v>64.099999999999994</v>
      </c>
      <c r="FS57" s="412" t="s">
        <v>197</v>
      </c>
      <c r="FT57" s="412" t="s">
        <v>197</v>
      </c>
      <c r="FU57" s="412" t="s">
        <v>197</v>
      </c>
      <c r="FV57" s="411">
        <v>42.4</v>
      </c>
      <c r="FW57" s="412" t="s">
        <v>197</v>
      </c>
      <c r="FX57" s="411">
        <v>102.4</v>
      </c>
      <c r="FY57" s="411">
        <v>90.9</v>
      </c>
      <c r="FZ57" s="411">
        <v>91</v>
      </c>
      <c r="GA57" s="411">
        <v>69.400000000000006</v>
      </c>
      <c r="GB57" s="411">
        <v>81.5</v>
      </c>
      <c r="GC57" s="411">
        <v>79.2</v>
      </c>
      <c r="GD57" s="412" t="s">
        <v>197</v>
      </c>
      <c r="GE57" s="412" t="s">
        <v>197</v>
      </c>
      <c r="GF57" s="412" t="s">
        <v>197</v>
      </c>
      <c r="GG57" s="411">
        <v>17.600000000000001</v>
      </c>
      <c r="GH57" s="411">
        <v>32</v>
      </c>
      <c r="GI57" s="411">
        <v>31.9</v>
      </c>
      <c r="GJ57" s="412" t="s">
        <v>197</v>
      </c>
      <c r="GK57" s="412" t="s">
        <v>197</v>
      </c>
      <c r="GL57" s="412" t="s">
        <v>197</v>
      </c>
      <c r="GM57" s="411">
        <v>74.2</v>
      </c>
      <c r="GN57" s="411">
        <v>34.700000000000003</v>
      </c>
      <c r="GO57" s="411">
        <v>49.3</v>
      </c>
      <c r="GP57" s="412" t="s">
        <v>197</v>
      </c>
      <c r="GQ57" s="412" t="s">
        <v>197</v>
      </c>
      <c r="GR57" s="412" t="s">
        <v>197</v>
      </c>
      <c r="GS57" s="412" t="s">
        <v>197</v>
      </c>
      <c r="GT57" s="411">
        <v>15.6</v>
      </c>
      <c r="GU57" s="411">
        <v>12.5</v>
      </c>
      <c r="GV57" s="412" t="s">
        <v>197</v>
      </c>
      <c r="GW57" s="412" t="s">
        <v>197</v>
      </c>
      <c r="GX57" s="412" t="s">
        <v>197</v>
      </c>
      <c r="GY57" s="412" t="s">
        <v>197</v>
      </c>
      <c r="GZ57" s="412" t="s">
        <v>197</v>
      </c>
      <c r="HA57" s="412" t="s">
        <v>197</v>
      </c>
      <c r="HB57" s="412" t="s">
        <v>197</v>
      </c>
      <c r="HC57" s="412" t="s">
        <v>197</v>
      </c>
      <c r="HD57" s="412" t="s">
        <v>197</v>
      </c>
      <c r="HE57" s="412" t="s">
        <v>197</v>
      </c>
      <c r="HF57" s="412" t="s">
        <v>197</v>
      </c>
      <c r="HG57" s="412" t="s">
        <v>197</v>
      </c>
      <c r="HH57" s="412" t="s">
        <v>197</v>
      </c>
      <c r="HI57" s="412" t="s">
        <v>197</v>
      </c>
      <c r="HJ57" s="412" t="s">
        <v>197</v>
      </c>
      <c r="HK57" s="412" t="s">
        <v>197</v>
      </c>
      <c r="HL57" s="412" t="s">
        <v>197</v>
      </c>
      <c r="HM57" s="412" t="s">
        <v>197</v>
      </c>
      <c r="HN57" s="412" t="s">
        <v>197</v>
      </c>
      <c r="HO57" s="412" t="s">
        <v>197</v>
      </c>
      <c r="HP57" s="412" t="s">
        <v>197</v>
      </c>
      <c r="HQ57" s="412" t="s">
        <v>197</v>
      </c>
      <c r="HR57" s="412" t="s">
        <v>197</v>
      </c>
      <c r="HS57" s="412" t="s">
        <v>197</v>
      </c>
      <c r="HT57" s="412" t="s">
        <v>197</v>
      </c>
      <c r="HU57" s="411">
        <v>218.3</v>
      </c>
      <c r="HV57" s="411">
        <v>102.8</v>
      </c>
      <c r="HW57" s="411">
        <v>109.8</v>
      </c>
      <c r="HX57" s="412" t="s">
        <v>197</v>
      </c>
      <c r="HY57" s="412" t="s">
        <v>197</v>
      </c>
      <c r="HZ57" s="411">
        <v>274.10000000000002</v>
      </c>
      <c r="IA57" s="412" t="s">
        <v>197</v>
      </c>
      <c r="IB57" s="412" t="s">
        <v>197</v>
      </c>
      <c r="IC57" s="412" t="s">
        <v>197</v>
      </c>
      <c r="ID57" s="411">
        <v>122.2</v>
      </c>
      <c r="IE57" s="412" t="s">
        <v>197</v>
      </c>
      <c r="IF57" s="412" t="s">
        <v>197</v>
      </c>
      <c r="IG57" s="412" t="s">
        <v>197</v>
      </c>
      <c r="IH57" s="411">
        <v>33.1</v>
      </c>
      <c r="II57" s="412" t="s">
        <v>197</v>
      </c>
      <c r="IJ57" s="412" t="s">
        <v>197</v>
      </c>
      <c r="IK57" s="412" t="s">
        <v>197</v>
      </c>
      <c r="IL57" s="412" t="s">
        <v>197</v>
      </c>
      <c r="IM57" s="412" t="s">
        <v>197</v>
      </c>
      <c r="IN57" s="412" t="s">
        <v>197</v>
      </c>
      <c r="IO57" s="412" t="s">
        <v>197</v>
      </c>
      <c r="IP57" s="412" t="s">
        <v>197</v>
      </c>
      <c r="IQ57" s="411">
        <v>70.3</v>
      </c>
      <c r="IR57" s="411">
        <v>174.5</v>
      </c>
      <c r="IS57" s="411">
        <v>155.4</v>
      </c>
      <c r="IT57" s="411">
        <v>162.6</v>
      </c>
      <c r="IU57" s="412" t="s">
        <v>197</v>
      </c>
      <c r="IV57" s="412" t="s">
        <v>197</v>
      </c>
      <c r="IW57" s="412" t="s">
        <v>197</v>
      </c>
      <c r="IX57" s="412" t="s">
        <v>197</v>
      </c>
      <c r="IY57" s="412" t="s">
        <v>197</v>
      </c>
      <c r="IZ57" s="412" t="s">
        <v>197</v>
      </c>
      <c r="JA57" s="412" t="s">
        <v>197</v>
      </c>
      <c r="JB57" s="412" t="s">
        <v>197</v>
      </c>
      <c r="JC57" s="411">
        <v>301</v>
      </c>
      <c r="JD57" s="411">
        <v>143.5</v>
      </c>
      <c r="JE57" s="411">
        <v>180.3</v>
      </c>
      <c r="JF57" s="49" t="s">
        <v>87</v>
      </c>
      <c r="JG57" s="49" t="s">
        <v>87</v>
      </c>
      <c r="JH57" s="49" t="s">
        <v>87</v>
      </c>
      <c r="JI57" s="49">
        <v>160.80000000000001</v>
      </c>
      <c r="JJ57" s="49">
        <v>86.6</v>
      </c>
      <c r="JK57" s="49">
        <v>42.2</v>
      </c>
      <c r="JL57" s="49">
        <v>61</v>
      </c>
      <c r="JM57" s="49">
        <v>28.1</v>
      </c>
      <c r="JN57" s="49">
        <v>43</v>
      </c>
      <c r="JO57" s="49">
        <v>97.5</v>
      </c>
    </row>
    <row r="58" spans="1:275">
      <c r="A58" s="45"/>
      <c r="B58" s="46" t="s">
        <v>1774</v>
      </c>
      <c r="C58" s="300" t="s">
        <v>1277</v>
      </c>
      <c r="D58" s="46" t="s">
        <v>124</v>
      </c>
      <c r="E58" s="300" t="s">
        <v>5</v>
      </c>
      <c r="F58" s="47" t="s">
        <v>197</v>
      </c>
      <c r="G58" s="47" t="s">
        <v>197</v>
      </c>
      <c r="H58" s="411">
        <v>117.6</v>
      </c>
      <c r="I58" s="411">
        <v>124.5</v>
      </c>
      <c r="J58" s="411">
        <v>135.80000000000001</v>
      </c>
      <c r="K58" s="412" t="s">
        <v>197</v>
      </c>
      <c r="L58" s="411">
        <v>189.9</v>
      </c>
      <c r="M58" s="411">
        <v>274.8</v>
      </c>
      <c r="N58" s="411">
        <v>45.2</v>
      </c>
      <c r="O58" s="412" t="s">
        <v>197</v>
      </c>
      <c r="P58" s="411">
        <v>286</v>
      </c>
      <c r="Q58" s="412" t="s">
        <v>197</v>
      </c>
      <c r="R58" s="411">
        <v>155.30000000000001</v>
      </c>
      <c r="S58" s="411">
        <v>44.7</v>
      </c>
      <c r="T58" s="411">
        <v>134.6</v>
      </c>
      <c r="U58" s="412" t="s">
        <v>197</v>
      </c>
      <c r="V58" s="412" t="s">
        <v>197</v>
      </c>
      <c r="W58" s="412" t="s">
        <v>197</v>
      </c>
      <c r="X58" s="412" t="s">
        <v>197</v>
      </c>
      <c r="Y58" s="412" t="s">
        <v>197</v>
      </c>
      <c r="Z58" s="411">
        <v>49</v>
      </c>
      <c r="AA58" s="411">
        <v>50.8</v>
      </c>
      <c r="AB58" s="412" t="s">
        <v>197</v>
      </c>
      <c r="AC58" s="411">
        <v>33.5</v>
      </c>
      <c r="AD58" s="412" t="s">
        <v>197</v>
      </c>
      <c r="AE58" s="411">
        <v>107.2</v>
      </c>
      <c r="AF58" s="411">
        <v>79.2</v>
      </c>
      <c r="AG58" s="411">
        <v>92.3</v>
      </c>
      <c r="AH58" s="411">
        <v>81.900000000000006</v>
      </c>
      <c r="AI58" s="412" t="s">
        <v>197</v>
      </c>
      <c r="AJ58" s="412" t="s">
        <v>197</v>
      </c>
      <c r="AK58" s="412" t="s">
        <v>197</v>
      </c>
      <c r="AL58" s="412" t="s">
        <v>197</v>
      </c>
      <c r="AM58" s="412" t="s">
        <v>197</v>
      </c>
      <c r="AN58" s="412" t="s">
        <v>197</v>
      </c>
      <c r="AO58" s="412" t="s">
        <v>197</v>
      </c>
      <c r="AP58" s="412" t="s">
        <v>197</v>
      </c>
      <c r="AQ58" s="412" t="s">
        <v>197</v>
      </c>
      <c r="AR58" s="412" t="s">
        <v>197</v>
      </c>
      <c r="AS58" s="412" t="s">
        <v>197</v>
      </c>
      <c r="AT58" s="412" t="s">
        <v>197</v>
      </c>
      <c r="AU58" s="412" t="s">
        <v>197</v>
      </c>
      <c r="AV58" s="412" t="s">
        <v>197</v>
      </c>
      <c r="AW58" s="412" t="s">
        <v>197</v>
      </c>
      <c r="AX58" s="412" t="s">
        <v>197</v>
      </c>
      <c r="AY58" s="412" t="s">
        <v>197</v>
      </c>
      <c r="AZ58" s="411">
        <v>87.3</v>
      </c>
      <c r="BA58" s="411">
        <v>106.3</v>
      </c>
      <c r="BB58" s="411">
        <v>105.5</v>
      </c>
      <c r="BC58" s="411">
        <v>124.3</v>
      </c>
      <c r="BD58" s="411">
        <v>102</v>
      </c>
      <c r="BE58" s="411">
        <v>107.2</v>
      </c>
      <c r="BF58" s="411">
        <v>100.3</v>
      </c>
      <c r="BG58" s="411">
        <v>90.4</v>
      </c>
      <c r="BH58" s="411">
        <v>91.1</v>
      </c>
      <c r="BI58" s="412" t="s">
        <v>197</v>
      </c>
      <c r="BJ58" s="412" t="s">
        <v>197</v>
      </c>
      <c r="BK58" s="412" t="s">
        <v>197</v>
      </c>
      <c r="BL58" s="412" t="s">
        <v>197</v>
      </c>
      <c r="BM58" s="412" t="s">
        <v>197</v>
      </c>
      <c r="BN58" s="412" t="s">
        <v>197</v>
      </c>
      <c r="BO58" s="412" t="s">
        <v>197</v>
      </c>
      <c r="BP58" s="412" t="s">
        <v>197</v>
      </c>
      <c r="BQ58" s="412" t="s">
        <v>197</v>
      </c>
      <c r="BR58" s="412" t="s">
        <v>197</v>
      </c>
      <c r="BS58" s="412" t="s">
        <v>197</v>
      </c>
      <c r="BT58" s="412" t="s">
        <v>197</v>
      </c>
      <c r="BU58" s="412" t="s">
        <v>197</v>
      </c>
      <c r="BV58" s="412" t="s">
        <v>197</v>
      </c>
      <c r="BW58" s="412" t="s">
        <v>197</v>
      </c>
      <c r="BX58" s="412" t="s">
        <v>197</v>
      </c>
      <c r="BY58" s="412" t="s">
        <v>197</v>
      </c>
      <c r="BZ58" s="412" t="s">
        <v>197</v>
      </c>
      <c r="CA58" s="412" t="s">
        <v>197</v>
      </c>
      <c r="CB58" s="412" t="s">
        <v>197</v>
      </c>
      <c r="CC58" s="412" t="s">
        <v>197</v>
      </c>
      <c r="CD58" s="412" t="s">
        <v>197</v>
      </c>
      <c r="CE58" s="412" t="s">
        <v>197</v>
      </c>
      <c r="CF58" s="412" t="s">
        <v>197</v>
      </c>
      <c r="CG58" s="412" t="s">
        <v>197</v>
      </c>
      <c r="CH58" s="412" t="s">
        <v>197</v>
      </c>
      <c r="CI58" s="412" t="s">
        <v>197</v>
      </c>
      <c r="CJ58" s="412" t="s">
        <v>197</v>
      </c>
      <c r="CK58" s="412" t="s">
        <v>197</v>
      </c>
      <c r="CL58" s="412" t="s">
        <v>197</v>
      </c>
      <c r="CM58" s="412" t="s">
        <v>197</v>
      </c>
      <c r="CN58" s="412" t="s">
        <v>197</v>
      </c>
      <c r="CO58" s="412" t="s">
        <v>197</v>
      </c>
      <c r="CP58" s="412" t="s">
        <v>197</v>
      </c>
      <c r="CQ58" s="412" t="s">
        <v>197</v>
      </c>
      <c r="CR58" s="412" t="s">
        <v>197</v>
      </c>
      <c r="CS58" s="412" t="s">
        <v>197</v>
      </c>
      <c r="CT58" s="412" t="s">
        <v>197</v>
      </c>
      <c r="CU58" s="412" t="s">
        <v>197</v>
      </c>
      <c r="CV58" s="412" t="s">
        <v>197</v>
      </c>
      <c r="CW58" s="412" t="s">
        <v>197</v>
      </c>
      <c r="CX58" s="412" t="s">
        <v>197</v>
      </c>
      <c r="CY58" s="412" t="s">
        <v>197</v>
      </c>
      <c r="CZ58" s="412" t="s">
        <v>197</v>
      </c>
      <c r="DA58" s="412" t="s">
        <v>197</v>
      </c>
      <c r="DB58" s="412" t="s">
        <v>197</v>
      </c>
      <c r="DC58" s="412" t="s">
        <v>197</v>
      </c>
      <c r="DD58" s="412" t="s">
        <v>197</v>
      </c>
      <c r="DE58" s="412" t="s">
        <v>197</v>
      </c>
      <c r="DF58" s="412" t="s">
        <v>197</v>
      </c>
      <c r="DG58" s="412" t="s">
        <v>197</v>
      </c>
      <c r="DH58" s="412" t="s">
        <v>197</v>
      </c>
      <c r="DI58" s="412" t="s">
        <v>197</v>
      </c>
      <c r="DJ58" s="412" t="s">
        <v>197</v>
      </c>
      <c r="DK58" s="412" t="s">
        <v>197</v>
      </c>
      <c r="DL58" s="412" t="s">
        <v>197</v>
      </c>
      <c r="DM58" s="412" t="s">
        <v>197</v>
      </c>
      <c r="DN58" s="412" t="s">
        <v>197</v>
      </c>
      <c r="DO58" s="412" t="s">
        <v>197</v>
      </c>
      <c r="DP58" s="412" t="s">
        <v>197</v>
      </c>
      <c r="DQ58" s="412" t="s">
        <v>197</v>
      </c>
      <c r="DR58" s="412" t="s">
        <v>197</v>
      </c>
      <c r="DS58" s="412" t="s">
        <v>197</v>
      </c>
      <c r="DT58" s="412" t="s">
        <v>197</v>
      </c>
      <c r="DU58" s="412" t="s">
        <v>197</v>
      </c>
      <c r="DV58" s="412" t="s">
        <v>197</v>
      </c>
      <c r="DW58" s="412" t="s">
        <v>197</v>
      </c>
      <c r="DX58" s="412" t="s">
        <v>197</v>
      </c>
      <c r="DY58" s="412" t="s">
        <v>197</v>
      </c>
      <c r="DZ58" s="412" t="s">
        <v>197</v>
      </c>
      <c r="EA58" s="412" t="s">
        <v>197</v>
      </c>
      <c r="EB58" s="412" t="s">
        <v>197</v>
      </c>
      <c r="EC58" s="412" t="s">
        <v>197</v>
      </c>
      <c r="ED58" s="412" t="s">
        <v>197</v>
      </c>
      <c r="EE58" s="412" t="s">
        <v>197</v>
      </c>
      <c r="EF58" s="412" t="s">
        <v>197</v>
      </c>
      <c r="EG58" s="412" t="s">
        <v>197</v>
      </c>
      <c r="EH58" s="412" t="s">
        <v>197</v>
      </c>
      <c r="EI58" s="412" t="s">
        <v>197</v>
      </c>
      <c r="EJ58" s="412" t="s">
        <v>197</v>
      </c>
      <c r="EK58" s="412" t="s">
        <v>197</v>
      </c>
      <c r="EL58" s="412" t="s">
        <v>197</v>
      </c>
      <c r="EM58" s="412" t="s">
        <v>197</v>
      </c>
      <c r="EN58" s="412" t="s">
        <v>197</v>
      </c>
      <c r="EO58" s="412" t="s">
        <v>197</v>
      </c>
      <c r="EP58" s="412" t="s">
        <v>197</v>
      </c>
      <c r="EQ58" s="412" t="s">
        <v>197</v>
      </c>
      <c r="ER58" s="412" t="s">
        <v>197</v>
      </c>
      <c r="ES58" s="412" t="s">
        <v>197</v>
      </c>
      <c r="ET58" s="411">
        <v>61.8</v>
      </c>
      <c r="EU58" s="412" t="s">
        <v>197</v>
      </c>
      <c r="EV58" s="411">
        <v>88.5</v>
      </c>
      <c r="EW58" s="411">
        <v>96.9</v>
      </c>
      <c r="EX58" s="411">
        <v>94.2</v>
      </c>
      <c r="EY58" s="412" t="s">
        <v>197</v>
      </c>
      <c r="EZ58" s="411">
        <v>74.8</v>
      </c>
      <c r="FA58" s="411">
        <v>72.2</v>
      </c>
      <c r="FB58" s="411">
        <v>73.2</v>
      </c>
      <c r="FC58" s="412" t="s">
        <v>197</v>
      </c>
      <c r="FD58" s="411">
        <v>107.7</v>
      </c>
      <c r="FE58" s="411">
        <v>85.1</v>
      </c>
      <c r="FF58" s="411">
        <v>94.7</v>
      </c>
      <c r="FG58" s="411">
        <v>185.3</v>
      </c>
      <c r="FH58" s="411">
        <v>199.3</v>
      </c>
      <c r="FI58" s="411">
        <v>189.4</v>
      </c>
      <c r="FJ58" s="411">
        <v>108.8</v>
      </c>
      <c r="FK58" s="411">
        <v>11.2</v>
      </c>
      <c r="FL58" s="411">
        <v>54.5</v>
      </c>
      <c r="FM58" s="411">
        <v>79</v>
      </c>
      <c r="FN58" s="411">
        <v>113.9</v>
      </c>
      <c r="FO58" s="411">
        <v>93.6</v>
      </c>
      <c r="FP58" s="411">
        <v>29.4</v>
      </c>
      <c r="FQ58" s="411">
        <v>79.7</v>
      </c>
      <c r="FR58" s="411">
        <v>62.3</v>
      </c>
      <c r="FS58" s="411">
        <v>14.9</v>
      </c>
      <c r="FT58" s="411">
        <v>23</v>
      </c>
      <c r="FU58" s="411">
        <v>18</v>
      </c>
      <c r="FV58" s="411">
        <v>87</v>
      </c>
      <c r="FW58" s="411">
        <v>169.9</v>
      </c>
      <c r="FX58" s="411">
        <v>77.099999999999994</v>
      </c>
      <c r="FY58" s="411">
        <v>73.5</v>
      </c>
      <c r="FZ58" s="411">
        <v>73.599999999999994</v>
      </c>
      <c r="GA58" s="411">
        <v>76.400000000000006</v>
      </c>
      <c r="GB58" s="411">
        <v>100.3</v>
      </c>
      <c r="GC58" s="411">
        <v>95.7</v>
      </c>
      <c r="GD58" s="412" t="s">
        <v>197</v>
      </c>
      <c r="GE58" s="412" t="s">
        <v>197</v>
      </c>
      <c r="GF58" s="412" t="s">
        <v>197</v>
      </c>
      <c r="GG58" s="411">
        <v>98.4</v>
      </c>
      <c r="GH58" s="411">
        <v>114.1</v>
      </c>
      <c r="GI58" s="411">
        <v>114</v>
      </c>
      <c r="GJ58" s="412" t="s">
        <v>197</v>
      </c>
      <c r="GK58" s="412" t="s">
        <v>197</v>
      </c>
      <c r="GL58" s="412" t="s">
        <v>197</v>
      </c>
      <c r="GM58" s="412" t="s">
        <v>197</v>
      </c>
      <c r="GN58" s="412" t="s">
        <v>197</v>
      </c>
      <c r="GO58" s="412" t="s">
        <v>197</v>
      </c>
      <c r="GP58" s="411">
        <v>61.4</v>
      </c>
      <c r="GQ58" s="411">
        <v>65.900000000000006</v>
      </c>
      <c r="GR58" s="411">
        <v>64.3</v>
      </c>
      <c r="GS58" s="411">
        <v>44.5</v>
      </c>
      <c r="GT58" s="411">
        <v>33.799999999999997</v>
      </c>
      <c r="GU58" s="411">
        <v>36</v>
      </c>
      <c r="GV58" s="412" t="s">
        <v>197</v>
      </c>
      <c r="GW58" s="412" t="s">
        <v>197</v>
      </c>
      <c r="GX58" s="412" t="s">
        <v>197</v>
      </c>
      <c r="GY58" s="411">
        <v>90.5</v>
      </c>
      <c r="GZ58" s="411">
        <v>106.7</v>
      </c>
      <c r="HA58" s="411">
        <v>98.7</v>
      </c>
      <c r="HB58" s="411">
        <v>101</v>
      </c>
      <c r="HC58" s="411">
        <v>131.5</v>
      </c>
      <c r="HD58" s="411">
        <v>122.2</v>
      </c>
      <c r="HE58" s="412" t="s">
        <v>197</v>
      </c>
      <c r="HF58" s="412" t="s">
        <v>197</v>
      </c>
      <c r="HG58" s="412" t="s">
        <v>197</v>
      </c>
      <c r="HH58" s="412" t="s">
        <v>197</v>
      </c>
      <c r="HI58" s="412" t="s">
        <v>197</v>
      </c>
      <c r="HJ58" s="412" t="s">
        <v>197</v>
      </c>
      <c r="HK58" s="412" t="s">
        <v>197</v>
      </c>
      <c r="HL58" s="412" t="s">
        <v>197</v>
      </c>
      <c r="HM58" s="412" t="s">
        <v>197</v>
      </c>
      <c r="HN58" s="412" t="s">
        <v>197</v>
      </c>
      <c r="HO58" s="412" t="s">
        <v>197</v>
      </c>
      <c r="HP58" s="412" t="s">
        <v>197</v>
      </c>
      <c r="HQ58" s="412" t="s">
        <v>197</v>
      </c>
      <c r="HR58" s="412" t="s">
        <v>197</v>
      </c>
      <c r="HS58" s="412" t="s">
        <v>197</v>
      </c>
      <c r="HT58" s="412" t="s">
        <v>197</v>
      </c>
      <c r="HU58" s="411">
        <v>78.7</v>
      </c>
      <c r="HV58" s="411">
        <v>78.2</v>
      </c>
      <c r="HW58" s="411">
        <v>78.2</v>
      </c>
      <c r="HX58" s="412" t="s">
        <v>197</v>
      </c>
      <c r="HY58" s="412" t="s">
        <v>197</v>
      </c>
      <c r="HZ58" s="412" t="s">
        <v>197</v>
      </c>
      <c r="IA58" s="412" t="s">
        <v>197</v>
      </c>
      <c r="IB58" s="412" t="s">
        <v>197</v>
      </c>
      <c r="IC58" s="412" t="s">
        <v>197</v>
      </c>
      <c r="ID58" s="411">
        <v>260.8</v>
      </c>
      <c r="IE58" s="412" t="s">
        <v>197</v>
      </c>
      <c r="IF58" s="412" t="s">
        <v>197</v>
      </c>
      <c r="IG58" s="412" t="s">
        <v>197</v>
      </c>
      <c r="IH58" s="411">
        <v>103.4</v>
      </c>
      <c r="II58" s="412" t="s">
        <v>197</v>
      </c>
      <c r="IJ58" s="412" t="s">
        <v>197</v>
      </c>
      <c r="IK58" s="412" t="s">
        <v>197</v>
      </c>
      <c r="IL58" s="412" t="s">
        <v>197</v>
      </c>
      <c r="IM58" s="411">
        <v>245</v>
      </c>
      <c r="IN58" s="411">
        <v>1122.5999999999999</v>
      </c>
      <c r="IO58" s="412" t="s">
        <v>197</v>
      </c>
      <c r="IP58" s="411">
        <v>1685.3</v>
      </c>
      <c r="IQ58" s="412" t="s">
        <v>197</v>
      </c>
      <c r="IR58" s="411">
        <v>247.3</v>
      </c>
      <c r="IS58" s="411">
        <v>141.5</v>
      </c>
      <c r="IT58" s="411">
        <v>181.1</v>
      </c>
      <c r="IU58" s="412" t="s">
        <v>197</v>
      </c>
      <c r="IV58" s="412" t="s">
        <v>197</v>
      </c>
      <c r="IW58" s="412" t="s">
        <v>197</v>
      </c>
      <c r="IX58" s="412" t="s">
        <v>197</v>
      </c>
      <c r="IY58" s="412" t="s">
        <v>197</v>
      </c>
      <c r="IZ58" s="412" t="s">
        <v>197</v>
      </c>
      <c r="JA58" s="412" t="s">
        <v>197</v>
      </c>
      <c r="JB58" s="412" t="s">
        <v>197</v>
      </c>
      <c r="JC58" s="412" t="s">
        <v>197</v>
      </c>
      <c r="JD58" s="412" t="s">
        <v>197</v>
      </c>
      <c r="JE58" s="412" t="s">
        <v>197</v>
      </c>
      <c r="JF58" s="49" t="s">
        <v>87</v>
      </c>
      <c r="JG58" s="49" t="s">
        <v>87</v>
      </c>
      <c r="JH58" s="49" t="s">
        <v>87</v>
      </c>
      <c r="JI58" s="49">
        <v>215.2</v>
      </c>
      <c r="JJ58" s="49">
        <v>101.2</v>
      </c>
      <c r="JK58" s="49">
        <v>100.5</v>
      </c>
      <c r="JL58" s="49">
        <v>72</v>
      </c>
      <c r="JM58" s="49">
        <v>65</v>
      </c>
      <c r="JN58" s="49">
        <v>88.8</v>
      </c>
      <c r="JO58" s="49" t="s">
        <v>87</v>
      </c>
    </row>
    <row r="59" spans="1:275">
      <c r="A59" s="45"/>
      <c r="B59" s="46" t="s">
        <v>1775</v>
      </c>
      <c r="C59" s="300" t="s">
        <v>1278</v>
      </c>
      <c r="D59" s="46" t="s">
        <v>125</v>
      </c>
      <c r="E59" s="300" t="s">
        <v>6</v>
      </c>
      <c r="F59" s="47" t="s">
        <v>197</v>
      </c>
      <c r="G59" s="47" t="s">
        <v>197</v>
      </c>
      <c r="H59" s="411">
        <v>91.2</v>
      </c>
      <c r="I59" s="411">
        <v>96.7</v>
      </c>
      <c r="J59" s="411">
        <v>110.6</v>
      </c>
      <c r="K59" s="412" t="s">
        <v>197</v>
      </c>
      <c r="L59" s="411">
        <v>162.9</v>
      </c>
      <c r="M59" s="411">
        <v>93.3</v>
      </c>
      <c r="N59" s="411">
        <v>87.2</v>
      </c>
      <c r="O59" s="411">
        <v>116.2</v>
      </c>
      <c r="P59" s="411">
        <v>153</v>
      </c>
      <c r="Q59" s="412" t="s">
        <v>197</v>
      </c>
      <c r="R59" s="411">
        <v>148.6</v>
      </c>
      <c r="S59" s="411">
        <v>58.2</v>
      </c>
      <c r="T59" s="411">
        <v>57.4</v>
      </c>
      <c r="U59" s="411">
        <v>161.69999999999999</v>
      </c>
      <c r="V59" s="411">
        <v>284.8</v>
      </c>
      <c r="W59" s="411">
        <v>75.3</v>
      </c>
      <c r="X59" s="411">
        <v>24.9</v>
      </c>
      <c r="Y59" s="411">
        <v>73.599999999999994</v>
      </c>
      <c r="Z59" s="411">
        <v>35</v>
      </c>
      <c r="AA59" s="411">
        <v>75.599999999999994</v>
      </c>
      <c r="AB59" s="411">
        <v>46.4</v>
      </c>
      <c r="AC59" s="412" t="s">
        <v>197</v>
      </c>
      <c r="AD59" s="411">
        <v>102.6</v>
      </c>
      <c r="AE59" s="411">
        <v>113.3</v>
      </c>
      <c r="AF59" s="411">
        <v>70.900000000000006</v>
      </c>
      <c r="AG59" s="411">
        <v>67</v>
      </c>
      <c r="AH59" s="411">
        <v>100.1</v>
      </c>
      <c r="AI59" s="412" t="s">
        <v>197</v>
      </c>
      <c r="AJ59" s="411">
        <v>112.8</v>
      </c>
      <c r="AK59" s="412" t="s">
        <v>197</v>
      </c>
      <c r="AL59" s="412" t="s">
        <v>197</v>
      </c>
      <c r="AM59" s="412" t="s">
        <v>197</v>
      </c>
      <c r="AN59" s="411">
        <v>23.2</v>
      </c>
      <c r="AO59" s="411">
        <v>45.7</v>
      </c>
      <c r="AP59" s="411">
        <v>45.4</v>
      </c>
      <c r="AQ59" s="411">
        <v>13.9</v>
      </c>
      <c r="AR59" s="411">
        <v>127.5</v>
      </c>
      <c r="AS59" s="412" t="s">
        <v>197</v>
      </c>
      <c r="AT59" s="411">
        <v>85.3</v>
      </c>
      <c r="AU59" s="412" t="s">
        <v>197</v>
      </c>
      <c r="AV59" s="411">
        <v>100.6</v>
      </c>
      <c r="AW59" s="411">
        <v>164.2</v>
      </c>
      <c r="AX59" s="411">
        <v>117.6</v>
      </c>
      <c r="AY59" s="412" t="s">
        <v>197</v>
      </c>
      <c r="AZ59" s="411">
        <v>118.5</v>
      </c>
      <c r="BA59" s="411">
        <v>112.4</v>
      </c>
      <c r="BB59" s="411">
        <v>112.6</v>
      </c>
      <c r="BC59" s="411">
        <v>113.8</v>
      </c>
      <c r="BD59" s="411">
        <v>63.6</v>
      </c>
      <c r="BE59" s="411">
        <v>75</v>
      </c>
      <c r="BF59" s="411">
        <v>80.8</v>
      </c>
      <c r="BG59" s="411">
        <v>88.6</v>
      </c>
      <c r="BH59" s="411">
        <v>88.1</v>
      </c>
      <c r="BI59" s="411">
        <v>142</v>
      </c>
      <c r="BJ59" s="411">
        <v>59.4</v>
      </c>
      <c r="BK59" s="411">
        <v>101.6</v>
      </c>
      <c r="BL59" s="411">
        <v>175.4</v>
      </c>
      <c r="BM59" s="411">
        <v>92.4</v>
      </c>
      <c r="BN59" s="411">
        <v>114.6</v>
      </c>
      <c r="BO59" s="412" t="s">
        <v>197</v>
      </c>
      <c r="BP59" s="412" t="s">
        <v>197</v>
      </c>
      <c r="BQ59" s="412" t="s">
        <v>197</v>
      </c>
      <c r="BR59" s="411">
        <v>109.3</v>
      </c>
      <c r="BS59" s="411">
        <v>118.8</v>
      </c>
      <c r="BT59" s="411">
        <v>114.3</v>
      </c>
      <c r="BU59" s="412" t="s">
        <v>197</v>
      </c>
      <c r="BV59" s="412" t="s">
        <v>197</v>
      </c>
      <c r="BW59" s="412" t="s">
        <v>197</v>
      </c>
      <c r="BX59" s="411">
        <v>182.1</v>
      </c>
      <c r="BY59" s="411">
        <v>228.8</v>
      </c>
      <c r="BZ59" s="411">
        <v>198.7</v>
      </c>
      <c r="CA59" s="411">
        <v>29.9</v>
      </c>
      <c r="CB59" s="411">
        <v>25</v>
      </c>
      <c r="CC59" s="411">
        <v>27</v>
      </c>
      <c r="CD59" s="411">
        <v>120.7</v>
      </c>
      <c r="CE59" s="411">
        <v>72.400000000000006</v>
      </c>
      <c r="CF59" s="411">
        <v>96.4</v>
      </c>
      <c r="CG59" s="412" t="s">
        <v>197</v>
      </c>
      <c r="CH59" s="412" t="s">
        <v>197</v>
      </c>
      <c r="CI59" s="412" t="s">
        <v>197</v>
      </c>
      <c r="CJ59" s="411">
        <v>81</v>
      </c>
      <c r="CK59" s="411">
        <v>104</v>
      </c>
      <c r="CL59" s="411">
        <v>94.4</v>
      </c>
      <c r="CM59" s="412" t="s">
        <v>197</v>
      </c>
      <c r="CN59" s="412" t="s">
        <v>197</v>
      </c>
      <c r="CO59" s="412" t="s">
        <v>197</v>
      </c>
      <c r="CP59" s="412" t="s">
        <v>197</v>
      </c>
      <c r="CQ59" s="412" t="s">
        <v>197</v>
      </c>
      <c r="CR59" s="412" t="s">
        <v>197</v>
      </c>
      <c r="CS59" s="412" t="s">
        <v>197</v>
      </c>
      <c r="CT59" s="411">
        <v>211.2</v>
      </c>
      <c r="CU59" s="411">
        <v>164.3</v>
      </c>
      <c r="CV59" s="411">
        <v>184.1</v>
      </c>
      <c r="CW59" s="411">
        <v>136.19999999999999</v>
      </c>
      <c r="CX59" s="411">
        <v>119.6</v>
      </c>
      <c r="CY59" s="411">
        <v>126.9</v>
      </c>
      <c r="CZ59" s="412" t="s">
        <v>197</v>
      </c>
      <c r="DA59" s="412" t="s">
        <v>197</v>
      </c>
      <c r="DB59" s="412" t="s">
        <v>197</v>
      </c>
      <c r="DC59" s="412" t="s">
        <v>197</v>
      </c>
      <c r="DD59" s="411">
        <v>189.8</v>
      </c>
      <c r="DE59" s="411">
        <v>259.60000000000002</v>
      </c>
      <c r="DF59" s="411">
        <v>215.9</v>
      </c>
      <c r="DG59" s="411">
        <v>32.799999999999997</v>
      </c>
      <c r="DH59" s="411">
        <v>24.9</v>
      </c>
      <c r="DI59" s="411">
        <v>27.7</v>
      </c>
      <c r="DJ59" s="411">
        <v>140.80000000000001</v>
      </c>
      <c r="DK59" s="411">
        <v>82.3</v>
      </c>
      <c r="DL59" s="411">
        <v>109.9</v>
      </c>
      <c r="DM59" s="411">
        <v>90.5</v>
      </c>
      <c r="DN59" s="411">
        <v>96.7</v>
      </c>
      <c r="DO59" s="411">
        <v>94.3</v>
      </c>
      <c r="DP59" s="412" t="s">
        <v>197</v>
      </c>
      <c r="DQ59" s="412" t="s">
        <v>197</v>
      </c>
      <c r="DR59" s="412" t="s">
        <v>197</v>
      </c>
      <c r="DS59" s="412" t="s">
        <v>197</v>
      </c>
      <c r="DT59" s="412" t="s">
        <v>197</v>
      </c>
      <c r="DU59" s="412" t="s">
        <v>197</v>
      </c>
      <c r="DV59" s="412" t="s">
        <v>197</v>
      </c>
      <c r="DW59" s="412" t="s">
        <v>197</v>
      </c>
      <c r="DX59" s="412" t="s">
        <v>197</v>
      </c>
      <c r="DY59" s="411">
        <v>90.6</v>
      </c>
      <c r="DZ59" s="411">
        <v>158.5</v>
      </c>
      <c r="EA59" s="411">
        <v>119.7</v>
      </c>
      <c r="EB59" s="412" t="s">
        <v>197</v>
      </c>
      <c r="EC59" s="412" t="s">
        <v>197</v>
      </c>
      <c r="ED59" s="412" t="s">
        <v>197</v>
      </c>
      <c r="EE59" s="412" t="s">
        <v>197</v>
      </c>
      <c r="EF59" s="412" t="s">
        <v>197</v>
      </c>
      <c r="EG59" s="412" t="s">
        <v>197</v>
      </c>
      <c r="EH59" s="412" t="s">
        <v>197</v>
      </c>
      <c r="EI59" s="411">
        <v>97.2</v>
      </c>
      <c r="EJ59" s="411">
        <v>170.7</v>
      </c>
      <c r="EK59" s="411">
        <v>144.69999999999999</v>
      </c>
      <c r="EL59" s="412" t="s">
        <v>197</v>
      </c>
      <c r="EM59" s="411">
        <v>92.6</v>
      </c>
      <c r="EN59" s="411">
        <v>141</v>
      </c>
      <c r="EO59" s="411">
        <v>116.6</v>
      </c>
      <c r="EP59" s="412" t="s">
        <v>197</v>
      </c>
      <c r="EQ59" s="412" t="s">
        <v>197</v>
      </c>
      <c r="ER59" s="412" t="s">
        <v>197</v>
      </c>
      <c r="ES59" s="412" t="s">
        <v>197</v>
      </c>
      <c r="ET59" s="411">
        <v>174.4</v>
      </c>
      <c r="EU59" s="412" t="s">
        <v>197</v>
      </c>
      <c r="EV59" s="411">
        <v>104.7</v>
      </c>
      <c r="EW59" s="411">
        <v>59.9</v>
      </c>
      <c r="EX59" s="411">
        <v>74.099999999999994</v>
      </c>
      <c r="EY59" s="412" t="s">
        <v>197</v>
      </c>
      <c r="EZ59" s="411">
        <v>136.19999999999999</v>
      </c>
      <c r="FA59" s="411">
        <v>92.1</v>
      </c>
      <c r="FB59" s="411">
        <v>109.3</v>
      </c>
      <c r="FC59" s="412" t="s">
        <v>197</v>
      </c>
      <c r="FD59" s="411">
        <v>99.9</v>
      </c>
      <c r="FE59" s="411">
        <v>114.5</v>
      </c>
      <c r="FF59" s="411">
        <v>108.3</v>
      </c>
      <c r="FG59" s="411">
        <v>65.2</v>
      </c>
      <c r="FH59" s="411">
        <v>20.9</v>
      </c>
      <c r="FI59" s="411">
        <v>52.2</v>
      </c>
      <c r="FJ59" s="411">
        <v>77.400000000000006</v>
      </c>
      <c r="FK59" s="411">
        <v>121.9</v>
      </c>
      <c r="FL59" s="411">
        <v>102.1</v>
      </c>
      <c r="FM59" s="411">
        <v>167.4</v>
      </c>
      <c r="FN59" s="411">
        <v>114.9</v>
      </c>
      <c r="FO59" s="411">
        <v>145.4</v>
      </c>
      <c r="FP59" s="411">
        <v>144.19999999999999</v>
      </c>
      <c r="FQ59" s="411">
        <v>97.3</v>
      </c>
      <c r="FR59" s="411">
        <v>113.5</v>
      </c>
      <c r="FS59" s="411">
        <v>121.4</v>
      </c>
      <c r="FT59" s="411">
        <v>58.2</v>
      </c>
      <c r="FU59" s="411">
        <v>97.6</v>
      </c>
      <c r="FV59" s="411">
        <v>129</v>
      </c>
      <c r="FW59" s="411">
        <v>277.5</v>
      </c>
      <c r="FX59" s="411">
        <v>97.1</v>
      </c>
      <c r="FY59" s="411">
        <v>103.6</v>
      </c>
      <c r="FZ59" s="411">
        <v>103.6</v>
      </c>
      <c r="GA59" s="411">
        <v>101.8</v>
      </c>
      <c r="GB59" s="411">
        <v>68.5</v>
      </c>
      <c r="GC59" s="411">
        <v>74.900000000000006</v>
      </c>
      <c r="GD59" s="411">
        <v>26.4</v>
      </c>
      <c r="GE59" s="411">
        <v>8.5</v>
      </c>
      <c r="GF59" s="411">
        <v>20.3</v>
      </c>
      <c r="GG59" s="412" t="s">
        <v>197</v>
      </c>
      <c r="GH59" s="411">
        <v>37.1</v>
      </c>
      <c r="GI59" s="411">
        <v>36.9</v>
      </c>
      <c r="GJ59" s="412" t="s">
        <v>197</v>
      </c>
      <c r="GK59" s="412" t="s">
        <v>197</v>
      </c>
      <c r="GL59" s="412" t="s">
        <v>197</v>
      </c>
      <c r="GM59" s="411">
        <v>87.3</v>
      </c>
      <c r="GN59" s="411">
        <v>38.6</v>
      </c>
      <c r="GO59" s="411">
        <v>56.4</v>
      </c>
      <c r="GP59" s="411">
        <v>80.2</v>
      </c>
      <c r="GQ59" s="411">
        <v>133.4</v>
      </c>
      <c r="GR59" s="411">
        <v>114.3</v>
      </c>
      <c r="GS59" s="411">
        <v>571.5</v>
      </c>
      <c r="GT59" s="411">
        <v>38.4</v>
      </c>
      <c r="GU59" s="411">
        <v>146.30000000000001</v>
      </c>
      <c r="GV59" s="412" t="s">
        <v>197</v>
      </c>
      <c r="GW59" s="412" t="s">
        <v>197</v>
      </c>
      <c r="GX59" s="412" t="s">
        <v>197</v>
      </c>
      <c r="GY59" s="411">
        <v>107.6</v>
      </c>
      <c r="GZ59" s="411">
        <v>59.1</v>
      </c>
      <c r="HA59" s="411">
        <v>83</v>
      </c>
      <c r="HB59" s="411">
        <v>108.2</v>
      </c>
      <c r="HC59" s="411">
        <v>64.3</v>
      </c>
      <c r="HD59" s="411">
        <v>77.599999999999994</v>
      </c>
      <c r="HE59" s="412" t="s">
        <v>197</v>
      </c>
      <c r="HF59" s="412" t="s">
        <v>197</v>
      </c>
      <c r="HG59" s="412" t="s">
        <v>197</v>
      </c>
      <c r="HH59" s="412" t="s">
        <v>197</v>
      </c>
      <c r="HI59" s="412" t="s">
        <v>197</v>
      </c>
      <c r="HJ59" s="412" t="s">
        <v>197</v>
      </c>
      <c r="HK59" s="412" t="s">
        <v>197</v>
      </c>
      <c r="HL59" s="412" t="s">
        <v>197</v>
      </c>
      <c r="HM59" s="412" t="s">
        <v>197</v>
      </c>
      <c r="HN59" s="412" t="s">
        <v>197</v>
      </c>
      <c r="HO59" s="411">
        <v>55.7</v>
      </c>
      <c r="HP59" s="411">
        <v>94.7</v>
      </c>
      <c r="HQ59" s="411">
        <v>75</v>
      </c>
      <c r="HR59" s="412" t="s">
        <v>197</v>
      </c>
      <c r="HS59" s="412" t="s">
        <v>197</v>
      </c>
      <c r="HT59" s="412" t="s">
        <v>197</v>
      </c>
      <c r="HU59" s="411">
        <v>100.5</v>
      </c>
      <c r="HV59" s="411">
        <v>82.2</v>
      </c>
      <c r="HW59" s="411">
        <v>83.2</v>
      </c>
      <c r="HX59" s="412" t="s">
        <v>197</v>
      </c>
      <c r="HY59" s="412" t="s">
        <v>197</v>
      </c>
      <c r="HZ59" s="411">
        <v>162.6</v>
      </c>
      <c r="IA59" s="412" t="s">
        <v>197</v>
      </c>
      <c r="IB59" s="412" t="s">
        <v>197</v>
      </c>
      <c r="IC59" s="412" t="s">
        <v>197</v>
      </c>
      <c r="ID59" s="411">
        <v>33.299999999999997</v>
      </c>
      <c r="IE59" s="412" t="s">
        <v>197</v>
      </c>
      <c r="IF59" s="412" t="s">
        <v>197</v>
      </c>
      <c r="IG59" s="412" t="s">
        <v>197</v>
      </c>
      <c r="IH59" s="411">
        <v>135.4</v>
      </c>
      <c r="II59" s="411">
        <v>111.2</v>
      </c>
      <c r="IJ59" s="412" t="s">
        <v>197</v>
      </c>
      <c r="IK59" s="412" t="s">
        <v>197</v>
      </c>
      <c r="IL59" s="412" t="s">
        <v>197</v>
      </c>
      <c r="IM59" s="412" t="s">
        <v>197</v>
      </c>
      <c r="IN59" s="412" t="s">
        <v>197</v>
      </c>
      <c r="IO59" s="411">
        <v>63.2</v>
      </c>
      <c r="IP59" s="412" t="s">
        <v>197</v>
      </c>
      <c r="IQ59" s="411">
        <v>75.900000000000006</v>
      </c>
      <c r="IR59" s="411">
        <v>100.8</v>
      </c>
      <c r="IS59" s="411">
        <v>75.7</v>
      </c>
      <c r="IT59" s="411">
        <v>85.1</v>
      </c>
      <c r="IU59" s="411">
        <v>61.8</v>
      </c>
      <c r="IV59" s="411">
        <v>46.8</v>
      </c>
      <c r="IW59" s="411">
        <v>50</v>
      </c>
      <c r="IX59" s="412" t="s">
        <v>197</v>
      </c>
      <c r="IY59" s="412" t="s">
        <v>197</v>
      </c>
      <c r="IZ59" s="412" t="s">
        <v>197</v>
      </c>
      <c r="JA59" s="412" t="s">
        <v>197</v>
      </c>
      <c r="JB59" s="412" t="s">
        <v>197</v>
      </c>
      <c r="JC59" s="411">
        <v>33.4</v>
      </c>
      <c r="JD59" s="411">
        <v>43.9</v>
      </c>
      <c r="JE59" s="411">
        <v>41.5</v>
      </c>
      <c r="JF59" s="48" t="s">
        <v>87</v>
      </c>
      <c r="JG59" s="48" t="s">
        <v>87</v>
      </c>
      <c r="JH59" s="48">
        <v>21.7</v>
      </c>
      <c r="JI59" s="48">
        <v>79.8</v>
      </c>
      <c r="JJ59" s="48">
        <v>64.599999999999994</v>
      </c>
      <c r="JK59" s="48">
        <v>80.8</v>
      </c>
      <c r="JL59" s="48">
        <v>79.3</v>
      </c>
      <c r="JM59" s="48">
        <v>151.6</v>
      </c>
      <c r="JN59" s="48">
        <v>144.9</v>
      </c>
      <c r="JO59" s="48">
        <v>419.7</v>
      </c>
    </row>
    <row r="60" spans="1:275">
      <c r="A60" s="45"/>
      <c r="B60" s="46" t="s">
        <v>1776</v>
      </c>
      <c r="C60" s="300" t="s">
        <v>1279</v>
      </c>
      <c r="D60" s="46" t="s">
        <v>125</v>
      </c>
      <c r="E60" s="300" t="s">
        <v>6</v>
      </c>
      <c r="F60" s="47" t="s">
        <v>197</v>
      </c>
      <c r="G60" s="47" t="s">
        <v>197</v>
      </c>
      <c r="H60" s="411">
        <v>107.3</v>
      </c>
      <c r="I60" s="411">
        <v>103.1</v>
      </c>
      <c r="J60" s="411">
        <v>104.6</v>
      </c>
      <c r="K60" s="411">
        <v>109.2</v>
      </c>
      <c r="L60" s="411">
        <v>189.4</v>
      </c>
      <c r="M60" s="411">
        <v>169.6</v>
      </c>
      <c r="N60" s="411">
        <v>143.80000000000001</v>
      </c>
      <c r="O60" s="412" t="s">
        <v>197</v>
      </c>
      <c r="P60" s="411">
        <v>157.9</v>
      </c>
      <c r="Q60" s="411">
        <v>117.6</v>
      </c>
      <c r="R60" s="411">
        <v>134.80000000000001</v>
      </c>
      <c r="S60" s="411">
        <v>123.2</v>
      </c>
      <c r="T60" s="411">
        <v>120</v>
      </c>
      <c r="U60" s="411">
        <v>42</v>
      </c>
      <c r="V60" s="411">
        <v>196.4</v>
      </c>
      <c r="W60" s="411">
        <v>115.5</v>
      </c>
      <c r="X60" s="412" t="s">
        <v>197</v>
      </c>
      <c r="Y60" s="411">
        <v>58.5</v>
      </c>
      <c r="Z60" s="411">
        <v>49.9</v>
      </c>
      <c r="AA60" s="411">
        <v>124.4</v>
      </c>
      <c r="AB60" s="411">
        <v>98.7</v>
      </c>
      <c r="AC60" s="412" t="s">
        <v>197</v>
      </c>
      <c r="AD60" s="412" t="s">
        <v>197</v>
      </c>
      <c r="AE60" s="411">
        <v>105.9</v>
      </c>
      <c r="AF60" s="411">
        <v>115.6</v>
      </c>
      <c r="AG60" s="411">
        <v>109</v>
      </c>
      <c r="AH60" s="411">
        <v>126.8</v>
      </c>
      <c r="AI60" s="412" t="s">
        <v>197</v>
      </c>
      <c r="AJ60" s="412" t="s">
        <v>197</v>
      </c>
      <c r="AK60" s="411">
        <v>94.7</v>
      </c>
      <c r="AL60" s="412" t="s">
        <v>197</v>
      </c>
      <c r="AM60" s="412" t="s">
        <v>197</v>
      </c>
      <c r="AN60" s="411">
        <v>21.7</v>
      </c>
      <c r="AO60" s="411">
        <v>48.3</v>
      </c>
      <c r="AP60" s="411">
        <v>48</v>
      </c>
      <c r="AQ60" s="411">
        <v>80.7</v>
      </c>
      <c r="AR60" s="411">
        <v>107.9</v>
      </c>
      <c r="AS60" s="412" t="s">
        <v>197</v>
      </c>
      <c r="AT60" s="411">
        <v>102.2</v>
      </c>
      <c r="AU60" s="412" t="s">
        <v>197</v>
      </c>
      <c r="AV60" s="411">
        <v>142.6</v>
      </c>
      <c r="AW60" s="411">
        <v>71.900000000000006</v>
      </c>
      <c r="AX60" s="411">
        <v>128.1</v>
      </c>
      <c r="AY60" s="412" t="s">
        <v>197</v>
      </c>
      <c r="AZ60" s="411">
        <v>146.9</v>
      </c>
      <c r="BA60" s="411">
        <v>131.6</v>
      </c>
      <c r="BB60" s="411">
        <v>132.30000000000001</v>
      </c>
      <c r="BC60" s="411">
        <v>106.3</v>
      </c>
      <c r="BD60" s="411">
        <v>109</v>
      </c>
      <c r="BE60" s="411">
        <v>108.4</v>
      </c>
      <c r="BF60" s="411">
        <v>137.30000000000001</v>
      </c>
      <c r="BG60" s="411">
        <v>139.80000000000001</v>
      </c>
      <c r="BH60" s="411">
        <v>139.6</v>
      </c>
      <c r="BI60" s="411">
        <v>23.6</v>
      </c>
      <c r="BJ60" s="411">
        <v>24.3</v>
      </c>
      <c r="BK60" s="411">
        <v>23.9</v>
      </c>
      <c r="BL60" s="411">
        <v>155.30000000000001</v>
      </c>
      <c r="BM60" s="411">
        <v>63.5</v>
      </c>
      <c r="BN60" s="411">
        <v>88</v>
      </c>
      <c r="BO60" s="412" t="s">
        <v>197</v>
      </c>
      <c r="BP60" s="412" t="s">
        <v>197</v>
      </c>
      <c r="BQ60" s="412" t="s">
        <v>197</v>
      </c>
      <c r="BR60" s="411">
        <v>151.30000000000001</v>
      </c>
      <c r="BS60" s="411">
        <v>89.4</v>
      </c>
      <c r="BT60" s="411">
        <v>118.1</v>
      </c>
      <c r="BU60" s="411">
        <v>91.4</v>
      </c>
      <c r="BV60" s="411">
        <v>131.69999999999999</v>
      </c>
      <c r="BW60" s="411">
        <v>118.9</v>
      </c>
      <c r="BX60" s="411">
        <v>162.4</v>
      </c>
      <c r="BY60" s="411">
        <v>160.1</v>
      </c>
      <c r="BZ60" s="411">
        <v>161.6</v>
      </c>
      <c r="CA60" s="411">
        <v>104.2</v>
      </c>
      <c r="CB60" s="411">
        <v>124.4</v>
      </c>
      <c r="CC60" s="411">
        <v>116.4</v>
      </c>
      <c r="CD60" s="411">
        <v>66.900000000000006</v>
      </c>
      <c r="CE60" s="411">
        <v>67.8</v>
      </c>
      <c r="CF60" s="411">
        <v>67.400000000000006</v>
      </c>
      <c r="CG60" s="412" t="s">
        <v>197</v>
      </c>
      <c r="CH60" s="412" t="s">
        <v>197</v>
      </c>
      <c r="CI60" s="412" t="s">
        <v>197</v>
      </c>
      <c r="CJ60" s="411">
        <v>201.8</v>
      </c>
      <c r="CK60" s="411">
        <v>105.2</v>
      </c>
      <c r="CL60" s="411">
        <v>145.30000000000001</v>
      </c>
      <c r="CM60" s="412" t="s">
        <v>197</v>
      </c>
      <c r="CN60" s="412" t="s">
        <v>197</v>
      </c>
      <c r="CO60" s="412" t="s">
        <v>197</v>
      </c>
      <c r="CP60" s="412" t="s">
        <v>197</v>
      </c>
      <c r="CQ60" s="412" t="s">
        <v>197</v>
      </c>
      <c r="CR60" s="412" t="s">
        <v>197</v>
      </c>
      <c r="CS60" s="412" t="s">
        <v>197</v>
      </c>
      <c r="CT60" s="411">
        <v>191.9</v>
      </c>
      <c r="CU60" s="411">
        <v>25.8</v>
      </c>
      <c r="CV60" s="411">
        <v>96.9</v>
      </c>
      <c r="CW60" s="411">
        <v>175.3</v>
      </c>
      <c r="CX60" s="411">
        <v>95.7</v>
      </c>
      <c r="CY60" s="411">
        <v>130.6</v>
      </c>
      <c r="CZ60" s="412" t="s">
        <v>197</v>
      </c>
      <c r="DA60" s="411">
        <v>65.3</v>
      </c>
      <c r="DB60" s="411">
        <v>98</v>
      </c>
      <c r="DC60" s="411">
        <v>87.7</v>
      </c>
      <c r="DD60" s="411">
        <v>154.4</v>
      </c>
      <c r="DE60" s="411">
        <v>134.69999999999999</v>
      </c>
      <c r="DF60" s="411">
        <v>147</v>
      </c>
      <c r="DG60" s="411">
        <v>100.5</v>
      </c>
      <c r="DH60" s="411">
        <v>122.7</v>
      </c>
      <c r="DI60" s="411">
        <v>115</v>
      </c>
      <c r="DJ60" s="411">
        <v>70.400000000000006</v>
      </c>
      <c r="DK60" s="411">
        <v>57.8</v>
      </c>
      <c r="DL60" s="411">
        <v>63.7</v>
      </c>
      <c r="DM60" s="411">
        <v>184</v>
      </c>
      <c r="DN60" s="411">
        <v>111.4</v>
      </c>
      <c r="DO60" s="411">
        <v>138.80000000000001</v>
      </c>
      <c r="DP60" s="412" t="s">
        <v>197</v>
      </c>
      <c r="DQ60" s="412" t="s">
        <v>197</v>
      </c>
      <c r="DR60" s="412" t="s">
        <v>197</v>
      </c>
      <c r="DS60" s="412" t="s">
        <v>197</v>
      </c>
      <c r="DT60" s="412" t="s">
        <v>197</v>
      </c>
      <c r="DU60" s="412" t="s">
        <v>197</v>
      </c>
      <c r="DV60" s="411">
        <v>123.6</v>
      </c>
      <c r="DW60" s="411">
        <v>137.69999999999999</v>
      </c>
      <c r="DX60" s="411">
        <v>132.69999999999999</v>
      </c>
      <c r="DY60" s="411">
        <v>212.4</v>
      </c>
      <c r="DZ60" s="411">
        <v>123.6</v>
      </c>
      <c r="EA60" s="411">
        <v>173.8</v>
      </c>
      <c r="EB60" s="411">
        <v>102.1</v>
      </c>
      <c r="EC60" s="411">
        <v>15.9</v>
      </c>
      <c r="ED60" s="411">
        <v>40</v>
      </c>
      <c r="EE60" s="412" t="s">
        <v>197</v>
      </c>
      <c r="EF60" s="411">
        <v>195.2</v>
      </c>
      <c r="EG60" s="411">
        <v>6.9</v>
      </c>
      <c r="EH60" s="411">
        <v>87</v>
      </c>
      <c r="EI60" s="412" t="s">
        <v>197</v>
      </c>
      <c r="EJ60" s="412" t="s">
        <v>197</v>
      </c>
      <c r="EK60" s="412" t="s">
        <v>197</v>
      </c>
      <c r="EL60" s="412" t="s">
        <v>197</v>
      </c>
      <c r="EM60" s="411">
        <v>592.79999999999995</v>
      </c>
      <c r="EN60" s="411">
        <v>108.1</v>
      </c>
      <c r="EO60" s="411">
        <v>353.3</v>
      </c>
      <c r="EP60" s="412" t="s">
        <v>197</v>
      </c>
      <c r="EQ60" s="412" t="s">
        <v>197</v>
      </c>
      <c r="ER60" s="412" t="s">
        <v>197</v>
      </c>
      <c r="ES60" s="412" t="s">
        <v>197</v>
      </c>
      <c r="ET60" s="411">
        <v>215.9</v>
      </c>
      <c r="EU60" s="412" t="s">
        <v>197</v>
      </c>
      <c r="EV60" s="411">
        <v>114.7</v>
      </c>
      <c r="EW60" s="411">
        <v>69.400000000000006</v>
      </c>
      <c r="EX60" s="411">
        <v>83.5</v>
      </c>
      <c r="EY60" s="411">
        <v>7.5</v>
      </c>
      <c r="EZ60" s="411">
        <v>77.099999999999994</v>
      </c>
      <c r="FA60" s="411">
        <v>104.9</v>
      </c>
      <c r="FB60" s="411">
        <v>94</v>
      </c>
      <c r="FC60" s="411">
        <v>81.2</v>
      </c>
      <c r="FD60" s="411">
        <v>104.5</v>
      </c>
      <c r="FE60" s="411">
        <v>117.5</v>
      </c>
      <c r="FF60" s="411">
        <v>112</v>
      </c>
      <c r="FG60" s="411">
        <v>137.80000000000001</v>
      </c>
      <c r="FH60" s="411">
        <v>10</v>
      </c>
      <c r="FI60" s="411">
        <v>100.2</v>
      </c>
      <c r="FJ60" s="411">
        <v>74.7</v>
      </c>
      <c r="FK60" s="411">
        <v>99.1</v>
      </c>
      <c r="FL60" s="411">
        <v>88.2</v>
      </c>
      <c r="FM60" s="411">
        <v>140.80000000000001</v>
      </c>
      <c r="FN60" s="411">
        <v>174</v>
      </c>
      <c r="FO60" s="411">
        <v>154.80000000000001</v>
      </c>
      <c r="FP60" s="411">
        <v>104.1</v>
      </c>
      <c r="FQ60" s="411">
        <v>118.5</v>
      </c>
      <c r="FR60" s="411">
        <v>113.5</v>
      </c>
      <c r="FS60" s="411">
        <v>208.5</v>
      </c>
      <c r="FT60" s="411">
        <v>177.9</v>
      </c>
      <c r="FU60" s="411">
        <v>197</v>
      </c>
      <c r="FV60" s="411">
        <v>132</v>
      </c>
      <c r="FW60" s="411">
        <v>218.6</v>
      </c>
      <c r="FX60" s="411">
        <v>90.9</v>
      </c>
      <c r="FY60" s="411">
        <v>80.099999999999994</v>
      </c>
      <c r="FZ60" s="411">
        <v>80.2</v>
      </c>
      <c r="GA60" s="411">
        <v>115.9</v>
      </c>
      <c r="GB60" s="411">
        <v>90.1</v>
      </c>
      <c r="GC60" s="411">
        <v>95</v>
      </c>
      <c r="GD60" s="411">
        <v>190.6</v>
      </c>
      <c r="GE60" s="411">
        <v>207.4</v>
      </c>
      <c r="GF60" s="411">
        <v>196.4</v>
      </c>
      <c r="GG60" s="411">
        <v>24.3</v>
      </c>
      <c r="GH60" s="411">
        <v>30.1</v>
      </c>
      <c r="GI60" s="411">
        <v>30.1</v>
      </c>
      <c r="GJ60" s="412" t="s">
        <v>197</v>
      </c>
      <c r="GK60" s="412" t="s">
        <v>197</v>
      </c>
      <c r="GL60" s="412" t="s">
        <v>197</v>
      </c>
      <c r="GM60" s="411">
        <v>114.2</v>
      </c>
      <c r="GN60" s="411">
        <v>39.5</v>
      </c>
      <c r="GO60" s="411">
        <v>66.5</v>
      </c>
      <c r="GP60" s="411">
        <v>189.1</v>
      </c>
      <c r="GQ60" s="411">
        <v>90.4</v>
      </c>
      <c r="GR60" s="411">
        <v>125.8</v>
      </c>
      <c r="GS60" s="411">
        <v>238.1</v>
      </c>
      <c r="GT60" s="411">
        <v>119</v>
      </c>
      <c r="GU60" s="411">
        <v>143.1</v>
      </c>
      <c r="GV60" s="412" t="s">
        <v>197</v>
      </c>
      <c r="GW60" s="412" t="s">
        <v>197</v>
      </c>
      <c r="GX60" s="412" t="s">
        <v>197</v>
      </c>
      <c r="GY60" s="411">
        <v>131.6</v>
      </c>
      <c r="GZ60" s="411">
        <v>101.8</v>
      </c>
      <c r="HA60" s="411">
        <v>116.4</v>
      </c>
      <c r="HB60" s="411">
        <v>144.19999999999999</v>
      </c>
      <c r="HC60" s="411">
        <v>109.6</v>
      </c>
      <c r="HD60" s="411">
        <v>120.2</v>
      </c>
      <c r="HE60" s="412" t="s">
        <v>197</v>
      </c>
      <c r="HF60" s="412" t="s">
        <v>197</v>
      </c>
      <c r="HG60" s="412" t="s">
        <v>197</v>
      </c>
      <c r="HH60" s="412" t="s">
        <v>197</v>
      </c>
      <c r="HI60" s="411">
        <v>283.7</v>
      </c>
      <c r="HJ60" s="411">
        <v>227.6</v>
      </c>
      <c r="HK60" s="411">
        <v>254.7</v>
      </c>
      <c r="HL60" s="411">
        <v>328.2</v>
      </c>
      <c r="HM60" s="411">
        <v>233.5</v>
      </c>
      <c r="HN60" s="411">
        <v>260.3</v>
      </c>
      <c r="HO60" s="411">
        <v>0.1</v>
      </c>
      <c r="HP60" s="411">
        <v>0</v>
      </c>
      <c r="HQ60" s="411">
        <v>0.1</v>
      </c>
      <c r="HR60" s="412" t="s">
        <v>197</v>
      </c>
      <c r="HS60" s="412" t="s">
        <v>197</v>
      </c>
      <c r="HT60" s="412" t="s">
        <v>197</v>
      </c>
      <c r="HU60" s="411">
        <v>42.8</v>
      </c>
      <c r="HV60" s="411">
        <v>67.8</v>
      </c>
      <c r="HW60" s="411">
        <v>66.400000000000006</v>
      </c>
      <c r="HX60" s="411">
        <v>121.3</v>
      </c>
      <c r="HY60" s="412" t="s">
        <v>197</v>
      </c>
      <c r="HZ60" s="411">
        <v>134</v>
      </c>
      <c r="IA60" s="412" t="s">
        <v>197</v>
      </c>
      <c r="IB60" s="412" t="s">
        <v>197</v>
      </c>
      <c r="IC60" s="412" t="s">
        <v>197</v>
      </c>
      <c r="ID60" s="411">
        <v>51.8</v>
      </c>
      <c r="IE60" s="412" t="s">
        <v>197</v>
      </c>
      <c r="IF60" s="412" t="s">
        <v>197</v>
      </c>
      <c r="IG60" s="412" t="s">
        <v>197</v>
      </c>
      <c r="IH60" s="411">
        <v>105</v>
      </c>
      <c r="II60" s="412" t="s">
        <v>197</v>
      </c>
      <c r="IJ60" s="412" t="s">
        <v>197</v>
      </c>
      <c r="IK60" s="412" t="s">
        <v>197</v>
      </c>
      <c r="IL60" s="412" t="s">
        <v>197</v>
      </c>
      <c r="IM60" s="412" t="s">
        <v>197</v>
      </c>
      <c r="IN60" s="412" t="s">
        <v>197</v>
      </c>
      <c r="IO60" s="412" t="s">
        <v>197</v>
      </c>
      <c r="IP60" s="412" t="s">
        <v>197</v>
      </c>
      <c r="IQ60" s="411">
        <v>52</v>
      </c>
      <c r="IR60" s="411">
        <v>71</v>
      </c>
      <c r="IS60" s="411">
        <v>53.2</v>
      </c>
      <c r="IT60" s="411">
        <v>59.8</v>
      </c>
      <c r="IU60" s="411">
        <v>105.6</v>
      </c>
      <c r="IV60" s="411">
        <v>19.899999999999999</v>
      </c>
      <c r="IW60" s="411">
        <v>37.9</v>
      </c>
      <c r="IX60" s="412" t="s">
        <v>197</v>
      </c>
      <c r="IY60" s="412" t="s">
        <v>197</v>
      </c>
      <c r="IZ60" s="412" t="s">
        <v>197</v>
      </c>
      <c r="JA60" s="412" t="s">
        <v>197</v>
      </c>
      <c r="JB60" s="412" t="s">
        <v>197</v>
      </c>
      <c r="JC60" s="411">
        <v>85</v>
      </c>
      <c r="JD60" s="411">
        <v>45.3</v>
      </c>
      <c r="JE60" s="411">
        <v>54.4</v>
      </c>
      <c r="JF60" s="48" t="s">
        <v>87</v>
      </c>
      <c r="JG60" s="48" t="s">
        <v>87</v>
      </c>
      <c r="JH60" s="48" t="s">
        <v>87</v>
      </c>
      <c r="JI60" s="48">
        <v>56.4</v>
      </c>
      <c r="JJ60" s="48">
        <v>93.2</v>
      </c>
      <c r="JK60" s="48">
        <v>115.2</v>
      </c>
      <c r="JL60" s="48">
        <v>86.6</v>
      </c>
      <c r="JM60" s="48">
        <v>108.4</v>
      </c>
      <c r="JN60" s="48">
        <v>107</v>
      </c>
      <c r="JO60" s="48">
        <v>102.7</v>
      </c>
    </row>
    <row r="61" spans="1:275">
      <c r="A61" s="45"/>
      <c r="B61" s="46" t="s">
        <v>1777</v>
      </c>
      <c r="C61" s="300" t="s">
        <v>1280</v>
      </c>
      <c r="D61" s="46" t="s">
        <v>125</v>
      </c>
      <c r="E61" s="300" t="s">
        <v>6</v>
      </c>
      <c r="F61" s="47" t="s">
        <v>197</v>
      </c>
      <c r="G61" s="47" t="s">
        <v>197</v>
      </c>
      <c r="H61" s="411">
        <v>57.2</v>
      </c>
      <c r="I61" s="411">
        <v>64.599999999999994</v>
      </c>
      <c r="J61" s="411">
        <v>67.3</v>
      </c>
      <c r="K61" s="411">
        <v>102.8</v>
      </c>
      <c r="L61" s="412" t="s">
        <v>197</v>
      </c>
      <c r="M61" s="411">
        <v>71.400000000000006</v>
      </c>
      <c r="N61" s="412" t="s">
        <v>197</v>
      </c>
      <c r="O61" s="412" t="s">
        <v>197</v>
      </c>
      <c r="P61" s="412" t="s">
        <v>197</v>
      </c>
      <c r="Q61" s="412" t="s">
        <v>197</v>
      </c>
      <c r="R61" s="411">
        <v>110.1</v>
      </c>
      <c r="S61" s="412" t="s">
        <v>197</v>
      </c>
      <c r="T61" s="412" t="s">
        <v>197</v>
      </c>
      <c r="U61" s="412" t="s">
        <v>197</v>
      </c>
      <c r="V61" s="412" t="s">
        <v>197</v>
      </c>
      <c r="W61" s="412" t="s">
        <v>197</v>
      </c>
      <c r="X61" s="412" t="s">
        <v>197</v>
      </c>
      <c r="Y61" s="412" t="s">
        <v>197</v>
      </c>
      <c r="Z61" s="412" t="s">
        <v>197</v>
      </c>
      <c r="AA61" s="412" t="s">
        <v>197</v>
      </c>
      <c r="AB61" s="412" t="s">
        <v>197</v>
      </c>
      <c r="AC61" s="412" t="s">
        <v>197</v>
      </c>
      <c r="AD61" s="412" t="s">
        <v>197</v>
      </c>
      <c r="AE61" s="412" t="s">
        <v>197</v>
      </c>
      <c r="AF61" s="412" t="s">
        <v>197</v>
      </c>
      <c r="AG61" s="412" t="s">
        <v>197</v>
      </c>
      <c r="AH61" s="412" t="s">
        <v>197</v>
      </c>
      <c r="AI61" s="412" t="s">
        <v>197</v>
      </c>
      <c r="AJ61" s="412" t="s">
        <v>197</v>
      </c>
      <c r="AK61" s="412" t="s">
        <v>197</v>
      </c>
      <c r="AL61" s="412" t="s">
        <v>197</v>
      </c>
      <c r="AM61" s="412" t="s">
        <v>197</v>
      </c>
      <c r="AN61" s="412" t="s">
        <v>197</v>
      </c>
      <c r="AO61" s="412" t="s">
        <v>197</v>
      </c>
      <c r="AP61" s="412" t="s">
        <v>197</v>
      </c>
      <c r="AQ61" s="412" t="s">
        <v>197</v>
      </c>
      <c r="AR61" s="412" t="s">
        <v>197</v>
      </c>
      <c r="AS61" s="412" t="s">
        <v>197</v>
      </c>
      <c r="AT61" s="412" t="s">
        <v>197</v>
      </c>
      <c r="AU61" s="412" t="s">
        <v>197</v>
      </c>
      <c r="AV61" s="412" t="s">
        <v>197</v>
      </c>
      <c r="AW61" s="412" t="s">
        <v>197</v>
      </c>
      <c r="AX61" s="412" t="s">
        <v>197</v>
      </c>
      <c r="AY61" s="412" t="s">
        <v>197</v>
      </c>
      <c r="AZ61" s="411">
        <v>98.5</v>
      </c>
      <c r="BA61" s="411">
        <v>65.7</v>
      </c>
      <c r="BB61" s="411">
        <v>67.2</v>
      </c>
      <c r="BC61" s="411">
        <v>96.5</v>
      </c>
      <c r="BD61" s="411">
        <v>59</v>
      </c>
      <c r="BE61" s="411">
        <v>67.5</v>
      </c>
      <c r="BF61" s="411">
        <v>115.9</v>
      </c>
      <c r="BG61" s="411">
        <v>70.3</v>
      </c>
      <c r="BH61" s="411">
        <v>73.599999999999994</v>
      </c>
      <c r="BI61" s="412" t="s">
        <v>197</v>
      </c>
      <c r="BJ61" s="412" t="s">
        <v>197</v>
      </c>
      <c r="BK61" s="412" t="s">
        <v>197</v>
      </c>
      <c r="BL61" s="412" t="s">
        <v>197</v>
      </c>
      <c r="BM61" s="412" t="s">
        <v>197</v>
      </c>
      <c r="BN61" s="412" t="s">
        <v>197</v>
      </c>
      <c r="BO61" s="412" t="s">
        <v>197</v>
      </c>
      <c r="BP61" s="412" t="s">
        <v>197</v>
      </c>
      <c r="BQ61" s="412" t="s">
        <v>197</v>
      </c>
      <c r="BR61" s="412" t="s">
        <v>197</v>
      </c>
      <c r="BS61" s="412" t="s">
        <v>197</v>
      </c>
      <c r="BT61" s="412" t="s">
        <v>197</v>
      </c>
      <c r="BU61" s="412" t="s">
        <v>197</v>
      </c>
      <c r="BV61" s="412" t="s">
        <v>197</v>
      </c>
      <c r="BW61" s="412" t="s">
        <v>197</v>
      </c>
      <c r="BX61" s="412" t="s">
        <v>197</v>
      </c>
      <c r="BY61" s="412" t="s">
        <v>197</v>
      </c>
      <c r="BZ61" s="412" t="s">
        <v>197</v>
      </c>
      <c r="CA61" s="412" t="s">
        <v>197</v>
      </c>
      <c r="CB61" s="412" t="s">
        <v>197</v>
      </c>
      <c r="CC61" s="412" t="s">
        <v>197</v>
      </c>
      <c r="CD61" s="412" t="s">
        <v>197</v>
      </c>
      <c r="CE61" s="412" t="s">
        <v>197</v>
      </c>
      <c r="CF61" s="412" t="s">
        <v>197</v>
      </c>
      <c r="CG61" s="412" t="s">
        <v>197</v>
      </c>
      <c r="CH61" s="412" t="s">
        <v>197</v>
      </c>
      <c r="CI61" s="412" t="s">
        <v>197</v>
      </c>
      <c r="CJ61" s="412" t="s">
        <v>197</v>
      </c>
      <c r="CK61" s="412" t="s">
        <v>197</v>
      </c>
      <c r="CL61" s="412" t="s">
        <v>197</v>
      </c>
      <c r="CM61" s="412" t="s">
        <v>197</v>
      </c>
      <c r="CN61" s="412" t="s">
        <v>197</v>
      </c>
      <c r="CO61" s="412" t="s">
        <v>197</v>
      </c>
      <c r="CP61" s="412" t="s">
        <v>197</v>
      </c>
      <c r="CQ61" s="412" t="s">
        <v>197</v>
      </c>
      <c r="CR61" s="412" t="s">
        <v>197</v>
      </c>
      <c r="CS61" s="412" t="s">
        <v>197</v>
      </c>
      <c r="CT61" s="412" t="s">
        <v>197</v>
      </c>
      <c r="CU61" s="412" t="s">
        <v>197</v>
      </c>
      <c r="CV61" s="412" t="s">
        <v>197</v>
      </c>
      <c r="CW61" s="412" t="s">
        <v>197</v>
      </c>
      <c r="CX61" s="412" t="s">
        <v>197</v>
      </c>
      <c r="CY61" s="412" t="s">
        <v>197</v>
      </c>
      <c r="CZ61" s="412" t="s">
        <v>197</v>
      </c>
      <c r="DA61" s="412" t="s">
        <v>197</v>
      </c>
      <c r="DB61" s="412" t="s">
        <v>197</v>
      </c>
      <c r="DC61" s="412" t="s">
        <v>197</v>
      </c>
      <c r="DD61" s="412" t="s">
        <v>197</v>
      </c>
      <c r="DE61" s="412" t="s">
        <v>197</v>
      </c>
      <c r="DF61" s="412" t="s">
        <v>197</v>
      </c>
      <c r="DG61" s="412" t="s">
        <v>197</v>
      </c>
      <c r="DH61" s="412" t="s">
        <v>197</v>
      </c>
      <c r="DI61" s="412" t="s">
        <v>197</v>
      </c>
      <c r="DJ61" s="412" t="s">
        <v>197</v>
      </c>
      <c r="DK61" s="412" t="s">
        <v>197</v>
      </c>
      <c r="DL61" s="412" t="s">
        <v>197</v>
      </c>
      <c r="DM61" s="412" t="s">
        <v>197</v>
      </c>
      <c r="DN61" s="412" t="s">
        <v>197</v>
      </c>
      <c r="DO61" s="412" t="s">
        <v>197</v>
      </c>
      <c r="DP61" s="412" t="s">
        <v>197</v>
      </c>
      <c r="DQ61" s="412" t="s">
        <v>197</v>
      </c>
      <c r="DR61" s="412" t="s">
        <v>197</v>
      </c>
      <c r="DS61" s="412" t="s">
        <v>197</v>
      </c>
      <c r="DT61" s="412" t="s">
        <v>197</v>
      </c>
      <c r="DU61" s="412" t="s">
        <v>197</v>
      </c>
      <c r="DV61" s="412" t="s">
        <v>197</v>
      </c>
      <c r="DW61" s="412" t="s">
        <v>197</v>
      </c>
      <c r="DX61" s="412" t="s">
        <v>197</v>
      </c>
      <c r="DY61" s="412" t="s">
        <v>197</v>
      </c>
      <c r="DZ61" s="412" t="s">
        <v>197</v>
      </c>
      <c r="EA61" s="412" t="s">
        <v>197</v>
      </c>
      <c r="EB61" s="412" t="s">
        <v>197</v>
      </c>
      <c r="EC61" s="412" t="s">
        <v>197</v>
      </c>
      <c r="ED61" s="412" t="s">
        <v>197</v>
      </c>
      <c r="EE61" s="412" t="s">
        <v>197</v>
      </c>
      <c r="EF61" s="412" t="s">
        <v>197</v>
      </c>
      <c r="EG61" s="412" t="s">
        <v>197</v>
      </c>
      <c r="EH61" s="412" t="s">
        <v>197</v>
      </c>
      <c r="EI61" s="412" t="s">
        <v>197</v>
      </c>
      <c r="EJ61" s="412" t="s">
        <v>197</v>
      </c>
      <c r="EK61" s="412" t="s">
        <v>197</v>
      </c>
      <c r="EL61" s="412" t="s">
        <v>197</v>
      </c>
      <c r="EM61" s="412" t="s">
        <v>197</v>
      </c>
      <c r="EN61" s="412" t="s">
        <v>197</v>
      </c>
      <c r="EO61" s="412" t="s">
        <v>197</v>
      </c>
      <c r="EP61" s="412" t="s">
        <v>197</v>
      </c>
      <c r="EQ61" s="412" t="s">
        <v>197</v>
      </c>
      <c r="ER61" s="412" t="s">
        <v>197</v>
      </c>
      <c r="ES61" s="412" t="s">
        <v>197</v>
      </c>
      <c r="ET61" s="412" t="s">
        <v>197</v>
      </c>
      <c r="EU61" s="412" t="s">
        <v>197</v>
      </c>
      <c r="EV61" s="411">
        <v>65.099999999999994</v>
      </c>
      <c r="EW61" s="411">
        <v>42.9</v>
      </c>
      <c r="EX61" s="411">
        <v>49.9</v>
      </c>
      <c r="EY61" s="412" t="s">
        <v>197</v>
      </c>
      <c r="EZ61" s="412" t="s">
        <v>197</v>
      </c>
      <c r="FA61" s="412" t="s">
        <v>197</v>
      </c>
      <c r="FB61" s="412" t="s">
        <v>197</v>
      </c>
      <c r="FC61" s="412" t="s">
        <v>197</v>
      </c>
      <c r="FD61" s="411">
        <v>20.3</v>
      </c>
      <c r="FE61" s="411">
        <v>50.9</v>
      </c>
      <c r="FF61" s="411">
        <v>37.9</v>
      </c>
      <c r="FG61" s="412" t="s">
        <v>197</v>
      </c>
      <c r="FH61" s="412" t="s">
        <v>197</v>
      </c>
      <c r="FI61" s="412" t="s">
        <v>197</v>
      </c>
      <c r="FJ61" s="412" t="s">
        <v>197</v>
      </c>
      <c r="FK61" s="412" t="s">
        <v>197</v>
      </c>
      <c r="FL61" s="412" t="s">
        <v>197</v>
      </c>
      <c r="FM61" s="411">
        <v>83.3</v>
      </c>
      <c r="FN61" s="411">
        <v>63</v>
      </c>
      <c r="FO61" s="411">
        <v>74.8</v>
      </c>
      <c r="FP61" s="412" t="s">
        <v>197</v>
      </c>
      <c r="FQ61" s="412" t="s">
        <v>197</v>
      </c>
      <c r="FR61" s="412" t="s">
        <v>197</v>
      </c>
      <c r="FS61" s="411">
        <v>56.5</v>
      </c>
      <c r="FT61" s="411">
        <v>28.5</v>
      </c>
      <c r="FU61" s="411">
        <v>46</v>
      </c>
      <c r="FV61" s="412" t="s">
        <v>197</v>
      </c>
      <c r="FW61" s="412" t="s">
        <v>197</v>
      </c>
      <c r="FX61" s="411">
        <v>88</v>
      </c>
      <c r="FY61" s="411">
        <v>34.4</v>
      </c>
      <c r="FZ61" s="411">
        <v>34.799999999999997</v>
      </c>
      <c r="GA61" s="411">
        <v>69.7</v>
      </c>
      <c r="GB61" s="411">
        <v>46.4</v>
      </c>
      <c r="GC61" s="411">
        <v>50.8</v>
      </c>
      <c r="GD61" s="412" t="s">
        <v>197</v>
      </c>
      <c r="GE61" s="412" t="s">
        <v>197</v>
      </c>
      <c r="GF61" s="412" t="s">
        <v>197</v>
      </c>
      <c r="GG61" s="412" t="s">
        <v>197</v>
      </c>
      <c r="GH61" s="412" t="s">
        <v>197</v>
      </c>
      <c r="GI61" s="412" t="s">
        <v>197</v>
      </c>
      <c r="GJ61" s="412" t="s">
        <v>197</v>
      </c>
      <c r="GK61" s="412" t="s">
        <v>197</v>
      </c>
      <c r="GL61" s="412" t="s">
        <v>197</v>
      </c>
      <c r="GM61" s="412" t="s">
        <v>197</v>
      </c>
      <c r="GN61" s="412" t="s">
        <v>197</v>
      </c>
      <c r="GO61" s="412" t="s">
        <v>197</v>
      </c>
      <c r="GP61" s="412" t="s">
        <v>197</v>
      </c>
      <c r="GQ61" s="412" t="s">
        <v>197</v>
      </c>
      <c r="GR61" s="412" t="s">
        <v>197</v>
      </c>
      <c r="GS61" s="412" t="s">
        <v>197</v>
      </c>
      <c r="GT61" s="412" t="s">
        <v>197</v>
      </c>
      <c r="GU61" s="412" t="s">
        <v>197</v>
      </c>
      <c r="GV61" s="412" t="s">
        <v>197</v>
      </c>
      <c r="GW61" s="412" t="s">
        <v>197</v>
      </c>
      <c r="GX61" s="412" t="s">
        <v>197</v>
      </c>
      <c r="GY61" s="412" t="s">
        <v>197</v>
      </c>
      <c r="GZ61" s="412" t="s">
        <v>197</v>
      </c>
      <c r="HA61" s="412" t="s">
        <v>197</v>
      </c>
      <c r="HB61" s="412" t="s">
        <v>197</v>
      </c>
      <c r="HC61" s="412" t="s">
        <v>197</v>
      </c>
      <c r="HD61" s="412" t="s">
        <v>197</v>
      </c>
      <c r="HE61" s="412" t="s">
        <v>197</v>
      </c>
      <c r="HF61" s="412" t="s">
        <v>197</v>
      </c>
      <c r="HG61" s="412" t="s">
        <v>197</v>
      </c>
      <c r="HH61" s="412" t="s">
        <v>197</v>
      </c>
      <c r="HI61" s="412" t="s">
        <v>197</v>
      </c>
      <c r="HJ61" s="412" t="s">
        <v>197</v>
      </c>
      <c r="HK61" s="412" t="s">
        <v>197</v>
      </c>
      <c r="HL61" s="412" t="s">
        <v>197</v>
      </c>
      <c r="HM61" s="412" t="s">
        <v>197</v>
      </c>
      <c r="HN61" s="412" t="s">
        <v>197</v>
      </c>
      <c r="HO61" s="412" t="s">
        <v>197</v>
      </c>
      <c r="HP61" s="412" t="s">
        <v>197</v>
      </c>
      <c r="HQ61" s="412" t="s">
        <v>197</v>
      </c>
      <c r="HR61" s="412" t="s">
        <v>197</v>
      </c>
      <c r="HS61" s="412" t="s">
        <v>197</v>
      </c>
      <c r="HT61" s="412" t="s">
        <v>197</v>
      </c>
      <c r="HU61" s="411">
        <v>110.6</v>
      </c>
      <c r="HV61" s="411">
        <v>40.299999999999997</v>
      </c>
      <c r="HW61" s="411">
        <v>44.4</v>
      </c>
      <c r="HX61" s="412" t="s">
        <v>197</v>
      </c>
      <c r="HY61" s="412" t="s">
        <v>197</v>
      </c>
      <c r="HZ61" s="412" t="s">
        <v>197</v>
      </c>
      <c r="IA61" s="412" t="s">
        <v>197</v>
      </c>
      <c r="IB61" s="412" t="s">
        <v>197</v>
      </c>
      <c r="IC61" s="412" t="s">
        <v>197</v>
      </c>
      <c r="ID61" s="411">
        <v>22.6</v>
      </c>
      <c r="IE61" s="412" t="s">
        <v>197</v>
      </c>
      <c r="IF61" s="412" t="s">
        <v>197</v>
      </c>
      <c r="IG61" s="412" t="s">
        <v>197</v>
      </c>
      <c r="IH61" s="411">
        <v>35.4</v>
      </c>
      <c r="II61" s="412" t="s">
        <v>197</v>
      </c>
      <c r="IJ61" s="412" t="s">
        <v>197</v>
      </c>
      <c r="IK61" s="412" t="s">
        <v>197</v>
      </c>
      <c r="IL61" s="412" t="s">
        <v>197</v>
      </c>
      <c r="IM61" s="412" t="s">
        <v>197</v>
      </c>
      <c r="IN61" s="412" t="s">
        <v>197</v>
      </c>
      <c r="IO61" s="412" t="s">
        <v>197</v>
      </c>
      <c r="IP61" s="412" t="s">
        <v>197</v>
      </c>
      <c r="IQ61" s="412" t="s">
        <v>197</v>
      </c>
      <c r="IR61" s="411">
        <v>31.1</v>
      </c>
      <c r="IS61" s="411">
        <v>35.200000000000003</v>
      </c>
      <c r="IT61" s="411">
        <v>33.700000000000003</v>
      </c>
      <c r="IU61" s="412" t="s">
        <v>197</v>
      </c>
      <c r="IV61" s="412" t="s">
        <v>197</v>
      </c>
      <c r="IW61" s="412" t="s">
        <v>197</v>
      </c>
      <c r="IX61" s="412" t="s">
        <v>197</v>
      </c>
      <c r="IY61" s="412" t="s">
        <v>197</v>
      </c>
      <c r="IZ61" s="412" t="s">
        <v>197</v>
      </c>
      <c r="JA61" s="412" t="s">
        <v>197</v>
      </c>
      <c r="JB61" s="412" t="s">
        <v>197</v>
      </c>
      <c r="JC61" s="412" t="s">
        <v>197</v>
      </c>
      <c r="JD61" s="412" t="s">
        <v>197</v>
      </c>
      <c r="JE61" s="412" t="s">
        <v>197</v>
      </c>
      <c r="JF61" s="49" t="s">
        <v>87</v>
      </c>
      <c r="JG61" s="49" t="s">
        <v>87</v>
      </c>
      <c r="JH61" s="49" t="s">
        <v>87</v>
      </c>
      <c r="JI61" s="49">
        <v>24</v>
      </c>
      <c r="JJ61" s="49">
        <v>36.200000000000003</v>
      </c>
      <c r="JK61" s="49">
        <v>42.8</v>
      </c>
      <c r="JL61" s="49">
        <v>31.5</v>
      </c>
      <c r="JM61" s="49">
        <v>47</v>
      </c>
      <c r="JN61" s="49">
        <v>45.2</v>
      </c>
      <c r="JO61" s="49" t="s">
        <v>87</v>
      </c>
    </row>
    <row r="62" spans="1:275">
      <c r="A62" s="45"/>
      <c r="B62" s="46" t="s">
        <v>1778</v>
      </c>
      <c r="C62" s="300" t="s">
        <v>1281</v>
      </c>
      <c r="D62" s="46" t="s">
        <v>125</v>
      </c>
      <c r="E62" s="300" t="s">
        <v>6</v>
      </c>
      <c r="F62" s="47" t="s">
        <v>197</v>
      </c>
      <c r="G62" s="47" t="s">
        <v>197</v>
      </c>
      <c r="H62" s="411">
        <v>78.3</v>
      </c>
      <c r="I62" s="411">
        <v>71.099999999999994</v>
      </c>
      <c r="J62" s="411">
        <v>67.5</v>
      </c>
      <c r="K62" s="411">
        <v>97</v>
      </c>
      <c r="L62" s="411">
        <v>50.5</v>
      </c>
      <c r="M62" s="411">
        <v>96.2</v>
      </c>
      <c r="N62" s="412" t="s">
        <v>197</v>
      </c>
      <c r="O62" s="412" t="s">
        <v>197</v>
      </c>
      <c r="P62" s="411">
        <v>118.2</v>
      </c>
      <c r="Q62" s="412" t="s">
        <v>197</v>
      </c>
      <c r="R62" s="411">
        <v>76.8</v>
      </c>
      <c r="S62" s="411">
        <v>21.5</v>
      </c>
      <c r="T62" s="412" t="s">
        <v>197</v>
      </c>
      <c r="U62" s="411">
        <v>191.4</v>
      </c>
      <c r="V62" s="412" t="s">
        <v>197</v>
      </c>
      <c r="W62" s="412" t="s">
        <v>197</v>
      </c>
      <c r="X62" s="412" t="s">
        <v>197</v>
      </c>
      <c r="Y62" s="412" t="s">
        <v>197</v>
      </c>
      <c r="Z62" s="411">
        <v>80.5</v>
      </c>
      <c r="AA62" s="411">
        <v>66.900000000000006</v>
      </c>
      <c r="AB62" s="412" t="s">
        <v>197</v>
      </c>
      <c r="AC62" s="412" t="s">
        <v>197</v>
      </c>
      <c r="AD62" s="412" t="s">
        <v>197</v>
      </c>
      <c r="AE62" s="412" t="s">
        <v>197</v>
      </c>
      <c r="AF62" s="412" t="s">
        <v>197</v>
      </c>
      <c r="AG62" s="411">
        <v>92.6</v>
      </c>
      <c r="AH62" s="411">
        <v>79.099999999999994</v>
      </c>
      <c r="AI62" s="412" t="s">
        <v>197</v>
      </c>
      <c r="AJ62" s="412" t="s">
        <v>197</v>
      </c>
      <c r="AK62" s="412" t="s">
        <v>197</v>
      </c>
      <c r="AL62" s="412" t="s">
        <v>197</v>
      </c>
      <c r="AM62" s="412" t="s">
        <v>197</v>
      </c>
      <c r="AN62" s="412" t="s">
        <v>197</v>
      </c>
      <c r="AO62" s="412" t="s">
        <v>197</v>
      </c>
      <c r="AP62" s="412" t="s">
        <v>197</v>
      </c>
      <c r="AQ62" s="412" t="s">
        <v>197</v>
      </c>
      <c r="AR62" s="412" t="s">
        <v>197</v>
      </c>
      <c r="AS62" s="412" t="s">
        <v>197</v>
      </c>
      <c r="AT62" s="412" t="s">
        <v>197</v>
      </c>
      <c r="AU62" s="412" t="s">
        <v>197</v>
      </c>
      <c r="AV62" s="412" t="s">
        <v>197</v>
      </c>
      <c r="AW62" s="411">
        <v>602.9</v>
      </c>
      <c r="AX62" s="411">
        <v>421.1</v>
      </c>
      <c r="AY62" s="412" t="s">
        <v>197</v>
      </c>
      <c r="AZ62" s="411">
        <v>28.9</v>
      </c>
      <c r="BA62" s="411">
        <v>52.3</v>
      </c>
      <c r="BB62" s="411">
        <v>51.2</v>
      </c>
      <c r="BC62" s="411">
        <v>75.099999999999994</v>
      </c>
      <c r="BD62" s="411">
        <v>34.700000000000003</v>
      </c>
      <c r="BE62" s="411">
        <v>44</v>
      </c>
      <c r="BF62" s="411">
        <v>57.7</v>
      </c>
      <c r="BG62" s="411">
        <v>29.8</v>
      </c>
      <c r="BH62" s="411">
        <v>31.9</v>
      </c>
      <c r="BI62" s="412" t="s">
        <v>197</v>
      </c>
      <c r="BJ62" s="412" t="s">
        <v>197</v>
      </c>
      <c r="BK62" s="412" t="s">
        <v>197</v>
      </c>
      <c r="BL62" s="412" t="s">
        <v>197</v>
      </c>
      <c r="BM62" s="412" t="s">
        <v>197</v>
      </c>
      <c r="BN62" s="412" t="s">
        <v>197</v>
      </c>
      <c r="BO62" s="412" t="s">
        <v>197</v>
      </c>
      <c r="BP62" s="412" t="s">
        <v>197</v>
      </c>
      <c r="BQ62" s="412" t="s">
        <v>197</v>
      </c>
      <c r="BR62" s="412" t="s">
        <v>197</v>
      </c>
      <c r="BS62" s="412" t="s">
        <v>197</v>
      </c>
      <c r="BT62" s="412" t="s">
        <v>197</v>
      </c>
      <c r="BU62" s="412" t="s">
        <v>197</v>
      </c>
      <c r="BV62" s="412" t="s">
        <v>197</v>
      </c>
      <c r="BW62" s="412" t="s">
        <v>197</v>
      </c>
      <c r="BX62" s="412" t="s">
        <v>197</v>
      </c>
      <c r="BY62" s="412" t="s">
        <v>197</v>
      </c>
      <c r="BZ62" s="412" t="s">
        <v>197</v>
      </c>
      <c r="CA62" s="412" t="s">
        <v>197</v>
      </c>
      <c r="CB62" s="412" t="s">
        <v>197</v>
      </c>
      <c r="CC62" s="412" t="s">
        <v>197</v>
      </c>
      <c r="CD62" s="412" t="s">
        <v>197</v>
      </c>
      <c r="CE62" s="412" t="s">
        <v>197</v>
      </c>
      <c r="CF62" s="412" t="s">
        <v>197</v>
      </c>
      <c r="CG62" s="412" t="s">
        <v>197</v>
      </c>
      <c r="CH62" s="412" t="s">
        <v>197</v>
      </c>
      <c r="CI62" s="412" t="s">
        <v>197</v>
      </c>
      <c r="CJ62" s="412" t="s">
        <v>197</v>
      </c>
      <c r="CK62" s="412" t="s">
        <v>197</v>
      </c>
      <c r="CL62" s="412" t="s">
        <v>197</v>
      </c>
      <c r="CM62" s="412" t="s">
        <v>197</v>
      </c>
      <c r="CN62" s="412" t="s">
        <v>197</v>
      </c>
      <c r="CO62" s="412" t="s">
        <v>197</v>
      </c>
      <c r="CP62" s="412" t="s">
        <v>197</v>
      </c>
      <c r="CQ62" s="412" t="s">
        <v>197</v>
      </c>
      <c r="CR62" s="412" t="s">
        <v>197</v>
      </c>
      <c r="CS62" s="412" t="s">
        <v>197</v>
      </c>
      <c r="CT62" s="412" t="s">
        <v>197</v>
      </c>
      <c r="CU62" s="412" t="s">
        <v>197</v>
      </c>
      <c r="CV62" s="412" t="s">
        <v>197</v>
      </c>
      <c r="CW62" s="412" t="s">
        <v>197</v>
      </c>
      <c r="CX62" s="412" t="s">
        <v>197</v>
      </c>
      <c r="CY62" s="412" t="s">
        <v>197</v>
      </c>
      <c r="CZ62" s="412" t="s">
        <v>197</v>
      </c>
      <c r="DA62" s="412" t="s">
        <v>197</v>
      </c>
      <c r="DB62" s="412" t="s">
        <v>197</v>
      </c>
      <c r="DC62" s="412" t="s">
        <v>197</v>
      </c>
      <c r="DD62" s="412" t="s">
        <v>197</v>
      </c>
      <c r="DE62" s="412" t="s">
        <v>197</v>
      </c>
      <c r="DF62" s="412" t="s">
        <v>197</v>
      </c>
      <c r="DG62" s="412" t="s">
        <v>197</v>
      </c>
      <c r="DH62" s="412" t="s">
        <v>197</v>
      </c>
      <c r="DI62" s="412" t="s">
        <v>197</v>
      </c>
      <c r="DJ62" s="412" t="s">
        <v>197</v>
      </c>
      <c r="DK62" s="412" t="s">
        <v>197</v>
      </c>
      <c r="DL62" s="412" t="s">
        <v>197</v>
      </c>
      <c r="DM62" s="412" t="s">
        <v>197</v>
      </c>
      <c r="DN62" s="412" t="s">
        <v>197</v>
      </c>
      <c r="DO62" s="412" t="s">
        <v>197</v>
      </c>
      <c r="DP62" s="412" t="s">
        <v>197</v>
      </c>
      <c r="DQ62" s="412" t="s">
        <v>197</v>
      </c>
      <c r="DR62" s="412" t="s">
        <v>197</v>
      </c>
      <c r="DS62" s="412" t="s">
        <v>197</v>
      </c>
      <c r="DT62" s="412" t="s">
        <v>197</v>
      </c>
      <c r="DU62" s="412" t="s">
        <v>197</v>
      </c>
      <c r="DV62" s="412" t="s">
        <v>197</v>
      </c>
      <c r="DW62" s="412" t="s">
        <v>197</v>
      </c>
      <c r="DX62" s="412" t="s">
        <v>197</v>
      </c>
      <c r="DY62" s="412" t="s">
        <v>197</v>
      </c>
      <c r="DZ62" s="412" t="s">
        <v>197</v>
      </c>
      <c r="EA62" s="412" t="s">
        <v>197</v>
      </c>
      <c r="EB62" s="412" t="s">
        <v>197</v>
      </c>
      <c r="EC62" s="412" t="s">
        <v>197</v>
      </c>
      <c r="ED62" s="412" t="s">
        <v>197</v>
      </c>
      <c r="EE62" s="412" t="s">
        <v>197</v>
      </c>
      <c r="EF62" s="412" t="s">
        <v>197</v>
      </c>
      <c r="EG62" s="412" t="s">
        <v>197</v>
      </c>
      <c r="EH62" s="412" t="s">
        <v>197</v>
      </c>
      <c r="EI62" s="412" t="s">
        <v>197</v>
      </c>
      <c r="EJ62" s="412" t="s">
        <v>197</v>
      </c>
      <c r="EK62" s="412" t="s">
        <v>197</v>
      </c>
      <c r="EL62" s="412" t="s">
        <v>197</v>
      </c>
      <c r="EM62" s="412" t="s">
        <v>197</v>
      </c>
      <c r="EN62" s="412" t="s">
        <v>197</v>
      </c>
      <c r="EO62" s="412" t="s">
        <v>197</v>
      </c>
      <c r="EP62" s="412" t="s">
        <v>197</v>
      </c>
      <c r="EQ62" s="412" t="s">
        <v>197</v>
      </c>
      <c r="ER62" s="412" t="s">
        <v>197</v>
      </c>
      <c r="ES62" s="412" t="s">
        <v>197</v>
      </c>
      <c r="ET62" s="412" t="s">
        <v>197</v>
      </c>
      <c r="EU62" s="412" t="s">
        <v>197</v>
      </c>
      <c r="EV62" s="411">
        <v>30.1</v>
      </c>
      <c r="EW62" s="411">
        <v>33.4</v>
      </c>
      <c r="EX62" s="411">
        <v>32.4</v>
      </c>
      <c r="EY62" s="412" t="s">
        <v>197</v>
      </c>
      <c r="EZ62" s="411">
        <v>16.600000000000001</v>
      </c>
      <c r="FA62" s="411">
        <v>40.9</v>
      </c>
      <c r="FB62" s="411">
        <v>31.4</v>
      </c>
      <c r="FC62" s="412" t="s">
        <v>197</v>
      </c>
      <c r="FD62" s="411">
        <v>44.2</v>
      </c>
      <c r="FE62" s="411">
        <v>42.8</v>
      </c>
      <c r="FF62" s="411">
        <v>43.4</v>
      </c>
      <c r="FG62" s="412" t="s">
        <v>197</v>
      </c>
      <c r="FH62" s="412" t="s">
        <v>197</v>
      </c>
      <c r="FI62" s="412" t="s">
        <v>197</v>
      </c>
      <c r="FJ62" s="412" t="s">
        <v>197</v>
      </c>
      <c r="FK62" s="412" t="s">
        <v>197</v>
      </c>
      <c r="FL62" s="412" t="s">
        <v>197</v>
      </c>
      <c r="FM62" s="411">
        <v>8.1999999999999993</v>
      </c>
      <c r="FN62" s="411">
        <v>28.4</v>
      </c>
      <c r="FO62" s="411">
        <v>16.600000000000001</v>
      </c>
      <c r="FP62" s="411">
        <v>22.2</v>
      </c>
      <c r="FQ62" s="411">
        <v>44.2</v>
      </c>
      <c r="FR62" s="411">
        <v>36.6</v>
      </c>
      <c r="FS62" s="411">
        <v>6.2</v>
      </c>
      <c r="FT62" s="411">
        <v>19.399999999999999</v>
      </c>
      <c r="FU62" s="411">
        <v>11.2</v>
      </c>
      <c r="FV62" s="412" t="s">
        <v>197</v>
      </c>
      <c r="FW62" s="412" t="s">
        <v>197</v>
      </c>
      <c r="FX62" s="411">
        <v>45.9</v>
      </c>
      <c r="FY62" s="411">
        <v>39.9</v>
      </c>
      <c r="FZ62" s="411">
        <v>40</v>
      </c>
      <c r="GA62" s="411">
        <v>26.1</v>
      </c>
      <c r="GB62" s="411">
        <v>45.8</v>
      </c>
      <c r="GC62" s="411">
        <v>42</v>
      </c>
      <c r="GD62" s="412" t="s">
        <v>197</v>
      </c>
      <c r="GE62" s="412" t="s">
        <v>197</v>
      </c>
      <c r="GF62" s="412" t="s">
        <v>197</v>
      </c>
      <c r="GG62" s="412" t="s">
        <v>197</v>
      </c>
      <c r="GH62" s="412" t="s">
        <v>197</v>
      </c>
      <c r="GI62" s="412" t="s">
        <v>197</v>
      </c>
      <c r="GJ62" s="412" t="s">
        <v>197</v>
      </c>
      <c r="GK62" s="412" t="s">
        <v>197</v>
      </c>
      <c r="GL62" s="412" t="s">
        <v>197</v>
      </c>
      <c r="GM62" s="412" t="s">
        <v>197</v>
      </c>
      <c r="GN62" s="412" t="s">
        <v>197</v>
      </c>
      <c r="GO62" s="412" t="s">
        <v>197</v>
      </c>
      <c r="GP62" s="412" t="s">
        <v>197</v>
      </c>
      <c r="GQ62" s="412" t="s">
        <v>197</v>
      </c>
      <c r="GR62" s="412" t="s">
        <v>197</v>
      </c>
      <c r="GS62" s="412" t="s">
        <v>197</v>
      </c>
      <c r="GT62" s="412" t="s">
        <v>197</v>
      </c>
      <c r="GU62" s="412" t="s">
        <v>197</v>
      </c>
      <c r="GV62" s="412" t="s">
        <v>197</v>
      </c>
      <c r="GW62" s="412" t="s">
        <v>197</v>
      </c>
      <c r="GX62" s="412" t="s">
        <v>197</v>
      </c>
      <c r="GY62" s="412" t="s">
        <v>197</v>
      </c>
      <c r="GZ62" s="412" t="s">
        <v>197</v>
      </c>
      <c r="HA62" s="412" t="s">
        <v>197</v>
      </c>
      <c r="HB62" s="412" t="s">
        <v>197</v>
      </c>
      <c r="HC62" s="412" t="s">
        <v>197</v>
      </c>
      <c r="HD62" s="412" t="s">
        <v>197</v>
      </c>
      <c r="HE62" s="412" t="s">
        <v>197</v>
      </c>
      <c r="HF62" s="412" t="s">
        <v>197</v>
      </c>
      <c r="HG62" s="412" t="s">
        <v>197</v>
      </c>
      <c r="HH62" s="412" t="s">
        <v>197</v>
      </c>
      <c r="HI62" s="412" t="s">
        <v>197</v>
      </c>
      <c r="HJ62" s="412" t="s">
        <v>197</v>
      </c>
      <c r="HK62" s="412" t="s">
        <v>197</v>
      </c>
      <c r="HL62" s="412" t="s">
        <v>197</v>
      </c>
      <c r="HM62" s="412" t="s">
        <v>197</v>
      </c>
      <c r="HN62" s="412" t="s">
        <v>197</v>
      </c>
      <c r="HO62" s="412" t="s">
        <v>197</v>
      </c>
      <c r="HP62" s="412" t="s">
        <v>197</v>
      </c>
      <c r="HQ62" s="412" t="s">
        <v>197</v>
      </c>
      <c r="HR62" s="412" t="s">
        <v>197</v>
      </c>
      <c r="HS62" s="412" t="s">
        <v>197</v>
      </c>
      <c r="HT62" s="412" t="s">
        <v>197</v>
      </c>
      <c r="HU62" s="411">
        <v>135.6</v>
      </c>
      <c r="HV62" s="411">
        <v>48.8</v>
      </c>
      <c r="HW62" s="411">
        <v>54</v>
      </c>
      <c r="HX62" s="412" t="s">
        <v>197</v>
      </c>
      <c r="HY62" s="412" t="s">
        <v>197</v>
      </c>
      <c r="HZ62" s="412" t="s">
        <v>197</v>
      </c>
      <c r="IA62" s="412" t="s">
        <v>197</v>
      </c>
      <c r="IB62" s="412" t="s">
        <v>197</v>
      </c>
      <c r="IC62" s="412" t="s">
        <v>197</v>
      </c>
      <c r="ID62" s="411">
        <v>9.1</v>
      </c>
      <c r="IE62" s="412" t="s">
        <v>197</v>
      </c>
      <c r="IF62" s="412" t="s">
        <v>197</v>
      </c>
      <c r="IG62" s="412" t="s">
        <v>197</v>
      </c>
      <c r="IH62" s="412" t="s">
        <v>197</v>
      </c>
      <c r="II62" s="412" t="s">
        <v>197</v>
      </c>
      <c r="IJ62" s="412" t="s">
        <v>197</v>
      </c>
      <c r="IK62" s="412" t="s">
        <v>197</v>
      </c>
      <c r="IL62" s="412" t="s">
        <v>197</v>
      </c>
      <c r="IM62" s="412" t="s">
        <v>197</v>
      </c>
      <c r="IN62" s="412" t="s">
        <v>197</v>
      </c>
      <c r="IO62" s="412" t="s">
        <v>197</v>
      </c>
      <c r="IP62" s="412" t="s">
        <v>197</v>
      </c>
      <c r="IQ62" s="412" t="s">
        <v>197</v>
      </c>
      <c r="IR62" s="411">
        <v>9.6</v>
      </c>
      <c r="IS62" s="411">
        <v>5.4</v>
      </c>
      <c r="IT62" s="411">
        <v>6.9</v>
      </c>
      <c r="IU62" s="412" t="s">
        <v>197</v>
      </c>
      <c r="IV62" s="412" t="s">
        <v>197</v>
      </c>
      <c r="IW62" s="412" t="s">
        <v>197</v>
      </c>
      <c r="IX62" s="412" t="s">
        <v>197</v>
      </c>
      <c r="IY62" s="412" t="s">
        <v>197</v>
      </c>
      <c r="IZ62" s="412" t="s">
        <v>197</v>
      </c>
      <c r="JA62" s="412" t="s">
        <v>197</v>
      </c>
      <c r="JB62" s="412" t="s">
        <v>197</v>
      </c>
      <c r="JC62" s="412" t="s">
        <v>197</v>
      </c>
      <c r="JD62" s="412" t="s">
        <v>197</v>
      </c>
      <c r="JE62" s="412" t="s">
        <v>197</v>
      </c>
      <c r="JF62" s="49" t="s">
        <v>87</v>
      </c>
      <c r="JG62" s="49" t="s">
        <v>87</v>
      </c>
      <c r="JH62" s="49" t="s">
        <v>87</v>
      </c>
      <c r="JI62" s="49" t="s">
        <v>87</v>
      </c>
      <c r="JJ62" s="49">
        <v>20.100000000000001</v>
      </c>
      <c r="JK62" s="49">
        <v>31.9</v>
      </c>
      <c r="JL62" s="49">
        <v>13.4</v>
      </c>
      <c r="JM62" s="49">
        <v>6.5</v>
      </c>
      <c r="JN62" s="49" t="s">
        <v>87</v>
      </c>
      <c r="JO62" s="49" t="s">
        <v>87</v>
      </c>
    </row>
    <row r="63" spans="1:275">
      <c r="A63" s="45"/>
      <c r="B63" s="46" t="s">
        <v>1779</v>
      </c>
      <c r="C63" s="300" t="s">
        <v>1282</v>
      </c>
      <c r="D63" s="46" t="s">
        <v>125</v>
      </c>
      <c r="E63" s="300" t="s">
        <v>6</v>
      </c>
      <c r="F63" s="47" t="s">
        <v>197</v>
      </c>
      <c r="G63" s="47" t="s">
        <v>197</v>
      </c>
      <c r="H63" s="411">
        <v>105.8</v>
      </c>
      <c r="I63" s="411">
        <v>108.2</v>
      </c>
      <c r="J63" s="411">
        <v>109.1</v>
      </c>
      <c r="K63" s="412" t="s">
        <v>197</v>
      </c>
      <c r="L63" s="411">
        <v>93.8</v>
      </c>
      <c r="M63" s="411">
        <v>120.1</v>
      </c>
      <c r="N63" s="411">
        <v>53.5</v>
      </c>
      <c r="O63" s="412" t="s">
        <v>197</v>
      </c>
      <c r="P63" s="411">
        <v>247.9</v>
      </c>
      <c r="Q63" s="412" t="s">
        <v>197</v>
      </c>
      <c r="R63" s="411">
        <v>164.9</v>
      </c>
      <c r="S63" s="411">
        <v>65.599999999999994</v>
      </c>
      <c r="T63" s="412" t="s">
        <v>197</v>
      </c>
      <c r="U63" s="412" t="s">
        <v>197</v>
      </c>
      <c r="V63" s="412" t="s">
        <v>197</v>
      </c>
      <c r="W63" s="412" t="s">
        <v>197</v>
      </c>
      <c r="X63" s="412" t="s">
        <v>197</v>
      </c>
      <c r="Y63" s="412" t="s">
        <v>197</v>
      </c>
      <c r="Z63" s="411">
        <v>10.199999999999999</v>
      </c>
      <c r="AA63" s="411">
        <v>59.4</v>
      </c>
      <c r="AB63" s="412" t="s">
        <v>197</v>
      </c>
      <c r="AC63" s="411">
        <v>40</v>
      </c>
      <c r="AD63" s="412" t="s">
        <v>197</v>
      </c>
      <c r="AE63" s="411">
        <v>24.3</v>
      </c>
      <c r="AF63" s="411">
        <v>16.3</v>
      </c>
      <c r="AG63" s="411">
        <v>362.4</v>
      </c>
      <c r="AH63" s="411">
        <v>213</v>
      </c>
      <c r="AI63" s="412" t="s">
        <v>197</v>
      </c>
      <c r="AJ63" s="412" t="s">
        <v>197</v>
      </c>
      <c r="AK63" s="412" t="s">
        <v>197</v>
      </c>
      <c r="AL63" s="412" t="s">
        <v>197</v>
      </c>
      <c r="AM63" s="412" t="s">
        <v>197</v>
      </c>
      <c r="AN63" s="411">
        <v>151.9</v>
      </c>
      <c r="AO63" s="411">
        <v>37.9</v>
      </c>
      <c r="AP63" s="411">
        <v>39.1</v>
      </c>
      <c r="AQ63" s="412" t="s">
        <v>197</v>
      </c>
      <c r="AR63" s="412" t="s">
        <v>197</v>
      </c>
      <c r="AS63" s="412" t="s">
        <v>197</v>
      </c>
      <c r="AT63" s="411">
        <v>85.3</v>
      </c>
      <c r="AU63" s="412" t="s">
        <v>197</v>
      </c>
      <c r="AV63" s="411">
        <v>64.3</v>
      </c>
      <c r="AW63" s="412" t="s">
        <v>197</v>
      </c>
      <c r="AX63" s="412" t="s">
        <v>197</v>
      </c>
      <c r="AY63" s="411">
        <v>441.3</v>
      </c>
      <c r="AZ63" s="411">
        <v>62.1</v>
      </c>
      <c r="BA63" s="411">
        <v>118.9</v>
      </c>
      <c r="BB63" s="411">
        <v>116.3</v>
      </c>
      <c r="BC63" s="411">
        <v>50.5</v>
      </c>
      <c r="BD63" s="411">
        <v>54.5</v>
      </c>
      <c r="BE63" s="411">
        <v>53.6</v>
      </c>
      <c r="BF63" s="411">
        <v>64.900000000000006</v>
      </c>
      <c r="BG63" s="411">
        <v>88.7</v>
      </c>
      <c r="BH63" s="411">
        <v>87</v>
      </c>
      <c r="BI63" s="411">
        <v>35.9</v>
      </c>
      <c r="BJ63" s="411">
        <v>33.4</v>
      </c>
      <c r="BK63" s="411">
        <v>34.700000000000003</v>
      </c>
      <c r="BL63" s="412" t="s">
        <v>197</v>
      </c>
      <c r="BM63" s="412" t="s">
        <v>197</v>
      </c>
      <c r="BN63" s="412" t="s">
        <v>197</v>
      </c>
      <c r="BO63" s="412" t="s">
        <v>197</v>
      </c>
      <c r="BP63" s="412" t="s">
        <v>197</v>
      </c>
      <c r="BQ63" s="412" t="s">
        <v>197</v>
      </c>
      <c r="BR63" s="412" t="s">
        <v>197</v>
      </c>
      <c r="BS63" s="412" t="s">
        <v>197</v>
      </c>
      <c r="BT63" s="412" t="s">
        <v>197</v>
      </c>
      <c r="BU63" s="412" t="s">
        <v>197</v>
      </c>
      <c r="BV63" s="412" t="s">
        <v>197</v>
      </c>
      <c r="BW63" s="412" t="s">
        <v>197</v>
      </c>
      <c r="BX63" s="412" t="s">
        <v>197</v>
      </c>
      <c r="BY63" s="412" t="s">
        <v>197</v>
      </c>
      <c r="BZ63" s="412" t="s">
        <v>197</v>
      </c>
      <c r="CA63" s="412" t="s">
        <v>197</v>
      </c>
      <c r="CB63" s="412" t="s">
        <v>197</v>
      </c>
      <c r="CC63" s="412" t="s">
        <v>197</v>
      </c>
      <c r="CD63" s="412" t="s">
        <v>197</v>
      </c>
      <c r="CE63" s="412" t="s">
        <v>197</v>
      </c>
      <c r="CF63" s="412" t="s">
        <v>197</v>
      </c>
      <c r="CG63" s="412" t="s">
        <v>197</v>
      </c>
      <c r="CH63" s="412" t="s">
        <v>197</v>
      </c>
      <c r="CI63" s="412" t="s">
        <v>197</v>
      </c>
      <c r="CJ63" s="412" t="s">
        <v>197</v>
      </c>
      <c r="CK63" s="412" t="s">
        <v>197</v>
      </c>
      <c r="CL63" s="412" t="s">
        <v>197</v>
      </c>
      <c r="CM63" s="412" t="s">
        <v>197</v>
      </c>
      <c r="CN63" s="412" t="s">
        <v>197</v>
      </c>
      <c r="CO63" s="412" t="s">
        <v>197</v>
      </c>
      <c r="CP63" s="412" t="s">
        <v>197</v>
      </c>
      <c r="CQ63" s="412" t="s">
        <v>197</v>
      </c>
      <c r="CR63" s="412" t="s">
        <v>197</v>
      </c>
      <c r="CS63" s="412" t="s">
        <v>197</v>
      </c>
      <c r="CT63" s="412" t="s">
        <v>197</v>
      </c>
      <c r="CU63" s="412" t="s">
        <v>197</v>
      </c>
      <c r="CV63" s="412" t="s">
        <v>197</v>
      </c>
      <c r="CW63" s="412" t="s">
        <v>197</v>
      </c>
      <c r="CX63" s="412" t="s">
        <v>197</v>
      </c>
      <c r="CY63" s="412" t="s">
        <v>197</v>
      </c>
      <c r="CZ63" s="412" t="s">
        <v>197</v>
      </c>
      <c r="DA63" s="412" t="s">
        <v>197</v>
      </c>
      <c r="DB63" s="412" t="s">
        <v>197</v>
      </c>
      <c r="DC63" s="412" t="s">
        <v>197</v>
      </c>
      <c r="DD63" s="412" t="s">
        <v>197</v>
      </c>
      <c r="DE63" s="412" t="s">
        <v>197</v>
      </c>
      <c r="DF63" s="412" t="s">
        <v>197</v>
      </c>
      <c r="DG63" s="412" t="s">
        <v>197</v>
      </c>
      <c r="DH63" s="412" t="s">
        <v>197</v>
      </c>
      <c r="DI63" s="412" t="s">
        <v>197</v>
      </c>
      <c r="DJ63" s="412" t="s">
        <v>197</v>
      </c>
      <c r="DK63" s="412" t="s">
        <v>197</v>
      </c>
      <c r="DL63" s="412" t="s">
        <v>197</v>
      </c>
      <c r="DM63" s="412" t="s">
        <v>197</v>
      </c>
      <c r="DN63" s="412" t="s">
        <v>197</v>
      </c>
      <c r="DO63" s="412" t="s">
        <v>197</v>
      </c>
      <c r="DP63" s="412" t="s">
        <v>197</v>
      </c>
      <c r="DQ63" s="412" t="s">
        <v>197</v>
      </c>
      <c r="DR63" s="412" t="s">
        <v>197</v>
      </c>
      <c r="DS63" s="412" t="s">
        <v>197</v>
      </c>
      <c r="DT63" s="412" t="s">
        <v>197</v>
      </c>
      <c r="DU63" s="412" t="s">
        <v>197</v>
      </c>
      <c r="DV63" s="412" t="s">
        <v>197</v>
      </c>
      <c r="DW63" s="412" t="s">
        <v>197</v>
      </c>
      <c r="DX63" s="412" t="s">
        <v>197</v>
      </c>
      <c r="DY63" s="412" t="s">
        <v>197</v>
      </c>
      <c r="DZ63" s="412" t="s">
        <v>197</v>
      </c>
      <c r="EA63" s="412" t="s">
        <v>197</v>
      </c>
      <c r="EB63" s="412" t="s">
        <v>197</v>
      </c>
      <c r="EC63" s="412" t="s">
        <v>197</v>
      </c>
      <c r="ED63" s="412" t="s">
        <v>197</v>
      </c>
      <c r="EE63" s="412" t="s">
        <v>197</v>
      </c>
      <c r="EF63" s="412" t="s">
        <v>197</v>
      </c>
      <c r="EG63" s="412" t="s">
        <v>197</v>
      </c>
      <c r="EH63" s="412" t="s">
        <v>197</v>
      </c>
      <c r="EI63" s="412" t="s">
        <v>197</v>
      </c>
      <c r="EJ63" s="412" t="s">
        <v>197</v>
      </c>
      <c r="EK63" s="412" t="s">
        <v>197</v>
      </c>
      <c r="EL63" s="412" t="s">
        <v>197</v>
      </c>
      <c r="EM63" s="412" t="s">
        <v>197</v>
      </c>
      <c r="EN63" s="412" t="s">
        <v>197</v>
      </c>
      <c r="EO63" s="412" t="s">
        <v>197</v>
      </c>
      <c r="EP63" s="412" t="s">
        <v>197</v>
      </c>
      <c r="EQ63" s="412" t="s">
        <v>197</v>
      </c>
      <c r="ER63" s="412" t="s">
        <v>197</v>
      </c>
      <c r="ES63" s="412" t="s">
        <v>197</v>
      </c>
      <c r="ET63" s="411">
        <v>108.4</v>
      </c>
      <c r="EU63" s="412" t="s">
        <v>197</v>
      </c>
      <c r="EV63" s="411">
        <v>82.5</v>
      </c>
      <c r="EW63" s="411">
        <v>73.400000000000006</v>
      </c>
      <c r="EX63" s="411">
        <v>76.3</v>
      </c>
      <c r="EY63" s="412" t="s">
        <v>197</v>
      </c>
      <c r="EZ63" s="411">
        <v>70.3</v>
      </c>
      <c r="FA63" s="411">
        <v>84</v>
      </c>
      <c r="FB63" s="411">
        <v>78.599999999999994</v>
      </c>
      <c r="FC63" s="412" t="s">
        <v>197</v>
      </c>
      <c r="FD63" s="411">
        <v>108.5</v>
      </c>
      <c r="FE63" s="411">
        <v>92.5</v>
      </c>
      <c r="FF63" s="411">
        <v>99.3</v>
      </c>
      <c r="FG63" s="411">
        <v>740.5</v>
      </c>
      <c r="FH63" s="411">
        <v>76.400000000000006</v>
      </c>
      <c r="FI63" s="411">
        <v>544.9</v>
      </c>
      <c r="FJ63" s="411">
        <v>51.7</v>
      </c>
      <c r="FK63" s="411">
        <v>46.5</v>
      </c>
      <c r="FL63" s="411">
        <v>48.8</v>
      </c>
      <c r="FM63" s="411">
        <v>47</v>
      </c>
      <c r="FN63" s="411">
        <v>62.6</v>
      </c>
      <c r="FO63" s="411">
        <v>53.5</v>
      </c>
      <c r="FP63" s="411">
        <v>85.3</v>
      </c>
      <c r="FQ63" s="411">
        <v>89.8</v>
      </c>
      <c r="FR63" s="411">
        <v>88.3</v>
      </c>
      <c r="FS63" s="411">
        <v>85.2</v>
      </c>
      <c r="FT63" s="411">
        <v>80.099999999999994</v>
      </c>
      <c r="FU63" s="411">
        <v>83.3</v>
      </c>
      <c r="FV63" s="411">
        <v>90.7</v>
      </c>
      <c r="FW63" s="411">
        <v>81.900000000000006</v>
      </c>
      <c r="FX63" s="411">
        <v>67</v>
      </c>
      <c r="FY63" s="411">
        <v>115.8</v>
      </c>
      <c r="FZ63" s="411">
        <v>115.4</v>
      </c>
      <c r="GA63" s="411">
        <v>73.599999999999994</v>
      </c>
      <c r="GB63" s="411">
        <v>131.19999999999999</v>
      </c>
      <c r="GC63" s="411">
        <v>120.2</v>
      </c>
      <c r="GD63" s="412" t="s">
        <v>197</v>
      </c>
      <c r="GE63" s="412" t="s">
        <v>197</v>
      </c>
      <c r="GF63" s="412" t="s">
        <v>197</v>
      </c>
      <c r="GG63" s="411">
        <v>19.2</v>
      </c>
      <c r="GH63" s="411">
        <v>16.3</v>
      </c>
      <c r="GI63" s="411">
        <v>16.3</v>
      </c>
      <c r="GJ63" s="412" t="s">
        <v>197</v>
      </c>
      <c r="GK63" s="412" t="s">
        <v>197</v>
      </c>
      <c r="GL63" s="412" t="s">
        <v>197</v>
      </c>
      <c r="GM63" s="412" t="s">
        <v>197</v>
      </c>
      <c r="GN63" s="412" t="s">
        <v>197</v>
      </c>
      <c r="GO63" s="412" t="s">
        <v>197</v>
      </c>
      <c r="GP63" s="411">
        <v>65.099999999999994</v>
      </c>
      <c r="GQ63" s="411">
        <v>42.4</v>
      </c>
      <c r="GR63" s="411">
        <v>50.6</v>
      </c>
      <c r="GS63" s="411">
        <v>40.1</v>
      </c>
      <c r="GT63" s="411">
        <v>94.1</v>
      </c>
      <c r="GU63" s="411">
        <v>83.2</v>
      </c>
      <c r="GV63" s="412" t="s">
        <v>197</v>
      </c>
      <c r="GW63" s="412" t="s">
        <v>197</v>
      </c>
      <c r="GX63" s="412" t="s">
        <v>197</v>
      </c>
      <c r="GY63" s="411">
        <v>76</v>
      </c>
      <c r="GZ63" s="411">
        <v>46.8</v>
      </c>
      <c r="HA63" s="411">
        <v>61.1</v>
      </c>
      <c r="HB63" s="411">
        <v>69.5</v>
      </c>
      <c r="HC63" s="411">
        <v>60.5</v>
      </c>
      <c r="HD63" s="411">
        <v>63.2</v>
      </c>
      <c r="HE63" s="412" t="s">
        <v>197</v>
      </c>
      <c r="HF63" s="412" t="s">
        <v>197</v>
      </c>
      <c r="HG63" s="412" t="s">
        <v>197</v>
      </c>
      <c r="HH63" s="412" t="s">
        <v>197</v>
      </c>
      <c r="HI63" s="412" t="s">
        <v>197</v>
      </c>
      <c r="HJ63" s="412" t="s">
        <v>197</v>
      </c>
      <c r="HK63" s="412" t="s">
        <v>197</v>
      </c>
      <c r="HL63" s="412" t="s">
        <v>197</v>
      </c>
      <c r="HM63" s="412" t="s">
        <v>197</v>
      </c>
      <c r="HN63" s="412" t="s">
        <v>197</v>
      </c>
      <c r="HO63" s="412" t="s">
        <v>197</v>
      </c>
      <c r="HP63" s="412" t="s">
        <v>197</v>
      </c>
      <c r="HQ63" s="412" t="s">
        <v>197</v>
      </c>
      <c r="HR63" s="412" t="s">
        <v>197</v>
      </c>
      <c r="HS63" s="412" t="s">
        <v>197</v>
      </c>
      <c r="HT63" s="412" t="s">
        <v>197</v>
      </c>
      <c r="HU63" s="411">
        <v>117.5</v>
      </c>
      <c r="HV63" s="411">
        <v>119.3</v>
      </c>
      <c r="HW63" s="411">
        <v>119.2</v>
      </c>
      <c r="HX63" s="412" t="s">
        <v>197</v>
      </c>
      <c r="HY63" s="412" t="s">
        <v>197</v>
      </c>
      <c r="HZ63" s="412" t="s">
        <v>197</v>
      </c>
      <c r="IA63" s="412" t="s">
        <v>197</v>
      </c>
      <c r="IB63" s="412" t="s">
        <v>197</v>
      </c>
      <c r="IC63" s="412" t="s">
        <v>197</v>
      </c>
      <c r="ID63" s="412" t="s">
        <v>197</v>
      </c>
      <c r="IE63" s="412" t="s">
        <v>197</v>
      </c>
      <c r="IF63" s="412" t="s">
        <v>197</v>
      </c>
      <c r="IG63" s="412" t="s">
        <v>197</v>
      </c>
      <c r="IH63" s="411">
        <v>92.7</v>
      </c>
      <c r="II63" s="412" t="s">
        <v>197</v>
      </c>
      <c r="IJ63" s="412" t="s">
        <v>197</v>
      </c>
      <c r="IK63" s="412" t="s">
        <v>197</v>
      </c>
      <c r="IL63" s="412" t="s">
        <v>197</v>
      </c>
      <c r="IM63" s="412" t="s">
        <v>197</v>
      </c>
      <c r="IN63" s="412" t="s">
        <v>197</v>
      </c>
      <c r="IO63" s="412" t="s">
        <v>197</v>
      </c>
      <c r="IP63" s="412" t="s">
        <v>197</v>
      </c>
      <c r="IQ63" s="411">
        <v>21.4</v>
      </c>
      <c r="IR63" s="411">
        <v>61.9</v>
      </c>
      <c r="IS63" s="411">
        <v>45.9</v>
      </c>
      <c r="IT63" s="411">
        <v>51.9</v>
      </c>
      <c r="IU63" s="412" t="s">
        <v>197</v>
      </c>
      <c r="IV63" s="412" t="s">
        <v>197</v>
      </c>
      <c r="IW63" s="412" t="s">
        <v>197</v>
      </c>
      <c r="IX63" s="412" t="s">
        <v>197</v>
      </c>
      <c r="IY63" s="412" t="s">
        <v>197</v>
      </c>
      <c r="IZ63" s="412" t="s">
        <v>197</v>
      </c>
      <c r="JA63" s="412" t="s">
        <v>197</v>
      </c>
      <c r="JB63" s="412" t="s">
        <v>197</v>
      </c>
      <c r="JC63" s="411">
        <v>342.4</v>
      </c>
      <c r="JD63" s="411">
        <v>33.5</v>
      </c>
      <c r="JE63" s="411">
        <v>104.9</v>
      </c>
      <c r="JF63" s="49" t="s">
        <v>87</v>
      </c>
      <c r="JG63" s="49" t="s">
        <v>87</v>
      </c>
      <c r="JH63" s="49" t="s">
        <v>87</v>
      </c>
      <c r="JI63" s="49">
        <v>56.3</v>
      </c>
      <c r="JJ63" s="49">
        <v>79.7</v>
      </c>
      <c r="JK63" s="49">
        <v>99.2</v>
      </c>
      <c r="JL63" s="49">
        <v>84.3</v>
      </c>
      <c r="JM63" s="49">
        <v>100.2</v>
      </c>
      <c r="JN63" s="49">
        <v>80.3</v>
      </c>
      <c r="JO63" s="49" t="s">
        <v>87</v>
      </c>
    </row>
    <row r="64" spans="1:275">
      <c r="A64" s="45"/>
      <c r="B64" s="46" t="s">
        <v>1780</v>
      </c>
      <c r="C64" s="300" t="s">
        <v>1283</v>
      </c>
      <c r="D64" s="46" t="s">
        <v>125</v>
      </c>
      <c r="E64" s="300" t="s">
        <v>6</v>
      </c>
      <c r="F64" s="47" t="s">
        <v>197</v>
      </c>
      <c r="G64" s="47" t="s">
        <v>197</v>
      </c>
      <c r="H64" s="411">
        <v>101.2</v>
      </c>
      <c r="I64" s="411">
        <v>102</v>
      </c>
      <c r="J64" s="411">
        <v>118.2</v>
      </c>
      <c r="K64" s="412" t="s">
        <v>197</v>
      </c>
      <c r="L64" s="411">
        <v>151.80000000000001</v>
      </c>
      <c r="M64" s="411">
        <v>80.8</v>
      </c>
      <c r="N64" s="411">
        <v>104.9</v>
      </c>
      <c r="O64" s="412" t="s">
        <v>197</v>
      </c>
      <c r="P64" s="412" t="s">
        <v>197</v>
      </c>
      <c r="Q64" s="412" t="s">
        <v>197</v>
      </c>
      <c r="R64" s="411">
        <v>93.5</v>
      </c>
      <c r="S64" s="411">
        <v>120.6</v>
      </c>
      <c r="T64" s="411">
        <v>89.1</v>
      </c>
      <c r="U64" s="411">
        <v>144.4</v>
      </c>
      <c r="V64" s="411">
        <v>216.8</v>
      </c>
      <c r="W64" s="411">
        <v>123.1</v>
      </c>
      <c r="X64" s="412" t="s">
        <v>197</v>
      </c>
      <c r="Y64" s="411">
        <v>103.9</v>
      </c>
      <c r="Z64" s="411">
        <v>25.5</v>
      </c>
      <c r="AA64" s="411">
        <v>138</v>
      </c>
      <c r="AB64" s="411">
        <v>17.100000000000001</v>
      </c>
      <c r="AC64" s="411">
        <v>48.3</v>
      </c>
      <c r="AD64" s="412" t="s">
        <v>197</v>
      </c>
      <c r="AE64" s="412" t="s">
        <v>197</v>
      </c>
      <c r="AF64" s="412" t="s">
        <v>197</v>
      </c>
      <c r="AG64" s="412" t="s">
        <v>197</v>
      </c>
      <c r="AH64" s="411">
        <v>64.099999999999994</v>
      </c>
      <c r="AI64" s="412" t="s">
        <v>197</v>
      </c>
      <c r="AJ64" s="412" t="s">
        <v>197</v>
      </c>
      <c r="AK64" s="412" t="s">
        <v>197</v>
      </c>
      <c r="AL64" s="412" t="s">
        <v>197</v>
      </c>
      <c r="AM64" s="412" t="s">
        <v>197</v>
      </c>
      <c r="AN64" s="412" t="s">
        <v>197</v>
      </c>
      <c r="AO64" s="412" t="s">
        <v>197</v>
      </c>
      <c r="AP64" s="412" t="s">
        <v>197</v>
      </c>
      <c r="AQ64" s="412" t="s">
        <v>197</v>
      </c>
      <c r="AR64" s="412" t="s">
        <v>197</v>
      </c>
      <c r="AS64" s="412" t="s">
        <v>197</v>
      </c>
      <c r="AT64" s="411">
        <v>87</v>
      </c>
      <c r="AU64" s="412" t="s">
        <v>197</v>
      </c>
      <c r="AV64" s="411">
        <v>29.8</v>
      </c>
      <c r="AW64" s="412" t="s">
        <v>197</v>
      </c>
      <c r="AX64" s="412" t="s">
        <v>197</v>
      </c>
      <c r="AY64" s="412" t="s">
        <v>197</v>
      </c>
      <c r="AZ64" s="411">
        <v>70.5</v>
      </c>
      <c r="BA64" s="411">
        <v>104.5</v>
      </c>
      <c r="BB64" s="411">
        <v>102.9</v>
      </c>
      <c r="BC64" s="411">
        <v>79.599999999999994</v>
      </c>
      <c r="BD64" s="411">
        <v>97.4</v>
      </c>
      <c r="BE64" s="411">
        <v>93.2</v>
      </c>
      <c r="BF64" s="411">
        <v>104</v>
      </c>
      <c r="BG64" s="411">
        <v>107.1</v>
      </c>
      <c r="BH64" s="411">
        <v>106.9</v>
      </c>
      <c r="BI64" s="411">
        <v>68</v>
      </c>
      <c r="BJ64" s="411">
        <v>68.900000000000006</v>
      </c>
      <c r="BK64" s="411">
        <v>68.400000000000006</v>
      </c>
      <c r="BL64" s="411">
        <v>128.5</v>
      </c>
      <c r="BM64" s="411">
        <v>47.6</v>
      </c>
      <c r="BN64" s="411">
        <v>69.400000000000006</v>
      </c>
      <c r="BO64" s="412" t="s">
        <v>197</v>
      </c>
      <c r="BP64" s="412" t="s">
        <v>197</v>
      </c>
      <c r="BQ64" s="412" t="s">
        <v>197</v>
      </c>
      <c r="BR64" s="412" t="s">
        <v>197</v>
      </c>
      <c r="BS64" s="412" t="s">
        <v>197</v>
      </c>
      <c r="BT64" s="412" t="s">
        <v>197</v>
      </c>
      <c r="BU64" s="412" t="s">
        <v>197</v>
      </c>
      <c r="BV64" s="412" t="s">
        <v>197</v>
      </c>
      <c r="BW64" s="412" t="s">
        <v>197</v>
      </c>
      <c r="BX64" s="412" t="s">
        <v>197</v>
      </c>
      <c r="BY64" s="412" t="s">
        <v>197</v>
      </c>
      <c r="BZ64" s="412" t="s">
        <v>197</v>
      </c>
      <c r="CA64" s="412" t="s">
        <v>197</v>
      </c>
      <c r="CB64" s="412" t="s">
        <v>197</v>
      </c>
      <c r="CC64" s="412" t="s">
        <v>197</v>
      </c>
      <c r="CD64" s="412" t="s">
        <v>197</v>
      </c>
      <c r="CE64" s="412" t="s">
        <v>197</v>
      </c>
      <c r="CF64" s="412" t="s">
        <v>197</v>
      </c>
      <c r="CG64" s="412" t="s">
        <v>197</v>
      </c>
      <c r="CH64" s="412" t="s">
        <v>197</v>
      </c>
      <c r="CI64" s="412" t="s">
        <v>197</v>
      </c>
      <c r="CJ64" s="412" t="s">
        <v>197</v>
      </c>
      <c r="CK64" s="412" t="s">
        <v>197</v>
      </c>
      <c r="CL64" s="412" t="s">
        <v>197</v>
      </c>
      <c r="CM64" s="412" t="s">
        <v>197</v>
      </c>
      <c r="CN64" s="412" t="s">
        <v>197</v>
      </c>
      <c r="CO64" s="412" t="s">
        <v>197</v>
      </c>
      <c r="CP64" s="412" t="s">
        <v>197</v>
      </c>
      <c r="CQ64" s="412" t="s">
        <v>197</v>
      </c>
      <c r="CR64" s="412" t="s">
        <v>197</v>
      </c>
      <c r="CS64" s="412" t="s">
        <v>197</v>
      </c>
      <c r="CT64" s="412" t="s">
        <v>197</v>
      </c>
      <c r="CU64" s="412" t="s">
        <v>197</v>
      </c>
      <c r="CV64" s="412" t="s">
        <v>197</v>
      </c>
      <c r="CW64" s="412" t="s">
        <v>197</v>
      </c>
      <c r="CX64" s="412" t="s">
        <v>197</v>
      </c>
      <c r="CY64" s="412" t="s">
        <v>197</v>
      </c>
      <c r="CZ64" s="412" t="s">
        <v>197</v>
      </c>
      <c r="DA64" s="412" t="s">
        <v>197</v>
      </c>
      <c r="DB64" s="412" t="s">
        <v>197</v>
      </c>
      <c r="DC64" s="412" t="s">
        <v>197</v>
      </c>
      <c r="DD64" s="412" t="s">
        <v>197</v>
      </c>
      <c r="DE64" s="412" t="s">
        <v>197</v>
      </c>
      <c r="DF64" s="412" t="s">
        <v>197</v>
      </c>
      <c r="DG64" s="412" t="s">
        <v>197</v>
      </c>
      <c r="DH64" s="412" t="s">
        <v>197</v>
      </c>
      <c r="DI64" s="412" t="s">
        <v>197</v>
      </c>
      <c r="DJ64" s="412" t="s">
        <v>197</v>
      </c>
      <c r="DK64" s="412" t="s">
        <v>197</v>
      </c>
      <c r="DL64" s="412" t="s">
        <v>197</v>
      </c>
      <c r="DM64" s="412" t="s">
        <v>197</v>
      </c>
      <c r="DN64" s="412" t="s">
        <v>197</v>
      </c>
      <c r="DO64" s="412" t="s">
        <v>197</v>
      </c>
      <c r="DP64" s="412" t="s">
        <v>197</v>
      </c>
      <c r="DQ64" s="412" t="s">
        <v>197</v>
      </c>
      <c r="DR64" s="412" t="s">
        <v>197</v>
      </c>
      <c r="DS64" s="412" t="s">
        <v>197</v>
      </c>
      <c r="DT64" s="412" t="s">
        <v>197</v>
      </c>
      <c r="DU64" s="412" t="s">
        <v>197</v>
      </c>
      <c r="DV64" s="412" t="s">
        <v>197</v>
      </c>
      <c r="DW64" s="412" t="s">
        <v>197</v>
      </c>
      <c r="DX64" s="412" t="s">
        <v>197</v>
      </c>
      <c r="DY64" s="412" t="s">
        <v>197</v>
      </c>
      <c r="DZ64" s="412" t="s">
        <v>197</v>
      </c>
      <c r="EA64" s="412" t="s">
        <v>197</v>
      </c>
      <c r="EB64" s="412" t="s">
        <v>197</v>
      </c>
      <c r="EC64" s="412" t="s">
        <v>197</v>
      </c>
      <c r="ED64" s="412" t="s">
        <v>197</v>
      </c>
      <c r="EE64" s="412" t="s">
        <v>197</v>
      </c>
      <c r="EF64" s="412" t="s">
        <v>197</v>
      </c>
      <c r="EG64" s="412" t="s">
        <v>197</v>
      </c>
      <c r="EH64" s="412" t="s">
        <v>197</v>
      </c>
      <c r="EI64" s="412" t="s">
        <v>197</v>
      </c>
      <c r="EJ64" s="412" t="s">
        <v>197</v>
      </c>
      <c r="EK64" s="412" t="s">
        <v>197</v>
      </c>
      <c r="EL64" s="412" t="s">
        <v>197</v>
      </c>
      <c r="EM64" s="412" t="s">
        <v>197</v>
      </c>
      <c r="EN64" s="412" t="s">
        <v>197</v>
      </c>
      <c r="EO64" s="412" t="s">
        <v>197</v>
      </c>
      <c r="EP64" s="412" t="s">
        <v>197</v>
      </c>
      <c r="EQ64" s="412" t="s">
        <v>197</v>
      </c>
      <c r="ER64" s="412" t="s">
        <v>197</v>
      </c>
      <c r="ES64" s="412" t="s">
        <v>197</v>
      </c>
      <c r="ET64" s="411">
        <v>54.9</v>
      </c>
      <c r="EU64" s="412" t="s">
        <v>197</v>
      </c>
      <c r="EV64" s="411">
        <v>110.1</v>
      </c>
      <c r="EW64" s="411">
        <v>63.9</v>
      </c>
      <c r="EX64" s="411">
        <v>78.7</v>
      </c>
      <c r="EY64" s="412" t="s">
        <v>197</v>
      </c>
      <c r="EZ64" s="411">
        <v>66.900000000000006</v>
      </c>
      <c r="FA64" s="411">
        <v>87.8</v>
      </c>
      <c r="FB64" s="411">
        <v>79.7</v>
      </c>
      <c r="FC64" s="412" t="s">
        <v>197</v>
      </c>
      <c r="FD64" s="411">
        <v>73.3</v>
      </c>
      <c r="FE64" s="411">
        <v>83.9</v>
      </c>
      <c r="FF64" s="411">
        <v>79.400000000000006</v>
      </c>
      <c r="FG64" s="412" t="s">
        <v>197</v>
      </c>
      <c r="FH64" s="412" t="s">
        <v>197</v>
      </c>
      <c r="FI64" s="412" t="s">
        <v>197</v>
      </c>
      <c r="FJ64" s="411">
        <v>51.5</v>
      </c>
      <c r="FK64" s="411">
        <v>46.9</v>
      </c>
      <c r="FL64" s="411">
        <v>49</v>
      </c>
      <c r="FM64" s="411">
        <v>93.7</v>
      </c>
      <c r="FN64" s="411">
        <v>114.6</v>
      </c>
      <c r="FO64" s="411">
        <v>102.4</v>
      </c>
      <c r="FP64" s="411">
        <v>80.2</v>
      </c>
      <c r="FQ64" s="411">
        <v>98.7</v>
      </c>
      <c r="FR64" s="411">
        <v>92.3</v>
      </c>
      <c r="FS64" s="411">
        <v>90</v>
      </c>
      <c r="FT64" s="411">
        <v>105.8</v>
      </c>
      <c r="FU64" s="411">
        <v>96</v>
      </c>
      <c r="FV64" s="411">
        <v>121.3</v>
      </c>
      <c r="FW64" s="411">
        <v>157.19999999999999</v>
      </c>
      <c r="FX64" s="411">
        <v>63.6</v>
      </c>
      <c r="FY64" s="411">
        <v>84.4</v>
      </c>
      <c r="FZ64" s="411">
        <v>84.2</v>
      </c>
      <c r="GA64" s="411">
        <v>93.5</v>
      </c>
      <c r="GB64" s="411">
        <v>107.3</v>
      </c>
      <c r="GC64" s="411">
        <v>104.7</v>
      </c>
      <c r="GD64" s="412" t="s">
        <v>197</v>
      </c>
      <c r="GE64" s="412" t="s">
        <v>197</v>
      </c>
      <c r="GF64" s="412" t="s">
        <v>197</v>
      </c>
      <c r="GG64" s="412" t="s">
        <v>197</v>
      </c>
      <c r="GH64" s="412" t="s">
        <v>197</v>
      </c>
      <c r="GI64" s="412" t="s">
        <v>197</v>
      </c>
      <c r="GJ64" s="412" t="s">
        <v>197</v>
      </c>
      <c r="GK64" s="412" t="s">
        <v>197</v>
      </c>
      <c r="GL64" s="412" t="s">
        <v>197</v>
      </c>
      <c r="GM64" s="411">
        <v>78.900000000000006</v>
      </c>
      <c r="GN64" s="411">
        <v>59.5</v>
      </c>
      <c r="GO64" s="411">
        <v>66.7</v>
      </c>
      <c r="GP64" s="411">
        <v>89.1</v>
      </c>
      <c r="GQ64" s="411">
        <v>51.2</v>
      </c>
      <c r="GR64" s="411">
        <v>64.8</v>
      </c>
      <c r="GS64" s="412" t="s">
        <v>197</v>
      </c>
      <c r="GT64" s="412" t="s">
        <v>197</v>
      </c>
      <c r="GU64" s="412" t="s">
        <v>197</v>
      </c>
      <c r="GV64" s="412" t="s">
        <v>197</v>
      </c>
      <c r="GW64" s="412" t="s">
        <v>197</v>
      </c>
      <c r="GX64" s="412" t="s">
        <v>197</v>
      </c>
      <c r="GY64" s="411">
        <v>118.1</v>
      </c>
      <c r="GZ64" s="411">
        <v>63.7</v>
      </c>
      <c r="HA64" s="411">
        <v>90.5</v>
      </c>
      <c r="HB64" s="411">
        <v>86.6</v>
      </c>
      <c r="HC64" s="411">
        <v>101</v>
      </c>
      <c r="HD64" s="411">
        <v>96.6</v>
      </c>
      <c r="HE64" s="412" t="s">
        <v>197</v>
      </c>
      <c r="HF64" s="411">
        <v>6.1</v>
      </c>
      <c r="HG64" s="411">
        <v>5.7</v>
      </c>
      <c r="HH64" s="412" t="s">
        <v>197</v>
      </c>
      <c r="HI64" s="411">
        <v>272.3</v>
      </c>
      <c r="HJ64" s="411">
        <v>132.80000000000001</v>
      </c>
      <c r="HK64" s="411">
        <v>200.9</v>
      </c>
      <c r="HL64" s="411">
        <v>224.6</v>
      </c>
      <c r="HM64" s="411">
        <v>254</v>
      </c>
      <c r="HN64" s="411">
        <v>245.6</v>
      </c>
      <c r="HO64" s="412" t="s">
        <v>197</v>
      </c>
      <c r="HP64" s="412" t="s">
        <v>197</v>
      </c>
      <c r="HQ64" s="412" t="s">
        <v>197</v>
      </c>
      <c r="HR64" s="412" t="s">
        <v>197</v>
      </c>
      <c r="HS64" s="412" t="s">
        <v>197</v>
      </c>
      <c r="HT64" s="412" t="s">
        <v>197</v>
      </c>
      <c r="HU64" s="411">
        <v>68.8</v>
      </c>
      <c r="HV64" s="411">
        <v>80.099999999999994</v>
      </c>
      <c r="HW64" s="411">
        <v>79.400000000000006</v>
      </c>
      <c r="HX64" s="412" t="s">
        <v>197</v>
      </c>
      <c r="HY64" s="412" t="s">
        <v>197</v>
      </c>
      <c r="HZ64" s="412" t="s">
        <v>197</v>
      </c>
      <c r="IA64" s="412" t="s">
        <v>197</v>
      </c>
      <c r="IB64" s="412" t="s">
        <v>197</v>
      </c>
      <c r="IC64" s="412" t="s">
        <v>197</v>
      </c>
      <c r="ID64" s="412" t="s">
        <v>197</v>
      </c>
      <c r="IE64" s="412" t="s">
        <v>197</v>
      </c>
      <c r="IF64" s="412" t="s">
        <v>197</v>
      </c>
      <c r="IG64" s="412" t="s">
        <v>197</v>
      </c>
      <c r="IH64" s="411">
        <v>26.4</v>
      </c>
      <c r="II64" s="412" t="s">
        <v>197</v>
      </c>
      <c r="IJ64" s="412" t="s">
        <v>197</v>
      </c>
      <c r="IK64" s="412" t="s">
        <v>197</v>
      </c>
      <c r="IL64" s="412" t="s">
        <v>197</v>
      </c>
      <c r="IM64" s="412" t="s">
        <v>197</v>
      </c>
      <c r="IN64" s="412" t="s">
        <v>197</v>
      </c>
      <c r="IO64" s="412" t="s">
        <v>197</v>
      </c>
      <c r="IP64" s="412" t="s">
        <v>197</v>
      </c>
      <c r="IQ64" s="411">
        <v>89.2</v>
      </c>
      <c r="IR64" s="411">
        <v>16.8</v>
      </c>
      <c r="IS64" s="411">
        <v>47.2</v>
      </c>
      <c r="IT64" s="411">
        <v>35.799999999999997</v>
      </c>
      <c r="IU64" s="412" t="s">
        <v>197</v>
      </c>
      <c r="IV64" s="412" t="s">
        <v>197</v>
      </c>
      <c r="IW64" s="412" t="s">
        <v>197</v>
      </c>
      <c r="IX64" s="412" t="s">
        <v>197</v>
      </c>
      <c r="IY64" s="412" t="s">
        <v>197</v>
      </c>
      <c r="IZ64" s="412" t="s">
        <v>197</v>
      </c>
      <c r="JA64" s="412" t="s">
        <v>197</v>
      </c>
      <c r="JB64" s="412" t="s">
        <v>197</v>
      </c>
      <c r="JC64" s="412" t="s">
        <v>197</v>
      </c>
      <c r="JD64" s="412" t="s">
        <v>197</v>
      </c>
      <c r="JE64" s="412" t="s">
        <v>197</v>
      </c>
      <c r="JF64" s="48" t="s">
        <v>87</v>
      </c>
      <c r="JG64" s="48" t="s">
        <v>87</v>
      </c>
      <c r="JH64" s="48" t="s">
        <v>87</v>
      </c>
      <c r="JI64" s="48">
        <v>52.7</v>
      </c>
      <c r="JJ64" s="48">
        <v>28.5</v>
      </c>
      <c r="JK64" s="48">
        <v>42.3</v>
      </c>
      <c r="JL64" s="48">
        <v>29.9</v>
      </c>
      <c r="JM64" s="48">
        <v>25.9</v>
      </c>
      <c r="JN64" s="48">
        <v>21.4</v>
      </c>
      <c r="JO64" s="48" t="s">
        <v>87</v>
      </c>
    </row>
    <row r="65" spans="1:275">
      <c r="A65" s="45"/>
      <c r="B65" s="46" t="s">
        <v>1781</v>
      </c>
      <c r="C65" s="300" t="s">
        <v>1284</v>
      </c>
      <c r="D65" s="46" t="s">
        <v>126</v>
      </c>
      <c r="E65" s="300" t="s">
        <v>7</v>
      </c>
      <c r="F65" s="47" t="s">
        <v>197</v>
      </c>
      <c r="G65" s="47" t="s">
        <v>197</v>
      </c>
      <c r="H65" s="411">
        <v>80.099999999999994</v>
      </c>
      <c r="I65" s="411">
        <v>87.9</v>
      </c>
      <c r="J65" s="411">
        <v>82.2</v>
      </c>
      <c r="K65" s="411">
        <v>135.9</v>
      </c>
      <c r="L65" s="411">
        <v>78.599999999999994</v>
      </c>
      <c r="M65" s="411">
        <v>206.1</v>
      </c>
      <c r="N65" s="411">
        <v>54</v>
      </c>
      <c r="O65" s="412" t="s">
        <v>197</v>
      </c>
      <c r="P65" s="411">
        <v>205.6</v>
      </c>
      <c r="Q65" s="411">
        <v>64.7</v>
      </c>
      <c r="R65" s="411">
        <v>215.9</v>
      </c>
      <c r="S65" s="411">
        <v>97.8</v>
      </c>
      <c r="T65" s="411">
        <v>18.5</v>
      </c>
      <c r="U65" s="411">
        <v>108.9</v>
      </c>
      <c r="V65" s="412" t="s">
        <v>197</v>
      </c>
      <c r="W65" s="411">
        <v>143.9</v>
      </c>
      <c r="X65" s="411">
        <v>100.7</v>
      </c>
      <c r="Y65" s="411">
        <v>144.1</v>
      </c>
      <c r="Z65" s="411">
        <v>199.1</v>
      </c>
      <c r="AA65" s="411">
        <v>114.1</v>
      </c>
      <c r="AB65" s="411">
        <v>154</v>
      </c>
      <c r="AC65" s="411">
        <v>113</v>
      </c>
      <c r="AD65" s="411">
        <v>196.6</v>
      </c>
      <c r="AE65" s="411">
        <v>184.9</v>
      </c>
      <c r="AF65" s="411">
        <v>161.9</v>
      </c>
      <c r="AG65" s="411">
        <v>174</v>
      </c>
      <c r="AH65" s="411">
        <v>160.19999999999999</v>
      </c>
      <c r="AI65" s="412" t="s">
        <v>197</v>
      </c>
      <c r="AJ65" s="412" t="s">
        <v>197</v>
      </c>
      <c r="AK65" s="411">
        <v>370.1</v>
      </c>
      <c r="AL65" s="412" t="s">
        <v>197</v>
      </c>
      <c r="AM65" s="412" t="s">
        <v>197</v>
      </c>
      <c r="AN65" s="411">
        <v>278.2</v>
      </c>
      <c r="AO65" s="411">
        <v>144.6</v>
      </c>
      <c r="AP65" s="411">
        <v>145.9</v>
      </c>
      <c r="AQ65" s="411">
        <v>64.599999999999994</v>
      </c>
      <c r="AR65" s="411">
        <v>310.3</v>
      </c>
      <c r="AS65" s="412" t="s">
        <v>197</v>
      </c>
      <c r="AT65" s="411">
        <v>133.80000000000001</v>
      </c>
      <c r="AU65" s="412" t="s">
        <v>197</v>
      </c>
      <c r="AV65" s="411">
        <v>159.80000000000001</v>
      </c>
      <c r="AW65" s="412" t="s">
        <v>197</v>
      </c>
      <c r="AX65" s="412" t="s">
        <v>197</v>
      </c>
      <c r="AY65" s="412" t="s">
        <v>197</v>
      </c>
      <c r="AZ65" s="411">
        <v>110.7</v>
      </c>
      <c r="BA65" s="411">
        <v>148.80000000000001</v>
      </c>
      <c r="BB65" s="411">
        <v>147.1</v>
      </c>
      <c r="BC65" s="411">
        <v>122.9</v>
      </c>
      <c r="BD65" s="411">
        <v>151.69999999999999</v>
      </c>
      <c r="BE65" s="411">
        <v>145.30000000000001</v>
      </c>
      <c r="BF65" s="411">
        <v>154</v>
      </c>
      <c r="BG65" s="411">
        <v>134.30000000000001</v>
      </c>
      <c r="BH65" s="411">
        <v>135.69999999999999</v>
      </c>
      <c r="BI65" s="411">
        <v>113.1</v>
      </c>
      <c r="BJ65" s="411">
        <v>118.6</v>
      </c>
      <c r="BK65" s="411">
        <v>115.8</v>
      </c>
      <c r="BL65" s="411">
        <v>147.19999999999999</v>
      </c>
      <c r="BM65" s="411">
        <v>207.8</v>
      </c>
      <c r="BN65" s="411">
        <v>191.6</v>
      </c>
      <c r="BO65" s="412" t="s">
        <v>197</v>
      </c>
      <c r="BP65" s="411">
        <v>128.1</v>
      </c>
      <c r="BQ65" s="411">
        <v>94</v>
      </c>
      <c r="BR65" s="412" t="s">
        <v>197</v>
      </c>
      <c r="BS65" s="412" t="s">
        <v>197</v>
      </c>
      <c r="BT65" s="412" t="s">
        <v>197</v>
      </c>
      <c r="BU65" s="411">
        <v>32.299999999999997</v>
      </c>
      <c r="BV65" s="411">
        <v>126.1</v>
      </c>
      <c r="BW65" s="411">
        <v>96.4</v>
      </c>
      <c r="BX65" s="411">
        <v>116</v>
      </c>
      <c r="BY65" s="411">
        <v>96.2</v>
      </c>
      <c r="BZ65" s="411">
        <v>108.9</v>
      </c>
      <c r="CA65" s="411">
        <v>93.3</v>
      </c>
      <c r="CB65" s="411">
        <v>92.6</v>
      </c>
      <c r="CC65" s="411">
        <v>92.9</v>
      </c>
      <c r="CD65" s="411">
        <v>262.5</v>
      </c>
      <c r="CE65" s="411">
        <v>280.5</v>
      </c>
      <c r="CF65" s="411">
        <v>271.60000000000002</v>
      </c>
      <c r="CG65" s="412" t="s">
        <v>197</v>
      </c>
      <c r="CH65" s="412" t="s">
        <v>197</v>
      </c>
      <c r="CI65" s="412" t="s">
        <v>197</v>
      </c>
      <c r="CJ65" s="411">
        <v>188.6</v>
      </c>
      <c r="CK65" s="411">
        <v>262.3</v>
      </c>
      <c r="CL65" s="411">
        <v>231.8</v>
      </c>
      <c r="CM65" s="412" t="s">
        <v>197</v>
      </c>
      <c r="CN65" s="412" t="s">
        <v>197</v>
      </c>
      <c r="CO65" s="412" t="s">
        <v>197</v>
      </c>
      <c r="CP65" s="412" t="s">
        <v>197</v>
      </c>
      <c r="CQ65" s="412" t="s">
        <v>197</v>
      </c>
      <c r="CR65" s="412" t="s">
        <v>197</v>
      </c>
      <c r="CS65" s="412" t="s">
        <v>197</v>
      </c>
      <c r="CT65" s="412" t="s">
        <v>197</v>
      </c>
      <c r="CU65" s="412" t="s">
        <v>197</v>
      </c>
      <c r="CV65" s="412" t="s">
        <v>197</v>
      </c>
      <c r="CW65" s="412" t="s">
        <v>197</v>
      </c>
      <c r="CX65" s="412" t="s">
        <v>197</v>
      </c>
      <c r="CY65" s="412" t="s">
        <v>197</v>
      </c>
      <c r="CZ65" s="412" t="s">
        <v>197</v>
      </c>
      <c r="DA65" s="411">
        <v>34.700000000000003</v>
      </c>
      <c r="DB65" s="411">
        <v>121</v>
      </c>
      <c r="DC65" s="411">
        <v>94</v>
      </c>
      <c r="DD65" s="411">
        <v>113.9</v>
      </c>
      <c r="DE65" s="411">
        <v>115.4</v>
      </c>
      <c r="DF65" s="411">
        <v>114.4</v>
      </c>
      <c r="DG65" s="411">
        <v>91.1</v>
      </c>
      <c r="DH65" s="411">
        <v>81</v>
      </c>
      <c r="DI65" s="411">
        <v>84.5</v>
      </c>
      <c r="DJ65" s="411">
        <v>273.89999999999998</v>
      </c>
      <c r="DK65" s="411">
        <v>288.89999999999998</v>
      </c>
      <c r="DL65" s="411">
        <v>281.89999999999998</v>
      </c>
      <c r="DM65" s="411">
        <v>186</v>
      </c>
      <c r="DN65" s="411">
        <v>262.89999999999998</v>
      </c>
      <c r="DO65" s="411">
        <v>234</v>
      </c>
      <c r="DP65" s="412" t="s">
        <v>197</v>
      </c>
      <c r="DQ65" s="412" t="s">
        <v>197</v>
      </c>
      <c r="DR65" s="412" t="s">
        <v>197</v>
      </c>
      <c r="DS65" s="412" t="s">
        <v>197</v>
      </c>
      <c r="DT65" s="412" t="s">
        <v>197</v>
      </c>
      <c r="DU65" s="412" t="s">
        <v>197</v>
      </c>
      <c r="DV65" s="411">
        <v>56.8</v>
      </c>
      <c r="DW65" s="411">
        <v>52.3</v>
      </c>
      <c r="DX65" s="411">
        <v>53.9</v>
      </c>
      <c r="DY65" s="411">
        <v>130.5</v>
      </c>
      <c r="DZ65" s="411">
        <v>130.69999999999999</v>
      </c>
      <c r="EA65" s="411">
        <v>130.6</v>
      </c>
      <c r="EB65" s="411">
        <v>181.4</v>
      </c>
      <c r="EC65" s="411">
        <v>351.3</v>
      </c>
      <c r="ED65" s="411">
        <v>303.89999999999998</v>
      </c>
      <c r="EE65" s="411">
        <v>336.3</v>
      </c>
      <c r="EF65" s="411">
        <v>62.1</v>
      </c>
      <c r="EG65" s="411">
        <v>198.5</v>
      </c>
      <c r="EH65" s="411">
        <v>140.6</v>
      </c>
      <c r="EI65" s="412" t="s">
        <v>197</v>
      </c>
      <c r="EJ65" s="412" t="s">
        <v>197</v>
      </c>
      <c r="EK65" s="412" t="s">
        <v>197</v>
      </c>
      <c r="EL65" s="412" t="s">
        <v>197</v>
      </c>
      <c r="EM65" s="412" t="s">
        <v>197</v>
      </c>
      <c r="EN65" s="412" t="s">
        <v>197</v>
      </c>
      <c r="EO65" s="412" t="s">
        <v>197</v>
      </c>
      <c r="EP65" s="412" t="s">
        <v>197</v>
      </c>
      <c r="EQ65" s="412" t="s">
        <v>197</v>
      </c>
      <c r="ER65" s="412" t="s">
        <v>197</v>
      </c>
      <c r="ES65" s="412" t="s">
        <v>197</v>
      </c>
      <c r="ET65" s="411">
        <v>95</v>
      </c>
      <c r="EU65" s="412" t="s">
        <v>197</v>
      </c>
      <c r="EV65" s="411">
        <v>122.5</v>
      </c>
      <c r="EW65" s="411">
        <v>111.5</v>
      </c>
      <c r="EX65" s="411">
        <v>115</v>
      </c>
      <c r="EY65" s="411">
        <v>123</v>
      </c>
      <c r="EZ65" s="411">
        <v>179.6</v>
      </c>
      <c r="FA65" s="411">
        <v>121</v>
      </c>
      <c r="FB65" s="411">
        <v>144</v>
      </c>
      <c r="FC65" s="411">
        <v>81.599999999999994</v>
      </c>
      <c r="FD65" s="411">
        <v>120.4</v>
      </c>
      <c r="FE65" s="411">
        <v>93.1</v>
      </c>
      <c r="FF65" s="411">
        <v>104.7</v>
      </c>
      <c r="FG65" s="411">
        <v>60.2</v>
      </c>
      <c r="FH65" s="411">
        <v>420.7</v>
      </c>
      <c r="FI65" s="411">
        <v>166.5</v>
      </c>
      <c r="FJ65" s="411">
        <v>229.8</v>
      </c>
      <c r="FK65" s="411">
        <v>9.4</v>
      </c>
      <c r="FL65" s="411">
        <v>107.3</v>
      </c>
      <c r="FM65" s="411">
        <v>104.1</v>
      </c>
      <c r="FN65" s="411">
        <v>119.9</v>
      </c>
      <c r="FO65" s="411">
        <v>110.7</v>
      </c>
      <c r="FP65" s="411">
        <v>214.8</v>
      </c>
      <c r="FQ65" s="411">
        <v>128.4</v>
      </c>
      <c r="FR65" s="411">
        <v>158.30000000000001</v>
      </c>
      <c r="FS65" s="411">
        <v>98.9</v>
      </c>
      <c r="FT65" s="411">
        <v>110</v>
      </c>
      <c r="FU65" s="411">
        <v>103.1</v>
      </c>
      <c r="FV65" s="411">
        <v>84.9</v>
      </c>
      <c r="FW65" s="411">
        <v>47.4</v>
      </c>
      <c r="FX65" s="411">
        <v>285.89999999999998</v>
      </c>
      <c r="FY65" s="411">
        <v>118.9</v>
      </c>
      <c r="FZ65" s="411">
        <v>120.3</v>
      </c>
      <c r="GA65" s="411">
        <v>109.9</v>
      </c>
      <c r="GB65" s="411">
        <v>100.7</v>
      </c>
      <c r="GC65" s="411">
        <v>102.4</v>
      </c>
      <c r="GD65" s="412" t="s">
        <v>197</v>
      </c>
      <c r="GE65" s="412" t="s">
        <v>197</v>
      </c>
      <c r="GF65" s="412" t="s">
        <v>197</v>
      </c>
      <c r="GG65" s="411">
        <v>204.8</v>
      </c>
      <c r="GH65" s="411">
        <v>154.6</v>
      </c>
      <c r="GI65" s="411">
        <v>154.9</v>
      </c>
      <c r="GJ65" s="412" t="s">
        <v>197</v>
      </c>
      <c r="GK65" s="412" t="s">
        <v>197</v>
      </c>
      <c r="GL65" s="412" t="s">
        <v>197</v>
      </c>
      <c r="GM65" s="411">
        <v>436.4</v>
      </c>
      <c r="GN65" s="411">
        <v>990.8</v>
      </c>
      <c r="GO65" s="411">
        <v>790.6</v>
      </c>
      <c r="GP65" s="411">
        <v>232.9</v>
      </c>
      <c r="GQ65" s="411">
        <v>71.099999999999994</v>
      </c>
      <c r="GR65" s="411">
        <v>129</v>
      </c>
      <c r="GS65" s="411">
        <v>7.1</v>
      </c>
      <c r="GT65" s="411">
        <v>72.3</v>
      </c>
      <c r="GU65" s="411">
        <v>59.1</v>
      </c>
      <c r="GV65" s="412" t="s">
        <v>197</v>
      </c>
      <c r="GW65" s="412" t="s">
        <v>197</v>
      </c>
      <c r="GX65" s="412" t="s">
        <v>197</v>
      </c>
      <c r="GY65" s="411">
        <v>123.7</v>
      </c>
      <c r="GZ65" s="411">
        <v>124.5</v>
      </c>
      <c r="HA65" s="411">
        <v>124.1</v>
      </c>
      <c r="HB65" s="411">
        <v>100.7</v>
      </c>
      <c r="HC65" s="411">
        <v>126.4</v>
      </c>
      <c r="HD65" s="411">
        <v>118.6</v>
      </c>
      <c r="HE65" s="411">
        <v>146.9</v>
      </c>
      <c r="HF65" s="411">
        <v>214.6</v>
      </c>
      <c r="HG65" s="411">
        <v>210.9</v>
      </c>
      <c r="HH65" s="411">
        <v>42.8</v>
      </c>
      <c r="HI65" s="411">
        <v>244</v>
      </c>
      <c r="HJ65" s="411">
        <v>234.5</v>
      </c>
      <c r="HK65" s="411">
        <v>239.1</v>
      </c>
      <c r="HL65" s="411">
        <v>237.4</v>
      </c>
      <c r="HM65" s="411">
        <v>294.5</v>
      </c>
      <c r="HN65" s="411">
        <v>278.39999999999998</v>
      </c>
      <c r="HO65" s="412" t="s">
        <v>197</v>
      </c>
      <c r="HP65" s="412" t="s">
        <v>197</v>
      </c>
      <c r="HQ65" s="412" t="s">
        <v>197</v>
      </c>
      <c r="HR65" s="412" t="s">
        <v>197</v>
      </c>
      <c r="HS65" s="412" t="s">
        <v>197</v>
      </c>
      <c r="HT65" s="412" t="s">
        <v>197</v>
      </c>
      <c r="HU65" s="411">
        <v>123.2</v>
      </c>
      <c r="HV65" s="411">
        <v>106.7</v>
      </c>
      <c r="HW65" s="411">
        <v>107.6</v>
      </c>
      <c r="HX65" s="412" t="s">
        <v>197</v>
      </c>
      <c r="HY65" s="412" t="s">
        <v>197</v>
      </c>
      <c r="HZ65" s="411">
        <v>171</v>
      </c>
      <c r="IA65" s="412" t="s">
        <v>197</v>
      </c>
      <c r="IB65" s="412" t="s">
        <v>197</v>
      </c>
      <c r="IC65" s="412" t="s">
        <v>197</v>
      </c>
      <c r="ID65" s="412" t="s">
        <v>197</v>
      </c>
      <c r="IE65" s="412" t="s">
        <v>197</v>
      </c>
      <c r="IF65" s="412" t="s">
        <v>197</v>
      </c>
      <c r="IG65" s="412" t="s">
        <v>197</v>
      </c>
      <c r="IH65" s="411">
        <v>60.5</v>
      </c>
      <c r="II65" s="412" t="s">
        <v>197</v>
      </c>
      <c r="IJ65" s="412" t="s">
        <v>197</v>
      </c>
      <c r="IK65" s="412" t="s">
        <v>197</v>
      </c>
      <c r="IL65" s="412" t="s">
        <v>197</v>
      </c>
      <c r="IM65" s="412" t="s">
        <v>197</v>
      </c>
      <c r="IN65" s="412" t="s">
        <v>197</v>
      </c>
      <c r="IO65" s="412" t="s">
        <v>197</v>
      </c>
      <c r="IP65" s="412" t="s">
        <v>197</v>
      </c>
      <c r="IQ65" s="412" t="s">
        <v>197</v>
      </c>
      <c r="IR65" s="411">
        <v>172.8</v>
      </c>
      <c r="IS65" s="411">
        <v>190.1</v>
      </c>
      <c r="IT65" s="411">
        <v>183.7</v>
      </c>
      <c r="IU65" s="411">
        <v>210.8</v>
      </c>
      <c r="IV65" s="411">
        <v>61.7</v>
      </c>
      <c r="IW65" s="411">
        <v>92.9</v>
      </c>
      <c r="IX65" s="412" t="s">
        <v>197</v>
      </c>
      <c r="IY65" s="411">
        <v>282.2</v>
      </c>
      <c r="IZ65" s="411">
        <v>324.60000000000002</v>
      </c>
      <c r="JA65" s="411">
        <v>342.9</v>
      </c>
      <c r="JB65" s="411">
        <v>75.2</v>
      </c>
      <c r="JC65" s="411">
        <v>109.3</v>
      </c>
      <c r="JD65" s="411">
        <v>168</v>
      </c>
      <c r="JE65" s="411">
        <v>154.5</v>
      </c>
      <c r="JF65" s="48" t="s">
        <v>87</v>
      </c>
      <c r="JG65" s="48" t="s">
        <v>87</v>
      </c>
      <c r="JH65" s="48">
        <v>21.1</v>
      </c>
      <c r="JI65" s="48">
        <v>75.7</v>
      </c>
      <c r="JJ65" s="48">
        <v>52.4</v>
      </c>
      <c r="JK65" s="48">
        <v>52.7</v>
      </c>
      <c r="JL65" s="48">
        <v>57.4</v>
      </c>
      <c r="JM65" s="48">
        <v>65.099999999999994</v>
      </c>
      <c r="JN65" s="48">
        <v>55</v>
      </c>
      <c r="JO65" s="48">
        <v>210.1</v>
      </c>
    </row>
    <row r="66" spans="1:275">
      <c r="A66" s="45"/>
      <c r="B66" s="46" t="s">
        <v>1782</v>
      </c>
      <c r="C66" s="300" t="s">
        <v>1285</v>
      </c>
      <c r="D66" s="46" t="s">
        <v>126</v>
      </c>
      <c r="E66" s="300" t="s">
        <v>7</v>
      </c>
      <c r="F66" s="47" t="s">
        <v>197</v>
      </c>
      <c r="G66" s="47" t="s">
        <v>197</v>
      </c>
      <c r="H66" s="411">
        <v>51.8</v>
      </c>
      <c r="I66" s="411">
        <v>56.9</v>
      </c>
      <c r="J66" s="411">
        <v>72</v>
      </c>
      <c r="K66" s="412" t="s">
        <v>197</v>
      </c>
      <c r="L66" s="411">
        <v>76.5</v>
      </c>
      <c r="M66" s="411">
        <v>90.6</v>
      </c>
      <c r="N66" s="411">
        <v>111.2</v>
      </c>
      <c r="O66" s="412" t="s">
        <v>197</v>
      </c>
      <c r="P66" s="411">
        <v>126.6</v>
      </c>
      <c r="Q66" s="412" t="s">
        <v>197</v>
      </c>
      <c r="R66" s="411">
        <v>90.1</v>
      </c>
      <c r="S66" s="411">
        <v>97.3</v>
      </c>
      <c r="T66" s="411">
        <v>96.9</v>
      </c>
      <c r="U66" s="411">
        <v>79.599999999999994</v>
      </c>
      <c r="V66" s="412" t="s">
        <v>197</v>
      </c>
      <c r="W66" s="412" t="s">
        <v>197</v>
      </c>
      <c r="X66" s="412" t="s">
        <v>197</v>
      </c>
      <c r="Y66" s="412" t="s">
        <v>197</v>
      </c>
      <c r="Z66" s="412" t="s">
        <v>197</v>
      </c>
      <c r="AA66" s="412" t="s">
        <v>197</v>
      </c>
      <c r="AB66" s="412" t="s">
        <v>197</v>
      </c>
      <c r="AC66" s="412" t="s">
        <v>197</v>
      </c>
      <c r="AD66" s="412" t="s">
        <v>197</v>
      </c>
      <c r="AE66" s="412" t="s">
        <v>197</v>
      </c>
      <c r="AF66" s="412" t="s">
        <v>197</v>
      </c>
      <c r="AG66" s="412" t="s">
        <v>197</v>
      </c>
      <c r="AH66" s="412" t="s">
        <v>197</v>
      </c>
      <c r="AI66" s="412" t="s">
        <v>197</v>
      </c>
      <c r="AJ66" s="412" t="s">
        <v>197</v>
      </c>
      <c r="AK66" s="412" t="s">
        <v>197</v>
      </c>
      <c r="AL66" s="412" t="s">
        <v>197</v>
      </c>
      <c r="AM66" s="412" t="s">
        <v>197</v>
      </c>
      <c r="AN66" s="412" t="s">
        <v>197</v>
      </c>
      <c r="AO66" s="412" t="s">
        <v>197</v>
      </c>
      <c r="AP66" s="412" t="s">
        <v>197</v>
      </c>
      <c r="AQ66" s="412" t="s">
        <v>197</v>
      </c>
      <c r="AR66" s="412" t="s">
        <v>197</v>
      </c>
      <c r="AS66" s="412" t="s">
        <v>197</v>
      </c>
      <c r="AT66" s="411">
        <v>80.7</v>
      </c>
      <c r="AU66" s="412" t="s">
        <v>197</v>
      </c>
      <c r="AV66" s="411">
        <v>145.69999999999999</v>
      </c>
      <c r="AW66" s="412" t="s">
        <v>197</v>
      </c>
      <c r="AX66" s="412" t="s">
        <v>197</v>
      </c>
      <c r="AY66" s="412" t="s">
        <v>197</v>
      </c>
      <c r="AZ66" s="411">
        <v>71</v>
      </c>
      <c r="BA66" s="411">
        <v>75.400000000000006</v>
      </c>
      <c r="BB66" s="411">
        <v>75.2</v>
      </c>
      <c r="BC66" s="411">
        <v>99.7</v>
      </c>
      <c r="BD66" s="411">
        <v>111.2</v>
      </c>
      <c r="BE66" s="411">
        <v>108.6</v>
      </c>
      <c r="BF66" s="411">
        <v>60.7</v>
      </c>
      <c r="BG66" s="411">
        <v>84.8</v>
      </c>
      <c r="BH66" s="411">
        <v>83.1</v>
      </c>
      <c r="BI66" s="412" t="s">
        <v>197</v>
      </c>
      <c r="BJ66" s="412" t="s">
        <v>197</v>
      </c>
      <c r="BK66" s="412" t="s">
        <v>197</v>
      </c>
      <c r="BL66" s="412" t="s">
        <v>197</v>
      </c>
      <c r="BM66" s="412" t="s">
        <v>197</v>
      </c>
      <c r="BN66" s="412" t="s">
        <v>197</v>
      </c>
      <c r="BO66" s="412" t="s">
        <v>197</v>
      </c>
      <c r="BP66" s="412" t="s">
        <v>197</v>
      </c>
      <c r="BQ66" s="412" t="s">
        <v>197</v>
      </c>
      <c r="BR66" s="412" t="s">
        <v>197</v>
      </c>
      <c r="BS66" s="412" t="s">
        <v>197</v>
      </c>
      <c r="BT66" s="412" t="s">
        <v>197</v>
      </c>
      <c r="BU66" s="412" t="s">
        <v>197</v>
      </c>
      <c r="BV66" s="412" t="s">
        <v>197</v>
      </c>
      <c r="BW66" s="412" t="s">
        <v>197</v>
      </c>
      <c r="BX66" s="412" t="s">
        <v>197</v>
      </c>
      <c r="BY66" s="412" t="s">
        <v>197</v>
      </c>
      <c r="BZ66" s="412" t="s">
        <v>197</v>
      </c>
      <c r="CA66" s="412" t="s">
        <v>197</v>
      </c>
      <c r="CB66" s="412" t="s">
        <v>197</v>
      </c>
      <c r="CC66" s="412" t="s">
        <v>197</v>
      </c>
      <c r="CD66" s="412" t="s">
        <v>197</v>
      </c>
      <c r="CE66" s="412" t="s">
        <v>197</v>
      </c>
      <c r="CF66" s="412" t="s">
        <v>197</v>
      </c>
      <c r="CG66" s="412" t="s">
        <v>197</v>
      </c>
      <c r="CH66" s="412" t="s">
        <v>197</v>
      </c>
      <c r="CI66" s="412" t="s">
        <v>197</v>
      </c>
      <c r="CJ66" s="412" t="s">
        <v>197</v>
      </c>
      <c r="CK66" s="412" t="s">
        <v>197</v>
      </c>
      <c r="CL66" s="412" t="s">
        <v>197</v>
      </c>
      <c r="CM66" s="412" t="s">
        <v>197</v>
      </c>
      <c r="CN66" s="412" t="s">
        <v>197</v>
      </c>
      <c r="CO66" s="412" t="s">
        <v>197</v>
      </c>
      <c r="CP66" s="412" t="s">
        <v>197</v>
      </c>
      <c r="CQ66" s="412" t="s">
        <v>197</v>
      </c>
      <c r="CR66" s="412" t="s">
        <v>197</v>
      </c>
      <c r="CS66" s="412" t="s">
        <v>197</v>
      </c>
      <c r="CT66" s="412" t="s">
        <v>197</v>
      </c>
      <c r="CU66" s="412" t="s">
        <v>197</v>
      </c>
      <c r="CV66" s="412" t="s">
        <v>197</v>
      </c>
      <c r="CW66" s="412" t="s">
        <v>197</v>
      </c>
      <c r="CX66" s="412" t="s">
        <v>197</v>
      </c>
      <c r="CY66" s="412" t="s">
        <v>197</v>
      </c>
      <c r="CZ66" s="412" t="s">
        <v>197</v>
      </c>
      <c r="DA66" s="412" t="s">
        <v>197</v>
      </c>
      <c r="DB66" s="412" t="s">
        <v>197</v>
      </c>
      <c r="DC66" s="412" t="s">
        <v>197</v>
      </c>
      <c r="DD66" s="412" t="s">
        <v>197</v>
      </c>
      <c r="DE66" s="412" t="s">
        <v>197</v>
      </c>
      <c r="DF66" s="412" t="s">
        <v>197</v>
      </c>
      <c r="DG66" s="412" t="s">
        <v>197</v>
      </c>
      <c r="DH66" s="412" t="s">
        <v>197</v>
      </c>
      <c r="DI66" s="412" t="s">
        <v>197</v>
      </c>
      <c r="DJ66" s="412" t="s">
        <v>197</v>
      </c>
      <c r="DK66" s="412" t="s">
        <v>197</v>
      </c>
      <c r="DL66" s="412" t="s">
        <v>197</v>
      </c>
      <c r="DM66" s="412" t="s">
        <v>197</v>
      </c>
      <c r="DN66" s="412" t="s">
        <v>197</v>
      </c>
      <c r="DO66" s="412" t="s">
        <v>197</v>
      </c>
      <c r="DP66" s="412" t="s">
        <v>197</v>
      </c>
      <c r="DQ66" s="412" t="s">
        <v>197</v>
      </c>
      <c r="DR66" s="412" t="s">
        <v>197</v>
      </c>
      <c r="DS66" s="412" t="s">
        <v>197</v>
      </c>
      <c r="DT66" s="412" t="s">
        <v>197</v>
      </c>
      <c r="DU66" s="412" t="s">
        <v>197</v>
      </c>
      <c r="DV66" s="412" t="s">
        <v>197</v>
      </c>
      <c r="DW66" s="412" t="s">
        <v>197</v>
      </c>
      <c r="DX66" s="412" t="s">
        <v>197</v>
      </c>
      <c r="DY66" s="412" t="s">
        <v>197</v>
      </c>
      <c r="DZ66" s="412" t="s">
        <v>197</v>
      </c>
      <c r="EA66" s="412" t="s">
        <v>197</v>
      </c>
      <c r="EB66" s="412" t="s">
        <v>197</v>
      </c>
      <c r="EC66" s="412" t="s">
        <v>197</v>
      </c>
      <c r="ED66" s="412" t="s">
        <v>197</v>
      </c>
      <c r="EE66" s="412" t="s">
        <v>197</v>
      </c>
      <c r="EF66" s="412" t="s">
        <v>197</v>
      </c>
      <c r="EG66" s="412" t="s">
        <v>197</v>
      </c>
      <c r="EH66" s="412" t="s">
        <v>197</v>
      </c>
      <c r="EI66" s="412" t="s">
        <v>197</v>
      </c>
      <c r="EJ66" s="412" t="s">
        <v>197</v>
      </c>
      <c r="EK66" s="412" t="s">
        <v>197</v>
      </c>
      <c r="EL66" s="412" t="s">
        <v>197</v>
      </c>
      <c r="EM66" s="412" t="s">
        <v>197</v>
      </c>
      <c r="EN66" s="412" t="s">
        <v>197</v>
      </c>
      <c r="EO66" s="412" t="s">
        <v>197</v>
      </c>
      <c r="EP66" s="412" t="s">
        <v>197</v>
      </c>
      <c r="EQ66" s="412" t="s">
        <v>197</v>
      </c>
      <c r="ER66" s="412" t="s">
        <v>197</v>
      </c>
      <c r="ES66" s="412" t="s">
        <v>197</v>
      </c>
      <c r="ET66" s="411">
        <v>58.9</v>
      </c>
      <c r="EU66" s="412" t="s">
        <v>197</v>
      </c>
      <c r="EV66" s="411">
        <v>75.599999999999994</v>
      </c>
      <c r="EW66" s="411">
        <v>78.2</v>
      </c>
      <c r="EX66" s="411">
        <v>77.400000000000006</v>
      </c>
      <c r="EY66" s="412" t="s">
        <v>197</v>
      </c>
      <c r="EZ66" s="411">
        <v>8.6</v>
      </c>
      <c r="FA66" s="411">
        <v>99.8</v>
      </c>
      <c r="FB66" s="411">
        <v>64</v>
      </c>
      <c r="FC66" s="412" t="s">
        <v>197</v>
      </c>
      <c r="FD66" s="411">
        <v>20.7</v>
      </c>
      <c r="FE66" s="411">
        <v>102</v>
      </c>
      <c r="FF66" s="411">
        <v>67.3</v>
      </c>
      <c r="FG66" s="412" t="s">
        <v>197</v>
      </c>
      <c r="FH66" s="412" t="s">
        <v>197</v>
      </c>
      <c r="FI66" s="412" t="s">
        <v>197</v>
      </c>
      <c r="FJ66" s="412" t="s">
        <v>197</v>
      </c>
      <c r="FK66" s="412" t="s">
        <v>197</v>
      </c>
      <c r="FL66" s="412" t="s">
        <v>197</v>
      </c>
      <c r="FM66" s="411">
        <v>47.3</v>
      </c>
      <c r="FN66" s="411">
        <v>60.6</v>
      </c>
      <c r="FO66" s="411">
        <v>52.8</v>
      </c>
      <c r="FP66" s="411">
        <v>6.9</v>
      </c>
      <c r="FQ66" s="411">
        <v>104.1</v>
      </c>
      <c r="FR66" s="411">
        <v>70.400000000000006</v>
      </c>
      <c r="FS66" s="411">
        <v>82.4</v>
      </c>
      <c r="FT66" s="411">
        <v>95.9</v>
      </c>
      <c r="FU66" s="411">
        <v>87.5</v>
      </c>
      <c r="FV66" s="412" t="s">
        <v>197</v>
      </c>
      <c r="FW66" s="412" t="s">
        <v>197</v>
      </c>
      <c r="FX66" s="411">
        <v>55</v>
      </c>
      <c r="FY66" s="411">
        <v>86.1</v>
      </c>
      <c r="FZ66" s="411">
        <v>85.8</v>
      </c>
      <c r="GA66" s="411">
        <v>84</v>
      </c>
      <c r="GB66" s="411">
        <v>62.7</v>
      </c>
      <c r="GC66" s="411">
        <v>66.7</v>
      </c>
      <c r="GD66" s="412" t="s">
        <v>197</v>
      </c>
      <c r="GE66" s="412" t="s">
        <v>197</v>
      </c>
      <c r="GF66" s="412" t="s">
        <v>197</v>
      </c>
      <c r="GG66" s="411">
        <v>153.4</v>
      </c>
      <c r="GH66" s="411">
        <v>205.3</v>
      </c>
      <c r="GI66" s="411">
        <v>205</v>
      </c>
      <c r="GJ66" s="412" t="s">
        <v>197</v>
      </c>
      <c r="GK66" s="412" t="s">
        <v>197</v>
      </c>
      <c r="GL66" s="412" t="s">
        <v>197</v>
      </c>
      <c r="GM66" s="411">
        <v>24.2</v>
      </c>
      <c r="GN66" s="411">
        <v>70.400000000000006</v>
      </c>
      <c r="GO66" s="411">
        <v>53.4</v>
      </c>
      <c r="GP66" s="412" t="s">
        <v>197</v>
      </c>
      <c r="GQ66" s="412" t="s">
        <v>197</v>
      </c>
      <c r="GR66" s="412" t="s">
        <v>197</v>
      </c>
      <c r="GS66" s="412" t="s">
        <v>197</v>
      </c>
      <c r="GT66" s="412" t="s">
        <v>197</v>
      </c>
      <c r="GU66" s="412" t="s">
        <v>197</v>
      </c>
      <c r="GV66" s="412" t="s">
        <v>197</v>
      </c>
      <c r="GW66" s="412" t="s">
        <v>197</v>
      </c>
      <c r="GX66" s="412" t="s">
        <v>197</v>
      </c>
      <c r="GY66" s="411">
        <v>53.3</v>
      </c>
      <c r="GZ66" s="411">
        <v>49.8</v>
      </c>
      <c r="HA66" s="411">
        <v>51.6</v>
      </c>
      <c r="HB66" s="411">
        <v>65.900000000000006</v>
      </c>
      <c r="HC66" s="411">
        <v>47.2</v>
      </c>
      <c r="HD66" s="411">
        <v>52.8</v>
      </c>
      <c r="HE66" s="412" t="s">
        <v>197</v>
      </c>
      <c r="HF66" s="412" t="s">
        <v>197</v>
      </c>
      <c r="HG66" s="412" t="s">
        <v>197</v>
      </c>
      <c r="HH66" s="412" t="s">
        <v>197</v>
      </c>
      <c r="HI66" s="412" t="s">
        <v>197</v>
      </c>
      <c r="HJ66" s="412" t="s">
        <v>197</v>
      </c>
      <c r="HK66" s="412" t="s">
        <v>197</v>
      </c>
      <c r="HL66" s="412" t="s">
        <v>197</v>
      </c>
      <c r="HM66" s="412" t="s">
        <v>197</v>
      </c>
      <c r="HN66" s="412" t="s">
        <v>197</v>
      </c>
      <c r="HO66" s="412" t="s">
        <v>197</v>
      </c>
      <c r="HP66" s="412" t="s">
        <v>197</v>
      </c>
      <c r="HQ66" s="412" t="s">
        <v>197</v>
      </c>
      <c r="HR66" s="412" t="s">
        <v>197</v>
      </c>
      <c r="HS66" s="412" t="s">
        <v>197</v>
      </c>
      <c r="HT66" s="412" t="s">
        <v>197</v>
      </c>
      <c r="HU66" s="411">
        <v>175.2</v>
      </c>
      <c r="HV66" s="411">
        <v>89</v>
      </c>
      <c r="HW66" s="411">
        <v>94.1</v>
      </c>
      <c r="HX66" s="412" t="s">
        <v>197</v>
      </c>
      <c r="HY66" s="412" t="s">
        <v>197</v>
      </c>
      <c r="HZ66" s="412" t="s">
        <v>197</v>
      </c>
      <c r="IA66" s="412" t="s">
        <v>197</v>
      </c>
      <c r="IB66" s="412" t="s">
        <v>197</v>
      </c>
      <c r="IC66" s="412" t="s">
        <v>197</v>
      </c>
      <c r="ID66" s="412" t="s">
        <v>197</v>
      </c>
      <c r="IE66" s="412" t="s">
        <v>197</v>
      </c>
      <c r="IF66" s="412" t="s">
        <v>197</v>
      </c>
      <c r="IG66" s="412" t="s">
        <v>197</v>
      </c>
      <c r="IH66" s="411">
        <v>38.299999999999997</v>
      </c>
      <c r="II66" s="412" t="s">
        <v>197</v>
      </c>
      <c r="IJ66" s="412" t="s">
        <v>197</v>
      </c>
      <c r="IK66" s="412" t="s">
        <v>197</v>
      </c>
      <c r="IL66" s="412" t="s">
        <v>197</v>
      </c>
      <c r="IM66" s="412" t="s">
        <v>197</v>
      </c>
      <c r="IN66" s="412" t="s">
        <v>197</v>
      </c>
      <c r="IO66" s="412" t="s">
        <v>197</v>
      </c>
      <c r="IP66" s="412" t="s">
        <v>197</v>
      </c>
      <c r="IQ66" s="412" t="s">
        <v>197</v>
      </c>
      <c r="IR66" s="411">
        <v>36.9</v>
      </c>
      <c r="IS66" s="411">
        <v>117.2</v>
      </c>
      <c r="IT66" s="411">
        <v>87.3</v>
      </c>
      <c r="IU66" s="412" t="s">
        <v>197</v>
      </c>
      <c r="IV66" s="412" t="s">
        <v>197</v>
      </c>
      <c r="IW66" s="412" t="s">
        <v>197</v>
      </c>
      <c r="IX66" s="412" t="s">
        <v>197</v>
      </c>
      <c r="IY66" s="412" t="s">
        <v>197</v>
      </c>
      <c r="IZ66" s="412" t="s">
        <v>197</v>
      </c>
      <c r="JA66" s="412" t="s">
        <v>197</v>
      </c>
      <c r="JB66" s="412" t="s">
        <v>197</v>
      </c>
      <c r="JC66" s="412" t="s">
        <v>197</v>
      </c>
      <c r="JD66" s="412" t="s">
        <v>197</v>
      </c>
      <c r="JE66" s="412" t="s">
        <v>197</v>
      </c>
      <c r="JF66" s="49" t="s">
        <v>87</v>
      </c>
      <c r="JG66" s="49" t="s">
        <v>87</v>
      </c>
      <c r="JH66" s="49" t="s">
        <v>87</v>
      </c>
      <c r="JI66" s="49">
        <v>31.8</v>
      </c>
      <c r="JJ66" s="49">
        <v>39</v>
      </c>
      <c r="JK66" s="49">
        <v>35.700000000000003</v>
      </c>
      <c r="JL66" s="49">
        <v>61.5</v>
      </c>
      <c r="JM66" s="49">
        <v>46.6</v>
      </c>
      <c r="JN66" s="49">
        <v>31.6</v>
      </c>
      <c r="JO66" s="49" t="s">
        <v>87</v>
      </c>
    </row>
    <row r="67" spans="1:275">
      <c r="A67" s="45"/>
      <c r="B67" s="46" t="s">
        <v>1783</v>
      </c>
      <c r="C67" s="300" t="s">
        <v>1286</v>
      </c>
      <c r="D67" s="46" t="s">
        <v>126</v>
      </c>
      <c r="E67" s="300" t="s">
        <v>7</v>
      </c>
      <c r="F67" s="47" t="s">
        <v>197</v>
      </c>
      <c r="G67" s="47" t="s">
        <v>197</v>
      </c>
      <c r="H67" s="411">
        <v>59.3</v>
      </c>
      <c r="I67" s="411">
        <v>61</v>
      </c>
      <c r="J67" s="411">
        <v>63.1</v>
      </c>
      <c r="K67" s="412" t="s">
        <v>197</v>
      </c>
      <c r="L67" s="411">
        <v>33.299999999999997</v>
      </c>
      <c r="M67" s="411">
        <v>62.3</v>
      </c>
      <c r="N67" s="412" t="s">
        <v>197</v>
      </c>
      <c r="O67" s="412" t="s">
        <v>197</v>
      </c>
      <c r="P67" s="411">
        <v>51.4</v>
      </c>
      <c r="Q67" s="412" t="s">
        <v>197</v>
      </c>
      <c r="R67" s="411">
        <v>62.1</v>
      </c>
      <c r="S67" s="411">
        <v>40.299999999999997</v>
      </c>
      <c r="T67" s="412" t="s">
        <v>197</v>
      </c>
      <c r="U67" s="411">
        <v>77.3</v>
      </c>
      <c r="V67" s="412" t="s">
        <v>197</v>
      </c>
      <c r="W67" s="412" t="s">
        <v>197</v>
      </c>
      <c r="X67" s="412" t="s">
        <v>197</v>
      </c>
      <c r="Y67" s="412" t="s">
        <v>197</v>
      </c>
      <c r="Z67" s="412" t="s">
        <v>197</v>
      </c>
      <c r="AA67" s="412" t="s">
        <v>197</v>
      </c>
      <c r="AB67" s="412" t="s">
        <v>197</v>
      </c>
      <c r="AC67" s="412" t="s">
        <v>197</v>
      </c>
      <c r="AD67" s="412" t="s">
        <v>197</v>
      </c>
      <c r="AE67" s="412" t="s">
        <v>197</v>
      </c>
      <c r="AF67" s="412" t="s">
        <v>197</v>
      </c>
      <c r="AG67" s="412" t="s">
        <v>197</v>
      </c>
      <c r="AH67" s="412" t="s">
        <v>197</v>
      </c>
      <c r="AI67" s="412" t="s">
        <v>197</v>
      </c>
      <c r="AJ67" s="412" t="s">
        <v>197</v>
      </c>
      <c r="AK67" s="412" t="s">
        <v>197</v>
      </c>
      <c r="AL67" s="412" t="s">
        <v>197</v>
      </c>
      <c r="AM67" s="412" t="s">
        <v>197</v>
      </c>
      <c r="AN67" s="412" t="s">
        <v>197</v>
      </c>
      <c r="AO67" s="412" t="s">
        <v>197</v>
      </c>
      <c r="AP67" s="412" t="s">
        <v>197</v>
      </c>
      <c r="AQ67" s="412" t="s">
        <v>197</v>
      </c>
      <c r="AR67" s="412" t="s">
        <v>197</v>
      </c>
      <c r="AS67" s="412" t="s">
        <v>197</v>
      </c>
      <c r="AT67" s="412" t="s">
        <v>197</v>
      </c>
      <c r="AU67" s="412" t="s">
        <v>197</v>
      </c>
      <c r="AV67" s="412" t="s">
        <v>197</v>
      </c>
      <c r="AW67" s="411">
        <v>249.1</v>
      </c>
      <c r="AX67" s="411">
        <v>110.5</v>
      </c>
      <c r="AY67" s="412" t="s">
        <v>197</v>
      </c>
      <c r="AZ67" s="411">
        <v>75.900000000000006</v>
      </c>
      <c r="BA67" s="411">
        <v>45.4</v>
      </c>
      <c r="BB67" s="411">
        <v>46.7</v>
      </c>
      <c r="BC67" s="411">
        <v>102.2</v>
      </c>
      <c r="BD67" s="411">
        <v>46.8</v>
      </c>
      <c r="BE67" s="411">
        <v>59.3</v>
      </c>
      <c r="BF67" s="411">
        <v>81.400000000000006</v>
      </c>
      <c r="BG67" s="411">
        <v>38.299999999999997</v>
      </c>
      <c r="BH67" s="411">
        <v>41.4</v>
      </c>
      <c r="BI67" s="411">
        <v>25.4</v>
      </c>
      <c r="BJ67" s="411">
        <v>18.7</v>
      </c>
      <c r="BK67" s="411">
        <v>22.2</v>
      </c>
      <c r="BL67" s="412" t="s">
        <v>197</v>
      </c>
      <c r="BM67" s="412" t="s">
        <v>197</v>
      </c>
      <c r="BN67" s="412" t="s">
        <v>197</v>
      </c>
      <c r="BO67" s="412" t="s">
        <v>197</v>
      </c>
      <c r="BP67" s="412" t="s">
        <v>197</v>
      </c>
      <c r="BQ67" s="412" t="s">
        <v>197</v>
      </c>
      <c r="BR67" s="412" t="s">
        <v>197</v>
      </c>
      <c r="BS67" s="412" t="s">
        <v>197</v>
      </c>
      <c r="BT67" s="412" t="s">
        <v>197</v>
      </c>
      <c r="BU67" s="412" t="s">
        <v>197</v>
      </c>
      <c r="BV67" s="412" t="s">
        <v>197</v>
      </c>
      <c r="BW67" s="412" t="s">
        <v>197</v>
      </c>
      <c r="BX67" s="412" t="s">
        <v>197</v>
      </c>
      <c r="BY67" s="412" t="s">
        <v>197</v>
      </c>
      <c r="BZ67" s="412" t="s">
        <v>197</v>
      </c>
      <c r="CA67" s="412" t="s">
        <v>197</v>
      </c>
      <c r="CB67" s="412" t="s">
        <v>197</v>
      </c>
      <c r="CC67" s="412" t="s">
        <v>197</v>
      </c>
      <c r="CD67" s="412" t="s">
        <v>197</v>
      </c>
      <c r="CE67" s="412" t="s">
        <v>197</v>
      </c>
      <c r="CF67" s="412" t="s">
        <v>197</v>
      </c>
      <c r="CG67" s="412" t="s">
        <v>197</v>
      </c>
      <c r="CH67" s="412" t="s">
        <v>197</v>
      </c>
      <c r="CI67" s="412" t="s">
        <v>197</v>
      </c>
      <c r="CJ67" s="412" t="s">
        <v>197</v>
      </c>
      <c r="CK67" s="412" t="s">
        <v>197</v>
      </c>
      <c r="CL67" s="412" t="s">
        <v>197</v>
      </c>
      <c r="CM67" s="412" t="s">
        <v>197</v>
      </c>
      <c r="CN67" s="412" t="s">
        <v>197</v>
      </c>
      <c r="CO67" s="412" t="s">
        <v>197</v>
      </c>
      <c r="CP67" s="412" t="s">
        <v>197</v>
      </c>
      <c r="CQ67" s="412" t="s">
        <v>197</v>
      </c>
      <c r="CR67" s="412" t="s">
        <v>197</v>
      </c>
      <c r="CS67" s="412" t="s">
        <v>197</v>
      </c>
      <c r="CT67" s="412" t="s">
        <v>197</v>
      </c>
      <c r="CU67" s="412" t="s">
        <v>197</v>
      </c>
      <c r="CV67" s="412" t="s">
        <v>197</v>
      </c>
      <c r="CW67" s="412" t="s">
        <v>197</v>
      </c>
      <c r="CX67" s="412" t="s">
        <v>197</v>
      </c>
      <c r="CY67" s="412" t="s">
        <v>197</v>
      </c>
      <c r="CZ67" s="412" t="s">
        <v>197</v>
      </c>
      <c r="DA67" s="412" t="s">
        <v>197</v>
      </c>
      <c r="DB67" s="412" t="s">
        <v>197</v>
      </c>
      <c r="DC67" s="412" t="s">
        <v>197</v>
      </c>
      <c r="DD67" s="412" t="s">
        <v>197</v>
      </c>
      <c r="DE67" s="412" t="s">
        <v>197</v>
      </c>
      <c r="DF67" s="412" t="s">
        <v>197</v>
      </c>
      <c r="DG67" s="412" t="s">
        <v>197</v>
      </c>
      <c r="DH67" s="412" t="s">
        <v>197</v>
      </c>
      <c r="DI67" s="412" t="s">
        <v>197</v>
      </c>
      <c r="DJ67" s="412" t="s">
        <v>197</v>
      </c>
      <c r="DK67" s="412" t="s">
        <v>197</v>
      </c>
      <c r="DL67" s="412" t="s">
        <v>197</v>
      </c>
      <c r="DM67" s="412" t="s">
        <v>197</v>
      </c>
      <c r="DN67" s="412" t="s">
        <v>197</v>
      </c>
      <c r="DO67" s="412" t="s">
        <v>197</v>
      </c>
      <c r="DP67" s="412" t="s">
        <v>197</v>
      </c>
      <c r="DQ67" s="412" t="s">
        <v>197</v>
      </c>
      <c r="DR67" s="412" t="s">
        <v>197</v>
      </c>
      <c r="DS67" s="412" t="s">
        <v>197</v>
      </c>
      <c r="DT67" s="412" t="s">
        <v>197</v>
      </c>
      <c r="DU67" s="412" t="s">
        <v>197</v>
      </c>
      <c r="DV67" s="412" t="s">
        <v>197</v>
      </c>
      <c r="DW67" s="412" t="s">
        <v>197</v>
      </c>
      <c r="DX67" s="412" t="s">
        <v>197</v>
      </c>
      <c r="DY67" s="412" t="s">
        <v>197</v>
      </c>
      <c r="DZ67" s="412" t="s">
        <v>197</v>
      </c>
      <c r="EA67" s="412" t="s">
        <v>197</v>
      </c>
      <c r="EB67" s="412" t="s">
        <v>197</v>
      </c>
      <c r="EC67" s="412" t="s">
        <v>197</v>
      </c>
      <c r="ED67" s="412" t="s">
        <v>197</v>
      </c>
      <c r="EE67" s="412" t="s">
        <v>197</v>
      </c>
      <c r="EF67" s="412" t="s">
        <v>197</v>
      </c>
      <c r="EG67" s="412" t="s">
        <v>197</v>
      </c>
      <c r="EH67" s="412" t="s">
        <v>197</v>
      </c>
      <c r="EI67" s="412" t="s">
        <v>197</v>
      </c>
      <c r="EJ67" s="412" t="s">
        <v>197</v>
      </c>
      <c r="EK67" s="412" t="s">
        <v>197</v>
      </c>
      <c r="EL67" s="412" t="s">
        <v>197</v>
      </c>
      <c r="EM67" s="412" t="s">
        <v>197</v>
      </c>
      <c r="EN67" s="412" t="s">
        <v>197</v>
      </c>
      <c r="EO67" s="412" t="s">
        <v>197</v>
      </c>
      <c r="EP67" s="412" t="s">
        <v>197</v>
      </c>
      <c r="EQ67" s="412" t="s">
        <v>197</v>
      </c>
      <c r="ER67" s="412" t="s">
        <v>197</v>
      </c>
      <c r="ES67" s="412" t="s">
        <v>197</v>
      </c>
      <c r="ET67" s="411">
        <v>11.8</v>
      </c>
      <c r="EU67" s="412" t="s">
        <v>197</v>
      </c>
      <c r="EV67" s="411">
        <v>38.9</v>
      </c>
      <c r="EW67" s="411">
        <v>52.4</v>
      </c>
      <c r="EX67" s="411">
        <v>48.2</v>
      </c>
      <c r="EY67" s="412" t="s">
        <v>197</v>
      </c>
      <c r="EZ67" s="412" t="s">
        <v>197</v>
      </c>
      <c r="FA67" s="412" t="s">
        <v>197</v>
      </c>
      <c r="FB67" s="412" t="s">
        <v>197</v>
      </c>
      <c r="FC67" s="412" t="s">
        <v>197</v>
      </c>
      <c r="FD67" s="411">
        <v>15.5</v>
      </c>
      <c r="FE67" s="411">
        <v>25.3</v>
      </c>
      <c r="FF67" s="411">
        <v>21.1</v>
      </c>
      <c r="FG67" s="412" t="s">
        <v>197</v>
      </c>
      <c r="FH67" s="412" t="s">
        <v>197</v>
      </c>
      <c r="FI67" s="412" t="s">
        <v>197</v>
      </c>
      <c r="FJ67" s="411">
        <v>34.5</v>
      </c>
      <c r="FK67" s="411">
        <v>98.7</v>
      </c>
      <c r="FL67" s="411">
        <v>70.2</v>
      </c>
      <c r="FM67" s="411">
        <v>14.2</v>
      </c>
      <c r="FN67" s="411">
        <v>30.7</v>
      </c>
      <c r="FO67" s="411">
        <v>21.1</v>
      </c>
      <c r="FP67" s="412" t="s">
        <v>197</v>
      </c>
      <c r="FQ67" s="412" t="s">
        <v>197</v>
      </c>
      <c r="FR67" s="412" t="s">
        <v>197</v>
      </c>
      <c r="FS67" s="411">
        <v>37.5</v>
      </c>
      <c r="FT67" s="411">
        <v>29.6</v>
      </c>
      <c r="FU67" s="411">
        <v>34.5</v>
      </c>
      <c r="FV67" s="412" t="s">
        <v>197</v>
      </c>
      <c r="FW67" s="412" t="s">
        <v>197</v>
      </c>
      <c r="FX67" s="411">
        <v>57.2</v>
      </c>
      <c r="FY67" s="411">
        <v>99.5</v>
      </c>
      <c r="FZ67" s="411">
        <v>99.2</v>
      </c>
      <c r="GA67" s="411">
        <v>95.3</v>
      </c>
      <c r="GB67" s="411">
        <v>42.1</v>
      </c>
      <c r="GC67" s="411">
        <v>52.2</v>
      </c>
      <c r="GD67" s="412" t="s">
        <v>197</v>
      </c>
      <c r="GE67" s="412" t="s">
        <v>197</v>
      </c>
      <c r="GF67" s="412" t="s">
        <v>197</v>
      </c>
      <c r="GG67" s="412" t="s">
        <v>197</v>
      </c>
      <c r="GH67" s="412" t="s">
        <v>197</v>
      </c>
      <c r="GI67" s="412" t="s">
        <v>197</v>
      </c>
      <c r="GJ67" s="412" t="s">
        <v>197</v>
      </c>
      <c r="GK67" s="412" t="s">
        <v>197</v>
      </c>
      <c r="GL67" s="412" t="s">
        <v>197</v>
      </c>
      <c r="GM67" s="411">
        <v>26.6</v>
      </c>
      <c r="GN67" s="411">
        <v>30.5</v>
      </c>
      <c r="GO67" s="411">
        <v>29.1</v>
      </c>
      <c r="GP67" s="411">
        <v>65.5</v>
      </c>
      <c r="GQ67" s="411">
        <v>74.099999999999994</v>
      </c>
      <c r="GR67" s="411">
        <v>71.099999999999994</v>
      </c>
      <c r="GS67" s="412" t="s">
        <v>197</v>
      </c>
      <c r="GT67" s="412" t="s">
        <v>197</v>
      </c>
      <c r="GU67" s="412" t="s">
        <v>197</v>
      </c>
      <c r="GV67" s="412" t="s">
        <v>197</v>
      </c>
      <c r="GW67" s="412" t="s">
        <v>197</v>
      </c>
      <c r="GX67" s="412" t="s">
        <v>197</v>
      </c>
      <c r="GY67" s="411">
        <v>29.4</v>
      </c>
      <c r="GZ67" s="411">
        <v>35</v>
      </c>
      <c r="HA67" s="411">
        <v>32.299999999999997</v>
      </c>
      <c r="HB67" s="411">
        <v>90.1</v>
      </c>
      <c r="HC67" s="411">
        <v>40.200000000000003</v>
      </c>
      <c r="HD67" s="411">
        <v>55.3</v>
      </c>
      <c r="HE67" s="412" t="s">
        <v>197</v>
      </c>
      <c r="HF67" s="412" t="s">
        <v>197</v>
      </c>
      <c r="HG67" s="412" t="s">
        <v>197</v>
      </c>
      <c r="HH67" s="412" t="s">
        <v>197</v>
      </c>
      <c r="HI67" s="411">
        <v>77.3</v>
      </c>
      <c r="HJ67" s="411">
        <v>90</v>
      </c>
      <c r="HK67" s="411">
        <v>83.9</v>
      </c>
      <c r="HL67" s="411">
        <v>254.7</v>
      </c>
      <c r="HM67" s="411">
        <v>102.1</v>
      </c>
      <c r="HN67" s="411">
        <v>145.1</v>
      </c>
      <c r="HO67" s="412" t="s">
        <v>197</v>
      </c>
      <c r="HP67" s="412" t="s">
        <v>197</v>
      </c>
      <c r="HQ67" s="412" t="s">
        <v>197</v>
      </c>
      <c r="HR67" s="412" t="s">
        <v>197</v>
      </c>
      <c r="HS67" s="412" t="s">
        <v>197</v>
      </c>
      <c r="HT67" s="412" t="s">
        <v>197</v>
      </c>
      <c r="HU67" s="411">
        <v>105.7</v>
      </c>
      <c r="HV67" s="411">
        <v>76.8</v>
      </c>
      <c r="HW67" s="411">
        <v>78.400000000000006</v>
      </c>
      <c r="HX67" s="412" t="s">
        <v>197</v>
      </c>
      <c r="HY67" s="412" t="s">
        <v>197</v>
      </c>
      <c r="HZ67" s="411">
        <v>46.2</v>
      </c>
      <c r="IA67" s="412" t="s">
        <v>197</v>
      </c>
      <c r="IB67" s="412" t="s">
        <v>197</v>
      </c>
      <c r="IC67" s="412" t="s">
        <v>197</v>
      </c>
      <c r="ID67" s="412" t="s">
        <v>197</v>
      </c>
      <c r="IE67" s="412" t="s">
        <v>197</v>
      </c>
      <c r="IF67" s="412" t="s">
        <v>197</v>
      </c>
      <c r="IG67" s="412" t="s">
        <v>197</v>
      </c>
      <c r="IH67" s="411">
        <v>43.2</v>
      </c>
      <c r="II67" s="412" t="s">
        <v>197</v>
      </c>
      <c r="IJ67" s="412" t="s">
        <v>197</v>
      </c>
      <c r="IK67" s="412" t="s">
        <v>197</v>
      </c>
      <c r="IL67" s="412" t="s">
        <v>197</v>
      </c>
      <c r="IM67" s="412" t="s">
        <v>197</v>
      </c>
      <c r="IN67" s="412" t="s">
        <v>197</v>
      </c>
      <c r="IO67" s="412" t="s">
        <v>197</v>
      </c>
      <c r="IP67" s="412" t="s">
        <v>197</v>
      </c>
      <c r="IQ67" s="411">
        <v>61.6</v>
      </c>
      <c r="IR67" s="411">
        <v>81</v>
      </c>
      <c r="IS67" s="411">
        <v>48.5</v>
      </c>
      <c r="IT67" s="411">
        <v>60.6</v>
      </c>
      <c r="IU67" s="412" t="s">
        <v>197</v>
      </c>
      <c r="IV67" s="412" t="s">
        <v>197</v>
      </c>
      <c r="IW67" s="412" t="s">
        <v>197</v>
      </c>
      <c r="IX67" s="412" t="s">
        <v>197</v>
      </c>
      <c r="IY67" s="412" t="s">
        <v>197</v>
      </c>
      <c r="IZ67" s="412" t="s">
        <v>197</v>
      </c>
      <c r="JA67" s="412" t="s">
        <v>197</v>
      </c>
      <c r="JB67" s="412" t="s">
        <v>197</v>
      </c>
      <c r="JC67" s="412" t="s">
        <v>197</v>
      </c>
      <c r="JD67" s="412" t="s">
        <v>197</v>
      </c>
      <c r="JE67" s="412" t="s">
        <v>197</v>
      </c>
      <c r="JF67" s="49" t="s">
        <v>87</v>
      </c>
      <c r="JG67" s="49" t="s">
        <v>87</v>
      </c>
      <c r="JH67" s="49" t="s">
        <v>87</v>
      </c>
      <c r="JI67" s="49">
        <v>55.6</v>
      </c>
      <c r="JJ67" s="49">
        <v>40.4</v>
      </c>
      <c r="JK67" s="49">
        <v>56.1</v>
      </c>
      <c r="JL67" s="49">
        <v>48.3</v>
      </c>
      <c r="JM67" s="49">
        <v>37.6</v>
      </c>
      <c r="JN67" s="49">
        <v>42.1</v>
      </c>
      <c r="JO67" s="49" t="s">
        <v>87</v>
      </c>
    </row>
    <row r="68" spans="1:275">
      <c r="A68" s="45"/>
      <c r="B68" s="46" t="s">
        <v>1784</v>
      </c>
      <c r="C68" s="300" t="s">
        <v>1287</v>
      </c>
      <c r="D68" s="46" t="s">
        <v>126</v>
      </c>
      <c r="E68" s="300" t="s">
        <v>7</v>
      </c>
      <c r="F68" s="47" t="s">
        <v>197</v>
      </c>
      <c r="G68" s="47" t="s">
        <v>197</v>
      </c>
      <c r="H68" s="411">
        <v>90.6</v>
      </c>
      <c r="I68" s="411">
        <v>83.2</v>
      </c>
      <c r="J68" s="411">
        <v>72.8</v>
      </c>
      <c r="K68" s="412" t="s">
        <v>197</v>
      </c>
      <c r="L68" s="412" t="s">
        <v>197</v>
      </c>
      <c r="M68" s="411">
        <v>55.9</v>
      </c>
      <c r="N68" s="412" t="s">
        <v>197</v>
      </c>
      <c r="O68" s="412" t="s">
        <v>197</v>
      </c>
      <c r="P68" s="411">
        <v>80</v>
      </c>
      <c r="Q68" s="412" t="s">
        <v>197</v>
      </c>
      <c r="R68" s="411">
        <v>61.1</v>
      </c>
      <c r="S68" s="411">
        <v>29.7</v>
      </c>
      <c r="T68" s="412" t="s">
        <v>197</v>
      </c>
      <c r="U68" s="412" t="s">
        <v>197</v>
      </c>
      <c r="V68" s="412" t="s">
        <v>197</v>
      </c>
      <c r="W68" s="412" t="s">
        <v>197</v>
      </c>
      <c r="X68" s="412" t="s">
        <v>197</v>
      </c>
      <c r="Y68" s="412" t="s">
        <v>197</v>
      </c>
      <c r="Z68" s="411">
        <v>97.6</v>
      </c>
      <c r="AA68" s="411">
        <v>60.7</v>
      </c>
      <c r="AB68" s="411">
        <v>32.200000000000003</v>
      </c>
      <c r="AC68" s="412" t="s">
        <v>197</v>
      </c>
      <c r="AD68" s="412" t="s">
        <v>197</v>
      </c>
      <c r="AE68" s="412" t="s">
        <v>197</v>
      </c>
      <c r="AF68" s="412" t="s">
        <v>197</v>
      </c>
      <c r="AG68" s="412" t="s">
        <v>197</v>
      </c>
      <c r="AH68" s="411">
        <v>31.4</v>
      </c>
      <c r="AI68" s="412" t="s">
        <v>197</v>
      </c>
      <c r="AJ68" s="412" t="s">
        <v>197</v>
      </c>
      <c r="AK68" s="412" t="s">
        <v>197</v>
      </c>
      <c r="AL68" s="412" t="s">
        <v>197</v>
      </c>
      <c r="AM68" s="412" t="s">
        <v>197</v>
      </c>
      <c r="AN68" s="412" t="s">
        <v>197</v>
      </c>
      <c r="AO68" s="412" t="s">
        <v>197</v>
      </c>
      <c r="AP68" s="412" t="s">
        <v>197</v>
      </c>
      <c r="AQ68" s="412" t="s">
        <v>197</v>
      </c>
      <c r="AR68" s="412" t="s">
        <v>197</v>
      </c>
      <c r="AS68" s="412" t="s">
        <v>197</v>
      </c>
      <c r="AT68" s="412" t="s">
        <v>197</v>
      </c>
      <c r="AU68" s="412" t="s">
        <v>197</v>
      </c>
      <c r="AV68" s="412" t="s">
        <v>197</v>
      </c>
      <c r="AW68" s="412" t="s">
        <v>197</v>
      </c>
      <c r="AX68" s="412" t="s">
        <v>197</v>
      </c>
      <c r="AY68" s="411">
        <v>7.1</v>
      </c>
      <c r="AZ68" s="411">
        <v>18.600000000000001</v>
      </c>
      <c r="BA68" s="411">
        <v>21.5</v>
      </c>
      <c r="BB68" s="411">
        <v>21.3</v>
      </c>
      <c r="BC68" s="411">
        <v>81.5</v>
      </c>
      <c r="BD68" s="411">
        <v>50.3</v>
      </c>
      <c r="BE68" s="411">
        <v>57.1</v>
      </c>
      <c r="BF68" s="411">
        <v>47.1</v>
      </c>
      <c r="BG68" s="411">
        <v>26.9</v>
      </c>
      <c r="BH68" s="411">
        <v>28.3</v>
      </c>
      <c r="BI68" s="412" t="s">
        <v>197</v>
      </c>
      <c r="BJ68" s="412" t="s">
        <v>197</v>
      </c>
      <c r="BK68" s="412" t="s">
        <v>197</v>
      </c>
      <c r="BL68" s="412" t="s">
        <v>197</v>
      </c>
      <c r="BM68" s="412" t="s">
        <v>197</v>
      </c>
      <c r="BN68" s="412" t="s">
        <v>197</v>
      </c>
      <c r="BO68" s="412" t="s">
        <v>197</v>
      </c>
      <c r="BP68" s="412" t="s">
        <v>197</v>
      </c>
      <c r="BQ68" s="412" t="s">
        <v>197</v>
      </c>
      <c r="BR68" s="412" t="s">
        <v>197</v>
      </c>
      <c r="BS68" s="412" t="s">
        <v>197</v>
      </c>
      <c r="BT68" s="412" t="s">
        <v>197</v>
      </c>
      <c r="BU68" s="412" t="s">
        <v>197</v>
      </c>
      <c r="BV68" s="412" t="s">
        <v>197</v>
      </c>
      <c r="BW68" s="412" t="s">
        <v>197</v>
      </c>
      <c r="BX68" s="412" t="s">
        <v>197</v>
      </c>
      <c r="BY68" s="412" t="s">
        <v>197</v>
      </c>
      <c r="BZ68" s="412" t="s">
        <v>197</v>
      </c>
      <c r="CA68" s="412" t="s">
        <v>197</v>
      </c>
      <c r="CB68" s="412" t="s">
        <v>197</v>
      </c>
      <c r="CC68" s="412" t="s">
        <v>197</v>
      </c>
      <c r="CD68" s="412" t="s">
        <v>197</v>
      </c>
      <c r="CE68" s="412" t="s">
        <v>197</v>
      </c>
      <c r="CF68" s="412" t="s">
        <v>197</v>
      </c>
      <c r="CG68" s="412" t="s">
        <v>197</v>
      </c>
      <c r="CH68" s="412" t="s">
        <v>197</v>
      </c>
      <c r="CI68" s="412" t="s">
        <v>197</v>
      </c>
      <c r="CJ68" s="412" t="s">
        <v>197</v>
      </c>
      <c r="CK68" s="412" t="s">
        <v>197</v>
      </c>
      <c r="CL68" s="412" t="s">
        <v>197</v>
      </c>
      <c r="CM68" s="412" t="s">
        <v>197</v>
      </c>
      <c r="CN68" s="412" t="s">
        <v>197</v>
      </c>
      <c r="CO68" s="412" t="s">
        <v>197</v>
      </c>
      <c r="CP68" s="412" t="s">
        <v>197</v>
      </c>
      <c r="CQ68" s="412" t="s">
        <v>197</v>
      </c>
      <c r="CR68" s="412" t="s">
        <v>197</v>
      </c>
      <c r="CS68" s="412" t="s">
        <v>197</v>
      </c>
      <c r="CT68" s="412" t="s">
        <v>197</v>
      </c>
      <c r="CU68" s="412" t="s">
        <v>197</v>
      </c>
      <c r="CV68" s="412" t="s">
        <v>197</v>
      </c>
      <c r="CW68" s="412" t="s">
        <v>197</v>
      </c>
      <c r="CX68" s="412" t="s">
        <v>197</v>
      </c>
      <c r="CY68" s="412" t="s">
        <v>197</v>
      </c>
      <c r="CZ68" s="412" t="s">
        <v>197</v>
      </c>
      <c r="DA68" s="412" t="s">
        <v>197</v>
      </c>
      <c r="DB68" s="412" t="s">
        <v>197</v>
      </c>
      <c r="DC68" s="412" t="s">
        <v>197</v>
      </c>
      <c r="DD68" s="412" t="s">
        <v>197</v>
      </c>
      <c r="DE68" s="412" t="s">
        <v>197</v>
      </c>
      <c r="DF68" s="412" t="s">
        <v>197</v>
      </c>
      <c r="DG68" s="412" t="s">
        <v>197</v>
      </c>
      <c r="DH68" s="412" t="s">
        <v>197</v>
      </c>
      <c r="DI68" s="412" t="s">
        <v>197</v>
      </c>
      <c r="DJ68" s="412" t="s">
        <v>197</v>
      </c>
      <c r="DK68" s="412" t="s">
        <v>197</v>
      </c>
      <c r="DL68" s="412" t="s">
        <v>197</v>
      </c>
      <c r="DM68" s="412" t="s">
        <v>197</v>
      </c>
      <c r="DN68" s="412" t="s">
        <v>197</v>
      </c>
      <c r="DO68" s="412" t="s">
        <v>197</v>
      </c>
      <c r="DP68" s="412" t="s">
        <v>197</v>
      </c>
      <c r="DQ68" s="412" t="s">
        <v>197</v>
      </c>
      <c r="DR68" s="412" t="s">
        <v>197</v>
      </c>
      <c r="DS68" s="412" t="s">
        <v>197</v>
      </c>
      <c r="DT68" s="412" t="s">
        <v>197</v>
      </c>
      <c r="DU68" s="412" t="s">
        <v>197</v>
      </c>
      <c r="DV68" s="412" t="s">
        <v>197</v>
      </c>
      <c r="DW68" s="412" t="s">
        <v>197</v>
      </c>
      <c r="DX68" s="412" t="s">
        <v>197</v>
      </c>
      <c r="DY68" s="412" t="s">
        <v>197</v>
      </c>
      <c r="DZ68" s="412" t="s">
        <v>197</v>
      </c>
      <c r="EA68" s="412" t="s">
        <v>197</v>
      </c>
      <c r="EB68" s="412" t="s">
        <v>197</v>
      </c>
      <c r="EC68" s="412" t="s">
        <v>197</v>
      </c>
      <c r="ED68" s="412" t="s">
        <v>197</v>
      </c>
      <c r="EE68" s="412" t="s">
        <v>197</v>
      </c>
      <c r="EF68" s="412" t="s">
        <v>197</v>
      </c>
      <c r="EG68" s="412" t="s">
        <v>197</v>
      </c>
      <c r="EH68" s="412" t="s">
        <v>197</v>
      </c>
      <c r="EI68" s="412" t="s">
        <v>197</v>
      </c>
      <c r="EJ68" s="412" t="s">
        <v>197</v>
      </c>
      <c r="EK68" s="412" t="s">
        <v>197</v>
      </c>
      <c r="EL68" s="412" t="s">
        <v>197</v>
      </c>
      <c r="EM68" s="412" t="s">
        <v>197</v>
      </c>
      <c r="EN68" s="412" t="s">
        <v>197</v>
      </c>
      <c r="EO68" s="412" t="s">
        <v>197</v>
      </c>
      <c r="EP68" s="412" t="s">
        <v>197</v>
      </c>
      <c r="EQ68" s="412" t="s">
        <v>197</v>
      </c>
      <c r="ER68" s="412" t="s">
        <v>197</v>
      </c>
      <c r="ES68" s="412" t="s">
        <v>197</v>
      </c>
      <c r="ET68" s="412" t="s">
        <v>197</v>
      </c>
      <c r="EU68" s="412" t="s">
        <v>197</v>
      </c>
      <c r="EV68" s="411">
        <v>27.4</v>
      </c>
      <c r="EW68" s="411">
        <v>44.9</v>
      </c>
      <c r="EX68" s="411">
        <v>39.4</v>
      </c>
      <c r="EY68" s="412" t="s">
        <v>197</v>
      </c>
      <c r="EZ68" s="411">
        <v>26.7</v>
      </c>
      <c r="FA68" s="411">
        <v>22.6</v>
      </c>
      <c r="FB68" s="411">
        <v>24.2</v>
      </c>
      <c r="FC68" s="412" t="s">
        <v>197</v>
      </c>
      <c r="FD68" s="411">
        <v>30.8</v>
      </c>
      <c r="FE68" s="411">
        <v>22.9</v>
      </c>
      <c r="FF68" s="411">
        <v>26.3</v>
      </c>
      <c r="FG68" s="412" t="s">
        <v>197</v>
      </c>
      <c r="FH68" s="412" t="s">
        <v>197</v>
      </c>
      <c r="FI68" s="412" t="s">
        <v>197</v>
      </c>
      <c r="FJ68" s="412" t="s">
        <v>197</v>
      </c>
      <c r="FK68" s="412" t="s">
        <v>197</v>
      </c>
      <c r="FL68" s="412" t="s">
        <v>197</v>
      </c>
      <c r="FM68" s="411">
        <v>7.1</v>
      </c>
      <c r="FN68" s="411">
        <v>20.9</v>
      </c>
      <c r="FO68" s="411">
        <v>12.9</v>
      </c>
      <c r="FP68" s="411">
        <v>31.4</v>
      </c>
      <c r="FQ68" s="411">
        <v>24.4</v>
      </c>
      <c r="FR68" s="411">
        <v>26.8</v>
      </c>
      <c r="FS68" s="411">
        <v>6.2</v>
      </c>
      <c r="FT68" s="411">
        <v>14.7</v>
      </c>
      <c r="FU68" s="411">
        <v>9.4</v>
      </c>
      <c r="FV68" s="412" t="s">
        <v>197</v>
      </c>
      <c r="FW68" s="412" t="s">
        <v>197</v>
      </c>
      <c r="FX68" s="411">
        <v>30.3</v>
      </c>
      <c r="FY68" s="411">
        <v>61.1</v>
      </c>
      <c r="FZ68" s="411">
        <v>60.8</v>
      </c>
      <c r="GA68" s="411">
        <v>26.7</v>
      </c>
      <c r="GB68" s="411">
        <v>53.1</v>
      </c>
      <c r="GC68" s="411">
        <v>48.1</v>
      </c>
      <c r="GD68" s="412" t="s">
        <v>197</v>
      </c>
      <c r="GE68" s="412" t="s">
        <v>197</v>
      </c>
      <c r="GF68" s="412" t="s">
        <v>197</v>
      </c>
      <c r="GG68" s="411">
        <v>4.8</v>
      </c>
      <c r="GH68" s="411">
        <v>39.6</v>
      </c>
      <c r="GI68" s="411">
        <v>39.4</v>
      </c>
      <c r="GJ68" s="412" t="s">
        <v>197</v>
      </c>
      <c r="GK68" s="412" t="s">
        <v>197</v>
      </c>
      <c r="GL68" s="412" t="s">
        <v>197</v>
      </c>
      <c r="GM68" s="412" t="s">
        <v>197</v>
      </c>
      <c r="GN68" s="411">
        <v>41.2</v>
      </c>
      <c r="GO68" s="411">
        <v>26.2</v>
      </c>
      <c r="GP68" s="412" t="s">
        <v>197</v>
      </c>
      <c r="GQ68" s="412" t="s">
        <v>197</v>
      </c>
      <c r="GR68" s="412" t="s">
        <v>197</v>
      </c>
      <c r="GS68" s="412" t="s">
        <v>197</v>
      </c>
      <c r="GT68" s="412" t="s">
        <v>197</v>
      </c>
      <c r="GU68" s="412" t="s">
        <v>197</v>
      </c>
      <c r="GV68" s="412" t="s">
        <v>197</v>
      </c>
      <c r="GW68" s="412" t="s">
        <v>197</v>
      </c>
      <c r="GX68" s="412" t="s">
        <v>197</v>
      </c>
      <c r="GY68" s="411">
        <v>0</v>
      </c>
      <c r="GZ68" s="411">
        <v>5.5</v>
      </c>
      <c r="HA68" s="411">
        <v>2.8</v>
      </c>
      <c r="HB68" s="412" t="s">
        <v>197</v>
      </c>
      <c r="HC68" s="412" t="s">
        <v>197</v>
      </c>
      <c r="HD68" s="412" t="s">
        <v>197</v>
      </c>
      <c r="HE68" s="412" t="s">
        <v>197</v>
      </c>
      <c r="HF68" s="412" t="s">
        <v>197</v>
      </c>
      <c r="HG68" s="412" t="s">
        <v>197</v>
      </c>
      <c r="HH68" s="412" t="s">
        <v>197</v>
      </c>
      <c r="HI68" s="412" t="s">
        <v>197</v>
      </c>
      <c r="HJ68" s="412" t="s">
        <v>197</v>
      </c>
      <c r="HK68" s="412" t="s">
        <v>197</v>
      </c>
      <c r="HL68" s="412" t="s">
        <v>197</v>
      </c>
      <c r="HM68" s="412" t="s">
        <v>197</v>
      </c>
      <c r="HN68" s="412" t="s">
        <v>197</v>
      </c>
      <c r="HO68" s="412" t="s">
        <v>197</v>
      </c>
      <c r="HP68" s="412" t="s">
        <v>197</v>
      </c>
      <c r="HQ68" s="412" t="s">
        <v>197</v>
      </c>
      <c r="HR68" s="412" t="s">
        <v>197</v>
      </c>
      <c r="HS68" s="412" t="s">
        <v>197</v>
      </c>
      <c r="HT68" s="412" t="s">
        <v>197</v>
      </c>
      <c r="HU68" s="411">
        <v>153.5</v>
      </c>
      <c r="HV68" s="411">
        <v>70.5</v>
      </c>
      <c r="HW68" s="411">
        <v>75.2</v>
      </c>
      <c r="HX68" s="412" t="s">
        <v>197</v>
      </c>
      <c r="HY68" s="412" t="s">
        <v>197</v>
      </c>
      <c r="HZ68" s="412" t="s">
        <v>197</v>
      </c>
      <c r="IA68" s="412" t="s">
        <v>197</v>
      </c>
      <c r="IB68" s="412" t="s">
        <v>197</v>
      </c>
      <c r="IC68" s="412" t="s">
        <v>197</v>
      </c>
      <c r="ID68" s="412" t="s">
        <v>197</v>
      </c>
      <c r="IE68" s="412" t="s">
        <v>197</v>
      </c>
      <c r="IF68" s="412" t="s">
        <v>197</v>
      </c>
      <c r="IG68" s="412" t="s">
        <v>197</v>
      </c>
      <c r="IH68" s="411">
        <v>13.4</v>
      </c>
      <c r="II68" s="412" t="s">
        <v>197</v>
      </c>
      <c r="IJ68" s="412" t="s">
        <v>197</v>
      </c>
      <c r="IK68" s="412" t="s">
        <v>197</v>
      </c>
      <c r="IL68" s="412" t="s">
        <v>197</v>
      </c>
      <c r="IM68" s="412" t="s">
        <v>197</v>
      </c>
      <c r="IN68" s="412" t="s">
        <v>197</v>
      </c>
      <c r="IO68" s="412" t="s">
        <v>197</v>
      </c>
      <c r="IP68" s="412" t="s">
        <v>197</v>
      </c>
      <c r="IQ68" s="411">
        <v>51.7</v>
      </c>
      <c r="IR68" s="411">
        <v>22.9</v>
      </c>
      <c r="IS68" s="411">
        <v>19</v>
      </c>
      <c r="IT68" s="411">
        <v>20.5</v>
      </c>
      <c r="IU68" s="412" t="s">
        <v>197</v>
      </c>
      <c r="IV68" s="412" t="s">
        <v>197</v>
      </c>
      <c r="IW68" s="412" t="s">
        <v>197</v>
      </c>
      <c r="IX68" s="412" t="s">
        <v>197</v>
      </c>
      <c r="IY68" s="412" t="s">
        <v>197</v>
      </c>
      <c r="IZ68" s="412" t="s">
        <v>197</v>
      </c>
      <c r="JA68" s="412" t="s">
        <v>197</v>
      </c>
      <c r="JB68" s="412" t="s">
        <v>197</v>
      </c>
      <c r="JC68" s="412" t="s">
        <v>197</v>
      </c>
      <c r="JD68" s="412" t="s">
        <v>197</v>
      </c>
      <c r="JE68" s="412" t="s">
        <v>197</v>
      </c>
      <c r="JF68" s="49" t="s">
        <v>87</v>
      </c>
      <c r="JG68" s="49" t="s">
        <v>87</v>
      </c>
      <c r="JH68" s="49" t="s">
        <v>87</v>
      </c>
      <c r="JI68" s="49">
        <v>17.7</v>
      </c>
      <c r="JJ68" s="49">
        <v>42.2</v>
      </c>
      <c r="JK68" s="49">
        <v>32.6</v>
      </c>
      <c r="JL68" s="49">
        <v>29.9</v>
      </c>
      <c r="JM68" s="49">
        <v>37.700000000000003</v>
      </c>
      <c r="JN68" s="49">
        <v>28</v>
      </c>
      <c r="JO68" s="49" t="s">
        <v>87</v>
      </c>
    </row>
    <row r="69" spans="1:275">
      <c r="A69" s="45"/>
      <c r="B69" s="46" t="s">
        <v>1785</v>
      </c>
      <c r="C69" s="300" t="s">
        <v>1288</v>
      </c>
      <c r="D69" s="46" t="s">
        <v>126</v>
      </c>
      <c r="E69" s="300" t="s">
        <v>7</v>
      </c>
      <c r="F69" s="47" t="s">
        <v>197</v>
      </c>
      <c r="G69" s="47" t="s">
        <v>197</v>
      </c>
      <c r="H69" s="411">
        <v>80.2</v>
      </c>
      <c r="I69" s="411">
        <v>74.5</v>
      </c>
      <c r="J69" s="411">
        <v>60.2</v>
      </c>
      <c r="K69" s="411">
        <v>96.4</v>
      </c>
      <c r="L69" s="411">
        <v>82</v>
      </c>
      <c r="M69" s="411">
        <v>165.3</v>
      </c>
      <c r="N69" s="412" t="s">
        <v>197</v>
      </c>
      <c r="O69" s="412" t="s">
        <v>197</v>
      </c>
      <c r="P69" s="411">
        <v>122.6</v>
      </c>
      <c r="Q69" s="412" t="s">
        <v>197</v>
      </c>
      <c r="R69" s="411">
        <v>154.9</v>
      </c>
      <c r="S69" s="411">
        <v>72</v>
      </c>
      <c r="T69" s="412" t="s">
        <v>197</v>
      </c>
      <c r="U69" s="412" t="s">
        <v>197</v>
      </c>
      <c r="V69" s="412" t="s">
        <v>197</v>
      </c>
      <c r="W69" s="412" t="s">
        <v>197</v>
      </c>
      <c r="X69" s="412" t="s">
        <v>197</v>
      </c>
      <c r="Y69" s="412" t="s">
        <v>197</v>
      </c>
      <c r="Z69" s="412" t="s">
        <v>197</v>
      </c>
      <c r="AA69" s="412" t="s">
        <v>197</v>
      </c>
      <c r="AB69" s="412" t="s">
        <v>197</v>
      </c>
      <c r="AC69" s="411">
        <v>196.4</v>
      </c>
      <c r="AD69" s="412" t="s">
        <v>197</v>
      </c>
      <c r="AE69" s="412" t="s">
        <v>197</v>
      </c>
      <c r="AF69" s="412" t="s">
        <v>197</v>
      </c>
      <c r="AG69" s="411">
        <v>75.2</v>
      </c>
      <c r="AH69" s="411">
        <v>142.19999999999999</v>
      </c>
      <c r="AI69" s="412" t="s">
        <v>197</v>
      </c>
      <c r="AJ69" s="412" t="s">
        <v>197</v>
      </c>
      <c r="AK69" s="412" t="s">
        <v>197</v>
      </c>
      <c r="AL69" s="412" t="s">
        <v>197</v>
      </c>
      <c r="AM69" s="412" t="s">
        <v>197</v>
      </c>
      <c r="AN69" s="412" t="s">
        <v>197</v>
      </c>
      <c r="AO69" s="412" t="s">
        <v>197</v>
      </c>
      <c r="AP69" s="412" t="s">
        <v>197</v>
      </c>
      <c r="AQ69" s="412" t="s">
        <v>197</v>
      </c>
      <c r="AR69" s="412" t="s">
        <v>197</v>
      </c>
      <c r="AS69" s="412" t="s">
        <v>197</v>
      </c>
      <c r="AT69" s="412" t="s">
        <v>197</v>
      </c>
      <c r="AU69" s="412" t="s">
        <v>197</v>
      </c>
      <c r="AV69" s="412" t="s">
        <v>197</v>
      </c>
      <c r="AW69" s="412" t="s">
        <v>197</v>
      </c>
      <c r="AX69" s="412" t="s">
        <v>197</v>
      </c>
      <c r="AY69" s="412" t="s">
        <v>197</v>
      </c>
      <c r="AZ69" s="411">
        <v>41.2</v>
      </c>
      <c r="BA69" s="411">
        <v>56.6</v>
      </c>
      <c r="BB69" s="411">
        <v>55.9</v>
      </c>
      <c r="BC69" s="411">
        <v>75.2</v>
      </c>
      <c r="BD69" s="411">
        <v>40.5</v>
      </c>
      <c r="BE69" s="411">
        <v>48.2</v>
      </c>
      <c r="BF69" s="411">
        <v>66.400000000000006</v>
      </c>
      <c r="BG69" s="411">
        <v>41.6</v>
      </c>
      <c r="BH69" s="411">
        <v>43.4</v>
      </c>
      <c r="BI69" s="412" t="s">
        <v>197</v>
      </c>
      <c r="BJ69" s="412" t="s">
        <v>197</v>
      </c>
      <c r="BK69" s="412" t="s">
        <v>197</v>
      </c>
      <c r="BL69" s="412" t="s">
        <v>197</v>
      </c>
      <c r="BM69" s="412" t="s">
        <v>197</v>
      </c>
      <c r="BN69" s="412" t="s">
        <v>197</v>
      </c>
      <c r="BO69" s="412" t="s">
        <v>197</v>
      </c>
      <c r="BP69" s="412" t="s">
        <v>197</v>
      </c>
      <c r="BQ69" s="412" t="s">
        <v>197</v>
      </c>
      <c r="BR69" s="412" t="s">
        <v>197</v>
      </c>
      <c r="BS69" s="412" t="s">
        <v>197</v>
      </c>
      <c r="BT69" s="412" t="s">
        <v>197</v>
      </c>
      <c r="BU69" s="412" t="s">
        <v>197</v>
      </c>
      <c r="BV69" s="412" t="s">
        <v>197</v>
      </c>
      <c r="BW69" s="412" t="s">
        <v>197</v>
      </c>
      <c r="BX69" s="412" t="s">
        <v>197</v>
      </c>
      <c r="BY69" s="412" t="s">
        <v>197</v>
      </c>
      <c r="BZ69" s="412" t="s">
        <v>197</v>
      </c>
      <c r="CA69" s="412" t="s">
        <v>197</v>
      </c>
      <c r="CB69" s="412" t="s">
        <v>197</v>
      </c>
      <c r="CC69" s="412" t="s">
        <v>197</v>
      </c>
      <c r="CD69" s="412" t="s">
        <v>197</v>
      </c>
      <c r="CE69" s="412" t="s">
        <v>197</v>
      </c>
      <c r="CF69" s="412" t="s">
        <v>197</v>
      </c>
      <c r="CG69" s="412" t="s">
        <v>197</v>
      </c>
      <c r="CH69" s="412" t="s">
        <v>197</v>
      </c>
      <c r="CI69" s="412" t="s">
        <v>197</v>
      </c>
      <c r="CJ69" s="412" t="s">
        <v>197</v>
      </c>
      <c r="CK69" s="412" t="s">
        <v>197</v>
      </c>
      <c r="CL69" s="412" t="s">
        <v>197</v>
      </c>
      <c r="CM69" s="412" t="s">
        <v>197</v>
      </c>
      <c r="CN69" s="412" t="s">
        <v>197</v>
      </c>
      <c r="CO69" s="412" t="s">
        <v>197</v>
      </c>
      <c r="CP69" s="412" t="s">
        <v>197</v>
      </c>
      <c r="CQ69" s="412" t="s">
        <v>197</v>
      </c>
      <c r="CR69" s="412" t="s">
        <v>197</v>
      </c>
      <c r="CS69" s="412" t="s">
        <v>197</v>
      </c>
      <c r="CT69" s="412" t="s">
        <v>197</v>
      </c>
      <c r="CU69" s="412" t="s">
        <v>197</v>
      </c>
      <c r="CV69" s="412" t="s">
        <v>197</v>
      </c>
      <c r="CW69" s="412" t="s">
        <v>197</v>
      </c>
      <c r="CX69" s="412" t="s">
        <v>197</v>
      </c>
      <c r="CY69" s="412" t="s">
        <v>197</v>
      </c>
      <c r="CZ69" s="412" t="s">
        <v>197</v>
      </c>
      <c r="DA69" s="412" t="s">
        <v>197</v>
      </c>
      <c r="DB69" s="412" t="s">
        <v>197</v>
      </c>
      <c r="DC69" s="412" t="s">
        <v>197</v>
      </c>
      <c r="DD69" s="412" t="s">
        <v>197</v>
      </c>
      <c r="DE69" s="412" t="s">
        <v>197</v>
      </c>
      <c r="DF69" s="412" t="s">
        <v>197</v>
      </c>
      <c r="DG69" s="412" t="s">
        <v>197</v>
      </c>
      <c r="DH69" s="412" t="s">
        <v>197</v>
      </c>
      <c r="DI69" s="412" t="s">
        <v>197</v>
      </c>
      <c r="DJ69" s="412" t="s">
        <v>197</v>
      </c>
      <c r="DK69" s="412" t="s">
        <v>197</v>
      </c>
      <c r="DL69" s="412" t="s">
        <v>197</v>
      </c>
      <c r="DM69" s="412" t="s">
        <v>197</v>
      </c>
      <c r="DN69" s="412" t="s">
        <v>197</v>
      </c>
      <c r="DO69" s="412" t="s">
        <v>197</v>
      </c>
      <c r="DP69" s="412" t="s">
        <v>197</v>
      </c>
      <c r="DQ69" s="412" t="s">
        <v>197</v>
      </c>
      <c r="DR69" s="412" t="s">
        <v>197</v>
      </c>
      <c r="DS69" s="412" t="s">
        <v>197</v>
      </c>
      <c r="DT69" s="412" t="s">
        <v>197</v>
      </c>
      <c r="DU69" s="412" t="s">
        <v>197</v>
      </c>
      <c r="DV69" s="412" t="s">
        <v>197</v>
      </c>
      <c r="DW69" s="412" t="s">
        <v>197</v>
      </c>
      <c r="DX69" s="412" t="s">
        <v>197</v>
      </c>
      <c r="DY69" s="412" t="s">
        <v>197</v>
      </c>
      <c r="DZ69" s="412" t="s">
        <v>197</v>
      </c>
      <c r="EA69" s="412" t="s">
        <v>197</v>
      </c>
      <c r="EB69" s="412" t="s">
        <v>197</v>
      </c>
      <c r="EC69" s="412" t="s">
        <v>197</v>
      </c>
      <c r="ED69" s="412" t="s">
        <v>197</v>
      </c>
      <c r="EE69" s="412" t="s">
        <v>197</v>
      </c>
      <c r="EF69" s="412" t="s">
        <v>197</v>
      </c>
      <c r="EG69" s="412" t="s">
        <v>197</v>
      </c>
      <c r="EH69" s="412" t="s">
        <v>197</v>
      </c>
      <c r="EI69" s="412" t="s">
        <v>197</v>
      </c>
      <c r="EJ69" s="412" t="s">
        <v>197</v>
      </c>
      <c r="EK69" s="412" t="s">
        <v>197</v>
      </c>
      <c r="EL69" s="412" t="s">
        <v>197</v>
      </c>
      <c r="EM69" s="412" t="s">
        <v>197</v>
      </c>
      <c r="EN69" s="412" t="s">
        <v>197</v>
      </c>
      <c r="EO69" s="412" t="s">
        <v>197</v>
      </c>
      <c r="EP69" s="412" t="s">
        <v>197</v>
      </c>
      <c r="EQ69" s="412" t="s">
        <v>197</v>
      </c>
      <c r="ER69" s="412" t="s">
        <v>197</v>
      </c>
      <c r="ES69" s="412" t="s">
        <v>197</v>
      </c>
      <c r="ET69" s="411">
        <v>64.5</v>
      </c>
      <c r="EU69" s="412" t="s">
        <v>197</v>
      </c>
      <c r="EV69" s="411">
        <v>115</v>
      </c>
      <c r="EW69" s="411">
        <v>103.7</v>
      </c>
      <c r="EX69" s="411">
        <v>107.2</v>
      </c>
      <c r="EY69" s="412" t="s">
        <v>197</v>
      </c>
      <c r="EZ69" s="411">
        <v>16.3</v>
      </c>
      <c r="FA69" s="411">
        <v>106.7</v>
      </c>
      <c r="FB69" s="411">
        <v>71.3</v>
      </c>
      <c r="FC69" s="412" t="s">
        <v>197</v>
      </c>
      <c r="FD69" s="411">
        <v>24.3</v>
      </c>
      <c r="FE69" s="411">
        <v>111</v>
      </c>
      <c r="FF69" s="411">
        <v>74.099999999999994</v>
      </c>
      <c r="FG69" s="412" t="s">
        <v>197</v>
      </c>
      <c r="FH69" s="412" t="s">
        <v>197</v>
      </c>
      <c r="FI69" s="412" t="s">
        <v>197</v>
      </c>
      <c r="FJ69" s="412" t="s">
        <v>197</v>
      </c>
      <c r="FK69" s="412" t="s">
        <v>197</v>
      </c>
      <c r="FL69" s="412" t="s">
        <v>197</v>
      </c>
      <c r="FM69" s="411">
        <v>59.2</v>
      </c>
      <c r="FN69" s="411">
        <v>120.7</v>
      </c>
      <c r="FO69" s="411">
        <v>85</v>
      </c>
      <c r="FP69" s="411">
        <v>8.1</v>
      </c>
      <c r="FQ69" s="411">
        <v>90.3</v>
      </c>
      <c r="FR69" s="411">
        <v>61.8</v>
      </c>
      <c r="FS69" s="411">
        <v>100.3</v>
      </c>
      <c r="FT69" s="411">
        <v>112</v>
      </c>
      <c r="FU69" s="411">
        <v>104.7</v>
      </c>
      <c r="FV69" s="412" t="s">
        <v>197</v>
      </c>
      <c r="FW69" s="412" t="s">
        <v>197</v>
      </c>
      <c r="FX69" s="411">
        <v>100.6</v>
      </c>
      <c r="FY69" s="411">
        <v>130.4</v>
      </c>
      <c r="FZ69" s="411">
        <v>130.1</v>
      </c>
      <c r="GA69" s="411">
        <v>115.7</v>
      </c>
      <c r="GB69" s="411">
        <v>87.5</v>
      </c>
      <c r="GC69" s="411">
        <v>92.8</v>
      </c>
      <c r="GD69" s="412" t="s">
        <v>197</v>
      </c>
      <c r="GE69" s="412" t="s">
        <v>197</v>
      </c>
      <c r="GF69" s="412" t="s">
        <v>197</v>
      </c>
      <c r="GG69" s="412" t="s">
        <v>197</v>
      </c>
      <c r="GH69" s="411">
        <v>47.8</v>
      </c>
      <c r="GI69" s="411">
        <v>47.5</v>
      </c>
      <c r="GJ69" s="412" t="s">
        <v>197</v>
      </c>
      <c r="GK69" s="412" t="s">
        <v>197</v>
      </c>
      <c r="GL69" s="412" t="s">
        <v>197</v>
      </c>
      <c r="GM69" s="412" t="s">
        <v>197</v>
      </c>
      <c r="GN69" s="412" t="s">
        <v>197</v>
      </c>
      <c r="GO69" s="412" t="s">
        <v>197</v>
      </c>
      <c r="GP69" s="411">
        <v>156.30000000000001</v>
      </c>
      <c r="GQ69" s="411">
        <v>45.1</v>
      </c>
      <c r="GR69" s="411">
        <v>84.9</v>
      </c>
      <c r="GS69" s="411">
        <v>177.5</v>
      </c>
      <c r="GT69" s="411">
        <v>161</v>
      </c>
      <c r="GU69" s="411">
        <v>164.4</v>
      </c>
      <c r="GV69" s="411">
        <v>519.29999999999995</v>
      </c>
      <c r="GW69" s="411">
        <v>116.7</v>
      </c>
      <c r="GX69" s="411">
        <v>282</v>
      </c>
      <c r="GY69" s="412" t="s">
        <v>197</v>
      </c>
      <c r="GZ69" s="412" t="s">
        <v>197</v>
      </c>
      <c r="HA69" s="412" t="s">
        <v>197</v>
      </c>
      <c r="HB69" s="411">
        <v>125</v>
      </c>
      <c r="HC69" s="411">
        <v>99.6</v>
      </c>
      <c r="HD69" s="411">
        <v>107.3</v>
      </c>
      <c r="HE69" s="412" t="s">
        <v>197</v>
      </c>
      <c r="HF69" s="412" t="s">
        <v>197</v>
      </c>
      <c r="HG69" s="412" t="s">
        <v>197</v>
      </c>
      <c r="HH69" s="412" t="s">
        <v>197</v>
      </c>
      <c r="HI69" s="412" t="s">
        <v>197</v>
      </c>
      <c r="HJ69" s="412" t="s">
        <v>197</v>
      </c>
      <c r="HK69" s="412" t="s">
        <v>197</v>
      </c>
      <c r="HL69" s="412" t="s">
        <v>197</v>
      </c>
      <c r="HM69" s="412" t="s">
        <v>197</v>
      </c>
      <c r="HN69" s="412" t="s">
        <v>197</v>
      </c>
      <c r="HO69" s="412" t="s">
        <v>197</v>
      </c>
      <c r="HP69" s="412" t="s">
        <v>197</v>
      </c>
      <c r="HQ69" s="412" t="s">
        <v>197</v>
      </c>
      <c r="HR69" s="412" t="s">
        <v>197</v>
      </c>
      <c r="HS69" s="412" t="s">
        <v>197</v>
      </c>
      <c r="HT69" s="412" t="s">
        <v>197</v>
      </c>
      <c r="HU69" s="411">
        <v>102.2</v>
      </c>
      <c r="HV69" s="411">
        <v>107.2</v>
      </c>
      <c r="HW69" s="411">
        <v>106.9</v>
      </c>
      <c r="HX69" s="412" t="s">
        <v>197</v>
      </c>
      <c r="HY69" s="412" t="s">
        <v>197</v>
      </c>
      <c r="HZ69" s="412" t="s">
        <v>197</v>
      </c>
      <c r="IA69" s="412" t="s">
        <v>197</v>
      </c>
      <c r="IB69" s="412" t="s">
        <v>197</v>
      </c>
      <c r="IC69" s="412" t="s">
        <v>197</v>
      </c>
      <c r="ID69" s="411">
        <v>20</v>
      </c>
      <c r="IE69" s="412" t="s">
        <v>197</v>
      </c>
      <c r="IF69" s="412" t="s">
        <v>197</v>
      </c>
      <c r="IG69" s="412" t="s">
        <v>197</v>
      </c>
      <c r="IH69" s="411">
        <v>144.1</v>
      </c>
      <c r="II69" s="411">
        <v>1055.4000000000001</v>
      </c>
      <c r="IJ69" s="411">
        <v>1231.5</v>
      </c>
      <c r="IK69" s="412" t="s">
        <v>197</v>
      </c>
      <c r="IL69" s="412" t="s">
        <v>197</v>
      </c>
      <c r="IM69" s="412" t="s">
        <v>197</v>
      </c>
      <c r="IN69" s="412" t="s">
        <v>197</v>
      </c>
      <c r="IO69" s="412" t="s">
        <v>197</v>
      </c>
      <c r="IP69" s="412" t="s">
        <v>197</v>
      </c>
      <c r="IQ69" s="412" t="s">
        <v>197</v>
      </c>
      <c r="IR69" s="411">
        <v>30.7</v>
      </c>
      <c r="IS69" s="411">
        <v>43.7</v>
      </c>
      <c r="IT69" s="411">
        <v>38.9</v>
      </c>
      <c r="IU69" s="412" t="s">
        <v>197</v>
      </c>
      <c r="IV69" s="412" t="s">
        <v>197</v>
      </c>
      <c r="IW69" s="412" t="s">
        <v>197</v>
      </c>
      <c r="IX69" s="412" t="s">
        <v>197</v>
      </c>
      <c r="IY69" s="412" t="s">
        <v>197</v>
      </c>
      <c r="IZ69" s="412" t="s">
        <v>197</v>
      </c>
      <c r="JA69" s="412" t="s">
        <v>197</v>
      </c>
      <c r="JB69" s="412" t="s">
        <v>197</v>
      </c>
      <c r="JC69" s="412" t="s">
        <v>197</v>
      </c>
      <c r="JD69" s="412" t="s">
        <v>197</v>
      </c>
      <c r="JE69" s="412" t="s">
        <v>197</v>
      </c>
      <c r="JF69" s="49" t="s">
        <v>87</v>
      </c>
      <c r="JG69" s="49" t="s">
        <v>87</v>
      </c>
      <c r="JH69" s="49" t="s">
        <v>87</v>
      </c>
      <c r="JI69" s="49">
        <v>125.9</v>
      </c>
      <c r="JJ69" s="49">
        <v>70.099999999999994</v>
      </c>
      <c r="JK69" s="49">
        <v>75.8</v>
      </c>
      <c r="JL69" s="49">
        <v>65.5</v>
      </c>
      <c r="JM69" s="49">
        <v>134.6</v>
      </c>
      <c r="JN69" s="49">
        <v>131.6</v>
      </c>
      <c r="JO69" s="49">
        <v>1295.5999999999999</v>
      </c>
    </row>
    <row r="70" spans="1:275">
      <c r="A70" s="45"/>
      <c r="B70" s="46" t="s">
        <v>1786</v>
      </c>
      <c r="C70" s="300" t="s">
        <v>1289</v>
      </c>
      <c r="D70" s="46" t="s">
        <v>126</v>
      </c>
      <c r="E70" s="300" t="s">
        <v>7</v>
      </c>
      <c r="F70" s="47" t="s">
        <v>197</v>
      </c>
      <c r="G70" s="47" t="s">
        <v>197</v>
      </c>
      <c r="H70" s="411">
        <v>87.1</v>
      </c>
      <c r="I70" s="411">
        <v>93.9</v>
      </c>
      <c r="J70" s="411">
        <v>114.8</v>
      </c>
      <c r="K70" s="412" t="s">
        <v>197</v>
      </c>
      <c r="L70" s="411">
        <v>200.4</v>
      </c>
      <c r="M70" s="411">
        <v>176.5</v>
      </c>
      <c r="N70" s="411">
        <v>120.5</v>
      </c>
      <c r="O70" s="412" t="s">
        <v>197</v>
      </c>
      <c r="P70" s="411">
        <v>187.2</v>
      </c>
      <c r="Q70" s="412" t="s">
        <v>197</v>
      </c>
      <c r="R70" s="411">
        <v>200.1</v>
      </c>
      <c r="S70" s="411">
        <v>114.9</v>
      </c>
      <c r="T70" s="411">
        <v>116.7</v>
      </c>
      <c r="U70" s="411">
        <v>97.9</v>
      </c>
      <c r="V70" s="412" t="s">
        <v>197</v>
      </c>
      <c r="W70" s="411">
        <v>258.2</v>
      </c>
      <c r="X70" s="411">
        <v>113</v>
      </c>
      <c r="Y70" s="411">
        <v>275</v>
      </c>
      <c r="Z70" s="411">
        <v>109.2</v>
      </c>
      <c r="AA70" s="411">
        <v>144</v>
      </c>
      <c r="AB70" s="411">
        <v>153.9</v>
      </c>
      <c r="AC70" s="411">
        <v>174.9</v>
      </c>
      <c r="AD70" s="412" t="s">
        <v>197</v>
      </c>
      <c r="AE70" s="411">
        <v>184.9</v>
      </c>
      <c r="AF70" s="411">
        <v>144</v>
      </c>
      <c r="AG70" s="411">
        <v>134.30000000000001</v>
      </c>
      <c r="AH70" s="411">
        <v>232.6</v>
      </c>
      <c r="AI70" s="412" t="s">
        <v>197</v>
      </c>
      <c r="AJ70" s="412" t="s">
        <v>197</v>
      </c>
      <c r="AK70" s="412" t="s">
        <v>197</v>
      </c>
      <c r="AL70" s="412" t="s">
        <v>197</v>
      </c>
      <c r="AM70" s="411">
        <v>310.60000000000002</v>
      </c>
      <c r="AN70" s="411">
        <v>261.8</v>
      </c>
      <c r="AO70" s="411">
        <v>90.3</v>
      </c>
      <c r="AP70" s="411">
        <v>92.1</v>
      </c>
      <c r="AQ70" s="412" t="s">
        <v>197</v>
      </c>
      <c r="AR70" s="411">
        <v>330.8</v>
      </c>
      <c r="AS70" s="412" t="s">
        <v>197</v>
      </c>
      <c r="AT70" s="411">
        <v>192.8</v>
      </c>
      <c r="AU70" s="412" t="s">
        <v>197</v>
      </c>
      <c r="AV70" s="412" t="s">
        <v>197</v>
      </c>
      <c r="AW70" s="411">
        <v>742.6</v>
      </c>
      <c r="AX70" s="411">
        <v>2355.1</v>
      </c>
      <c r="AY70" s="412" t="s">
        <v>197</v>
      </c>
      <c r="AZ70" s="411">
        <v>214.9</v>
      </c>
      <c r="BA70" s="411">
        <v>183.4</v>
      </c>
      <c r="BB70" s="411">
        <v>184.8</v>
      </c>
      <c r="BC70" s="411">
        <v>139.9</v>
      </c>
      <c r="BD70" s="411">
        <v>191.3</v>
      </c>
      <c r="BE70" s="411">
        <v>180.4</v>
      </c>
      <c r="BF70" s="411">
        <v>157.4</v>
      </c>
      <c r="BG70" s="411">
        <v>172.9</v>
      </c>
      <c r="BH70" s="411">
        <v>171.8</v>
      </c>
      <c r="BI70" s="411">
        <v>262.60000000000002</v>
      </c>
      <c r="BJ70" s="411">
        <v>388</v>
      </c>
      <c r="BK70" s="411">
        <v>323.5</v>
      </c>
      <c r="BL70" s="411">
        <v>433.6</v>
      </c>
      <c r="BM70" s="411">
        <v>515.4</v>
      </c>
      <c r="BN70" s="411">
        <v>493.5</v>
      </c>
      <c r="BO70" s="412" t="s">
        <v>197</v>
      </c>
      <c r="BP70" s="412" t="s">
        <v>197</v>
      </c>
      <c r="BQ70" s="412" t="s">
        <v>197</v>
      </c>
      <c r="BR70" s="411">
        <v>212.2</v>
      </c>
      <c r="BS70" s="411">
        <v>305.10000000000002</v>
      </c>
      <c r="BT70" s="411">
        <v>262.7</v>
      </c>
      <c r="BU70" s="412" t="s">
        <v>197</v>
      </c>
      <c r="BV70" s="412" t="s">
        <v>197</v>
      </c>
      <c r="BW70" s="412" t="s">
        <v>197</v>
      </c>
      <c r="BX70" s="411">
        <v>74.2</v>
      </c>
      <c r="BY70" s="411">
        <v>170.4</v>
      </c>
      <c r="BZ70" s="411">
        <v>109.2</v>
      </c>
      <c r="CA70" s="411">
        <v>420.4</v>
      </c>
      <c r="CB70" s="411">
        <v>170.3</v>
      </c>
      <c r="CC70" s="411">
        <v>265.39999999999998</v>
      </c>
      <c r="CD70" s="411">
        <v>221</v>
      </c>
      <c r="CE70" s="411">
        <v>344.6</v>
      </c>
      <c r="CF70" s="411">
        <v>285.2</v>
      </c>
      <c r="CG70" s="412" t="s">
        <v>197</v>
      </c>
      <c r="CH70" s="412" t="s">
        <v>197</v>
      </c>
      <c r="CI70" s="412" t="s">
        <v>197</v>
      </c>
      <c r="CJ70" s="411">
        <v>269.89999999999998</v>
      </c>
      <c r="CK70" s="411">
        <v>339.2</v>
      </c>
      <c r="CL70" s="411">
        <v>311.10000000000002</v>
      </c>
      <c r="CM70" s="412" t="s">
        <v>197</v>
      </c>
      <c r="CN70" s="412" t="s">
        <v>197</v>
      </c>
      <c r="CO70" s="412" t="s">
        <v>197</v>
      </c>
      <c r="CP70" s="412" t="s">
        <v>197</v>
      </c>
      <c r="CQ70" s="412" t="s">
        <v>197</v>
      </c>
      <c r="CR70" s="412" t="s">
        <v>197</v>
      </c>
      <c r="CS70" s="412" t="s">
        <v>197</v>
      </c>
      <c r="CT70" s="412" t="s">
        <v>197</v>
      </c>
      <c r="CU70" s="412" t="s">
        <v>197</v>
      </c>
      <c r="CV70" s="412" t="s">
        <v>197</v>
      </c>
      <c r="CW70" s="411">
        <v>275.39999999999998</v>
      </c>
      <c r="CX70" s="411">
        <v>331.2</v>
      </c>
      <c r="CY70" s="411">
        <v>307.3</v>
      </c>
      <c r="CZ70" s="412" t="s">
        <v>197</v>
      </c>
      <c r="DA70" s="412" t="s">
        <v>197</v>
      </c>
      <c r="DB70" s="412" t="s">
        <v>197</v>
      </c>
      <c r="DC70" s="412" t="s">
        <v>197</v>
      </c>
      <c r="DD70" s="411">
        <v>143.5</v>
      </c>
      <c r="DE70" s="411">
        <v>228.9</v>
      </c>
      <c r="DF70" s="411">
        <v>176</v>
      </c>
      <c r="DG70" s="411">
        <v>255</v>
      </c>
      <c r="DH70" s="411">
        <v>137.80000000000001</v>
      </c>
      <c r="DI70" s="411">
        <v>176.8</v>
      </c>
      <c r="DJ70" s="412" t="s">
        <v>197</v>
      </c>
      <c r="DK70" s="412" t="s">
        <v>197</v>
      </c>
      <c r="DL70" s="412" t="s">
        <v>197</v>
      </c>
      <c r="DM70" s="411">
        <v>254.2</v>
      </c>
      <c r="DN70" s="411">
        <v>314.10000000000002</v>
      </c>
      <c r="DO70" s="411">
        <v>292.10000000000002</v>
      </c>
      <c r="DP70" s="412" t="s">
        <v>197</v>
      </c>
      <c r="DQ70" s="412" t="s">
        <v>197</v>
      </c>
      <c r="DR70" s="412" t="s">
        <v>197</v>
      </c>
      <c r="DS70" s="412" t="s">
        <v>197</v>
      </c>
      <c r="DT70" s="412" t="s">
        <v>197</v>
      </c>
      <c r="DU70" s="412" t="s">
        <v>197</v>
      </c>
      <c r="DV70" s="412" t="s">
        <v>197</v>
      </c>
      <c r="DW70" s="412" t="s">
        <v>197</v>
      </c>
      <c r="DX70" s="412" t="s">
        <v>197</v>
      </c>
      <c r="DY70" s="412" t="s">
        <v>197</v>
      </c>
      <c r="DZ70" s="412" t="s">
        <v>197</v>
      </c>
      <c r="EA70" s="412" t="s">
        <v>197</v>
      </c>
      <c r="EB70" s="412" t="s">
        <v>197</v>
      </c>
      <c r="EC70" s="412" t="s">
        <v>197</v>
      </c>
      <c r="ED70" s="412" t="s">
        <v>197</v>
      </c>
      <c r="EE70" s="412" t="s">
        <v>197</v>
      </c>
      <c r="EF70" s="412" t="s">
        <v>197</v>
      </c>
      <c r="EG70" s="412" t="s">
        <v>197</v>
      </c>
      <c r="EH70" s="412" t="s">
        <v>197</v>
      </c>
      <c r="EI70" s="411">
        <v>277.3</v>
      </c>
      <c r="EJ70" s="411">
        <v>334.1</v>
      </c>
      <c r="EK70" s="411">
        <v>314</v>
      </c>
      <c r="EL70" s="412" t="s">
        <v>197</v>
      </c>
      <c r="EM70" s="412" t="s">
        <v>197</v>
      </c>
      <c r="EN70" s="412" t="s">
        <v>197</v>
      </c>
      <c r="EO70" s="412" t="s">
        <v>197</v>
      </c>
      <c r="EP70" s="412" t="s">
        <v>197</v>
      </c>
      <c r="EQ70" s="412" t="s">
        <v>197</v>
      </c>
      <c r="ER70" s="412" t="s">
        <v>197</v>
      </c>
      <c r="ES70" s="412" t="s">
        <v>197</v>
      </c>
      <c r="ET70" s="411">
        <v>218.9</v>
      </c>
      <c r="EU70" s="412" t="s">
        <v>197</v>
      </c>
      <c r="EV70" s="411">
        <v>162</v>
      </c>
      <c r="EW70" s="411">
        <v>128</v>
      </c>
      <c r="EX70" s="411">
        <v>138.5</v>
      </c>
      <c r="EY70" s="412" t="s">
        <v>197</v>
      </c>
      <c r="EZ70" s="411">
        <v>188.3</v>
      </c>
      <c r="FA70" s="411">
        <v>167.4</v>
      </c>
      <c r="FB70" s="411">
        <v>175.6</v>
      </c>
      <c r="FC70" s="412" t="s">
        <v>197</v>
      </c>
      <c r="FD70" s="411">
        <v>184.2</v>
      </c>
      <c r="FE70" s="411">
        <v>85.4</v>
      </c>
      <c r="FF70" s="411">
        <v>127.2</v>
      </c>
      <c r="FG70" s="412" t="s">
        <v>197</v>
      </c>
      <c r="FH70" s="412" t="s">
        <v>197</v>
      </c>
      <c r="FI70" s="412" t="s">
        <v>197</v>
      </c>
      <c r="FJ70" s="411">
        <v>95</v>
      </c>
      <c r="FK70" s="411">
        <v>152.6</v>
      </c>
      <c r="FL70" s="411">
        <v>126.9</v>
      </c>
      <c r="FM70" s="411">
        <v>182.5</v>
      </c>
      <c r="FN70" s="411">
        <v>187.9</v>
      </c>
      <c r="FO70" s="411">
        <v>184.8</v>
      </c>
      <c r="FP70" s="411">
        <v>252.7</v>
      </c>
      <c r="FQ70" s="411">
        <v>178.5</v>
      </c>
      <c r="FR70" s="411">
        <v>204.2</v>
      </c>
      <c r="FS70" s="411">
        <v>139.9</v>
      </c>
      <c r="FT70" s="411">
        <v>110.4</v>
      </c>
      <c r="FU70" s="411">
        <v>128.9</v>
      </c>
      <c r="FV70" s="411">
        <v>168.3</v>
      </c>
      <c r="FW70" s="412" t="s">
        <v>197</v>
      </c>
      <c r="FX70" s="411">
        <v>269.7</v>
      </c>
      <c r="FY70" s="411">
        <v>147.19999999999999</v>
      </c>
      <c r="FZ70" s="411">
        <v>148.1</v>
      </c>
      <c r="GA70" s="411">
        <v>200.6</v>
      </c>
      <c r="GB70" s="411">
        <v>93.3</v>
      </c>
      <c r="GC70" s="411">
        <v>113.3</v>
      </c>
      <c r="GD70" s="412" t="s">
        <v>197</v>
      </c>
      <c r="GE70" s="412" t="s">
        <v>197</v>
      </c>
      <c r="GF70" s="412" t="s">
        <v>197</v>
      </c>
      <c r="GG70" s="411">
        <v>386.8</v>
      </c>
      <c r="GH70" s="411">
        <v>202.4</v>
      </c>
      <c r="GI70" s="411">
        <v>203.4</v>
      </c>
      <c r="GJ70" s="412" t="s">
        <v>197</v>
      </c>
      <c r="GK70" s="412" t="s">
        <v>197</v>
      </c>
      <c r="GL70" s="412" t="s">
        <v>197</v>
      </c>
      <c r="GM70" s="411">
        <v>364.4</v>
      </c>
      <c r="GN70" s="411">
        <v>986.3</v>
      </c>
      <c r="GO70" s="411">
        <v>766.2</v>
      </c>
      <c r="GP70" s="411">
        <v>104.4</v>
      </c>
      <c r="GQ70" s="411">
        <v>126.3</v>
      </c>
      <c r="GR70" s="411">
        <v>118.5</v>
      </c>
      <c r="GS70" s="411">
        <v>21.8</v>
      </c>
      <c r="GT70" s="411">
        <v>36</v>
      </c>
      <c r="GU70" s="411">
        <v>33.1</v>
      </c>
      <c r="GV70" s="412" t="s">
        <v>197</v>
      </c>
      <c r="GW70" s="412" t="s">
        <v>197</v>
      </c>
      <c r="GX70" s="412" t="s">
        <v>197</v>
      </c>
      <c r="GY70" s="411">
        <v>180.3</v>
      </c>
      <c r="GZ70" s="411">
        <v>180.2</v>
      </c>
      <c r="HA70" s="411">
        <v>180.3</v>
      </c>
      <c r="HB70" s="411">
        <v>223.7</v>
      </c>
      <c r="HC70" s="411">
        <v>145.6</v>
      </c>
      <c r="HD70" s="411">
        <v>169.4</v>
      </c>
      <c r="HE70" s="412" t="s">
        <v>197</v>
      </c>
      <c r="HF70" s="412" t="s">
        <v>197</v>
      </c>
      <c r="HG70" s="412" t="s">
        <v>197</v>
      </c>
      <c r="HH70" s="412" t="s">
        <v>197</v>
      </c>
      <c r="HI70" s="412" t="s">
        <v>197</v>
      </c>
      <c r="HJ70" s="412" t="s">
        <v>197</v>
      </c>
      <c r="HK70" s="412" t="s">
        <v>197</v>
      </c>
      <c r="HL70" s="412" t="s">
        <v>197</v>
      </c>
      <c r="HM70" s="412" t="s">
        <v>197</v>
      </c>
      <c r="HN70" s="412" t="s">
        <v>197</v>
      </c>
      <c r="HO70" s="411">
        <v>319.3</v>
      </c>
      <c r="HP70" s="411">
        <v>310.60000000000002</v>
      </c>
      <c r="HQ70" s="411">
        <v>315</v>
      </c>
      <c r="HR70" s="411">
        <v>215.9</v>
      </c>
      <c r="HS70" s="411">
        <v>230.6</v>
      </c>
      <c r="HT70" s="411">
        <v>225.5</v>
      </c>
      <c r="HU70" s="411">
        <v>84.2</v>
      </c>
      <c r="HV70" s="411">
        <v>115.1</v>
      </c>
      <c r="HW70" s="411">
        <v>113.5</v>
      </c>
      <c r="HX70" s="412" t="s">
        <v>197</v>
      </c>
      <c r="HY70" s="412" t="s">
        <v>197</v>
      </c>
      <c r="HZ70" s="412" t="s">
        <v>197</v>
      </c>
      <c r="IA70" s="412" t="s">
        <v>197</v>
      </c>
      <c r="IB70" s="412" t="s">
        <v>197</v>
      </c>
      <c r="IC70" s="412" t="s">
        <v>197</v>
      </c>
      <c r="ID70" s="411">
        <v>9.6</v>
      </c>
      <c r="IE70" s="412" t="s">
        <v>197</v>
      </c>
      <c r="IF70" s="412" t="s">
        <v>197</v>
      </c>
      <c r="IG70" s="412" t="s">
        <v>197</v>
      </c>
      <c r="IH70" s="411">
        <v>192.4</v>
      </c>
      <c r="II70" s="412" t="s">
        <v>197</v>
      </c>
      <c r="IJ70" s="412" t="s">
        <v>197</v>
      </c>
      <c r="IK70" s="412" t="s">
        <v>197</v>
      </c>
      <c r="IL70" s="412" t="s">
        <v>197</v>
      </c>
      <c r="IM70" s="412" t="s">
        <v>197</v>
      </c>
      <c r="IN70" s="412" t="s">
        <v>197</v>
      </c>
      <c r="IO70" s="412" t="s">
        <v>197</v>
      </c>
      <c r="IP70" s="412" t="s">
        <v>197</v>
      </c>
      <c r="IQ70" s="411">
        <v>154.6</v>
      </c>
      <c r="IR70" s="411">
        <v>58.7</v>
      </c>
      <c r="IS70" s="411">
        <v>128.9</v>
      </c>
      <c r="IT70" s="411">
        <v>103</v>
      </c>
      <c r="IU70" s="411">
        <v>132.6</v>
      </c>
      <c r="IV70" s="411">
        <v>97.6</v>
      </c>
      <c r="IW70" s="411">
        <v>104.9</v>
      </c>
      <c r="IX70" s="412" t="s">
        <v>197</v>
      </c>
      <c r="IY70" s="412" t="s">
        <v>197</v>
      </c>
      <c r="IZ70" s="412" t="s">
        <v>197</v>
      </c>
      <c r="JA70" s="412" t="s">
        <v>197</v>
      </c>
      <c r="JB70" s="412" t="s">
        <v>197</v>
      </c>
      <c r="JC70" s="411">
        <v>87.8</v>
      </c>
      <c r="JD70" s="411">
        <v>212.5</v>
      </c>
      <c r="JE70" s="411">
        <v>184.4</v>
      </c>
      <c r="JF70" s="49" t="s">
        <v>87</v>
      </c>
      <c r="JG70" s="49" t="s">
        <v>87</v>
      </c>
      <c r="JH70" s="49" t="s">
        <v>87</v>
      </c>
      <c r="JI70" s="49">
        <v>107.8</v>
      </c>
      <c r="JJ70" s="49">
        <v>101.1</v>
      </c>
      <c r="JK70" s="49">
        <v>122.8</v>
      </c>
      <c r="JL70" s="49">
        <v>135.6</v>
      </c>
      <c r="JM70" s="49">
        <v>173.5</v>
      </c>
      <c r="JN70" s="49">
        <v>172.3</v>
      </c>
      <c r="JO70" s="49" t="s">
        <v>87</v>
      </c>
    </row>
    <row r="71" spans="1:275">
      <c r="A71" s="45"/>
      <c r="B71" s="46" t="s">
        <v>1787</v>
      </c>
      <c r="C71" s="300" t="s">
        <v>1290</v>
      </c>
      <c r="D71" s="46" t="s">
        <v>126</v>
      </c>
      <c r="E71" s="300" t="s">
        <v>7</v>
      </c>
      <c r="F71" s="47" t="s">
        <v>197</v>
      </c>
      <c r="G71" s="47" t="s">
        <v>197</v>
      </c>
      <c r="H71" s="411">
        <v>96.3</v>
      </c>
      <c r="I71" s="411">
        <v>102.7</v>
      </c>
      <c r="J71" s="411">
        <v>110.4</v>
      </c>
      <c r="K71" s="411">
        <v>22.7</v>
      </c>
      <c r="L71" s="411">
        <v>68.099999999999994</v>
      </c>
      <c r="M71" s="411">
        <v>155.19999999999999</v>
      </c>
      <c r="N71" s="411">
        <v>49.1</v>
      </c>
      <c r="O71" s="412" t="s">
        <v>197</v>
      </c>
      <c r="P71" s="411">
        <v>124.2</v>
      </c>
      <c r="Q71" s="411">
        <v>25.8</v>
      </c>
      <c r="R71" s="411">
        <v>111.2</v>
      </c>
      <c r="S71" s="411">
        <v>70.3</v>
      </c>
      <c r="T71" s="411">
        <v>61.6</v>
      </c>
      <c r="U71" s="411">
        <v>181.7</v>
      </c>
      <c r="V71" s="412" t="s">
        <v>197</v>
      </c>
      <c r="W71" s="412" t="s">
        <v>197</v>
      </c>
      <c r="X71" s="412" t="s">
        <v>197</v>
      </c>
      <c r="Y71" s="412" t="s">
        <v>197</v>
      </c>
      <c r="Z71" s="411">
        <v>61.7</v>
      </c>
      <c r="AA71" s="411">
        <v>142.19999999999999</v>
      </c>
      <c r="AB71" s="411">
        <v>118.1</v>
      </c>
      <c r="AC71" s="411">
        <v>64.400000000000006</v>
      </c>
      <c r="AD71" s="411">
        <v>133.30000000000001</v>
      </c>
      <c r="AE71" s="411">
        <v>85.7</v>
      </c>
      <c r="AF71" s="411">
        <v>56.5</v>
      </c>
      <c r="AG71" s="411">
        <v>144</v>
      </c>
      <c r="AH71" s="411">
        <v>95.2</v>
      </c>
      <c r="AI71" s="412" t="s">
        <v>197</v>
      </c>
      <c r="AJ71" s="412" t="s">
        <v>197</v>
      </c>
      <c r="AK71" s="411">
        <v>140.30000000000001</v>
      </c>
      <c r="AL71" s="412" t="s">
        <v>197</v>
      </c>
      <c r="AM71" s="412" t="s">
        <v>197</v>
      </c>
      <c r="AN71" s="412" t="s">
        <v>197</v>
      </c>
      <c r="AO71" s="412" t="s">
        <v>197</v>
      </c>
      <c r="AP71" s="412" t="s">
        <v>197</v>
      </c>
      <c r="AQ71" s="411">
        <v>212.5</v>
      </c>
      <c r="AR71" s="411">
        <v>67.5</v>
      </c>
      <c r="AS71" s="412" t="s">
        <v>197</v>
      </c>
      <c r="AT71" s="411">
        <v>60.8</v>
      </c>
      <c r="AU71" s="412" t="s">
        <v>197</v>
      </c>
      <c r="AV71" s="411">
        <v>50.9</v>
      </c>
      <c r="AW71" s="412" t="s">
        <v>197</v>
      </c>
      <c r="AX71" s="411">
        <v>51.6</v>
      </c>
      <c r="AY71" s="412" t="s">
        <v>197</v>
      </c>
      <c r="AZ71" s="411">
        <v>56.9</v>
      </c>
      <c r="BA71" s="411">
        <v>85.8</v>
      </c>
      <c r="BB71" s="411">
        <v>84.6</v>
      </c>
      <c r="BC71" s="411">
        <v>91.4</v>
      </c>
      <c r="BD71" s="411">
        <v>81.099999999999994</v>
      </c>
      <c r="BE71" s="411">
        <v>83.3</v>
      </c>
      <c r="BF71" s="411">
        <v>56.4</v>
      </c>
      <c r="BG71" s="411">
        <v>61</v>
      </c>
      <c r="BH71" s="411">
        <v>60.7</v>
      </c>
      <c r="BI71" s="411">
        <v>37.299999999999997</v>
      </c>
      <c r="BJ71" s="411">
        <v>45.4</v>
      </c>
      <c r="BK71" s="411">
        <v>41.3</v>
      </c>
      <c r="BL71" s="411">
        <v>31.9</v>
      </c>
      <c r="BM71" s="411">
        <v>36.799999999999997</v>
      </c>
      <c r="BN71" s="411">
        <v>35.5</v>
      </c>
      <c r="BO71" s="412" t="s">
        <v>197</v>
      </c>
      <c r="BP71" s="412" t="s">
        <v>197</v>
      </c>
      <c r="BQ71" s="412" t="s">
        <v>197</v>
      </c>
      <c r="BR71" s="412" t="s">
        <v>197</v>
      </c>
      <c r="BS71" s="412" t="s">
        <v>197</v>
      </c>
      <c r="BT71" s="412" t="s">
        <v>197</v>
      </c>
      <c r="BU71" s="412" t="s">
        <v>197</v>
      </c>
      <c r="BV71" s="412" t="s">
        <v>197</v>
      </c>
      <c r="BW71" s="412" t="s">
        <v>197</v>
      </c>
      <c r="BX71" s="412" t="s">
        <v>197</v>
      </c>
      <c r="BY71" s="412" t="s">
        <v>197</v>
      </c>
      <c r="BZ71" s="412" t="s">
        <v>197</v>
      </c>
      <c r="CA71" s="412" t="s">
        <v>197</v>
      </c>
      <c r="CB71" s="412" t="s">
        <v>197</v>
      </c>
      <c r="CC71" s="412" t="s">
        <v>197</v>
      </c>
      <c r="CD71" s="412" t="s">
        <v>197</v>
      </c>
      <c r="CE71" s="412" t="s">
        <v>197</v>
      </c>
      <c r="CF71" s="412" t="s">
        <v>197</v>
      </c>
      <c r="CG71" s="412" t="s">
        <v>197</v>
      </c>
      <c r="CH71" s="412" t="s">
        <v>197</v>
      </c>
      <c r="CI71" s="412" t="s">
        <v>197</v>
      </c>
      <c r="CJ71" s="411">
        <v>59.8</v>
      </c>
      <c r="CK71" s="411">
        <v>91.5</v>
      </c>
      <c r="CL71" s="411">
        <v>78.400000000000006</v>
      </c>
      <c r="CM71" s="412" t="s">
        <v>197</v>
      </c>
      <c r="CN71" s="412" t="s">
        <v>197</v>
      </c>
      <c r="CO71" s="412" t="s">
        <v>197</v>
      </c>
      <c r="CP71" s="412" t="s">
        <v>197</v>
      </c>
      <c r="CQ71" s="412" t="s">
        <v>197</v>
      </c>
      <c r="CR71" s="412" t="s">
        <v>197</v>
      </c>
      <c r="CS71" s="412" t="s">
        <v>197</v>
      </c>
      <c r="CT71" s="412" t="s">
        <v>197</v>
      </c>
      <c r="CU71" s="412" t="s">
        <v>197</v>
      </c>
      <c r="CV71" s="412" t="s">
        <v>197</v>
      </c>
      <c r="CW71" s="411">
        <v>32.799999999999997</v>
      </c>
      <c r="CX71" s="411">
        <v>31.4</v>
      </c>
      <c r="CY71" s="411">
        <v>32</v>
      </c>
      <c r="CZ71" s="412" t="s">
        <v>197</v>
      </c>
      <c r="DA71" s="412" t="s">
        <v>197</v>
      </c>
      <c r="DB71" s="412" t="s">
        <v>197</v>
      </c>
      <c r="DC71" s="412" t="s">
        <v>197</v>
      </c>
      <c r="DD71" s="412" t="s">
        <v>197</v>
      </c>
      <c r="DE71" s="412" t="s">
        <v>197</v>
      </c>
      <c r="DF71" s="412" t="s">
        <v>197</v>
      </c>
      <c r="DG71" s="412" t="s">
        <v>197</v>
      </c>
      <c r="DH71" s="412" t="s">
        <v>197</v>
      </c>
      <c r="DI71" s="412" t="s">
        <v>197</v>
      </c>
      <c r="DJ71" s="411">
        <v>23.1</v>
      </c>
      <c r="DK71" s="411">
        <v>66.8</v>
      </c>
      <c r="DL71" s="411">
        <v>46.4</v>
      </c>
      <c r="DM71" s="411">
        <v>59.1</v>
      </c>
      <c r="DN71" s="411">
        <v>96.3</v>
      </c>
      <c r="DO71" s="411">
        <v>82.3</v>
      </c>
      <c r="DP71" s="412" t="s">
        <v>197</v>
      </c>
      <c r="DQ71" s="412" t="s">
        <v>197</v>
      </c>
      <c r="DR71" s="412" t="s">
        <v>197</v>
      </c>
      <c r="DS71" s="412" t="s">
        <v>197</v>
      </c>
      <c r="DT71" s="412" t="s">
        <v>197</v>
      </c>
      <c r="DU71" s="412" t="s">
        <v>197</v>
      </c>
      <c r="DV71" s="412" t="s">
        <v>197</v>
      </c>
      <c r="DW71" s="412" t="s">
        <v>197</v>
      </c>
      <c r="DX71" s="412" t="s">
        <v>197</v>
      </c>
      <c r="DY71" s="412" t="s">
        <v>197</v>
      </c>
      <c r="DZ71" s="412" t="s">
        <v>197</v>
      </c>
      <c r="EA71" s="412" t="s">
        <v>197</v>
      </c>
      <c r="EB71" s="412" t="s">
        <v>197</v>
      </c>
      <c r="EC71" s="412" t="s">
        <v>197</v>
      </c>
      <c r="ED71" s="412" t="s">
        <v>197</v>
      </c>
      <c r="EE71" s="412" t="s">
        <v>197</v>
      </c>
      <c r="EF71" s="412" t="s">
        <v>197</v>
      </c>
      <c r="EG71" s="412" t="s">
        <v>197</v>
      </c>
      <c r="EH71" s="412" t="s">
        <v>197</v>
      </c>
      <c r="EI71" s="411">
        <v>61.1</v>
      </c>
      <c r="EJ71" s="411">
        <v>68.5</v>
      </c>
      <c r="EK71" s="411">
        <v>65.900000000000006</v>
      </c>
      <c r="EL71" s="412" t="s">
        <v>197</v>
      </c>
      <c r="EM71" s="412" t="s">
        <v>197</v>
      </c>
      <c r="EN71" s="412" t="s">
        <v>197</v>
      </c>
      <c r="EO71" s="412" t="s">
        <v>197</v>
      </c>
      <c r="EP71" s="412" t="s">
        <v>197</v>
      </c>
      <c r="EQ71" s="412" t="s">
        <v>197</v>
      </c>
      <c r="ER71" s="412" t="s">
        <v>197</v>
      </c>
      <c r="ES71" s="412" t="s">
        <v>197</v>
      </c>
      <c r="ET71" s="411">
        <v>60.7</v>
      </c>
      <c r="EU71" s="412" t="s">
        <v>197</v>
      </c>
      <c r="EV71" s="411">
        <v>66.099999999999994</v>
      </c>
      <c r="EW71" s="411">
        <v>82.6</v>
      </c>
      <c r="EX71" s="411">
        <v>77.400000000000006</v>
      </c>
      <c r="EY71" s="412" t="s">
        <v>197</v>
      </c>
      <c r="EZ71" s="411">
        <v>47.2</v>
      </c>
      <c r="FA71" s="411">
        <v>93.2</v>
      </c>
      <c r="FB71" s="411">
        <v>75.099999999999994</v>
      </c>
      <c r="FC71" s="411">
        <v>67</v>
      </c>
      <c r="FD71" s="411">
        <v>73.900000000000006</v>
      </c>
      <c r="FE71" s="411">
        <v>98.4</v>
      </c>
      <c r="FF71" s="411">
        <v>87.9</v>
      </c>
      <c r="FG71" s="412" t="s">
        <v>197</v>
      </c>
      <c r="FH71" s="412" t="s">
        <v>197</v>
      </c>
      <c r="FI71" s="412" t="s">
        <v>197</v>
      </c>
      <c r="FJ71" s="411">
        <v>52.1</v>
      </c>
      <c r="FK71" s="411">
        <v>40</v>
      </c>
      <c r="FL71" s="411">
        <v>45.4</v>
      </c>
      <c r="FM71" s="411">
        <v>47.9</v>
      </c>
      <c r="FN71" s="411">
        <v>81.2</v>
      </c>
      <c r="FO71" s="411">
        <v>61.8</v>
      </c>
      <c r="FP71" s="411">
        <v>53.9</v>
      </c>
      <c r="FQ71" s="411">
        <v>94.2</v>
      </c>
      <c r="FR71" s="411">
        <v>80.2</v>
      </c>
      <c r="FS71" s="411">
        <v>42.1</v>
      </c>
      <c r="FT71" s="411">
        <v>84.3</v>
      </c>
      <c r="FU71" s="411">
        <v>57.9</v>
      </c>
      <c r="FV71" s="411">
        <v>45.4</v>
      </c>
      <c r="FW71" s="412" t="s">
        <v>197</v>
      </c>
      <c r="FX71" s="411">
        <v>63.9</v>
      </c>
      <c r="FY71" s="411">
        <v>98.8</v>
      </c>
      <c r="FZ71" s="411">
        <v>98.5</v>
      </c>
      <c r="GA71" s="411">
        <v>60.4</v>
      </c>
      <c r="GB71" s="411">
        <v>66.5</v>
      </c>
      <c r="GC71" s="411">
        <v>65.400000000000006</v>
      </c>
      <c r="GD71" s="412" t="s">
        <v>197</v>
      </c>
      <c r="GE71" s="412" t="s">
        <v>197</v>
      </c>
      <c r="GF71" s="412" t="s">
        <v>197</v>
      </c>
      <c r="GG71" s="411">
        <v>157.69999999999999</v>
      </c>
      <c r="GH71" s="411">
        <v>202.5</v>
      </c>
      <c r="GI71" s="411">
        <v>202.2</v>
      </c>
      <c r="GJ71" s="412" t="s">
        <v>197</v>
      </c>
      <c r="GK71" s="412" t="s">
        <v>197</v>
      </c>
      <c r="GL71" s="412" t="s">
        <v>197</v>
      </c>
      <c r="GM71" s="411">
        <v>60.7</v>
      </c>
      <c r="GN71" s="411">
        <v>46.2</v>
      </c>
      <c r="GO71" s="411">
        <v>51.5</v>
      </c>
      <c r="GP71" s="411">
        <v>56.7</v>
      </c>
      <c r="GQ71" s="411">
        <v>73.8</v>
      </c>
      <c r="GR71" s="411">
        <v>67.7</v>
      </c>
      <c r="GS71" s="412" t="s">
        <v>197</v>
      </c>
      <c r="GT71" s="411">
        <v>87.7</v>
      </c>
      <c r="GU71" s="411">
        <v>69.900000000000006</v>
      </c>
      <c r="GV71" s="411">
        <v>144.80000000000001</v>
      </c>
      <c r="GW71" s="411">
        <v>346.9</v>
      </c>
      <c r="GX71" s="411">
        <v>263.89999999999998</v>
      </c>
      <c r="GY71" s="411">
        <v>55.1</v>
      </c>
      <c r="GZ71" s="411">
        <v>76.5</v>
      </c>
      <c r="HA71" s="411">
        <v>66</v>
      </c>
      <c r="HB71" s="411">
        <v>40.1</v>
      </c>
      <c r="HC71" s="411">
        <v>50.6</v>
      </c>
      <c r="HD71" s="411">
        <v>47.4</v>
      </c>
      <c r="HE71" s="411">
        <v>498.6</v>
      </c>
      <c r="HF71" s="411">
        <v>203</v>
      </c>
      <c r="HG71" s="411">
        <v>219.2</v>
      </c>
      <c r="HH71" s="412" t="s">
        <v>197</v>
      </c>
      <c r="HI71" s="412" t="s">
        <v>197</v>
      </c>
      <c r="HJ71" s="412" t="s">
        <v>197</v>
      </c>
      <c r="HK71" s="412" t="s">
        <v>197</v>
      </c>
      <c r="HL71" s="412" t="s">
        <v>197</v>
      </c>
      <c r="HM71" s="412" t="s">
        <v>197</v>
      </c>
      <c r="HN71" s="412" t="s">
        <v>197</v>
      </c>
      <c r="HO71" s="411">
        <v>74.900000000000006</v>
      </c>
      <c r="HP71" s="411">
        <v>110.8</v>
      </c>
      <c r="HQ71" s="411">
        <v>92.6</v>
      </c>
      <c r="HR71" s="412" t="s">
        <v>197</v>
      </c>
      <c r="HS71" s="412" t="s">
        <v>197</v>
      </c>
      <c r="HT71" s="412" t="s">
        <v>197</v>
      </c>
      <c r="HU71" s="411">
        <v>119.2</v>
      </c>
      <c r="HV71" s="411">
        <v>89</v>
      </c>
      <c r="HW71" s="411">
        <v>90.6</v>
      </c>
      <c r="HX71" s="412" t="s">
        <v>197</v>
      </c>
      <c r="HY71" s="412" t="s">
        <v>197</v>
      </c>
      <c r="HZ71" s="411">
        <v>60.9</v>
      </c>
      <c r="IA71" s="412" t="s">
        <v>197</v>
      </c>
      <c r="IB71" s="412" t="s">
        <v>197</v>
      </c>
      <c r="IC71" s="412" t="s">
        <v>197</v>
      </c>
      <c r="ID71" s="411">
        <v>14.5</v>
      </c>
      <c r="IE71" s="412" t="s">
        <v>197</v>
      </c>
      <c r="IF71" s="412" t="s">
        <v>197</v>
      </c>
      <c r="IG71" s="412" t="s">
        <v>197</v>
      </c>
      <c r="IH71" s="411">
        <v>28.4</v>
      </c>
      <c r="II71" s="412" t="s">
        <v>197</v>
      </c>
      <c r="IJ71" s="412" t="s">
        <v>197</v>
      </c>
      <c r="IK71" s="412" t="s">
        <v>197</v>
      </c>
      <c r="IL71" s="412" t="s">
        <v>197</v>
      </c>
      <c r="IM71" s="412" t="s">
        <v>197</v>
      </c>
      <c r="IN71" s="412" t="s">
        <v>197</v>
      </c>
      <c r="IO71" s="412" t="s">
        <v>197</v>
      </c>
      <c r="IP71" s="412" t="s">
        <v>197</v>
      </c>
      <c r="IQ71" s="411">
        <v>52.1</v>
      </c>
      <c r="IR71" s="411">
        <v>31.7</v>
      </c>
      <c r="IS71" s="411">
        <v>46.4</v>
      </c>
      <c r="IT71" s="411">
        <v>41</v>
      </c>
      <c r="IU71" s="411">
        <v>40.200000000000003</v>
      </c>
      <c r="IV71" s="411">
        <v>189.3</v>
      </c>
      <c r="IW71" s="411">
        <v>158.1</v>
      </c>
      <c r="IX71" s="412" t="s">
        <v>197</v>
      </c>
      <c r="IY71" s="412" t="s">
        <v>197</v>
      </c>
      <c r="IZ71" s="412" t="s">
        <v>197</v>
      </c>
      <c r="JA71" s="412" t="s">
        <v>197</v>
      </c>
      <c r="JB71" s="412" t="s">
        <v>197</v>
      </c>
      <c r="JC71" s="411">
        <v>10</v>
      </c>
      <c r="JD71" s="411">
        <v>44.8</v>
      </c>
      <c r="JE71" s="411">
        <v>36.799999999999997</v>
      </c>
      <c r="JF71" s="48" t="s">
        <v>87</v>
      </c>
      <c r="JG71" s="48" t="s">
        <v>87</v>
      </c>
      <c r="JH71" s="48">
        <v>44.3</v>
      </c>
      <c r="JI71" s="48">
        <v>83.7</v>
      </c>
      <c r="JJ71" s="48">
        <v>32.9</v>
      </c>
      <c r="JK71" s="48">
        <v>28.2</v>
      </c>
      <c r="JL71" s="48">
        <v>52.6</v>
      </c>
      <c r="JM71" s="48">
        <v>34.1</v>
      </c>
      <c r="JN71" s="48">
        <v>29.3</v>
      </c>
      <c r="JO71" s="48" t="s">
        <v>87</v>
      </c>
    </row>
    <row r="72" spans="1:275">
      <c r="A72" s="45"/>
      <c r="B72" s="46" t="s">
        <v>1788</v>
      </c>
      <c r="C72" s="300" t="s">
        <v>1291</v>
      </c>
      <c r="D72" s="46" t="s">
        <v>126</v>
      </c>
      <c r="E72" s="300" t="s">
        <v>7</v>
      </c>
      <c r="F72" s="47" t="s">
        <v>197</v>
      </c>
      <c r="G72" s="47" t="s">
        <v>197</v>
      </c>
      <c r="H72" s="411">
        <v>101.6</v>
      </c>
      <c r="I72" s="411">
        <v>98.3</v>
      </c>
      <c r="J72" s="411">
        <v>123.1</v>
      </c>
      <c r="K72" s="412" t="s">
        <v>197</v>
      </c>
      <c r="L72" s="411">
        <v>5.9</v>
      </c>
      <c r="M72" s="411">
        <v>91.6</v>
      </c>
      <c r="N72" s="411">
        <v>22.9</v>
      </c>
      <c r="O72" s="412" t="s">
        <v>197</v>
      </c>
      <c r="P72" s="411">
        <v>93.8</v>
      </c>
      <c r="Q72" s="412" t="s">
        <v>197</v>
      </c>
      <c r="R72" s="411">
        <v>112.6</v>
      </c>
      <c r="S72" s="411">
        <v>14.2</v>
      </c>
      <c r="T72" s="412" t="s">
        <v>197</v>
      </c>
      <c r="U72" s="411">
        <v>107.1</v>
      </c>
      <c r="V72" s="412" t="s">
        <v>197</v>
      </c>
      <c r="W72" s="412" t="s">
        <v>197</v>
      </c>
      <c r="X72" s="412" t="s">
        <v>197</v>
      </c>
      <c r="Y72" s="412" t="s">
        <v>197</v>
      </c>
      <c r="Z72" s="412" t="s">
        <v>197</v>
      </c>
      <c r="AA72" s="412" t="s">
        <v>197</v>
      </c>
      <c r="AB72" s="412" t="s">
        <v>197</v>
      </c>
      <c r="AC72" s="412" t="s">
        <v>197</v>
      </c>
      <c r="AD72" s="412" t="s">
        <v>197</v>
      </c>
      <c r="AE72" s="412" t="s">
        <v>197</v>
      </c>
      <c r="AF72" s="412" t="s">
        <v>197</v>
      </c>
      <c r="AG72" s="412" t="s">
        <v>197</v>
      </c>
      <c r="AH72" s="411">
        <v>26.5</v>
      </c>
      <c r="AI72" s="412" t="s">
        <v>197</v>
      </c>
      <c r="AJ72" s="412" t="s">
        <v>197</v>
      </c>
      <c r="AK72" s="412" t="s">
        <v>197</v>
      </c>
      <c r="AL72" s="412" t="s">
        <v>197</v>
      </c>
      <c r="AM72" s="412" t="s">
        <v>197</v>
      </c>
      <c r="AN72" s="412" t="s">
        <v>197</v>
      </c>
      <c r="AO72" s="412" t="s">
        <v>197</v>
      </c>
      <c r="AP72" s="412" t="s">
        <v>197</v>
      </c>
      <c r="AQ72" s="412" t="s">
        <v>197</v>
      </c>
      <c r="AR72" s="412" t="s">
        <v>197</v>
      </c>
      <c r="AS72" s="412" t="s">
        <v>197</v>
      </c>
      <c r="AT72" s="412" t="s">
        <v>197</v>
      </c>
      <c r="AU72" s="412" t="s">
        <v>197</v>
      </c>
      <c r="AV72" s="412" t="s">
        <v>197</v>
      </c>
      <c r="AW72" s="412" t="s">
        <v>197</v>
      </c>
      <c r="AX72" s="412" t="s">
        <v>197</v>
      </c>
      <c r="AY72" s="412" t="s">
        <v>197</v>
      </c>
      <c r="AZ72" s="411">
        <v>39.200000000000003</v>
      </c>
      <c r="BA72" s="411">
        <v>31.2</v>
      </c>
      <c r="BB72" s="411">
        <v>31.5</v>
      </c>
      <c r="BC72" s="411">
        <v>70.8</v>
      </c>
      <c r="BD72" s="411">
        <v>33.9</v>
      </c>
      <c r="BE72" s="411">
        <v>42.1</v>
      </c>
      <c r="BF72" s="411">
        <v>42.9</v>
      </c>
      <c r="BG72" s="411">
        <v>21.3</v>
      </c>
      <c r="BH72" s="411">
        <v>22.8</v>
      </c>
      <c r="BI72" s="412" t="s">
        <v>197</v>
      </c>
      <c r="BJ72" s="412" t="s">
        <v>197</v>
      </c>
      <c r="BK72" s="412" t="s">
        <v>197</v>
      </c>
      <c r="BL72" s="412" t="s">
        <v>197</v>
      </c>
      <c r="BM72" s="412" t="s">
        <v>197</v>
      </c>
      <c r="BN72" s="412" t="s">
        <v>197</v>
      </c>
      <c r="BO72" s="412" t="s">
        <v>197</v>
      </c>
      <c r="BP72" s="412" t="s">
        <v>197</v>
      </c>
      <c r="BQ72" s="412" t="s">
        <v>197</v>
      </c>
      <c r="BR72" s="412" t="s">
        <v>197</v>
      </c>
      <c r="BS72" s="412" t="s">
        <v>197</v>
      </c>
      <c r="BT72" s="412" t="s">
        <v>197</v>
      </c>
      <c r="BU72" s="412" t="s">
        <v>197</v>
      </c>
      <c r="BV72" s="412" t="s">
        <v>197</v>
      </c>
      <c r="BW72" s="412" t="s">
        <v>197</v>
      </c>
      <c r="BX72" s="412" t="s">
        <v>197</v>
      </c>
      <c r="BY72" s="412" t="s">
        <v>197</v>
      </c>
      <c r="BZ72" s="412" t="s">
        <v>197</v>
      </c>
      <c r="CA72" s="412" t="s">
        <v>197</v>
      </c>
      <c r="CB72" s="412" t="s">
        <v>197</v>
      </c>
      <c r="CC72" s="412" t="s">
        <v>197</v>
      </c>
      <c r="CD72" s="412" t="s">
        <v>197</v>
      </c>
      <c r="CE72" s="412" t="s">
        <v>197</v>
      </c>
      <c r="CF72" s="412" t="s">
        <v>197</v>
      </c>
      <c r="CG72" s="412" t="s">
        <v>197</v>
      </c>
      <c r="CH72" s="412" t="s">
        <v>197</v>
      </c>
      <c r="CI72" s="412" t="s">
        <v>197</v>
      </c>
      <c r="CJ72" s="412" t="s">
        <v>197</v>
      </c>
      <c r="CK72" s="412" t="s">
        <v>197</v>
      </c>
      <c r="CL72" s="412" t="s">
        <v>197</v>
      </c>
      <c r="CM72" s="412" t="s">
        <v>197</v>
      </c>
      <c r="CN72" s="412" t="s">
        <v>197</v>
      </c>
      <c r="CO72" s="412" t="s">
        <v>197</v>
      </c>
      <c r="CP72" s="412" t="s">
        <v>197</v>
      </c>
      <c r="CQ72" s="412" t="s">
        <v>197</v>
      </c>
      <c r="CR72" s="412" t="s">
        <v>197</v>
      </c>
      <c r="CS72" s="412" t="s">
        <v>197</v>
      </c>
      <c r="CT72" s="412" t="s">
        <v>197</v>
      </c>
      <c r="CU72" s="412" t="s">
        <v>197</v>
      </c>
      <c r="CV72" s="412" t="s">
        <v>197</v>
      </c>
      <c r="CW72" s="412" t="s">
        <v>197</v>
      </c>
      <c r="CX72" s="412" t="s">
        <v>197</v>
      </c>
      <c r="CY72" s="412" t="s">
        <v>197</v>
      </c>
      <c r="CZ72" s="412" t="s">
        <v>197</v>
      </c>
      <c r="DA72" s="412" t="s">
        <v>197</v>
      </c>
      <c r="DB72" s="412" t="s">
        <v>197</v>
      </c>
      <c r="DC72" s="412" t="s">
        <v>197</v>
      </c>
      <c r="DD72" s="412" t="s">
        <v>197</v>
      </c>
      <c r="DE72" s="412" t="s">
        <v>197</v>
      </c>
      <c r="DF72" s="412" t="s">
        <v>197</v>
      </c>
      <c r="DG72" s="412" t="s">
        <v>197</v>
      </c>
      <c r="DH72" s="412" t="s">
        <v>197</v>
      </c>
      <c r="DI72" s="412" t="s">
        <v>197</v>
      </c>
      <c r="DJ72" s="412" t="s">
        <v>197</v>
      </c>
      <c r="DK72" s="412" t="s">
        <v>197</v>
      </c>
      <c r="DL72" s="412" t="s">
        <v>197</v>
      </c>
      <c r="DM72" s="412" t="s">
        <v>197</v>
      </c>
      <c r="DN72" s="412" t="s">
        <v>197</v>
      </c>
      <c r="DO72" s="412" t="s">
        <v>197</v>
      </c>
      <c r="DP72" s="412" t="s">
        <v>197</v>
      </c>
      <c r="DQ72" s="412" t="s">
        <v>197</v>
      </c>
      <c r="DR72" s="412" t="s">
        <v>197</v>
      </c>
      <c r="DS72" s="412" t="s">
        <v>197</v>
      </c>
      <c r="DT72" s="412" t="s">
        <v>197</v>
      </c>
      <c r="DU72" s="412" t="s">
        <v>197</v>
      </c>
      <c r="DV72" s="412" t="s">
        <v>197</v>
      </c>
      <c r="DW72" s="412" t="s">
        <v>197</v>
      </c>
      <c r="DX72" s="412" t="s">
        <v>197</v>
      </c>
      <c r="DY72" s="412" t="s">
        <v>197</v>
      </c>
      <c r="DZ72" s="412" t="s">
        <v>197</v>
      </c>
      <c r="EA72" s="412" t="s">
        <v>197</v>
      </c>
      <c r="EB72" s="412" t="s">
        <v>197</v>
      </c>
      <c r="EC72" s="412" t="s">
        <v>197</v>
      </c>
      <c r="ED72" s="412" t="s">
        <v>197</v>
      </c>
      <c r="EE72" s="412" t="s">
        <v>197</v>
      </c>
      <c r="EF72" s="412" t="s">
        <v>197</v>
      </c>
      <c r="EG72" s="412" t="s">
        <v>197</v>
      </c>
      <c r="EH72" s="412" t="s">
        <v>197</v>
      </c>
      <c r="EI72" s="412" t="s">
        <v>197</v>
      </c>
      <c r="EJ72" s="412" t="s">
        <v>197</v>
      </c>
      <c r="EK72" s="412" t="s">
        <v>197</v>
      </c>
      <c r="EL72" s="412" t="s">
        <v>197</v>
      </c>
      <c r="EM72" s="412" t="s">
        <v>197</v>
      </c>
      <c r="EN72" s="412" t="s">
        <v>197</v>
      </c>
      <c r="EO72" s="412" t="s">
        <v>197</v>
      </c>
      <c r="EP72" s="412" t="s">
        <v>197</v>
      </c>
      <c r="EQ72" s="412" t="s">
        <v>197</v>
      </c>
      <c r="ER72" s="412" t="s">
        <v>197</v>
      </c>
      <c r="ES72" s="412" t="s">
        <v>197</v>
      </c>
      <c r="ET72" s="411">
        <v>4.7</v>
      </c>
      <c r="EU72" s="412" t="s">
        <v>197</v>
      </c>
      <c r="EV72" s="411">
        <v>22.7</v>
      </c>
      <c r="EW72" s="411">
        <v>81.900000000000006</v>
      </c>
      <c r="EX72" s="411">
        <v>63.3</v>
      </c>
      <c r="EY72" s="412" t="s">
        <v>197</v>
      </c>
      <c r="EZ72" s="411">
        <v>18.600000000000001</v>
      </c>
      <c r="FA72" s="411">
        <v>17.399999999999999</v>
      </c>
      <c r="FB72" s="411">
        <v>17.899999999999999</v>
      </c>
      <c r="FC72" s="412" t="s">
        <v>197</v>
      </c>
      <c r="FD72" s="411">
        <v>19.8</v>
      </c>
      <c r="FE72" s="411">
        <v>21.4</v>
      </c>
      <c r="FF72" s="411">
        <v>20.7</v>
      </c>
      <c r="FG72" s="412" t="s">
        <v>197</v>
      </c>
      <c r="FH72" s="412" t="s">
        <v>197</v>
      </c>
      <c r="FI72" s="412" t="s">
        <v>197</v>
      </c>
      <c r="FJ72" s="412" t="s">
        <v>197</v>
      </c>
      <c r="FK72" s="412" t="s">
        <v>197</v>
      </c>
      <c r="FL72" s="412" t="s">
        <v>197</v>
      </c>
      <c r="FM72" s="411">
        <v>7.3</v>
      </c>
      <c r="FN72" s="411">
        <v>13.1</v>
      </c>
      <c r="FO72" s="411">
        <v>9.6999999999999993</v>
      </c>
      <c r="FP72" s="411">
        <v>22.7</v>
      </c>
      <c r="FQ72" s="411">
        <v>17.399999999999999</v>
      </c>
      <c r="FR72" s="411">
        <v>19.3</v>
      </c>
      <c r="FS72" s="411">
        <v>6.4</v>
      </c>
      <c r="FT72" s="411">
        <v>16</v>
      </c>
      <c r="FU72" s="411">
        <v>10</v>
      </c>
      <c r="FV72" s="412" t="s">
        <v>197</v>
      </c>
      <c r="FW72" s="412" t="s">
        <v>197</v>
      </c>
      <c r="FX72" s="411">
        <v>14.1</v>
      </c>
      <c r="FY72" s="411">
        <v>62.4</v>
      </c>
      <c r="FZ72" s="411">
        <v>62</v>
      </c>
      <c r="GA72" s="411">
        <v>25.2</v>
      </c>
      <c r="GB72" s="411">
        <v>35.299999999999997</v>
      </c>
      <c r="GC72" s="411">
        <v>33.4</v>
      </c>
      <c r="GD72" s="412" t="s">
        <v>197</v>
      </c>
      <c r="GE72" s="412" t="s">
        <v>197</v>
      </c>
      <c r="GF72" s="412" t="s">
        <v>197</v>
      </c>
      <c r="GG72" s="411">
        <v>14.6</v>
      </c>
      <c r="GH72" s="411">
        <v>88.6</v>
      </c>
      <c r="GI72" s="411">
        <v>88.1</v>
      </c>
      <c r="GJ72" s="412" t="s">
        <v>197</v>
      </c>
      <c r="GK72" s="412" t="s">
        <v>197</v>
      </c>
      <c r="GL72" s="412" t="s">
        <v>197</v>
      </c>
      <c r="GM72" s="412" t="s">
        <v>197</v>
      </c>
      <c r="GN72" s="412" t="s">
        <v>197</v>
      </c>
      <c r="GO72" s="412" t="s">
        <v>197</v>
      </c>
      <c r="GP72" s="412" t="s">
        <v>197</v>
      </c>
      <c r="GQ72" s="412" t="s">
        <v>197</v>
      </c>
      <c r="GR72" s="412" t="s">
        <v>197</v>
      </c>
      <c r="GS72" s="412" t="s">
        <v>197</v>
      </c>
      <c r="GT72" s="412" t="s">
        <v>197</v>
      </c>
      <c r="GU72" s="412" t="s">
        <v>197</v>
      </c>
      <c r="GV72" s="412" t="s">
        <v>197</v>
      </c>
      <c r="GW72" s="412" t="s">
        <v>197</v>
      </c>
      <c r="GX72" s="412" t="s">
        <v>197</v>
      </c>
      <c r="GY72" s="412" t="s">
        <v>197</v>
      </c>
      <c r="GZ72" s="412" t="s">
        <v>197</v>
      </c>
      <c r="HA72" s="412" t="s">
        <v>197</v>
      </c>
      <c r="HB72" s="411">
        <v>7.7</v>
      </c>
      <c r="HC72" s="411">
        <v>19.600000000000001</v>
      </c>
      <c r="HD72" s="411">
        <v>16</v>
      </c>
      <c r="HE72" s="412" t="s">
        <v>197</v>
      </c>
      <c r="HF72" s="412" t="s">
        <v>197</v>
      </c>
      <c r="HG72" s="412" t="s">
        <v>197</v>
      </c>
      <c r="HH72" s="412" t="s">
        <v>197</v>
      </c>
      <c r="HI72" s="412" t="s">
        <v>197</v>
      </c>
      <c r="HJ72" s="412" t="s">
        <v>197</v>
      </c>
      <c r="HK72" s="412" t="s">
        <v>197</v>
      </c>
      <c r="HL72" s="412" t="s">
        <v>197</v>
      </c>
      <c r="HM72" s="412" t="s">
        <v>197</v>
      </c>
      <c r="HN72" s="412" t="s">
        <v>197</v>
      </c>
      <c r="HO72" s="412" t="s">
        <v>197</v>
      </c>
      <c r="HP72" s="412" t="s">
        <v>197</v>
      </c>
      <c r="HQ72" s="412" t="s">
        <v>197</v>
      </c>
      <c r="HR72" s="412" t="s">
        <v>197</v>
      </c>
      <c r="HS72" s="412" t="s">
        <v>197</v>
      </c>
      <c r="HT72" s="412" t="s">
        <v>197</v>
      </c>
      <c r="HU72" s="411">
        <v>105.6</v>
      </c>
      <c r="HV72" s="411">
        <v>85.3</v>
      </c>
      <c r="HW72" s="411">
        <v>86.5</v>
      </c>
      <c r="HX72" s="412" t="s">
        <v>197</v>
      </c>
      <c r="HY72" s="412" t="s">
        <v>197</v>
      </c>
      <c r="HZ72" s="412" t="s">
        <v>197</v>
      </c>
      <c r="IA72" s="412" t="s">
        <v>197</v>
      </c>
      <c r="IB72" s="412" t="s">
        <v>197</v>
      </c>
      <c r="IC72" s="412" t="s">
        <v>197</v>
      </c>
      <c r="ID72" s="412" t="s">
        <v>197</v>
      </c>
      <c r="IE72" s="412" t="s">
        <v>197</v>
      </c>
      <c r="IF72" s="412" t="s">
        <v>197</v>
      </c>
      <c r="IG72" s="412" t="s">
        <v>197</v>
      </c>
      <c r="IH72" s="411">
        <v>63.7</v>
      </c>
      <c r="II72" s="412" t="s">
        <v>197</v>
      </c>
      <c r="IJ72" s="412" t="s">
        <v>197</v>
      </c>
      <c r="IK72" s="412" t="s">
        <v>197</v>
      </c>
      <c r="IL72" s="412" t="s">
        <v>197</v>
      </c>
      <c r="IM72" s="412" t="s">
        <v>197</v>
      </c>
      <c r="IN72" s="412" t="s">
        <v>197</v>
      </c>
      <c r="IO72" s="412" t="s">
        <v>197</v>
      </c>
      <c r="IP72" s="412" t="s">
        <v>197</v>
      </c>
      <c r="IQ72" s="412" t="s">
        <v>197</v>
      </c>
      <c r="IR72" s="411">
        <v>31.7</v>
      </c>
      <c r="IS72" s="411">
        <v>26.9</v>
      </c>
      <c r="IT72" s="411">
        <v>28.7</v>
      </c>
      <c r="IU72" s="412" t="s">
        <v>197</v>
      </c>
      <c r="IV72" s="412" t="s">
        <v>197</v>
      </c>
      <c r="IW72" s="412" t="s">
        <v>197</v>
      </c>
      <c r="IX72" s="412" t="s">
        <v>197</v>
      </c>
      <c r="IY72" s="412" t="s">
        <v>197</v>
      </c>
      <c r="IZ72" s="412" t="s">
        <v>197</v>
      </c>
      <c r="JA72" s="412" t="s">
        <v>197</v>
      </c>
      <c r="JB72" s="412" t="s">
        <v>197</v>
      </c>
      <c r="JC72" s="412" t="s">
        <v>197</v>
      </c>
      <c r="JD72" s="412" t="s">
        <v>197</v>
      </c>
      <c r="JE72" s="412" t="s">
        <v>197</v>
      </c>
      <c r="JF72" s="49" t="s">
        <v>87</v>
      </c>
      <c r="JG72" s="49" t="s">
        <v>87</v>
      </c>
      <c r="JH72" s="49" t="s">
        <v>87</v>
      </c>
      <c r="JI72" s="49">
        <v>23.8</v>
      </c>
      <c r="JJ72" s="49">
        <v>53.8</v>
      </c>
      <c r="JK72" s="49">
        <v>58.2</v>
      </c>
      <c r="JL72" s="49">
        <v>57</v>
      </c>
      <c r="JM72" s="49">
        <v>71.7</v>
      </c>
      <c r="JN72" s="49">
        <v>74</v>
      </c>
      <c r="JO72" s="49" t="s">
        <v>87</v>
      </c>
    </row>
    <row r="73" spans="1:275">
      <c r="A73" s="45"/>
      <c r="B73" s="46" t="s">
        <v>1789</v>
      </c>
      <c r="C73" s="300" t="s">
        <v>1292</v>
      </c>
      <c r="D73" s="46" t="s">
        <v>126</v>
      </c>
      <c r="E73" s="300" t="s">
        <v>7</v>
      </c>
      <c r="F73" s="47" t="s">
        <v>197</v>
      </c>
      <c r="G73" s="47" t="s">
        <v>197</v>
      </c>
      <c r="H73" s="411">
        <v>74.2</v>
      </c>
      <c r="I73" s="411">
        <v>83.4</v>
      </c>
      <c r="J73" s="411">
        <v>62.4</v>
      </c>
      <c r="K73" s="411">
        <v>80.599999999999994</v>
      </c>
      <c r="L73" s="411">
        <v>55.1</v>
      </c>
      <c r="M73" s="411">
        <v>186.3</v>
      </c>
      <c r="N73" s="412" t="s">
        <v>197</v>
      </c>
      <c r="O73" s="412" t="s">
        <v>197</v>
      </c>
      <c r="P73" s="411">
        <v>97.2</v>
      </c>
      <c r="Q73" s="412" t="s">
        <v>197</v>
      </c>
      <c r="R73" s="411">
        <v>207.2</v>
      </c>
      <c r="S73" s="411">
        <v>41.5</v>
      </c>
      <c r="T73" s="412" t="s">
        <v>197</v>
      </c>
      <c r="U73" s="412" t="s">
        <v>197</v>
      </c>
      <c r="V73" s="412" t="s">
        <v>197</v>
      </c>
      <c r="W73" s="412" t="s">
        <v>197</v>
      </c>
      <c r="X73" s="412" t="s">
        <v>197</v>
      </c>
      <c r="Y73" s="412" t="s">
        <v>197</v>
      </c>
      <c r="Z73" s="411">
        <v>43.1</v>
      </c>
      <c r="AA73" s="411">
        <v>119.2</v>
      </c>
      <c r="AB73" s="412" t="s">
        <v>197</v>
      </c>
      <c r="AC73" s="412" t="s">
        <v>197</v>
      </c>
      <c r="AD73" s="412" t="s">
        <v>197</v>
      </c>
      <c r="AE73" s="411">
        <v>57.6</v>
      </c>
      <c r="AF73" s="411">
        <v>77.5</v>
      </c>
      <c r="AG73" s="412" t="s">
        <v>197</v>
      </c>
      <c r="AH73" s="411">
        <v>46.4</v>
      </c>
      <c r="AI73" s="412" t="s">
        <v>197</v>
      </c>
      <c r="AJ73" s="412" t="s">
        <v>197</v>
      </c>
      <c r="AK73" s="412" t="s">
        <v>197</v>
      </c>
      <c r="AL73" s="412" t="s">
        <v>197</v>
      </c>
      <c r="AM73" s="412" t="s">
        <v>197</v>
      </c>
      <c r="AN73" s="412" t="s">
        <v>197</v>
      </c>
      <c r="AO73" s="412" t="s">
        <v>197</v>
      </c>
      <c r="AP73" s="412" t="s">
        <v>197</v>
      </c>
      <c r="AQ73" s="412" t="s">
        <v>197</v>
      </c>
      <c r="AR73" s="411">
        <v>108.3</v>
      </c>
      <c r="AS73" s="412" t="s">
        <v>197</v>
      </c>
      <c r="AT73" s="411">
        <v>77.3</v>
      </c>
      <c r="AU73" s="412" t="s">
        <v>197</v>
      </c>
      <c r="AV73" s="411">
        <v>90.4</v>
      </c>
      <c r="AW73" s="412" t="s">
        <v>197</v>
      </c>
      <c r="AX73" s="412" t="s">
        <v>197</v>
      </c>
      <c r="AY73" s="412" t="s">
        <v>197</v>
      </c>
      <c r="AZ73" s="411">
        <v>67.599999999999994</v>
      </c>
      <c r="BA73" s="411">
        <v>78.5</v>
      </c>
      <c r="BB73" s="411">
        <v>78</v>
      </c>
      <c r="BC73" s="411">
        <v>76.400000000000006</v>
      </c>
      <c r="BD73" s="411">
        <v>74</v>
      </c>
      <c r="BE73" s="411">
        <v>74.5</v>
      </c>
      <c r="BF73" s="411">
        <v>57.4</v>
      </c>
      <c r="BG73" s="411">
        <v>74.2</v>
      </c>
      <c r="BH73" s="411">
        <v>73</v>
      </c>
      <c r="BI73" s="411">
        <v>21.3</v>
      </c>
      <c r="BJ73" s="411">
        <v>44.3</v>
      </c>
      <c r="BK73" s="411">
        <v>32.6</v>
      </c>
      <c r="BL73" s="411">
        <v>7.8</v>
      </c>
      <c r="BM73" s="411">
        <v>43.6</v>
      </c>
      <c r="BN73" s="411">
        <v>34.1</v>
      </c>
      <c r="BO73" s="412" t="s">
        <v>197</v>
      </c>
      <c r="BP73" s="412" t="s">
        <v>197</v>
      </c>
      <c r="BQ73" s="412" t="s">
        <v>197</v>
      </c>
      <c r="BR73" s="412" t="s">
        <v>197</v>
      </c>
      <c r="BS73" s="412" t="s">
        <v>197</v>
      </c>
      <c r="BT73" s="412" t="s">
        <v>197</v>
      </c>
      <c r="BU73" s="412" t="s">
        <v>197</v>
      </c>
      <c r="BV73" s="412" t="s">
        <v>197</v>
      </c>
      <c r="BW73" s="412" t="s">
        <v>197</v>
      </c>
      <c r="BX73" s="412" t="s">
        <v>197</v>
      </c>
      <c r="BY73" s="412" t="s">
        <v>197</v>
      </c>
      <c r="BZ73" s="412" t="s">
        <v>197</v>
      </c>
      <c r="CA73" s="412" t="s">
        <v>197</v>
      </c>
      <c r="CB73" s="412" t="s">
        <v>197</v>
      </c>
      <c r="CC73" s="412" t="s">
        <v>197</v>
      </c>
      <c r="CD73" s="412" t="s">
        <v>197</v>
      </c>
      <c r="CE73" s="412" t="s">
        <v>197</v>
      </c>
      <c r="CF73" s="412" t="s">
        <v>197</v>
      </c>
      <c r="CG73" s="412" t="s">
        <v>197</v>
      </c>
      <c r="CH73" s="412" t="s">
        <v>197</v>
      </c>
      <c r="CI73" s="412" t="s">
        <v>197</v>
      </c>
      <c r="CJ73" s="412" t="s">
        <v>197</v>
      </c>
      <c r="CK73" s="412" t="s">
        <v>197</v>
      </c>
      <c r="CL73" s="412" t="s">
        <v>197</v>
      </c>
      <c r="CM73" s="412" t="s">
        <v>197</v>
      </c>
      <c r="CN73" s="412" t="s">
        <v>197</v>
      </c>
      <c r="CO73" s="412" t="s">
        <v>197</v>
      </c>
      <c r="CP73" s="412" t="s">
        <v>197</v>
      </c>
      <c r="CQ73" s="412" t="s">
        <v>197</v>
      </c>
      <c r="CR73" s="412" t="s">
        <v>197</v>
      </c>
      <c r="CS73" s="412" t="s">
        <v>197</v>
      </c>
      <c r="CT73" s="412" t="s">
        <v>197</v>
      </c>
      <c r="CU73" s="412" t="s">
        <v>197</v>
      </c>
      <c r="CV73" s="412" t="s">
        <v>197</v>
      </c>
      <c r="CW73" s="412" t="s">
        <v>197</v>
      </c>
      <c r="CX73" s="412" t="s">
        <v>197</v>
      </c>
      <c r="CY73" s="412" t="s">
        <v>197</v>
      </c>
      <c r="CZ73" s="412" t="s">
        <v>197</v>
      </c>
      <c r="DA73" s="412" t="s">
        <v>197</v>
      </c>
      <c r="DB73" s="412" t="s">
        <v>197</v>
      </c>
      <c r="DC73" s="412" t="s">
        <v>197</v>
      </c>
      <c r="DD73" s="412" t="s">
        <v>197</v>
      </c>
      <c r="DE73" s="412" t="s">
        <v>197</v>
      </c>
      <c r="DF73" s="412" t="s">
        <v>197</v>
      </c>
      <c r="DG73" s="412" t="s">
        <v>197</v>
      </c>
      <c r="DH73" s="412" t="s">
        <v>197</v>
      </c>
      <c r="DI73" s="412" t="s">
        <v>197</v>
      </c>
      <c r="DJ73" s="412" t="s">
        <v>197</v>
      </c>
      <c r="DK73" s="412" t="s">
        <v>197</v>
      </c>
      <c r="DL73" s="412" t="s">
        <v>197</v>
      </c>
      <c r="DM73" s="412" t="s">
        <v>197</v>
      </c>
      <c r="DN73" s="412" t="s">
        <v>197</v>
      </c>
      <c r="DO73" s="412" t="s">
        <v>197</v>
      </c>
      <c r="DP73" s="412" t="s">
        <v>197</v>
      </c>
      <c r="DQ73" s="412" t="s">
        <v>197</v>
      </c>
      <c r="DR73" s="412" t="s">
        <v>197</v>
      </c>
      <c r="DS73" s="412" t="s">
        <v>197</v>
      </c>
      <c r="DT73" s="412" t="s">
        <v>197</v>
      </c>
      <c r="DU73" s="412" t="s">
        <v>197</v>
      </c>
      <c r="DV73" s="412" t="s">
        <v>197</v>
      </c>
      <c r="DW73" s="412" t="s">
        <v>197</v>
      </c>
      <c r="DX73" s="412" t="s">
        <v>197</v>
      </c>
      <c r="DY73" s="412" t="s">
        <v>197</v>
      </c>
      <c r="DZ73" s="412" t="s">
        <v>197</v>
      </c>
      <c r="EA73" s="412" t="s">
        <v>197</v>
      </c>
      <c r="EB73" s="412" t="s">
        <v>197</v>
      </c>
      <c r="EC73" s="412" t="s">
        <v>197</v>
      </c>
      <c r="ED73" s="412" t="s">
        <v>197</v>
      </c>
      <c r="EE73" s="412" t="s">
        <v>197</v>
      </c>
      <c r="EF73" s="412" t="s">
        <v>197</v>
      </c>
      <c r="EG73" s="412" t="s">
        <v>197</v>
      </c>
      <c r="EH73" s="412" t="s">
        <v>197</v>
      </c>
      <c r="EI73" s="412" t="s">
        <v>197</v>
      </c>
      <c r="EJ73" s="412" t="s">
        <v>197</v>
      </c>
      <c r="EK73" s="412" t="s">
        <v>197</v>
      </c>
      <c r="EL73" s="412" t="s">
        <v>197</v>
      </c>
      <c r="EM73" s="412" t="s">
        <v>197</v>
      </c>
      <c r="EN73" s="412" t="s">
        <v>197</v>
      </c>
      <c r="EO73" s="412" t="s">
        <v>197</v>
      </c>
      <c r="EP73" s="412" t="s">
        <v>197</v>
      </c>
      <c r="EQ73" s="412" t="s">
        <v>197</v>
      </c>
      <c r="ER73" s="412" t="s">
        <v>197</v>
      </c>
      <c r="ES73" s="412" t="s">
        <v>197</v>
      </c>
      <c r="ET73" s="412" t="s">
        <v>197</v>
      </c>
      <c r="EU73" s="412" t="s">
        <v>197</v>
      </c>
      <c r="EV73" s="411">
        <v>66.5</v>
      </c>
      <c r="EW73" s="411">
        <v>81.900000000000006</v>
      </c>
      <c r="EX73" s="411">
        <v>77.099999999999994</v>
      </c>
      <c r="EY73" s="412" t="s">
        <v>197</v>
      </c>
      <c r="EZ73" s="411">
        <v>15.8</v>
      </c>
      <c r="FA73" s="411">
        <v>106.4</v>
      </c>
      <c r="FB73" s="411">
        <v>70.8</v>
      </c>
      <c r="FC73" s="412" t="s">
        <v>197</v>
      </c>
      <c r="FD73" s="411">
        <v>28</v>
      </c>
      <c r="FE73" s="411">
        <v>97.9</v>
      </c>
      <c r="FF73" s="411">
        <v>68.099999999999994</v>
      </c>
      <c r="FG73" s="412" t="s">
        <v>197</v>
      </c>
      <c r="FH73" s="412" t="s">
        <v>197</v>
      </c>
      <c r="FI73" s="412" t="s">
        <v>197</v>
      </c>
      <c r="FJ73" s="412" t="s">
        <v>197</v>
      </c>
      <c r="FK73" s="412" t="s">
        <v>197</v>
      </c>
      <c r="FL73" s="412" t="s">
        <v>197</v>
      </c>
      <c r="FM73" s="411">
        <v>15.9</v>
      </c>
      <c r="FN73" s="411">
        <v>59.6</v>
      </c>
      <c r="FO73" s="411">
        <v>34.200000000000003</v>
      </c>
      <c r="FP73" s="411">
        <v>21.2</v>
      </c>
      <c r="FQ73" s="411">
        <v>108.2</v>
      </c>
      <c r="FR73" s="411">
        <v>78</v>
      </c>
      <c r="FS73" s="411">
        <v>28</v>
      </c>
      <c r="FT73" s="411">
        <v>67.599999999999994</v>
      </c>
      <c r="FU73" s="411">
        <v>42.8</v>
      </c>
      <c r="FV73" s="411">
        <v>4.3</v>
      </c>
      <c r="FW73" s="412" t="s">
        <v>197</v>
      </c>
      <c r="FX73" s="411">
        <v>88.5</v>
      </c>
      <c r="FY73" s="411">
        <v>88.4</v>
      </c>
      <c r="FZ73" s="411">
        <v>88.4</v>
      </c>
      <c r="GA73" s="411">
        <v>68.599999999999994</v>
      </c>
      <c r="GB73" s="411">
        <v>71.2</v>
      </c>
      <c r="GC73" s="411">
        <v>70.7</v>
      </c>
      <c r="GD73" s="412" t="s">
        <v>197</v>
      </c>
      <c r="GE73" s="412" t="s">
        <v>197</v>
      </c>
      <c r="GF73" s="412" t="s">
        <v>197</v>
      </c>
      <c r="GG73" s="411">
        <v>164.9</v>
      </c>
      <c r="GH73" s="411">
        <v>174.3</v>
      </c>
      <c r="GI73" s="411">
        <v>174.2</v>
      </c>
      <c r="GJ73" s="412" t="s">
        <v>197</v>
      </c>
      <c r="GK73" s="412" t="s">
        <v>197</v>
      </c>
      <c r="GL73" s="412" t="s">
        <v>197</v>
      </c>
      <c r="GM73" s="412" t="s">
        <v>197</v>
      </c>
      <c r="GN73" s="412" t="s">
        <v>197</v>
      </c>
      <c r="GO73" s="412" t="s">
        <v>197</v>
      </c>
      <c r="GP73" s="411">
        <v>9.3000000000000007</v>
      </c>
      <c r="GQ73" s="411">
        <v>45.1</v>
      </c>
      <c r="GR73" s="411">
        <v>32.299999999999997</v>
      </c>
      <c r="GS73" s="411">
        <v>14.6</v>
      </c>
      <c r="GT73" s="411">
        <v>200.4</v>
      </c>
      <c r="GU73" s="411">
        <v>162.80000000000001</v>
      </c>
      <c r="GV73" s="412" t="s">
        <v>197</v>
      </c>
      <c r="GW73" s="412" t="s">
        <v>197</v>
      </c>
      <c r="GX73" s="412" t="s">
        <v>197</v>
      </c>
      <c r="GY73" s="411">
        <v>70</v>
      </c>
      <c r="GZ73" s="411">
        <v>122.5</v>
      </c>
      <c r="HA73" s="411">
        <v>96.8</v>
      </c>
      <c r="HB73" s="411">
        <v>66.2</v>
      </c>
      <c r="HC73" s="411">
        <v>88.6</v>
      </c>
      <c r="HD73" s="411">
        <v>81.8</v>
      </c>
      <c r="HE73" s="412" t="s">
        <v>197</v>
      </c>
      <c r="HF73" s="412" t="s">
        <v>197</v>
      </c>
      <c r="HG73" s="412" t="s">
        <v>197</v>
      </c>
      <c r="HH73" s="412" t="s">
        <v>197</v>
      </c>
      <c r="HI73" s="411">
        <v>175.1</v>
      </c>
      <c r="HJ73" s="411">
        <v>293.7</v>
      </c>
      <c r="HK73" s="411">
        <v>236.4</v>
      </c>
      <c r="HL73" s="412" t="s">
        <v>197</v>
      </c>
      <c r="HM73" s="412" t="s">
        <v>197</v>
      </c>
      <c r="HN73" s="412" t="s">
        <v>197</v>
      </c>
      <c r="HO73" s="412" t="s">
        <v>197</v>
      </c>
      <c r="HP73" s="412" t="s">
        <v>197</v>
      </c>
      <c r="HQ73" s="412" t="s">
        <v>197</v>
      </c>
      <c r="HR73" s="412" t="s">
        <v>197</v>
      </c>
      <c r="HS73" s="412" t="s">
        <v>197</v>
      </c>
      <c r="HT73" s="412" t="s">
        <v>197</v>
      </c>
      <c r="HU73" s="411">
        <v>51.2</v>
      </c>
      <c r="HV73" s="411">
        <v>71.599999999999994</v>
      </c>
      <c r="HW73" s="411">
        <v>70.5</v>
      </c>
      <c r="HX73" s="412" t="s">
        <v>197</v>
      </c>
      <c r="HY73" s="412" t="s">
        <v>197</v>
      </c>
      <c r="HZ73" s="411">
        <v>71.3</v>
      </c>
      <c r="IA73" s="412" t="s">
        <v>197</v>
      </c>
      <c r="IB73" s="412" t="s">
        <v>197</v>
      </c>
      <c r="IC73" s="412" t="s">
        <v>197</v>
      </c>
      <c r="ID73" s="412" t="s">
        <v>197</v>
      </c>
      <c r="IE73" s="412" t="s">
        <v>197</v>
      </c>
      <c r="IF73" s="412" t="s">
        <v>197</v>
      </c>
      <c r="IG73" s="412" t="s">
        <v>197</v>
      </c>
      <c r="IH73" s="411">
        <v>88.3</v>
      </c>
      <c r="II73" s="412" t="s">
        <v>197</v>
      </c>
      <c r="IJ73" s="412" t="s">
        <v>197</v>
      </c>
      <c r="IK73" s="412" t="s">
        <v>197</v>
      </c>
      <c r="IL73" s="412" t="s">
        <v>197</v>
      </c>
      <c r="IM73" s="412" t="s">
        <v>197</v>
      </c>
      <c r="IN73" s="412" t="s">
        <v>197</v>
      </c>
      <c r="IO73" s="412" t="s">
        <v>197</v>
      </c>
      <c r="IP73" s="412" t="s">
        <v>197</v>
      </c>
      <c r="IQ73" s="412" t="s">
        <v>197</v>
      </c>
      <c r="IR73" s="411">
        <v>85.3</v>
      </c>
      <c r="IS73" s="411">
        <v>64.5</v>
      </c>
      <c r="IT73" s="411">
        <v>72.2</v>
      </c>
      <c r="IU73" s="411">
        <v>29.9</v>
      </c>
      <c r="IV73" s="411">
        <v>0.8</v>
      </c>
      <c r="IW73" s="411">
        <v>6.9</v>
      </c>
      <c r="IX73" s="412" t="s">
        <v>197</v>
      </c>
      <c r="IY73" s="412" t="s">
        <v>197</v>
      </c>
      <c r="IZ73" s="412" t="s">
        <v>197</v>
      </c>
      <c r="JA73" s="412" t="s">
        <v>197</v>
      </c>
      <c r="JB73" s="412" t="s">
        <v>197</v>
      </c>
      <c r="JC73" s="411">
        <v>61.5</v>
      </c>
      <c r="JD73" s="411">
        <v>52.3</v>
      </c>
      <c r="JE73" s="411">
        <v>54.4</v>
      </c>
      <c r="JF73" s="49" t="s">
        <v>87</v>
      </c>
      <c r="JG73" s="49" t="s">
        <v>87</v>
      </c>
      <c r="JH73" s="49">
        <v>57.1</v>
      </c>
      <c r="JI73" s="49">
        <v>63.9</v>
      </c>
      <c r="JJ73" s="49">
        <v>121.1</v>
      </c>
      <c r="JK73" s="49">
        <v>142</v>
      </c>
      <c r="JL73" s="49">
        <v>56.4</v>
      </c>
      <c r="JM73" s="49">
        <v>87.1</v>
      </c>
      <c r="JN73" s="49">
        <v>85.3</v>
      </c>
      <c r="JO73" s="49" t="s">
        <v>87</v>
      </c>
    </row>
    <row r="74" spans="1:275">
      <c r="A74" s="45"/>
      <c r="B74" s="46" t="s">
        <v>1790</v>
      </c>
      <c r="C74" s="300" t="s">
        <v>1278</v>
      </c>
      <c r="D74" s="46" t="s">
        <v>127</v>
      </c>
      <c r="E74" s="300" t="s">
        <v>8</v>
      </c>
      <c r="F74" s="47" t="s">
        <v>197</v>
      </c>
      <c r="G74" s="47" t="s">
        <v>197</v>
      </c>
      <c r="H74" s="411">
        <v>90.5</v>
      </c>
      <c r="I74" s="411">
        <v>85.3</v>
      </c>
      <c r="J74" s="411">
        <v>79.7</v>
      </c>
      <c r="K74" s="412" t="s">
        <v>197</v>
      </c>
      <c r="L74" s="411">
        <v>56.1</v>
      </c>
      <c r="M74" s="411">
        <v>67.599999999999994</v>
      </c>
      <c r="N74" s="411">
        <v>75.2</v>
      </c>
      <c r="O74" s="412" t="s">
        <v>197</v>
      </c>
      <c r="P74" s="411">
        <v>43.1</v>
      </c>
      <c r="Q74" s="412" t="s">
        <v>197</v>
      </c>
      <c r="R74" s="411">
        <v>111.3</v>
      </c>
      <c r="S74" s="411">
        <v>62.6</v>
      </c>
      <c r="T74" s="411">
        <v>32.299999999999997</v>
      </c>
      <c r="U74" s="411">
        <v>94.8</v>
      </c>
      <c r="V74" s="412" t="s">
        <v>197</v>
      </c>
      <c r="W74" s="412" t="s">
        <v>197</v>
      </c>
      <c r="X74" s="412" t="s">
        <v>197</v>
      </c>
      <c r="Y74" s="412" t="s">
        <v>197</v>
      </c>
      <c r="Z74" s="411">
        <v>123.8</v>
      </c>
      <c r="AA74" s="411">
        <v>66.099999999999994</v>
      </c>
      <c r="AB74" s="411">
        <v>117</v>
      </c>
      <c r="AC74" s="412" t="s">
        <v>197</v>
      </c>
      <c r="AD74" s="412" t="s">
        <v>197</v>
      </c>
      <c r="AE74" s="411">
        <v>85</v>
      </c>
      <c r="AF74" s="411">
        <v>30.3</v>
      </c>
      <c r="AG74" s="411">
        <v>47.6</v>
      </c>
      <c r="AH74" s="411">
        <v>39.4</v>
      </c>
      <c r="AI74" s="412" t="s">
        <v>197</v>
      </c>
      <c r="AJ74" s="412" t="s">
        <v>197</v>
      </c>
      <c r="AK74" s="411">
        <v>69.8</v>
      </c>
      <c r="AL74" s="412" t="s">
        <v>197</v>
      </c>
      <c r="AM74" s="412" t="s">
        <v>197</v>
      </c>
      <c r="AN74" s="411">
        <v>29.3</v>
      </c>
      <c r="AO74" s="411">
        <v>24.3</v>
      </c>
      <c r="AP74" s="411">
        <v>24.4</v>
      </c>
      <c r="AQ74" s="412" t="s">
        <v>197</v>
      </c>
      <c r="AR74" s="412" t="s">
        <v>197</v>
      </c>
      <c r="AS74" s="412" t="s">
        <v>197</v>
      </c>
      <c r="AT74" s="411">
        <v>60.3</v>
      </c>
      <c r="AU74" s="412" t="s">
        <v>197</v>
      </c>
      <c r="AV74" s="412" t="s">
        <v>197</v>
      </c>
      <c r="AW74" s="412" t="s">
        <v>197</v>
      </c>
      <c r="AX74" s="411">
        <v>208.9</v>
      </c>
      <c r="AY74" s="412" t="s">
        <v>197</v>
      </c>
      <c r="AZ74" s="411">
        <v>56.7</v>
      </c>
      <c r="BA74" s="411">
        <v>77.3</v>
      </c>
      <c r="BB74" s="411">
        <v>76.400000000000006</v>
      </c>
      <c r="BC74" s="411">
        <v>61.4</v>
      </c>
      <c r="BD74" s="411">
        <v>69.8</v>
      </c>
      <c r="BE74" s="411">
        <v>68</v>
      </c>
      <c r="BF74" s="411">
        <v>49.8</v>
      </c>
      <c r="BG74" s="411">
        <v>74</v>
      </c>
      <c r="BH74" s="411">
        <v>72.2</v>
      </c>
      <c r="BI74" s="411">
        <v>59.4</v>
      </c>
      <c r="BJ74" s="411">
        <v>69.599999999999994</v>
      </c>
      <c r="BK74" s="411">
        <v>64.400000000000006</v>
      </c>
      <c r="BL74" s="411">
        <v>57.1</v>
      </c>
      <c r="BM74" s="411">
        <v>35.5</v>
      </c>
      <c r="BN74" s="411">
        <v>41.3</v>
      </c>
      <c r="BO74" s="412" t="s">
        <v>197</v>
      </c>
      <c r="BP74" s="412" t="s">
        <v>197</v>
      </c>
      <c r="BQ74" s="412" t="s">
        <v>197</v>
      </c>
      <c r="BR74" s="412" t="s">
        <v>197</v>
      </c>
      <c r="BS74" s="412" t="s">
        <v>197</v>
      </c>
      <c r="BT74" s="412" t="s">
        <v>197</v>
      </c>
      <c r="BU74" s="412" t="s">
        <v>197</v>
      </c>
      <c r="BV74" s="412" t="s">
        <v>197</v>
      </c>
      <c r="BW74" s="412" t="s">
        <v>197</v>
      </c>
      <c r="BX74" s="412" t="s">
        <v>197</v>
      </c>
      <c r="BY74" s="412" t="s">
        <v>197</v>
      </c>
      <c r="BZ74" s="412" t="s">
        <v>197</v>
      </c>
      <c r="CA74" s="412" t="s">
        <v>197</v>
      </c>
      <c r="CB74" s="412" t="s">
        <v>197</v>
      </c>
      <c r="CC74" s="412" t="s">
        <v>197</v>
      </c>
      <c r="CD74" s="412" t="s">
        <v>197</v>
      </c>
      <c r="CE74" s="412" t="s">
        <v>197</v>
      </c>
      <c r="CF74" s="412" t="s">
        <v>197</v>
      </c>
      <c r="CG74" s="412" t="s">
        <v>197</v>
      </c>
      <c r="CH74" s="412" t="s">
        <v>197</v>
      </c>
      <c r="CI74" s="412" t="s">
        <v>197</v>
      </c>
      <c r="CJ74" s="412" t="s">
        <v>197</v>
      </c>
      <c r="CK74" s="412" t="s">
        <v>197</v>
      </c>
      <c r="CL74" s="412" t="s">
        <v>197</v>
      </c>
      <c r="CM74" s="412" t="s">
        <v>197</v>
      </c>
      <c r="CN74" s="412" t="s">
        <v>197</v>
      </c>
      <c r="CO74" s="412" t="s">
        <v>197</v>
      </c>
      <c r="CP74" s="412" t="s">
        <v>197</v>
      </c>
      <c r="CQ74" s="412" t="s">
        <v>197</v>
      </c>
      <c r="CR74" s="412" t="s">
        <v>197</v>
      </c>
      <c r="CS74" s="412" t="s">
        <v>197</v>
      </c>
      <c r="CT74" s="412" t="s">
        <v>197</v>
      </c>
      <c r="CU74" s="412" t="s">
        <v>197</v>
      </c>
      <c r="CV74" s="412" t="s">
        <v>197</v>
      </c>
      <c r="CW74" s="412" t="s">
        <v>197</v>
      </c>
      <c r="CX74" s="412" t="s">
        <v>197</v>
      </c>
      <c r="CY74" s="412" t="s">
        <v>197</v>
      </c>
      <c r="CZ74" s="412" t="s">
        <v>197</v>
      </c>
      <c r="DA74" s="412" t="s">
        <v>197</v>
      </c>
      <c r="DB74" s="412" t="s">
        <v>197</v>
      </c>
      <c r="DC74" s="412" t="s">
        <v>197</v>
      </c>
      <c r="DD74" s="412" t="s">
        <v>197</v>
      </c>
      <c r="DE74" s="412" t="s">
        <v>197</v>
      </c>
      <c r="DF74" s="412" t="s">
        <v>197</v>
      </c>
      <c r="DG74" s="412" t="s">
        <v>197</v>
      </c>
      <c r="DH74" s="412" t="s">
        <v>197</v>
      </c>
      <c r="DI74" s="412" t="s">
        <v>197</v>
      </c>
      <c r="DJ74" s="412" t="s">
        <v>197</v>
      </c>
      <c r="DK74" s="412" t="s">
        <v>197</v>
      </c>
      <c r="DL74" s="412" t="s">
        <v>197</v>
      </c>
      <c r="DM74" s="412" t="s">
        <v>197</v>
      </c>
      <c r="DN74" s="412" t="s">
        <v>197</v>
      </c>
      <c r="DO74" s="412" t="s">
        <v>197</v>
      </c>
      <c r="DP74" s="412" t="s">
        <v>197</v>
      </c>
      <c r="DQ74" s="412" t="s">
        <v>197</v>
      </c>
      <c r="DR74" s="412" t="s">
        <v>197</v>
      </c>
      <c r="DS74" s="412" t="s">
        <v>197</v>
      </c>
      <c r="DT74" s="412" t="s">
        <v>197</v>
      </c>
      <c r="DU74" s="412" t="s">
        <v>197</v>
      </c>
      <c r="DV74" s="412" t="s">
        <v>197</v>
      </c>
      <c r="DW74" s="412" t="s">
        <v>197</v>
      </c>
      <c r="DX74" s="412" t="s">
        <v>197</v>
      </c>
      <c r="DY74" s="412" t="s">
        <v>197</v>
      </c>
      <c r="DZ74" s="412" t="s">
        <v>197</v>
      </c>
      <c r="EA74" s="412" t="s">
        <v>197</v>
      </c>
      <c r="EB74" s="412" t="s">
        <v>197</v>
      </c>
      <c r="EC74" s="412" t="s">
        <v>197</v>
      </c>
      <c r="ED74" s="412" t="s">
        <v>197</v>
      </c>
      <c r="EE74" s="412" t="s">
        <v>197</v>
      </c>
      <c r="EF74" s="412" t="s">
        <v>197</v>
      </c>
      <c r="EG74" s="412" t="s">
        <v>197</v>
      </c>
      <c r="EH74" s="412" t="s">
        <v>197</v>
      </c>
      <c r="EI74" s="412" t="s">
        <v>197</v>
      </c>
      <c r="EJ74" s="412" t="s">
        <v>197</v>
      </c>
      <c r="EK74" s="412" t="s">
        <v>197</v>
      </c>
      <c r="EL74" s="412" t="s">
        <v>197</v>
      </c>
      <c r="EM74" s="412" t="s">
        <v>197</v>
      </c>
      <c r="EN74" s="412" t="s">
        <v>197</v>
      </c>
      <c r="EO74" s="412" t="s">
        <v>197</v>
      </c>
      <c r="EP74" s="412" t="s">
        <v>197</v>
      </c>
      <c r="EQ74" s="412" t="s">
        <v>197</v>
      </c>
      <c r="ER74" s="412" t="s">
        <v>197</v>
      </c>
      <c r="ES74" s="412" t="s">
        <v>197</v>
      </c>
      <c r="ET74" s="411">
        <v>61.2</v>
      </c>
      <c r="EU74" s="412" t="s">
        <v>197</v>
      </c>
      <c r="EV74" s="411">
        <v>66.8</v>
      </c>
      <c r="EW74" s="411">
        <v>85</v>
      </c>
      <c r="EX74" s="411">
        <v>79.3</v>
      </c>
      <c r="EY74" s="412" t="s">
        <v>197</v>
      </c>
      <c r="EZ74" s="411">
        <v>31.2</v>
      </c>
      <c r="FA74" s="411">
        <v>91.9</v>
      </c>
      <c r="FB74" s="411">
        <v>68.099999999999994</v>
      </c>
      <c r="FC74" s="412" t="s">
        <v>197</v>
      </c>
      <c r="FD74" s="411">
        <v>42.7</v>
      </c>
      <c r="FE74" s="411">
        <v>98.7</v>
      </c>
      <c r="FF74" s="411">
        <v>74.900000000000006</v>
      </c>
      <c r="FG74" s="412" t="s">
        <v>197</v>
      </c>
      <c r="FH74" s="412" t="s">
        <v>197</v>
      </c>
      <c r="FI74" s="412" t="s">
        <v>197</v>
      </c>
      <c r="FJ74" s="411">
        <v>39.5</v>
      </c>
      <c r="FK74" s="411">
        <v>119.7</v>
      </c>
      <c r="FL74" s="411">
        <v>84.1</v>
      </c>
      <c r="FM74" s="411">
        <v>22.1</v>
      </c>
      <c r="FN74" s="411">
        <v>68.599999999999994</v>
      </c>
      <c r="FO74" s="411">
        <v>41.6</v>
      </c>
      <c r="FP74" s="411">
        <v>38.700000000000003</v>
      </c>
      <c r="FQ74" s="411">
        <v>95</v>
      </c>
      <c r="FR74" s="411">
        <v>75.5</v>
      </c>
      <c r="FS74" s="411">
        <v>16.7</v>
      </c>
      <c r="FT74" s="411">
        <v>35.299999999999997</v>
      </c>
      <c r="FU74" s="411">
        <v>23.7</v>
      </c>
      <c r="FV74" s="411">
        <v>50.4</v>
      </c>
      <c r="FW74" s="411">
        <v>34.4</v>
      </c>
      <c r="FX74" s="411">
        <v>81.099999999999994</v>
      </c>
      <c r="FY74" s="411">
        <v>85.5</v>
      </c>
      <c r="FZ74" s="411">
        <v>85.5</v>
      </c>
      <c r="GA74" s="411">
        <v>73.2</v>
      </c>
      <c r="GB74" s="411">
        <v>60.4</v>
      </c>
      <c r="GC74" s="411">
        <v>62.8</v>
      </c>
      <c r="GD74" s="412" t="s">
        <v>197</v>
      </c>
      <c r="GE74" s="412" t="s">
        <v>197</v>
      </c>
      <c r="GF74" s="412" t="s">
        <v>197</v>
      </c>
      <c r="GG74" s="412" t="s">
        <v>197</v>
      </c>
      <c r="GH74" s="412" t="s">
        <v>197</v>
      </c>
      <c r="GI74" s="412" t="s">
        <v>197</v>
      </c>
      <c r="GJ74" s="412" t="s">
        <v>197</v>
      </c>
      <c r="GK74" s="412" t="s">
        <v>197</v>
      </c>
      <c r="GL74" s="412" t="s">
        <v>197</v>
      </c>
      <c r="GM74" s="412" t="s">
        <v>197</v>
      </c>
      <c r="GN74" s="412" t="s">
        <v>197</v>
      </c>
      <c r="GO74" s="412" t="s">
        <v>197</v>
      </c>
      <c r="GP74" s="411">
        <v>70</v>
      </c>
      <c r="GQ74" s="411">
        <v>76.2</v>
      </c>
      <c r="GR74" s="411">
        <v>74</v>
      </c>
      <c r="GS74" s="411">
        <v>8.9</v>
      </c>
      <c r="GT74" s="411">
        <v>18</v>
      </c>
      <c r="GU74" s="411">
        <v>16.2</v>
      </c>
      <c r="GV74" s="412" t="s">
        <v>197</v>
      </c>
      <c r="GW74" s="412" t="s">
        <v>197</v>
      </c>
      <c r="GX74" s="412" t="s">
        <v>197</v>
      </c>
      <c r="GY74" s="411">
        <v>76</v>
      </c>
      <c r="GZ74" s="411">
        <v>99.5</v>
      </c>
      <c r="HA74" s="411">
        <v>88</v>
      </c>
      <c r="HB74" s="411">
        <v>84.1</v>
      </c>
      <c r="HC74" s="411">
        <v>103.4</v>
      </c>
      <c r="HD74" s="411">
        <v>97.5</v>
      </c>
      <c r="HE74" s="411">
        <v>813.2</v>
      </c>
      <c r="HF74" s="411">
        <v>99.2</v>
      </c>
      <c r="HG74" s="411">
        <v>138.6</v>
      </c>
      <c r="HH74" s="412" t="s">
        <v>197</v>
      </c>
      <c r="HI74" s="411">
        <v>168.4</v>
      </c>
      <c r="HJ74" s="411">
        <v>213.4</v>
      </c>
      <c r="HK74" s="411">
        <v>191.6</v>
      </c>
      <c r="HL74" s="411">
        <v>178.1</v>
      </c>
      <c r="HM74" s="411">
        <v>191.8</v>
      </c>
      <c r="HN74" s="411">
        <v>187.9</v>
      </c>
      <c r="HO74" s="412" t="s">
        <v>197</v>
      </c>
      <c r="HP74" s="412" t="s">
        <v>197</v>
      </c>
      <c r="HQ74" s="412" t="s">
        <v>197</v>
      </c>
      <c r="HR74" s="412" t="s">
        <v>197</v>
      </c>
      <c r="HS74" s="412" t="s">
        <v>197</v>
      </c>
      <c r="HT74" s="412" t="s">
        <v>197</v>
      </c>
      <c r="HU74" s="411">
        <v>18.8</v>
      </c>
      <c r="HV74" s="411">
        <v>70.2</v>
      </c>
      <c r="HW74" s="411">
        <v>67.3</v>
      </c>
      <c r="HX74" s="412" t="s">
        <v>197</v>
      </c>
      <c r="HY74" s="412" t="s">
        <v>197</v>
      </c>
      <c r="HZ74" s="412" t="s">
        <v>197</v>
      </c>
      <c r="IA74" s="412" t="s">
        <v>197</v>
      </c>
      <c r="IB74" s="412" t="s">
        <v>197</v>
      </c>
      <c r="IC74" s="412" t="s">
        <v>197</v>
      </c>
      <c r="ID74" s="412" t="s">
        <v>197</v>
      </c>
      <c r="IE74" s="412" t="s">
        <v>197</v>
      </c>
      <c r="IF74" s="412" t="s">
        <v>197</v>
      </c>
      <c r="IG74" s="412" t="s">
        <v>197</v>
      </c>
      <c r="IH74" s="411">
        <v>54.7</v>
      </c>
      <c r="II74" s="412" t="s">
        <v>197</v>
      </c>
      <c r="IJ74" s="412" t="s">
        <v>197</v>
      </c>
      <c r="IK74" s="412" t="s">
        <v>197</v>
      </c>
      <c r="IL74" s="412" t="s">
        <v>197</v>
      </c>
      <c r="IM74" s="411">
        <v>65.2</v>
      </c>
      <c r="IN74" s="411">
        <v>117.5</v>
      </c>
      <c r="IO74" s="412" t="s">
        <v>197</v>
      </c>
      <c r="IP74" s="411">
        <v>172</v>
      </c>
      <c r="IQ74" s="411">
        <v>32.5</v>
      </c>
      <c r="IR74" s="411">
        <v>91.9</v>
      </c>
      <c r="IS74" s="411">
        <v>46.3</v>
      </c>
      <c r="IT74" s="411">
        <v>63.2</v>
      </c>
      <c r="IU74" s="412" t="s">
        <v>197</v>
      </c>
      <c r="IV74" s="412" t="s">
        <v>197</v>
      </c>
      <c r="IW74" s="412" t="s">
        <v>197</v>
      </c>
      <c r="IX74" s="412" t="s">
        <v>197</v>
      </c>
      <c r="IY74" s="412" t="s">
        <v>197</v>
      </c>
      <c r="IZ74" s="412" t="s">
        <v>197</v>
      </c>
      <c r="JA74" s="412" t="s">
        <v>197</v>
      </c>
      <c r="JB74" s="412" t="s">
        <v>197</v>
      </c>
      <c r="JC74" s="412" t="s">
        <v>197</v>
      </c>
      <c r="JD74" s="412" t="s">
        <v>197</v>
      </c>
      <c r="JE74" s="412" t="s">
        <v>197</v>
      </c>
      <c r="JF74" s="49" t="s">
        <v>87</v>
      </c>
      <c r="JG74" s="49" t="s">
        <v>87</v>
      </c>
      <c r="JH74" s="49" t="s">
        <v>87</v>
      </c>
      <c r="JI74" s="49">
        <v>93.9</v>
      </c>
      <c r="JJ74" s="49">
        <v>67.8</v>
      </c>
      <c r="JK74" s="49">
        <v>66.900000000000006</v>
      </c>
      <c r="JL74" s="49">
        <v>38.200000000000003</v>
      </c>
      <c r="JM74" s="49">
        <v>77.599999999999994</v>
      </c>
      <c r="JN74" s="49">
        <v>80.8</v>
      </c>
      <c r="JO74" s="49" t="s">
        <v>87</v>
      </c>
    </row>
    <row r="75" spans="1:275">
      <c r="A75" s="45"/>
      <c r="B75" s="46" t="s">
        <v>1791</v>
      </c>
      <c r="C75" s="300" t="s">
        <v>1293</v>
      </c>
      <c r="D75" s="46" t="s">
        <v>127</v>
      </c>
      <c r="E75" s="300" t="s">
        <v>8</v>
      </c>
      <c r="F75" s="47" t="s">
        <v>197</v>
      </c>
      <c r="G75" s="47" t="s">
        <v>197</v>
      </c>
      <c r="H75" s="411">
        <v>70.2</v>
      </c>
      <c r="I75" s="411">
        <v>66.599999999999994</v>
      </c>
      <c r="J75" s="411">
        <v>67.7</v>
      </c>
      <c r="K75" s="412" t="s">
        <v>197</v>
      </c>
      <c r="L75" s="411">
        <v>43.7</v>
      </c>
      <c r="M75" s="411">
        <v>89.8</v>
      </c>
      <c r="N75" s="412" t="s">
        <v>197</v>
      </c>
      <c r="O75" s="412" t="s">
        <v>197</v>
      </c>
      <c r="P75" s="412" t="s">
        <v>197</v>
      </c>
      <c r="Q75" s="412" t="s">
        <v>197</v>
      </c>
      <c r="R75" s="411">
        <v>87.9</v>
      </c>
      <c r="S75" s="412" t="s">
        <v>197</v>
      </c>
      <c r="T75" s="412" t="s">
        <v>197</v>
      </c>
      <c r="U75" s="412" t="s">
        <v>197</v>
      </c>
      <c r="V75" s="412" t="s">
        <v>197</v>
      </c>
      <c r="W75" s="412" t="s">
        <v>197</v>
      </c>
      <c r="X75" s="412" t="s">
        <v>197</v>
      </c>
      <c r="Y75" s="412" t="s">
        <v>197</v>
      </c>
      <c r="Z75" s="412" t="s">
        <v>197</v>
      </c>
      <c r="AA75" s="412" t="s">
        <v>197</v>
      </c>
      <c r="AB75" s="412" t="s">
        <v>197</v>
      </c>
      <c r="AC75" s="412" t="s">
        <v>197</v>
      </c>
      <c r="AD75" s="412" t="s">
        <v>197</v>
      </c>
      <c r="AE75" s="412" t="s">
        <v>197</v>
      </c>
      <c r="AF75" s="412" t="s">
        <v>197</v>
      </c>
      <c r="AG75" s="412" t="s">
        <v>197</v>
      </c>
      <c r="AH75" s="412" t="s">
        <v>197</v>
      </c>
      <c r="AI75" s="412" t="s">
        <v>197</v>
      </c>
      <c r="AJ75" s="412" t="s">
        <v>197</v>
      </c>
      <c r="AK75" s="412" t="s">
        <v>197</v>
      </c>
      <c r="AL75" s="412" t="s">
        <v>197</v>
      </c>
      <c r="AM75" s="412" t="s">
        <v>197</v>
      </c>
      <c r="AN75" s="412" t="s">
        <v>197</v>
      </c>
      <c r="AO75" s="412" t="s">
        <v>197</v>
      </c>
      <c r="AP75" s="412" t="s">
        <v>197</v>
      </c>
      <c r="AQ75" s="412" t="s">
        <v>197</v>
      </c>
      <c r="AR75" s="412" t="s">
        <v>197</v>
      </c>
      <c r="AS75" s="412" t="s">
        <v>197</v>
      </c>
      <c r="AT75" s="412" t="s">
        <v>197</v>
      </c>
      <c r="AU75" s="412" t="s">
        <v>197</v>
      </c>
      <c r="AV75" s="412" t="s">
        <v>197</v>
      </c>
      <c r="AW75" s="412" t="s">
        <v>197</v>
      </c>
      <c r="AX75" s="412" t="s">
        <v>197</v>
      </c>
      <c r="AY75" s="412" t="s">
        <v>197</v>
      </c>
      <c r="AZ75" s="411">
        <v>47.2</v>
      </c>
      <c r="BA75" s="411">
        <v>52.2</v>
      </c>
      <c r="BB75" s="411">
        <v>52</v>
      </c>
      <c r="BC75" s="411">
        <v>76.5</v>
      </c>
      <c r="BD75" s="411">
        <v>29.8</v>
      </c>
      <c r="BE75" s="411">
        <v>40.299999999999997</v>
      </c>
      <c r="BF75" s="411">
        <v>76.099999999999994</v>
      </c>
      <c r="BG75" s="411">
        <v>39.1</v>
      </c>
      <c r="BH75" s="411">
        <v>41.7</v>
      </c>
      <c r="BI75" s="412" t="s">
        <v>197</v>
      </c>
      <c r="BJ75" s="412" t="s">
        <v>197</v>
      </c>
      <c r="BK75" s="412" t="s">
        <v>197</v>
      </c>
      <c r="BL75" s="412" t="s">
        <v>197</v>
      </c>
      <c r="BM75" s="412" t="s">
        <v>197</v>
      </c>
      <c r="BN75" s="412" t="s">
        <v>197</v>
      </c>
      <c r="BO75" s="412" t="s">
        <v>197</v>
      </c>
      <c r="BP75" s="412" t="s">
        <v>197</v>
      </c>
      <c r="BQ75" s="412" t="s">
        <v>197</v>
      </c>
      <c r="BR75" s="412" t="s">
        <v>197</v>
      </c>
      <c r="BS75" s="412" t="s">
        <v>197</v>
      </c>
      <c r="BT75" s="412" t="s">
        <v>197</v>
      </c>
      <c r="BU75" s="412" t="s">
        <v>197</v>
      </c>
      <c r="BV75" s="412" t="s">
        <v>197</v>
      </c>
      <c r="BW75" s="412" t="s">
        <v>197</v>
      </c>
      <c r="BX75" s="412" t="s">
        <v>197</v>
      </c>
      <c r="BY75" s="412" t="s">
        <v>197</v>
      </c>
      <c r="BZ75" s="412" t="s">
        <v>197</v>
      </c>
      <c r="CA75" s="412" t="s">
        <v>197</v>
      </c>
      <c r="CB75" s="412" t="s">
        <v>197</v>
      </c>
      <c r="CC75" s="412" t="s">
        <v>197</v>
      </c>
      <c r="CD75" s="412" t="s">
        <v>197</v>
      </c>
      <c r="CE75" s="412" t="s">
        <v>197</v>
      </c>
      <c r="CF75" s="412" t="s">
        <v>197</v>
      </c>
      <c r="CG75" s="412" t="s">
        <v>197</v>
      </c>
      <c r="CH75" s="412" t="s">
        <v>197</v>
      </c>
      <c r="CI75" s="412" t="s">
        <v>197</v>
      </c>
      <c r="CJ75" s="412" t="s">
        <v>197</v>
      </c>
      <c r="CK75" s="412" t="s">
        <v>197</v>
      </c>
      <c r="CL75" s="412" t="s">
        <v>197</v>
      </c>
      <c r="CM75" s="412" t="s">
        <v>197</v>
      </c>
      <c r="CN75" s="412" t="s">
        <v>197</v>
      </c>
      <c r="CO75" s="412" t="s">
        <v>197</v>
      </c>
      <c r="CP75" s="412" t="s">
        <v>197</v>
      </c>
      <c r="CQ75" s="412" t="s">
        <v>197</v>
      </c>
      <c r="CR75" s="412" t="s">
        <v>197</v>
      </c>
      <c r="CS75" s="412" t="s">
        <v>197</v>
      </c>
      <c r="CT75" s="412" t="s">
        <v>197</v>
      </c>
      <c r="CU75" s="412" t="s">
        <v>197</v>
      </c>
      <c r="CV75" s="412" t="s">
        <v>197</v>
      </c>
      <c r="CW75" s="412" t="s">
        <v>197</v>
      </c>
      <c r="CX75" s="412" t="s">
        <v>197</v>
      </c>
      <c r="CY75" s="412" t="s">
        <v>197</v>
      </c>
      <c r="CZ75" s="412" t="s">
        <v>197</v>
      </c>
      <c r="DA75" s="412" t="s">
        <v>197</v>
      </c>
      <c r="DB75" s="412" t="s">
        <v>197</v>
      </c>
      <c r="DC75" s="412" t="s">
        <v>197</v>
      </c>
      <c r="DD75" s="412" t="s">
        <v>197</v>
      </c>
      <c r="DE75" s="412" t="s">
        <v>197</v>
      </c>
      <c r="DF75" s="412" t="s">
        <v>197</v>
      </c>
      <c r="DG75" s="412" t="s">
        <v>197</v>
      </c>
      <c r="DH75" s="412" t="s">
        <v>197</v>
      </c>
      <c r="DI75" s="412" t="s">
        <v>197</v>
      </c>
      <c r="DJ75" s="412" t="s">
        <v>197</v>
      </c>
      <c r="DK75" s="412" t="s">
        <v>197</v>
      </c>
      <c r="DL75" s="412" t="s">
        <v>197</v>
      </c>
      <c r="DM75" s="412" t="s">
        <v>197</v>
      </c>
      <c r="DN75" s="412" t="s">
        <v>197</v>
      </c>
      <c r="DO75" s="412" t="s">
        <v>197</v>
      </c>
      <c r="DP75" s="412" t="s">
        <v>197</v>
      </c>
      <c r="DQ75" s="412" t="s">
        <v>197</v>
      </c>
      <c r="DR75" s="412" t="s">
        <v>197</v>
      </c>
      <c r="DS75" s="412" t="s">
        <v>197</v>
      </c>
      <c r="DT75" s="412" t="s">
        <v>197</v>
      </c>
      <c r="DU75" s="412" t="s">
        <v>197</v>
      </c>
      <c r="DV75" s="412" t="s">
        <v>197</v>
      </c>
      <c r="DW75" s="412" t="s">
        <v>197</v>
      </c>
      <c r="DX75" s="412" t="s">
        <v>197</v>
      </c>
      <c r="DY75" s="412" t="s">
        <v>197</v>
      </c>
      <c r="DZ75" s="412" t="s">
        <v>197</v>
      </c>
      <c r="EA75" s="412" t="s">
        <v>197</v>
      </c>
      <c r="EB75" s="412" t="s">
        <v>197</v>
      </c>
      <c r="EC75" s="412" t="s">
        <v>197</v>
      </c>
      <c r="ED75" s="412" t="s">
        <v>197</v>
      </c>
      <c r="EE75" s="412" t="s">
        <v>197</v>
      </c>
      <c r="EF75" s="412" t="s">
        <v>197</v>
      </c>
      <c r="EG75" s="412" t="s">
        <v>197</v>
      </c>
      <c r="EH75" s="412" t="s">
        <v>197</v>
      </c>
      <c r="EI75" s="412" t="s">
        <v>197</v>
      </c>
      <c r="EJ75" s="412" t="s">
        <v>197</v>
      </c>
      <c r="EK75" s="412" t="s">
        <v>197</v>
      </c>
      <c r="EL75" s="412" t="s">
        <v>197</v>
      </c>
      <c r="EM75" s="412" t="s">
        <v>197</v>
      </c>
      <c r="EN75" s="412" t="s">
        <v>197</v>
      </c>
      <c r="EO75" s="412" t="s">
        <v>197</v>
      </c>
      <c r="EP75" s="412" t="s">
        <v>197</v>
      </c>
      <c r="EQ75" s="412" t="s">
        <v>197</v>
      </c>
      <c r="ER75" s="412" t="s">
        <v>197</v>
      </c>
      <c r="ES75" s="412" t="s">
        <v>197</v>
      </c>
      <c r="ET75" s="412" t="s">
        <v>197</v>
      </c>
      <c r="EU75" s="412" t="s">
        <v>197</v>
      </c>
      <c r="EV75" s="411">
        <v>41.4</v>
      </c>
      <c r="EW75" s="411">
        <v>77.3</v>
      </c>
      <c r="EX75" s="411">
        <v>65.900000000000006</v>
      </c>
      <c r="EY75" s="412" t="s">
        <v>197</v>
      </c>
      <c r="EZ75" s="411">
        <v>45.5</v>
      </c>
      <c r="FA75" s="411">
        <v>46.2</v>
      </c>
      <c r="FB75" s="411">
        <v>46</v>
      </c>
      <c r="FC75" s="412" t="s">
        <v>197</v>
      </c>
      <c r="FD75" s="411">
        <v>33.799999999999997</v>
      </c>
      <c r="FE75" s="411">
        <v>53.5</v>
      </c>
      <c r="FF75" s="411">
        <v>45.1</v>
      </c>
      <c r="FG75" s="412" t="s">
        <v>197</v>
      </c>
      <c r="FH75" s="412" t="s">
        <v>197</v>
      </c>
      <c r="FI75" s="412" t="s">
        <v>197</v>
      </c>
      <c r="FJ75" s="412" t="s">
        <v>197</v>
      </c>
      <c r="FK75" s="412" t="s">
        <v>197</v>
      </c>
      <c r="FL75" s="412" t="s">
        <v>197</v>
      </c>
      <c r="FM75" s="411">
        <v>22.9</v>
      </c>
      <c r="FN75" s="411">
        <v>28.8</v>
      </c>
      <c r="FO75" s="411">
        <v>25.4</v>
      </c>
      <c r="FP75" s="411">
        <v>54.7</v>
      </c>
      <c r="FQ75" s="411">
        <v>46.8</v>
      </c>
      <c r="FR75" s="411">
        <v>49.5</v>
      </c>
      <c r="FS75" s="411">
        <v>22.7</v>
      </c>
      <c r="FT75" s="411">
        <v>56.5</v>
      </c>
      <c r="FU75" s="411">
        <v>35.4</v>
      </c>
      <c r="FV75" s="412" t="s">
        <v>197</v>
      </c>
      <c r="FW75" s="412" t="s">
        <v>197</v>
      </c>
      <c r="FX75" s="411">
        <v>68.599999999999994</v>
      </c>
      <c r="FY75" s="411">
        <v>56.2</v>
      </c>
      <c r="FZ75" s="411">
        <v>56.3</v>
      </c>
      <c r="GA75" s="411">
        <v>66.8</v>
      </c>
      <c r="GB75" s="411">
        <v>57.5</v>
      </c>
      <c r="GC75" s="411">
        <v>59.2</v>
      </c>
      <c r="GD75" s="412" t="s">
        <v>197</v>
      </c>
      <c r="GE75" s="412" t="s">
        <v>197</v>
      </c>
      <c r="GF75" s="412" t="s">
        <v>197</v>
      </c>
      <c r="GG75" s="412" t="s">
        <v>197</v>
      </c>
      <c r="GH75" s="412" t="s">
        <v>197</v>
      </c>
      <c r="GI75" s="412" t="s">
        <v>197</v>
      </c>
      <c r="GJ75" s="412" t="s">
        <v>197</v>
      </c>
      <c r="GK75" s="412" t="s">
        <v>197</v>
      </c>
      <c r="GL75" s="412" t="s">
        <v>197</v>
      </c>
      <c r="GM75" s="412" t="s">
        <v>197</v>
      </c>
      <c r="GN75" s="412" t="s">
        <v>197</v>
      </c>
      <c r="GO75" s="412" t="s">
        <v>197</v>
      </c>
      <c r="GP75" s="412" t="s">
        <v>197</v>
      </c>
      <c r="GQ75" s="412" t="s">
        <v>197</v>
      </c>
      <c r="GR75" s="412" t="s">
        <v>197</v>
      </c>
      <c r="GS75" s="412" t="s">
        <v>197</v>
      </c>
      <c r="GT75" s="412" t="s">
        <v>197</v>
      </c>
      <c r="GU75" s="412" t="s">
        <v>197</v>
      </c>
      <c r="GV75" s="412" t="s">
        <v>197</v>
      </c>
      <c r="GW75" s="412" t="s">
        <v>197</v>
      </c>
      <c r="GX75" s="412" t="s">
        <v>197</v>
      </c>
      <c r="GY75" s="412" t="s">
        <v>197</v>
      </c>
      <c r="GZ75" s="412" t="s">
        <v>197</v>
      </c>
      <c r="HA75" s="412" t="s">
        <v>197</v>
      </c>
      <c r="HB75" s="411">
        <v>59.3</v>
      </c>
      <c r="HC75" s="411">
        <v>64.7</v>
      </c>
      <c r="HD75" s="411">
        <v>63</v>
      </c>
      <c r="HE75" s="412" t="s">
        <v>197</v>
      </c>
      <c r="HF75" s="412" t="s">
        <v>197</v>
      </c>
      <c r="HG75" s="412" t="s">
        <v>197</v>
      </c>
      <c r="HH75" s="412" t="s">
        <v>197</v>
      </c>
      <c r="HI75" s="412" t="s">
        <v>197</v>
      </c>
      <c r="HJ75" s="412" t="s">
        <v>197</v>
      </c>
      <c r="HK75" s="412" t="s">
        <v>197</v>
      </c>
      <c r="HL75" s="412" t="s">
        <v>197</v>
      </c>
      <c r="HM75" s="412" t="s">
        <v>197</v>
      </c>
      <c r="HN75" s="412" t="s">
        <v>197</v>
      </c>
      <c r="HO75" s="412" t="s">
        <v>197</v>
      </c>
      <c r="HP75" s="412" t="s">
        <v>197</v>
      </c>
      <c r="HQ75" s="412" t="s">
        <v>197</v>
      </c>
      <c r="HR75" s="412" t="s">
        <v>197</v>
      </c>
      <c r="HS75" s="412" t="s">
        <v>197</v>
      </c>
      <c r="HT75" s="412" t="s">
        <v>197</v>
      </c>
      <c r="HU75" s="411">
        <v>51.2</v>
      </c>
      <c r="HV75" s="411">
        <v>61.9</v>
      </c>
      <c r="HW75" s="411">
        <v>61.3</v>
      </c>
      <c r="HX75" s="412" t="s">
        <v>197</v>
      </c>
      <c r="HY75" s="412" t="s">
        <v>197</v>
      </c>
      <c r="HZ75" s="412" t="s">
        <v>197</v>
      </c>
      <c r="IA75" s="412" t="s">
        <v>197</v>
      </c>
      <c r="IB75" s="412" t="s">
        <v>197</v>
      </c>
      <c r="IC75" s="412" t="s">
        <v>197</v>
      </c>
      <c r="ID75" s="412" t="s">
        <v>197</v>
      </c>
      <c r="IE75" s="412" t="s">
        <v>197</v>
      </c>
      <c r="IF75" s="412" t="s">
        <v>197</v>
      </c>
      <c r="IG75" s="412" t="s">
        <v>197</v>
      </c>
      <c r="IH75" s="411">
        <v>12.3</v>
      </c>
      <c r="II75" s="412" t="s">
        <v>197</v>
      </c>
      <c r="IJ75" s="412" t="s">
        <v>197</v>
      </c>
      <c r="IK75" s="412" t="s">
        <v>197</v>
      </c>
      <c r="IL75" s="412" t="s">
        <v>197</v>
      </c>
      <c r="IM75" s="412" t="s">
        <v>197</v>
      </c>
      <c r="IN75" s="412" t="s">
        <v>197</v>
      </c>
      <c r="IO75" s="412" t="s">
        <v>197</v>
      </c>
      <c r="IP75" s="412" t="s">
        <v>197</v>
      </c>
      <c r="IQ75" s="412" t="s">
        <v>197</v>
      </c>
      <c r="IR75" s="412" t="s">
        <v>197</v>
      </c>
      <c r="IS75" s="412" t="s">
        <v>197</v>
      </c>
      <c r="IT75" s="412" t="s">
        <v>197</v>
      </c>
      <c r="IU75" s="412" t="s">
        <v>197</v>
      </c>
      <c r="IV75" s="412" t="s">
        <v>197</v>
      </c>
      <c r="IW75" s="412" t="s">
        <v>197</v>
      </c>
      <c r="IX75" s="412" t="s">
        <v>197</v>
      </c>
      <c r="IY75" s="412" t="s">
        <v>197</v>
      </c>
      <c r="IZ75" s="412" t="s">
        <v>197</v>
      </c>
      <c r="JA75" s="412" t="s">
        <v>197</v>
      </c>
      <c r="JB75" s="412" t="s">
        <v>197</v>
      </c>
      <c r="JC75" s="412" t="s">
        <v>197</v>
      </c>
      <c r="JD75" s="412" t="s">
        <v>197</v>
      </c>
      <c r="JE75" s="412" t="s">
        <v>197</v>
      </c>
      <c r="JF75" s="49" t="s">
        <v>87</v>
      </c>
      <c r="JG75" s="49" t="s">
        <v>87</v>
      </c>
      <c r="JH75" s="49" t="s">
        <v>87</v>
      </c>
      <c r="JI75" s="49">
        <v>39.1</v>
      </c>
      <c r="JJ75" s="49">
        <v>30.6</v>
      </c>
      <c r="JK75" s="49">
        <v>16.600000000000001</v>
      </c>
      <c r="JL75" s="49">
        <v>15.7</v>
      </c>
      <c r="JM75" s="49">
        <v>16.600000000000001</v>
      </c>
      <c r="JN75" s="49">
        <v>20.8</v>
      </c>
      <c r="JO75" s="49" t="s">
        <v>87</v>
      </c>
    </row>
    <row r="76" spans="1:275">
      <c r="A76" s="45"/>
      <c r="B76" s="46" t="s">
        <v>1792</v>
      </c>
      <c r="C76" s="300" t="s">
        <v>1294</v>
      </c>
      <c r="D76" s="46" t="s">
        <v>127</v>
      </c>
      <c r="E76" s="300" t="s">
        <v>8</v>
      </c>
      <c r="F76" s="47" t="s">
        <v>197</v>
      </c>
      <c r="G76" s="47" t="s">
        <v>197</v>
      </c>
      <c r="H76" s="411">
        <v>109.4</v>
      </c>
      <c r="I76" s="411">
        <v>121.6</v>
      </c>
      <c r="J76" s="411">
        <v>130.6</v>
      </c>
      <c r="K76" s="411">
        <v>87.3</v>
      </c>
      <c r="L76" s="411">
        <v>133.5</v>
      </c>
      <c r="M76" s="411">
        <v>138</v>
      </c>
      <c r="N76" s="411">
        <v>139.9</v>
      </c>
      <c r="O76" s="411">
        <v>167.9</v>
      </c>
      <c r="P76" s="411">
        <v>104</v>
      </c>
      <c r="Q76" s="411">
        <v>164.4</v>
      </c>
      <c r="R76" s="411">
        <v>122.9</v>
      </c>
      <c r="S76" s="411">
        <v>104.6</v>
      </c>
      <c r="T76" s="411">
        <v>104.2</v>
      </c>
      <c r="U76" s="411">
        <v>60.6</v>
      </c>
      <c r="V76" s="411">
        <v>88.8</v>
      </c>
      <c r="W76" s="411">
        <v>151.80000000000001</v>
      </c>
      <c r="X76" s="411">
        <v>158.30000000000001</v>
      </c>
      <c r="Y76" s="411">
        <v>143.80000000000001</v>
      </c>
      <c r="Z76" s="411">
        <v>73</v>
      </c>
      <c r="AA76" s="411">
        <v>495.3</v>
      </c>
      <c r="AB76" s="411">
        <v>64</v>
      </c>
      <c r="AC76" s="411">
        <v>280.5</v>
      </c>
      <c r="AD76" s="412" t="s">
        <v>197</v>
      </c>
      <c r="AE76" s="411">
        <v>172.3</v>
      </c>
      <c r="AF76" s="411">
        <v>152.6</v>
      </c>
      <c r="AG76" s="411">
        <v>129.6</v>
      </c>
      <c r="AH76" s="411">
        <v>117</v>
      </c>
      <c r="AI76" s="412" t="s">
        <v>197</v>
      </c>
      <c r="AJ76" s="411">
        <v>195.7</v>
      </c>
      <c r="AK76" s="412" t="s">
        <v>197</v>
      </c>
      <c r="AL76" s="412" t="s">
        <v>197</v>
      </c>
      <c r="AM76" s="412" t="s">
        <v>197</v>
      </c>
      <c r="AN76" s="412" t="s">
        <v>197</v>
      </c>
      <c r="AO76" s="412" t="s">
        <v>197</v>
      </c>
      <c r="AP76" s="412" t="s">
        <v>197</v>
      </c>
      <c r="AQ76" s="411">
        <v>94.4</v>
      </c>
      <c r="AR76" s="411">
        <v>264.8</v>
      </c>
      <c r="AS76" s="412" t="s">
        <v>197</v>
      </c>
      <c r="AT76" s="411">
        <v>122.6</v>
      </c>
      <c r="AU76" s="412" t="s">
        <v>197</v>
      </c>
      <c r="AV76" s="411">
        <v>51.6</v>
      </c>
      <c r="AW76" s="412" t="s">
        <v>197</v>
      </c>
      <c r="AX76" s="411">
        <v>119.8</v>
      </c>
      <c r="AY76" s="412" t="s">
        <v>197</v>
      </c>
      <c r="AZ76" s="411">
        <v>79.8</v>
      </c>
      <c r="BA76" s="411">
        <v>141.1</v>
      </c>
      <c r="BB76" s="411">
        <v>138.4</v>
      </c>
      <c r="BC76" s="411">
        <v>69.2</v>
      </c>
      <c r="BD76" s="411">
        <v>112.5</v>
      </c>
      <c r="BE76" s="411">
        <v>103.3</v>
      </c>
      <c r="BF76" s="411">
        <v>63.2</v>
      </c>
      <c r="BG76" s="411">
        <v>129.4</v>
      </c>
      <c r="BH76" s="411">
        <v>124.8</v>
      </c>
      <c r="BI76" s="411">
        <v>46.4</v>
      </c>
      <c r="BJ76" s="411">
        <v>29.2</v>
      </c>
      <c r="BK76" s="411">
        <v>38</v>
      </c>
      <c r="BL76" s="411">
        <v>94.3</v>
      </c>
      <c r="BM76" s="411">
        <v>91.8</v>
      </c>
      <c r="BN76" s="411">
        <v>92.4</v>
      </c>
      <c r="BO76" s="412" t="s">
        <v>197</v>
      </c>
      <c r="BP76" s="411">
        <v>235.5</v>
      </c>
      <c r="BQ76" s="411">
        <v>277</v>
      </c>
      <c r="BR76" s="411">
        <v>91.2</v>
      </c>
      <c r="BS76" s="411">
        <v>221.5</v>
      </c>
      <c r="BT76" s="411">
        <v>161.80000000000001</v>
      </c>
      <c r="BU76" s="411">
        <v>180.1</v>
      </c>
      <c r="BV76" s="411">
        <v>201.3</v>
      </c>
      <c r="BW76" s="411">
        <v>194.8</v>
      </c>
      <c r="BX76" s="412" t="s">
        <v>197</v>
      </c>
      <c r="BY76" s="412" t="s">
        <v>197</v>
      </c>
      <c r="BZ76" s="412" t="s">
        <v>197</v>
      </c>
      <c r="CA76" s="412" t="s">
        <v>197</v>
      </c>
      <c r="CB76" s="412" t="s">
        <v>197</v>
      </c>
      <c r="CC76" s="412" t="s">
        <v>197</v>
      </c>
      <c r="CD76" s="411">
        <v>92.5</v>
      </c>
      <c r="CE76" s="411">
        <v>257.5</v>
      </c>
      <c r="CF76" s="411">
        <v>177.6</v>
      </c>
      <c r="CG76" s="412" t="s">
        <v>197</v>
      </c>
      <c r="CH76" s="412" t="s">
        <v>197</v>
      </c>
      <c r="CI76" s="412" t="s">
        <v>197</v>
      </c>
      <c r="CJ76" s="411">
        <v>124.5</v>
      </c>
      <c r="CK76" s="411">
        <v>189.2</v>
      </c>
      <c r="CL76" s="411">
        <v>162.80000000000001</v>
      </c>
      <c r="CM76" s="412" t="s">
        <v>197</v>
      </c>
      <c r="CN76" s="412" t="s">
        <v>197</v>
      </c>
      <c r="CO76" s="412" t="s">
        <v>197</v>
      </c>
      <c r="CP76" s="412" t="s">
        <v>197</v>
      </c>
      <c r="CQ76" s="412" t="s">
        <v>197</v>
      </c>
      <c r="CR76" s="412" t="s">
        <v>197</v>
      </c>
      <c r="CS76" s="412" t="s">
        <v>197</v>
      </c>
      <c r="CT76" s="411">
        <v>7.4</v>
      </c>
      <c r="CU76" s="411">
        <v>105.1</v>
      </c>
      <c r="CV76" s="411">
        <v>63.3</v>
      </c>
      <c r="CW76" s="411">
        <v>106.3</v>
      </c>
      <c r="CX76" s="411">
        <v>197.1</v>
      </c>
      <c r="CY76" s="411">
        <v>158</v>
      </c>
      <c r="CZ76" s="411">
        <v>191.4</v>
      </c>
      <c r="DA76" s="411">
        <v>234.5</v>
      </c>
      <c r="DB76" s="411">
        <v>317.3</v>
      </c>
      <c r="DC76" s="411">
        <v>292.39999999999998</v>
      </c>
      <c r="DD76" s="412" t="s">
        <v>197</v>
      </c>
      <c r="DE76" s="412" t="s">
        <v>197</v>
      </c>
      <c r="DF76" s="412" t="s">
        <v>197</v>
      </c>
      <c r="DG76" s="412" t="s">
        <v>197</v>
      </c>
      <c r="DH76" s="412" t="s">
        <v>197</v>
      </c>
      <c r="DI76" s="412" t="s">
        <v>197</v>
      </c>
      <c r="DJ76" s="411">
        <v>87.5</v>
      </c>
      <c r="DK76" s="411">
        <v>236.1</v>
      </c>
      <c r="DL76" s="411">
        <v>168.1</v>
      </c>
      <c r="DM76" s="411">
        <v>110.6</v>
      </c>
      <c r="DN76" s="411">
        <v>137.9</v>
      </c>
      <c r="DO76" s="411">
        <v>127.8</v>
      </c>
      <c r="DP76" s="412" t="s">
        <v>197</v>
      </c>
      <c r="DQ76" s="412" t="s">
        <v>197</v>
      </c>
      <c r="DR76" s="412" t="s">
        <v>197</v>
      </c>
      <c r="DS76" s="412" t="s">
        <v>197</v>
      </c>
      <c r="DT76" s="412" t="s">
        <v>197</v>
      </c>
      <c r="DU76" s="412" t="s">
        <v>197</v>
      </c>
      <c r="DV76" s="411">
        <v>401.5</v>
      </c>
      <c r="DW76" s="411">
        <v>594.5</v>
      </c>
      <c r="DX76" s="411">
        <v>529</v>
      </c>
      <c r="DY76" s="412" t="s">
        <v>197</v>
      </c>
      <c r="DZ76" s="412" t="s">
        <v>197</v>
      </c>
      <c r="EA76" s="412" t="s">
        <v>197</v>
      </c>
      <c r="EB76" s="412" t="s">
        <v>197</v>
      </c>
      <c r="EC76" s="412" t="s">
        <v>197</v>
      </c>
      <c r="ED76" s="412" t="s">
        <v>197</v>
      </c>
      <c r="EE76" s="411">
        <v>186.2</v>
      </c>
      <c r="EF76" s="411">
        <v>40.299999999999997</v>
      </c>
      <c r="EG76" s="411">
        <v>57.7</v>
      </c>
      <c r="EH76" s="411">
        <v>50.5</v>
      </c>
      <c r="EI76" s="411">
        <v>117.5</v>
      </c>
      <c r="EJ76" s="411">
        <v>168.1</v>
      </c>
      <c r="EK76" s="411">
        <v>150.19999999999999</v>
      </c>
      <c r="EL76" s="412" t="s">
        <v>197</v>
      </c>
      <c r="EM76" s="411">
        <v>11.1</v>
      </c>
      <c r="EN76" s="411">
        <v>496</v>
      </c>
      <c r="EO76" s="411">
        <v>250.5</v>
      </c>
      <c r="EP76" s="412" t="s">
        <v>197</v>
      </c>
      <c r="EQ76" s="412" t="s">
        <v>197</v>
      </c>
      <c r="ER76" s="412" t="s">
        <v>197</v>
      </c>
      <c r="ES76" s="412" t="s">
        <v>197</v>
      </c>
      <c r="ET76" s="411">
        <v>38.4</v>
      </c>
      <c r="EU76" s="412" t="s">
        <v>197</v>
      </c>
      <c r="EV76" s="411">
        <v>102.9</v>
      </c>
      <c r="EW76" s="411">
        <v>108.6</v>
      </c>
      <c r="EX76" s="411">
        <v>106.9</v>
      </c>
      <c r="EY76" s="412" t="s">
        <v>197</v>
      </c>
      <c r="EZ76" s="411">
        <v>54.6</v>
      </c>
      <c r="FA76" s="411">
        <v>188.2</v>
      </c>
      <c r="FB76" s="411">
        <v>135.80000000000001</v>
      </c>
      <c r="FC76" s="411">
        <v>331.9</v>
      </c>
      <c r="FD76" s="411">
        <v>62</v>
      </c>
      <c r="FE76" s="411">
        <v>192</v>
      </c>
      <c r="FF76" s="411">
        <v>136.9</v>
      </c>
      <c r="FG76" s="412" t="s">
        <v>197</v>
      </c>
      <c r="FH76" s="412" t="s">
        <v>197</v>
      </c>
      <c r="FI76" s="412" t="s">
        <v>197</v>
      </c>
      <c r="FJ76" s="411">
        <v>57.7</v>
      </c>
      <c r="FK76" s="411">
        <v>264.60000000000002</v>
      </c>
      <c r="FL76" s="411">
        <v>172.5</v>
      </c>
      <c r="FM76" s="411">
        <v>107.5</v>
      </c>
      <c r="FN76" s="411">
        <v>182.9</v>
      </c>
      <c r="FO76" s="411">
        <v>139.4</v>
      </c>
      <c r="FP76" s="411">
        <v>47.5</v>
      </c>
      <c r="FQ76" s="411">
        <v>184.3</v>
      </c>
      <c r="FR76" s="411">
        <v>136.9</v>
      </c>
      <c r="FS76" s="411">
        <v>118.7</v>
      </c>
      <c r="FT76" s="411">
        <v>179.7</v>
      </c>
      <c r="FU76" s="411">
        <v>141.6</v>
      </c>
      <c r="FV76" s="411">
        <v>114.4</v>
      </c>
      <c r="FW76" s="412" t="s">
        <v>197</v>
      </c>
      <c r="FX76" s="411">
        <v>62.4</v>
      </c>
      <c r="FY76" s="411">
        <v>80.8</v>
      </c>
      <c r="FZ76" s="411">
        <v>80.599999999999994</v>
      </c>
      <c r="GA76" s="411">
        <v>122.6</v>
      </c>
      <c r="GB76" s="411">
        <v>126.8</v>
      </c>
      <c r="GC76" s="411">
        <v>126</v>
      </c>
      <c r="GD76" s="411">
        <v>14.4</v>
      </c>
      <c r="GE76" s="411">
        <v>82.1</v>
      </c>
      <c r="GF76" s="411">
        <v>37.799999999999997</v>
      </c>
      <c r="GG76" s="411">
        <v>22.7</v>
      </c>
      <c r="GH76" s="411">
        <v>20.399999999999999</v>
      </c>
      <c r="GI76" s="411">
        <v>20.399999999999999</v>
      </c>
      <c r="GJ76" s="411">
        <v>5.8</v>
      </c>
      <c r="GK76" s="411">
        <v>103.6</v>
      </c>
      <c r="GL76" s="411">
        <v>67.8</v>
      </c>
      <c r="GM76" s="411">
        <v>94.8</v>
      </c>
      <c r="GN76" s="411">
        <v>157.4</v>
      </c>
      <c r="GO76" s="411">
        <v>135.1</v>
      </c>
      <c r="GP76" s="411">
        <v>103.8</v>
      </c>
      <c r="GQ76" s="411">
        <v>200.1</v>
      </c>
      <c r="GR76" s="411">
        <v>165.6</v>
      </c>
      <c r="GS76" s="411">
        <v>53.9</v>
      </c>
      <c r="GT76" s="411">
        <v>64.900000000000006</v>
      </c>
      <c r="GU76" s="411">
        <v>62.7</v>
      </c>
      <c r="GV76" s="411">
        <v>115.3</v>
      </c>
      <c r="GW76" s="411">
        <v>717.8</v>
      </c>
      <c r="GX76" s="411">
        <v>470.2</v>
      </c>
      <c r="GY76" s="411">
        <v>100.8</v>
      </c>
      <c r="GZ76" s="411">
        <v>114.2</v>
      </c>
      <c r="HA76" s="411">
        <v>107.7</v>
      </c>
      <c r="HB76" s="411">
        <v>99</v>
      </c>
      <c r="HC76" s="411">
        <v>135.4</v>
      </c>
      <c r="HD76" s="411">
        <v>124.3</v>
      </c>
      <c r="HE76" s="412" t="s">
        <v>197</v>
      </c>
      <c r="HF76" s="412" t="s">
        <v>197</v>
      </c>
      <c r="HG76" s="412" t="s">
        <v>197</v>
      </c>
      <c r="HH76" s="411">
        <v>136.5</v>
      </c>
      <c r="HI76" s="411">
        <v>159</v>
      </c>
      <c r="HJ76" s="411">
        <v>140.9</v>
      </c>
      <c r="HK76" s="411">
        <v>149.6</v>
      </c>
      <c r="HL76" s="412" t="s">
        <v>197</v>
      </c>
      <c r="HM76" s="412" t="s">
        <v>197</v>
      </c>
      <c r="HN76" s="412" t="s">
        <v>197</v>
      </c>
      <c r="HO76" s="412" t="s">
        <v>197</v>
      </c>
      <c r="HP76" s="412" t="s">
        <v>197</v>
      </c>
      <c r="HQ76" s="412" t="s">
        <v>197</v>
      </c>
      <c r="HR76" s="412" t="s">
        <v>197</v>
      </c>
      <c r="HS76" s="412" t="s">
        <v>197</v>
      </c>
      <c r="HT76" s="412" t="s">
        <v>197</v>
      </c>
      <c r="HU76" s="411">
        <v>110.6</v>
      </c>
      <c r="HV76" s="411">
        <v>96.1</v>
      </c>
      <c r="HW76" s="411">
        <v>96.8</v>
      </c>
      <c r="HX76" s="412" t="s">
        <v>197</v>
      </c>
      <c r="HY76" s="412" t="s">
        <v>197</v>
      </c>
      <c r="HZ76" s="412" t="s">
        <v>197</v>
      </c>
      <c r="IA76" s="412" t="s">
        <v>197</v>
      </c>
      <c r="IB76" s="412" t="s">
        <v>197</v>
      </c>
      <c r="IC76" s="412" t="s">
        <v>197</v>
      </c>
      <c r="ID76" s="411">
        <v>5.5</v>
      </c>
      <c r="IE76" s="412" t="s">
        <v>197</v>
      </c>
      <c r="IF76" s="412" t="s">
        <v>197</v>
      </c>
      <c r="IG76" s="412" t="s">
        <v>197</v>
      </c>
      <c r="IH76" s="411">
        <v>119.9</v>
      </c>
      <c r="II76" s="412" t="s">
        <v>197</v>
      </c>
      <c r="IJ76" s="412" t="s">
        <v>197</v>
      </c>
      <c r="IK76" s="412" t="s">
        <v>197</v>
      </c>
      <c r="IL76" s="412" t="s">
        <v>197</v>
      </c>
      <c r="IM76" s="412" t="s">
        <v>197</v>
      </c>
      <c r="IN76" s="412" t="s">
        <v>197</v>
      </c>
      <c r="IO76" s="412" t="s">
        <v>197</v>
      </c>
      <c r="IP76" s="412" t="s">
        <v>197</v>
      </c>
      <c r="IQ76" s="411">
        <v>163.4</v>
      </c>
      <c r="IR76" s="411">
        <v>67.5</v>
      </c>
      <c r="IS76" s="411">
        <v>153.1</v>
      </c>
      <c r="IT76" s="411">
        <v>121.5</v>
      </c>
      <c r="IU76" s="411">
        <v>34.200000000000003</v>
      </c>
      <c r="IV76" s="411">
        <v>24.9</v>
      </c>
      <c r="IW76" s="411">
        <v>26.8</v>
      </c>
      <c r="IX76" s="412" t="s">
        <v>197</v>
      </c>
      <c r="IY76" s="412" t="s">
        <v>197</v>
      </c>
      <c r="IZ76" s="412" t="s">
        <v>197</v>
      </c>
      <c r="JA76" s="412" t="s">
        <v>197</v>
      </c>
      <c r="JB76" s="412" t="s">
        <v>197</v>
      </c>
      <c r="JC76" s="411">
        <v>168.5</v>
      </c>
      <c r="JD76" s="411">
        <v>219.8</v>
      </c>
      <c r="JE76" s="411">
        <v>208.2</v>
      </c>
      <c r="JF76" s="49" t="s">
        <v>87</v>
      </c>
      <c r="JG76" s="49">
        <v>28.1</v>
      </c>
      <c r="JH76" s="49">
        <v>118</v>
      </c>
      <c r="JI76" s="49">
        <v>66</v>
      </c>
      <c r="JJ76" s="49">
        <v>64.2</v>
      </c>
      <c r="JK76" s="49">
        <v>77.2</v>
      </c>
      <c r="JL76" s="49">
        <v>70.099999999999994</v>
      </c>
      <c r="JM76" s="49">
        <v>117.7</v>
      </c>
      <c r="JN76" s="49">
        <v>115.1</v>
      </c>
      <c r="JO76" s="49">
        <v>234.2</v>
      </c>
    </row>
    <row r="77" spans="1:275">
      <c r="A77" s="45"/>
      <c r="B77" s="46" t="s">
        <v>1793</v>
      </c>
      <c r="C77" s="300" t="s">
        <v>1295</v>
      </c>
      <c r="D77" s="46" t="s">
        <v>127</v>
      </c>
      <c r="E77" s="300" t="s">
        <v>8</v>
      </c>
      <c r="F77" s="47" t="s">
        <v>197</v>
      </c>
      <c r="G77" s="47" t="s">
        <v>197</v>
      </c>
      <c r="H77" s="411">
        <v>70.900000000000006</v>
      </c>
      <c r="I77" s="411">
        <v>67.900000000000006</v>
      </c>
      <c r="J77" s="411">
        <v>51.6</v>
      </c>
      <c r="K77" s="412" t="s">
        <v>197</v>
      </c>
      <c r="L77" s="412" t="s">
        <v>197</v>
      </c>
      <c r="M77" s="412" t="s">
        <v>197</v>
      </c>
      <c r="N77" s="412" t="s">
        <v>197</v>
      </c>
      <c r="O77" s="412" t="s">
        <v>197</v>
      </c>
      <c r="P77" s="412" t="s">
        <v>197</v>
      </c>
      <c r="Q77" s="412" t="s">
        <v>197</v>
      </c>
      <c r="R77" s="412" t="s">
        <v>197</v>
      </c>
      <c r="S77" s="412" t="s">
        <v>197</v>
      </c>
      <c r="T77" s="412" t="s">
        <v>197</v>
      </c>
      <c r="U77" s="412" t="s">
        <v>197</v>
      </c>
      <c r="V77" s="412" t="s">
        <v>197</v>
      </c>
      <c r="W77" s="412" t="s">
        <v>197</v>
      </c>
      <c r="X77" s="412" t="s">
        <v>197</v>
      </c>
      <c r="Y77" s="412" t="s">
        <v>197</v>
      </c>
      <c r="Z77" s="412" t="s">
        <v>197</v>
      </c>
      <c r="AA77" s="412" t="s">
        <v>197</v>
      </c>
      <c r="AB77" s="412" t="s">
        <v>197</v>
      </c>
      <c r="AC77" s="412" t="s">
        <v>197</v>
      </c>
      <c r="AD77" s="412" t="s">
        <v>197</v>
      </c>
      <c r="AE77" s="412" t="s">
        <v>197</v>
      </c>
      <c r="AF77" s="412" t="s">
        <v>197</v>
      </c>
      <c r="AG77" s="412" t="s">
        <v>197</v>
      </c>
      <c r="AH77" s="412" t="s">
        <v>197</v>
      </c>
      <c r="AI77" s="412" t="s">
        <v>197</v>
      </c>
      <c r="AJ77" s="412" t="s">
        <v>197</v>
      </c>
      <c r="AK77" s="412" t="s">
        <v>197</v>
      </c>
      <c r="AL77" s="412" t="s">
        <v>197</v>
      </c>
      <c r="AM77" s="412" t="s">
        <v>197</v>
      </c>
      <c r="AN77" s="412" t="s">
        <v>197</v>
      </c>
      <c r="AO77" s="412" t="s">
        <v>197</v>
      </c>
      <c r="AP77" s="412" t="s">
        <v>197</v>
      </c>
      <c r="AQ77" s="412" t="s">
        <v>197</v>
      </c>
      <c r="AR77" s="412" t="s">
        <v>197</v>
      </c>
      <c r="AS77" s="412" t="s">
        <v>197</v>
      </c>
      <c r="AT77" s="412" t="s">
        <v>197</v>
      </c>
      <c r="AU77" s="412" t="s">
        <v>197</v>
      </c>
      <c r="AV77" s="412" t="s">
        <v>197</v>
      </c>
      <c r="AW77" s="412" t="s">
        <v>197</v>
      </c>
      <c r="AX77" s="412" t="s">
        <v>197</v>
      </c>
      <c r="AY77" s="411">
        <v>10.1</v>
      </c>
      <c r="AZ77" s="411">
        <v>43.8</v>
      </c>
      <c r="BA77" s="411">
        <v>63.6</v>
      </c>
      <c r="BB77" s="411">
        <v>62.7</v>
      </c>
      <c r="BC77" s="411">
        <v>84.2</v>
      </c>
      <c r="BD77" s="411">
        <v>50.3</v>
      </c>
      <c r="BE77" s="411">
        <v>57.8</v>
      </c>
      <c r="BF77" s="411">
        <v>43.6</v>
      </c>
      <c r="BG77" s="411">
        <v>40</v>
      </c>
      <c r="BH77" s="411">
        <v>40.299999999999997</v>
      </c>
      <c r="BI77" s="412" t="s">
        <v>197</v>
      </c>
      <c r="BJ77" s="412" t="s">
        <v>197</v>
      </c>
      <c r="BK77" s="412" t="s">
        <v>197</v>
      </c>
      <c r="BL77" s="412" t="s">
        <v>197</v>
      </c>
      <c r="BM77" s="412" t="s">
        <v>197</v>
      </c>
      <c r="BN77" s="412" t="s">
        <v>197</v>
      </c>
      <c r="BO77" s="412" t="s">
        <v>197</v>
      </c>
      <c r="BP77" s="412" t="s">
        <v>197</v>
      </c>
      <c r="BQ77" s="412" t="s">
        <v>197</v>
      </c>
      <c r="BR77" s="412" t="s">
        <v>197</v>
      </c>
      <c r="BS77" s="412" t="s">
        <v>197</v>
      </c>
      <c r="BT77" s="412" t="s">
        <v>197</v>
      </c>
      <c r="BU77" s="412" t="s">
        <v>197</v>
      </c>
      <c r="BV77" s="412" t="s">
        <v>197</v>
      </c>
      <c r="BW77" s="412" t="s">
        <v>197</v>
      </c>
      <c r="BX77" s="412" t="s">
        <v>197</v>
      </c>
      <c r="BY77" s="412" t="s">
        <v>197</v>
      </c>
      <c r="BZ77" s="412" t="s">
        <v>197</v>
      </c>
      <c r="CA77" s="412" t="s">
        <v>197</v>
      </c>
      <c r="CB77" s="412" t="s">
        <v>197</v>
      </c>
      <c r="CC77" s="412" t="s">
        <v>197</v>
      </c>
      <c r="CD77" s="412" t="s">
        <v>197</v>
      </c>
      <c r="CE77" s="412" t="s">
        <v>197</v>
      </c>
      <c r="CF77" s="412" t="s">
        <v>197</v>
      </c>
      <c r="CG77" s="412" t="s">
        <v>197</v>
      </c>
      <c r="CH77" s="412" t="s">
        <v>197</v>
      </c>
      <c r="CI77" s="412" t="s">
        <v>197</v>
      </c>
      <c r="CJ77" s="412" t="s">
        <v>197</v>
      </c>
      <c r="CK77" s="412" t="s">
        <v>197</v>
      </c>
      <c r="CL77" s="412" t="s">
        <v>197</v>
      </c>
      <c r="CM77" s="412" t="s">
        <v>197</v>
      </c>
      <c r="CN77" s="412" t="s">
        <v>197</v>
      </c>
      <c r="CO77" s="412" t="s">
        <v>197</v>
      </c>
      <c r="CP77" s="412" t="s">
        <v>197</v>
      </c>
      <c r="CQ77" s="412" t="s">
        <v>197</v>
      </c>
      <c r="CR77" s="412" t="s">
        <v>197</v>
      </c>
      <c r="CS77" s="412" t="s">
        <v>197</v>
      </c>
      <c r="CT77" s="412" t="s">
        <v>197</v>
      </c>
      <c r="CU77" s="412" t="s">
        <v>197</v>
      </c>
      <c r="CV77" s="412" t="s">
        <v>197</v>
      </c>
      <c r="CW77" s="412" t="s">
        <v>197</v>
      </c>
      <c r="CX77" s="412" t="s">
        <v>197</v>
      </c>
      <c r="CY77" s="412" t="s">
        <v>197</v>
      </c>
      <c r="CZ77" s="412" t="s">
        <v>197</v>
      </c>
      <c r="DA77" s="412" t="s">
        <v>197</v>
      </c>
      <c r="DB77" s="412" t="s">
        <v>197</v>
      </c>
      <c r="DC77" s="412" t="s">
        <v>197</v>
      </c>
      <c r="DD77" s="412" t="s">
        <v>197</v>
      </c>
      <c r="DE77" s="412" t="s">
        <v>197</v>
      </c>
      <c r="DF77" s="412" t="s">
        <v>197</v>
      </c>
      <c r="DG77" s="412" t="s">
        <v>197</v>
      </c>
      <c r="DH77" s="412" t="s">
        <v>197</v>
      </c>
      <c r="DI77" s="412" t="s">
        <v>197</v>
      </c>
      <c r="DJ77" s="412" t="s">
        <v>197</v>
      </c>
      <c r="DK77" s="412" t="s">
        <v>197</v>
      </c>
      <c r="DL77" s="412" t="s">
        <v>197</v>
      </c>
      <c r="DM77" s="412" t="s">
        <v>197</v>
      </c>
      <c r="DN77" s="412" t="s">
        <v>197</v>
      </c>
      <c r="DO77" s="412" t="s">
        <v>197</v>
      </c>
      <c r="DP77" s="412" t="s">
        <v>197</v>
      </c>
      <c r="DQ77" s="412" t="s">
        <v>197</v>
      </c>
      <c r="DR77" s="412" t="s">
        <v>197</v>
      </c>
      <c r="DS77" s="412" t="s">
        <v>197</v>
      </c>
      <c r="DT77" s="412" t="s">
        <v>197</v>
      </c>
      <c r="DU77" s="412" t="s">
        <v>197</v>
      </c>
      <c r="DV77" s="412" t="s">
        <v>197</v>
      </c>
      <c r="DW77" s="412" t="s">
        <v>197</v>
      </c>
      <c r="DX77" s="412" t="s">
        <v>197</v>
      </c>
      <c r="DY77" s="412" t="s">
        <v>197</v>
      </c>
      <c r="DZ77" s="412" t="s">
        <v>197</v>
      </c>
      <c r="EA77" s="412" t="s">
        <v>197</v>
      </c>
      <c r="EB77" s="412" t="s">
        <v>197</v>
      </c>
      <c r="EC77" s="412" t="s">
        <v>197</v>
      </c>
      <c r="ED77" s="412" t="s">
        <v>197</v>
      </c>
      <c r="EE77" s="412" t="s">
        <v>197</v>
      </c>
      <c r="EF77" s="412" t="s">
        <v>197</v>
      </c>
      <c r="EG77" s="412" t="s">
        <v>197</v>
      </c>
      <c r="EH77" s="412" t="s">
        <v>197</v>
      </c>
      <c r="EI77" s="412" t="s">
        <v>197</v>
      </c>
      <c r="EJ77" s="412" t="s">
        <v>197</v>
      </c>
      <c r="EK77" s="412" t="s">
        <v>197</v>
      </c>
      <c r="EL77" s="412" t="s">
        <v>197</v>
      </c>
      <c r="EM77" s="412" t="s">
        <v>197</v>
      </c>
      <c r="EN77" s="412" t="s">
        <v>197</v>
      </c>
      <c r="EO77" s="412" t="s">
        <v>197</v>
      </c>
      <c r="EP77" s="412" t="s">
        <v>197</v>
      </c>
      <c r="EQ77" s="412" t="s">
        <v>197</v>
      </c>
      <c r="ER77" s="412" t="s">
        <v>197</v>
      </c>
      <c r="ES77" s="412" t="s">
        <v>197</v>
      </c>
      <c r="ET77" s="412" t="s">
        <v>197</v>
      </c>
      <c r="EU77" s="412" t="s">
        <v>197</v>
      </c>
      <c r="EV77" s="411">
        <v>41.1</v>
      </c>
      <c r="EW77" s="411">
        <v>79.900000000000006</v>
      </c>
      <c r="EX77" s="411">
        <v>67.7</v>
      </c>
      <c r="EY77" s="412" t="s">
        <v>197</v>
      </c>
      <c r="EZ77" s="412" t="s">
        <v>197</v>
      </c>
      <c r="FA77" s="412" t="s">
        <v>197</v>
      </c>
      <c r="FB77" s="412" t="s">
        <v>197</v>
      </c>
      <c r="FC77" s="412" t="s">
        <v>197</v>
      </c>
      <c r="FD77" s="412" t="s">
        <v>197</v>
      </c>
      <c r="FE77" s="412" t="s">
        <v>197</v>
      </c>
      <c r="FF77" s="412" t="s">
        <v>197</v>
      </c>
      <c r="FG77" s="412" t="s">
        <v>197</v>
      </c>
      <c r="FH77" s="412" t="s">
        <v>197</v>
      </c>
      <c r="FI77" s="412" t="s">
        <v>197</v>
      </c>
      <c r="FJ77" s="412" t="s">
        <v>197</v>
      </c>
      <c r="FK77" s="412" t="s">
        <v>197</v>
      </c>
      <c r="FL77" s="412" t="s">
        <v>197</v>
      </c>
      <c r="FM77" s="411">
        <v>8.6999999999999993</v>
      </c>
      <c r="FN77" s="411">
        <v>49.7</v>
      </c>
      <c r="FO77" s="411">
        <v>25.9</v>
      </c>
      <c r="FP77" s="412" t="s">
        <v>197</v>
      </c>
      <c r="FQ77" s="412" t="s">
        <v>197</v>
      </c>
      <c r="FR77" s="412" t="s">
        <v>197</v>
      </c>
      <c r="FS77" s="412" t="s">
        <v>197</v>
      </c>
      <c r="FT77" s="412" t="s">
        <v>197</v>
      </c>
      <c r="FU77" s="412" t="s">
        <v>197</v>
      </c>
      <c r="FV77" s="412" t="s">
        <v>197</v>
      </c>
      <c r="FW77" s="412" t="s">
        <v>197</v>
      </c>
      <c r="FX77" s="411">
        <v>35.799999999999997</v>
      </c>
      <c r="FY77" s="411">
        <v>71.599999999999994</v>
      </c>
      <c r="FZ77" s="411">
        <v>71.3</v>
      </c>
      <c r="GA77" s="411">
        <v>36.299999999999997</v>
      </c>
      <c r="GB77" s="411">
        <v>48.1</v>
      </c>
      <c r="GC77" s="411">
        <v>45.9</v>
      </c>
      <c r="GD77" s="412" t="s">
        <v>197</v>
      </c>
      <c r="GE77" s="412" t="s">
        <v>197</v>
      </c>
      <c r="GF77" s="412" t="s">
        <v>197</v>
      </c>
      <c r="GG77" s="412" t="s">
        <v>197</v>
      </c>
      <c r="GH77" s="412" t="s">
        <v>197</v>
      </c>
      <c r="GI77" s="412" t="s">
        <v>197</v>
      </c>
      <c r="GJ77" s="412" t="s">
        <v>197</v>
      </c>
      <c r="GK77" s="412" t="s">
        <v>197</v>
      </c>
      <c r="GL77" s="412" t="s">
        <v>197</v>
      </c>
      <c r="GM77" s="412" t="s">
        <v>197</v>
      </c>
      <c r="GN77" s="412" t="s">
        <v>197</v>
      </c>
      <c r="GO77" s="412" t="s">
        <v>197</v>
      </c>
      <c r="GP77" s="412" t="s">
        <v>197</v>
      </c>
      <c r="GQ77" s="412" t="s">
        <v>197</v>
      </c>
      <c r="GR77" s="412" t="s">
        <v>197</v>
      </c>
      <c r="GS77" s="412" t="s">
        <v>197</v>
      </c>
      <c r="GT77" s="412" t="s">
        <v>197</v>
      </c>
      <c r="GU77" s="412" t="s">
        <v>197</v>
      </c>
      <c r="GV77" s="412" t="s">
        <v>197</v>
      </c>
      <c r="GW77" s="412" t="s">
        <v>197</v>
      </c>
      <c r="GX77" s="412" t="s">
        <v>197</v>
      </c>
      <c r="GY77" s="412" t="s">
        <v>197</v>
      </c>
      <c r="GZ77" s="412" t="s">
        <v>197</v>
      </c>
      <c r="HA77" s="412" t="s">
        <v>197</v>
      </c>
      <c r="HB77" s="412" t="s">
        <v>197</v>
      </c>
      <c r="HC77" s="412" t="s">
        <v>197</v>
      </c>
      <c r="HD77" s="412" t="s">
        <v>197</v>
      </c>
      <c r="HE77" s="412" t="s">
        <v>197</v>
      </c>
      <c r="HF77" s="412" t="s">
        <v>197</v>
      </c>
      <c r="HG77" s="412" t="s">
        <v>197</v>
      </c>
      <c r="HH77" s="412" t="s">
        <v>197</v>
      </c>
      <c r="HI77" s="412" t="s">
        <v>197</v>
      </c>
      <c r="HJ77" s="412" t="s">
        <v>197</v>
      </c>
      <c r="HK77" s="412" t="s">
        <v>197</v>
      </c>
      <c r="HL77" s="412" t="s">
        <v>197</v>
      </c>
      <c r="HM77" s="412" t="s">
        <v>197</v>
      </c>
      <c r="HN77" s="412" t="s">
        <v>197</v>
      </c>
      <c r="HO77" s="412" t="s">
        <v>197</v>
      </c>
      <c r="HP77" s="412" t="s">
        <v>197</v>
      </c>
      <c r="HQ77" s="412" t="s">
        <v>197</v>
      </c>
      <c r="HR77" s="412" t="s">
        <v>197</v>
      </c>
      <c r="HS77" s="412" t="s">
        <v>197</v>
      </c>
      <c r="HT77" s="412" t="s">
        <v>197</v>
      </c>
      <c r="HU77" s="411">
        <v>51</v>
      </c>
      <c r="HV77" s="411">
        <v>68.599999999999994</v>
      </c>
      <c r="HW77" s="411">
        <v>67.599999999999994</v>
      </c>
      <c r="HX77" s="412" t="s">
        <v>197</v>
      </c>
      <c r="HY77" s="412" t="s">
        <v>197</v>
      </c>
      <c r="HZ77" s="412" t="s">
        <v>197</v>
      </c>
      <c r="IA77" s="412" t="s">
        <v>197</v>
      </c>
      <c r="IB77" s="412" t="s">
        <v>197</v>
      </c>
      <c r="IC77" s="412" t="s">
        <v>197</v>
      </c>
      <c r="ID77" s="412" t="s">
        <v>197</v>
      </c>
      <c r="IE77" s="412" t="s">
        <v>197</v>
      </c>
      <c r="IF77" s="412" t="s">
        <v>197</v>
      </c>
      <c r="IG77" s="412" t="s">
        <v>197</v>
      </c>
      <c r="IH77" s="411">
        <v>69.2</v>
      </c>
      <c r="II77" s="412" t="s">
        <v>197</v>
      </c>
      <c r="IJ77" s="412" t="s">
        <v>197</v>
      </c>
      <c r="IK77" s="412" t="s">
        <v>197</v>
      </c>
      <c r="IL77" s="412" t="s">
        <v>197</v>
      </c>
      <c r="IM77" s="412" t="s">
        <v>197</v>
      </c>
      <c r="IN77" s="412" t="s">
        <v>197</v>
      </c>
      <c r="IO77" s="412" t="s">
        <v>197</v>
      </c>
      <c r="IP77" s="412" t="s">
        <v>197</v>
      </c>
      <c r="IQ77" s="412" t="s">
        <v>197</v>
      </c>
      <c r="IR77" s="412" t="s">
        <v>197</v>
      </c>
      <c r="IS77" s="412" t="s">
        <v>197</v>
      </c>
      <c r="IT77" s="412" t="s">
        <v>197</v>
      </c>
      <c r="IU77" s="412" t="s">
        <v>197</v>
      </c>
      <c r="IV77" s="412" t="s">
        <v>197</v>
      </c>
      <c r="IW77" s="412" t="s">
        <v>197</v>
      </c>
      <c r="IX77" s="412" t="s">
        <v>197</v>
      </c>
      <c r="IY77" s="412" t="s">
        <v>197</v>
      </c>
      <c r="IZ77" s="412" t="s">
        <v>197</v>
      </c>
      <c r="JA77" s="412" t="s">
        <v>197</v>
      </c>
      <c r="JB77" s="412" t="s">
        <v>197</v>
      </c>
      <c r="JC77" s="412" t="s">
        <v>197</v>
      </c>
      <c r="JD77" s="412" t="s">
        <v>197</v>
      </c>
      <c r="JE77" s="412" t="s">
        <v>197</v>
      </c>
      <c r="JF77" s="49" t="s">
        <v>87</v>
      </c>
      <c r="JG77" s="49" t="s">
        <v>87</v>
      </c>
      <c r="JH77" s="49" t="s">
        <v>87</v>
      </c>
      <c r="JI77" s="49" t="s">
        <v>87</v>
      </c>
      <c r="JJ77" s="49">
        <v>57.5</v>
      </c>
      <c r="JK77" s="49">
        <v>68.2</v>
      </c>
      <c r="JL77" s="49">
        <v>39.700000000000003</v>
      </c>
      <c r="JM77" s="49">
        <v>75.099999999999994</v>
      </c>
      <c r="JN77" s="49">
        <v>83.3</v>
      </c>
      <c r="JO77" s="49" t="s">
        <v>87</v>
      </c>
    </row>
    <row r="78" spans="1:275">
      <c r="A78" s="45"/>
      <c r="B78" s="46" t="s">
        <v>1794</v>
      </c>
      <c r="C78" s="300" t="s">
        <v>1280</v>
      </c>
      <c r="D78" s="46" t="s">
        <v>127</v>
      </c>
      <c r="E78" s="300" t="s">
        <v>8</v>
      </c>
      <c r="F78" s="47" t="s">
        <v>197</v>
      </c>
      <c r="G78" s="47" t="s">
        <v>197</v>
      </c>
      <c r="H78" s="411">
        <v>74.099999999999994</v>
      </c>
      <c r="I78" s="411">
        <v>76.599999999999994</v>
      </c>
      <c r="J78" s="411">
        <v>97.3</v>
      </c>
      <c r="K78" s="411">
        <v>55.5</v>
      </c>
      <c r="L78" s="411">
        <v>150.69999999999999</v>
      </c>
      <c r="M78" s="411">
        <v>129.9</v>
      </c>
      <c r="N78" s="411">
        <v>149.19999999999999</v>
      </c>
      <c r="O78" s="412" t="s">
        <v>197</v>
      </c>
      <c r="P78" s="411">
        <v>147.4</v>
      </c>
      <c r="Q78" s="412" t="s">
        <v>197</v>
      </c>
      <c r="R78" s="411">
        <v>206.7</v>
      </c>
      <c r="S78" s="411">
        <v>94.9</v>
      </c>
      <c r="T78" s="411">
        <v>176.9</v>
      </c>
      <c r="U78" s="411">
        <v>92.7</v>
      </c>
      <c r="V78" s="412" t="s">
        <v>197</v>
      </c>
      <c r="W78" s="412" t="s">
        <v>197</v>
      </c>
      <c r="X78" s="412" t="s">
        <v>197</v>
      </c>
      <c r="Y78" s="412" t="s">
        <v>197</v>
      </c>
      <c r="Z78" s="411">
        <v>33.6</v>
      </c>
      <c r="AA78" s="411">
        <v>150.6</v>
      </c>
      <c r="AB78" s="411">
        <v>256.10000000000002</v>
      </c>
      <c r="AC78" s="411">
        <v>70.3</v>
      </c>
      <c r="AD78" s="412" t="s">
        <v>197</v>
      </c>
      <c r="AE78" s="411">
        <v>92</v>
      </c>
      <c r="AF78" s="411">
        <v>184.7</v>
      </c>
      <c r="AG78" s="411">
        <v>130.1</v>
      </c>
      <c r="AH78" s="411">
        <v>167.9</v>
      </c>
      <c r="AI78" s="412" t="s">
        <v>197</v>
      </c>
      <c r="AJ78" s="412" t="s">
        <v>197</v>
      </c>
      <c r="AK78" s="412" t="s">
        <v>197</v>
      </c>
      <c r="AL78" s="412" t="s">
        <v>197</v>
      </c>
      <c r="AM78" s="412" t="s">
        <v>197</v>
      </c>
      <c r="AN78" s="412" t="s">
        <v>197</v>
      </c>
      <c r="AO78" s="412" t="s">
        <v>197</v>
      </c>
      <c r="AP78" s="412" t="s">
        <v>197</v>
      </c>
      <c r="AQ78" s="411">
        <v>77.400000000000006</v>
      </c>
      <c r="AR78" s="411">
        <v>141.4</v>
      </c>
      <c r="AS78" s="412" t="s">
        <v>197</v>
      </c>
      <c r="AT78" s="411">
        <v>182.1</v>
      </c>
      <c r="AU78" s="412" t="s">
        <v>197</v>
      </c>
      <c r="AV78" s="411">
        <v>202.4</v>
      </c>
      <c r="AW78" s="412" t="s">
        <v>197</v>
      </c>
      <c r="AX78" s="411">
        <v>105.4</v>
      </c>
      <c r="AY78" s="412" t="s">
        <v>197</v>
      </c>
      <c r="AZ78" s="411">
        <v>129.9</v>
      </c>
      <c r="BA78" s="411">
        <v>143.30000000000001</v>
      </c>
      <c r="BB78" s="411">
        <v>142.80000000000001</v>
      </c>
      <c r="BC78" s="411">
        <v>106</v>
      </c>
      <c r="BD78" s="411">
        <v>138.80000000000001</v>
      </c>
      <c r="BE78" s="411">
        <v>131.69999999999999</v>
      </c>
      <c r="BF78" s="411">
        <v>124.3</v>
      </c>
      <c r="BG78" s="411">
        <v>156.1</v>
      </c>
      <c r="BH78" s="411">
        <v>153.80000000000001</v>
      </c>
      <c r="BI78" s="411">
        <v>201.8</v>
      </c>
      <c r="BJ78" s="411">
        <v>364.3</v>
      </c>
      <c r="BK78" s="411">
        <v>281.3</v>
      </c>
      <c r="BL78" s="411">
        <v>333.3</v>
      </c>
      <c r="BM78" s="411">
        <v>359.1</v>
      </c>
      <c r="BN78" s="411">
        <v>352.2</v>
      </c>
      <c r="BO78" s="412" t="s">
        <v>197</v>
      </c>
      <c r="BP78" s="412" t="s">
        <v>197</v>
      </c>
      <c r="BQ78" s="412" t="s">
        <v>197</v>
      </c>
      <c r="BR78" s="412" t="s">
        <v>197</v>
      </c>
      <c r="BS78" s="412" t="s">
        <v>197</v>
      </c>
      <c r="BT78" s="412" t="s">
        <v>197</v>
      </c>
      <c r="BU78" s="412" t="s">
        <v>197</v>
      </c>
      <c r="BV78" s="412" t="s">
        <v>197</v>
      </c>
      <c r="BW78" s="412" t="s">
        <v>197</v>
      </c>
      <c r="BX78" s="412" t="s">
        <v>197</v>
      </c>
      <c r="BY78" s="412" t="s">
        <v>197</v>
      </c>
      <c r="BZ78" s="412" t="s">
        <v>197</v>
      </c>
      <c r="CA78" s="412" t="s">
        <v>197</v>
      </c>
      <c r="CB78" s="412" t="s">
        <v>197</v>
      </c>
      <c r="CC78" s="412" t="s">
        <v>197</v>
      </c>
      <c r="CD78" s="412" t="s">
        <v>197</v>
      </c>
      <c r="CE78" s="412" t="s">
        <v>197</v>
      </c>
      <c r="CF78" s="412" t="s">
        <v>197</v>
      </c>
      <c r="CG78" s="412" t="s">
        <v>197</v>
      </c>
      <c r="CH78" s="412" t="s">
        <v>197</v>
      </c>
      <c r="CI78" s="412" t="s">
        <v>197</v>
      </c>
      <c r="CJ78" s="412" t="s">
        <v>197</v>
      </c>
      <c r="CK78" s="412" t="s">
        <v>197</v>
      </c>
      <c r="CL78" s="412" t="s">
        <v>197</v>
      </c>
      <c r="CM78" s="412" t="s">
        <v>197</v>
      </c>
      <c r="CN78" s="412" t="s">
        <v>197</v>
      </c>
      <c r="CO78" s="412" t="s">
        <v>197</v>
      </c>
      <c r="CP78" s="412" t="s">
        <v>197</v>
      </c>
      <c r="CQ78" s="412" t="s">
        <v>197</v>
      </c>
      <c r="CR78" s="412" t="s">
        <v>197</v>
      </c>
      <c r="CS78" s="412" t="s">
        <v>197</v>
      </c>
      <c r="CT78" s="412" t="s">
        <v>197</v>
      </c>
      <c r="CU78" s="412" t="s">
        <v>197</v>
      </c>
      <c r="CV78" s="412" t="s">
        <v>197</v>
      </c>
      <c r="CW78" s="412" t="s">
        <v>197</v>
      </c>
      <c r="CX78" s="412" t="s">
        <v>197</v>
      </c>
      <c r="CY78" s="412" t="s">
        <v>197</v>
      </c>
      <c r="CZ78" s="412" t="s">
        <v>197</v>
      </c>
      <c r="DA78" s="412" t="s">
        <v>197</v>
      </c>
      <c r="DB78" s="412" t="s">
        <v>197</v>
      </c>
      <c r="DC78" s="412" t="s">
        <v>197</v>
      </c>
      <c r="DD78" s="412" t="s">
        <v>197</v>
      </c>
      <c r="DE78" s="412" t="s">
        <v>197</v>
      </c>
      <c r="DF78" s="412" t="s">
        <v>197</v>
      </c>
      <c r="DG78" s="412" t="s">
        <v>197</v>
      </c>
      <c r="DH78" s="412" t="s">
        <v>197</v>
      </c>
      <c r="DI78" s="412" t="s">
        <v>197</v>
      </c>
      <c r="DJ78" s="412" t="s">
        <v>197</v>
      </c>
      <c r="DK78" s="412" t="s">
        <v>197</v>
      </c>
      <c r="DL78" s="412" t="s">
        <v>197</v>
      </c>
      <c r="DM78" s="412" t="s">
        <v>197</v>
      </c>
      <c r="DN78" s="412" t="s">
        <v>197</v>
      </c>
      <c r="DO78" s="412" t="s">
        <v>197</v>
      </c>
      <c r="DP78" s="412" t="s">
        <v>197</v>
      </c>
      <c r="DQ78" s="412" t="s">
        <v>197</v>
      </c>
      <c r="DR78" s="412" t="s">
        <v>197</v>
      </c>
      <c r="DS78" s="412" t="s">
        <v>197</v>
      </c>
      <c r="DT78" s="412" t="s">
        <v>197</v>
      </c>
      <c r="DU78" s="412" t="s">
        <v>197</v>
      </c>
      <c r="DV78" s="412" t="s">
        <v>197</v>
      </c>
      <c r="DW78" s="412" t="s">
        <v>197</v>
      </c>
      <c r="DX78" s="412" t="s">
        <v>197</v>
      </c>
      <c r="DY78" s="412" t="s">
        <v>197</v>
      </c>
      <c r="DZ78" s="412" t="s">
        <v>197</v>
      </c>
      <c r="EA78" s="412" t="s">
        <v>197</v>
      </c>
      <c r="EB78" s="412" t="s">
        <v>197</v>
      </c>
      <c r="EC78" s="412" t="s">
        <v>197</v>
      </c>
      <c r="ED78" s="412" t="s">
        <v>197</v>
      </c>
      <c r="EE78" s="412" t="s">
        <v>197</v>
      </c>
      <c r="EF78" s="412" t="s">
        <v>197</v>
      </c>
      <c r="EG78" s="412" t="s">
        <v>197</v>
      </c>
      <c r="EH78" s="412" t="s">
        <v>197</v>
      </c>
      <c r="EI78" s="412" t="s">
        <v>197</v>
      </c>
      <c r="EJ78" s="412" t="s">
        <v>197</v>
      </c>
      <c r="EK78" s="412" t="s">
        <v>197</v>
      </c>
      <c r="EL78" s="412" t="s">
        <v>197</v>
      </c>
      <c r="EM78" s="412" t="s">
        <v>197</v>
      </c>
      <c r="EN78" s="412" t="s">
        <v>197</v>
      </c>
      <c r="EO78" s="412" t="s">
        <v>197</v>
      </c>
      <c r="EP78" s="412" t="s">
        <v>197</v>
      </c>
      <c r="EQ78" s="412" t="s">
        <v>197</v>
      </c>
      <c r="ER78" s="412" t="s">
        <v>197</v>
      </c>
      <c r="ES78" s="412" t="s">
        <v>197</v>
      </c>
      <c r="ET78" s="411">
        <v>110.3</v>
      </c>
      <c r="EU78" s="412" t="s">
        <v>197</v>
      </c>
      <c r="EV78" s="411">
        <v>140.30000000000001</v>
      </c>
      <c r="EW78" s="411">
        <v>125.4</v>
      </c>
      <c r="EX78" s="411">
        <v>130</v>
      </c>
      <c r="EY78" s="411">
        <v>324.3</v>
      </c>
      <c r="EZ78" s="411">
        <v>93.1</v>
      </c>
      <c r="FA78" s="411">
        <v>133.1</v>
      </c>
      <c r="FB78" s="411">
        <v>117.4</v>
      </c>
      <c r="FC78" s="411">
        <v>761.3</v>
      </c>
      <c r="FD78" s="411">
        <v>114.9</v>
      </c>
      <c r="FE78" s="411">
        <v>139.30000000000001</v>
      </c>
      <c r="FF78" s="411">
        <v>128.9</v>
      </c>
      <c r="FG78" s="412" t="s">
        <v>197</v>
      </c>
      <c r="FH78" s="412" t="s">
        <v>197</v>
      </c>
      <c r="FI78" s="412" t="s">
        <v>197</v>
      </c>
      <c r="FJ78" s="411">
        <v>176.5</v>
      </c>
      <c r="FK78" s="411">
        <v>143.30000000000001</v>
      </c>
      <c r="FL78" s="411">
        <v>158.1</v>
      </c>
      <c r="FM78" s="411">
        <v>180.7</v>
      </c>
      <c r="FN78" s="411">
        <v>187.1</v>
      </c>
      <c r="FO78" s="411">
        <v>183.4</v>
      </c>
      <c r="FP78" s="411">
        <v>105.4</v>
      </c>
      <c r="FQ78" s="411">
        <v>142.5</v>
      </c>
      <c r="FR78" s="411">
        <v>129.6</v>
      </c>
      <c r="FS78" s="411">
        <v>250</v>
      </c>
      <c r="FT78" s="411">
        <v>221.8</v>
      </c>
      <c r="FU78" s="411">
        <v>239.5</v>
      </c>
      <c r="FV78" s="411">
        <v>198.6</v>
      </c>
      <c r="FW78" s="411">
        <v>238.6</v>
      </c>
      <c r="FX78" s="411">
        <v>243.8</v>
      </c>
      <c r="FY78" s="411">
        <v>109.6</v>
      </c>
      <c r="FZ78" s="411">
        <v>110.7</v>
      </c>
      <c r="GA78" s="411">
        <v>192.9</v>
      </c>
      <c r="GB78" s="411">
        <v>103.5</v>
      </c>
      <c r="GC78" s="411">
        <v>120.3</v>
      </c>
      <c r="GD78" s="411">
        <v>110.4</v>
      </c>
      <c r="GE78" s="411">
        <v>72.900000000000006</v>
      </c>
      <c r="GF78" s="411">
        <v>97.4</v>
      </c>
      <c r="GG78" s="411">
        <v>258.89999999999998</v>
      </c>
      <c r="GH78" s="411">
        <v>81.8</v>
      </c>
      <c r="GI78" s="411">
        <v>82.9</v>
      </c>
      <c r="GJ78" s="412" t="s">
        <v>197</v>
      </c>
      <c r="GK78" s="412" t="s">
        <v>197</v>
      </c>
      <c r="GL78" s="412" t="s">
        <v>197</v>
      </c>
      <c r="GM78" s="411">
        <v>236</v>
      </c>
      <c r="GN78" s="411">
        <v>278.39999999999998</v>
      </c>
      <c r="GO78" s="411">
        <v>263.10000000000002</v>
      </c>
      <c r="GP78" s="411">
        <v>187.4</v>
      </c>
      <c r="GQ78" s="411">
        <v>291.60000000000002</v>
      </c>
      <c r="GR78" s="411">
        <v>254.3</v>
      </c>
      <c r="GS78" s="411">
        <v>7</v>
      </c>
      <c r="GT78" s="411">
        <v>59</v>
      </c>
      <c r="GU78" s="411">
        <v>48.5</v>
      </c>
      <c r="GV78" s="411">
        <v>553.5</v>
      </c>
      <c r="GW78" s="411">
        <v>332.9</v>
      </c>
      <c r="GX78" s="411">
        <v>423.6</v>
      </c>
      <c r="GY78" s="411">
        <v>162.69999999999999</v>
      </c>
      <c r="GZ78" s="411">
        <v>173.9</v>
      </c>
      <c r="HA78" s="411">
        <v>168.4</v>
      </c>
      <c r="HB78" s="411">
        <v>220</v>
      </c>
      <c r="HC78" s="411">
        <v>155.69999999999999</v>
      </c>
      <c r="HD78" s="411">
        <v>175.2</v>
      </c>
      <c r="HE78" s="412" t="s">
        <v>197</v>
      </c>
      <c r="HF78" s="412" t="s">
        <v>197</v>
      </c>
      <c r="HG78" s="412" t="s">
        <v>197</v>
      </c>
      <c r="HH78" s="412" t="s">
        <v>197</v>
      </c>
      <c r="HI78" s="411">
        <v>78</v>
      </c>
      <c r="HJ78" s="411">
        <v>113.7</v>
      </c>
      <c r="HK78" s="411">
        <v>96.4</v>
      </c>
      <c r="HL78" s="411">
        <v>76.2</v>
      </c>
      <c r="HM78" s="411">
        <v>80.2</v>
      </c>
      <c r="HN78" s="411">
        <v>79.099999999999994</v>
      </c>
      <c r="HO78" s="412" t="s">
        <v>197</v>
      </c>
      <c r="HP78" s="412" t="s">
        <v>197</v>
      </c>
      <c r="HQ78" s="412" t="s">
        <v>197</v>
      </c>
      <c r="HR78" s="412" t="s">
        <v>197</v>
      </c>
      <c r="HS78" s="412" t="s">
        <v>197</v>
      </c>
      <c r="HT78" s="412" t="s">
        <v>197</v>
      </c>
      <c r="HU78" s="411">
        <v>52.8</v>
      </c>
      <c r="HV78" s="411">
        <v>93.1</v>
      </c>
      <c r="HW78" s="411">
        <v>90.9</v>
      </c>
      <c r="HX78" s="412" t="s">
        <v>197</v>
      </c>
      <c r="HY78" s="412" t="s">
        <v>197</v>
      </c>
      <c r="HZ78" s="412" t="s">
        <v>197</v>
      </c>
      <c r="IA78" s="412" t="s">
        <v>197</v>
      </c>
      <c r="IB78" s="412" t="s">
        <v>197</v>
      </c>
      <c r="IC78" s="412" t="s">
        <v>197</v>
      </c>
      <c r="ID78" s="411">
        <v>2.6</v>
      </c>
      <c r="IE78" s="412" t="s">
        <v>197</v>
      </c>
      <c r="IF78" s="412" t="s">
        <v>197</v>
      </c>
      <c r="IG78" s="412" t="s">
        <v>197</v>
      </c>
      <c r="IH78" s="411">
        <v>117.7</v>
      </c>
      <c r="II78" s="412" t="s">
        <v>197</v>
      </c>
      <c r="IJ78" s="412" t="s">
        <v>197</v>
      </c>
      <c r="IK78" s="412" t="s">
        <v>197</v>
      </c>
      <c r="IL78" s="412" t="s">
        <v>197</v>
      </c>
      <c r="IM78" s="412" t="s">
        <v>197</v>
      </c>
      <c r="IN78" s="412" t="s">
        <v>197</v>
      </c>
      <c r="IO78" s="412" t="s">
        <v>197</v>
      </c>
      <c r="IP78" s="412" t="s">
        <v>197</v>
      </c>
      <c r="IQ78" s="411">
        <v>316.39999999999998</v>
      </c>
      <c r="IR78" s="411">
        <v>16.3</v>
      </c>
      <c r="IS78" s="411">
        <v>93.4</v>
      </c>
      <c r="IT78" s="411">
        <v>64.8</v>
      </c>
      <c r="IU78" s="411">
        <v>6.9</v>
      </c>
      <c r="IV78" s="411">
        <v>26.1</v>
      </c>
      <c r="IW78" s="411">
        <v>22.1</v>
      </c>
      <c r="IX78" s="412" t="s">
        <v>197</v>
      </c>
      <c r="IY78" s="412" t="s">
        <v>197</v>
      </c>
      <c r="IZ78" s="412" t="s">
        <v>197</v>
      </c>
      <c r="JA78" s="412" t="s">
        <v>197</v>
      </c>
      <c r="JB78" s="412" t="s">
        <v>197</v>
      </c>
      <c r="JC78" s="411">
        <v>150.1</v>
      </c>
      <c r="JD78" s="411">
        <v>187</v>
      </c>
      <c r="JE78" s="411">
        <v>178.5</v>
      </c>
      <c r="JF78" s="48" t="s">
        <v>87</v>
      </c>
      <c r="JG78" s="48">
        <v>53.1</v>
      </c>
      <c r="JH78" s="48" t="s">
        <v>87</v>
      </c>
      <c r="JI78" s="48">
        <v>145.9</v>
      </c>
      <c r="JJ78" s="48">
        <v>106.9</v>
      </c>
      <c r="JK78" s="48">
        <v>99.5</v>
      </c>
      <c r="JL78" s="48">
        <v>73.2</v>
      </c>
      <c r="JM78" s="48">
        <v>124.5</v>
      </c>
      <c r="JN78" s="48">
        <v>126.6</v>
      </c>
      <c r="JO78" s="48" t="s">
        <v>87</v>
      </c>
    </row>
    <row r="79" spans="1:275">
      <c r="A79" s="45"/>
      <c r="B79" s="46" t="s">
        <v>1795</v>
      </c>
      <c r="C79" s="300" t="s">
        <v>1296</v>
      </c>
      <c r="D79" s="46" t="s">
        <v>127</v>
      </c>
      <c r="E79" s="300" t="s">
        <v>8</v>
      </c>
      <c r="F79" s="47" t="s">
        <v>197</v>
      </c>
      <c r="G79" s="47" t="s">
        <v>197</v>
      </c>
      <c r="H79" s="411">
        <v>70.099999999999994</v>
      </c>
      <c r="I79" s="411">
        <v>70</v>
      </c>
      <c r="J79" s="411">
        <v>54.7</v>
      </c>
      <c r="K79" s="411">
        <v>260.60000000000002</v>
      </c>
      <c r="L79" s="411">
        <v>72.7</v>
      </c>
      <c r="M79" s="411">
        <v>72.599999999999994</v>
      </c>
      <c r="N79" s="412" t="s">
        <v>197</v>
      </c>
      <c r="O79" s="412" t="s">
        <v>197</v>
      </c>
      <c r="P79" s="411">
        <v>42.2</v>
      </c>
      <c r="Q79" s="412" t="s">
        <v>197</v>
      </c>
      <c r="R79" s="411">
        <v>97.2</v>
      </c>
      <c r="S79" s="411">
        <v>108.5</v>
      </c>
      <c r="T79" s="412" t="s">
        <v>197</v>
      </c>
      <c r="U79" s="412" t="s">
        <v>197</v>
      </c>
      <c r="V79" s="412" t="s">
        <v>197</v>
      </c>
      <c r="W79" s="412" t="s">
        <v>197</v>
      </c>
      <c r="X79" s="412" t="s">
        <v>197</v>
      </c>
      <c r="Y79" s="412" t="s">
        <v>197</v>
      </c>
      <c r="Z79" s="411">
        <v>183.3</v>
      </c>
      <c r="AA79" s="411">
        <v>101.5</v>
      </c>
      <c r="AB79" s="412" t="s">
        <v>197</v>
      </c>
      <c r="AC79" s="411">
        <v>234.5</v>
      </c>
      <c r="AD79" s="412" t="s">
        <v>197</v>
      </c>
      <c r="AE79" s="411">
        <v>74.2</v>
      </c>
      <c r="AF79" s="411">
        <v>91.7</v>
      </c>
      <c r="AG79" s="411">
        <v>142.69999999999999</v>
      </c>
      <c r="AH79" s="411">
        <v>121.6</v>
      </c>
      <c r="AI79" s="412" t="s">
        <v>197</v>
      </c>
      <c r="AJ79" s="412" t="s">
        <v>197</v>
      </c>
      <c r="AK79" s="412" t="s">
        <v>197</v>
      </c>
      <c r="AL79" s="412" t="s">
        <v>197</v>
      </c>
      <c r="AM79" s="412" t="s">
        <v>197</v>
      </c>
      <c r="AN79" s="412" t="s">
        <v>197</v>
      </c>
      <c r="AO79" s="412" t="s">
        <v>197</v>
      </c>
      <c r="AP79" s="412" t="s">
        <v>197</v>
      </c>
      <c r="AQ79" s="412" t="s">
        <v>197</v>
      </c>
      <c r="AR79" s="412" t="s">
        <v>197</v>
      </c>
      <c r="AS79" s="412" t="s">
        <v>197</v>
      </c>
      <c r="AT79" s="411">
        <v>87.7</v>
      </c>
      <c r="AU79" s="412" t="s">
        <v>197</v>
      </c>
      <c r="AV79" s="412" t="s">
        <v>197</v>
      </c>
      <c r="AW79" s="412" t="s">
        <v>197</v>
      </c>
      <c r="AX79" s="412" t="s">
        <v>197</v>
      </c>
      <c r="AY79" s="412" t="s">
        <v>197</v>
      </c>
      <c r="AZ79" s="411">
        <v>58.2</v>
      </c>
      <c r="BA79" s="411">
        <v>94.2</v>
      </c>
      <c r="BB79" s="411">
        <v>92.6</v>
      </c>
      <c r="BC79" s="411">
        <v>94.9</v>
      </c>
      <c r="BD79" s="411">
        <v>87.8</v>
      </c>
      <c r="BE79" s="411">
        <v>89.4</v>
      </c>
      <c r="BF79" s="411">
        <v>91.9</v>
      </c>
      <c r="BG79" s="411">
        <v>90.4</v>
      </c>
      <c r="BH79" s="411">
        <v>90.5</v>
      </c>
      <c r="BI79" s="411">
        <v>55.7</v>
      </c>
      <c r="BJ79" s="411">
        <v>62.7</v>
      </c>
      <c r="BK79" s="411">
        <v>59.2</v>
      </c>
      <c r="BL79" s="411">
        <v>105</v>
      </c>
      <c r="BM79" s="411">
        <v>60.8</v>
      </c>
      <c r="BN79" s="411">
        <v>72.5</v>
      </c>
      <c r="BO79" s="412" t="s">
        <v>197</v>
      </c>
      <c r="BP79" s="412" t="s">
        <v>197</v>
      </c>
      <c r="BQ79" s="412" t="s">
        <v>197</v>
      </c>
      <c r="BR79" s="412" t="s">
        <v>197</v>
      </c>
      <c r="BS79" s="412" t="s">
        <v>197</v>
      </c>
      <c r="BT79" s="412" t="s">
        <v>197</v>
      </c>
      <c r="BU79" s="412" t="s">
        <v>197</v>
      </c>
      <c r="BV79" s="412" t="s">
        <v>197</v>
      </c>
      <c r="BW79" s="412" t="s">
        <v>197</v>
      </c>
      <c r="BX79" s="412" t="s">
        <v>197</v>
      </c>
      <c r="BY79" s="412" t="s">
        <v>197</v>
      </c>
      <c r="BZ79" s="412" t="s">
        <v>197</v>
      </c>
      <c r="CA79" s="412" t="s">
        <v>197</v>
      </c>
      <c r="CB79" s="412" t="s">
        <v>197</v>
      </c>
      <c r="CC79" s="412" t="s">
        <v>197</v>
      </c>
      <c r="CD79" s="412" t="s">
        <v>197</v>
      </c>
      <c r="CE79" s="412" t="s">
        <v>197</v>
      </c>
      <c r="CF79" s="412" t="s">
        <v>197</v>
      </c>
      <c r="CG79" s="412" t="s">
        <v>197</v>
      </c>
      <c r="CH79" s="412" t="s">
        <v>197</v>
      </c>
      <c r="CI79" s="412" t="s">
        <v>197</v>
      </c>
      <c r="CJ79" s="412" t="s">
        <v>197</v>
      </c>
      <c r="CK79" s="412" t="s">
        <v>197</v>
      </c>
      <c r="CL79" s="412" t="s">
        <v>197</v>
      </c>
      <c r="CM79" s="412" t="s">
        <v>197</v>
      </c>
      <c r="CN79" s="412" t="s">
        <v>197</v>
      </c>
      <c r="CO79" s="412" t="s">
        <v>197</v>
      </c>
      <c r="CP79" s="412" t="s">
        <v>197</v>
      </c>
      <c r="CQ79" s="412" t="s">
        <v>197</v>
      </c>
      <c r="CR79" s="412" t="s">
        <v>197</v>
      </c>
      <c r="CS79" s="412" t="s">
        <v>197</v>
      </c>
      <c r="CT79" s="412" t="s">
        <v>197</v>
      </c>
      <c r="CU79" s="412" t="s">
        <v>197</v>
      </c>
      <c r="CV79" s="412" t="s">
        <v>197</v>
      </c>
      <c r="CW79" s="412" t="s">
        <v>197</v>
      </c>
      <c r="CX79" s="412" t="s">
        <v>197</v>
      </c>
      <c r="CY79" s="412" t="s">
        <v>197</v>
      </c>
      <c r="CZ79" s="412" t="s">
        <v>197</v>
      </c>
      <c r="DA79" s="412" t="s">
        <v>197</v>
      </c>
      <c r="DB79" s="412" t="s">
        <v>197</v>
      </c>
      <c r="DC79" s="412" t="s">
        <v>197</v>
      </c>
      <c r="DD79" s="412" t="s">
        <v>197</v>
      </c>
      <c r="DE79" s="412" t="s">
        <v>197</v>
      </c>
      <c r="DF79" s="412" t="s">
        <v>197</v>
      </c>
      <c r="DG79" s="412" t="s">
        <v>197</v>
      </c>
      <c r="DH79" s="412" t="s">
        <v>197</v>
      </c>
      <c r="DI79" s="412" t="s">
        <v>197</v>
      </c>
      <c r="DJ79" s="412" t="s">
        <v>197</v>
      </c>
      <c r="DK79" s="412" t="s">
        <v>197</v>
      </c>
      <c r="DL79" s="412" t="s">
        <v>197</v>
      </c>
      <c r="DM79" s="412" t="s">
        <v>197</v>
      </c>
      <c r="DN79" s="412" t="s">
        <v>197</v>
      </c>
      <c r="DO79" s="412" t="s">
        <v>197</v>
      </c>
      <c r="DP79" s="412" t="s">
        <v>197</v>
      </c>
      <c r="DQ79" s="412" t="s">
        <v>197</v>
      </c>
      <c r="DR79" s="412" t="s">
        <v>197</v>
      </c>
      <c r="DS79" s="412" t="s">
        <v>197</v>
      </c>
      <c r="DT79" s="412" t="s">
        <v>197</v>
      </c>
      <c r="DU79" s="412" t="s">
        <v>197</v>
      </c>
      <c r="DV79" s="412" t="s">
        <v>197</v>
      </c>
      <c r="DW79" s="412" t="s">
        <v>197</v>
      </c>
      <c r="DX79" s="412" t="s">
        <v>197</v>
      </c>
      <c r="DY79" s="412" t="s">
        <v>197</v>
      </c>
      <c r="DZ79" s="412" t="s">
        <v>197</v>
      </c>
      <c r="EA79" s="412" t="s">
        <v>197</v>
      </c>
      <c r="EB79" s="412" t="s">
        <v>197</v>
      </c>
      <c r="EC79" s="412" t="s">
        <v>197</v>
      </c>
      <c r="ED79" s="412" t="s">
        <v>197</v>
      </c>
      <c r="EE79" s="412" t="s">
        <v>197</v>
      </c>
      <c r="EF79" s="412" t="s">
        <v>197</v>
      </c>
      <c r="EG79" s="412" t="s">
        <v>197</v>
      </c>
      <c r="EH79" s="412" t="s">
        <v>197</v>
      </c>
      <c r="EI79" s="412" t="s">
        <v>197</v>
      </c>
      <c r="EJ79" s="412" t="s">
        <v>197</v>
      </c>
      <c r="EK79" s="412" t="s">
        <v>197</v>
      </c>
      <c r="EL79" s="412" t="s">
        <v>197</v>
      </c>
      <c r="EM79" s="412" t="s">
        <v>197</v>
      </c>
      <c r="EN79" s="412" t="s">
        <v>197</v>
      </c>
      <c r="EO79" s="412" t="s">
        <v>197</v>
      </c>
      <c r="EP79" s="412" t="s">
        <v>197</v>
      </c>
      <c r="EQ79" s="412" t="s">
        <v>197</v>
      </c>
      <c r="ER79" s="412" t="s">
        <v>197</v>
      </c>
      <c r="ES79" s="412" t="s">
        <v>197</v>
      </c>
      <c r="ET79" s="412" t="s">
        <v>197</v>
      </c>
      <c r="EU79" s="412" t="s">
        <v>197</v>
      </c>
      <c r="EV79" s="411">
        <v>89</v>
      </c>
      <c r="EW79" s="411">
        <v>95.7</v>
      </c>
      <c r="EX79" s="411">
        <v>93.6</v>
      </c>
      <c r="EY79" s="412" t="s">
        <v>197</v>
      </c>
      <c r="EZ79" s="411">
        <v>6.5</v>
      </c>
      <c r="FA79" s="411">
        <v>123.3</v>
      </c>
      <c r="FB79" s="411">
        <v>77.5</v>
      </c>
      <c r="FC79" s="412" t="s">
        <v>197</v>
      </c>
      <c r="FD79" s="411">
        <v>12.7</v>
      </c>
      <c r="FE79" s="411">
        <v>49.2</v>
      </c>
      <c r="FF79" s="411">
        <v>33.700000000000003</v>
      </c>
      <c r="FG79" s="412" t="s">
        <v>197</v>
      </c>
      <c r="FH79" s="412" t="s">
        <v>197</v>
      </c>
      <c r="FI79" s="412" t="s">
        <v>197</v>
      </c>
      <c r="FJ79" s="412" t="s">
        <v>197</v>
      </c>
      <c r="FK79" s="412" t="s">
        <v>197</v>
      </c>
      <c r="FL79" s="412" t="s">
        <v>197</v>
      </c>
      <c r="FM79" s="411">
        <v>49.8</v>
      </c>
      <c r="FN79" s="411">
        <v>95.2</v>
      </c>
      <c r="FO79" s="411">
        <v>68.8</v>
      </c>
      <c r="FP79" s="411">
        <v>3.3</v>
      </c>
      <c r="FQ79" s="411">
        <v>134.9</v>
      </c>
      <c r="FR79" s="411">
        <v>89.3</v>
      </c>
      <c r="FS79" s="411">
        <v>158.30000000000001</v>
      </c>
      <c r="FT79" s="411">
        <v>114.9</v>
      </c>
      <c r="FU79" s="411">
        <v>142</v>
      </c>
      <c r="FV79" s="411">
        <v>84.8</v>
      </c>
      <c r="FW79" s="412" t="s">
        <v>197</v>
      </c>
      <c r="FX79" s="411">
        <v>71.2</v>
      </c>
      <c r="FY79" s="411">
        <v>101</v>
      </c>
      <c r="FZ79" s="411">
        <v>100.7</v>
      </c>
      <c r="GA79" s="411">
        <v>84.3</v>
      </c>
      <c r="GB79" s="411">
        <v>104.1</v>
      </c>
      <c r="GC79" s="411">
        <v>100.4</v>
      </c>
      <c r="GD79" s="412" t="s">
        <v>197</v>
      </c>
      <c r="GE79" s="412" t="s">
        <v>197</v>
      </c>
      <c r="GF79" s="412" t="s">
        <v>197</v>
      </c>
      <c r="GG79" s="411">
        <v>195</v>
      </c>
      <c r="GH79" s="411">
        <v>133.4</v>
      </c>
      <c r="GI79" s="411">
        <v>133.80000000000001</v>
      </c>
      <c r="GJ79" s="412" t="s">
        <v>197</v>
      </c>
      <c r="GK79" s="412" t="s">
        <v>197</v>
      </c>
      <c r="GL79" s="412" t="s">
        <v>197</v>
      </c>
      <c r="GM79" s="411">
        <v>93.5</v>
      </c>
      <c r="GN79" s="411">
        <v>20.100000000000001</v>
      </c>
      <c r="GO79" s="411">
        <v>46.9</v>
      </c>
      <c r="GP79" s="411">
        <v>104.3</v>
      </c>
      <c r="GQ79" s="411">
        <v>120.7</v>
      </c>
      <c r="GR79" s="411">
        <v>114.8</v>
      </c>
      <c r="GS79" s="411">
        <v>83.9</v>
      </c>
      <c r="GT79" s="411">
        <v>447.1</v>
      </c>
      <c r="GU79" s="411">
        <v>373.6</v>
      </c>
      <c r="GV79" s="412" t="s">
        <v>197</v>
      </c>
      <c r="GW79" s="412" t="s">
        <v>197</v>
      </c>
      <c r="GX79" s="412" t="s">
        <v>197</v>
      </c>
      <c r="GY79" s="411">
        <v>92.9</v>
      </c>
      <c r="GZ79" s="411">
        <v>104.3</v>
      </c>
      <c r="HA79" s="411">
        <v>98.7</v>
      </c>
      <c r="HB79" s="411">
        <v>92.6</v>
      </c>
      <c r="HC79" s="411">
        <v>129.6</v>
      </c>
      <c r="HD79" s="411">
        <v>118.4</v>
      </c>
      <c r="HE79" s="412" t="s">
        <v>197</v>
      </c>
      <c r="HF79" s="412" t="s">
        <v>197</v>
      </c>
      <c r="HG79" s="412" t="s">
        <v>197</v>
      </c>
      <c r="HH79" s="412" t="s">
        <v>197</v>
      </c>
      <c r="HI79" s="412" t="s">
        <v>197</v>
      </c>
      <c r="HJ79" s="412" t="s">
        <v>197</v>
      </c>
      <c r="HK79" s="412" t="s">
        <v>197</v>
      </c>
      <c r="HL79" s="412" t="s">
        <v>197</v>
      </c>
      <c r="HM79" s="412" t="s">
        <v>197</v>
      </c>
      <c r="HN79" s="412" t="s">
        <v>197</v>
      </c>
      <c r="HO79" s="412" t="s">
        <v>197</v>
      </c>
      <c r="HP79" s="412" t="s">
        <v>197</v>
      </c>
      <c r="HQ79" s="412" t="s">
        <v>197</v>
      </c>
      <c r="HR79" s="412" t="s">
        <v>197</v>
      </c>
      <c r="HS79" s="412" t="s">
        <v>197</v>
      </c>
      <c r="HT79" s="412" t="s">
        <v>197</v>
      </c>
      <c r="HU79" s="411">
        <v>65.3</v>
      </c>
      <c r="HV79" s="411">
        <v>94.1</v>
      </c>
      <c r="HW79" s="411">
        <v>92.4</v>
      </c>
      <c r="HX79" s="412" t="s">
        <v>197</v>
      </c>
      <c r="HY79" s="412" t="s">
        <v>197</v>
      </c>
      <c r="HZ79" s="412" t="s">
        <v>197</v>
      </c>
      <c r="IA79" s="412" t="s">
        <v>197</v>
      </c>
      <c r="IB79" s="412" t="s">
        <v>197</v>
      </c>
      <c r="IC79" s="412" t="s">
        <v>197</v>
      </c>
      <c r="ID79" s="411">
        <v>5.9</v>
      </c>
      <c r="IE79" s="412" t="s">
        <v>197</v>
      </c>
      <c r="IF79" s="412" t="s">
        <v>197</v>
      </c>
      <c r="IG79" s="412" t="s">
        <v>197</v>
      </c>
      <c r="IH79" s="411">
        <v>120.1</v>
      </c>
      <c r="II79" s="412" t="s">
        <v>197</v>
      </c>
      <c r="IJ79" s="412" t="s">
        <v>197</v>
      </c>
      <c r="IK79" s="412" t="s">
        <v>197</v>
      </c>
      <c r="IL79" s="412" t="s">
        <v>197</v>
      </c>
      <c r="IM79" s="412" t="s">
        <v>197</v>
      </c>
      <c r="IN79" s="412" t="s">
        <v>197</v>
      </c>
      <c r="IO79" s="412" t="s">
        <v>197</v>
      </c>
      <c r="IP79" s="412" t="s">
        <v>197</v>
      </c>
      <c r="IQ79" s="411">
        <v>44.5</v>
      </c>
      <c r="IR79" s="411">
        <v>56.8</v>
      </c>
      <c r="IS79" s="411">
        <v>48.5</v>
      </c>
      <c r="IT79" s="411">
        <v>51.6</v>
      </c>
      <c r="IU79" s="412" t="s">
        <v>197</v>
      </c>
      <c r="IV79" s="412" t="s">
        <v>197</v>
      </c>
      <c r="IW79" s="412" t="s">
        <v>197</v>
      </c>
      <c r="IX79" s="412" t="s">
        <v>197</v>
      </c>
      <c r="IY79" s="412" t="s">
        <v>197</v>
      </c>
      <c r="IZ79" s="412" t="s">
        <v>197</v>
      </c>
      <c r="JA79" s="412" t="s">
        <v>197</v>
      </c>
      <c r="JB79" s="412" t="s">
        <v>197</v>
      </c>
      <c r="JC79" s="412" t="s">
        <v>197</v>
      </c>
      <c r="JD79" s="412" t="s">
        <v>197</v>
      </c>
      <c r="JE79" s="412" t="s">
        <v>197</v>
      </c>
      <c r="JF79" s="49" t="s">
        <v>87</v>
      </c>
      <c r="JG79" s="49" t="s">
        <v>87</v>
      </c>
      <c r="JH79" s="49">
        <v>10.9</v>
      </c>
      <c r="JI79" s="49">
        <v>87.3</v>
      </c>
      <c r="JJ79" s="49">
        <v>138.9</v>
      </c>
      <c r="JK79" s="49">
        <v>109.8</v>
      </c>
      <c r="JL79" s="49">
        <v>86.5</v>
      </c>
      <c r="JM79" s="49">
        <v>126.2</v>
      </c>
      <c r="JN79" s="49">
        <v>136.9</v>
      </c>
      <c r="JO79" s="49" t="s">
        <v>87</v>
      </c>
    </row>
    <row r="80" spans="1:275">
      <c r="A80" s="45"/>
      <c r="B80" s="46" t="s">
        <v>1796</v>
      </c>
      <c r="C80" s="300" t="s">
        <v>1297</v>
      </c>
      <c r="D80" s="46" t="s">
        <v>97</v>
      </c>
      <c r="E80" s="300" t="s">
        <v>9</v>
      </c>
      <c r="F80" s="47" t="s">
        <v>197</v>
      </c>
      <c r="G80" s="47" t="s">
        <v>197</v>
      </c>
      <c r="H80" s="411">
        <v>106.4</v>
      </c>
      <c r="I80" s="411">
        <v>106.3</v>
      </c>
      <c r="J80" s="411">
        <v>89.3</v>
      </c>
      <c r="K80" s="411">
        <v>131.4</v>
      </c>
      <c r="L80" s="411">
        <v>206.7</v>
      </c>
      <c r="M80" s="411">
        <v>82.5</v>
      </c>
      <c r="N80" s="411">
        <v>241.3</v>
      </c>
      <c r="O80" s="412" t="s">
        <v>197</v>
      </c>
      <c r="P80" s="411">
        <v>152.4</v>
      </c>
      <c r="Q80" s="411">
        <v>191.2</v>
      </c>
      <c r="R80" s="411">
        <v>113.2</v>
      </c>
      <c r="S80" s="411">
        <v>163.6</v>
      </c>
      <c r="T80" s="411">
        <v>156.9</v>
      </c>
      <c r="U80" s="412" t="s">
        <v>197</v>
      </c>
      <c r="V80" s="412" t="s">
        <v>197</v>
      </c>
      <c r="W80" s="411">
        <v>218.7</v>
      </c>
      <c r="X80" s="411">
        <v>529.20000000000005</v>
      </c>
      <c r="Y80" s="411">
        <v>219.4</v>
      </c>
      <c r="Z80" s="411">
        <v>19</v>
      </c>
      <c r="AA80" s="411">
        <v>87.1</v>
      </c>
      <c r="AB80" s="411">
        <v>37.6</v>
      </c>
      <c r="AC80" s="411">
        <v>64.900000000000006</v>
      </c>
      <c r="AD80" s="412" t="s">
        <v>197</v>
      </c>
      <c r="AE80" s="411">
        <v>148.1</v>
      </c>
      <c r="AF80" s="411">
        <v>161</v>
      </c>
      <c r="AG80" s="411">
        <v>115.4</v>
      </c>
      <c r="AH80" s="411">
        <v>113.4</v>
      </c>
      <c r="AI80" s="412" t="s">
        <v>197</v>
      </c>
      <c r="AJ80" s="412" t="s">
        <v>197</v>
      </c>
      <c r="AK80" s="412" t="s">
        <v>197</v>
      </c>
      <c r="AL80" s="412" t="s">
        <v>197</v>
      </c>
      <c r="AM80" s="412" t="s">
        <v>197</v>
      </c>
      <c r="AN80" s="411">
        <v>16.8</v>
      </c>
      <c r="AO80" s="411">
        <v>86.8</v>
      </c>
      <c r="AP80" s="411">
        <v>86.1</v>
      </c>
      <c r="AQ80" s="411">
        <v>19.899999999999999</v>
      </c>
      <c r="AR80" s="411">
        <v>93.1</v>
      </c>
      <c r="AS80" s="412" t="s">
        <v>197</v>
      </c>
      <c r="AT80" s="411">
        <v>163.5</v>
      </c>
      <c r="AU80" s="412" t="s">
        <v>197</v>
      </c>
      <c r="AV80" s="411">
        <v>139.30000000000001</v>
      </c>
      <c r="AW80" s="412" t="s">
        <v>197</v>
      </c>
      <c r="AX80" s="412" t="s">
        <v>197</v>
      </c>
      <c r="AY80" s="412" t="s">
        <v>197</v>
      </c>
      <c r="AZ80" s="411">
        <v>93.1</v>
      </c>
      <c r="BA80" s="411">
        <v>186</v>
      </c>
      <c r="BB80" s="411">
        <v>181.8</v>
      </c>
      <c r="BC80" s="411">
        <v>125.9</v>
      </c>
      <c r="BD80" s="411">
        <v>208.8</v>
      </c>
      <c r="BE80" s="411">
        <v>190.2</v>
      </c>
      <c r="BF80" s="411">
        <v>123.7</v>
      </c>
      <c r="BG80" s="411">
        <v>151.69999999999999</v>
      </c>
      <c r="BH80" s="411">
        <v>149.69999999999999</v>
      </c>
      <c r="BI80" s="411">
        <v>195</v>
      </c>
      <c r="BJ80" s="411">
        <v>393.9</v>
      </c>
      <c r="BK80" s="411">
        <v>292.2</v>
      </c>
      <c r="BL80" s="411">
        <v>346</v>
      </c>
      <c r="BM80" s="411">
        <v>305.10000000000002</v>
      </c>
      <c r="BN80" s="411">
        <v>316.10000000000002</v>
      </c>
      <c r="BO80" s="412" t="s">
        <v>197</v>
      </c>
      <c r="BP80" s="412" t="s">
        <v>197</v>
      </c>
      <c r="BQ80" s="412" t="s">
        <v>197</v>
      </c>
      <c r="BR80" s="411">
        <v>208.9</v>
      </c>
      <c r="BS80" s="411">
        <v>189</v>
      </c>
      <c r="BT80" s="411">
        <v>198.2</v>
      </c>
      <c r="BU80" s="412" t="s">
        <v>197</v>
      </c>
      <c r="BV80" s="412" t="s">
        <v>197</v>
      </c>
      <c r="BW80" s="412" t="s">
        <v>197</v>
      </c>
      <c r="BX80" s="412" t="s">
        <v>197</v>
      </c>
      <c r="BY80" s="412" t="s">
        <v>197</v>
      </c>
      <c r="BZ80" s="412" t="s">
        <v>197</v>
      </c>
      <c r="CA80" s="412" t="s">
        <v>197</v>
      </c>
      <c r="CB80" s="412" t="s">
        <v>197</v>
      </c>
      <c r="CC80" s="412" t="s">
        <v>197</v>
      </c>
      <c r="CD80" s="412" t="s">
        <v>197</v>
      </c>
      <c r="CE80" s="412" t="s">
        <v>197</v>
      </c>
      <c r="CF80" s="412" t="s">
        <v>197</v>
      </c>
      <c r="CG80" s="412" t="s">
        <v>197</v>
      </c>
      <c r="CH80" s="412" t="s">
        <v>197</v>
      </c>
      <c r="CI80" s="412" t="s">
        <v>197</v>
      </c>
      <c r="CJ80" s="411">
        <v>128.9</v>
      </c>
      <c r="CK80" s="411">
        <v>131</v>
      </c>
      <c r="CL80" s="411">
        <v>130.1</v>
      </c>
      <c r="CM80" s="412" t="s">
        <v>197</v>
      </c>
      <c r="CN80" s="412" t="s">
        <v>197</v>
      </c>
      <c r="CO80" s="412" t="s">
        <v>197</v>
      </c>
      <c r="CP80" s="412" t="s">
        <v>197</v>
      </c>
      <c r="CQ80" s="412" t="s">
        <v>197</v>
      </c>
      <c r="CR80" s="412" t="s">
        <v>197</v>
      </c>
      <c r="CS80" s="412" t="s">
        <v>197</v>
      </c>
      <c r="CT80" s="412" t="s">
        <v>197</v>
      </c>
      <c r="CU80" s="412" t="s">
        <v>197</v>
      </c>
      <c r="CV80" s="412" t="s">
        <v>197</v>
      </c>
      <c r="CW80" s="411">
        <v>203</v>
      </c>
      <c r="CX80" s="411">
        <v>168.7</v>
      </c>
      <c r="CY80" s="411">
        <v>183.7</v>
      </c>
      <c r="CZ80" s="412" t="s">
        <v>197</v>
      </c>
      <c r="DA80" s="412" t="s">
        <v>197</v>
      </c>
      <c r="DB80" s="412" t="s">
        <v>197</v>
      </c>
      <c r="DC80" s="412" t="s">
        <v>197</v>
      </c>
      <c r="DD80" s="412" t="s">
        <v>197</v>
      </c>
      <c r="DE80" s="412" t="s">
        <v>197</v>
      </c>
      <c r="DF80" s="412" t="s">
        <v>197</v>
      </c>
      <c r="DG80" s="412" t="s">
        <v>197</v>
      </c>
      <c r="DH80" s="412" t="s">
        <v>197</v>
      </c>
      <c r="DI80" s="412" t="s">
        <v>197</v>
      </c>
      <c r="DJ80" s="412" t="s">
        <v>197</v>
      </c>
      <c r="DK80" s="412" t="s">
        <v>197</v>
      </c>
      <c r="DL80" s="412" t="s">
        <v>197</v>
      </c>
      <c r="DM80" s="411">
        <v>123.7</v>
      </c>
      <c r="DN80" s="411">
        <v>125.3</v>
      </c>
      <c r="DO80" s="411">
        <v>124.7</v>
      </c>
      <c r="DP80" s="412" t="s">
        <v>197</v>
      </c>
      <c r="DQ80" s="412" t="s">
        <v>197</v>
      </c>
      <c r="DR80" s="412" t="s">
        <v>197</v>
      </c>
      <c r="DS80" s="412" t="s">
        <v>197</v>
      </c>
      <c r="DT80" s="412" t="s">
        <v>197</v>
      </c>
      <c r="DU80" s="412" t="s">
        <v>197</v>
      </c>
      <c r="DV80" s="412" t="s">
        <v>197</v>
      </c>
      <c r="DW80" s="412" t="s">
        <v>197</v>
      </c>
      <c r="DX80" s="412" t="s">
        <v>197</v>
      </c>
      <c r="DY80" s="412" t="s">
        <v>197</v>
      </c>
      <c r="DZ80" s="412" t="s">
        <v>197</v>
      </c>
      <c r="EA80" s="412" t="s">
        <v>197</v>
      </c>
      <c r="EB80" s="412" t="s">
        <v>197</v>
      </c>
      <c r="EC80" s="412" t="s">
        <v>197</v>
      </c>
      <c r="ED80" s="412" t="s">
        <v>197</v>
      </c>
      <c r="EE80" s="411">
        <v>275.39999999999998</v>
      </c>
      <c r="EF80" s="412" t="s">
        <v>197</v>
      </c>
      <c r="EG80" s="412" t="s">
        <v>197</v>
      </c>
      <c r="EH80" s="412" t="s">
        <v>197</v>
      </c>
      <c r="EI80" s="412" t="s">
        <v>197</v>
      </c>
      <c r="EJ80" s="412" t="s">
        <v>197</v>
      </c>
      <c r="EK80" s="412" t="s">
        <v>197</v>
      </c>
      <c r="EL80" s="412" t="s">
        <v>197</v>
      </c>
      <c r="EM80" s="412" t="s">
        <v>197</v>
      </c>
      <c r="EN80" s="412" t="s">
        <v>197</v>
      </c>
      <c r="EO80" s="412" t="s">
        <v>197</v>
      </c>
      <c r="EP80" s="412" t="s">
        <v>197</v>
      </c>
      <c r="EQ80" s="412" t="s">
        <v>197</v>
      </c>
      <c r="ER80" s="412" t="s">
        <v>197</v>
      </c>
      <c r="ES80" s="412" t="s">
        <v>197</v>
      </c>
      <c r="ET80" s="411">
        <v>117</v>
      </c>
      <c r="EU80" s="412" t="s">
        <v>197</v>
      </c>
      <c r="EV80" s="411">
        <v>170.9</v>
      </c>
      <c r="EW80" s="411">
        <v>96</v>
      </c>
      <c r="EX80" s="411">
        <v>119.5</v>
      </c>
      <c r="EY80" s="411">
        <v>334.8</v>
      </c>
      <c r="EZ80" s="411">
        <v>166.7</v>
      </c>
      <c r="FA80" s="411">
        <v>147.69999999999999</v>
      </c>
      <c r="FB80" s="411">
        <v>155.1</v>
      </c>
      <c r="FC80" s="412" t="s">
        <v>197</v>
      </c>
      <c r="FD80" s="411">
        <v>184.7</v>
      </c>
      <c r="FE80" s="411">
        <v>142.6</v>
      </c>
      <c r="FF80" s="411">
        <v>160.5</v>
      </c>
      <c r="FG80" s="412" t="s">
        <v>197</v>
      </c>
      <c r="FH80" s="412" t="s">
        <v>197</v>
      </c>
      <c r="FI80" s="412" t="s">
        <v>197</v>
      </c>
      <c r="FJ80" s="411">
        <v>16.100000000000001</v>
      </c>
      <c r="FK80" s="411">
        <v>180.4</v>
      </c>
      <c r="FL80" s="411">
        <v>107.4</v>
      </c>
      <c r="FM80" s="411">
        <v>223.8</v>
      </c>
      <c r="FN80" s="411">
        <v>174.3</v>
      </c>
      <c r="FO80" s="411">
        <v>203</v>
      </c>
      <c r="FP80" s="411">
        <v>98.2</v>
      </c>
      <c r="FQ80" s="411">
        <v>154</v>
      </c>
      <c r="FR80" s="411">
        <v>134.69999999999999</v>
      </c>
      <c r="FS80" s="411">
        <v>208.4</v>
      </c>
      <c r="FT80" s="411">
        <v>255.5</v>
      </c>
      <c r="FU80" s="411">
        <v>226.1</v>
      </c>
      <c r="FV80" s="411">
        <v>181.3</v>
      </c>
      <c r="FW80" s="411">
        <v>17</v>
      </c>
      <c r="FX80" s="411">
        <v>134</v>
      </c>
      <c r="FY80" s="411">
        <v>120.7</v>
      </c>
      <c r="FZ80" s="411">
        <v>120.8</v>
      </c>
      <c r="GA80" s="411">
        <v>139.69999999999999</v>
      </c>
      <c r="GB80" s="411">
        <v>88.1</v>
      </c>
      <c r="GC80" s="411">
        <v>97.8</v>
      </c>
      <c r="GD80" s="412" t="s">
        <v>197</v>
      </c>
      <c r="GE80" s="412" t="s">
        <v>197</v>
      </c>
      <c r="GF80" s="412" t="s">
        <v>197</v>
      </c>
      <c r="GG80" s="411">
        <v>303.5</v>
      </c>
      <c r="GH80" s="411">
        <v>178.4</v>
      </c>
      <c r="GI80" s="411">
        <v>179.1</v>
      </c>
      <c r="GJ80" s="412" t="s">
        <v>197</v>
      </c>
      <c r="GK80" s="412" t="s">
        <v>197</v>
      </c>
      <c r="GL80" s="412" t="s">
        <v>197</v>
      </c>
      <c r="GM80" s="411">
        <v>542.79999999999995</v>
      </c>
      <c r="GN80" s="411">
        <v>87.8</v>
      </c>
      <c r="GO80" s="411">
        <v>252.3</v>
      </c>
      <c r="GP80" s="411">
        <v>64.900000000000006</v>
      </c>
      <c r="GQ80" s="411">
        <v>156.69999999999999</v>
      </c>
      <c r="GR80" s="411">
        <v>123.9</v>
      </c>
      <c r="GS80" s="411">
        <v>19.600000000000001</v>
      </c>
      <c r="GT80" s="411">
        <v>107</v>
      </c>
      <c r="GU80" s="411">
        <v>89.3</v>
      </c>
      <c r="GV80" s="412" t="s">
        <v>197</v>
      </c>
      <c r="GW80" s="412" t="s">
        <v>197</v>
      </c>
      <c r="GX80" s="412" t="s">
        <v>197</v>
      </c>
      <c r="GY80" s="411">
        <v>176.5</v>
      </c>
      <c r="GZ80" s="411">
        <v>151.9</v>
      </c>
      <c r="HA80" s="411">
        <v>164</v>
      </c>
      <c r="HB80" s="411">
        <v>154.69999999999999</v>
      </c>
      <c r="HC80" s="411">
        <v>96.6</v>
      </c>
      <c r="HD80" s="411">
        <v>114.3</v>
      </c>
      <c r="HE80" s="411">
        <v>74.900000000000006</v>
      </c>
      <c r="HF80" s="411">
        <v>512.9</v>
      </c>
      <c r="HG80" s="411">
        <v>488.8</v>
      </c>
      <c r="HH80" s="412" t="s">
        <v>197</v>
      </c>
      <c r="HI80" s="411">
        <v>256.2</v>
      </c>
      <c r="HJ80" s="411">
        <v>272.3</v>
      </c>
      <c r="HK80" s="411">
        <v>264.5</v>
      </c>
      <c r="HL80" s="411">
        <v>248.1</v>
      </c>
      <c r="HM80" s="411">
        <v>138.1</v>
      </c>
      <c r="HN80" s="411">
        <v>169.2</v>
      </c>
      <c r="HO80" s="412" t="s">
        <v>197</v>
      </c>
      <c r="HP80" s="412" t="s">
        <v>197</v>
      </c>
      <c r="HQ80" s="412" t="s">
        <v>197</v>
      </c>
      <c r="HR80" s="412" t="s">
        <v>197</v>
      </c>
      <c r="HS80" s="412" t="s">
        <v>197</v>
      </c>
      <c r="HT80" s="412" t="s">
        <v>197</v>
      </c>
      <c r="HU80" s="411">
        <v>134.30000000000001</v>
      </c>
      <c r="HV80" s="411">
        <v>87</v>
      </c>
      <c r="HW80" s="411">
        <v>89.6</v>
      </c>
      <c r="HX80" s="412" t="s">
        <v>197</v>
      </c>
      <c r="HY80" s="412" t="s">
        <v>197</v>
      </c>
      <c r="HZ80" s="411">
        <v>128.5</v>
      </c>
      <c r="IA80" s="411">
        <v>125.1</v>
      </c>
      <c r="IB80" s="411">
        <v>313.60000000000002</v>
      </c>
      <c r="IC80" s="411">
        <v>211.9</v>
      </c>
      <c r="ID80" s="411">
        <v>90.8</v>
      </c>
      <c r="IE80" s="412" t="s">
        <v>197</v>
      </c>
      <c r="IF80" s="412" t="s">
        <v>197</v>
      </c>
      <c r="IG80" s="412" t="s">
        <v>197</v>
      </c>
      <c r="IH80" s="411">
        <v>206.2</v>
      </c>
      <c r="II80" s="412" t="s">
        <v>197</v>
      </c>
      <c r="IJ80" s="412" t="s">
        <v>197</v>
      </c>
      <c r="IK80" s="412" t="s">
        <v>197</v>
      </c>
      <c r="IL80" s="412" t="s">
        <v>197</v>
      </c>
      <c r="IM80" s="412" t="s">
        <v>197</v>
      </c>
      <c r="IN80" s="412" t="s">
        <v>197</v>
      </c>
      <c r="IO80" s="412" t="s">
        <v>197</v>
      </c>
      <c r="IP80" s="412" t="s">
        <v>197</v>
      </c>
      <c r="IQ80" s="411">
        <v>455.3</v>
      </c>
      <c r="IR80" s="411">
        <v>104</v>
      </c>
      <c r="IS80" s="411">
        <v>191.2</v>
      </c>
      <c r="IT80" s="411">
        <v>158.80000000000001</v>
      </c>
      <c r="IU80" s="411">
        <v>9.6999999999999993</v>
      </c>
      <c r="IV80" s="411">
        <v>18</v>
      </c>
      <c r="IW80" s="411">
        <v>16.2</v>
      </c>
      <c r="IX80" s="412" t="s">
        <v>197</v>
      </c>
      <c r="IY80" s="412" t="s">
        <v>197</v>
      </c>
      <c r="IZ80" s="412" t="s">
        <v>197</v>
      </c>
      <c r="JA80" s="412" t="s">
        <v>197</v>
      </c>
      <c r="JB80" s="412" t="s">
        <v>197</v>
      </c>
      <c r="JC80" s="411">
        <v>196.4</v>
      </c>
      <c r="JD80" s="411">
        <v>252</v>
      </c>
      <c r="JE80" s="411">
        <v>239.2</v>
      </c>
      <c r="JF80" s="48" t="s">
        <v>87</v>
      </c>
      <c r="JG80" s="48" t="s">
        <v>87</v>
      </c>
      <c r="JH80" s="48">
        <v>33.6</v>
      </c>
      <c r="JI80" s="48">
        <v>122.3</v>
      </c>
      <c r="JJ80" s="48">
        <v>144.6</v>
      </c>
      <c r="JK80" s="48">
        <v>172.6</v>
      </c>
      <c r="JL80" s="48">
        <v>150.6</v>
      </c>
      <c r="JM80" s="48">
        <v>205.9</v>
      </c>
      <c r="JN80" s="48">
        <v>211.6</v>
      </c>
      <c r="JO80" s="48">
        <v>46.8</v>
      </c>
    </row>
    <row r="81" spans="1:275">
      <c r="A81" s="45"/>
      <c r="B81" s="46" t="s">
        <v>1797</v>
      </c>
      <c r="C81" s="300" t="s">
        <v>1298</v>
      </c>
      <c r="D81" s="46" t="s">
        <v>97</v>
      </c>
      <c r="E81" s="300" t="s">
        <v>9</v>
      </c>
      <c r="F81" s="47" t="s">
        <v>197</v>
      </c>
      <c r="G81" s="47" t="s">
        <v>197</v>
      </c>
      <c r="H81" s="411">
        <v>78.3</v>
      </c>
      <c r="I81" s="411">
        <v>73.5</v>
      </c>
      <c r="J81" s="411">
        <v>47.3</v>
      </c>
      <c r="K81" s="412" t="s">
        <v>197</v>
      </c>
      <c r="L81" s="412" t="s">
        <v>197</v>
      </c>
      <c r="M81" s="412" t="s">
        <v>197</v>
      </c>
      <c r="N81" s="412" t="s">
        <v>197</v>
      </c>
      <c r="O81" s="412" t="s">
        <v>197</v>
      </c>
      <c r="P81" s="412" t="s">
        <v>197</v>
      </c>
      <c r="Q81" s="412" t="s">
        <v>197</v>
      </c>
      <c r="R81" s="412" t="s">
        <v>197</v>
      </c>
      <c r="S81" s="412" t="s">
        <v>197</v>
      </c>
      <c r="T81" s="412" t="s">
        <v>197</v>
      </c>
      <c r="U81" s="412" t="s">
        <v>197</v>
      </c>
      <c r="V81" s="412" t="s">
        <v>197</v>
      </c>
      <c r="W81" s="412" t="s">
        <v>197</v>
      </c>
      <c r="X81" s="412" t="s">
        <v>197</v>
      </c>
      <c r="Y81" s="412" t="s">
        <v>197</v>
      </c>
      <c r="Z81" s="412" t="s">
        <v>197</v>
      </c>
      <c r="AA81" s="412" t="s">
        <v>197</v>
      </c>
      <c r="AB81" s="412" t="s">
        <v>197</v>
      </c>
      <c r="AC81" s="412" t="s">
        <v>197</v>
      </c>
      <c r="AD81" s="412" t="s">
        <v>197</v>
      </c>
      <c r="AE81" s="412" t="s">
        <v>197</v>
      </c>
      <c r="AF81" s="412" t="s">
        <v>197</v>
      </c>
      <c r="AG81" s="412" t="s">
        <v>197</v>
      </c>
      <c r="AH81" s="412" t="s">
        <v>197</v>
      </c>
      <c r="AI81" s="412" t="s">
        <v>197</v>
      </c>
      <c r="AJ81" s="412" t="s">
        <v>197</v>
      </c>
      <c r="AK81" s="412" t="s">
        <v>197</v>
      </c>
      <c r="AL81" s="412" t="s">
        <v>197</v>
      </c>
      <c r="AM81" s="412" t="s">
        <v>197</v>
      </c>
      <c r="AN81" s="412" t="s">
        <v>197</v>
      </c>
      <c r="AO81" s="412" t="s">
        <v>197</v>
      </c>
      <c r="AP81" s="412" t="s">
        <v>197</v>
      </c>
      <c r="AQ81" s="412" t="s">
        <v>197</v>
      </c>
      <c r="AR81" s="412" t="s">
        <v>197</v>
      </c>
      <c r="AS81" s="412" t="s">
        <v>197</v>
      </c>
      <c r="AT81" s="412" t="s">
        <v>197</v>
      </c>
      <c r="AU81" s="412" t="s">
        <v>197</v>
      </c>
      <c r="AV81" s="412" t="s">
        <v>197</v>
      </c>
      <c r="AW81" s="412" t="s">
        <v>197</v>
      </c>
      <c r="AX81" s="412" t="s">
        <v>197</v>
      </c>
      <c r="AY81" s="412" t="s">
        <v>197</v>
      </c>
      <c r="AZ81" s="411">
        <v>241</v>
      </c>
      <c r="BA81" s="411">
        <v>163.4</v>
      </c>
      <c r="BB81" s="411">
        <v>166.9</v>
      </c>
      <c r="BC81" s="411">
        <v>56.1</v>
      </c>
      <c r="BD81" s="411">
        <v>70.400000000000006</v>
      </c>
      <c r="BE81" s="411">
        <v>67.2</v>
      </c>
      <c r="BF81" s="411">
        <v>189.5</v>
      </c>
      <c r="BG81" s="411">
        <v>70.599999999999994</v>
      </c>
      <c r="BH81" s="411">
        <v>79.2</v>
      </c>
      <c r="BI81" s="411">
        <v>274</v>
      </c>
      <c r="BJ81" s="411">
        <v>194.5</v>
      </c>
      <c r="BK81" s="411">
        <v>235.1</v>
      </c>
      <c r="BL81" s="412" t="s">
        <v>197</v>
      </c>
      <c r="BM81" s="412" t="s">
        <v>197</v>
      </c>
      <c r="BN81" s="412" t="s">
        <v>197</v>
      </c>
      <c r="BO81" s="412" t="s">
        <v>197</v>
      </c>
      <c r="BP81" s="412" t="s">
        <v>197</v>
      </c>
      <c r="BQ81" s="412" t="s">
        <v>197</v>
      </c>
      <c r="BR81" s="412" t="s">
        <v>197</v>
      </c>
      <c r="BS81" s="412" t="s">
        <v>197</v>
      </c>
      <c r="BT81" s="412" t="s">
        <v>197</v>
      </c>
      <c r="BU81" s="412" t="s">
        <v>197</v>
      </c>
      <c r="BV81" s="412" t="s">
        <v>197</v>
      </c>
      <c r="BW81" s="412" t="s">
        <v>197</v>
      </c>
      <c r="BX81" s="412" t="s">
        <v>197</v>
      </c>
      <c r="BY81" s="412" t="s">
        <v>197</v>
      </c>
      <c r="BZ81" s="412" t="s">
        <v>197</v>
      </c>
      <c r="CA81" s="412" t="s">
        <v>197</v>
      </c>
      <c r="CB81" s="412" t="s">
        <v>197</v>
      </c>
      <c r="CC81" s="412" t="s">
        <v>197</v>
      </c>
      <c r="CD81" s="412" t="s">
        <v>197</v>
      </c>
      <c r="CE81" s="412" t="s">
        <v>197</v>
      </c>
      <c r="CF81" s="412" t="s">
        <v>197</v>
      </c>
      <c r="CG81" s="412" t="s">
        <v>197</v>
      </c>
      <c r="CH81" s="412" t="s">
        <v>197</v>
      </c>
      <c r="CI81" s="412" t="s">
        <v>197</v>
      </c>
      <c r="CJ81" s="412" t="s">
        <v>197</v>
      </c>
      <c r="CK81" s="412" t="s">
        <v>197</v>
      </c>
      <c r="CL81" s="412" t="s">
        <v>197</v>
      </c>
      <c r="CM81" s="412" t="s">
        <v>197</v>
      </c>
      <c r="CN81" s="412" t="s">
        <v>197</v>
      </c>
      <c r="CO81" s="412" t="s">
        <v>197</v>
      </c>
      <c r="CP81" s="412" t="s">
        <v>197</v>
      </c>
      <c r="CQ81" s="412" t="s">
        <v>197</v>
      </c>
      <c r="CR81" s="412" t="s">
        <v>197</v>
      </c>
      <c r="CS81" s="412" t="s">
        <v>197</v>
      </c>
      <c r="CT81" s="412" t="s">
        <v>197</v>
      </c>
      <c r="CU81" s="412" t="s">
        <v>197</v>
      </c>
      <c r="CV81" s="412" t="s">
        <v>197</v>
      </c>
      <c r="CW81" s="412" t="s">
        <v>197</v>
      </c>
      <c r="CX81" s="412" t="s">
        <v>197</v>
      </c>
      <c r="CY81" s="412" t="s">
        <v>197</v>
      </c>
      <c r="CZ81" s="412" t="s">
        <v>197</v>
      </c>
      <c r="DA81" s="412" t="s">
        <v>197</v>
      </c>
      <c r="DB81" s="412" t="s">
        <v>197</v>
      </c>
      <c r="DC81" s="412" t="s">
        <v>197</v>
      </c>
      <c r="DD81" s="412" t="s">
        <v>197</v>
      </c>
      <c r="DE81" s="412" t="s">
        <v>197</v>
      </c>
      <c r="DF81" s="412" t="s">
        <v>197</v>
      </c>
      <c r="DG81" s="412" t="s">
        <v>197</v>
      </c>
      <c r="DH81" s="412" t="s">
        <v>197</v>
      </c>
      <c r="DI81" s="412" t="s">
        <v>197</v>
      </c>
      <c r="DJ81" s="412" t="s">
        <v>197</v>
      </c>
      <c r="DK81" s="412" t="s">
        <v>197</v>
      </c>
      <c r="DL81" s="412" t="s">
        <v>197</v>
      </c>
      <c r="DM81" s="412" t="s">
        <v>197</v>
      </c>
      <c r="DN81" s="412" t="s">
        <v>197</v>
      </c>
      <c r="DO81" s="412" t="s">
        <v>197</v>
      </c>
      <c r="DP81" s="412" t="s">
        <v>197</v>
      </c>
      <c r="DQ81" s="412" t="s">
        <v>197</v>
      </c>
      <c r="DR81" s="412" t="s">
        <v>197</v>
      </c>
      <c r="DS81" s="412" t="s">
        <v>197</v>
      </c>
      <c r="DT81" s="412" t="s">
        <v>197</v>
      </c>
      <c r="DU81" s="412" t="s">
        <v>197</v>
      </c>
      <c r="DV81" s="412" t="s">
        <v>197</v>
      </c>
      <c r="DW81" s="412" t="s">
        <v>197</v>
      </c>
      <c r="DX81" s="412" t="s">
        <v>197</v>
      </c>
      <c r="DY81" s="412" t="s">
        <v>197</v>
      </c>
      <c r="DZ81" s="412" t="s">
        <v>197</v>
      </c>
      <c r="EA81" s="412" t="s">
        <v>197</v>
      </c>
      <c r="EB81" s="412" t="s">
        <v>197</v>
      </c>
      <c r="EC81" s="412" t="s">
        <v>197</v>
      </c>
      <c r="ED81" s="412" t="s">
        <v>197</v>
      </c>
      <c r="EE81" s="412" t="s">
        <v>197</v>
      </c>
      <c r="EF81" s="412" t="s">
        <v>197</v>
      </c>
      <c r="EG81" s="412" t="s">
        <v>197</v>
      </c>
      <c r="EH81" s="412" t="s">
        <v>197</v>
      </c>
      <c r="EI81" s="412" t="s">
        <v>197</v>
      </c>
      <c r="EJ81" s="412" t="s">
        <v>197</v>
      </c>
      <c r="EK81" s="412" t="s">
        <v>197</v>
      </c>
      <c r="EL81" s="412" t="s">
        <v>197</v>
      </c>
      <c r="EM81" s="412" t="s">
        <v>197</v>
      </c>
      <c r="EN81" s="412" t="s">
        <v>197</v>
      </c>
      <c r="EO81" s="412" t="s">
        <v>197</v>
      </c>
      <c r="EP81" s="412" t="s">
        <v>197</v>
      </c>
      <c r="EQ81" s="412" t="s">
        <v>197</v>
      </c>
      <c r="ER81" s="412" t="s">
        <v>197</v>
      </c>
      <c r="ES81" s="412" t="s">
        <v>197</v>
      </c>
      <c r="ET81" s="412" t="s">
        <v>197</v>
      </c>
      <c r="EU81" s="412" t="s">
        <v>197</v>
      </c>
      <c r="EV81" s="411">
        <v>102.4</v>
      </c>
      <c r="EW81" s="411">
        <v>46.6</v>
      </c>
      <c r="EX81" s="411">
        <v>64.2</v>
      </c>
      <c r="EY81" s="412" t="s">
        <v>197</v>
      </c>
      <c r="EZ81" s="412" t="s">
        <v>197</v>
      </c>
      <c r="FA81" s="412" t="s">
        <v>197</v>
      </c>
      <c r="FB81" s="412" t="s">
        <v>197</v>
      </c>
      <c r="FC81" s="412" t="s">
        <v>197</v>
      </c>
      <c r="FD81" s="412" t="s">
        <v>197</v>
      </c>
      <c r="FE81" s="412" t="s">
        <v>197</v>
      </c>
      <c r="FF81" s="412" t="s">
        <v>197</v>
      </c>
      <c r="FG81" s="412" t="s">
        <v>197</v>
      </c>
      <c r="FH81" s="412" t="s">
        <v>197</v>
      </c>
      <c r="FI81" s="412" t="s">
        <v>197</v>
      </c>
      <c r="FJ81" s="412" t="s">
        <v>197</v>
      </c>
      <c r="FK81" s="412" t="s">
        <v>197</v>
      </c>
      <c r="FL81" s="412" t="s">
        <v>197</v>
      </c>
      <c r="FM81" s="411">
        <v>77.3</v>
      </c>
      <c r="FN81" s="411">
        <v>232.1</v>
      </c>
      <c r="FO81" s="411">
        <v>142.1</v>
      </c>
      <c r="FP81" s="412" t="s">
        <v>197</v>
      </c>
      <c r="FQ81" s="412" t="s">
        <v>197</v>
      </c>
      <c r="FR81" s="412" t="s">
        <v>197</v>
      </c>
      <c r="FS81" s="412" t="s">
        <v>197</v>
      </c>
      <c r="FT81" s="412" t="s">
        <v>197</v>
      </c>
      <c r="FU81" s="412" t="s">
        <v>197</v>
      </c>
      <c r="FV81" s="412" t="s">
        <v>197</v>
      </c>
      <c r="FW81" s="412" t="s">
        <v>197</v>
      </c>
      <c r="FX81" s="411">
        <v>104.6</v>
      </c>
      <c r="FY81" s="411">
        <v>73.599999999999994</v>
      </c>
      <c r="FZ81" s="411">
        <v>73.900000000000006</v>
      </c>
      <c r="GA81" s="411">
        <v>93.7</v>
      </c>
      <c r="GB81" s="411">
        <v>47.6</v>
      </c>
      <c r="GC81" s="411">
        <v>56.4</v>
      </c>
      <c r="GD81" s="412" t="s">
        <v>197</v>
      </c>
      <c r="GE81" s="412" t="s">
        <v>197</v>
      </c>
      <c r="GF81" s="412" t="s">
        <v>197</v>
      </c>
      <c r="GG81" s="411">
        <v>22</v>
      </c>
      <c r="GH81" s="411">
        <v>158.6</v>
      </c>
      <c r="GI81" s="411">
        <v>157.69999999999999</v>
      </c>
      <c r="GJ81" s="412" t="s">
        <v>197</v>
      </c>
      <c r="GK81" s="412" t="s">
        <v>197</v>
      </c>
      <c r="GL81" s="412" t="s">
        <v>197</v>
      </c>
      <c r="GM81" s="412" t="s">
        <v>197</v>
      </c>
      <c r="GN81" s="412" t="s">
        <v>197</v>
      </c>
      <c r="GO81" s="412" t="s">
        <v>197</v>
      </c>
      <c r="GP81" s="412" t="s">
        <v>197</v>
      </c>
      <c r="GQ81" s="412" t="s">
        <v>197</v>
      </c>
      <c r="GR81" s="412" t="s">
        <v>197</v>
      </c>
      <c r="GS81" s="412" t="s">
        <v>197</v>
      </c>
      <c r="GT81" s="412" t="s">
        <v>197</v>
      </c>
      <c r="GU81" s="412" t="s">
        <v>197</v>
      </c>
      <c r="GV81" s="412" t="s">
        <v>197</v>
      </c>
      <c r="GW81" s="412" t="s">
        <v>197</v>
      </c>
      <c r="GX81" s="412" t="s">
        <v>197</v>
      </c>
      <c r="GY81" s="412" t="s">
        <v>197</v>
      </c>
      <c r="GZ81" s="412" t="s">
        <v>197</v>
      </c>
      <c r="HA81" s="412" t="s">
        <v>197</v>
      </c>
      <c r="HB81" s="412" t="s">
        <v>197</v>
      </c>
      <c r="HC81" s="412" t="s">
        <v>197</v>
      </c>
      <c r="HD81" s="412" t="s">
        <v>197</v>
      </c>
      <c r="HE81" s="412" t="s">
        <v>197</v>
      </c>
      <c r="HF81" s="412" t="s">
        <v>197</v>
      </c>
      <c r="HG81" s="412" t="s">
        <v>197</v>
      </c>
      <c r="HH81" s="412" t="s">
        <v>197</v>
      </c>
      <c r="HI81" s="412" t="s">
        <v>197</v>
      </c>
      <c r="HJ81" s="412" t="s">
        <v>197</v>
      </c>
      <c r="HK81" s="412" t="s">
        <v>197</v>
      </c>
      <c r="HL81" s="412" t="s">
        <v>197</v>
      </c>
      <c r="HM81" s="412" t="s">
        <v>197</v>
      </c>
      <c r="HN81" s="412" t="s">
        <v>197</v>
      </c>
      <c r="HO81" s="412" t="s">
        <v>197</v>
      </c>
      <c r="HP81" s="412" t="s">
        <v>197</v>
      </c>
      <c r="HQ81" s="412" t="s">
        <v>197</v>
      </c>
      <c r="HR81" s="412" t="s">
        <v>197</v>
      </c>
      <c r="HS81" s="412" t="s">
        <v>197</v>
      </c>
      <c r="HT81" s="412" t="s">
        <v>197</v>
      </c>
      <c r="HU81" s="411">
        <v>84.5</v>
      </c>
      <c r="HV81" s="411">
        <v>53.9</v>
      </c>
      <c r="HW81" s="411">
        <v>55.7</v>
      </c>
      <c r="HX81" s="412" t="s">
        <v>197</v>
      </c>
      <c r="HY81" s="412" t="s">
        <v>197</v>
      </c>
      <c r="HZ81" s="412" t="s">
        <v>197</v>
      </c>
      <c r="IA81" s="412" t="s">
        <v>197</v>
      </c>
      <c r="IB81" s="412" t="s">
        <v>197</v>
      </c>
      <c r="IC81" s="412" t="s">
        <v>197</v>
      </c>
      <c r="ID81" s="411">
        <v>4.5</v>
      </c>
      <c r="IE81" s="412" t="s">
        <v>197</v>
      </c>
      <c r="IF81" s="412" t="s">
        <v>197</v>
      </c>
      <c r="IG81" s="412" t="s">
        <v>197</v>
      </c>
      <c r="IH81" s="411">
        <v>36.700000000000003</v>
      </c>
      <c r="II81" s="412" t="s">
        <v>197</v>
      </c>
      <c r="IJ81" s="412" t="s">
        <v>197</v>
      </c>
      <c r="IK81" s="412" t="s">
        <v>197</v>
      </c>
      <c r="IL81" s="412" t="s">
        <v>197</v>
      </c>
      <c r="IM81" s="412" t="s">
        <v>197</v>
      </c>
      <c r="IN81" s="412" t="s">
        <v>197</v>
      </c>
      <c r="IO81" s="412" t="s">
        <v>197</v>
      </c>
      <c r="IP81" s="412" t="s">
        <v>197</v>
      </c>
      <c r="IQ81" s="412" t="s">
        <v>197</v>
      </c>
      <c r="IR81" s="412" t="s">
        <v>197</v>
      </c>
      <c r="IS81" s="412" t="s">
        <v>197</v>
      </c>
      <c r="IT81" s="412" t="s">
        <v>197</v>
      </c>
      <c r="IU81" s="412" t="s">
        <v>197</v>
      </c>
      <c r="IV81" s="412" t="s">
        <v>197</v>
      </c>
      <c r="IW81" s="412" t="s">
        <v>197</v>
      </c>
      <c r="IX81" s="412" t="s">
        <v>197</v>
      </c>
      <c r="IY81" s="412" t="s">
        <v>197</v>
      </c>
      <c r="IZ81" s="412" t="s">
        <v>197</v>
      </c>
      <c r="JA81" s="412" t="s">
        <v>197</v>
      </c>
      <c r="JB81" s="412" t="s">
        <v>197</v>
      </c>
      <c r="JC81" s="412" t="s">
        <v>197</v>
      </c>
      <c r="JD81" s="412" t="s">
        <v>197</v>
      </c>
      <c r="JE81" s="412" t="s">
        <v>197</v>
      </c>
      <c r="JF81" s="49" t="s">
        <v>87</v>
      </c>
      <c r="JG81" s="49" t="s">
        <v>87</v>
      </c>
      <c r="JH81" s="49" t="s">
        <v>87</v>
      </c>
      <c r="JI81" s="49">
        <v>65.099999999999994</v>
      </c>
      <c r="JJ81" s="49">
        <v>48.5</v>
      </c>
      <c r="JK81" s="49">
        <v>48.9</v>
      </c>
      <c r="JL81" s="49">
        <v>58.6</v>
      </c>
      <c r="JM81" s="49">
        <v>43.7</v>
      </c>
      <c r="JN81" s="49">
        <v>36.299999999999997</v>
      </c>
      <c r="JO81" s="49" t="s">
        <v>87</v>
      </c>
    </row>
    <row r="82" spans="1:275">
      <c r="A82" s="45"/>
      <c r="B82" s="46" t="s">
        <v>1798</v>
      </c>
      <c r="C82" s="300" t="s">
        <v>1299</v>
      </c>
      <c r="D82" s="46" t="s">
        <v>97</v>
      </c>
      <c r="E82" s="300" t="s">
        <v>9</v>
      </c>
      <c r="F82" s="47" t="s">
        <v>197</v>
      </c>
      <c r="G82" s="47" t="s">
        <v>197</v>
      </c>
      <c r="H82" s="411">
        <v>81.400000000000006</v>
      </c>
      <c r="I82" s="411">
        <v>82</v>
      </c>
      <c r="J82" s="411">
        <v>75.900000000000006</v>
      </c>
      <c r="K82" s="412" t="s">
        <v>197</v>
      </c>
      <c r="L82" s="412" t="s">
        <v>197</v>
      </c>
      <c r="M82" s="411">
        <v>146.19999999999999</v>
      </c>
      <c r="N82" s="412" t="s">
        <v>197</v>
      </c>
      <c r="O82" s="412" t="s">
        <v>197</v>
      </c>
      <c r="P82" s="411">
        <v>169.6</v>
      </c>
      <c r="Q82" s="412" t="s">
        <v>197</v>
      </c>
      <c r="R82" s="411">
        <v>136.1</v>
      </c>
      <c r="S82" s="411">
        <v>75</v>
      </c>
      <c r="T82" s="412" t="s">
        <v>197</v>
      </c>
      <c r="U82" s="411">
        <v>158.80000000000001</v>
      </c>
      <c r="V82" s="412" t="s">
        <v>197</v>
      </c>
      <c r="W82" s="412" t="s">
        <v>197</v>
      </c>
      <c r="X82" s="412" t="s">
        <v>197</v>
      </c>
      <c r="Y82" s="412" t="s">
        <v>197</v>
      </c>
      <c r="Z82" s="411">
        <v>115.1</v>
      </c>
      <c r="AA82" s="411">
        <v>74.8</v>
      </c>
      <c r="AB82" s="412" t="s">
        <v>197</v>
      </c>
      <c r="AC82" s="412" t="s">
        <v>197</v>
      </c>
      <c r="AD82" s="412" t="s">
        <v>197</v>
      </c>
      <c r="AE82" s="412" t="s">
        <v>197</v>
      </c>
      <c r="AF82" s="412" t="s">
        <v>197</v>
      </c>
      <c r="AG82" s="412" t="s">
        <v>197</v>
      </c>
      <c r="AH82" s="411">
        <v>89.9</v>
      </c>
      <c r="AI82" s="412" t="s">
        <v>197</v>
      </c>
      <c r="AJ82" s="412" t="s">
        <v>197</v>
      </c>
      <c r="AK82" s="412" t="s">
        <v>197</v>
      </c>
      <c r="AL82" s="412" t="s">
        <v>197</v>
      </c>
      <c r="AM82" s="412" t="s">
        <v>197</v>
      </c>
      <c r="AN82" s="412" t="s">
        <v>197</v>
      </c>
      <c r="AO82" s="412" t="s">
        <v>197</v>
      </c>
      <c r="AP82" s="412" t="s">
        <v>197</v>
      </c>
      <c r="AQ82" s="412" t="s">
        <v>197</v>
      </c>
      <c r="AR82" s="412" t="s">
        <v>197</v>
      </c>
      <c r="AS82" s="412" t="s">
        <v>197</v>
      </c>
      <c r="AT82" s="412" t="s">
        <v>197</v>
      </c>
      <c r="AU82" s="412" t="s">
        <v>197</v>
      </c>
      <c r="AV82" s="412" t="s">
        <v>197</v>
      </c>
      <c r="AW82" s="412" t="s">
        <v>197</v>
      </c>
      <c r="AX82" s="412" t="s">
        <v>197</v>
      </c>
      <c r="AY82" s="412" t="s">
        <v>197</v>
      </c>
      <c r="AZ82" s="411">
        <v>54.9</v>
      </c>
      <c r="BA82" s="411">
        <v>108</v>
      </c>
      <c r="BB82" s="411">
        <v>105.6</v>
      </c>
      <c r="BC82" s="411">
        <v>81.599999999999994</v>
      </c>
      <c r="BD82" s="411">
        <v>45.9</v>
      </c>
      <c r="BE82" s="411">
        <v>53.6</v>
      </c>
      <c r="BF82" s="411">
        <v>88.5</v>
      </c>
      <c r="BG82" s="411">
        <v>83.4</v>
      </c>
      <c r="BH82" s="411">
        <v>83.8</v>
      </c>
      <c r="BI82" s="411">
        <v>12.1</v>
      </c>
      <c r="BJ82" s="411">
        <v>9.6999999999999993</v>
      </c>
      <c r="BK82" s="411">
        <v>10.9</v>
      </c>
      <c r="BL82" s="412" t="s">
        <v>197</v>
      </c>
      <c r="BM82" s="412" t="s">
        <v>197</v>
      </c>
      <c r="BN82" s="412" t="s">
        <v>197</v>
      </c>
      <c r="BO82" s="412" t="s">
        <v>197</v>
      </c>
      <c r="BP82" s="412" t="s">
        <v>197</v>
      </c>
      <c r="BQ82" s="412" t="s">
        <v>197</v>
      </c>
      <c r="BR82" s="412" t="s">
        <v>197</v>
      </c>
      <c r="BS82" s="412" t="s">
        <v>197</v>
      </c>
      <c r="BT82" s="412" t="s">
        <v>197</v>
      </c>
      <c r="BU82" s="412" t="s">
        <v>197</v>
      </c>
      <c r="BV82" s="412" t="s">
        <v>197</v>
      </c>
      <c r="BW82" s="412" t="s">
        <v>197</v>
      </c>
      <c r="BX82" s="412" t="s">
        <v>197</v>
      </c>
      <c r="BY82" s="412" t="s">
        <v>197</v>
      </c>
      <c r="BZ82" s="412" t="s">
        <v>197</v>
      </c>
      <c r="CA82" s="412" t="s">
        <v>197</v>
      </c>
      <c r="CB82" s="412" t="s">
        <v>197</v>
      </c>
      <c r="CC82" s="412" t="s">
        <v>197</v>
      </c>
      <c r="CD82" s="412" t="s">
        <v>197</v>
      </c>
      <c r="CE82" s="412" t="s">
        <v>197</v>
      </c>
      <c r="CF82" s="412" t="s">
        <v>197</v>
      </c>
      <c r="CG82" s="412" t="s">
        <v>197</v>
      </c>
      <c r="CH82" s="412" t="s">
        <v>197</v>
      </c>
      <c r="CI82" s="412" t="s">
        <v>197</v>
      </c>
      <c r="CJ82" s="412" t="s">
        <v>197</v>
      </c>
      <c r="CK82" s="412" t="s">
        <v>197</v>
      </c>
      <c r="CL82" s="412" t="s">
        <v>197</v>
      </c>
      <c r="CM82" s="412" t="s">
        <v>197</v>
      </c>
      <c r="CN82" s="412" t="s">
        <v>197</v>
      </c>
      <c r="CO82" s="412" t="s">
        <v>197</v>
      </c>
      <c r="CP82" s="412" t="s">
        <v>197</v>
      </c>
      <c r="CQ82" s="412" t="s">
        <v>197</v>
      </c>
      <c r="CR82" s="412" t="s">
        <v>197</v>
      </c>
      <c r="CS82" s="412" t="s">
        <v>197</v>
      </c>
      <c r="CT82" s="412" t="s">
        <v>197</v>
      </c>
      <c r="CU82" s="412" t="s">
        <v>197</v>
      </c>
      <c r="CV82" s="412" t="s">
        <v>197</v>
      </c>
      <c r="CW82" s="412" t="s">
        <v>197</v>
      </c>
      <c r="CX82" s="412" t="s">
        <v>197</v>
      </c>
      <c r="CY82" s="412" t="s">
        <v>197</v>
      </c>
      <c r="CZ82" s="412" t="s">
        <v>197</v>
      </c>
      <c r="DA82" s="412" t="s">
        <v>197</v>
      </c>
      <c r="DB82" s="412" t="s">
        <v>197</v>
      </c>
      <c r="DC82" s="412" t="s">
        <v>197</v>
      </c>
      <c r="DD82" s="412" t="s">
        <v>197</v>
      </c>
      <c r="DE82" s="412" t="s">
        <v>197</v>
      </c>
      <c r="DF82" s="412" t="s">
        <v>197</v>
      </c>
      <c r="DG82" s="412" t="s">
        <v>197</v>
      </c>
      <c r="DH82" s="412" t="s">
        <v>197</v>
      </c>
      <c r="DI82" s="412" t="s">
        <v>197</v>
      </c>
      <c r="DJ82" s="412" t="s">
        <v>197</v>
      </c>
      <c r="DK82" s="412" t="s">
        <v>197</v>
      </c>
      <c r="DL82" s="412" t="s">
        <v>197</v>
      </c>
      <c r="DM82" s="412" t="s">
        <v>197</v>
      </c>
      <c r="DN82" s="412" t="s">
        <v>197</v>
      </c>
      <c r="DO82" s="412" t="s">
        <v>197</v>
      </c>
      <c r="DP82" s="412" t="s">
        <v>197</v>
      </c>
      <c r="DQ82" s="412" t="s">
        <v>197</v>
      </c>
      <c r="DR82" s="412" t="s">
        <v>197</v>
      </c>
      <c r="DS82" s="412" t="s">
        <v>197</v>
      </c>
      <c r="DT82" s="412" t="s">
        <v>197</v>
      </c>
      <c r="DU82" s="412" t="s">
        <v>197</v>
      </c>
      <c r="DV82" s="412" t="s">
        <v>197</v>
      </c>
      <c r="DW82" s="412" t="s">
        <v>197</v>
      </c>
      <c r="DX82" s="412" t="s">
        <v>197</v>
      </c>
      <c r="DY82" s="412" t="s">
        <v>197</v>
      </c>
      <c r="DZ82" s="412" t="s">
        <v>197</v>
      </c>
      <c r="EA82" s="412" t="s">
        <v>197</v>
      </c>
      <c r="EB82" s="412" t="s">
        <v>197</v>
      </c>
      <c r="EC82" s="412" t="s">
        <v>197</v>
      </c>
      <c r="ED82" s="412" t="s">
        <v>197</v>
      </c>
      <c r="EE82" s="412" t="s">
        <v>197</v>
      </c>
      <c r="EF82" s="412" t="s">
        <v>197</v>
      </c>
      <c r="EG82" s="412" t="s">
        <v>197</v>
      </c>
      <c r="EH82" s="412" t="s">
        <v>197</v>
      </c>
      <c r="EI82" s="412" t="s">
        <v>197</v>
      </c>
      <c r="EJ82" s="412" t="s">
        <v>197</v>
      </c>
      <c r="EK82" s="412" t="s">
        <v>197</v>
      </c>
      <c r="EL82" s="412" t="s">
        <v>197</v>
      </c>
      <c r="EM82" s="412" t="s">
        <v>197</v>
      </c>
      <c r="EN82" s="412" t="s">
        <v>197</v>
      </c>
      <c r="EO82" s="412" t="s">
        <v>197</v>
      </c>
      <c r="EP82" s="412" t="s">
        <v>197</v>
      </c>
      <c r="EQ82" s="412" t="s">
        <v>197</v>
      </c>
      <c r="ER82" s="412" t="s">
        <v>197</v>
      </c>
      <c r="ES82" s="412" t="s">
        <v>197</v>
      </c>
      <c r="ET82" s="411">
        <v>65.099999999999994</v>
      </c>
      <c r="EU82" s="412" t="s">
        <v>197</v>
      </c>
      <c r="EV82" s="411">
        <v>91.9</v>
      </c>
      <c r="EW82" s="411">
        <v>67.599999999999994</v>
      </c>
      <c r="EX82" s="411">
        <v>75.099999999999994</v>
      </c>
      <c r="EY82" s="412" t="s">
        <v>197</v>
      </c>
      <c r="EZ82" s="411">
        <v>13.3</v>
      </c>
      <c r="FA82" s="411">
        <v>83.5</v>
      </c>
      <c r="FB82" s="411">
        <v>56</v>
      </c>
      <c r="FC82" s="412" t="s">
        <v>197</v>
      </c>
      <c r="FD82" s="411">
        <v>30.2</v>
      </c>
      <c r="FE82" s="411">
        <v>70.3</v>
      </c>
      <c r="FF82" s="411">
        <v>53.3</v>
      </c>
      <c r="FG82" s="412" t="s">
        <v>197</v>
      </c>
      <c r="FH82" s="412" t="s">
        <v>197</v>
      </c>
      <c r="FI82" s="412" t="s">
        <v>197</v>
      </c>
      <c r="FJ82" s="412" t="s">
        <v>197</v>
      </c>
      <c r="FK82" s="412" t="s">
        <v>197</v>
      </c>
      <c r="FL82" s="412" t="s">
        <v>197</v>
      </c>
      <c r="FM82" s="411">
        <v>46.2</v>
      </c>
      <c r="FN82" s="411">
        <v>112.1</v>
      </c>
      <c r="FO82" s="411">
        <v>74</v>
      </c>
      <c r="FP82" s="411">
        <v>6.4</v>
      </c>
      <c r="FQ82" s="411">
        <v>87.4</v>
      </c>
      <c r="FR82" s="411">
        <v>59.3</v>
      </c>
      <c r="FS82" s="411">
        <v>28.2</v>
      </c>
      <c r="FT82" s="411">
        <v>22.9</v>
      </c>
      <c r="FU82" s="411">
        <v>26.2</v>
      </c>
      <c r="FV82" s="412" t="s">
        <v>197</v>
      </c>
      <c r="FW82" s="412" t="s">
        <v>197</v>
      </c>
      <c r="FX82" s="411">
        <v>81.400000000000006</v>
      </c>
      <c r="FY82" s="411">
        <v>84</v>
      </c>
      <c r="FZ82" s="411">
        <v>84</v>
      </c>
      <c r="GA82" s="411">
        <v>70.5</v>
      </c>
      <c r="GB82" s="411">
        <v>44.9</v>
      </c>
      <c r="GC82" s="411">
        <v>49.7</v>
      </c>
      <c r="GD82" s="412" t="s">
        <v>197</v>
      </c>
      <c r="GE82" s="412" t="s">
        <v>197</v>
      </c>
      <c r="GF82" s="412" t="s">
        <v>197</v>
      </c>
      <c r="GG82" s="411">
        <v>250.2</v>
      </c>
      <c r="GH82" s="411">
        <v>101</v>
      </c>
      <c r="GI82" s="411">
        <v>101.9</v>
      </c>
      <c r="GJ82" s="412" t="s">
        <v>197</v>
      </c>
      <c r="GK82" s="412" t="s">
        <v>197</v>
      </c>
      <c r="GL82" s="412" t="s">
        <v>197</v>
      </c>
      <c r="GM82" s="412" t="s">
        <v>197</v>
      </c>
      <c r="GN82" s="412" t="s">
        <v>197</v>
      </c>
      <c r="GO82" s="412" t="s">
        <v>197</v>
      </c>
      <c r="GP82" s="412" t="s">
        <v>197</v>
      </c>
      <c r="GQ82" s="412" t="s">
        <v>197</v>
      </c>
      <c r="GR82" s="412" t="s">
        <v>197</v>
      </c>
      <c r="GS82" s="412" t="s">
        <v>197</v>
      </c>
      <c r="GT82" s="412" t="s">
        <v>197</v>
      </c>
      <c r="GU82" s="412" t="s">
        <v>197</v>
      </c>
      <c r="GV82" s="412" t="s">
        <v>197</v>
      </c>
      <c r="GW82" s="412" t="s">
        <v>197</v>
      </c>
      <c r="GX82" s="412" t="s">
        <v>197</v>
      </c>
      <c r="GY82" s="412" t="s">
        <v>197</v>
      </c>
      <c r="GZ82" s="412" t="s">
        <v>197</v>
      </c>
      <c r="HA82" s="412" t="s">
        <v>197</v>
      </c>
      <c r="HB82" s="412" t="s">
        <v>197</v>
      </c>
      <c r="HC82" s="412" t="s">
        <v>197</v>
      </c>
      <c r="HD82" s="412" t="s">
        <v>197</v>
      </c>
      <c r="HE82" s="412" t="s">
        <v>197</v>
      </c>
      <c r="HF82" s="412" t="s">
        <v>197</v>
      </c>
      <c r="HG82" s="412" t="s">
        <v>197</v>
      </c>
      <c r="HH82" s="412" t="s">
        <v>197</v>
      </c>
      <c r="HI82" s="412" t="s">
        <v>197</v>
      </c>
      <c r="HJ82" s="412" t="s">
        <v>197</v>
      </c>
      <c r="HK82" s="412" t="s">
        <v>197</v>
      </c>
      <c r="HL82" s="412" t="s">
        <v>197</v>
      </c>
      <c r="HM82" s="412" t="s">
        <v>197</v>
      </c>
      <c r="HN82" s="412" t="s">
        <v>197</v>
      </c>
      <c r="HO82" s="412" t="s">
        <v>197</v>
      </c>
      <c r="HP82" s="412" t="s">
        <v>197</v>
      </c>
      <c r="HQ82" s="412" t="s">
        <v>197</v>
      </c>
      <c r="HR82" s="412" t="s">
        <v>197</v>
      </c>
      <c r="HS82" s="412" t="s">
        <v>197</v>
      </c>
      <c r="HT82" s="412" t="s">
        <v>197</v>
      </c>
      <c r="HU82" s="411">
        <v>109</v>
      </c>
      <c r="HV82" s="411">
        <v>76</v>
      </c>
      <c r="HW82" s="411">
        <v>77.8</v>
      </c>
      <c r="HX82" s="412" t="s">
        <v>197</v>
      </c>
      <c r="HY82" s="412" t="s">
        <v>197</v>
      </c>
      <c r="HZ82" s="412" t="s">
        <v>197</v>
      </c>
      <c r="IA82" s="412" t="s">
        <v>197</v>
      </c>
      <c r="IB82" s="412" t="s">
        <v>197</v>
      </c>
      <c r="IC82" s="412" t="s">
        <v>197</v>
      </c>
      <c r="ID82" s="411">
        <v>131.6</v>
      </c>
      <c r="IE82" s="412" t="s">
        <v>197</v>
      </c>
      <c r="IF82" s="412" t="s">
        <v>197</v>
      </c>
      <c r="IG82" s="412" t="s">
        <v>197</v>
      </c>
      <c r="IH82" s="411">
        <v>69.2</v>
      </c>
      <c r="II82" s="412" t="s">
        <v>197</v>
      </c>
      <c r="IJ82" s="412" t="s">
        <v>197</v>
      </c>
      <c r="IK82" s="412" t="s">
        <v>197</v>
      </c>
      <c r="IL82" s="412" t="s">
        <v>197</v>
      </c>
      <c r="IM82" s="412" t="s">
        <v>197</v>
      </c>
      <c r="IN82" s="412" t="s">
        <v>197</v>
      </c>
      <c r="IO82" s="412" t="s">
        <v>197</v>
      </c>
      <c r="IP82" s="412" t="s">
        <v>197</v>
      </c>
      <c r="IQ82" s="412" t="s">
        <v>197</v>
      </c>
      <c r="IR82" s="411">
        <v>71.400000000000006</v>
      </c>
      <c r="IS82" s="411">
        <v>110.9</v>
      </c>
      <c r="IT82" s="411">
        <v>96.3</v>
      </c>
      <c r="IU82" s="412" t="s">
        <v>197</v>
      </c>
      <c r="IV82" s="412" t="s">
        <v>197</v>
      </c>
      <c r="IW82" s="412" t="s">
        <v>197</v>
      </c>
      <c r="IX82" s="412" t="s">
        <v>197</v>
      </c>
      <c r="IY82" s="412" t="s">
        <v>197</v>
      </c>
      <c r="IZ82" s="412" t="s">
        <v>197</v>
      </c>
      <c r="JA82" s="412" t="s">
        <v>197</v>
      </c>
      <c r="JB82" s="412" t="s">
        <v>197</v>
      </c>
      <c r="JC82" s="412" t="s">
        <v>197</v>
      </c>
      <c r="JD82" s="412" t="s">
        <v>197</v>
      </c>
      <c r="JE82" s="412" t="s">
        <v>197</v>
      </c>
      <c r="JF82" s="49" t="s">
        <v>87</v>
      </c>
      <c r="JG82" s="49" t="s">
        <v>87</v>
      </c>
      <c r="JH82" s="49" t="s">
        <v>87</v>
      </c>
      <c r="JI82" s="49">
        <v>83.9</v>
      </c>
      <c r="JJ82" s="49">
        <v>73.099999999999994</v>
      </c>
      <c r="JK82" s="49">
        <v>33.799999999999997</v>
      </c>
      <c r="JL82" s="49">
        <v>83.4</v>
      </c>
      <c r="JM82" s="49">
        <v>66.5</v>
      </c>
      <c r="JN82" s="49">
        <v>65.900000000000006</v>
      </c>
      <c r="JO82" s="49" t="s">
        <v>87</v>
      </c>
    </row>
    <row r="83" spans="1:275">
      <c r="A83" s="45"/>
      <c r="B83" s="46" t="s">
        <v>1799</v>
      </c>
      <c r="C83" s="300" t="s">
        <v>1300</v>
      </c>
      <c r="D83" s="46" t="s">
        <v>97</v>
      </c>
      <c r="E83" s="300" t="s">
        <v>9</v>
      </c>
      <c r="F83" s="47" t="s">
        <v>197</v>
      </c>
      <c r="G83" s="47" t="s">
        <v>197</v>
      </c>
      <c r="H83" s="411">
        <v>105.2</v>
      </c>
      <c r="I83" s="411">
        <v>98.8</v>
      </c>
      <c r="J83" s="411">
        <v>98.9</v>
      </c>
      <c r="K83" s="412" t="s">
        <v>197</v>
      </c>
      <c r="L83" s="411">
        <v>79</v>
      </c>
      <c r="M83" s="411">
        <v>74.7</v>
      </c>
      <c r="N83" s="411">
        <v>60.1</v>
      </c>
      <c r="O83" s="412" t="s">
        <v>197</v>
      </c>
      <c r="P83" s="411">
        <v>49.2</v>
      </c>
      <c r="Q83" s="412" t="s">
        <v>197</v>
      </c>
      <c r="R83" s="411">
        <v>62.8</v>
      </c>
      <c r="S83" s="411">
        <v>75.5</v>
      </c>
      <c r="T83" s="411">
        <v>144.1</v>
      </c>
      <c r="U83" s="412" t="s">
        <v>197</v>
      </c>
      <c r="V83" s="412" t="s">
        <v>197</v>
      </c>
      <c r="W83" s="412" t="s">
        <v>197</v>
      </c>
      <c r="X83" s="412" t="s">
        <v>197</v>
      </c>
      <c r="Y83" s="412" t="s">
        <v>197</v>
      </c>
      <c r="Z83" s="411">
        <v>22.2</v>
      </c>
      <c r="AA83" s="411">
        <v>92.2</v>
      </c>
      <c r="AB83" s="411">
        <v>175.4</v>
      </c>
      <c r="AC83" s="412" t="s">
        <v>197</v>
      </c>
      <c r="AD83" s="412" t="s">
        <v>197</v>
      </c>
      <c r="AE83" s="411">
        <v>131.19999999999999</v>
      </c>
      <c r="AF83" s="412" t="s">
        <v>197</v>
      </c>
      <c r="AG83" s="411">
        <v>110.8</v>
      </c>
      <c r="AH83" s="411">
        <v>98.8</v>
      </c>
      <c r="AI83" s="412" t="s">
        <v>197</v>
      </c>
      <c r="AJ83" s="412" t="s">
        <v>197</v>
      </c>
      <c r="AK83" s="412" t="s">
        <v>197</v>
      </c>
      <c r="AL83" s="412" t="s">
        <v>197</v>
      </c>
      <c r="AM83" s="412" t="s">
        <v>197</v>
      </c>
      <c r="AN83" s="412" t="s">
        <v>197</v>
      </c>
      <c r="AO83" s="412" t="s">
        <v>197</v>
      </c>
      <c r="AP83" s="412" t="s">
        <v>197</v>
      </c>
      <c r="AQ83" s="412" t="s">
        <v>197</v>
      </c>
      <c r="AR83" s="412" t="s">
        <v>197</v>
      </c>
      <c r="AS83" s="412" t="s">
        <v>197</v>
      </c>
      <c r="AT83" s="411">
        <v>66.099999999999994</v>
      </c>
      <c r="AU83" s="412" t="s">
        <v>197</v>
      </c>
      <c r="AV83" s="411">
        <v>147.19999999999999</v>
      </c>
      <c r="AW83" s="412" t="s">
        <v>197</v>
      </c>
      <c r="AX83" s="412" t="s">
        <v>197</v>
      </c>
      <c r="AY83" s="411">
        <v>221.9</v>
      </c>
      <c r="AZ83" s="411">
        <v>47.3</v>
      </c>
      <c r="BA83" s="411">
        <v>88</v>
      </c>
      <c r="BB83" s="411">
        <v>86.2</v>
      </c>
      <c r="BC83" s="411">
        <v>75.2</v>
      </c>
      <c r="BD83" s="411">
        <v>101.5</v>
      </c>
      <c r="BE83" s="411">
        <v>95.7</v>
      </c>
      <c r="BF83" s="411">
        <v>44.4</v>
      </c>
      <c r="BG83" s="411">
        <v>79</v>
      </c>
      <c r="BH83" s="411">
        <v>76.5</v>
      </c>
      <c r="BI83" s="411">
        <v>54.1</v>
      </c>
      <c r="BJ83" s="411">
        <v>13.2</v>
      </c>
      <c r="BK83" s="411">
        <v>34.1</v>
      </c>
      <c r="BL83" s="411">
        <v>10.5</v>
      </c>
      <c r="BM83" s="411">
        <v>8.4</v>
      </c>
      <c r="BN83" s="411">
        <v>9</v>
      </c>
      <c r="BO83" s="412" t="s">
        <v>197</v>
      </c>
      <c r="BP83" s="412" t="s">
        <v>197</v>
      </c>
      <c r="BQ83" s="412" t="s">
        <v>197</v>
      </c>
      <c r="BR83" s="412" t="s">
        <v>197</v>
      </c>
      <c r="BS83" s="412" t="s">
        <v>197</v>
      </c>
      <c r="BT83" s="412" t="s">
        <v>197</v>
      </c>
      <c r="BU83" s="412" t="s">
        <v>197</v>
      </c>
      <c r="BV83" s="412" t="s">
        <v>197</v>
      </c>
      <c r="BW83" s="412" t="s">
        <v>197</v>
      </c>
      <c r="BX83" s="412" t="s">
        <v>197</v>
      </c>
      <c r="BY83" s="412" t="s">
        <v>197</v>
      </c>
      <c r="BZ83" s="412" t="s">
        <v>197</v>
      </c>
      <c r="CA83" s="412" t="s">
        <v>197</v>
      </c>
      <c r="CB83" s="412" t="s">
        <v>197</v>
      </c>
      <c r="CC83" s="412" t="s">
        <v>197</v>
      </c>
      <c r="CD83" s="412" t="s">
        <v>197</v>
      </c>
      <c r="CE83" s="412" t="s">
        <v>197</v>
      </c>
      <c r="CF83" s="412" t="s">
        <v>197</v>
      </c>
      <c r="CG83" s="412" t="s">
        <v>197</v>
      </c>
      <c r="CH83" s="412" t="s">
        <v>197</v>
      </c>
      <c r="CI83" s="412" t="s">
        <v>197</v>
      </c>
      <c r="CJ83" s="412" t="s">
        <v>197</v>
      </c>
      <c r="CK83" s="412" t="s">
        <v>197</v>
      </c>
      <c r="CL83" s="412" t="s">
        <v>197</v>
      </c>
      <c r="CM83" s="412" t="s">
        <v>197</v>
      </c>
      <c r="CN83" s="412" t="s">
        <v>197</v>
      </c>
      <c r="CO83" s="412" t="s">
        <v>197</v>
      </c>
      <c r="CP83" s="412" t="s">
        <v>197</v>
      </c>
      <c r="CQ83" s="412" t="s">
        <v>197</v>
      </c>
      <c r="CR83" s="412" t="s">
        <v>197</v>
      </c>
      <c r="CS83" s="412" t="s">
        <v>197</v>
      </c>
      <c r="CT83" s="412" t="s">
        <v>197</v>
      </c>
      <c r="CU83" s="412" t="s">
        <v>197</v>
      </c>
      <c r="CV83" s="412" t="s">
        <v>197</v>
      </c>
      <c r="CW83" s="412" t="s">
        <v>197</v>
      </c>
      <c r="CX83" s="412" t="s">
        <v>197</v>
      </c>
      <c r="CY83" s="412" t="s">
        <v>197</v>
      </c>
      <c r="CZ83" s="412" t="s">
        <v>197</v>
      </c>
      <c r="DA83" s="412" t="s">
        <v>197</v>
      </c>
      <c r="DB83" s="412" t="s">
        <v>197</v>
      </c>
      <c r="DC83" s="412" t="s">
        <v>197</v>
      </c>
      <c r="DD83" s="412" t="s">
        <v>197</v>
      </c>
      <c r="DE83" s="412" t="s">
        <v>197</v>
      </c>
      <c r="DF83" s="412" t="s">
        <v>197</v>
      </c>
      <c r="DG83" s="412" t="s">
        <v>197</v>
      </c>
      <c r="DH83" s="412" t="s">
        <v>197</v>
      </c>
      <c r="DI83" s="412" t="s">
        <v>197</v>
      </c>
      <c r="DJ83" s="412" t="s">
        <v>197</v>
      </c>
      <c r="DK83" s="412" t="s">
        <v>197</v>
      </c>
      <c r="DL83" s="412" t="s">
        <v>197</v>
      </c>
      <c r="DM83" s="412" t="s">
        <v>197</v>
      </c>
      <c r="DN83" s="412" t="s">
        <v>197</v>
      </c>
      <c r="DO83" s="412" t="s">
        <v>197</v>
      </c>
      <c r="DP83" s="412" t="s">
        <v>197</v>
      </c>
      <c r="DQ83" s="412" t="s">
        <v>197</v>
      </c>
      <c r="DR83" s="412" t="s">
        <v>197</v>
      </c>
      <c r="DS83" s="412" t="s">
        <v>197</v>
      </c>
      <c r="DT83" s="412" t="s">
        <v>197</v>
      </c>
      <c r="DU83" s="412" t="s">
        <v>197</v>
      </c>
      <c r="DV83" s="412" t="s">
        <v>197</v>
      </c>
      <c r="DW83" s="412" t="s">
        <v>197</v>
      </c>
      <c r="DX83" s="412" t="s">
        <v>197</v>
      </c>
      <c r="DY83" s="412" t="s">
        <v>197</v>
      </c>
      <c r="DZ83" s="412" t="s">
        <v>197</v>
      </c>
      <c r="EA83" s="412" t="s">
        <v>197</v>
      </c>
      <c r="EB83" s="412" t="s">
        <v>197</v>
      </c>
      <c r="EC83" s="412" t="s">
        <v>197</v>
      </c>
      <c r="ED83" s="412" t="s">
        <v>197</v>
      </c>
      <c r="EE83" s="412" t="s">
        <v>197</v>
      </c>
      <c r="EF83" s="412" t="s">
        <v>197</v>
      </c>
      <c r="EG83" s="412" t="s">
        <v>197</v>
      </c>
      <c r="EH83" s="412" t="s">
        <v>197</v>
      </c>
      <c r="EI83" s="412" t="s">
        <v>197</v>
      </c>
      <c r="EJ83" s="412" t="s">
        <v>197</v>
      </c>
      <c r="EK83" s="412" t="s">
        <v>197</v>
      </c>
      <c r="EL83" s="412" t="s">
        <v>197</v>
      </c>
      <c r="EM83" s="412" t="s">
        <v>197</v>
      </c>
      <c r="EN83" s="412" t="s">
        <v>197</v>
      </c>
      <c r="EO83" s="412" t="s">
        <v>197</v>
      </c>
      <c r="EP83" s="412" t="s">
        <v>197</v>
      </c>
      <c r="EQ83" s="412" t="s">
        <v>197</v>
      </c>
      <c r="ER83" s="412" t="s">
        <v>197</v>
      </c>
      <c r="ES83" s="412" t="s">
        <v>197</v>
      </c>
      <c r="ET83" s="411">
        <v>33.200000000000003</v>
      </c>
      <c r="EU83" s="412" t="s">
        <v>197</v>
      </c>
      <c r="EV83" s="411">
        <v>60.4</v>
      </c>
      <c r="EW83" s="411">
        <v>89.9</v>
      </c>
      <c r="EX83" s="411">
        <v>80.7</v>
      </c>
      <c r="EY83" s="412" t="s">
        <v>197</v>
      </c>
      <c r="EZ83" s="411">
        <v>158.1</v>
      </c>
      <c r="FA83" s="411">
        <v>106.5</v>
      </c>
      <c r="FB83" s="411">
        <v>126.7</v>
      </c>
      <c r="FC83" s="412" t="s">
        <v>197</v>
      </c>
      <c r="FD83" s="411">
        <v>124.1</v>
      </c>
      <c r="FE83" s="411">
        <v>41.3</v>
      </c>
      <c r="FF83" s="411">
        <v>76.400000000000006</v>
      </c>
      <c r="FG83" s="412" t="s">
        <v>197</v>
      </c>
      <c r="FH83" s="412" t="s">
        <v>197</v>
      </c>
      <c r="FI83" s="412" t="s">
        <v>197</v>
      </c>
      <c r="FJ83" s="412" t="s">
        <v>197</v>
      </c>
      <c r="FK83" s="412" t="s">
        <v>197</v>
      </c>
      <c r="FL83" s="412" t="s">
        <v>197</v>
      </c>
      <c r="FM83" s="411">
        <v>63.3</v>
      </c>
      <c r="FN83" s="411">
        <v>50.3</v>
      </c>
      <c r="FO83" s="411">
        <v>57.8</v>
      </c>
      <c r="FP83" s="411">
        <v>208.1</v>
      </c>
      <c r="FQ83" s="411">
        <v>116.1</v>
      </c>
      <c r="FR83" s="411">
        <v>147.9</v>
      </c>
      <c r="FS83" s="411">
        <v>63.9</v>
      </c>
      <c r="FT83" s="411">
        <v>29</v>
      </c>
      <c r="FU83" s="411">
        <v>50.8</v>
      </c>
      <c r="FV83" s="411">
        <v>68.900000000000006</v>
      </c>
      <c r="FW83" s="412" t="s">
        <v>197</v>
      </c>
      <c r="FX83" s="411">
        <v>42.3</v>
      </c>
      <c r="FY83" s="411">
        <v>95.9</v>
      </c>
      <c r="FZ83" s="411">
        <v>95.5</v>
      </c>
      <c r="GA83" s="411">
        <v>43.1</v>
      </c>
      <c r="GB83" s="411">
        <v>63.2</v>
      </c>
      <c r="GC83" s="411">
        <v>59.4</v>
      </c>
      <c r="GD83" s="412" t="s">
        <v>197</v>
      </c>
      <c r="GE83" s="412" t="s">
        <v>197</v>
      </c>
      <c r="GF83" s="412" t="s">
        <v>197</v>
      </c>
      <c r="GG83" s="411">
        <v>128.19999999999999</v>
      </c>
      <c r="GH83" s="411">
        <v>181.3</v>
      </c>
      <c r="GI83" s="411">
        <v>180.9</v>
      </c>
      <c r="GJ83" s="412" t="s">
        <v>197</v>
      </c>
      <c r="GK83" s="412" t="s">
        <v>197</v>
      </c>
      <c r="GL83" s="412" t="s">
        <v>197</v>
      </c>
      <c r="GM83" s="411">
        <v>129.5</v>
      </c>
      <c r="GN83" s="411">
        <v>17.2</v>
      </c>
      <c r="GO83" s="411">
        <v>57.7</v>
      </c>
      <c r="GP83" s="412" t="s">
        <v>197</v>
      </c>
      <c r="GQ83" s="412" t="s">
        <v>197</v>
      </c>
      <c r="GR83" s="412" t="s">
        <v>197</v>
      </c>
      <c r="GS83" s="411">
        <v>584.6</v>
      </c>
      <c r="GT83" s="411">
        <v>450.8</v>
      </c>
      <c r="GU83" s="411">
        <v>477.9</v>
      </c>
      <c r="GV83" s="412" t="s">
        <v>197</v>
      </c>
      <c r="GW83" s="412" t="s">
        <v>197</v>
      </c>
      <c r="GX83" s="412" t="s">
        <v>197</v>
      </c>
      <c r="GY83" s="411">
        <v>50</v>
      </c>
      <c r="GZ83" s="411">
        <v>53.9</v>
      </c>
      <c r="HA83" s="411">
        <v>52</v>
      </c>
      <c r="HB83" s="411">
        <v>39.1</v>
      </c>
      <c r="HC83" s="411">
        <v>28.7</v>
      </c>
      <c r="HD83" s="411">
        <v>31.8</v>
      </c>
      <c r="HE83" s="411">
        <v>50.3</v>
      </c>
      <c r="HF83" s="411">
        <v>79.5</v>
      </c>
      <c r="HG83" s="411">
        <v>77.900000000000006</v>
      </c>
      <c r="HH83" s="411">
        <v>119.1</v>
      </c>
      <c r="HI83" s="412" t="s">
        <v>197</v>
      </c>
      <c r="HJ83" s="412" t="s">
        <v>197</v>
      </c>
      <c r="HK83" s="412" t="s">
        <v>197</v>
      </c>
      <c r="HL83" s="412" t="s">
        <v>197</v>
      </c>
      <c r="HM83" s="412" t="s">
        <v>197</v>
      </c>
      <c r="HN83" s="412" t="s">
        <v>197</v>
      </c>
      <c r="HO83" s="412" t="s">
        <v>197</v>
      </c>
      <c r="HP83" s="412" t="s">
        <v>197</v>
      </c>
      <c r="HQ83" s="412" t="s">
        <v>197</v>
      </c>
      <c r="HR83" s="412" t="s">
        <v>197</v>
      </c>
      <c r="HS83" s="412" t="s">
        <v>197</v>
      </c>
      <c r="HT83" s="412" t="s">
        <v>197</v>
      </c>
      <c r="HU83" s="411">
        <v>103.1</v>
      </c>
      <c r="HV83" s="411">
        <v>102.3</v>
      </c>
      <c r="HW83" s="411">
        <v>102.3</v>
      </c>
      <c r="HX83" s="412" t="s">
        <v>197</v>
      </c>
      <c r="HY83" s="412" t="s">
        <v>197</v>
      </c>
      <c r="HZ83" s="412" t="s">
        <v>197</v>
      </c>
      <c r="IA83" s="412" t="s">
        <v>197</v>
      </c>
      <c r="IB83" s="412" t="s">
        <v>197</v>
      </c>
      <c r="IC83" s="412" t="s">
        <v>197</v>
      </c>
      <c r="ID83" s="411">
        <v>69.7</v>
      </c>
      <c r="IE83" s="412" t="s">
        <v>197</v>
      </c>
      <c r="IF83" s="412" t="s">
        <v>197</v>
      </c>
      <c r="IG83" s="412" t="s">
        <v>197</v>
      </c>
      <c r="IH83" s="411">
        <v>131</v>
      </c>
      <c r="II83" s="412" t="s">
        <v>197</v>
      </c>
      <c r="IJ83" s="412" t="s">
        <v>197</v>
      </c>
      <c r="IK83" s="412" t="s">
        <v>197</v>
      </c>
      <c r="IL83" s="412" t="s">
        <v>197</v>
      </c>
      <c r="IM83" s="412" t="s">
        <v>197</v>
      </c>
      <c r="IN83" s="412" t="s">
        <v>197</v>
      </c>
      <c r="IO83" s="412" t="s">
        <v>197</v>
      </c>
      <c r="IP83" s="412" t="s">
        <v>197</v>
      </c>
      <c r="IQ83" s="411">
        <v>54.2</v>
      </c>
      <c r="IR83" s="411">
        <v>79.099999999999994</v>
      </c>
      <c r="IS83" s="411">
        <v>60</v>
      </c>
      <c r="IT83" s="411">
        <v>67.099999999999994</v>
      </c>
      <c r="IU83" s="412" t="s">
        <v>197</v>
      </c>
      <c r="IV83" s="412" t="s">
        <v>197</v>
      </c>
      <c r="IW83" s="412" t="s">
        <v>197</v>
      </c>
      <c r="IX83" s="412" t="s">
        <v>197</v>
      </c>
      <c r="IY83" s="412" t="s">
        <v>197</v>
      </c>
      <c r="IZ83" s="412" t="s">
        <v>197</v>
      </c>
      <c r="JA83" s="412" t="s">
        <v>197</v>
      </c>
      <c r="JB83" s="412" t="s">
        <v>197</v>
      </c>
      <c r="JC83" s="412" t="s">
        <v>197</v>
      </c>
      <c r="JD83" s="412" t="s">
        <v>197</v>
      </c>
      <c r="JE83" s="412" t="s">
        <v>197</v>
      </c>
      <c r="JF83" s="49" t="s">
        <v>87</v>
      </c>
      <c r="JG83" s="49" t="s">
        <v>87</v>
      </c>
      <c r="JH83" s="49" t="s">
        <v>87</v>
      </c>
      <c r="JI83" s="49">
        <v>127.6</v>
      </c>
      <c r="JJ83" s="49">
        <v>91.8</v>
      </c>
      <c r="JK83" s="49">
        <v>88.3</v>
      </c>
      <c r="JL83" s="49">
        <v>121.6</v>
      </c>
      <c r="JM83" s="49">
        <v>129.6</v>
      </c>
      <c r="JN83" s="49">
        <v>127.8</v>
      </c>
      <c r="JO83" s="49">
        <v>367.4</v>
      </c>
    </row>
    <row r="84" spans="1:275">
      <c r="A84" s="45"/>
      <c r="B84" s="46" t="s">
        <v>1800</v>
      </c>
      <c r="C84" s="300" t="s">
        <v>1301</v>
      </c>
      <c r="D84" s="46" t="s">
        <v>97</v>
      </c>
      <c r="E84" s="300" t="s">
        <v>9</v>
      </c>
      <c r="F84" s="47" t="s">
        <v>197</v>
      </c>
      <c r="G84" s="47" t="s">
        <v>197</v>
      </c>
      <c r="H84" s="411">
        <v>123.3</v>
      </c>
      <c r="I84" s="411">
        <v>118.7</v>
      </c>
      <c r="J84" s="411">
        <v>45.9</v>
      </c>
      <c r="K84" s="412" t="s">
        <v>197</v>
      </c>
      <c r="L84" s="412" t="s">
        <v>197</v>
      </c>
      <c r="M84" s="412" t="s">
        <v>197</v>
      </c>
      <c r="N84" s="412" t="s">
        <v>197</v>
      </c>
      <c r="O84" s="412" t="s">
        <v>197</v>
      </c>
      <c r="P84" s="412" t="s">
        <v>197</v>
      </c>
      <c r="Q84" s="412" t="s">
        <v>197</v>
      </c>
      <c r="R84" s="412" t="s">
        <v>197</v>
      </c>
      <c r="S84" s="412" t="s">
        <v>197</v>
      </c>
      <c r="T84" s="412" t="s">
        <v>197</v>
      </c>
      <c r="U84" s="412" t="s">
        <v>197</v>
      </c>
      <c r="V84" s="412" t="s">
        <v>197</v>
      </c>
      <c r="W84" s="412" t="s">
        <v>197</v>
      </c>
      <c r="X84" s="412" t="s">
        <v>197</v>
      </c>
      <c r="Y84" s="412" t="s">
        <v>197</v>
      </c>
      <c r="Z84" s="412" t="s">
        <v>197</v>
      </c>
      <c r="AA84" s="412" t="s">
        <v>197</v>
      </c>
      <c r="AB84" s="412" t="s">
        <v>197</v>
      </c>
      <c r="AC84" s="412" t="s">
        <v>197</v>
      </c>
      <c r="AD84" s="412" t="s">
        <v>197</v>
      </c>
      <c r="AE84" s="412" t="s">
        <v>197</v>
      </c>
      <c r="AF84" s="412" t="s">
        <v>197</v>
      </c>
      <c r="AG84" s="412" t="s">
        <v>197</v>
      </c>
      <c r="AH84" s="411">
        <v>88</v>
      </c>
      <c r="AI84" s="412" t="s">
        <v>197</v>
      </c>
      <c r="AJ84" s="412" t="s">
        <v>197</v>
      </c>
      <c r="AK84" s="412" t="s">
        <v>197</v>
      </c>
      <c r="AL84" s="412" t="s">
        <v>197</v>
      </c>
      <c r="AM84" s="412" t="s">
        <v>197</v>
      </c>
      <c r="AN84" s="412" t="s">
        <v>197</v>
      </c>
      <c r="AO84" s="412" t="s">
        <v>197</v>
      </c>
      <c r="AP84" s="412" t="s">
        <v>197</v>
      </c>
      <c r="AQ84" s="412" t="s">
        <v>197</v>
      </c>
      <c r="AR84" s="412" t="s">
        <v>197</v>
      </c>
      <c r="AS84" s="412" t="s">
        <v>197</v>
      </c>
      <c r="AT84" s="412" t="s">
        <v>197</v>
      </c>
      <c r="AU84" s="412" t="s">
        <v>197</v>
      </c>
      <c r="AV84" s="412" t="s">
        <v>197</v>
      </c>
      <c r="AW84" s="412" t="s">
        <v>197</v>
      </c>
      <c r="AX84" s="412" t="s">
        <v>197</v>
      </c>
      <c r="AY84" s="412" t="s">
        <v>197</v>
      </c>
      <c r="AZ84" s="411">
        <v>182.3</v>
      </c>
      <c r="BA84" s="411">
        <v>200.4</v>
      </c>
      <c r="BB84" s="411">
        <v>199.6</v>
      </c>
      <c r="BC84" s="411">
        <v>153.69999999999999</v>
      </c>
      <c r="BD84" s="411">
        <v>81.400000000000006</v>
      </c>
      <c r="BE84" s="411">
        <v>97.7</v>
      </c>
      <c r="BF84" s="411">
        <v>172.2</v>
      </c>
      <c r="BG84" s="411">
        <v>154.69999999999999</v>
      </c>
      <c r="BH84" s="411">
        <v>156</v>
      </c>
      <c r="BI84" s="411">
        <v>464.2</v>
      </c>
      <c r="BJ84" s="411">
        <v>167.7</v>
      </c>
      <c r="BK84" s="411">
        <v>318.7</v>
      </c>
      <c r="BL84" s="412" t="s">
        <v>197</v>
      </c>
      <c r="BM84" s="412" t="s">
        <v>197</v>
      </c>
      <c r="BN84" s="412" t="s">
        <v>197</v>
      </c>
      <c r="BO84" s="412" t="s">
        <v>197</v>
      </c>
      <c r="BP84" s="412" t="s">
        <v>197</v>
      </c>
      <c r="BQ84" s="412" t="s">
        <v>197</v>
      </c>
      <c r="BR84" s="412" t="s">
        <v>197</v>
      </c>
      <c r="BS84" s="412" t="s">
        <v>197</v>
      </c>
      <c r="BT84" s="412" t="s">
        <v>197</v>
      </c>
      <c r="BU84" s="412" t="s">
        <v>197</v>
      </c>
      <c r="BV84" s="412" t="s">
        <v>197</v>
      </c>
      <c r="BW84" s="412" t="s">
        <v>197</v>
      </c>
      <c r="BX84" s="412" t="s">
        <v>197</v>
      </c>
      <c r="BY84" s="412" t="s">
        <v>197</v>
      </c>
      <c r="BZ84" s="412" t="s">
        <v>197</v>
      </c>
      <c r="CA84" s="412" t="s">
        <v>197</v>
      </c>
      <c r="CB84" s="412" t="s">
        <v>197</v>
      </c>
      <c r="CC84" s="412" t="s">
        <v>197</v>
      </c>
      <c r="CD84" s="412" t="s">
        <v>197</v>
      </c>
      <c r="CE84" s="412" t="s">
        <v>197</v>
      </c>
      <c r="CF84" s="412" t="s">
        <v>197</v>
      </c>
      <c r="CG84" s="412" t="s">
        <v>197</v>
      </c>
      <c r="CH84" s="412" t="s">
        <v>197</v>
      </c>
      <c r="CI84" s="412" t="s">
        <v>197</v>
      </c>
      <c r="CJ84" s="412" t="s">
        <v>197</v>
      </c>
      <c r="CK84" s="412" t="s">
        <v>197</v>
      </c>
      <c r="CL84" s="412" t="s">
        <v>197</v>
      </c>
      <c r="CM84" s="412" t="s">
        <v>197</v>
      </c>
      <c r="CN84" s="412" t="s">
        <v>197</v>
      </c>
      <c r="CO84" s="412" t="s">
        <v>197</v>
      </c>
      <c r="CP84" s="412" t="s">
        <v>197</v>
      </c>
      <c r="CQ84" s="412" t="s">
        <v>197</v>
      </c>
      <c r="CR84" s="412" t="s">
        <v>197</v>
      </c>
      <c r="CS84" s="412" t="s">
        <v>197</v>
      </c>
      <c r="CT84" s="412" t="s">
        <v>197</v>
      </c>
      <c r="CU84" s="412" t="s">
        <v>197</v>
      </c>
      <c r="CV84" s="412" t="s">
        <v>197</v>
      </c>
      <c r="CW84" s="412" t="s">
        <v>197</v>
      </c>
      <c r="CX84" s="412" t="s">
        <v>197</v>
      </c>
      <c r="CY84" s="412" t="s">
        <v>197</v>
      </c>
      <c r="CZ84" s="412" t="s">
        <v>197</v>
      </c>
      <c r="DA84" s="412" t="s">
        <v>197</v>
      </c>
      <c r="DB84" s="412" t="s">
        <v>197</v>
      </c>
      <c r="DC84" s="412" t="s">
        <v>197</v>
      </c>
      <c r="DD84" s="412" t="s">
        <v>197</v>
      </c>
      <c r="DE84" s="412" t="s">
        <v>197</v>
      </c>
      <c r="DF84" s="412" t="s">
        <v>197</v>
      </c>
      <c r="DG84" s="412" t="s">
        <v>197</v>
      </c>
      <c r="DH84" s="412" t="s">
        <v>197</v>
      </c>
      <c r="DI84" s="412" t="s">
        <v>197</v>
      </c>
      <c r="DJ84" s="412" t="s">
        <v>197</v>
      </c>
      <c r="DK84" s="412" t="s">
        <v>197</v>
      </c>
      <c r="DL84" s="412" t="s">
        <v>197</v>
      </c>
      <c r="DM84" s="412" t="s">
        <v>197</v>
      </c>
      <c r="DN84" s="412" t="s">
        <v>197</v>
      </c>
      <c r="DO84" s="412" t="s">
        <v>197</v>
      </c>
      <c r="DP84" s="412" t="s">
        <v>197</v>
      </c>
      <c r="DQ84" s="412" t="s">
        <v>197</v>
      </c>
      <c r="DR84" s="412" t="s">
        <v>197</v>
      </c>
      <c r="DS84" s="412" t="s">
        <v>197</v>
      </c>
      <c r="DT84" s="412" t="s">
        <v>197</v>
      </c>
      <c r="DU84" s="412" t="s">
        <v>197</v>
      </c>
      <c r="DV84" s="412" t="s">
        <v>197</v>
      </c>
      <c r="DW84" s="412" t="s">
        <v>197</v>
      </c>
      <c r="DX84" s="412" t="s">
        <v>197</v>
      </c>
      <c r="DY84" s="412" t="s">
        <v>197</v>
      </c>
      <c r="DZ84" s="412" t="s">
        <v>197</v>
      </c>
      <c r="EA84" s="412" t="s">
        <v>197</v>
      </c>
      <c r="EB84" s="412" t="s">
        <v>197</v>
      </c>
      <c r="EC84" s="412" t="s">
        <v>197</v>
      </c>
      <c r="ED84" s="412" t="s">
        <v>197</v>
      </c>
      <c r="EE84" s="412" t="s">
        <v>197</v>
      </c>
      <c r="EF84" s="412" t="s">
        <v>197</v>
      </c>
      <c r="EG84" s="412" t="s">
        <v>197</v>
      </c>
      <c r="EH84" s="412" t="s">
        <v>197</v>
      </c>
      <c r="EI84" s="412" t="s">
        <v>197</v>
      </c>
      <c r="EJ84" s="412" t="s">
        <v>197</v>
      </c>
      <c r="EK84" s="412" t="s">
        <v>197</v>
      </c>
      <c r="EL84" s="412" t="s">
        <v>197</v>
      </c>
      <c r="EM84" s="412" t="s">
        <v>197</v>
      </c>
      <c r="EN84" s="412" t="s">
        <v>197</v>
      </c>
      <c r="EO84" s="412" t="s">
        <v>197</v>
      </c>
      <c r="EP84" s="412" t="s">
        <v>197</v>
      </c>
      <c r="EQ84" s="412" t="s">
        <v>197</v>
      </c>
      <c r="ER84" s="412" t="s">
        <v>197</v>
      </c>
      <c r="ES84" s="412" t="s">
        <v>197</v>
      </c>
      <c r="ET84" s="412" t="s">
        <v>197</v>
      </c>
      <c r="EU84" s="412" t="s">
        <v>197</v>
      </c>
      <c r="EV84" s="411">
        <v>112.8</v>
      </c>
      <c r="EW84" s="411">
        <v>113.2</v>
      </c>
      <c r="EX84" s="411">
        <v>113.1</v>
      </c>
      <c r="EY84" s="412" t="s">
        <v>197</v>
      </c>
      <c r="EZ84" s="411">
        <v>31.3</v>
      </c>
      <c r="FA84" s="411">
        <v>167.2</v>
      </c>
      <c r="FB84" s="411">
        <v>114</v>
      </c>
      <c r="FC84" s="412" t="s">
        <v>197</v>
      </c>
      <c r="FD84" s="411">
        <v>36.5</v>
      </c>
      <c r="FE84" s="411">
        <v>148.80000000000001</v>
      </c>
      <c r="FF84" s="411">
        <v>101</v>
      </c>
      <c r="FG84" s="412" t="s">
        <v>197</v>
      </c>
      <c r="FH84" s="412" t="s">
        <v>197</v>
      </c>
      <c r="FI84" s="412" t="s">
        <v>197</v>
      </c>
      <c r="FJ84" s="412" t="s">
        <v>197</v>
      </c>
      <c r="FK84" s="412" t="s">
        <v>197</v>
      </c>
      <c r="FL84" s="412" t="s">
        <v>197</v>
      </c>
      <c r="FM84" s="411">
        <v>129.30000000000001</v>
      </c>
      <c r="FN84" s="411">
        <v>83.4</v>
      </c>
      <c r="FO84" s="411">
        <v>110.1</v>
      </c>
      <c r="FP84" s="411">
        <v>16.8</v>
      </c>
      <c r="FQ84" s="411">
        <v>186.8</v>
      </c>
      <c r="FR84" s="411">
        <v>128</v>
      </c>
      <c r="FS84" s="412" t="s">
        <v>197</v>
      </c>
      <c r="FT84" s="412" t="s">
        <v>197</v>
      </c>
      <c r="FU84" s="412" t="s">
        <v>197</v>
      </c>
      <c r="FV84" s="412" t="s">
        <v>197</v>
      </c>
      <c r="FW84" s="412" t="s">
        <v>197</v>
      </c>
      <c r="FX84" s="411">
        <v>208.7</v>
      </c>
      <c r="FY84" s="411">
        <v>129.19999999999999</v>
      </c>
      <c r="FZ84" s="411">
        <v>129.9</v>
      </c>
      <c r="GA84" s="411">
        <v>136.9</v>
      </c>
      <c r="GB84" s="411">
        <v>115.4</v>
      </c>
      <c r="GC84" s="411">
        <v>119.5</v>
      </c>
      <c r="GD84" s="412" t="s">
        <v>197</v>
      </c>
      <c r="GE84" s="412" t="s">
        <v>197</v>
      </c>
      <c r="GF84" s="412" t="s">
        <v>197</v>
      </c>
      <c r="GG84" s="412" t="s">
        <v>197</v>
      </c>
      <c r="GH84" s="412" t="s">
        <v>197</v>
      </c>
      <c r="GI84" s="412" t="s">
        <v>197</v>
      </c>
      <c r="GJ84" s="412" t="s">
        <v>197</v>
      </c>
      <c r="GK84" s="412" t="s">
        <v>197</v>
      </c>
      <c r="GL84" s="412" t="s">
        <v>197</v>
      </c>
      <c r="GM84" s="412" t="s">
        <v>197</v>
      </c>
      <c r="GN84" s="412" t="s">
        <v>197</v>
      </c>
      <c r="GO84" s="412" t="s">
        <v>197</v>
      </c>
      <c r="GP84" s="412" t="s">
        <v>197</v>
      </c>
      <c r="GQ84" s="412" t="s">
        <v>197</v>
      </c>
      <c r="GR84" s="412" t="s">
        <v>197</v>
      </c>
      <c r="GS84" s="412" t="s">
        <v>197</v>
      </c>
      <c r="GT84" s="412" t="s">
        <v>197</v>
      </c>
      <c r="GU84" s="412" t="s">
        <v>197</v>
      </c>
      <c r="GV84" s="412" t="s">
        <v>197</v>
      </c>
      <c r="GW84" s="412" t="s">
        <v>197</v>
      </c>
      <c r="GX84" s="412" t="s">
        <v>197</v>
      </c>
      <c r="GY84" s="412" t="s">
        <v>197</v>
      </c>
      <c r="GZ84" s="412" t="s">
        <v>197</v>
      </c>
      <c r="HA84" s="412" t="s">
        <v>197</v>
      </c>
      <c r="HB84" s="412" t="s">
        <v>197</v>
      </c>
      <c r="HC84" s="412" t="s">
        <v>197</v>
      </c>
      <c r="HD84" s="412" t="s">
        <v>197</v>
      </c>
      <c r="HE84" s="412" t="s">
        <v>197</v>
      </c>
      <c r="HF84" s="412" t="s">
        <v>197</v>
      </c>
      <c r="HG84" s="412" t="s">
        <v>197</v>
      </c>
      <c r="HH84" s="412" t="s">
        <v>197</v>
      </c>
      <c r="HI84" s="412" t="s">
        <v>197</v>
      </c>
      <c r="HJ84" s="412" t="s">
        <v>197</v>
      </c>
      <c r="HK84" s="412" t="s">
        <v>197</v>
      </c>
      <c r="HL84" s="412" t="s">
        <v>197</v>
      </c>
      <c r="HM84" s="412" t="s">
        <v>197</v>
      </c>
      <c r="HN84" s="412" t="s">
        <v>197</v>
      </c>
      <c r="HO84" s="412" t="s">
        <v>197</v>
      </c>
      <c r="HP84" s="412" t="s">
        <v>197</v>
      </c>
      <c r="HQ84" s="412" t="s">
        <v>197</v>
      </c>
      <c r="HR84" s="412" t="s">
        <v>197</v>
      </c>
      <c r="HS84" s="412" t="s">
        <v>197</v>
      </c>
      <c r="HT84" s="412" t="s">
        <v>197</v>
      </c>
      <c r="HU84" s="411">
        <v>605.9</v>
      </c>
      <c r="HV84" s="411">
        <v>163.5</v>
      </c>
      <c r="HW84" s="411">
        <v>189.1</v>
      </c>
      <c r="HX84" s="412" t="s">
        <v>197</v>
      </c>
      <c r="HY84" s="412" t="s">
        <v>197</v>
      </c>
      <c r="HZ84" s="411">
        <v>282.5</v>
      </c>
      <c r="IA84" s="412" t="s">
        <v>197</v>
      </c>
      <c r="IB84" s="412" t="s">
        <v>197</v>
      </c>
      <c r="IC84" s="412" t="s">
        <v>197</v>
      </c>
      <c r="ID84" s="411">
        <v>136.1</v>
      </c>
      <c r="IE84" s="412" t="s">
        <v>197</v>
      </c>
      <c r="IF84" s="412" t="s">
        <v>197</v>
      </c>
      <c r="IG84" s="412" t="s">
        <v>197</v>
      </c>
      <c r="IH84" s="411">
        <v>37.200000000000003</v>
      </c>
      <c r="II84" s="412" t="s">
        <v>197</v>
      </c>
      <c r="IJ84" s="412" t="s">
        <v>197</v>
      </c>
      <c r="IK84" s="412" t="s">
        <v>197</v>
      </c>
      <c r="IL84" s="412" t="s">
        <v>197</v>
      </c>
      <c r="IM84" s="412" t="s">
        <v>197</v>
      </c>
      <c r="IN84" s="412" t="s">
        <v>197</v>
      </c>
      <c r="IO84" s="412" t="s">
        <v>197</v>
      </c>
      <c r="IP84" s="412" t="s">
        <v>197</v>
      </c>
      <c r="IQ84" s="412" t="s">
        <v>197</v>
      </c>
      <c r="IR84" s="412" t="s">
        <v>197</v>
      </c>
      <c r="IS84" s="412" t="s">
        <v>197</v>
      </c>
      <c r="IT84" s="412" t="s">
        <v>197</v>
      </c>
      <c r="IU84" s="412" t="s">
        <v>197</v>
      </c>
      <c r="IV84" s="412" t="s">
        <v>197</v>
      </c>
      <c r="IW84" s="412" t="s">
        <v>197</v>
      </c>
      <c r="IX84" s="412" t="s">
        <v>197</v>
      </c>
      <c r="IY84" s="412" t="s">
        <v>197</v>
      </c>
      <c r="IZ84" s="412" t="s">
        <v>197</v>
      </c>
      <c r="JA84" s="412" t="s">
        <v>197</v>
      </c>
      <c r="JB84" s="412" t="s">
        <v>197</v>
      </c>
      <c r="JC84" s="412" t="s">
        <v>197</v>
      </c>
      <c r="JD84" s="412" t="s">
        <v>197</v>
      </c>
      <c r="JE84" s="412" t="s">
        <v>197</v>
      </c>
      <c r="JF84" s="49" t="s">
        <v>87</v>
      </c>
      <c r="JG84" s="49" t="s">
        <v>87</v>
      </c>
      <c r="JH84" s="49" t="s">
        <v>87</v>
      </c>
      <c r="JI84" s="49">
        <v>167.5</v>
      </c>
      <c r="JJ84" s="49">
        <v>76.599999999999994</v>
      </c>
      <c r="JK84" s="49">
        <v>42.1</v>
      </c>
      <c r="JL84" s="49">
        <v>96.8</v>
      </c>
      <c r="JM84" s="49">
        <v>68.3</v>
      </c>
      <c r="JN84" s="49">
        <v>48.6</v>
      </c>
      <c r="JO84" s="49" t="s">
        <v>87</v>
      </c>
    </row>
    <row r="85" spans="1:275">
      <c r="A85" s="45"/>
      <c r="B85" s="46" t="s">
        <v>1801</v>
      </c>
      <c r="C85" s="300" t="s">
        <v>1302</v>
      </c>
      <c r="D85" s="46" t="s">
        <v>97</v>
      </c>
      <c r="E85" s="300" t="s">
        <v>9</v>
      </c>
      <c r="F85" s="47" t="s">
        <v>197</v>
      </c>
      <c r="G85" s="47" t="s">
        <v>197</v>
      </c>
      <c r="H85" s="411">
        <v>87.7</v>
      </c>
      <c r="I85" s="411">
        <v>89.5</v>
      </c>
      <c r="J85" s="411">
        <v>93.7</v>
      </c>
      <c r="K85" s="412" t="s">
        <v>197</v>
      </c>
      <c r="L85" s="412" t="s">
        <v>197</v>
      </c>
      <c r="M85" s="412" t="s">
        <v>197</v>
      </c>
      <c r="N85" s="412" t="s">
        <v>197</v>
      </c>
      <c r="O85" s="412" t="s">
        <v>197</v>
      </c>
      <c r="P85" s="412" t="s">
        <v>197</v>
      </c>
      <c r="Q85" s="412" t="s">
        <v>197</v>
      </c>
      <c r="R85" s="412" t="s">
        <v>197</v>
      </c>
      <c r="S85" s="412" t="s">
        <v>197</v>
      </c>
      <c r="T85" s="412" t="s">
        <v>197</v>
      </c>
      <c r="U85" s="412" t="s">
        <v>197</v>
      </c>
      <c r="V85" s="412" t="s">
        <v>197</v>
      </c>
      <c r="W85" s="412" t="s">
        <v>197</v>
      </c>
      <c r="X85" s="412" t="s">
        <v>197</v>
      </c>
      <c r="Y85" s="412" t="s">
        <v>197</v>
      </c>
      <c r="Z85" s="412" t="s">
        <v>197</v>
      </c>
      <c r="AA85" s="412" t="s">
        <v>197</v>
      </c>
      <c r="AB85" s="412" t="s">
        <v>197</v>
      </c>
      <c r="AC85" s="412" t="s">
        <v>197</v>
      </c>
      <c r="AD85" s="412" t="s">
        <v>197</v>
      </c>
      <c r="AE85" s="412" t="s">
        <v>197</v>
      </c>
      <c r="AF85" s="412" t="s">
        <v>197</v>
      </c>
      <c r="AG85" s="412" t="s">
        <v>197</v>
      </c>
      <c r="AH85" s="412" t="s">
        <v>197</v>
      </c>
      <c r="AI85" s="412" t="s">
        <v>197</v>
      </c>
      <c r="AJ85" s="412" t="s">
        <v>197</v>
      </c>
      <c r="AK85" s="412" t="s">
        <v>197</v>
      </c>
      <c r="AL85" s="412" t="s">
        <v>197</v>
      </c>
      <c r="AM85" s="412" t="s">
        <v>197</v>
      </c>
      <c r="AN85" s="412" t="s">
        <v>197</v>
      </c>
      <c r="AO85" s="412" t="s">
        <v>197</v>
      </c>
      <c r="AP85" s="412" t="s">
        <v>197</v>
      </c>
      <c r="AQ85" s="412" t="s">
        <v>197</v>
      </c>
      <c r="AR85" s="412" t="s">
        <v>197</v>
      </c>
      <c r="AS85" s="412" t="s">
        <v>197</v>
      </c>
      <c r="AT85" s="412" t="s">
        <v>197</v>
      </c>
      <c r="AU85" s="412" t="s">
        <v>197</v>
      </c>
      <c r="AV85" s="412" t="s">
        <v>197</v>
      </c>
      <c r="AW85" s="412" t="s">
        <v>197</v>
      </c>
      <c r="AX85" s="412" t="s">
        <v>197</v>
      </c>
      <c r="AY85" s="412" t="s">
        <v>197</v>
      </c>
      <c r="AZ85" s="411">
        <v>20.399999999999999</v>
      </c>
      <c r="BA85" s="411">
        <v>101.6</v>
      </c>
      <c r="BB85" s="411">
        <v>98</v>
      </c>
      <c r="BC85" s="411">
        <v>68.3</v>
      </c>
      <c r="BD85" s="411">
        <v>115.8</v>
      </c>
      <c r="BE85" s="411">
        <v>104.7</v>
      </c>
      <c r="BF85" s="411">
        <v>32</v>
      </c>
      <c r="BG85" s="411">
        <v>76.099999999999994</v>
      </c>
      <c r="BH85" s="411">
        <v>72.8</v>
      </c>
      <c r="BI85" s="412" t="s">
        <v>197</v>
      </c>
      <c r="BJ85" s="412" t="s">
        <v>197</v>
      </c>
      <c r="BK85" s="412" t="s">
        <v>197</v>
      </c>
      <c r="BL85" s="412" t="s">
        <v>197</v>
      </c>
      <c r="BM85" s="412" t="s">
        <v>197</v>
      </c>
      <c r="BN85" s="412" t="s">
        <v>197</v>
      </c>
      <c r="BO85" s="412" t="s">
        <v>197</v>
      </c>
      <c r="BP85" s="412" t="s">
        <v>197</v>
      </c>
      <c r="BQ85" s="412" t="s">
        <v>197</v>
      </c>
      <c r="BR85" s="412" t="s">
        <v>197</v>
      </c>
      <c r="BS85" s="412" t="s">
        <v>197</v>
      </c>
      <c r="BT85" s="412" t="s">
        <v>197</v>
      </c>
      <c r="BU85" s="412" t="s">
        <v>197</v>
      </c>
      <c r="BV85" s="412" t="s">
        <v>197</v>
      </c>
      <c r="BW85" s="412" t="s">
        <v>197</v>
      </c>
      <c r="BX85" s="412" t="s">
        <v>197</v>
      </c>
      <c r="BY85" s="412" t="s">
        <v>197</v>
      </c>
      <c r="BZ85" s="412" t="s">
        <v>197</v>
      </c>
      <c r="CA85" s="412" t="s">
        <v>197</v>
      </c>
      <c r="CB85" s="412" t="s">
        <v>197</v>
      </c>
      <c r="CC85" s="412" t="s">
        <v>197</v>
      </c>
      <c r="CD85" s="412" t="s">
        <v>197</v>
      </c>
      <c r="CE85" s="412" t="s">
        <v>197</v>
      </c>
      <c r="CF85" s="412" t="s">
        <v>197</v>
      </c>
      <c r="CG85" s="412" t="s">
        <v>197</v>
      </c>
      <c r="CH85" s="412" t="s">
        <v>197</v>
      </c>
      <c r="CI85" s="412" t="s">
        <v>197</v>
      </c>
      <c r="CJ85" s="412" t="s">
        <v>197</v>
      </c>
      <c r="CK85" s="412" t="s">
        <v>197</v>
      </c>
      <c r="CL85" s="412" t="s">
        <v>197</v>
      </c>
      <c r="CM85" s="412" t="s">
        <v>197</v>
      </c>
      <c r="CN85" s="412" t="s">
        <v>197</v>
      </c>
      <c r="CO85" s="412" t="s">
        <v>197</v>
      </c>
      <c r="CP85" s="412" t="s">
        <v>197</v>
      </c>
      <c r="CQ85" s="412" t="s">
        <v>197</v>
      </c>
      <c r="CR85" s="412" t="s">
        <v>197</v>
      </c>
      <c r="CS85" s="412" t="s">
        <v>197</v>
      </c>
      <c r="CT85" s="412" t="s">
        <v>197</v>
      </c>
      <c r="CU85" s="412" t="s">
        <v>197</v>
      </c>
      <c r="CV85" s="412" t="s">
        <v>197</v>
      </c>
      <c r="CW85" s="412" t="s">
        <v>197</v>
      </c>
      <c r="CX85" s="412" t="s">
        <v>197</v>
      </c>
      <c r="CY85" s="412" t="s">
        <v>197</v>
      </c>
      <c r="CZ85" s="412" t="s">
        <v>197</v>
      </c>
      <c r="DA85" s="412" t="s">
        <v>197</v>
      </c>
      <c r="DB85" s="412" t="s">
        <v>197</v>
      </c>
      <c r="DC85" s="412" t="s">
        <v>197</v>
      </c>
      <c r="DD85" s="412" t="s">
        <v>197</v>
      </c>
      <c r="DE85" s="412" t="s">
        <v>197</v>
      </c>
      <c r="DF85" s="412" t="s">
        <v>197</v>
      </c>
      <c r="DG85" s="412" t="s">
        <v>197</v>
      </c>
      <c r="DH85" s="412" t="s">
        <v>197</v>
      </c>
      <c r="DI85" s="412" t="s">
        <v>197</v>
      </c>
      <c r="DJ85" s="412" t="s">
        <v>197</v>
      </c>
      <c r="DK85" s="412" t="s">
        <v>197</v>
      </c>
      <c r="DL85" s="412" t="s">
        <v>197</v>
      </c>
      <c r="DM85" s="412" t="s">
        <v>197</v>
      </c>
      <c r="DN85" s="412" t="s">
        <v>197</v>
      </c>
      <c r="DO85" s="412" t="s">
        <v>197</v>
      </c>
      <c r="DP85" s="412" t="s">
        <v>197</v>
      </c>
      <c r="DQ85" s="412" t="s">
        <v>197</v>
      </c>
      <c r="DR85" s="412" t="s">
        <v>197</v>
      </c>
      <c r="DS85" s="412" t="s">
        <v>197</v>
      </c>
      <c r="DT85" s="412" t="s">
        <v>197</v>
      </c>
      <c r="DU85" s="412" t="s">
        <v>197</v>
      </c>
      <c r="DV85" s="412" t="s">
        <v>197</v>
      </c>
      <c r="DW85" s="412" t="s">
        <v>197</v>
      </c>
      <c r="DX85" s="412" t="s">
        <v>197</v>
      </c>
      <c r="DY85" s="412" t="s">
        <v>197</v>
      </c>
      <c r="DZ85" s="412" t="s">
        <v>197</v>
      </c>
      <c r="EA85" s="412" t="s">
        <v>197</v>
      </c>
      <c r="EB85" s="412" t="s">
        <v>197</v>
      </c>
      <c r="EC85" s="412" t="s">
        <v>197</v>
      </c>
      <c r="ED85" s="412" t="s">
        <v>197</v>
      </c>
      <c r="EE85" s="412" t="s">
        <v>197</v>
      </c>
      <c r="EF85" s="412" t="s">
        <v>197</v>
      </c>
      <c r="EG85" s="412" t="s">
        <v>197</v>
      </c>
      <c r="EH85" s="412" t="s">
        <v>197</v>
      </c>
      <c r="EI85" s="412" t="s">
        <v>197</v>
      </c>
      <c r="EJ85" s="412" t="s">
        <v>197</v>
      </c>
      <c r="EK85" s="412" t="s">
        <v>197</v>
      </c>
      <c r="EL85" s="412" t="s">
        <v>197</v>
      </c>
      <c r="EM85" s="412" t="s">
        <v>197</v>
      </c>
      <c r="EN85" s="412" t="s">
        <v>197</v>
      </c>
      <c r="EO85" s="412" t="s">
        <v>197</v>
      </c>
      <c r="EP85" s="412" t="s">
        <v>197</v>
      </c>
      <c r="EQ85" s="412" t="s">
        <v>197</v>
      </c>
      <c r="ER85" s="412" t="s">
        <v>197</v>
      </c>
      <c r="ES85" s="412" t="s">
        <v>197</v>
      </c>
      <c r="ET85" s="412" t="s">
        <v>197</v>
      </c>
      <c r="EU85" s="412" t="s">
        <v>197</v>
      </c>
      <c r="EV85" s="411">
        <v>58</v>
      </c>
      <c r="EW85" s="411">
        <v>45.6</v>
      </c>
      <c r="EX85" s="411">
        <v>49.6</v>
      </c>
      <c r="EY85" s="412" t="s">
        <v>197</v>
      </c>
      <c r="EZ85" s="412" t="s">
        <v>197</v>
      </c>
      <c r="FA85" s="412" t="s">
        <v>197</v>
      </c>
      <c r="FB85" s="412" t="s">
        <v>197</v>
      </c>
      <c r="FC85" s="412" t="s">
        <v>197</v>
      </c>
      <c r="FD85" s="412" t="s">
        <v>197</v>
      </c>
      <c r="FE85" s="412" t="s">
        <v>197</v>
      </c>
      <c r="FF85" s="412" t="s">
        <v>197</v>
      </c>
      <c r="FG85" s="412" t="s">
        <v>197</v>
      </c>
      <c r="FH85" s="412" t="s">
        <v>197</v>
      </c>
      <c r="FI85" s="412" t="s">
        <v>197</v>
      </c>
      <c r="FJ85" s="412" t="s">
        <v>197</v>
      </c>
      <c r="FK85" s="412" t="s">
        <v>197</v>
      </c>
      <c r="FL85" s="412" t="s">
        <v>197</v>
      </c>
      <c r="FM85" s="411">
        <v>48.5</v>
      </c>
      <c r="FN85" s="411">
        <v>41</v>
      </c>
      <c r="FO85" s="411">
        <v>45.4</v>
      </c>
      <c r="FP85" s="412" t="s">
        <v>197</v>
      </c>
      <c r="FQ85" s="412" t="s">
        <v>197</v>
      </c>
      <c r="FR85" s="412" t="s">
        <v>197</v>
      </c>
      <c r="FS85" s="412" t="s">
        <v>197</v>
      </c>
      <c r="FT85" s="412" t="s">
        <v>197</v>
      </c>
      <c r="FU85" s="412" t="s">
        <v>197</v>
      </c>
      <c r="FV85" s="412" t="s">
        <v>197</v>
      </c>
      <c r="FW85" s="412" t="s">
        <v>197</v>
      </c>
      <c r="FX85" s="411">
        <v>62.9</v>
      </c>
      <c r="FY85" s="411">
        <v>114.9</v>
      </c>
      <c r="FZ85" s="411">
        <v>114.3</v>
      </c>
      <c r="GA85" s="411">
        <v>36.9</v>
      </c>
      <c r="GB85" s="411">
        <v>69</v>
      </c>
      <c r="GC85" s="411">
        <v>62.8</v>
      </c>
      <c r="GD85" s="412" t="s">
        <v>197</v>
      </c>
      <c r="GE85" s="412" t="s">
        <v>197</v>
      </c>
      <c r="GF85" s="412" t="s">
        <v>197</v>
      </c>
      <c r="GG85" s="412" t="s">
        <v>197</v>
      </c>
      <c r="GH85" s="412" t="s">
        <v>197</v>
      </c>
      <c r="GI85" s="412" t="s">
        <v>197</v>
      </c>
      <c r="GJ85" s="412" t="s">
        <v>197</v>
      </c>
      <c r="GK85" s="412" t="s">
        <v>197</v>
      </c>
      <c r="GL85" s="412" t="s">
        <v>197</v>
      </c>
      <c r="GM85" s="412" t="s">
        <v>197</v>
      </c>
      <c r="GN85" s="412" t="s">
        <v>197</v>
      </c>
      <c r="GO85" s="412" t="s">
        <v>197</v>
      </c>
      <c r="GP85" s="412" t="s">
        <v>197</v>
      </c>
      <c r="GQ85" s="412" t="s">
        <v>197</v>
      </c>
      <c r="GR85" s="412" t="s">
        <v>197</v>
      </c>
      <c r="GS85" s="412" t="s">
        <v>197</v>
      </c>
      <c r="GT85" s="412" t="s">
        <v>197</v>
      </c>
      <c r="GU85" s="412" t="s">
        <v>197</v>
      </c>
      <c r="GV85" s="412" t="s">
        <v>197</v>
      </c>
      <c r="GW85" s="412" t="s">
        <v>197</v>
      </c>
      <c r="GX85" s="412" t="s">
        <v>197</v>
      </c>
      <c r="GY85" s="412" t="s">
        <v>197</v>
      </c>
      <c r="GZ85" s="412" t="s">
        <v>197</v>
      </c>
      <c r="HA85" s="412" t="s">
        <v>197</v>
      </c>
      <c r="HB85" s="412" t="s">
        <v>197</v>
      </c>
      <c r="HC85" s="412" t="s">
        <v>197</v>
      </c>
      <c r="HD85" s="412" t="s">
        <v>197</v>
      </c>
      <c r="HE85" s="412" t="s">
        <v>197</v>
      </c>
      <c r="HF85" s="412" t="s">
        <v>197</v>
      </c>
      <c r="HG85" s="412" t="s">
        <v>197</v>
      </c>
      <c r="HH85" s="412" t="s">
        <v>197</v>
      </c>
      <c r="HI85" s="412" t="s">
        <v>197</v>
      </c>
      <c r="HJ85" s="412" t="s">
        <v>197</v>
      </c>
      <c r="HK85" s="412" t="s">
        <v>197</v>
      </c>
      <c r="HL85" s="412" t="s">
        <v>197</v>
      </c>
      <c r="HM85" s="412" t="s">
        <v>197</v>
      </c>
      <c r="HN85" s="412" t="s">
        <v>197</v>
      </c>
      <c r="HO85" s="412" t="s">
        <v>197</v>
      </c>
      <c r="HP85" s="412" t="s">
        <v>197</v>
      </c>
      <c r="HQ85" s="412" t="s">
        <v>197</v>
      </c>
      <c r="HR85" s="412" t="s">
        <v>197</v>
      </c>
      <c r="HS85" s="412" t="s">
        <v>197</v>
      </c>
      <c r="HT85" s="412" t="s">
        <v>197</v>
      </c>
      <c r="HU85" s="411">
        <v>7.8</v>
      </c>
      <c r="HV85" s="411">
        <v>72</v>
      </c>
      <c r="HW85" s="411">
        <v>68.099999999999994</v>
      </c>
      <c r="HX85" s="412" t="s">
        <v>197</v>
      </c>
      <c r="HY85" s="412" t="s">
        <v>197</v>
      </c>
      <c r="HZ85" s="412" t="s">
        <v>197</v>
      </c>
      <c r="IA85" s="412" t="s">
        <v>197</v>
      </c>
      <c r="IB85" s="412" t="s">
        <v>197</v>
      </c>
      <c r="IC85" s="412" t="s">
        <v>197</v>
      </c>
      <c r="ID85" s="412" t="s">
        <v>197</v>
      </c>
      <c r="IE85" s="412" t="s">
        <v>197</v>
      </c>
      <c r="IF85" s="412" t="s">
        <v>197</v>
      </c>
      <c r="IG85" s="412" t="s">
        <v>197</v>
      </c>
      <c r="IH85" s="411">
        <v>18.100000000000001</v>
      </c>
      <c r="II85" s="412" t="s">
        <v>197</v>
      </c>
      <c r="IJ85" s="412" t="s">
        <v>197</v>
      </c>
      <c r="IK85" s="412" t="s">
        <v>197</v>
      </c>
      <c r="IL85" s="412" t="s">
        <v>197</v>
      </c>
      <c r="IM85" s="412" t="s">
        <v>197</v>
      </c>
      <c r="IN85" s="412" t="s">
        <v>197</v>
      </c>
      <c r="IO85" s="412" t="s">
        <v>197</v>
      </c>
      <c r="IP85" s="412" t="s">
        <v>197</v>
      </c>
      <c r="IQ85" s="412" t="s">
        <v>197</v>
      </c>
      <c r="IR85" s="411">
        <v>50.3</v>
      </c>
      <c r="IS85" s="411">
        <v>184.7</v>
      </c>
      <c r="IT85" s="411">
        <v>134.30000000000001</v>
      </c>
      <c r="IU85" s="412" t="s">
        <v>197</v>
      </c>
      <c r="IV85" s="412" t="s">
        <v>197</v>
      </c>
      <c r="IW85" s="412" t="s">
        <v>197</v>
      </c>
      <c r="IX85" s="412" t="s">
        <v>197</v>
      </c>
      <c r="IY85" s="412" t="s">
        <v>197</v>
      </c>
      <c r="IZ85" s="412" t="s">
        <v>197</v>
      </c>
      <c r="JA85" s="412" t="s">
        <v>197</v>
      </c>
      <c r="JB85" s="412" t="s">
        <v>197</v>
      </c>
      <c r="JC85" s="412" t="s">
        <v>197</v>
      </c>
      <c r="JD85" s="412" t="s">
        <v>197</v>
      </c>
      <c r="JE85" s="412" t="s">
        <v>197</v>
      </c>
      <c r="JF85" s="49" t="s">
        <v>87</v>
      </c>
      <c r="JG85" s="49" t="s">
        <v>87</v>
      </c>
      <c r="JH85" s="49" t="s">
        <v>87</v>
      </c>
      <c r="JI85" s="49">
        <v>91.1</v>
      </c>
      <c r="JJ85" s="49">
        <v>72.900000000000006</v>
      </c>
      <c r="JK85" s="49">
        <v>44</v>
      </c>
      <c r="JL85" s="49">
        <v>66</v>
      </c>
      <c r="JM85" s="49">
        <v>22.6</v>
      </c>
      <c r="JN85" s="49">
        <v>11.5</v>
      </c>
      <c r="JO85" s="49" t="s">
        <v>87</v>
      </c>
    </row>
    <row r="86" spans="1:275">
      <c r="A86" s="45"/>
      <c r="B86" s="46" t="s">
        <v>1802</v>
      </c>
      <c r="C86" s="300" t="s">
        <v>1303</v>
      </c>
      <c r="D86" s="46" t="s">
        <v>97</v>
      </c>
      <c r="E86" s="300" t="s">
        <v>9</v>
      </c>
      <c r="F86" s="47" t="s">
        <v>197</v>
      </c>
      <c r="G86" s="47" t="s">
        <v>197</v>
      </c>
      <c r="H86" s="411">
        <v>59.9</v>
      </c>
      <c r="I86" s="411">
        <v>70.3</v>
      </c>
      <c r="J86" s="412" t="s">
        <v>197</v>
      </c>
      <c r="K86" s="412" t="s">
        <v>197</v>
      </c>
      <c r="L86" s="412" t="s">
        <v>197</v>
      </c>
      <c r="M86" s="412" t="s">
        <v>197</v>
      </c>
      <c r="N86" s="412" t="s">
        <v>197</v>
      </c>
      <c r="O86" s="412" t="s">
        <v>197</v>
      </c>
      <c r="P86" s="412" t="s">
        <v>197</v>
      </c>
      <c r="Q86" s="412" t="s">
        <v>197</v>
      </c>
      <c r="R86" s="412" t="s">
        <v>197</v>
      </c>
      <c r="S86" s="412" t="s">
        <v>197</v>
      </c>
      <c r="T86" s="412" t="s">
        <v>197</v>
      </c>
      <c r="U86" s="412" t="s">
        <v>197</v>
      </c>
      <c r="V86" s="412" t="s">
        <v>197</v>
      </c>
      <c r="W86" s="412" t="s">
        <v>197</v>
      </c>
      <c r="X86" s="412" t="s">
        <v>197</v>
      </c>
      <c r="Y86" s="412" t="s">
        <v>197</v>
      </c>
      <c r="Z86" s="412" t="s">
        <v>197</v>
      </c>
      <c r="AA86" s="412" t="s">
        <v>197</v>
      </c>
      <c r="AB86" s="412" t="s">
        <v>197</v>
      </c>
      <c r="AC86" s="412" t="s">
        <v>197</v>
      </c>
      <c r="AD86" s="412" t="s">
        <v>197</v>
      </c>
      <c r="AE86" s="412" t="s">
        <v>197</v>
      </c>
      <c r="AF86" s="412" t="s">
        <v>197</v>
      </c>
      <c r="AG86" s="412" t="s">
        <v>197</v>
      </c>
      <c r="AH86" s="412" t="s">
        <v>197</v>
      </c>
      <c r="AI86" s="412" t="s">
        <v>197</v>
      </c>
      <c r="AJ86" s="412" t="s">
        <v>197</v>
      </c>
      <c r="AK86" s="412" t="s">
        <v>197</v>
      </c>
      <c r="AL86" s="412" t="s">
        <v>197</v>
      </c>
      <c r="AM86" s="412" t="s">
        <v>197</v>
      </c>
      <c r="AN86" s="412" t="s">
        <v>197</v>
      </c>
      <c r="AO86" s="412" t="s">
        <v>197</v>
      </c>
      <c r="AP86" s="412" t="s">
        <v>197</v>
      </c>
      <c r="AQ86" s="412" t="s">
        <v>197</v>
      </c>
      <c r="AR86" s="412" t="s">
        <v>197</v>
      </c>
      <c r="AS86" s="412" t="s">
        <v>197</v>
      </c>
      <c r="AT86" s="412" t="s">
        <v>197</v>
      </c>
      <c r="AU86" s="412" t="s">
        <v>197</v>
      </c>
      <c r="AV86" s="412" t="s">
        <v>197</v>
      </c>
      <c r="AW86" s="412" t="s">
        <v>197</v>
      </c>
      <c r="AX86" s="412" t="s">
        <v>197</v>
      </c>
      <c r="AY86" s="412" t="s">
        <v>197</v>
      </c>
      <c r="AZ86" s="411">
        <v>28.5</v>
      </c>
      <c r="BA86" s="411">
        <v>43.9</v>
      </c>
      <c r="BB86" s="411">
        <v>43.3</v>
      </c>
      <c r="BC86" s="411">
        <v>81.5</v>
      </c>
      <c r="BD86" s="411">
        <v>35.700000000000003</v>
      </c>
      <c r="BE86" s="411">
        <v>46.6</v>
      </c>
      <c r="BF86" s="411">
        <v>87.5</v>
      </c>
      <c r="BG86" s="411">
        <v>39.799999999999997</v>
      </c>
      <c r="BH86" s="411">
        <v>43.4</v>
      </c>
      <c r="BI86" s="412" t="s">
        <v>197</v>
      </c>
      <c r="BJ86" s="412" t="s">
        <v>197</v>
      </c>
      <c r="BK86" s="412" t="s">
        <v>197</v>
      </c>
      <c r="BL86" s="412" t="s">
        <v>197</v>
      </c>
      <c r="BM86" s="412" t="s">
        <v>197</v>
      </c>
      <c r="BN86" s="412" t="s">
        <v>197</v>
      </c>
      <c r="BO86" s="412" t="s">
        <v>197</v>
      </c>
      <c r="BP86" s="412" t="s">
        <v>197</v>
      </c>
      <c r="BQ86" s="412" t="s">
        <v>197</v>
      </c>
      <c r="BR86" s="412" t="s">
        <v>197</v>
      </c>
      <c r="BS86" s="412" t="s">
        <v>197</v>
      </c>
      <c r="BT86" s="412" t="s">
        <v>197</v>
      </c>
      <c r="BU86" s="412" t="s">
        <v>197</v>
      </c>
      <c r="BV86" s="412" t="s">
        <v>197</v>
      </c>
      <c r="BW86" s="412" t="s">
        <v>197</v>
      </c>
      <c r="BX86" s="412" t="s">
        <v>197</v>
      </c>
      <c r="BY86" s="412" t="s">
        <v>197</v>
      </c>
      <c r="BZ86" s="412" t="s">
        <v>197</v>
      </c>
      <c r="CA86" s="412" t="s">
        <v>197</v>
      </c>
      <c r="CB86" s="412" t="s">
        <v>197</v>
      </c>
      <c r="CC86" s="412" t="s">
        <v>197</v>
      </c>
      <c r="CD86" s="412" t="s">
        <v>197</v>
      </c>
      <c r="CE86" s="412" t="s">
        <v>197</v>
      </c>
      <c r="CF86" s="412" t="s">
        <v>197</v>
      </c>
      <c r="CG86" s="412" t="s">
        <v>197</v>
      </c>
      <c r="CH86" s="412" t="s">
        <v>197</v>
      </c>
      <c r="CI86" s="412" t="s">
        <v>197</v>
      </c>
      <c r="CJ86" s="412" t="s">
        <v>197</v>
      </c>
      <c r="CK86" s="412" t="s">
        <v>197</v>
      </c>
      <c r="CL86" s="412" t="s">
        <v>197</v>
      </c>
      <c r="CM86" s="412" t="s">
        <v>197</v>
      </c>
      <c r="CN86" s="412" t="s">
        <v>197</v>
      </c>
      <c r="CO86" s="412" t="s">
        <v>197</v>
      </c>
      <c r="CP86" s="412" t="s">
        <v>197</v>
      </c>
      <c r="CQ86" s="412" t="s">
        <v>197</v>
      </c>
      <c r="CR86" s="412" t="s">
        <v>197</v>
      </c>
      <c r="CS86" s="412" t="s">
        <v>197</v>
      </c>
      <c r="CT86" s="412" t="s">
        <v>197</v>
      </c>
      <c r="CU86" s="412" t="s">
        <v>197</v>
      </c>
      <c r="CV86" s="412" t="s">
        <v>197</v>
      </c>
      <c r="CW86" s="412" t="s">
        <v>197</v>
      </c>
      <c r="CX86" s="412" t="s">
        <v>197</v>
      </c>
      <c r="CY86" s="412" t="s">
        <v>197</v>
      </c>
      <c r="CZ86" s="412" t="s">
        <v>197</v>
      </c>
      <c r="DA86" s="412" t="s">
        <v>197</v>
      </c>
      <c r="DB86" s="412" t="s">
        <v>197</v>
      </c>
      <c r="DC86" s="412" t="s">
        <v>197</v>
      </c>
      <c r="DD86" s="412" t="s">
        <v>197</v>
      </c>
      <c r="DE86" s="412" t="s">
        <v>197</v>
      </c>
      <c r="DF86" s="412" t="s">
        <v>197</v>
      </c>
      <c r="DG86" s="412" t="s">
        <v>197</v>
      </c>
      <c r="DH86" s="412" t="s">
        <v>197</v>
      </c>
      <c r="DI86" s="412" t="s">
        <v>197</v>
      </c>
      <c r="DJ86" s="412" t="s">
        <v>197</v>
      </c>
      <c r="DK86" s="412" t="s">
        <v>197</v>
      </c>
      <c r="DL86" s="412" t="s">
        <v>197</v>
      </c>
      <c r="DM86" s="412" t="s">
        <v>197</v>
      </c>
      <c r="DN86" s="412" t="s">
        <v>197</v>
      </c>
      <c r="DO86" s="412" t="s">
        <v>197</v>
      </c>
      <c r="DP86" s="412" t="s">
        <v>197</v>
      </c>
      <c r="DQ86" s="412" t="s">
        <v>197</v>
      </c>
      <c r="DR86" s="412" t="s">
        <v>197</v>
      </c>
      <c r="DS86" s="412" t="s">
        <v>197</v>
      </c>
      <c r="DT86" s="412" t="s">
        <v>197</v>
      </c>
      <c r="DU86" s="412" t="s">
        <v>197</v>
      </c>
      <c r="DV86" s="412" t="s">
        <v>197</v>
      </c>
      <c r="DW86" s="412" t="s">
        <v>197</v>
      </c>
      <c r="DX86" s="412" t="s">
        <v>197</v>
      </c>
      <c r="DY86" s="412" t="s">
        <v>197</v>
      </c>
      <c r="DZ86" s="412" t="s">
        <v>197</v>
      </c>
      <c r="EA86" s="412" t="s">
        <v>197</v>
      </c>
      <c r="EB86" s="412" t="s">
        <v>197</v>
      </c>
      <c r="EC86" s="412" t="s">
        <v>197</v>
      </c>
      <c r="ED86" s="412" t="s">
        <v>197</v>
      </c>
      <c r="EE86" s="412" t="s">
        <v>197</v>
      </c>
      <c r="EF86" s="412" t="s">
        <v>197</v>
      </c>
      <c r="EG86" s="412" t="s">
        <v>197</v>
      </c>
      <c r="EH86" s="412" t="s">
        <v>197</v>
      </c>
      <c r="EI86" s="412" t="s">
        <v>197</v>
      </c>
      <c r="EJ86" s="412" t="s">
        <v>197</v>
      </c>
      <c r="EK86" s="412" t="s">
        <v>197</v>
      </c>
      <c r="EL86" s="412" t="s">
        <v>197</v>
      </c>
      <c r="EM86" s="412" t="s">
        <v>197</v>
      </c>
      <c r="EN86" s="412" t="s">
        <v>197</v>
      </c>
      <c r="EO86" s="412" t="s">
        <v>197</v>
      </c>
      <c r="EP86" s="412" t="s">
        <v>197</v>
      </c>
      <c r="EQ86" s="412" t="s">
        <v>197</v>
      </c>
      <c r="ER86" s="412" t="s">
        <v>197</v>
      </c>
      <c r="ES86" s="412" t="s">
        <v>197</v>
      </c>
      <c r="ET86" s="412" t="s">
        <v>197</v>
      </c>
      <c r="EU86" s="412" t="s">
        <v>197</v>
      </c>
      <c r="EV86" s="411">
        <v>22.9</v>
      </c>
      <c r="EW86" s="411">
        <v>36.200000000000003</v>
      </c>
      <c r="EX86" s="411">
        <v>31.9</v>
      </c>
      <c r="EY86" s="412" t="s">
        <v>197</v>
      </c>
      <c r="EZ86" s="412" t="s">
        <v>197</v>
      </c>
      <c r="FA86" s="412" t="s">
        <v>197</v>
      </c>
      <c r="FB86" s="412" t="s">
        <v>197</v>
      </c>
      <c r="FC86" s="412" t="s">
        <v>197</v>
      </c>
      <c r="FD86" s="412" t="s">
        <v>197</v>
      </c>
      <c r="FE86" s="412" t="s">
        <v>197</v>
      </c>
      <c r="FF86" s="412" t="s">
        <v>197</v>
      </c>
      <c r="FG86" s="412" t="s">
        <v>197</v>
      </c>
      <c r="FH86" s="412" t="s">
        <v>197</v>
      </c>
      <c r="FI86" s="412" t="s">
        <v>197</v>
      </c>
      <c r="FJ86" s="412" t="s">
        <v>197</v>
      </c>
      <c r="FK86" s="412" t="s">
        <v>197</v>
      </c>
      <c r="FL86" s="412" t="s">
        <v>197</v>
      </c>
      <c r="FM86" s="411">
        <v>4.8</v>
      </c>
      <c r="FN86" s="411">
        <v>19.5</v>
      </c>
      <c r="FO86" s="411">
        <v>10.9</v>
      </c>
      <c r="FP86" s="412" t="s">
        <v>197</v>
      </c>
      <c r="FQ86" s="412" t="s">
        <v>197</v>
      </c>
      <c r="FR86" s="412" t="s">
        <v>197</v>
      </c>
      <c r="FS86" s="412" t="s">
        <v>197</v>
      </c>
      <c r="FT86" s="412" t="s">
        <v>197</v>
      </c>
      <c r="FU86" s="412" t="s">
        <v>197</v>
      </c>
      <c r="FV86" s="412" t="s">
        <v>197</v>
      </c>
      <c r="FW86" s="412" t="s">
        <v>197</v>
      </c>
      <c r="FX86" s="411">
        <v>56.7</v>
      </c>
      <c r="FY86" s="411">
        <v>56.6</v>
      </c>
      <c r="FZ86" s="411">
        <v>56.6</v>
      </c>
      <c r="GA86" s="411">
        <v>33.6</v>
      </c>
      <c r="GB86" s="411">
        <v>28.6</v>
      </c>
      <c r="GC86" s="411">
        <v>29.6</v>
      </c>
      <c r="GD86" s="412" t="s">
        <v>197</v>
      </c>
      <c r="GE86" s="412" t="s">
        <v>197</v>
      </c>
      <c r="GF86" s="412" t="s">
        <v>197</v>
      </c>
      <c r="GG86" s="412" t="s">
        <v>197</v>
      </c>
      <c r="GH86" s="412" t="s">
        <v>197</v>
      </c>
      <c r="GI86" s="412" t="s">
        <v>197</v>
      </c>
      <c r="GJ86" s="412" t="s">
        <v>197</v>
      </c>
      <c r="GK86" s="412" t="s">
        <v>197</v>
      </c>
      <c r="GL86" s="412" t="s">
        <v>197</v>
      </c>
      <c r="GM86" s="412" t="s">
        <v>197</v>
      </c>
      <c r="GN86" s="412" t="s">
        <v>197</v>
      </c>
      <c r="GO86" s="412" t="s">
        <v>197</v>
      </c>
      <c r="GP86" s="412" t="s">
        <v>197</v>
      </c>
      <c r="GQ86" s="412" t="s">
        <v>197</v>
      </c>
      <c r="GR86" s="412" t="s">
        <v>197</v>
      </c>
      <c r="GS86" s="412" t="s">
        <v>197</v>
      </c>
      <c r="GT86" s="412" t="s">
        <v>197</v>
      </c>
      <c r="GU86" s="412" t="s">
        <v>197</v>
      </c>
      <c r="GV86" s="412" t="s">
        <v>197</v>
      </c>
      <c r="GW86" s="412" t="s">
        <v>197</v>
      </c>
      <c r="GX86" s="412" t="s">
        <v>197</v>
      </c>
      <c r="GY86" s="412" t="s">
        <v>197</v>
      </c>
      <c r="GZ86" s="412" t="s">
        <v>197</v>
      </c>
      <c r="HA86" s="412" t="s">
        <v>197</v>
      </c>
      <c r="HB86" s="412" t="s">
        <v>197</v>
      </c>
      <c r="HC86" s="412" t="s">
        <v>197</v>
      </c>
      <c r="HD86" s="412" t="s">
        <v>197</v>
      </c>
      <c r="HE86" s="412" t="s">
        <v>197</v>
      </c>
      <c r="HF86" s="412" t="s">
        <v>197</v>
      </c>
      <c r="HG86" s="412" t="s">
        <v>197</v>
      </c>
      <c r="HH86" s="412" t="s">
        <v>197</v>
      </c>
      <c r="HI86" s="412" t="s">
        <v>197</v>
      </c>
      <c r="HJ86" s="412" t="s">
        <v>197</v>
      </c>
      <c r="HK86" s="412" t="s">
        <v>197</v>
      </c>
      <c r="HL86" s="412" t="s">
        <v>197</v>
      </c>
      <c r="HM86" s="412" t="s">
        <v>197</v>
      </c>
      <c r="HN86" s="412" t="s">
        <v>197</v>
      </c>
      <c r="HO86" s="412" t="s">
        <v>197</v>
      </c>
      <c r="HP86" s="412" t="s">
        <v>197</v>
      </c>
      <c r="HQ86" s="412" t="s">
        <v>197</v>
      </c>
      <c r="HR86" s="412" t="s">
        <v>197</v>
      </c>
      <c r="HS86" s="412" t="s">
        <v>197</v>
      </c>
      <c r="HT86" s="412" t="s">
        <v>197</v>
      </c>
      <c r="HU86" s="411">
        <v>40.299999999999997</v>
      </c>
      <c r="HV86" s="411">
        <v>42.8</v>
      </c>
      <c r="HW86" s="411">
        <v>42.6</v>
      </c>
      <c r="HX86" s="412" t="s">
        <v>197</v>
      </c>
      <c r="HY86" s="412" t="s">
        <v>197</v>
      </c>
      <c r="HZ86" s="412" t="s">
        <v>197</v>
      </c>
      <c r="IA86" s="412" t="s">
        <v>197</v>
      </c>
      <c r="IB86" s="412" t="s">
        <v>197</v>
      </c>
      <c r="IC86" s="412" t="s">
        <v>197</v>
      </c>
      <c r="ID86" s="411">
        <v>78.3</v>
      </c>
      <c r="IE86" s="412" t="s">
        <v>197</v>
      </c>
      <c r="IF86" s="412" t="s">
        <v>197</v>
      </c>
      <c r="IG86" s="412" t="s">
        <v>197</v>
      </c>
      <c r="IH86" s="411">
        <v>29.6</v>
      </c>
      <c r="II86" s="412" t="s">
        <v>197</v>
      </c>
      <c r="IJ86" s="412" t="s">
        <v>197</v>
      </c>
      <c r="IK86" s="412" t="s">
        <v>197</v>
      </c>
      <c r="IL86" s="412" t="s">
        <v>197</v>
      </c>
      <c r="IM86" s="412" t="s">
        <v>197</v>
      </c>
      <c r="IN86" s="412" t="s">
        <v>197</v>
      </c>
      <c r="IO86" s="412" t="s">
        <v>197</v>
      </c>
      <c r="IP86" s="412" t="s">
        <v>197</v>
      </c>
      <c r="IQ86" s="412" t="s">
        <v>197</v>
      </c>
      <c r="IR86" s="412" t="s">
        <v>197</v>
      </c>
      <c r="IS86" s="412" t="s">
        <v>197</v>
      </c>
      <c r="IT86" s="412" t="s">
        <v>197</v>
      </c>
      <c r="IU86" s="412" t="s">
        <v>197</v>
      </c>
      <c r="IV86" s="412" t="s">
        <v>197</v>
      </c>
      <c r="IW86" s="412" t="s">
        <v>197</v>
      </c>
      <c r="IX86" s="412" t="s">
        <v>197</v>
      </c>
      <c r="IY86" s="412" t="s">
        <v>197</v>
      </c>
      <c r="IZ86" s="412" t="s">
        <v>197</v>
      </c>
      <c r="JA86" s="412" t="s">
        <v>197</v>
      </c>
      <c r="JB86" s="412" t="s">
        <v>197</v>
      </c>
      <c r="JC86" s="412" t="s">
        <v>197</v>
      </c>
      <c r="JD86" s="412" t="s">
        <v>197</v>
      </c>
      <c r="JE86" s="412" t="s">
        <v>197</v>
      </c>
      <c r="JF86" s="49" t="s">
        <v>87</v>
      </c>
      <c r="JG86" s="49" t="s">
        <v>87</v>
      </c>
      <c r="JH86" s="49" t="s">
        <v>87</v>
      </c>
      <c r="JI86" s="49">
        <v>77.2</v>
      </c>
      <c r="JJ86" s="49">
        <v>46.8</v>
      </c>
      <c r="JK86" s="49">
        <v>58.8</v>
      </c>
      <c r="JL86" s="49">
        <v>50.4</v>
      </c>
      <c r="JM86" s="49" t="s">
        <v>87</v>
      </c>
      <c r="JN86" s="49">
        <v>35.6</v>
      </c>
      <c r="JO86" s="49" t="s">
        <v>87</v>
      </c>
    </row>
    <row r="87" spans="1:275">
      <c r="A87" s="45"/>
      <c r="B87" s="46" t="s">
        <v>1803</v>
      </c>
      <c r="C87" s="300" t="s">
        <v>1304</v>
      </c>
      <c r="D87" s="46" t="s">
        <v>97</v>
      </c>
      <c r="E87" s="300" t="s">
        <v>9</v>
      </c>
      <c r="F87" s="47" t="s">
        <v>197</v>
      </c>
      <c r="G87" s="47" t="s">
        <v>197</v>
      </c>
      <c r="H87" s="411">
        <v>76.5</v>
      </c>
      <c r="I87" s="411">
        <v>66.8</v>
      </c>
      <c r="J87" s="411">
        <v>109.2</v>
      </c>
      <c r="K87" s="412" t="s">
        <v>197</v>
      </c>
      <c r="L87" s="412" t="s">
        <v>197</v>
      </c>
      <c r="M87" s="412" t="s">
        <v>197</v>
      </c>
      <c r="N87" s="412" t="s">
        <v>197</v>
      </c>
      <c r="O87" s="412" t="s">
        <v>197</v>
      </c>
      <c r="P87" s="412" t="s">
        <v>197</v>
      </c>
      <c r="Q87" s="412" t="s">
        <v>197</v>
      </c>
      <c r="R87" s="411">
        <v>135</v>
      </c>
      <c r="S87" s="412" t="s">
        <v>197</v>
      </c>
      <c r="T87" s="412" t="s">
        <v>197</v>
      </c>
      <c r="U87" s="412" t="s">
        <v>197</v>
      </c>
      <c r="V87" s="412" t="s">
        <v>197</v>
      </c>
      <c r="W87" s="412" t="s">
        <v>197</v>
      </c>
      <c r="X87" s="412" t="s">
        <v>197</v>
      </c>
      <c r="Y87" s="412" t="s">
        <v>197</v>
      </c>
      <c r="Z87" s="412" t="s">
        <v>197</v>
      </c>
      <c r="AA87" s="412" t="s">
        <v>197</v>
      </c>
      <c r="AB87" s="412" t="s">
        <v>197</v>
      </c>
      <c r="AC87" s="412" t="s">
        <v>197</v>
      </c>
      <c r="AD87" s="412" t="s">
        <v>197</v>
      </c>
      <c r="AE87" s="412" t="s">
        <v>197</v>
      </c>
      <c r="AF87" s="412" t="s">
        <v>197</v>
      </c>
      <c r="AG87" s="412" t="s">
        <v>197</v>
      </c>
      <c r="AH87" s="412" t="s">
        <v>197</v>
      </c>
      <c r="AI87" s="412" t="s">
        <v>197</v>
      </c>
      <c r="AJ87" s="412" t="s">
        <v>197</v>
      </c>
      <c r="AK87" s="412" t="s">
        <v>197</v>
      </c>
      <c r="AL87" s="412" t="s">
        <v>197</v>
      </c>
      <c r="AM87" s="412" t="s">
        <v>197</v>
      </c>
      <c r="AN87" s="412" t="s">
        <v>197</v>
      </c>
      <c r="AO87" s="412" t="s">
        <v>197</v>
      </c>
      <c r="AP87" s="412" t="s">
        <v>197</v>
      </c>
      <c r="AQ87" s="412" t="s">
        <v>197</v>
      </c>
      <c r="AR87" s="412" t="s">
        <v>197</v>
      </c>
      <c r="AS87" s="412" t="s">
        <v>197</v>
      </c>
      <c r="AT87" s="412" t="s">
        <v>197</v>
      </c>
      <c r="AU87" s="412" t="s">
        <v>197</v>
      </c>
      <c r="AV87" s="412" t="s">
        <v>197</v>
      </c>
      <c r="AW87" s="412" t="s">
        <v>197</v>
      </c>
      <c r="AX87" s="412" t="s">
        <v>197</v>
      </c>
      <c r="AY87" s="412" t="s">
        <v>197</v>
      </c>
      <c r="AZ87" s="411">
        <v>24.5</v>
      </c>
      <c r="BA87" s="411">
        <v>43.8</v>
      </c>
      <c r="BB87" s="411">
        <v>43</v>
      </c>
      <c r="BC87" s="411">
        <v>84.7</v>
      </c>
      <c r="BD87" s="411">
        <v>54.8</v>
      </c>
      <c r="BE87" s="411">
        <v>61.8</v>
      </c>
      <c r="BF87" s="411">
        <v>69.599999999999994</v>
      </c>
      <c r="BG87" s="411">
        <v>63</v>
      </c>
      <c r="BH87" s="411">
        <v>63.4</v>
      </c>
      <c r="BI87" s="411">
        <v>14.4</v>
      </c>
      <c r="BJ87" s="411">
        <v>11.3</v>
      </c>
      <c r="BK87" s="411">
        <v>12.9</v>
      </c>
      <c r="BL87" s="412" t="s">
        <v>197</v>
      </c>
      <c r="BM87" s="412" t="s">
        <v>197</v>
      </c>
      <c r="BN87" s="412" t="s">
        <v>197</v>
      </c>
      <c r="BO87" s="412" t="s">
        <v>197</v>
      </c>
      <c r="BP87" s="412" t="s">
        <v>197</v>
      </c>
      <c r="BQ87" s="412" t="s">
        <v>197</v>
      </c>
      <c r="BR87" s="412" t="s">
        <v>197</v>
      </c>
      <c r="BS87" s="412" t="s">
        <v>197</v>
      </c>
      <c r="BT87" s="412" t="s">
        <v>197</v>
      </c>
      <c r="BU87" s="412" t="s">
        <v>197</v>
      </c>
      <c r="BV87" s="412" t="s">
        <v>197</v>
      </c>
      <c r="BW87" s="412" t="s">
        <v>197</v>
      </c>
      <c r="BX87" s="412" t="s">
        <v>197</v>
      </c>
      <c r="BY87" s="412" t="s">
        <v>197</v>
      </c>
      <c r="BZ87" s="412" t="s">
        <v>197</v>
      </c>
      <c r="CA87" s="412" t="s">
        <v>197</v>
      </c>
      <c r="CB87" s="412" t="s">
        <v>197</v>
      </c>
      <c r="CC87" s="412" t="s">
        <v>197</v>
      </c>
      <c r="CD87" s="412" t="s">
        <v>197</v>
      </c>
      <c r="CE87" s="412" t="s">
        <v>197</v>
      </c>
      <c r="CF87" s="412" t="s">
        <v>197</v>
      </c>
      <c r="CG87" s="412" t="s">
        <v>197</v>
      </c>
      <c r="CH87" s="412" t="s">
        <v>197</v>
      </c>
      <c r="CI87" s="412" t="s">
        <v>197</v>
      </c>
      <c r="CJ87" s="412" t="s">
        <v>197</v>
      </c>
      <c r="CK87" s="412" t="s">
        <v>197</v>
      </c>
      <c r="CL87" s="412" t="s">
        <v>197</v>
      </c>
      <c r="CM87" s="412" t="s">
        <v>197</v>
      </c>
      <c r="CN87" s="412" t="s">
        <v>197</v>
      </c>
      <c r="CO87" s="412" t="s">
        <v>197</v>
      </c>
      <c r="CP87" s="412" t="s">
        <v>197</v>
      </c>
      <c r="CQ87" s="412" t="s">
        <v>197</v>
      </c>
      <c r="CR87" s="412" t="s">
        <v>197</v>
      </c>
      <c r="CS87" s="412" t="s">
        <v>197</v>
      </c>
      <c r="CT87" s="412" t="s">
        <v>197</v>
      </c>
      <c r="CU87" s="412" t="s">
        <v>197</v>
      </c>
      <c r="CV87" s="412" t="s">
        <v>197</v>
      </c>
      <c r="CW87" s="412" t="s">
        <v>197</v>
      </c>
      <c r="CX87" s="412" t="s">
        <v>197</v>
      </c>
      <c r="CY87" s="412" t="s">
        <v>197</v>
      </c>
      <c r="CZ87" s="412" t="s">
        <v>197</v>
      </c>
      <c r="DA87" s="412" t="s">
        <v>197</v>
      </c>
      <c r="DB87" s="412" t="s">
        <v>197</v>
      </c>
      <c r="DC87" s="412" t="s">
        <v>197</v>
      </c>
      <c r="DD87" s="412" t="s">
        <v>197</v>
      </c>
      <c r="DE87" s="412" t="s">
        <v>197</v>
      </c>
      <c r="DF87" s="412" t="s">
        <v>197</v>
      </c>
      <c r="DG87" s="412" t="s">
        <v>197</v>
      </c>
      <c r="DH87" s="412" t="s">
        <v>197</v>
      </c>
      <c r="DI87" s="412" t="s">
        <v>197</v>
      </c>
      <c r="DJ87" s="412" t="s">
        <v>197</v>
      </c>
      <c r="DK87" s="412" t="s">
        <v>197</v>
      </c>
      <c r="DL87" s="412" t="s">
        <v>197</v>
      </c>
      <c r="DM87" s="412" t="s">
        <v>197</v>
      </c>
      <c r="DN87" s="412" t="s">
        <v>197</v>
      </c>
      <c r="DO87" s="412" t="s">
        <v>197</v>
      </c>
      <c r="DP87" s="412" t="s">
        <v>197</v>
      </c>
      <c r="DQ87" s="412" t="s">
        <v>197</v>
      </c>
      <c r="DR87" s="412" t="s">
        <v>197</v>
      </c>
      <c r="DS87" s="412" t="s">
        <v>197</v>
      </c>
      <c r="DT87" s="412" t="s">
        <v>197</v>
      </c>
      <c r="DU87" s="412" t="s">
        <v>197</v>
      </c>
      <c r="DV87" s="412" t="s">
        <v>197</v>
      </c>
      <c r="DW87" s="412" t="s">
        <v>197</v>
      </c>
      <c r="DX87" s="412" t="s">
        <v>197</v>
      </c>
      <c r="DY87" s="412" t="s">
        <v>197</v>
      </c>
      <c r="DZ87" s="412" t="s">
        <v>197</v>
      </c>
      <c r="EA87" s="412" t="s">
        <v>197</v>
      </c>
      <c r="EB87" s="412" t="s">
        <v>197</v>
      </c>
      <c r="EC87" s="412" t="s">
        <v>197</v>
      </c>
      <c r="ED87" s="412" t="s">
        <v>197</v>
      </c>
      <c r="EE87" s="412" t="s">
        <v>197</v>
      </c>
      <c r="EF87" s="412" t="s">
        <v>197</v>
      </c>
      <c r="EG87" s="412" t="s">
        <v>197</v>
      </c>
      <c r="EH87" s="412" t="s">
        <v>197</v>
      </c>
      <c r="EI87" s="412" t="s">
        <v>197</v>
      </c>
      <c r="EJ87" s="412" t="s">
        <v>197</v>
      </c>
      <c r="EK87" s="412" t="s">
        <v>197</v>
      </c>
      <c r="EL87" s="412" t="s">
        <v>197</v>
      </c>
      <c r="EM87" s="412" t="s">
        <v>197</v>
      </c>
      <c r="EN87" s="412" t="s">
        <v>197</v>
      </c>
      <c r="EO87" s="412" t="s">
        <v>197</v>
      </c>
      <c r="EP87" s="412" t="s">
        <v>197</v>
      </c>
      <c r="EQ87" s="412" t="s">
        <v>197</v>
      </c>
      <c r="ER87" s="412" t="s">
        <v>197</v>
      </c>
      <c r="ES87" s="412" t="s">
        <v>197</v>
      </c>
      <c r="ET87" s="412" t="s">
        <v>197</v>
      </c>
      <c r="EU87" s="412" t="s">
        <v>197</v>
      </c>
      <c r="EV87" s="411">
        <v>66.3</v>
      </c>
      <c r="EW87" s="411">
        <v>58.2</v>
      </c>
      <c r="EX87" s="411">
        <v>60.8</v>
      </c>
      <c r="EY87" s="412" t="s">
        <v>197</v>
      </c>
      <c r="EZ87" s="412" t="s">
        <v>197</v>
      </c>
      <c r="FA87" s="412" t="s">
        <v>197</v>
      </c>
      <c r="FB87" s="412" t="s">
        <v>197</v>
      </c>
      <c r="FC87" s="412" t="s">
        <v>197</v>
      </c>
      <c r="FD87" s="412" t="s">
        <v>197</v>
      </c>
      <c r="FE87" s="412" t="s">
        <v>197</v>
      </c>
      <c r="FF87" s="412" t="s">
        <v>197</v>
      </c>
      <c r="FG87" s="412" t="s">
        <v>197</v>
      </c>
      <c r="FH87" s="412" t="s">
        <v>197</v>
      </c>
      <c r="FI87" s="412" t="s">
        <v>197</v>
      </c>
      <c r="FJ87" s="412" t="s">
        <v>197</v>
      </c>
      <c r="FK87" s="412" t="s">
        <v>197</v>
      </c>
      <c r="FL87" s="412" t="s">
        <v>197</v>
      </c>
      <c r="FM87" s="411">
        <v>42.5</v>
      </c>
      <c r="FN87" s="411">
        <v>60.7</v>
      </c>
      <c r="FO87" s="411">
        <v>50.1</v>
      </c>
      <c r="FP87" s="412" t="s">
        <v>197</v>
      </c>
      <c r="FQ87" s="412" t="s">
        <v>197</v>
      </c>
      <c r="FR87" s="412" t="s">
        <v>197</v>
      </c>
      <c r="FS87" s="411">
        <v>62.1</v>
      </c>
      <c r="FT87" s="411">
        <v>55.3</v>
      </c>
      <c r="FU87" s="411">
        <v>59.6</v>
      </c>
      <c r="FV87" s="411">
        <v>27.9</v>
      </c>
      <c r="FW87" s="412" t="s">
        <v>197</v>
      </c>
      <c r="FX87" s="411">
        <v>69.400000000000006</v>
      </c>
      <c r="FY87" s="411">
        <v>78.400000000000006</v>
      </c>
      <c r="FZ87" s="411">
        <v>78.3</v>
      </c>
      <c r="GA87" s="411">
        <v>60.3</v>
      </c>
      <c r="GB87" s="411">
        <v>45.6</v>
      </c>
      <c r="GC87" s="411">
        <v>48.4</v>
      </c>
      <c r="GD87" s="412" t="s">
        <v>197</v>
      </c>
      <c r="GE87" s="412" t="s">
        <v>197</v>
      </c>
      <c r="GF87" s="412" t="s">
        <v>197</v>
      </c>
      <c r="GG87" s="411">
        <v>131</v>
      </c>
      <c r="GH87" s="411">
        <v>157</v>
      </c>
      <c r="GI87" s="411">
        <v>156.80000000000001</v>
      </c>
      <c r="GJ87" s="412" t="s">
        <v>197</v>
      </c>
      <c r="GK87" s="412" t="s">
        <v>197</v>
      </c>
      <c r="GL87" s="412" t="s">
        <v>197</v>
      </c>
      <c r="GM87" s="412" t="s">
        <v>197</v>
      </c>
      <c r="GN87" s="412" t="s">
        <v>197</v>
      </c>
      <c r="GO87" s="412" t="s">
        <v>197</v>
      </c>
      <c r="GP87" s="412" t="s">
        <v>197</v>
      </c>
      <c r="GQ87" s="412" t="s">
        <v>197</v>
      </c>
      <c r="GR87" s="412" t="s">
        <v>197</v>
      </c>
      <c r="GS87" s="412" t="s">
        <v>197</v>
      </c>
      <c r="GT87" s="412" t="s">
        <v>197</v>
      </c>
      <c r="GU87" s="412" t="s">
        <v>197</v>
      </c>
      <c r="GV87" s="412" t="s">
        <v>197</v>
      </c>
      <c r="GW87" s="412" t="s">
        <v>197</v>
      </c>
      <c r="GX87" s="412" t="s">
        <v>197</v>
      </c>
      <c r="GY87" s="412" t="s">
        <v>197</v>
      </c>
      <c r="GZ87" s="412" t="s">
        <v>197</v>
      </c>
      <c r="HA87" s="412" t="s">
        <v>197</v>
      </c>
      <c r="HB87" s="412" t="s">
        <v>197</v>
      </c>
      <c r="HC87" s="412" t="s">
        <v>197</v>
      </c>
      <c r="HD87" s="412" t="s">
        <v>197</v>
      </c>
      <c r="HE87" s="412" t="s">
        <v>197</v>
      </c>
      <c r="HF87" s="412" t="s">
        <v>197</v>
      </c>
      <c r="HG87" s="412" t="s">
        <v>197</v>
      </c>
      <c r="HH87" s="412" t="s">
        <v>197</v>
      </c>
      <c r="HI87" s="412" t="s">
        <v>197</v>
      </c>
      <c r="HJ87" s="412" t="s">
        <v>197</v>
      </c>
      <c r="HK87" s="412" t="s">
        <v>197</v>
      </c>
      <c r="HL87" s="412" t="s">
        <v>197</v>
      </c>
      <c r="HM87" s="412" t="s">
        <v>197</v>
      </c>
      <c r="HN87" s="412" t="s">
        <v>197</v>
      </c>
      <c r="HO87" s="412" t="s">
        <v>197</v>
      </c>
      <c r="HP87" s="412" t="s">
        <v>197</v>
      </c>
      <c r="HQ87" s="412" t="s">
        <v>197</v>
      </c>
      <c r="HR87" s="412" t="s">
        <v>197</v>
      </c>
      <c r="HS87" s="412" t="s">
        <v>197</v>
      </c>
      <c r="HT87" s="412" t="s">
        <v>197</v>
      </c>
      <c r="HU87" s="411">
        <v>220.5</v>
      </c>
      <c r="HV87" s="411">
        <v>71.400000000000006</v>
      </c>
      <c r="HW87" s="411">
        <v>80.5</v>
      </c>
      <c r="HX87" s="412" t="s">
        <v>197</v>
      </c>
      <c r="HY87" s="412" t="s">
        <v>197</v>
      </c>
      <c r="HZ87" s="412" t="s">
        <v>197</v>
      </c>
      <c r="IA87" s="412" t="s">
        <v>197</v>
      </c>
      <c r="IB87" s="412" t="s">
        <v>197</v>
      </c>
      <c r="IC87" s="412" t="s">
        <v>197</v>
      </c>
      <c r="ID87" s="412" t="s">
        <v>197</v>
      </c>
      <c r="IE87" s="412" t="s">
        <v>197</v>
      </c>
      <c r="IF87" s="412" t="s">
        <v>197</v>
      </c>
      <c r="IG87" s="412" t="s">
        <v>197</v>
      </c>
      <c r="IH87" s="411">
        <v>3.8</v>
      </c>
      <c r="II87" s="412" t="s">
        <v>197</v>
      </c>
      <c r="IJ87" s="412" t="s">
        <v>197</v>
      </c>
      <c r="IK87" s="412" t="s">
        <v>197</v>
      </c>
      <c r="IL87" s="412" t="s">
        <v>197</v>
      </c>
      <c r="IM87" s="412" t="s">
        <v>197</v>
      </c>
      <c r="IN87" s="412" t="s">
        <v>197</v>
      </c>
      <c r="IO87" s="412" t="s">
        <v>197</v>
      </c>
      <c r="IP87" s="412" t="s">
        <v>197</v>
      </c>
      <c r="IQ87" s="412" t="s">
        <v>197</v>
      </c>
      <c r="IR87" s="412" t="s">
        <v>197</v>
      </c>
      <c r="IS87" s="412" t="s">
        <v>197</v>
      </c>
      <c r="IT87" s="412" t="s">
        <v>197</v>
      </c>
      <c r="IU87" s="412" t="s">
        <v>197</v>
      </c>
      <c r="IV87" s="412" t="s">
        <v>197</v>
      </c>
      <c r="IW87" s="412" t="s">
        <v>197</v>
      </c>
      <c r="IX87" s="412" t="s">
        <v>197</v>
      </c>
      <c r="IY87" s="412" t="s">
        <v>197</v>
      </c>
      <c r="IZ87" s="412" t="s">
        <v>197</v>
      </c>
      <c r="JA87" s="412" t="s">
        <v>197</v>
      </c>
      <c r="JB87" s="412" t="s">
        <v>197</v>
      </c>
      <c r="JC87" s="412" t="s">
        <v>197</v>
      </c>
      <c r="JD87" s="412" t="s">
        <v>197</v>
      </c>
      <c r="JE87" s="412" t="s">
        <v>197</v>
      </c>
      <c r="JF87" s="49" t="s">
        <v>87</v>
      </c>
      <c r="JG87" s="49" t="s">
        <v>87</v>
      </c>
      <c r="JH87" s="49" t="s">
        <v>87</v>
      </c>
      <c r="JI87" s="49">
        <v>64.7</v>
      </c>
      <c r="JJ87" s="49">
        <v>18.3</v>
      </c>
      <c r="JK87" s="49">
        <v>17.5</v>
      </c>
      <c r="JL87" s="49">
        <v>40.299999999999997</v>
      </c>
      <c r="JM87" s="49">
        <v>8</v>
      </c>
      <c r="JN87" s="49">
        <v>8.8000000000000007</v>
      </c>
      <c r="JO87" s="49">
        <v>339</v>
      </c>
    </row>
    <row r="88" spans="1:275">
      <c r="A88" s="45"/>
      <c r="B88" s="46" t="s">
        <v>1804</v>
      </c>
      <c r="C88" s="300" t="s">
        <v>1305</v>
      </c>
      <c r="D88" s="46" t="s">
        <v>97</v>
      </c>
      <c r="E88" s="300" t="s">
        <v>9</v>
      </c>
      <c r="F88" s="47" t="s">
        <v>197</v>
      </c>
      <c r="G88" s="47" t="s">
        <v>197</v>
      </c>
      <c r="H88" s="411">
        <v>71.5</v>
      </c>
      <c r="I88" s="411">
        <v>65.3</v>
      </c>
      <c r="J88" s="411">
        <v>52.8</v>
      </c>
      <c r="K88" s="412" t="s">
        <v>197</v>
      </c>
      <c r="L88" s="412" t="s">
        <v>197</v>
      </c>
      <c r="M88" s="412" t="s">
        <v>197</v>
      </c>
      <c r="N88" s="411">
        <v>38.799999999999997</v>
      </c>
      <c r="O88" s="412" t="s">
        <v>197</v>
      </c>
      <c r="P88" s="412" t="s">
        <v>197</v>
      </c>
      <c r="Q88" s="412" t="s">
        <v>197</v>
      </c>
      <c r="R88" s="411">
        <v>165.5</v>
      </c>
      <c r="S88" s="411">
        <v>50.8</v>
      </c>
      <c r="T88" s="412" t="s">
        <v>197</v>
      </c>
      <c r="U88" s="412" t="s">
        <v>197</v>
      </c>
      <c r="V88" s="412" t="s">
        <v>197</v>
      </c>
      <c r="W88" s="412" t="s">
        <v>197</v>
      </c>
      <c r="X88" s="412" t="s">
        <v>197</v>
      </c>
      <c r="Y88" s="412" t="s">
        <v>197</v>
      </c>
      <c r="Z88" s="412" t="s">
        <v>197</v>
      </c>
      <c r="AA88" s="412" t="s">
        <v>197</v>
      </c>
      <c r="AB88" s="412" t="s">
        <v>197</v>
      </c>
      <c r="AC88" s="412" t="s">
        <v>197</v>
      </c>
      <c r="AD88" s="412" t="s">
        <v>197</v>
      </c>
      <c r="AE88" s="412" t="s">
        <v>197</v>
      </c>
      <c r="AF88" s="412" t="s">
        <v>197</v>
      </c>
      <c r="AG88" s="412" t="s">
        <v>197</v>
      </c>
      <c r="AH88" s="412" t="s">
        <v>197</v>
      </c>
      <c r="AI88" s="412" t="s">
        <v>197</v>
      </c>
      <c r="AJ88" s="412" t="s">
        <v>197</v>
      </c>
      <c r="AK88" s="412" t="s">
        <v>197</v>
      </c>
      <c r="AL88" s="412" t="s">
        <v>197</v>
      </c>
      <c r="AM88" s="412" t="s">
        <v>197</v>
      </c>
      <c r="AN88" s="412" t="s">
        <v>197</v>
      </c>
      <c r="AO88" s="412" t="s">
        <v>197</v>
      </c>
      <c r="AP88" s="412" t="s">
        <v>197</v>
      </c>
      <c r="AQ88" s="412" t="s">
        <v>197</v>
      </c>
      <c r="AR88" s="412" t="s">
        <v>197</v>
      </c>
      <c r="AS88" s="412" t="s">
        <v>197</v>
      </c>
      <c r="AT88" s="411">
        <v>48.9</v>
      </c>
      <c r="AU88" s="412" t="s">
        <v>197</v>
      </c>
      <c r="AV88" s="412" t="s">
        <v>197</v>
      </c>
      <c r="AW88" s="412" t="s">
        <v>197</v>
      </c>
      <c r="AX88" s="412" t="s">
        <v>197</v>
      </c>
      <c r="AY88" s="412" t="s">
        <v>197</v>
      </c>
      <c r="AZ88" s="411">
        <v>69.8</v>
      </c>
      <c r="BA88" s="411">
        <v>73.099999999999994</v>
      </c>
      <c r="BB88" s="411">
        <v>73</v>
      </c>
      <c r="BC88" s="411">
        <v>108.6</v>
      </c>
      <c r="BD88" s="411">
        <v>59.1</v>
      </c>
      <c r="BE88" s="411">
        <v>70.3</v>
      </c>
      <c r="BF88" s="411">
        <v>79.900000000000006</v>
      </c>
      <c r="BG88" s="411">
        <v>59.4</v>
      </c>
      <c r="BH88" s="411">
        <v>60.9</v>
      </c>
      <c r="BI88" s="411">
        <v>14</v>
      </c>
      <c r="BJ88" s="411">
        <v>2.9</v>
      </c>
      <c r="BK88" s="411">
        <v>8.5</v>
      </c>
      <c r="BL88" s="412" t="s">
        <v>197</v>
      </c>
      <c r="BM88" s="412" t="s">
        <v>197</v>
      </c>
      <c r="BN88" s="412" t="s">
        <v>197</v>
      </c>
      <c r="BO88" s="412" t="s">
        <v>197</v>
      </c>
      <c r="BP88" s="412" t="s">
        <v>197</v>
      </c>
      <c r="BQ88" s="412" t="s">
        <v>197</v>
      </c>
      <c r="BR88" s="412" t="s">
        <v>197</v>
      </c>
      <c r="BS88" s="412" t="s">
        <v>197</v>
      </c>
      <c r="BT88" s="412" t="s">
        <v>197</v>
      </c>
      <c r="BU88" s="412" t="s">
        <v>197</v>
      </c>
      <c r="BV88" s="412" t="s">
        <v>197</v>
      </c>
      <c r="BW88" s="412" t="s">
        <v>197</v>
      </c>
      <c r="BX88" s="412" t="s">
        <v>197</v>
      </c>
      <c r="BY88" s="412" t="s">
        <v>197</v>
      </c>
      <c r="BZ88" s="412" t="s">
        <v>197</v>
      </c>
      <c r="CA88" s="412" t="s">
        <v>197</v>
      </c>
      <c r="CB88" s="412" t="s">
        <v>197</v>
      </c>
      <c r="CC88" s="412" t="s">
        <v>197</v>
      </c>
      <c r="CD88" s="412" t="s">
        <v>197</v>
      </c>
      <c r="CE88" s="412" t="s">
        <v>197</v>
      </c>
      <c r="CF88" s="412" t="s">
        <v>197</v>
      </c>
      <c r="CG88" s="412" t="s">
        <v>197</v>
      </c>
      <c r="CH88" s="412" t="s">
        <v>197</v>
      </c>
      <c r="CI88" s="412" t="s">
        <v>197</v>
      </c>
      <c r="CJ88" s="412" t="s">
        <v>197</v>
      </c>
      <c r="CK88" s="412" t="s">
        <v>197</v>
      </c>
      <c r="CL88" s="412" t="s">
        <v>197</v>
      </c>
      <c r="CM88" s="412" t="s">
        <v>197</v>
      </c>
      <c r="CN88" s="412" t="s">
        <v>197</v>
      </c>
      <c r="CO88" s="412" t="s">
        <v>197</v>
      </c>
      <c r="CP88" s="412" t="s">
        <v>197</v>
      </c>
      <c r="CQ88" s="412" t="s">
        <v>197</v>
      </c>
      <c r="CR88" s="412" t="s">
        <v>197</v>
      </c>
      <c r="CS88" s="412" t="s">
        <v>197</v>
      </c>
      <c r="CT88" s="412" t="s">
        <v>197</v>
      </c>
      <c r="CU88" s="412" t="s">
        <v>197</v>
      </c>
      <c r="CV88" s="412" t="s">
        <v>197</v>
      </c>
      <c r="CW88" s="412" t="s">
        <v>197</v>
      </c>
      <c r="CX88" s="412" t="s">
        <v>197</v>
      </c>
      <c r="CY88" s="412" t="s">
        <v>197</v>
      </c>
      <c r="CZ88" s="412" t="s">
        <v>197</v>
      </c>
      <c r="DA88" s="412" t="s">
        <v>197</v>
      </c>
      <c r="DB88" s="412" t="s">
        <v>197</v>
      </c>
      <c r="DC88" s="412" t="s">
        <v>197</v>
      </c>
      <c r="DD88" s="412" t="s">
        <v>197</v>
      </c>
      <c r="DE88" s="412" t="s">
        <v>197</v>
      </c>
      <c r="DF88" s="412" t="s">
        <v>197</v>
      </c>
      <c r="DG88" s="412" t="s">
        <v>197</v>
      </c>
      <c r="DH88" s="412" t="s">
        <v>197</v>
      </c>
      <c r="DI88" s="412" t="s">
        <v>197</v>
      </c>
      <c r="DJ88" s="412" t="s">
        <v>197</v>
      </c>
      <c r="DK88" s="412" t="s">
        <v>197</v>
      </c>
      <c r="DL88" s="412" t="s">
        <v>197</v>
      </c>
      <c r="DM88" s="412" t="s">
        <v>197</v>
      </c>
      <c r="DN88" s="412" t="s">
        <v>197</v>
      </c>
      <c r="DO88" s="412" t="s">
        <v>197</v>
      </c>
      <c r="DP88" s="412" t="s">
        <v>197</v>
      </c>
      <c r="DQ88" s="412" t="s">
        <v>197</v>
      </c>
      <c r="DR88" s="412" t="s">
        <v>197</v>
      </c>
      <c r="DS88" s="412" t="s">
        <v>197</v>
      </c>
      <c r="DT88" s="412" t="s">
        <v>197</v>
      </c>
      <c r="DU88" s="412" t="s">
        <v>197</v>
      </c>
      <c r="DV88" s="412" t="s">
        <v>197</v>
      </c>
      <c r="DW88" s="412" t="s">
        <v>197</v>
      </c>
      <c r="DX88" s="412" t="s">
        <v>197</v>
      </c>
      <c r="DY88" s="412" t="s">
        <v>197</v>
      </c>
      <c r="DZ88" s="412" t="s">
        <v>197</v>
      </c>
      <c r="EA88" s="412" t="s">
        <v>197</v>
      </c>
      <c r="EB88" s="412" t="s">
        <v>197</v>
      </c>
      <c r="EC88" s="412" t="s">
        <v>197</v>
      </c>
      <c r="ED88" s="412" t="s">
        <v>197</v>
      </c>
      <c r="EE88" s="412" t="s">
        <v>197</v>
      </c>
      <c r="EF88" s="412" t="s">
        <v>197</v>
      </c>
      <c r="EG88" s="412" t="s">
        <v>197</v>
      </c>
      <c r="EH88" s="412" t="s">
        <v>197</v>
      </c>
      <c r="EI88" s="412" t="s">
        <v>197</v>
      </c>
      <c r="EJ88" s="412" t="s">
        <v>197</v>
      </c>
      <c r="EK88" s="412" t="s">
        <v>197</v>
      </c>
      <c r="EL88" s="412" t="s">
        <v>197</v>
      </c>
      <c r="EM88" s="412" t="s">
        <v>197</v>
      </c>
      <c r="EN88" s="412" t="s">
        <v>197</v>
      </c>
      <c r="EO88" s="412" t="s">
        <v>197</v>
      </c>
      <c r="EP88" s="412" t="s">
        <v>197</v>
      </c>
      <c r="EQ88" s="412" t="s">
        <v>197</v>
      </c>
      <c r="ER88" s="412" t="s">
        <v>197</v>
      </c>
      <c r="ES88" s="412" t="s">
        <v>197</v>
      </c>
      <c r="ET88" s="411">
        <v>60</v>
      </c>
      <c r="EU88" s="412" t="s">
        <v>197</v>
      </c>
      <c r="EV88" s="411">
        <v>57.6</v>
      </c>
      <c r="EW88" s="411">
        <v>60.3</v>
      </c>
      <c r="EX88" s="411">
        <v>59.4</v>
      </c>
      <c r="EY88" s="412" t="s">
        <v>197</v>
      </c>
      <c r="EZ88" s="411">
        <v>18</v>
      </c>
      <c r="FA88" s="411">
        <v>33</v>
      </c>
      <c r="FB88" s="411">
        <v>27.1</v>
      </c>
      <c r="FC88" s="412" t="s">
        <v>197</v>
      </c>
      <c r="FD88" s="412" t="s">
        <v>197</v>
      </c>
      <c r="FE88" s="412" t="s">
        <v>197</v>
      </c>
      <c r="FF88" s="412" t="s">
        <v>197</v>
      </c>
      <c r="FG88" s="412" t="s">
        <v>197</v>
      </c>
      <c r="FH88" s="412" t="s">
        <v>197</v>
      </c>
      <c r="FI88" s="412" t="s">
        <v>197</v>
      </c>
      <c r="FJ88" s="412" t="s">
        <v>197</v>
      </c>
      <c r="FK88" s="412" t="s">
        <v>197</v>
      </c>
      <c r="FL88" s="412" t="s">
        <v>197</v>
      </c>
      <c r="FM88" s="411">
        <v>31.2</v>
      </c>
      <c r="FN88" s="411">
        <v>32.4</v>
      </c>
      <c r="FO88" s="411">
        <v>31.7</v>
      </c>
      <c r="FP88" s="411">
        <v>22.4</v>
      </c>
      <c r="FQ88" s="411">
        <v>34.6</v>
      </c>
      <c r="FR88" s="411">
        <v>30.4</v>
      </c>
      <c r="FS88" s="411">
        <v>16.399999999999999</v>
      </c>
      <c r="FT88" s="411">
        <v>28.5</v>
      </c>
      <c r="FU88" s="411">
        <v>21</v>
      </c>
      <c r="FV88" s="412" t="s">
        <v>197</v>
      </c>
      <c r="FW88" s="412" t="s">
        <v>197</v>
      </c>
      <c r="FX88" s="411">
        <v>83.9</v>
      </c>
      <c r="FY88" s="411">
        <v>107.8</v>
      </c>
      <c r="FZ88" s="411">
        <v>107.6</v>
      </c>
      <c r="GA88" s="411">
        <v>58.5</v>
      </c>
      <c r="GB88" s="411">
        <v>61.6</v>
      </c>
      <c r="GC88" s="411">
        <v>61</v>
      </c>
      <c r="GD88" s="412" t="s">
        <v>197</v>
      </c>
      <c r="GE88" s="412" t="s">
        <v>197</v>
      </c>
      <c r="GF88" s="412" t="s">
        <v>197</v>
      </c>
      <c r="GG88" s="412" t="s">
        <v>197</v>
      </c>
      <c r="GH88" s="411">
        <v>77.3</v>
      </c>
      <c r="GI88" s="411">
        <v>76.8</v>
      </c>
      <c r="GJ88" s="412" t="s">
        <v>197</v>
      </c>
      <c r="GK88" s="412" t="s">
        <v>197</v>
      </c>
      <c r="GL88" s="412" t="s">
        <v>197</v>
      </c>
      <c r="GM88" s="412" t="s">
        <v>197</v>
      </c>
      <c r="GN88" s="412" t="s">
        <v>197</v>
      </c>
      <c r="GO88" s="412" t="s">
        <v>197</v>
      </c>
      <c r="GP88" s="412" t="s">
        <v>197</v>
      </c>
      <c r="GQ88" s="412" t="s">
        <v>197</v>
      </c>
      <c r="GR88" s="412" t="s">
        <v>197</v>
      </c>
      <c r="GS88" s="412" t="s">
        <v>197</v>
      </c>
      <c r="GT88" s="412" t="s">
        <v>197</v>
      </c>
      <c r="GU88" s="412" t="s">
        <v>197</v>
      </c>
      <c r="GV88" s="412" t="s">
        <v>197</v>
      </c>
      <c r="GW88" s="412" t="s">
        <v>197</v>
      </c>
      <c r="GX88" s="412" t="s">
        <v>197</v>
      </c>
      <c r="GY88" s="412" t="s">
        <v>197</v>
      </c>
      <c r="GZ88" s="412" t="s">
        <v>197</v>
      </c>
      <c r="HA88" s="412" t="s">
        <v>197</v>
      </c>
      <c r="HB88" s="412" t="s">
        <v>197</v>
      </c>
      <c r="HC88" s="412" t="s">
        <v>197</v>
      </c>
      <c r="HD88" s="412" t="s">
        <v>197</v>
      </c>
      <c r="HE88" s="412" t="s">
        <v>197</v>
      </c>
      <c r="HF88" s="412" t="s">
        <v>197</v>
      </c>
      <c r="HG88" s="412" t="s">
        <v>197</v>
      </c>
      <c r="HH88" s="412" t="s">
        <v>197</v>
      </c>
      <c r="HI88" s="412" t="s">
        <v>197</v>
      </c>
      <c r="HJ88" s="412" t="s">
        <v>197</v>
      </c>
      <c r="HK88" s="412" t="s">
        <v>197</v>
      </c>
      <c r="HL88" s="412" t="s">
        <v>197</v>
      </c>
      <c r="HM88" s="412" t="s">
        <v>197</v>
      </c>
      <c r="HN88" s="412" t="s">
        <v>197</v>
      </c>
      <c r="HO88" s="412" t="s">
        <v>197</v>
      </c>
      <c r="HP88" s="412" t="s">
        <v>197</v>
      </c>
      <c r="HQ88" s="412" t="s">
        <v>197</v>
      </c>
      <c r="HR88" s="412" t="s">
        <v>197</v>
      </c>
      <c r="HS88" s="412" t="s">
        <v>197</v>
      </c>
      <c r="HT88" s="412" t="s">
        <v>197</v>
      </c>
      <c r="HU88" s="411">
        <v>46.3</v>
      </c>
      <c r="HV88" s="411">
        <v>83</v>
      </c>
      <c r="HW88" s="411">
        <v>80.900000000000006</v>
      </c>
      <c r="HX88" s="412" t="s">
        <v>197</v>
      </c>
      <c r="HY88" s="412" t="s">
        <v>197</v>
      </c>
      <c r="HZ88" s="412" t="s">
        <v>197</v>
      </c>
      <c r="IA88" s="412" t="s">
        <v>197</v>
      </c>
      <c r="IB88" s="412" t="s">
        <v>197</v>
      </c>
      <c r="IC88" s="412" t="s">
        <v>197</v>
      </c>
      <c r="ID88" s="411">
        <v>110.4</v>
      </c>
      <c r="IE88" s="412" t="s">
        <v>197</v>
      </c>
      <c r="IF88" s="412" t="s">
        <v>197</v>
      </c>
      <c r="IG88" s="412" t="s">
        <v>197</v>
      </c>
      <c r="IH88" s="411">
        <v>65.099999999999994</v>
      </c>
      <c r="II88" s="412" t="s">
        <v>197</v>
      </c>
      <c r="IJ88" s="412" t="s">
        <v>197</v>
      </c>
      <c r="IK88" s="412" t="s">
        <v>197</v>
      </c>
      <c r="IL88" s="412" t="s">
        <v>197</v>
      </c>
      <c r="IM88" s="412" t="s">
        <v>197</v>
      </c>
      <c r="IN88" s="412" t="s">
        <v>197</v>
      </c>
      <c r="IO88" s="412" t="s">
        <v>197</v>
      </c>
      <c r="IP88" s="412" t="s">
        <v>197</v>
      </c>
      <c r="IQ88" s="412" t="s">
        <v>197</v>
      </c>
      <c r="IR88" s="411">
        <v>92.8</v>
      </c>
      <c r="IS88" s="411">
        <v>56.9</v>
      </c>
      <c r="IT88" s="411">
        <v>70.3</v>
      </c>
      <c r="IU88" s="412" t="s">
        <v>197</v>
      </c>
      <c r="IV88" s="412" t="s">
        <v>197</v>
      </c>
      <c r="IW88" s="412" t="s">
        <v>197</v>
      </c>
      <c r="IX88" s="412" t="s">
        <v>197</v>
      </c>
      <c r="IY88" s="412" t="s">
        <v>197</v>
      </c>
      <c r="IZ88" s="412" t="s">
        <v>197</v>
      </c>
      <c r="JA88" s="412" t="s">
        <v>197</v>
      </c>
      <c r="JB88" s="412" t="s">
        <v>197</v>
      </c>
      <c r="JC88" s="412" t="s">
        <v>197</v>
      </c>
      <c r="JD88" s="412" t="s">
        <v>197</v>
      </c>
      <c r="JE88" s="412" t="s">
        <v>197</v>
      </c>
      <c r="JF88" s="49" t="s">
        <v>87</v>
      </c>
      <c r="JG88" s="49" t="s">
        <v>87</v>
      </c>
      <c r="JH88" s="49" t="s">
        <v>87</v>
      </c>
      <c r="JI88" s="49">
        <v>96.2</v>
      </c>
      <c r="JJ88" s="49">
        <v>156.19999999999999</v>
      </c>
      <c r="JK88" s="49">
        <v>52.7</v>
      </c>
      <c r="JL88" s="49">
        <v>103.9</v>
      </c>
      <c r="JM88" s="49">
        <v>41.1</v>
      </c>
      <c r="JN88" s="49">
        <v>65.400000000000006</v>
      </c>
      <c r="JO88" s="49" t="s">
        <v>87</v>
      </c>
    </row>
    <row r="89" spans="1:275">
      <c r="A89" s="45"/>
      <c r="B89" s="46" t="s">
        <v>1805</v>
      </c>
      <c r="C89" s="300" t="s">
        <v>1306</v>
      </c>
      <c r="D89" s="46" t="s">
        <v>97</v>
      </c>
      <c r="E89" s="300" t="s">
        <v>9</v>
      </c>
      <c r="F89" s="47" t="s">
        <v>197</v>
      </c>
      <c r="G89" s="47" t="s">
        <v>197</v>
      </c>
      <c r="H89" s="411">
        <v>81.7</v>
      </c>
      <c r="I89" s="411">
        <v>71</v>
      </c>
      <c r="J89" s="411">
        <v>59.2</v>
      </c>
      <c r="K89" s="411">
        <v>96.7</v>
      </c>
      <c r="L89" s="411">
        <v>91.1</v>
      </c>
      <c r="M89" s="411">
        <v>125.8</v>
      </c>
      <c r="N89" s="411">
        <v>99.3</v>
      </c>
      <c r="O89" s="412" t="s">
        <v>197</v>
      </c>
      <c r="P89" s="411">
        <v>144.6</v>
      </c>
      <c r="Q89" s="411">
        <v>44.1</v>
      </c>
      <c r="R89" s="411">
        <v>127.5</v>
      </c>
      <c r="S89" s="411">
        <v>120</v>
      </c>
      <c r="T89" s="411">
        <v>110.3</v>
      </c>
      <c r="U89" s="411">
        <v>112.9</v>
      </c>
      <c r="V89" s="412" t="s">
        <v>197</v>
      </c>
      <c r="W89" s="411">
        <v>78.8</v>
      </c>
      <c r="X89" s="412" t="s">
        <v>197</v>
      </c>
      <c r="Y89" s="411">
        <v>84.5</v>
      </c>
      <c r="Z89" s="411">
        <v>104.6</v>
      </c>
      <c r="AA89" s="411">
        <v>194.3</v>
      </c>
      <c r="AB89" s="411">
        <v>105.7</v>
      </c>
      <c r="AC89" s="411">
        <v>154.80000000000001</v>
      </c>
      <c r="AD89" s="412" t="s">
        <v>197</v>
      </c>
      <c r="AE89" s="411">
        <v>170.3</v>
      </c>
      <c r="AF89" s="411">
        <v>155.69999999999999</v>
      </c>
      <c r="AG89" s="411">
        <v>136.4</v>
      </c>
      <c r="AH89" s="411">
        <v>159.80000000000001</v>
      </c>
      <c r="AI89" s="412" t="s">
        <v>197</v>
      </c>
      <c r="AJ89" s="412" t="s">
        <v>197</v>
      </c>
      <c r="AK89" s="412" t="s">
        <v>197</v>
      </c>
      <c r="AL89" s="412" t="s">
        <v>197</v>
      </c>
      <c r="AM89" s="412" t="s">
        <v>197</v>
      </c>
      <c r="AN89" s="412" t="s">
        <v>197</v>
      </c>
      <c r="AO89" s="411">
        <v>239.4</v>
      </c>
      <c r="AP89" s="411">
        <v>237</v>
      </c>
      <c r="AQ89" s="412" t="s">
        <v>197</v>
      </c>
      <c r="AR89" s="411">
        <v>54</v>
      </c>
      <c r="AS89" s="412" t="s">
        <v>197</v>
      </c>
      <c r="AT89" s="411">
        <v>129.30000000000001</v>
      </c>
      <c r="AU89" s="412" t="s">
        <v>197</v>
      </c>
      <c r="AV89" s="411">
        <v>12.1</v>
      </c>
      <c r="AW89" s="411">
        <v>44.3</v>
      </c>
      <c r="AX89" s="412" t="s">
        <v>197</v>
      </c>
      <c r="AY89" s="412" t="s">
        <v>197</v>
      </c>
      <c r="AZ89" s="411">
        <v>78.2</v>
      </c>
      <c r="BA89" s="411">
        <v>103</v>
      </c>
      <c r="BB89" s="411">
        <v>101.9</v>
      </c>
      <c r="BC89" s="411">
        <v>66</v>
      </c>
      <c r="BD89" s="411">
        <v>113.3</v>
      </c>
      <c r="BE89" s="411">
        <v>103.1</v>
      </c>
      <c r="BF89" s="411">
        <v>63.2</v>
      </c>
      <c r="BG89" s="411">
        <v>101.3</v>
      </c>
      <c r="BH89" s="411">
        <v>98.6</v>
      </c>
      <c r="BI89" s="411">
        <v>99.7</v>
      </c>
      <c r="BJ89" s="411">
        <v>98.1</v>
      </c>
      <c r="BK89" s="411">
        <v>98.9</v>
      </c>
      <c r="BL89" s="411">
        <v>95.5</v>
      </c>
      <c r="BM89" s="411">
        <v>62.8</v>
      </c>
      <c r="BN89" s="411">
        <v>71.5</v>
      </c>
      <c r="BO89" s="412" t="s">
        <v>197</v>
      </c>
      <c r="BP89" s="412" t="s">
        <v>197</v>
      </c>
      <c r="BQ89" s="412" t="s">
        <v>197</v>
      </c>
      <c r="BR89" s="412" t="s">
        <v>197</v>
      </c>
      <c r="BS89" s="412" t="s">
        <v>197</v>
      </c>
      <c r="BT89" s="412" t="s">
        <v>197</v>
      </c>
      <c r="BU89" s="412" t="s">
        <v>197</v>
      </c>
      <c r="BV89" s="412" t="s">
        <v>197</v>
      </c>
      <c r="BW89" s="412" t="s">
        <v>197</v>
      </c>
      <c r="BX89" s="412" t="s">
        <v>197</v>
      </c>
      <c r="BY89" s="412" t="s">
        <v>197</v>
      </c>
      <c r="BZ89" s="412" t="s">
        <v>197</v>
      </c>
      <c r="CA89" s="412" t="s">
        <v>197</v>
      </c>
      <c r="CB89" s="412" t="s">
        <v>197</v>
      </c>
      <c r="CC89" s="412" t="s">
        <v>197</v>
      </c>
      <c r="CD89" s="412" t="s">
        <v>197</v>
      </c>
      <c r="CE89" s="412" t="s">
        <v>197</v>
      </c>
      <c r="CF89" s="412" t="s">
        <v>197</v>
      </c>
      <c r="CG89" s="412" t="s">
        <v>197</v>
      </c>
      <c r="CH89" s="412" t="s">
        <v>197</v>
      </c>
      <c r="CI89" s="412" t="s">
        <v>197</v>
      </c>
      <c r="CJ89" s="412" t="s">
        <v>197</v>
      </c>
      <c r="CK89" s="412" t="s">
        <v>197</v>
      </c>
      <c r="CL89" s="412" t="s">
        <v>197</v>
      </c>
      <c r="CM89" s="412" t="s">
        <v>197</v>
      </c>
      <c r="CN89" s="412" t="s">
        <v>197</v>
      </c>
      <c r="CO89" s="412" t="s">
        <v>197</v>
      </c>
      <c r="CP89" s="412" t="s">
        <v>197</v>
      </c>
      <c r="CQ89" s="412" t="s">
        <v>197</v>
      </c>
      <c r="CR89" s="412" t="s">
        <v>197</v>
      </c>
      <c r="CS89" s="412" t="s">
        <v>197</v>
      </c>
      <c r="CT89" s="412" t="s">
        <v>197</v>
      </c>
      <c r="CU89" s="412" t="s">
        <v>197</v>
      </c>
      <c r="CV89" s="412" t="s">
        <v>197</v>
      </c>
      <c r="CW89" s="412" t="s">
        <v>197</v>
      </c>
      <c r="CX89" s="412" t="s">
        <v>197</v>
      </c>
      <c r="CY89" s="412" t="s">
        <v>197</v>
      </c>
      <c r="CZ89" s="412" t="s">
        <v>197</v>
      </c>
      <c r="DA89" s="412" t="s">
        <v>197</v>
      </c>
      <c r="DB89" s="412" t="s">
        <v>197</v>
      </c>
      <c r="DC89" s="412" t="s">
        <v>197</v>
      </c>
      <c r="DD89" s="412" t="s">
        <v>197</v>
      </c>
      <c r="DE89" s="412" t="s">
        <v>197</v>
      </c>
      <c r="DF89" s="412" t="s">
        <v>197</v>
      </c>
      <c r="DG89" s="412" t="s">
        <v>197</v>
      </c>
      <c r="DH89" s="412" t="s">
        <v>197</v>
      </c>
      <c r="DI89" s="412" t="s">
        <v>197</v>
      </c>
      <c r="DJ89" s="412" t="s">
        <v>197</v>
      </c>
      <c r="DK89" s="412" t="s">
        <v>197</v>
      </c>
      <c r="DL89" s="412" t="s">
        <v>197</v>
      </c>
      <c r="DM89" s="412" t="s">
        <v>197</v>
      </c>
      <c r="DN89" s="412" t="s">
        <v>197</v>
      </c>
      <c r="DO89" s="412" t="s">
        <v>197</v>
      </c>
      <c r="DP89" s="412" t="s">
        <v>197</v>
      </c>
      <c r="DQ89" s="412" t="s">
        <v>197</v>
      </c>
      <c r="DR89" s="412" t="s">
        <v>197</v>
      </c>
      <c r="DS89" s="412" t="s">
        <v>197</v>
      </c>
      <c r="DT89" s="412" t="s">
        <v>197</v>
      </c>
      <c r="DU89" s="412" t="s">
        <v>197</v>
      </c>
      <c r="DV89" s="412" t="s">
        <v>197</v>
      </c>
      <c r="DW89" s="412" t="s">
        <v>197</v>
      </c>
      <c r="DX89" s="412" t="s">
        <v>197</v>
      </c>
      <c r="DY89" s="412" t="s">
        <v>197</v>
      </c>
      <c r="DZ89" s="412" t="s">
        <v>197</v>
      </c>
      <c r="EA89" s="412" t="s">
        <v>197</v>
      </c>
      <c r="EB89" s="412" t="s">
        <v>197</v>
      </c>
      <c r="EC89" s="412" t="s">
        <v>197</v>
      </c>
      <c r="ED89" s="412" t="s">
        <v>197</v>
      </c>
      <c r="EE89" s="412" t="s">
        <v>197</v>
      </c>
      <c r="EF89" s="412" t="s">
        <v>197</v>
      </c>
      <c r="EG89" s="412" t="s">
        <v>197</v>
      </c>
      <c r="EH89" s="412" t="s">
        <v>197</v>
      </c>
      <c r="EI89" s="412" t="s">
        <v>197</v>
      </c>
      <c r="EJ89" s="412" t="s">
        <v>197</v>
      </c>
      <c r="EK89" s="412" t="s">
        <v>197</v>
      </c>
      <c r="EL89" s="412" t="s">
        <v>197</v>
      </c>
      <c r="EM89" s="412" t="s">
        <v>197</v>
      </c>
      <c r="EN89" s="412" t="s">
        <v>197</v>
      </c>
      <c r="EO89" s="412" t="s">
        <v>197</v>
      </c>
      <c r="EP89" s="412" t="s">
        <v>197</v>
      </c>
      <c r="EQ89" s="412" t="s">
        <v>197</v>
      </c>
      <c r="ER89" s="412" t="s">
        <v>197</v>
      </c>
      <c r="ES89" s="412" t="s">
        <v>197</v>
      </c>
      <c r="ET89" s="411">
        <v>85.8</v>
      </c>
      <c r="EU89" s="412" t="s">
        <v>197</v>
      </c>
      <c r="EV89" s="411">
        <v>74.3</v>
      </c>
      <c r="EW89" s="411">
        <v>73.900000000000006</v>
      </c>
      <c r="EX89" s="411">
        <v>74</v>
      </c>
      <c r="EY89" s="412" t="s">
        <v>197</v>
      </c>
      <c r="EZ89" s="411">
        <v>72.2</v>
      </c>
      <c r="FA89" s="411">
        <v>99.5</v>
      </c>
      <c r="FB89" s="411">
        <v>88.8</v>
      </c>
      <c r="FC89" s="412" t="s">
        <v>197</v>
      </c>
      <c r="FD89" s="411">
        <v>46</v>
      </c>
      <c r="FE89" s="411">
        <v>37.799999999999997</v>
      </c>
      <c r="FF89" s="411">
        <v>41.3</v>
      </c>
      <c r="FG89" s="412" t="s">
        <v>197</v>
      </c>
      <c r="FH89" s="412" t="s">
        <v>197</v>
      </c>
      <c r="FI89" s="412" t="s">
        <v>197</v>
      </c>
      <c r="FJ89" s="411">
        <v>22.3</v>
      </c>
      <c r="FK89" s="411">
        <v>64.900000000000006</v>
      </c>
      <c r="FL89" s="411">
        <v>45.9</v>
      </c>
      <c r="FM89" s="411">
        <v>69.5</v>
      </c>
      <c r="FN89" s="411">
        <v>50.1</v>
      </c>
      <c r="FO89" s="411">
        <v>61.3</v>
      </c>
      <c r="FP89" s="411">
        <v>92.3</v>
      </c>
      <c r="FQ89" s="411">
        <v>102.8</v>
      </c>
      <c r="FR89" s="411">
        <v>99.1</v>
      </c>
      <c r="FS89" s="411">
        <v>72.5</v>
      </c>
      <c r="FT89" s="411">
        <v>56.9</v>
      </c>
      <c r="FU89" s="411">
        <v>66.599999999999994</v>
      </c>
      <c r="FV89" s="411">
        <v>94</v>
      </c>
      <c r="FW89" s="411">
        <v>230.8</v>
      </c>
      <c r="FX89" s="411">
        <v>58.9</v>
      </c>
      <c r="FY89" s="411">
        <v>103.4</v>
      </c>
      <c r="FZ89" s="411">
        <v>103.1</v>
      </c>
      <c r="GA89" s="411">
        <v>84.1</v>
      </c>
      <c r="GB89" s="411">
        <v>61</v>
      </c>
      <c r="GC89" s="411">
        <v>65.400000000000006</v>
      </c>
      <c r="GD89" s="411">
        <v>41.2</v>
      </c>
      <c r="GE89" s="411">
        <v>55.7</v>
      </c>
      <c r="GF89" s="411">
        <v>46.2</v>
      </c>
      <c r="GG89" s="411">
        <v>59.1</v>
      </c>
      <c r="GH89" s="411">
        <v>101.6</v>
      </c>
      <c r="GI89" s="411">
        <v>101.4</v>
      </c>
      <c r="GJ89" s="412" t="s">
        <v>197</v>
      </c>
      <c r="GK89" s="412" t="s">
        <v>197</v>
      </c>
      <c r="GL89" s="412" t="s">
        <v>197</v>
      </c>
      <c r="GM89" s="411">
        <v>297.39999999999998</v>
      </c>
      <c r="GN89" s="411">
        <v>761.3</v>
      </c>
      <c r="GO89" s="411">
        <v>594.1</v>
      </c>
      <c r="GP89" s="411">
        <v>35.5</v>
      </c>
      <c r="GQ89" s="411">
        <v>92.9</v>
      </c>
      <c r="GR89" s="411">
        <v>72.3</v>
      </c>
      <c r="GS89" s="411">
        <v>8.6</v>
      </c>
      <c r="GT89" s="411">
        <v>172.4</v>
      </c>
      <c r="GU89" s="411">
        <v>139.19999999999999</v>
      </c>
      <c r="GV89" s="411">
        <v>197.5</v>
      </c>
      <c r="GW89" s="411">
        <v>575.79999999999995</v>
      </c>
      <c r="GX89" s="411">
        <v>420.3</v>
      </c>
      <c r="GY89" s="411">
        <v>74.599999999999994</v>
      </c>
      <c r="GZ89" s="411">
        <v>86.5</v>
      </c>
      <c r="HA89" s="411">
        <v>80.7</v>
      </c>
      <c r="HB89" s="411">
        <v>89</v>
      </c>
      <c r="HC89" s="411">
        <v>73.099999999999994</v>
      </c>
      <c r="HD89" s="411">
        <v>77.900000000000006</v>
      </c>
      <c r="HE89" s="411">
        <v>193.3</v>
      </c>
      <c r="HF89" s="411">
        <v>235.3</v>
      </c>
      <c r="HG89" s="411">
        <v>233</v>
      </c>
      <c r="HH89" s="412" t="s">
        <v>197</v>
      </c>
      <c r="HI89" s="412" t="s">
        <v>197</v>
      </c>
      <c r="HJ89" s="412" t="s">
        <v>197</v>
      </c>
      <c r="HK89" s="412" t="s">
        <v>197</v>
      </c>
      <c r="HL89" s="412" t="s">
        <v>197</v>
      </c>
      <c r="HM89" s="412" t="s">
        <v>197</v>
      </c>
      <c r="HN89" s="412" t="s">
        <v>197</v>
      </c>
      <c r="HO89" s="412" t="s">
        <v>197</v>
      </c>
      <c r="HP89" s="412" t="s">
        <v>197</v>
      </c>
      <c r="HQ89" s="412" t="s">
        <v>197</v>
      </c>
      <c r="HR89" s="412" t="s">
        <v>197</v>
      </c>
      <c r="HS89" s="412" t="s">
        <v>197</v>
      </c>
      <c r="HT89" s="412" t="s">
        <v>197</v>
      </c>
      <c r="HU89" s="411">
        <v>64.2</v>
      </c>
      <c r="HV89" s="411">
        <v>78.7</v>
      </c>
      <c r="HW89" s="411">
        <v>77.900000000000006</v>
      </c>
      <c r="HX89" s="412" t="s">
        <v>197</v>
      </c>
      <c r="HY89" s="412" t="s">
        <v>197</v>
      </c>
      <c r="HZ89" s="411">
        <v>86.9</v>
      </c>
      <c r="IA89" s="412" t="s">
        <v>197</v>
      </c>
      <c r="IB89" s="412" t="s">
        <v>197</v>
      </c>
      <c r="IC89" s="412" t="s">
        <v>197</v>
      </c>
      <c r="ID89" s="411">
        <v>160.9</v>
      </c>
      <c r="IE89" s="412" t="s">
        <v>197</v>
      </c>
      <c r="IF89" s="412" t="s">
        <v>197</v>
      </c>
      <c r="IG89" s="412" t="s">
        <v>197</v>
      </c>
      <c r="IH89" s="411">
        <v>130.9</v>
      </c>
      <c r="II89" s="412" t="s">
        <v>197</v>
      </c>
      <c r="IJ89" s="412" t="s">
        <v>197</v>
      </c>
      <c r="IK89" s="412" t="s">
        <v>197</v>
      </c>
      <c r="IL89" s="412" t="s">
        <v>197</v>
      </c>
      <c r="IM89" s="412" t="s">
        <v>197</v>
      </c>
      <c r="IN89" s="412" t="s">
        <v>197</v>
      </c>
      <c r="IO89" s="412" t="s">
        <v>197</v>
      </c>
      <c r="IP89" s="412" t="s">
        <v>197</v>
      </c>
      <c r="IQ89" s="412" t="s">
        <v>197</v>
      </c>
      <c r="IR89" s="411">
        <v>52.8</v>
      </c>
      <c r="IS89" s="411">
        <v>74.7</v>
      </c>
      <c r="IT89" s="411">
        <v>66.599999999999994</v>
      </c>
      <c r="IU89" s="411">
        <v>48</v>
      </c>
      <c r="IV89" s="411">
        <v>42.5</v>
      </c>
      <c r="IW89" s="411">
        <v>43.6</v>
      </c>
      <c r="IX89" s="412" t="s">
        <v>197</v>
      </c>
      <c r="IY89" s="412" t="s">
        <v>197</v>
      </c>
      <c r="IZ89" s="412" t="s">
        <v>197</v>
      </c>
      <c r="JA89" s="412" t="s">
        <v>197</v>
      </c>
      <c r="JB89" s="412" t="s">
        <v>197</v>
      </c>
      <c r="JC89" s="412" t="s">
        <v>197</v>
      </c>
      <c r="JD89" s="412" t="s">
        <v>197</v>
      </c>
      <c r="JE89" s="412" t="s">
        <v>197</v>
      </c>
      <c r="JF89" s="49" t="s">
        <v>87</v>
      </c>
      <c r="JG89" s="49" t="s">
        <v>87</v>
      </c>
      <c r="JH89" s="49" t="s">
        <v>87</v>
      </c>
      <c r="JI89" s="49">
        <v>93.9</v>
      </c>
      <c r="JJ89" s="49">
        <v>111</v>
      </c>
      <c r="JK89" s="49">
        <v>158.30000000000001</v>
      </c>
      <c r="JL89" s="49">
        <v>102.8</v>
      </c>
      <c r="JM89" s="49">
        <v>167.3</v>
      </c>
      <c r="JN89" s="49">
        <v>161.19999999999999</v>
      </c>
      <c r="JO89" s="49">
        <v>97.9</v>
      </c>
    </row>
    <row r="90" spans="1:275">
      <c r="A90" s="45"/>
      <c r="B90" s="46" t="s">
        <v>1806</v>
      </c>
      <c r="C90" s="300" t="s">
        <v>1307</v>
      </c>
      <c r="D90" s="46" t="s">
        <v>98</v>
      </c>
      <c r="E90" s="300" t="s">
        <v>10</v>
      </c>
      <c r="F90" s="47" t="s">
        <v>197</v>
      </c>
      <c r="G90" s="47" t="s">
        <v>197</v>
      </c>
      <c r="H90" s="411">
        <v>71.099999999999994</v>
      </c>
      <c r="I90" s="411">
        <v>68.2</v>
      </c>
      <c r="J90" s="411">
        <v>63.4</v>
      </c>
      <c r="K90" s="411">
        <v>32.799999999999997</v>
      </c>
      <c r="L90" s="411">
        <v>71.7</v>
      </c>
      <c r="M90" s="411">
        <v>63.3</v>
      </c>
      <c r="N90" s="411">
        <v>74.900000000000006</v>
      </c>
      <c r="O90" s="411">
        <v>94.6</v>
      </c>
      <c r="P90" s="411">
        <v>56.4</v>
      </c>
      <c r="Q90" s="411">
        <v>88.7</v>
      </c>
      <c r="R90" s="411">
        <v>77.599999999999994</v>
      </c>
      <c r="S90" s="411">
        <v>94.1</v>
      </c>
      <c r="T90" s="411">
        <v>79.099999999999994</v>
      </c>
      <c r="U90" s="412" t="s">
        <v>197</v>
      </c>
      <c r="V90" s="411">
        <v>173.4</v>
      </c>
      <c r="W90" s="411">
        <v>29.4</v>
      </c>
      <c r="X90" s="411">
        <v>26.8</v>
      </c>
      <c r="Y90" s="411">
        <v>39</v>
      </c>
      <c r="Z90" s="411">
        <v>53.2</v>
      </c>
      <c r="AA90" s="411">
        <v>110.6</v>
      </c>
      <c r="AB90" s="411">
        <v>138.69999999999999</v>
      </c>
      <c r="AC90" s="411">
        <v>89.8</v>
      </c>
      <c r="AD90" s="412" t="s">
        <v>197</v>
      </c>
      <c r="AE90" s="411">
        <v>53.6</v>
      </c>
      <c r="AF90" s="411">
        <v>69.3</v>
      </c>
      <c r="AG90" s="411">
        <v>162.1</v>
      </c>
      <c r="AH90" s="411">
        <v>102.2</v>
      </c>
      <c r="AI90" s="412" t="s">
        <v>197</v>
      </c>
      <c r="AJ90" s="411">
        <v>55</v>
      </c>
      <c r="AK90" s="412" t="s">
        <v>197</v>
      </c>
      <c r="AL90" s="412" t="s">
        <v>197</v>
      </c>
      <c r="AM90" s="412" t="s">
        <v>197</v>
      </c>
      <c r="AN90" s="411">
        <v>7.9</v>
      </c>
      <c r="AO90" s="411">
        <v>45.7</v>
      </c>
      <c r="AP90" s="411">
        <v>45.3</v>
      </c>
      <c r="AQ90" s="412" t="s">
        <v>197</v>
      </c>
      <c r="AR90" s="411">
        <v>47.8</v>
      </c>
      <c r="AS90" s="412" t="s">
        <v>197</v>
      </c>
      <c r="AT90" s="411">
        <v>60</v>
      </c>
      <c r="AU90" s="412" t="s">
        <v>197</v>
      </c>
      <c r="AV90" s="411">
        <v>23.4</v>
      </c>
      <c r="AW90" s="412" t="s">
        <v>197</v>
      </c>
      <c r="AX90" s="411">
        <v>314.7</v>
      </c>
      <c r="AY90" s="412" t="s">
        <v>197</v>
      </c>
      <c r="AZ90" s="411">
        <v>58</v>
      </c>
      <c r="BA90" s="411">
        <v>62.4</v>
      </c>
      <c r="BB90" s="411">
        <v>62.2</v>
      </c>
      <c r="BC90" s="411">
        <v>103.8</v>
      </c>
      <c r="BD90" s="411">
        <v>72.099999999999994</v>
      </c>
      <c r="BE90" s="411">
        <v>78.7</v>
      </c>
      <c r="BF90" s="411">
        <v>74.900000000000006</v>
      </c>
      <c r="BG90" s="411">
        <v>61.5</v>
      </c>
      <c r="BH90" s="411">
        <v>62.4</v>
      </c>
      <c r="BI90" s="411">
        <v>36.200000000000003</v>
      </c>
      <c r="BJ90" s="411">
        <v>33.6</v>
      </c>
      <c r="BK90" s="411">
        <v>35</v>
      </c>
      <c r="BL90" s="411">
        <v>20.399999999999999</v>
      </c>
      <c r="BM90" s="411">
        <v>40.9</v>
      </c>
      <c r="BN90" s="411">
        <v>35.6</v>
      </c>
      <c r="BO90" s="412" t="s">
        <v>197</v>
      </c>
      <c r="BP90" s="411">
        <v>90.5</v>
      </c>
      <c r="BQ90" s="411">
        <v>72.7</v>
      </c>
      <c r="BR90" s="411">
        <v>50.2</v>
      </c>
      <c r="BS90" s="411">
        <v>76.2</v>
      </c>
      <c r="BT90" s="411">
        <v>64.400000000000006</v>
      </c>
      <c r="BU90" s="411">
        <v>12.4</v>
      </c>
      <c r="BV90" s="411">
        <v>52.2</v>
      </c>
      <c r="BW90" s="411">
        <v>40.4</v>
      </c>
      <c r="BX90" s="411">
        <v>88.5</v>
      </c>
      <c r="BY90" s="411">
        <v>70</v>
      </c>
      <c r="BZ90" s="411">
        <v>81.7</v>
      </c>
      <c r="CA90" s="411">
        <v>24</v>
      </c>
      <c r="CB90" s="411">
        <v>58.5</v>
      </c>
      <c r="CC90" s="411">
        <v>45.5</v>
      </c>
      <c r="CD90" s="411">
        <v>100.5</v>
      </c>
      <c r="CE90" s="411">
        <v>92.4</v>
      </c>
      <c r="CF90" s="411">
        <v>96.3</v>
      </c>
      <c r="CG90" s="412" t="s">
        <v>197</v>
      </c>
      <c r="CH90" s="412" t="s">
        <v>197</v>
      </c>
      <c r="CI90" s="412" t="s">
        <v>197</v>
      </c>
      <c r="CJ90" s="411">
        <v>40.299999999999997</v>
      </c>
      <c r="CK90" s="411">
        <v>64.7</v>
      </c>
      <c r="CL90" s="411">
        <v>54.9</v>
      </c>
      <c r="CM90" s="412" t="s">
        <v>197</v>
      </c>
      <c r="CN90" s="412" t="s">
        <v>197</v>
      </c>
      <c r="CO90" s="412" t="s">
        <v>197</v>
      </c>
      <c r="CP90" s="412" t="s">
        <v>197</v>
      </c>
      <c r="CQ90" s="412" t="s">
        <v>197</v>
      </c>
      <c r="CR90" s="412" t="s">
        <v>197</v>
      </c>
      <c r="CS90" s="412" t="s">
        <v>197</v>
      </c>
      <c r="CT90" s="412" t="s">
        <v>197</v>
      </c>
      <c r="CU90" s="412" t="s">
        <v>197</v>
      </c>
      <c r="CV90" s="412" t="s">
        <v>197</v>
      </c>
      <c r="CW90" s="411">
        <v>54.7</v>
      </c>
      <c r="CX90" s="411">
        <v>76.599999999999994</v>
      </c>
      <c r="CY90" s="411">
        <v>67.2</v>
      </c>
      <c r="CZ90" s="411">
        <v>76.7</v>
      </c>
      <c r="DA90" s="411">
        <v>8.5</v>
      </c>
      <c r="DB90" s="411">
        <v>52</v>
      </c>
      <c r="DC90" s="411">
        <v>39.299999999999997</v>
      </c>
      <c r="DD90" s="411">
        <v>77.099999999999994</v>
      </c>
      <c r="DE90" s="411">
        <v>65.8</v>
      </c>
      <c r="DF90" s="411">
        <v>72.8</v>
      </c>
      <c r="DG90" s="411">
        <v>23.6</v>
      </c>
      <c r="DH90" s="411">
        <v>64.8</v>
      </c>
      <c r="DI90" s="411">
        <v>51.2</v>
      </c>
      <c r="DJ90" s="411">
        <v>119.4</v>
      </c>
      <c r="DK90" s="411">
        <v>122.3</v>
      </c>
      <c r="DL90" s="411">
        <v>121</v>
      </c>
      <c r="DM90" s="411">
        <v>42.5</v>
      </c>
      <c r="DN90" s="411">
        <v>64.7</v>
      </c>
      <c r="DO90" s="411">
        <v>56.6</v>
      </c>
      <c r="DP90" s="412" t="s">
        <v>197</v>
      </c>
      <c r="DQ90" s="412" t="s">
        <v>197</v>
      </c>
      <c r="DR90" s="412" t="s">
        <v>197</v>
      </c>
      <c r="DS90" s="412" t="s">
        <v>197</v>
      </c>
      <c r="DT90" s="412" t="s">
        <v>197</v>
      </c>
      <c r="DU90" s="412" t="s">
        <v>197</v>
      </c>
      <c r="DV90" s="411">
        <v>27.1</v>
      </c>
      <c r="DW90" s="411">
        <v>83.5</v>
      </c>
      <c r="DX90" s="411">
        <v>64.8</v>
      </c>
      <c r="DY90" s="411">
        <v>120.9</v>
      </c>
      <c r="DZ90" s="411">
        <v>87.5</v>
      </c>
      <c r="EA90" s="411">
        <v>106</v>
      </c>
      <c r="EB90" s="412" t="s">
        <v>197</v>
      </c>
      <c r="EC90" s="411">
        <v>35.4</v>
      </c>
      <c r="ED90" s="411">
        <v>26.1</v>
      </c>
      <c r="EE90" s="411">
        <v>95.6</v>
      </c>
      <c r="EF90" s="411">
        <v>13.9</v>
      </c>
      <c r="EG90" s="411">
        <v>68.3</v>
      </c>
      <c r="EH90" s="411">
        <v>45.8</v>
      </c>
      <c r="EI90" s="412" t="s">
        <v>197</v>
      </c>
      <c r="EJ90" s="412" t="s">
        <v>197</v>
      </c>
      <c r="EK90" s="412" t="s">
        <v>197</v>
      </c>
      <c r="EL90" s="412" t="s">
        <v>197</v>
      </c>
      <c r="EM90" s="412" t="s">
        <v>197</v>
      </c>
      <c r="EN90" s="412" t="s">
        <v>197</v>
      </c>
      <c r="EO90" s="412" t="s">
        <v>197</v>
      </c>
      <c r="EP90" s="412" t="s">
        <v>197</v>
      </c>
      <c r="EQ90" s="412" t="s">
        <v>197</v>
      </c>
      <c r="ER90" s="412" t="s">
        <v>197</v>
      </c>
      <c r="ES90" s="412" t="s">
        <v>197</v>
      </c>
      <c r="ET90" s="411">
        <v>64.400000000000006</v>
      </c>
      <c r="EU90" s="412" t="s">
        <v>197</v>
      </c>
      <c r="EV90" s="411">
        <v>68.2</v>
      </c>
      <c r="EW90" s="411">
        <v>71.5</v>
      </c>
      <c r="EX90" s="411">
        <v>70.5</v>
      </c>
      <c r="EY90" s="411">
        <v>121.5</v>
      </c>
      <c r="EZ90" s="411">
        <v>67</v>
      </c>
      <c r="FA90" s="411">
        <v>105.9</v>
      </c>
      <c r="FB90" s="411">
        <v>90.6</v>
      </c>
      <c r="FC90" s="411">
        <v>22</v>
      </c>
      <c r="FD90" s="411">
        <v>59</v>
      </c>
      <c r="FE90" s="411">
        <v>114.2</v>
      </c>
      <c r="FF90" s="411">
        <v>90.8</v>
      </c>
      <c r="FG90" s="411">
        <v>31.6</v>
      </c>
      <c r="FH90" s="411">
        <v>37.5</v>
      </c>
      <c r="FI90" s="411">
        <v>33.299999999999997</v>
      </c>
      <c r="FJ90" s="411">
        <v>17.600000000000001</v>
      </c>
      <c r="FK90" s="411">
        <v>39.799999999999997</v>
      </c>
      <c r="FL90" s="411">
        <v>30</v>
      </c>
      <c r="FM90" s="411">
        <v>47.8</v>
      </c>
      <c r="FN90" s="411">
        <v>69.900000000000006</v>
      </c>
      <c r="FO90" s="411">
        <v>57.2</v>
      </c>
      <c r="FP90" s="411">
        <v>71.7</v>
      </c>
      <c r="FQ90" s="411">
        <v>112.5</v>
      </c>
      <c r="FR90" s="411">
        <v>98.3</v>
      </c>
      <c r="FS90" s="411">
        <v>36.299999999999997</v>
      </c>
      <c r="FT90" s="411">
        <v>42.4</v>
      </c>
      <c r="FU90" s="411">
        <v>38.6</v>
      </c>
      <c r="FV90" s="411">
        <v>52.7</v>
      </c>
      <c r="FW90" s="411">
        <v>40.1</v>
      </c>
      <c r="FX90" s="411">
        <v>46.3</v>
      </c>
      <c r="FY90" s="411">
        <v>45.6</v>
      </c>
      <c r="FZ90" s="411">
        <v>45.6</v>
      </c>
      <c r="GA90" s="411">
        <v>70.900000000000006</v>
      </c>
      <c r="GB90" s="411">
        <v>87.1</v>
      </c>
      <c r="GC90" s="411">
        <v>84.1</v>
      </c>
      <c r="GD90" s="411">
        <v>27</v>
      </c>
      <c r="GE90" s="411">
        <v>19</v>
      </c>
      <c r="GF90" s="411">
        <v>24.2</v>
      </c>
      <c r="GG90" s="412" t="s">
        <v>197</v>
      </c>
      <c r="GH90" s="412" t="s">
        <v>197</v>
      </c>
      <c r="GI90" s="412" t="s">
        <v>197</v>
      </c>
      <c r="GJ90" s="412" t="s">
        <v>197</v>
      </c>
      <c r="GK90" s="412" t="s">
        <v>197</v>
      </c>
      <c r="GL90" s="412" t="s">
        <v>197</v>
      </c>
      <c r="GM90" s="411">
        <v>79.099999999999994</v>
      </c>
      <c r="GN90" s="411">
        <v>38.1</v>
      </c>
      <c r="GO90" s="411">
        <v>52.6</v>
      </c>
      <c r="GP90" s="411">
        <v>25.8</v>
      </c>
      <c r="GQ90" s="411">
        <v>54.4</v>
      </c>
      <c r="GR90" s="411">
        <v>44.2</v>
      </c>
      <c r="GS90" s="411">
        <v>13.7</v>
      </c>
      <c r="GT90" s="411">
        <v>52.2</v>
      </c>
      <c r="GU90" s="411">
        <v>44.4</v>
      </c>
      <c r="GV90" s="412" t="s">
        <v>197</v>
      </c>
      <c r="GW90" s="412" t="s">
        <v>197</v>
      </c>
      <c r="GX90" s="412" t="s">
        <v>197</v>
      </c>
      <c r="GY90" s="411">
        <v>71.3</v>
      </c>
      <c r="GZ90" s="411">
        <v>75.7</v>
      </c>
      <c r="HA90" s="411">
        <v>73.5</v>
      </c>
      <c r="HB90" s="411">
        <v>64.099999999999994</v>
      </c>
      <c r="HC90" s="411">
        <v>116</v>
      </c>
      <c r="HD90" s="411">
        <v>100.2</v>
      </c>
      <c r="HE90" s="411">
        <v>9.9</v>
      </c>
      <c r="HF90" s="411">
        <v>19</v>
      </c>
      <c r="HG90" s="411">
        <v>18.5</v>
      </c>
      <c r="HH90" s="412" t="s">
        <v>197</v>
      </c>
      <c r="HI90" s="412" t="s">
        <v>197</v>
      </c>
      <c r="HJ90" s="412" t="s">
        <v>197</v>
      </c>
      <c r="HK90" s="412" t="s">
        <v>197</v>
      </c>
      <c r="HL90" s="412" t="s">
        <v>197</v>
      </c>
      <c r="HM90" s="412" t="s">
        <v>197</v>
      </c>
      <c r="HN90" s="412" t="s">
        <v>197</v>
      </c>
      <c r="HO90" s="412" t="s">
        <v>197</v>
      </c>
      <c r="HP90" s="412" t="s">
        <v>197</v>
      </c>
      <c r="HQ90" s="412" t="s">
        <v>197</v>
      </c>
      <c r="HR90" s="412" t="s">
        <v>197</v>
      </c>
      <c r="HS90" s="412" t="s">
        <v>197</v>
      </c>
      <c r="HT90" s="412" t="s">
        <v>197</v>
      </c>
      <c r="HU90" s="411">
        <v>64.7</v>
      </c>
      <c r="HV90" s="411">
        <v>56.6</v>
      </c>
      <c r="HW90" s="411">
        <v>57</v>
      </c>
      <c r="HX90" s="411">
        <v>53.5</v>
      </c>
      <c r="HY90" s="412" t="s">
        <v>197</v>
      </c>
      <c r="HZ90" s="411">
        <v>25.6</v>
      </c>
      <c r="IA90" s="412" t="s">
        <v>197</v>
      </c>
      <c r="IB90" s="412" t="s">
        <v>197</v>
      </c>
      <c r="IC90" s="412" t="s">
        <v>197</v>
      </c>
      <c r="ID90" s="411">
        <v>7.3</v>
      </c>
      <c r="IE90" s="412" t="s">
        <v>197</v>
      </c>
      <c r="IF90" s="411">
        <v>437</v>
      </c>
      <c r="IG90" s="412" t="s">
        <v>197</v>
      </c>
      <c r="IH90" s="411">
        <v>191.5</v>
      </c>
      <c r="II90" s="411">
        <v>374.8</v>
      </c>
      <c r="IJ90" s="411">
        <v>260.89999999999998</v>
      </c>
      <c r="IK90" s="412" t="s">
        <v>197</v>
      </c>
      <c r="IL90" s="412" t="s">
        <v>197</v>
      </c>
      <c r="IM90" s="412" t="s">
        <v>197</v>
      </c>
      <c r="IN90" s="412" t="s">
        <v>197</v>
      </c>
      <c r="IO90" s="411">
        <v>314.2</v>
      </c>
      <c r="IP90" s="412" t="s">
        <v>197</v>
      </c>
      <c r="IQ90" s="411">
        <v>68.2</v>
      </c>
      <c r="IR90" s="411">
        <v>115.4</v>
      </c>
      <c r="IS90" s="411">
        <v>128.30000000000001</v>
      </c>
      <c r="IT90" s="411">
        <v>123.5</v>
      </c>
      <c r="IU90" s="411">
        <v>79.3</v>
      </c>
      <c r="IV90" s="411">
        <v>32.1</v>
      </c>
      <c r="IW90" s="411">
        <v>41.9</v>
      </c>
      <c r="IX90" s="412" t="s">
        <v>197</v>
      </c>
      <c r="IY90" s="412" t="s">
        <v>197</v>
      </c>
      <c r="IZ90" s="412" t="s">
        <v>197</v>
      </c>
      <c r="JA90" s="412" t="s">
        <v>197</v>
      </c>
      <c r="JB90" s="412" t="s">
        <v>197</v>
      </c>
      <c r="JC90" s="411">
        <v>26.7</v>
      </c>
      <c r="JD90" s="411">
        <v>50.5</v>
      </c>
      <c r="JE90" s="411">
        <v>45.1</v>
      </c>
      <c r="JF90" s="48" t="s">
        <v>87</v>
      </c>
      <c r="JG90" s="48">
        <v>228.5</v>
      </c>
      <c r="JH90" s="48">
        <v>236.9</v>
      </c>
      <c r="JI90" s="48">
        <v>109.1</v>
      </c>
      <c r="JJ90" s="48">
        <v>136.30000000000001</v>
      </c>
      <c r="JK90" s="48">
        <v>116.4</v>
      </c>
      <c r="JL90" s="48">
        <v>140.30000000000001</v>
      </c>
      <c r="JM90" s="48">
        <v>156.4</v>
      </c>
      <c r="JN90" s="48">
        <v>164.3</v>
      </c>
      <c r="JO90" s="48">
        <v>66.900000000000006</v>
      </c>
    </row>
    <row r="91" spans="1:275">
      <c r="A91" s="45"/>
      <c r="B91" s="46" t="s">
        <v>1807</v>
      </c>
      <c r="C91" s="300" t="s">
        <v>1308</v>
      </c>
      <c r="D91" s="46" t="s">
        <v>98</v>
      </c>
      <c r="E91" s="300" t="s">
        <v>10</v>
      </c>
      <c r="F91" s="47" t="s">
        <v>197</v>
      </c>
      <c r="G91" s="47" t="s">
        <v>197</v>
      </c>
      <c r="H91" s="411">
        <v>58.5</v>
      </c>
      <c r="I91" s="411">
        <v>58.4</v>
      </c>
      <c r="J91" s="411">
        <v>55.5</v>
      </c>
      <c r="K91" s="411">
        <v>46.7</v>
      </c>
      <c r="L91" s="411">
        <v>42.6</v>
      </c>
      <c r="M91" s="411">
        <v>60.4</v>
      </c>
      <c r="N91" s="411">
        <v>80.3</v>
      </c>
      <c r="O91" s="411">
        <v>56.4</v>
      </c>
      <c r="P91" s="411">
        <v>52.9</v>
      </c>
      <c r="Q91" s="411">
        <v>95</v>
      </c>
      <c r="R91" s="411">
        <v>52.6</v>
      </c>
      <c r="S91" s="411">
        <v>72.8</v>
      </c>
      <c r="T91" s="411">
        <v>40.700000000000003</v>
      </c>
      <c r="U91" s="411">
        <v>101</v>
      </c>
      <c r="V91" s="412" t="s">
        <v>197</v>
      </c>
      <c r="W91" s="411">
        <v>38.4</v>
      </c>
      <c r="X91" s="412" t="s">
        <v>197</v>
      </c>
      <c r="Y91" s="411">
        <v>64.099999999999994</v>
      </c>
      <c r="Z91" s="411">
        <v>71.900000000000006</v>
      </c>
      <c r="AA91" s="411">
        <v>49.3</v>
      </c>
      <c r="AB91" s="411">
        <v>77.5</v>
      </c>
      <c r="AC91" s="411">
        <v>135</v>
      </c>
      <c r="AD91" s="411">
        <v>112.4</v>
      </c>
      <c r="AE91" s="411">
        <v>52.4</v>
      </c>
      <c r="AF91" s="411">
        <v>61.1</v>
      </c>
      <c r="AG91" s="411">
        <v>84.5</v>
      </c>
      <c r="AH91" s="411">
        <v>77.599999999999994</v>
      </c>
      <c r="AI91" s="412" t="s">
        <v>197</v>
      </c>
      <c r="AJ91" s="412" t="s">
        <v>197</v>
      </c>
      <c r="AK91" s="412" t="s">
        <v>197</v>
      </c>
      <c r="AL91" s="412" t="s">
        <v>197</v>
      </c>
      <c r="AM91" s="412" t="s">
        <v>197</v>
      </c>
      <c r="AN91" s="411">
        <v>25.8</v>
      </c>
      <c r="AO91" s="411">
        <v>62</v>
      </c>
      <c r="AP91" s="411">
        <v>61.7</v>
      </c>
      <c r="AQ91" s="412" t="s">
        <v>197</v>
      </c>
      <c r="AR91" s="411">
        <v>61.7</v>
      </c>
      <c r="AS91" s="412" t="s">
        <v>197</v>
      </c>
      <c r="AT91" s="411">
        <v>42.5</v>
      </c>
      <c r="AU91" s="412" t="s">
        <v>197</v>
      </c>
      <c r="AV91" s="411">
        <v>40.5</v>
      </c>
      <c r="AW91" s="411">
        <v>289.5</v>
      </c>
      <c r="AX91" s="412" t="s">
        <v>197</v>
      </c>
      <c r="AY91" s="412" t="s">
        <v>197</v>
      </c>
      <c r="AZ91" s="411">
        <v>47.8</v>
      </c>
      <c r="BA91" s="411">
        <v>46.8</v>
      </c>
      <c r="BB91" s="411">
        <v>46.9</v>
      </c>
      <c r="BC91" s="411">
        <v>90.3</v>
      </c>
      <c r="BD91" s="411">
        <v>65.8</v>
      </c>
      <c r="BE91" s="411">
        <v>70.900000000000006</v>
      </c>
      <c r="BF91" s="411">
        <v>82.8</v>
      </c>
      <c r="BG91" s="411">
        <v>55.5</v>
      </c>
      <c r="BH91" s="411">
        <v>57.4</v>
      </c>
      <c r="BI91" s="411">
        <v>12.9</v>
      </c>
      <c r="BJ91" s="411">
        <v>9.1</v>
      </c>
      <c r="BK91" s="411">
        <v>11.1</v>
      </c>
      <c r="BL91" s="411">
        <v>10.6</v>
      </c>
      <c r="BM91" s="411">
        <v>20.399999999999999</v>
      </c>
      <c r="BN91" s="411">
        <v>17.8</v>
      </c>
      <c r="BO91" s="412" t="s">
        <v>197</v>
      </c>
      <c r="BP91" s="412" t="s">
        <v>197</v>
      </c>
      <c r="BQ91" s="412" t="s">
        <v>197</v>
      </c>
      <c r="BR91" s="411">
        <v>27.5</v>
      </c>
      <c r="BS91" s="411">
        <v>48.9</v>
      </c>
      <c r="BT91" s="411">
        <v>39.1</v>
      </c>
      <c r="BU91" s="412" t="s">
        <v>197</v>
      </c>
      <c r="BV91" s="412" t="s">
        <v>197</v>
      </c>
      <c r="BW91" s="412" t="s">
        <v>197</v>
      </c>
      <c r="BX91" s="411">
        <v>2.1</v>
      </c>
      <c r="BY91" s="411">
        <v>1.8</v>
      </c>
      <c r="BZ91" s="411">
        <v>2</v>
      </c>
      <c r="CA91" s="412" t="s">
        <v>197</v>
      </c>
      <c r="CB91" s="412" t="s">
        <v>197</v>
      </c>
      <c r="CC91" s="412" t="s">
        <v>197</v>
      </c>
      <c r="CD91" s="412" t="s">
        <v>197</v>
      </c>
      <c r="CE91" s="412" t="s">
        <v>197</v>
      </c>
      <c r="CF91" s="412" t="s">
        <v>197</v>
      </c>
      <c r="CG91" s="412" t="s">
        <v>197</v>
      </c>
      <c r="CH91" s="412" t="s">
        <v>197</v>
      </c>
      <c r="CI91" s="412" t="s">
        <v>197</v>
      </c>
      <c r="CJ91" s="411">
        <v>48.1</v>
      </c>
      <c r="CK91" s="411">
        <v>40.4</v>
      </c>
      <c r="CL91" s="411">
        <v>43.5</v>
      </c>
      <c r="CM91" s="412" t="s">
        <v>197</v>
      </c>
      <c r="CN91" s="412" t="s">
        <v>197</v>
      </c>
      <c r="CO91" s="412" t="s">
        <v>197</v>
      </c>
      <c r="CP91" s="412" t="s">
        <v>197</v>
      </c>
      <c r="CQ91" s="412" t="s">
        <v>197</v>
      </c>
      <c r="CR91" s="412" t="s">
        <v>197</v>
      </c>
      <c r="CS91" s="412" t="s">
        <v>197</v>
      </c>
      <c r="CT91" s="411">
        <v>47.2</v>
      </c>
      <c r="CU91" s="411">
        <v>125</v>
      </c>
      <c r="CV91" s="411">
        <v>91.8</v>
      </c>
      <c r="CW91" s="411">
        <v>29.1</v>
      </c>
      <c r="CX91" s="411">
        <v>49.6</v>
      </c>
      <c r="CY91" s="411">
        <v>40.9</v>
      </c>
      <c r="CZ91" s="412" t="s">
        <v>197</v>
      </c>
      <c r="DA91" s="412" t="s">
        <v>197</v>
      </c>
      <c r="DB91" s="412" t="s">
        <v>197</v>
      </c>
      <c r="DC91" s="412" t="s">
        <v>197</v>
      </c>
      <c r="DD91" s="411">
        <v>2.1</v>
      </c>
      <c r="DE91" s="411">
        <v>1.1000000000000001</v>
      </c>
      <c r="DF91" s="411">
        <v>1.7</v>
      </c>
      <c r="DG91" s="412" t="s">
        <v>197</v>
      </c>
      <c r="DH91" s="412" t="s">
        <v>197</v>
      </c>
      <c r="DI91" s="412" t="s">
        <v>197</v>
      </c>
      <c r="DJ91" s="412" t="s">
        <v>197</v>
      </c>
      <c r="DK91" s="412" t="s">
        <v>197</v>
      </c>
      <c r="DL91" s="412" t="s">
        <v>197</v>
      </c>
      <c r="DM91" s="411">
        <v>40.799999999999997</v>
      </c>
      <c r="DN91" s="411">
        <v>39</v>
      </c>
      <c r="DO91" s="411">
        <v>39.6</v>
      </c>
      <c r="DP91" s="412" t="s">
        <v>197</v>
      </c>
      <c r="DQ91" s="412" t="s">
        <v>197</v>
      </c>
      <c r="DR91" s="412" t="s">
        <v>197</v>
      </c>
      <c r="DS91" s="412" t="s">
        <v>197</v>
      </c>
      <c r="DT91" s="412" t="s">
        <v>197</v>
      </c>
      <c r="DU91" s="412" t="s">
        <v>197</v>
      </c>
      <c r="DV91" s="412" t="s">
        <v>197</v>
      </c>
      <c r="DW91" s="412" t="s">
        <v>197</v>
      </c>
      <c r="DX91" s="412" t="s">
        <v>197</v>
      </c>
      <c r="DY91" s="412" t="s">
        <v>197</v>
      </c>
      <c r="DZ91" s="412" t="s">
        <v>197</v>
      </c>
      <c r="EA91" s="412" t="s">
        <v>197</v>
      </c>
      <c r="EB91" s="412" t="s">
        <v>197</v>
      </c>
      <c r="EC91" s="412" t="s">
        <v>197</v>
      </c>
      <c r="ED91" s="412" t="s">
        <v>197</v>
      </c>
      <c r="EE91" s="412" t="s">
        <v>197</v>
      </c>
      <c r="EF91" s="412" t="s">
        <v>197</v>
      </c>
      <c r="EG91" s="412" t="s">
        <v>197</v>
      </c>
      <c r="EH91" s="412" t="s">
        <v>197</v>
      </c>
      <c r="EI91" s="411">
        <v>95</v>
      </c>
      <c r="EJ91" s="411">
        <v>122.6</v>
      </c>
      <c r="EK91" s="411">
        <v>112.9</v>
      </c>
      <c r="EL91" s="412" t="s">
        <v>197</v>
      </c>
      <c r="EM91" s="412" t="s">
        <v>197</v>
      </c>
      <c r="EN91" s="412" t="s">
        <v>197</v>
      </c>
      <c r="EO91" s="412" t="s">
        <v>197</v>
      </c>
      <c r="EP91" s="412" t="s">
        <v>197</v>
      </c>
      <c r="EQ91" s="412" t="s">
        <v>197</v>
      </c>
      <c r="ER91" s="412" t="s">
        <v>197</v>
      </c>
      <c r="ES91" s="412" t="s">
        <v>197</v>
      </c>
      <c r="ET91" s="411">
        <v>88.5</v>
      </c>
      <c r="EU91" s="412" t="s">
        <v>197</v>
      </c>
      <c r="EV91" s="411">
        <v>58.9</v>
      </c>
      <c r="EW91" s="411">
        <v>69.3</v>
      </c>
      <c r="EX91" s="411">
        <v>66.099999999999994</v>
      </c>
      <c r="EY91" s="412" t="s">
        <v>197</v>
      </c>
      <c r="EZ91" s="411">
        <v>68.8</v>
      </c>
      <c r="FA91" s="411">
        <v>73.3</v>
      </c>
      <c r="FB91" s="411">
        <v>71.5</v>
      </c>
      <c r="FC91" s="412" t="s">
        <v>197</v>
      </c>
      <c r="FD91" s="411">
        <v>73</v>
      </c>
      <c r="FE91" s="411">
        <v>69.7</v>
      </c>
      <c r="FF91" s="411">
        <v>71.099999999999994</v>
      </c>
      <c r="FG91" s="412" t="s">
        <v>197</v>
      </c>
      <c r="FH91" s="412" t="s">
        <v>197</v>
      </c>
      <c r="FI91" s="412" t="s">
        <v>197</v>
      </c>
      <c r="FJ91" s="411">
        <v>72</v>
      </c>
      <c r="FK91" s="411">
        <v>98.8</v>
      </c>
      <c r="FL91" s="411">
        <v>86.9</v>
      </c>
      <c r="FM91" s="411">
        <v>23.4</v>
      </c>
      <c r="FN91" s="411">
        <v>72.8</v>
      </c>
      <c r="FO91" s="411">
        <v>44.4</v>
      </c>
      <c r="FP91" s="411">
        <v>80</v>
      </c>
      <c r="FQ91" s="411">
        <v>65.900000000000006</v>
      </c>
      <c r="FR91" s="411">
        <v>70.8</v>
      </c>
      <c r="FS91" s="411">
        <v>23.5</v>
      </c>
      <c r="FT91" s="411">
        <v>64.3</v>
      </c>
      <c r="FU91" s="411">
        <v>38.799999999999997</v>
      </c>
      <c r="FV91" s="411">
        <v>38.700000000000003</v>
      </c>
      <c r="FW91" s="412" t="s">
        <v>197</v>
      </c>
      <c r="FX91" s="411">
        <v>38.200000000000003</v>
      </c>
      <c r="FY91" s="411">
        <v>57.6</v>
      </c>
      <c r="FZ91" s="411">
        <v>57.5</v>
      </c>
      <c r="GA91" s="411">
        <v>54.5</v>
      </c>
      <c r="GB91" s="411">
        <v>67</v>
      </c>
      <c r="GC91" s="411">
        <v>64.7</v>
      </c>
      <c r="GD91" s="412" t="s">
        <v>197</v>
      </c>
      <c r="GE91" s="412" t="s">
        <v>197</v>
      </c>
      <c r="GF91" s="412" t="s">
        <v>197</v>
      </c>
      <c r="GG91" s="412" t="s">
        <v>197</v>
      </c>
      <c r="GH91" s="411">
        <v>11.9</v>
      </c>
      <c r="GI91" s="411">
        <v>11.8</v>
      </c>
      <c r="GJ91" s="412" t="s">
        <v>197</v>
      </c>
      <c r="GK91" s="412" t="s">
        <v>197</v>
      </c>
      <c r="GL91" s="412" t="s">
        <v>197</v>
      </c>
      <c r="GM91" s="411">
        <v>271.10000000000002</v>
      </c>
      <c r="GN91" s="411">
        <v>189.8</v>
      </c>
      <c r="GO91" s="411">
        <v>218.6</v>
      </c>
      <c r="GP91" s="411">
        <v>50.6</v>
      </c>
      <c r="GQ91" s="411">
        <v>56.8</v>
      </c>
      <c r="GR91" s="411">
        <v>54.6</v>
      </c>
      <c r="GS91" s="411">
        <v>49.4</v>
      </c>
      <c r="GT91" s="411">
        <v>21.3</v>
      </c>
      <c r="GU91" s="411">
        <v>27</v>
      </c>
      <c r="GV91" s="412" t="s">
        <v>197</v>
      </c>
      <c r="GW91" s="412" t="s">
        <v>197</v>
      </c>
      <c r="GX91" s="412" t="s">
        <v>197</v>
      </c>
      <c r="GY91" s="412" t="s">
        <v>197</v>
      </c>
      <c r="GZ91" s="412" t="s">
        <v>197</v>
      </c>
      <c r="HA91" s="412" t="s">
        <v>197</v>
      </c>
      <c r="HB91" s="411">
        <v>21.8</v>
      </c>
      <c r="HC91" s="411">
        <v>36.6</v>
      </c>
      <c r="HD91" s="411">
        <v>32.1</v>
      </c>
      <c r="HE91" s="412" t="s">
        <v>197</v>
      </c>
      <c r="HF91" s="412" t="s">
        <v>197</v>
      </c>
      <c r="HG91" s="412" t="s">
        <v>197</v>
      </c>
      <c r="HH91" s="412" t="s">
        <v>197</v>
      </c>
      <c r="HI91" s="411">
        <v>39.4</v>
      </c>
      <c r="HJ91" s="411">
        <v>45.7</v>
      </c>
      <c r="HK91" s="411">
        <v>42.7</v>
      </c>
      <c r="HL91" s="411">
        <v>30.3</v>
      </c>
      <c r="HM91" s="411">
        <v>39.1</v>
      </c>
      <c r="HN91" s="411">
        <v>36.6</v>
      </c>
      <c r="HO91" s="412" t="s">
        <v>197</v>
      </c>
      <c r="HP91" s="412" t="s">
        <v>197</v>
      </c>
      <c r="HQ91" s="412" t="s">
        <v>197</v>
      </c>
      <c r="HR91" s="412" t="s">
        <v>197</v>
      </c>
      <c r="HS91" s="412" t="s">
        <v>197</v>
      </c>
      <c r="HT91" s="412" t="s">
        <v>197</v>
      </c>
      <c r="HU91" s="411">
        <v>195.2</v>
      </c>
      <c r="HV91" s="411">
        <v>75.5</v>
      </c>
      <c r="HW91" s="411">
        <v>81.599999999999994</v>
      </c>
      <c r="HX91" s="412" t="s">
        <v>197</v>
      </c>
      <c r="HY91" s="412" t="s">
        <v>197</v>
      </c>
      <c r="HZ91" s="412" t="s">
        <v>197</v>
      </c>
      <c r="IA91" s="412" t="s">
        <v>197</v>
      </c>
      <c r="IB91" s="412" t="s">
        <v>197</v>
      </c>
      <c r="IC91" s="412" t="s">
        <v>197</v>
      </c>
      <c r="ID91" s="411">
        <v>5</v>
      </c>
      <c r="IE91" s="412" t="s">
        <v>197</v>
      </c>
      <c r="IF91" s="412" t="s">
        <v>197</v>
      </c>
      <c r="IG91" s="412" t="s">
        <v>197</v>
      </c>
      <c r="IH91" s="411">
        <v>90.5</v>
      </c>
      <c r="II91" s="411">
        <v>42.1</v>
      </c>
      <c r="IJ91" s="411">
        <v>41.2</v>
      </c>
      <c r="IK91" s="412" t="s">
        <v>197</v>
      </c>
      <c r="IL91" s="412" t="s">
        <v>197</v>
      </c>
      <c r="IM91" s="412" t="s">
        <v>197</v>
      </c>
      <c r="IN91" s="412" t="s">
        <v>197</v>
      </c>
      <c r="IO91" s="411">
        <v>34.9</v>
      </c>
      <c r="IP91" s="412" t="s">
        <v>197</v>
      </c>
      <c r="IQ91" s="411">
        <v>17</v>
      </c>
      <c r="IR91" s="411">
        <v>88.2</v>
      </c>
      <c r="IS91" s="411">
        <v>74.099999999999994</v>
      </c>
      <c r="IT91" s="411">
        <v>79.3</v>
      </c>
      <c r="IU91" s="412" t="s">
        <v>197</v>
      </c>
      <c r="IV91" s="412" t="s">
        <v>197</v>
      </c>
      <c r="IW91" s="412" t="s">
        <v>197</v>
      </c>
      <c r="IX91" s="412" t="s">
        <v>197</v>
      </c>
      <c r="IY91" s="412" t="s">
        <v>197</v>
      </c>
      <c r="IZ91" s="412" t="s">
        <v>197</v>
      </c>
      <c r="JA91" s="412" t="s">
        <v>197</v>
      </c>
      <c r="JB91" s="411">
        <v>79.599999999999994</v>
      </c>
      <c r="JC91" s="412" t="s">
        <v>197</v>
      </c>
      <c r="JD91" s="412" t="s">
        <v>197</v>
      </c>
      <c r="JE91" s="412" t="s">
        <v>197</v>
      </c>
      <c r="JF91" s="49" t="s">
        <v>87</v>
      </c>
      <c r="JG91" s="49">
        <v>117.4</v>
      </c>
      <c r="JH91" s="49">
        <v>117.3</v>
      </c>
      <c r="JI91" s="49">
        <v>70.599999999999994</v>
      </c>
      <c r="JJ91" s="49">
        <v>86.1</v>
      </c>
      <c r="JK91" s="49">
        <v>78.599999999999994</v>
      </c>
      <c r="JL91" s="49">
        <v>96</v>
      </c>
      <c r="JM91" s="49">
        <v>64.099999999999994</v>
      </c>
      <c r="JN91" s="49">
        <v>79.099999999999994</v>
      </c>
      <c r="JO91" s="49" t="s">
        <v>87</v>
      </c>
    </row>
    <row r="92" spans="1:275">
      <c r="A92" s="45"/>
      <c r="B92" s="46" t="s">
        <v>1808</v>
      </c>
      <c r="C92" s="300" t="s">
        <v>1309</v>
      </c>
      <c r="D92" s="46" t="s">
        <v>98</v>
      </c>
      <c r="E92" s="300" t="s">
        <v>10</v>
      </c>
      <c r="F92" s="47" t="s">
        <v>197</v>
      </c>
      <c r="G92" s="47" t="s">
        <v>197</v>
      </c>
      <c r="H92" s="411">
        <v>74.099999999999994</v>
      </c>
      <c r="I92" s="411">
        <v>77.099999999999994</v>
      </c>
      <c r="J92" s="411">
        <v>70.5</v>
      </c>
      <c r="K92" s="411">
        <v>107.6</v>
      </c>
      <c r="L92" s="411">
        <v>69.099999999999994</v>
      </c>
      <c r="M92" s="411">
        <v>89</v>
      </c>
      <c r="N92" s="411">
        <v>62.9</v>
      </c>
      <c r="O92" s="411">
        <v>70.5</v>
      </c>
      <c r="P92" s="411">
        <v>77.400000000000006</v>
      </c>
      <c r="Q92" s="411">
        <v>88.4</v>
      </c>
      <c r="R92" s="411">
        <v>99.5</v>
      </c>
      <c r="S92" s="411">
        <v>83.6</v>
      </c>
      <c r="T92" s="411">
        <v>104</v>
      </c>
      <c r="U92" s="411">
        <v>53</v>
      </c>
      <c r="V92" s="411">
        <v>34.700000000000003</v>
      </c>
      <c r="W92" s="412" t="s">
        <v>197</v>
      </c>
      <c r="X92" s="412" t="s">
        <v>197</v>
      </c>
      <c r="Y92" s="411">
        <v>81.7</v>
      </c>
      <c r="Z92" s="411">
        <v>94.1</v>
      </c>
      <c r="AA92" s="411">
        <v>24.6</v>
      </c>
      <c r="AB92" s="411">
        <v>84.8</v>
      </c>
      <c r="AC92" s="411">
        <v>90.2</v>
      </c>
      <c r="AD92" s="411">
        <v>58.4</v>
      </c>
      <c r="AE92" s="411">
        <v>81.2</v>
      </c>
      <c r="AF92" s="411">
        <v>60.2</v>
      </c>
      <c r="AG92" s="411">
        <v>72.900000000000006</v>
      </c>
      <c r="AH92" s="411">
        <v>70.900000000000006</v>
      </c>
      <c r="AI92" s="412" t="s">
        <v>197</v>
      </c>
      <c r="AJ92" s="411">
        <v>73.599999999999994</v>
      </c>
      <c r="AK92" s="411">
        <v>45.7</v>
      </c>
      <c r="AL92" s="412" t="s">
        <v>197</v>
      </c>
      <c r="AM92" s="412" t="s">
        <v>197</v>
      </c>
      <c r="AN92" s="411">
        <v>35.1</v>
      </c>
      <c r="AO92" s="411">
        <v>30.1</v>
      </c>
      <c r="AP92" s="411">
        <v>30.2</v>
      </c>
      <c r="AQ92" s="412" t="s">
        <v>197</v>
      </c>
      <c r="AR92" s="411">
        <v>55.1</v>
      </c>
      <c r="AS92" s="412" t="s">
        <v>197</v>
      </c>
      <c r="AT92" s="411">
        <v>64.599999999999994</v>
      </c>
      <c r="AU92" s="412" t="s">
        <v>197</v>
      </c>
      <c r="AV92" s="411">
        <v>39.299999999999997</v>
      </c>
      <c r="AW92" s="412" t="s">
        <v>197</v>
      </c>
      <c r="AX92" s="412" t="s">
        <v>197</v>
      </c>
      <c r="AY92" s="412" t="s">
        <v>197</v>
      </c>
      <c r="AZ92" s="411">
        <v>50.4</v>
      </c>
      <c r="BA92" s="411">
        <v>62.6</v>
      </c>
      <c r="BB92" s="411">
        <v>62.1</v>
      </c>
      <c r="BC92" s="411">
        <v>83.4</v>
      </c>
      <c r="BD92" s="411">
        <v>67.900000000000006</v>
      </c>
      <c r="BE92" s="411">
        <v>71.2</v>
      </c>
      <c r="BF92" s="411">
        <v>71.2</v>
      </c>
      <c r="BG92" s="411">
        <v>59.7</v>
      </c>
      <c r="BH92" s="411">
        <v>60.4</v>
      </c>
      <c r="BI92" s="411">
        <v>46.2</v>
      </c>
      <c r="BJ92" s="411">
        <v>69.3</v>
      </c>
      <c r="BK92" s="411">
        <v>57.5</v>
      </c>
      <c r="BL92" s="411">
        <v>12.7</v>
      </c>
      <c r="BM92" s="411">
        <v>51.1</v>
      </c>
      <c r="BN92" s="411">
        <v>40.9</v>
      </c>
      <c r="BO92" s="412" t="s">
        <v>197</v>
      </c>
      <c r="BP92" s="412" t="s">
        <v>197</v>
      </c>
      <c r="BQ92" s="412" t="s">
        <v>197</v>
      </c>
      <c r="BR92" s="412" t="s">
        <v>197</v>
      </c>
      <c r="BS92" s="412" t="s">
        <v>197</v>
      </c>
      <c r="BT92" s="412" t="s">
        <v>197</v>
      </c>
      <c r="BU92" s="411">
        <v>56.5</v>
      </c>
      <c r="BV92" s="411">
        <v>77</v>
      </c>
      <c r="BW92" s="411">
        <v>70.7</v>
      </c>
      <c r="BX92" s="411">
        <v>47.4</v>
      </c>
      <c r="BY92" s="411">
        <v>50.7</v>
      </c>
      <c r="BZ92" s="411">
        <v>48.6</v>
      </c>
      <c r="CA92" s="411">
        <v>49.5</v>
      </c>
      <c r="CB92" s="411">
        <v>49.4</v>
      </c>
      <c r="CC92" s="411">
        <v>49.5</v>
      </c>
      <c r="CD92" s="411">
        <v>45.2</v>
      </c>
      <c r="CE92" s="411">
        <v>207.6</v>
      </c>
      <c r="CF92" s="411">
        <v>128.30000000000001</v>
      </c>
      <c r="CG92" s="412" t="s">
        <v>197</v>
      </c>
      <c r="CH92" s="412" t="s">
        <v>197</v>
      </c>
      <c r="CI92" s="412" t="s">
        <v>197</v>
      </c>
      <c r="CJ92" s="411">
        <v>34.9</v>
      </c>
      <c r="CK92" s="411">
        <v>63.7</v>
      </c>
      <c r="CL92" s="411">
        <v>51.9</v>
      </c>
      <c r="CM92" s="412" t="s">
        <v>197</v>
      </c>
      <c r="CN92" s="412" t="s">
        <v>197</v>
      </c>
      <c r="CO92" s="412" t="s">
        <v>197</v>
      </c>
      <c r="CP92" s="412" t="s">
        <v>197</v>
      </c>
      <c r="CQ92" s="412" t="s">
        <v>197</v>
      </c>
      <c r="CR92" s="412" t="s">
        <v>197</v>
      </c>
      <c r="CS92" s="412" t="s">
        <v>197</v>
      </c>
      <c r="CT92" s="412" t="s">
        <v>197</v>
      </c>
      <c r="CU92" s="412" t="s">
        <v>197</v>
      </c>
      <c r="CV92" s="412" t="s">
        <v>197</v>
      </c>
      <c r="CW92" s="412" t="s">
        <v>197</v>
      </c>
      <c r="CX92" s="412" t="s">
        <v>197</v>
      </c>
      <c r="CY92" s="412" t="s">
        <v>197</v>
      </c>
      <c r="CZ92" s="412" t="s">
        <v>197</v>
      </c>
      <c r="DA92" s="411">
        <v>29.5</v>
      </c>
      <c r="DB92" s="411">
        <v>63.7</v>
      </c>
      <c r="DC92" s="411">
        <v>53.3</v>
      </c>
      <c r="DD92" s="411">
        <v>55</v>
      </c>
      <c r="DE92" s="411">
        <v>67.900000000000006</v>
      </c>
      <c r="DF92" s="411">
        <v>59.9</v>
      </c>
      <c r="DG92" s="411">
        <v>44.4</v>
      </c>
      <c r="DH92" s="411">
        <v>45.2</v>
      </c>
      <c r="DI92" s="411">
        <v>44.9</v>
      </c>
      <c r="DJ92" s="411">
        <v>43.1</v>
      </c>
      <c r="DK92" s="411">
        <v>216.8</v>
      </c>
      <c r="DL92" s="411">
        <v>136.69999999999999</v>
      </c>
      <c r="DM92" s="411">
        <v>56.7</v>
      </c>
      <c r="DN92" s="411">
        <v>72.400000000000006</v>
      </c>
      <c r="DO92" s="411">
        <v>66.599999999999994</v>
      </c>
      <c r="DP92" s="412" t="s">
        <v>197</v>
      </c>
      <c r="DQ92" s="412" t="s">
        <v>197</v>
      </c>
      <c r="DR92" s="412" t="s">
        <v>197</v>
      </c>
      <c r="DS92" s="412" t="s">
        <v>197</v>
      </c>
      <c r="DT92" s="412" t="s">
        <v>197</v>
      </c>
      <c r="DU92" s="412" t="s">
        <v>197</v>
      </c>
      <c r="DV92" s="412" t="s">
        <v>197</v>
      </c>
      <c r="DW92" s="412" t="s">
        <v>197</v>
      </c>
      <c r="DX92" s="412" t="s">
        <v>197</v>
      </c>
      <c r="DY92" s="411">
        <v>21</v>
      </c>
      <c r="DZ92" s="411">
        <v>37.6</v>
      </c>
      <c r="EA92" s="411">
        <v>28.3</v>
      </c>
      <c r="EB92" s="411">
        <v>19</v>
      </c>
      <c r="EC92" s="411">
        <v>23.2</v>
      </c>
      <c r="ED92" s="411">
        <v>22.1</v>
      </c>
      <c r="EE92" s="412" t="s">
        <v>197</v>
      </c>
      <c r="EF92" s="412" t="s">
        <v>197</v>
      </c>
      <c r="EG92" s="412" t="s">
        <v>197</v>
      </c>
      <c r="EH92" s="412" t="s">
        <v>197</v>
      </c>
      <c r="EI92" s="412" t="s">
        <v>197</v>
      </c>
      <c r="EJ92" s="412" t="s">
        <v>197</v>
      </c>
      <c r="EK92" s="412" t="s">
        <v>197</v>
      </c>
      <c r="EL92" s="411">
        <v>10</v>
      </c>
      <c r="EM92" s="412" t="s">
        <v>197</v>
      </c>
      <c r="EN92" s="412" t="s">
        <v>197</v>
      </c>
      <c r="EO92" s="412" t="s">
        <v>197</v>
      </c>
      <c r="EP92" s="412" t="s">
        <v>197</v>
      </c>
      <c r="EQ92" s="412" t="s">
        <v>197</v>
      </c>
      <c r="ER92" s="412" t="s">
        <v>197</v>
      </c>
      <c r="ES92" s="412" t="s">
        <v>197</v>
      </c>
      <c r="ET92" s="411">
        <v>66.599999999999994</v>
      </c>
      <c r="EU92" s="412" t="s">
        <v>197</v>
      </c>
      <c r="EV92" s="411">
        <v>82.8</v>
      </c>
      <c r="EW92" s="411">
        <v>80.8</v>
      </c>
      <c r="EX92" s="411">
        <v>81.400000000000006</v>
      </c>
      <c r="EY92" s="411">
        <v>24</v>
      </c>
      <c r="EZ92" s="411">
        <v>17.399999999999999</v>
      </c>
      <c r="FA92" s="411">
        <v>101.1</v>
      </c>
      <c r="FB92" s="411">
        <v>68.2</v>
      </c>
      <c r="FC92" s="412" t="s">
        <v>197</v>
      </c>
      <c r="FD92" s="411">
        <v>12.3</v>
      </c>
      <c r="FE92" s="411">
        <v>47.9</v>
      </c>
      <c r="FF92" s="411">
        <v>32.799999999999997</v>
      </c>
      <c r="FG92" s="411">
        <v>51.1</v>
      </c>
      <c r="FH92" s="411">
        <v>18.5</v>
      </c>
      <c r="FI92" s="411">
        <v>41.3</v>
      </c>
      <c r="FJ92" s="411">
        <v>22.3</v>
      </c>
      <c r="FK92" s="411">
        <v>60.6</v>
      </c>
      <c r="FL92" s="411">
        <v>43.6</v>
      </c>
      <c r="FM92" s="411">
        <v>44.9</v>
      </c>
      <c r="FN92" s="411">
        <v>86.5</v>
      </c>
      <c r="FO92" s="411">
        <v>62.4</v>
      </c>
      <c r="FP92" s="411">
        <v>16.7</v>
      </c>
      <c r="FQ92" s="411">
        <v>107.3</v>
      </c>
      <c r="FR92" s="411">
        <v>75.8</v>
      </c>
      <c r="FS92" s="411">
        <v>65.8</v>
      </c>
      <c r="FT92" s="411">
        <v>84.5</v>
      </c>
      <c r="FU92" s="411">
        <v>72.8</v>
      </c>
      <c r="FV92" s="411">
        <v>62</v>
      </c>
      <c r="FW92" s="411">
        <v>46.4</v>
      </c>
      <c r="FX92" s="411">
        <v>76.099999999999994</v>
      </c>
      <c r="FY92" s="411">
        <v>61.1</v>
      </c>
      <c r="FZ92" s="411">
        <v>61.2</v>
      </c>
      <c r="GA92" s="411">
        <v>70.900000000000006</v>
      </c>
      <c r="GB92" s="411">
        <v>104.6</v>
      </c>
      <c r="GC92" s="411">
        <v>98.3</v>
      </c>
      <c r="GD92" s="411">
        <v>110.2</v>
      </c>
      <c r="GE92" s="412" t="s">
        <v>197</v>
      </c>
      <c r="GF92" s="411">
        <v>71.900000000000006</v>
      </c>
      <c r="GG92" s="411">
        <v>2.2000000000000002</v>
      </c>
      <c r="GH92" s="411">
        <v>26.4</v>
      </c>
      <c r="GI92" s="411">
        <v>26.2</v>
      </c>
      <c r="GJ92" s="412" t="s">
        <v>197</v>
      </c>
      <c r="GK92" s="412" t="s">
        <v>197</v>
      </c>
      <c r="GL92" s="412" t="s">
        <v>197</v>
      </c>
      <c r="GM92" s="411">
        <v>38.299999999999997</v>
      </c>
      <c r="GN92" s="411">
        <v>82.1</v>
      </c>
      <c r="GO92" s="411">
        <v>66.400000000000006</v>
      </c>
      <c r="GP92" s="411">
        <v>28.6</v>
      </c>
      <c r="GQ92" s="411">
        <v>100.5</v>
      </c>
      <c r="GR92" s="411">
        <v>74.8</v>
      </c>
      <c r="GS92" s="411">
        <v>176.9</v>
      </c>
      <c r="GT92" s="411">
        <v>350.6</v>
      </c>
      <c r="GU92" s="411">
        <v>315.39999999999998</v>
      </c>
      <c r="GV92" s="411">
        <v>20.2</v>
      </c>
      <c r="GW92" s="411">
        <v>28.2</v>
      </c>
      <c r="GX92" s="411">
        <v>24.9</v>
      </c>
      <c r="GY92" s="411">
        <v>69.5</v>
      </c>
      <c r="GZ92" s="411">
        <v>57.5</v>
      </c>
      <c r="HA92" s="411">
        <v>63.4</v>
      </c>
      <c r="HB92" s="411">
        <v>53.6</v>
      </c>
      <c r="HC92" s="411">
        <v>72.900000000000006</v>
      </c>
      <c r="HD92" s="411">
        <v>67</v>
      </c>
      <c r="HE92" s="411">
        <v>12.8</v>
      </c>
      <c r="HF92" s="411">
        <v>94.2</v>
      </c>
      <c r="HG92" s="411">
        <v>89.8</v>
      </c>
      <c r="HH92" s="412" t="s">
        <v>197</v>
      </c>
      <c r="HI92" s="411">
        <v>108.9</v>
      </c>
      <c r="HJ92" s="411">
        <v>75.2</v>
      </c>
      <c r="HK92" s="411">
        <v>91.4</v>
      </c>
      <c r="HL92" s="411">
        <v>72</v>
      </c>
      <c r="HM92" s="411">
        <v>91.9</v>
      </c>
      <c r="HN92" s="411">
        <v>86.3</v>
      </c>
      <c r="HO92" s="412" t="s">
        <v>197</v>
      </c>
      <c r="HP92" s="412" t="s">
        <v>197</v>
      </c>
      <c r="HQ92" s="412" t="s">
        <v>197</v>
      </c>
      <c r="HR92" s="412" t="s">
        <v>197</v>
      </c>
      <c r="HS92" s="412" t="s">
        <v>197</v>
      </c>
      <c r="HT92" s="412" t="s">
        <v>197</v>
      </c>
      <c r="HU92" s="411">
        <v>144.1</v>
      </c>
      <c r="HV92" s="411">
        <v>84.5</v>
      </c>
      <c r="HW92" s="411">
        <v>87.7</v>
      </c>
      <c r="HX92" s="412" t="s">
        <v>197</v>
      </c>
      <c r="HY92" s="412" t="s">
        <v>197</v>
      </c>
      <c r="HZ92" s="411">
        <v>74.7</v>
      </c>
      <c r="IA92" s="412" t="s">
        <v>197</v>
      </c>
      <c r="IB92" s="412" t="s">
        <v>197</v>
      </c>
      <c r="IC92" s="412" t="s">
        <v>197</v>
      </c>
      <c r="ID92" s="411">
        <v>1</v>
      </c>
      <c r="IE92" s="412" t="s">
        <v>197</v>
      </c>
      <c r="IF92" s="412" t="s">
        <v>197</v>
      </c>
      <c r="IG92" s="412" t="s">
        <v>197</v>
      </c>
      <c r="IH92" s="411">
        <v>113.4</v>
      </c>
      <c r="II92" s="411">
        <v>24.9</v>
      </c>
      <c r="IJ92" s="411">
        <v>18.100000000000001</v>
      </c>
      <c r="IK92" s="411">
        <v>56.4</v>
      </c>
      <c r="IL92" s="412" t="s">
        <v>197</v>
      </c>
      <c r="IM92" s="412" t="s">
        <v>197</v>
      </c>
      <c r="IN92" s="412" t="s">
        <v>197</v>
      </c>
      <c r="IO92" s="411">
        <v>31.6</v>
      </c>
      <c r="IP92" s="412" t="s">
        <v>197</v>
      </c>
      <c r="IQ92" s="411">
        <v>109.1</v>
      </c>
      <c r="IR92" s="411">
        <v>81.900000000000006</v>
      </c>
      <c r="IS92" s="411">
        <v>64.3</v>
      </c>
      <c r="IT92" s="411">
        <v>70.8</v>
      </c>
      <c r="IU92" s="411">
        <v>38.6</v>
      </c>
      <c r="IV92" s="411">
        <v>66</v>
      </c>
      <c r="IW92" s="411">
        <v>60.3</v>
      </c>
      <c r="IX92" s="412" t="s">
        <v>197</v>
      </c>
      <c r="IY92" s="411">
        <v>91.1</v>
      </c>
      <c r="IZ92" s="411">
        <v>63.7</v>
      </c>
      <c r="JA92" s="411">
        <v>25.3</v>
      </c>
      <c r="JB92" s="412" t="s">
        <v>197</v>
      </c>
      <c r="JC92" s="411">
        <v>48.8</v>
      </c>
      <c r="JD92" s="411">
        <v>53.1</v>
      </c>
      <c r="JE92" s="411">
        <v>52.1</v>
      </c>
      <c r="JF92" s="48" t="s">
        <v>87</v>
      </c>
      <c r="JG92" s="48">
        <v>157.4</v>
      </c>
      <c r="JH92" s="48">
        <v>64.5</v>
      </c>
      <c r="JI92" s="48">
        <v>77.099999999999994</v>
      </c>
      <c r="JJ92" s="48">
        <v>91.3</v>
      </c>
      <c r="JK92" s="48">
        <v>68</v>
      </c>
      <c r="JL92" s="48">
        <v>90.6</v>
      </c>
      <c r="JM92" s="48">
        <v>115.7</v>
      </c>
      <c r="JN92" s="48">
        <v>110.9</v>
      </c>
      <c r="JO92" s="48">
        <v>133.19999999999999</v>
      </c>
    </row>
    <row r="93" spans="1:275">
      <c r="A93" s="45"/>
      <c r="B93" s="46" t="s">
        <v>1809</v>
      </c>
      <c r="C93" s="300" t="s">
        <v>1310</v>
      </c>
      <c r="D93" s="46" t="s">
        <v>98</v>
      </c>
      <c r="E93" s="300" t="s">
        <v>10</v>
      </c>
      <c r="F93" s="47" t="s">
        <v>197</v>
      </c>
      <c r="G93" s="47" t="s">
        <v>197</v>
      </c>
      <c r="H93" s="411">
        <v>81.2</v>
      </c>
      <c r="I93" s="411">
        <v>83.7</v>
      </c>
      <c r="J93" s="411">
        <v>89</v>
      </c>
      <c r="K93" s="411">
        <v>102.1</v>
      </c>
      <c r="L93" s="411">
        <v>99.3</v>
      </c>
      <c r="M93" s="411">
        <v>60.7</v>
      </c>
      <c r="N93" s="411">
        <v>67.400000000000006</v>
      </c>
      <c r="O93" s="411">
        <v>108.1</v>
      </c>
      <c r="P93" s="411">
        <v>61.1</v>
      </c>
      <c r="Q93" s="411">
        <v>38.200000000000003</v>
      </c>
      <c r="R93" s="411">
        <v>64.2</v>
      </c>
      <c r="S93" s="411">
        <v>92.7</v>
      </c>
      <c r="T93" s="411">
        <v>142.69999999999999</v>
      </c>
      <c r="U93" s="411">
        <v>106.6</v>
      </c>
      <c r="V93" s="411">
        <v>60.5</v>
      </c>
      <c r="W93" s="411">
        <v>65.599999999999994</v>
      </c>
      <c r="X93" s="411">
        <v>134.4</v>
      </c>
      <c r="Y93" s="411">
        <v>106.1</v>
      </c>
      <c r="Z93" s="411">
        <v>49.4</v>
      </c>
      <c r="AA93" s="411">
        <v>174.3</v>
      </c>
      <c r="AB93" s="411">
        <v>70.7</v>
      </c>
      <c r="AC93" s="411">
        <v>203.9</v>
      </c>
      <c r="AD93" s="411">
        <v>70.5</v>
      </c>
      <c r="AE93" s="411">
        <v>108.6</v>
      </c>
      <c r="AF93" s="411">
        <v>101.4</v>
      </c>
      <c r="AG93" s="411">
        <v>67.8</v>
      </c>
      <c r="AH93" s="411">
        <v>76.3</v>
      </c>
      <c r="AI93" s="412" t="s">
        <v>197</v>
      </c>
      <c r="AJ93" s="411">
        <v>134.30000000000001</v>
      </c>
      <c r="AK93" s="411">
        <v>66.5</v>
      </c>
      <c r="AL93" s="412" t="s">
        <v>197</v>
      </c>
      <c r="AM93" s="411">
        <v>75</v>
      </c>
      <c r="AN93" s="411">
        <v>4.8</v>
      </c>
      <c r="AO93" s="411">
        <v>60.4</v>
      </c>
      <c r="AP93" s="411">
        <v>59.8</v>
      </c>
      <c r="AQ93" s="411">
        <v>31.4</v>
      </c>
      <c r="AR93" s="411">
        <v>113.4</v>
      </c>
      <c r="AS93" s="412" t="s">
        <v>197</v>
      </c>
      <c r="AT93" s="411">
        <v>69.3</v>
      </c>
      <c r="AU93" s="412" t="s">
        <v>197</v>
      </c>
      <c r="AV93" s="411">
        <v>49</v>
      </c>
      <c r="AW93" s="411">
        <v>94.3</v>
      </c>
      <c r="AX93" s="411">
        <v>73.3</v>
      </c>
      <c r="AY93" s="411">
        <v>289</v>
      </c>
      <c r="AZ93" s="411">
        <v>61.2</v>
      </c>
      <c r="BA93" s="411">
        <v>74.400000000000006</v>
      </c>
      <c r="BB93" s="411">
        <v>73.900000000000006</v>
      </c>
      <c r="BC93" s="411">
        <v>75.7</v>
      </c>
      <c r="BD93" s="411">
        <v>101</v>
      </c>
      <c r="BE93" s="411">
        <v>95.7</v>
      </c>
      <c r="BF93" s="411">
        <v>71.900000000000006</v>
      </c>
      <c r="BG93" s="411">
        <v>77.3</v>
      </c>
      <c r="BH93" s="411">
        <v>77</v>
      </c>
      <c r="BI93" s="411">
        <v>89.8</v>
      </c>
      <c r="BJ93" s="411">
        <v>132.5</v>
      </c>
      <c r="BK93" s="411">
        <v>110.6</v>
      </c>
      <c r="BL93" s="411">
        <v>79</v>
      </c>
      <c r="BM93" s="411">
        <v>231.4</v>
      </c>
      <c r="BN93" s="411">
        <v>191.2</v>
      </c>
      <c r="BO93" s="412" t="s">
        <v>197</v>
      </c>
      <c r="BP93" s="411">
        <v>112.6</v>
      </c>
      <c r="BQ93" s="411">
        <v>107.2</v>
      </c>
      <c r="BR93" s="411">
        <v>61.4</v>
      </c>
      <c r="BS93" s="411">
        <v>117</v>
      </c>
      <c r="BT93" s="411">
        <v>91.7</v>
      </c>
      <c r="BU93" s="411">
        <v>35.5</v>
      </c>
      <c r="BV93" s="411">
        <v>73.7</v>
      </c>
      <c r="BW93" s="411">
        <v>62.3</v>
      </c>
      <c r="BX93" s="411">
        <v>37.9</v>
      </c>
      <c r="BY93" s="411">
        <v>57.8</v>
      </c>
      <c r="BZ93" s="411">
        <v>45.2</v>
      </c>
      <c r="CA93" s="411">
        <v>6.9</v>
      </c>
      <c r="CB93" s="411">
        <v>15.3</v>
      </c>
      <c r="CC93" s="411">
        <v>12.1</v>
      </c>
      <c r="CD93" s="411">
        <v>59.2</v>
      </c>
      <c r="CE93" s="411">
        <v>88.7</v>
      </c>
      <c r="CF93" s="411">
        <v>74.599999999999994</v>
      </c>
      <c r="CG93" s="412" t="s">
        <v>197</v>
      </c>
      <c r="CH93" s="412" t="s">
        <v>197</v>
      </c>
      <c r="CI93" s="412" t="s">
        <v>197</v>
      </c>
      <c r="CJ93" s="411">
        <v>86.8</v>
      </c>
      <c r="CK93" s="411">
        <v>132.19999999999999</v>
      </c>
      <c r="CL93" s="411">
        <v>113.9</v>
      </c>
      <c r="CM93" s="412" t="s">
        <v>197</v>
      </c>
      <c r="CN93" s="412" t="s">
        <v>197</v>
      </c>
      <c r="CO93" s="412" t="s">
        <v>197</v>
      </c>
      <c r="CP93" s="412" t="s">
        <v>197</v>
      </c>
      <c r="CQ93" s="412" t="s">
        <v>197</v>
      </c>
      <c r="CR93" s="412" t="s">
        <v>197</v>
      </c>
      <c r="CS93" s="412" t="s">
        <v>197</v>
      </c>
      <c r="CT93" s="411">
        <v>42.9</v>
      </c>
      <c r="CU93" s="411">
        <v>80.099999999999994</v>
      </c>
      <c r="CV93" s="411">
        <v>64.099999999999994</v>
      </c>
      <c r="CW93" s="411">
        <v>58.3</v>
      </c>
      <c r="CX93" s="411">
        <v>96.6</v>
      </c>
      <c r="CY93" s="411">
        <v>80.2</v>
      </c>
      <c r="CZ93" s="411">
        <v>94.5</v>
      </c>
      <c r="DA93" s="411">
        <v>33.299999999999997</v>
      </c>
      <c r="DB93" s="411">
        <v>62.1</v>
      </c>
      <c r="DC93" s="411">
        <v>53.6</v>
      </c>
      <c r="DD93" s="411">
        <v>35.9</v>
      </c>
      <c r="DE93" s="411">
        <v>57.1</v>
      </c>
      <c r="DF93" s="411">
        <v>43.9</v>
      </c>
      <c r="DG93" s="411">
        <v>5.9</v>
      </c>
      <c r="DH93" s="411">
        <v>7.8</v>
      </c>
      <c r="DI93" s="411">
        <v>7.1</v>
      </c>
      <c r="DJ93" s="411">
        <v>62.9</v>
      </c>
      <c r="DK93" s="411">
        <v>90.5</v>
      </c>
      <c r="DL93" s="411">
        <v>78</v>
      </c>
      <c r="DM93" s="411">
        <v>83.8</v>
      </c>
      <c r="DN93" s="411">
        <v>134.1</v>
      </c>
      <c r="DO93" s="411">
        <v>115.7</v>
      </c>
      <c r="DP93" s="412" t="s">
        <v>197</v>
      </c>
      <c r="DQ93" s="412" t="s">
        <v>197</v>
      </c>
      <c r="DR93" s="412" t="s">
        <v>197</v>
      </c>
      <c r="DS93" s="412" t="s">
        <v>197</v>
      </c>
      <c r="DT93" s="412" t="s">
        <v>197</v>
      </c>
      <c r="DU93" s="412" t="s">
        <v>197</v>
      </c>
      <c r="DV93" s="411">
        <v>22.9</v>
      </c>
      <c r="DW93" s="411">
        <v>34.200000000000003</v>
      </c>
      <c r="DX93" s="411">
        <v>30.5</v>
      </c>
      <c r="DY93" s="411">
        <v>56.8</v>
      </c>
      <c r="DZ93" s="411">
        <v>90.8</v>
      </c>
      <c r="EA93" s="411">
        <v>72</v>
      </c>
      <c r="EB93" s="411">
        <v>22.9</v>
      </c>
      <c r="EC93" s="411">
        <v>59.2</v>
      </c>
      <c r="ED93" s="411">
        <v>49.6</v>
      </c>
      <c r="EE93" s="411">
        <v>358.5</v>
      </c>
      <c r="EF93" s="411">
        <v>142.4</v>
      </c>
      <c r="EG93" s="411">
        <v>182.2</v>
      </c>
      <c r="EH93" s="411">
        <v>165.8</v>
      </c>
      <c r="EI93" s="411">
        <v>51.9</v>
      </c>
      <c r="EJ93" s="411">
        <v>77</v>
      </c>
      <c r="EK93" s="411">
        <v>68.099999999999994</v>
      </c>
      <c r="EL93" s="411">
        <v>22.3</v>
      </c>
      <c r="EM93" s="411">
        <v>76.8</v>
      </c>
      <c r="EN93" s="411">
        <v>72.2</v>
      </c>
      <c r="EO93" s="411">
        <v>74.5</v>
      </c>
      <c r="EP93" s="412" t="s">
        <v>197</v>
      </c>
      <c r="EQ93" s="412" t="s">
        <v>197</v>
      </c>
      <c r="ER93" s="412" t="s">
        <v>197</v>
      </c>
      <c r="ES93" s="412" t="s">
        <v>197</v>
      </c>
      <c r="ET93" s="411">
        <v>60.9</v>
      </c>
      <c r="EU93" s="412" t="s">
        <v>197</v>
      </c>
      <c r="EV93" s="411">
        <v>80.8</v>
      </c>
      <c r="EW93" s="411">
        <v>89.3</v>
      </c>
      <c r="EX93" s="411">
        <v>86.7</v>
      </c>
      <c r="EY93" s="411">
        <v>113.4</v>
      </c>
      <c r="EZ93" s="411">
        <v>38.5</v>
      </c>
      <c r="FA93" s="411">
        <v>108.2</v>
      </c>
      <c r="FB93" s="411">
        <v>80.8</v>
      </c>
      <c r="FC93" s="411">
        <v>8.1999999999999993</v>
      </c>
      <c r="FD93" s="411">
        <v>27.7</v>
      </c>
      <c r="FE93" s="411">
        <v>56.4</v>
      </c>
      <c r="FF93" s="411">
        <v>44.2</v>
      </c>
      <c r="FG93" s="411">
        <v>13.3</v>
      </c>
      <c r="FH93" s="411">
        <v>31.7</v>
      </c>
      <c r="FI93" s="411">
        <v>18.7</v>
      </c>
      <c r="FJ93" s="411">
        <v>41.5</v>
      </c>
      <c r="FK93" s="411">
        <v>119.2</v>
      </c>
      <c r="FL93" s="411">
        <v>84.7</v>
      </c>
      <c r="FM93" s="411">
        <v>46.9</v>
      </c>
      <c r="FN93" s="411">
        <v>71.2</v>
      </c>
      <c r="FO93" s="411">
        <v>57.2</v>
      </c>
      <c r="FP93" s="411">
        <v>42.4</v>
      </c>
      <c r="FQ93" s="411">
        <v>112.4</v>
      </c>
      <c r="FR93" s="411">
        <v>88.1</v>
      </c>
      <c r="FS93" s="411">
        <v>59.2</v>
      </c>
      <c r="FT93" s="411">
        <v>62.2</v>
      </c>
      <c r="FU93" s="411">
        <v>60.3</v>
      </c>
      <c r="FV93" s="411">
        <v>88.9</v>
      </c>
      <c r="FW93" s="411">
        <v>58.2</v>
      </c>
      <c r="FX93" s="411">
        <v>47.8</v>
      </c>
      <c r="FY93" s="411">
        <v>57.1</v>
      </c>
      <c r="FZ93" s="411">
        <v>57</v>
      </c>
      <c r="GA93" s="411">
        <v>80.2</v>
      </c>
      <c r="GB93" s="411">
        <v>100.5</v>
      </c>
      <c r="GC93" s="411">
        <v>96.7</v>
      </c>
      <c r="GD93" s="411">
        <v>20.100000000000001</v>
      </c>
      <c r="GE93" s="411">
        <v>11.4</v>
      </c>
      <c r="GF93" s="411">
        <v>17.100000000000001</v>
      </c>
      <c r="GG93" s="411">
        <v>33.1</v>
      </c>
      <c r="GH93" s="411">
        <v>34.6</v>
      </c>
      <c r="GI93" s="411">
        <v>34.6</v>
      </c>
      <c r="GJ93" s="411">
        <v>3.6</v>
      </c>
      <c r="GK93" s="411">
        <v>21.9</v>
      </c>
      <c r="GL93" s="411">
        <v>15.3</v>
      </c>
      <c r="GM93" s="411">
        <v>14</v>
      </c>
      <c r="GN93" s="411">
        <v>62.6</v>
      </c>
      <c r="GO93" s="411">
        <v>45.4</v>
      </c>
      <c r="GP93" s="411">
        <v>38.9</v>
      </c>
      <c r="GQ93" s="411">
        <v>67.7</v>
      </c>
      <c r="GR93" s="411">
        <v>57.4</v>
      </c>
      <c r="GS93" s="411">
        <v>238.7</v>
      </c>
      <c r="GT93" s="411">
        <v>344.7</v>
      </c>
      <c r="GU93" s="411">
        <v>323.3</v>
      </c>
      <c r="GV93" s="411">
        <v>44.2</v>
      </c>
      <c r="GW93" s="411">
        <v>11.2</v>
      </c>
      <c r="GX93" s="411">
        <v>24.8</v>
      </c>
      <c r="GY93" s="411">
        <v>76.7</v>
      </c>
      <c r="GZ93" s="411">
        <v>83</v>
      </c>
      <c r="HA93" s="411">
        <v>79.900000000000006</v>
      </c>
      <c r="HB93" s="411">
        <v>86.7</v>
      </c>
      <c r="HC93" s="411">
        <v>108</v>
      </c>
      <c r="HD93" s="411">
        <v>101.6</v>
      </c>
      <c r="HE93" s="411">
        <v>33.1</v>
      </c>
      <c r="HF93" s="411">
        <v>95.7</v>
      </c>
      <c r="HG93" s="411">
        <v>92.4</v>
      </c>
      <c r="HH93" s="411">
        <v>27</v>
      </c>
      <c r="HI93" s="411">
        <v>74.099999999999994</v>
      </c>
      <c r="HJ93" s="411">
        <v>96.4</v>
      </c>
      <c r="HK93" s="411">
        <v>85.7</v>
      </c>
      <c r="HL93" s="411">
        <v>94.8</v>
      </c>
      <c r="HM93" s="411">
        <v>138.1</v>
      </c>
      <c r="HN93" s="411">
        <v>126</v>
      </c>
      <c r="HO93" s="412" t="s">
        <v>197</v>
      </c>
      <c r="HP93" s="412" t="s">
        <v>197</v>
      </c>
      <c r="HQ93" s="412" t="s">
        <v>197</v>
      </c>
      <c r="HR93" s="412" t="s">
        <v>197</v>
      </c>
      <c r="HS93" s="412" t="s">
        <v>197</v>
      </c>
      <c r="HT93" s="412" t="s">
        <v>197</v>
      </c>
      <c r="HU93" s="411">
        <v>93.2</v>
      </c>
      <c r="HV93" s="411">
        <v>76.099999999999994</v>
      </c>
      <c r="HW93" s="411">
        <v>77</v>
      </c>
      <c r="HX93" s="411">
        <v>73.099999999999994</v>
      </c>
      <c r="HY93" s="412" t="s">
        <v>197</v>
      </c>
      <c r="HZ93" s="411">
        <v>4.3</v>
      </c>
      <c r="IA93" s="411">
        <v>51.2</v>
      </c>
      <c r="IB93" s="411">
        <v>9.4</v>
      </c>
      <c r="IC93" s="411">
        <v>32.1</v>
      </c>
      <c r="ID93" s="411">
        <v>7.1</v>
      </c>
      <c r="IE93" s="411">
        <v>466.2</v>
      </c>
      <c r="IF93" s="411">
        <v>155.9</v>
      </c>
      <c r="IG93" s="412" t="s">
        <v>197</v>
      </c>
      <c r="IH93" s="411">
        <v>178.1</v>
      </c>
      <c r="II93" s="411">
        <v>22.5</v>
      </c>
      <c r="IJ93" s="411">
        <v>10.8</v>
      </c>
      <c r="IK93" s="411">
        <v>68.7</v>
      </c>
      <c r="IL93" s="411">
        <v>112.6</v>
      </c>
      <c r="IM93" s="412" t="s">
        <v>197</v>
      </c>
      <c r="IN93" s="412" t="s">
        <v>197</v>
      </c>
      <c r="IO93" s="411">
        <v>39.6</v>
      </c>
      <c r="IP93" s="412" t="s">
        <v>197</v>
      </c>
      <c r="IQ93" s="411">
        <v>79</v>
      </c>
      <c r="IR93" s="411">
        <v>49.3</v>
      </c>
      <c r="IS93" s="411">
        <v>105</v>
      </c>
      <c r="IT93" s="411">
        <v>84.4</v>
      </c>
      <c r="IU93" s="411">
        <v>3.5</v>
      </c>
      <c r="IV93" s="411">
        <v>24.2</v>
      </c>
      <c r="IW93" s="411">
        <v>19.899999999999999</v>
      </c>
      <c r="IX93" s="412" t="s">
        <v>197</v>
      </c>
      <c r="IY93" s="412" t="s">
        <v>197</v>
      </c>
      <c r="IZ93" s="412" t="s">
        <v>197</v>
      </c>
      <c r="JA93" s="412" t="s">
        <v>197</v>
      </c>
      <c r="JB93" s="412" t="s">
        <v>197</v>
      </c>
      <c r="JC93" s="411">
        <v>34.1</v>
      </c>
      <c r="JD93" s="411">
        <v>60.3</v>
      </c>
      <c r="JE93" s="411">
        <v>54.4</v>
      </c>
      <c r="JF93" s="48">
        <v>50.4</v>
      </c>
      <c r="JG93" s="48">
        <v>114.5</v>
      </c>
      <c r="JH93" s="48">
        <v>182.9</v>
      </c>
      <c r="JI93" s="48">
        <v>94.9</v>
      </c>
      <c r="JJ93" s="48">
        <v>134.19999999999999</v>
      </c>
      <c r="JK93" s="48">
        <v>131.9</v>
      </c>
      <c r="JL93" s="48">
        <v>166.8</v>
      </c>
      <c r="JM93" s="48">
        <v>158.6</v>
      </c>
      <c r="JN93" s="48">
        <v>166.2</v>
      </c>
      <c r="JO93" s="48">
        <v>55.6</v>
      </c>
    </row>
    <row r="94" spans="1:275">
      <c r="A94" s="45"/>
      <c r="B94" s="46" t="s">
        <v>1810</v>
      </c>
      <c r="C94" s="300" t="s">
        <v>1311</v>
      </c>
      <c r="D94" s="46" t="s">
        <v>98</v>
      </c>
      <c r="E94" s="300" t="s">
        <v>10</v>
      </c>
      <c r="F94" s="47" t="s">
        <v>197</v>
      </c>
      <c r="G94" s="47" t="s">
        <v>197</v>
      </c>
      <c r="H94" s="411">
        <v>70.599999999999994</v>
      </c>
      <c r="I94" s="411">
        <v>71.8</v>
      </c>
      <c r="J94" s="411">
        <v>68.3</v>
      </c>
      <c r="K94" s="412" t="s">
        <v>197</v>
      </c>
      <c r="L94" s="411">
        <v>80.900000000000006</v>
      </c>
      <c r="M94" s="411">
        <v>77.5</v>
      </c>
      <c r="N94" s="411">
        <v>134.6</v>
      </c>
      <c r="O94" s="411">
        <v>223.3</v>
      </c>
      <c r="P94" s="411">
        <v>88.6</v>
      </c>
      <c r="Q94" s="411">
        <v>133.9</v>
      </c>
      <c r="R94" s="411">
        <v>69.400000000000006</v>
      </c>
      <c r="S94" s="411">
        <v>115.5</v>
      </c>
      <c r="T94" s="411">
        <v>42</v>
      </c>
      <c r="U94" s="411">
        <v>109.7</v>
      </c>
      <c r="V94" s="412" t="s">
        <v>197</v>
      </c>
      <c r="W94" s="412" t="s">
        <v>197</v>
      </c>
      <c r="X94" s="412" t="s">
        <v>197</v>
      </c>
      <c r="Y94" s="412" t="s">
        <v>197</v>
      </c>
      <c r="Z94" s="411">
        <v>324</v>
      </c>
      <c r="AA94" s="411">
        <v>53.8</v>
      </c>
      <c r="AB94" s="412" t="s">
        <v>197</v>
      </c>
      <c r="AC94" s="411">
        <v>253.5</v>
      </c>
      <c r="AD94" s="412" t="s">
        <v>197</v>
      </c>
      <c r="AE94" s="411">
        <v>192.2</v>
      </c>
      <c r="AF94" s="411">
        <v>181.6</v>
      </c>
      <c r="AG94" s="411">
        <v>124.2</v>
      </c>
      <c r="AH94" s="411">
        <v>121.1</v>
      </c>
      <c r="AI94" s="412" t="s">
        <v>197</v>
      </c>
      <c r="AJ94" s="411">
        <v>240.5</v>
      </c>
      <c r="AK94" s="412" t="s">
        <v>197</v>
      </c>
      <c r="AL94" s="412" t="s">
        <v>197</v>
      </c>
      <c r="AM94" s="412" t="s">
        <v>197</v>
      </c>
      <c r="AN94" s="412" t="s">
        <v>197</v>
      </c>
      <c r="AO94" s="412" t="s">
        <v>197</v>
      </c>
      <c r="AP94" s="412" t="s">
        <v>197</v>
      </c>
      <c r="AQ94" s="412" t="s">
        <v>197</v>
      </c>
      <c r="AR94" s="412" t="s">
        <v>197</v>
      </c>
      <c r="AS94" s="412" t="s">
        <v>197</v>
      </c>
      <c r="AT94" s="411">
        <v>160.69999999999999</v>
      </c>
      <c r="AU94" s="412" t="s">
        <v>197</v>
      </c>
      <c r="AV94" s="411">
        <v>38.5</v>
      </c>
      <c r="AW94" s="412" t="s">
        <v>197</v>
      </c>
      <c r="AX94" s="412" t="s">
        <v>197</v>
      </c>
      <c r="AY94" s="412" t="s">
        <v>197</v>
      </c>
      <c r="AZ94" s="411">
        <v>92.3</v>
      </c>
      <c r="BA94" s="411">
        <v>160.19999999999999</v>
      </c>
      <c r="BB94" s="411">
        <v>157.30000000000001</v>
      </c>
      <c r="BC94" s="411">
        <v>79.7</v>
      </c>
      <c r="BD94" s="411">
        <v>185.7</v>
      </c>
      <c r="BE94" s="411">
        <v>163.19999999999999</v>
      </c>
      <c r="BF94" s="411">
        <v>118.1</v>
      </c>
      <c r="BG94" s="411">
        <v>146.5</v>
      </c>
      <c r="BH94" s="411">
        <v>144.5</v>
      </c>
      <c r="BI94" s="411">
        <v>65.099999999999994</v>
      </c>
      <c r="BJ94" s="411">
        <v>72.400000000000006</v>
      </c>
      <c r="BK94" s="411">
        <v>68.599999999999994</v>
      </c>
      <c r="BL94" s="412" t="s">
        <v>197</v>
      </c>
      <c r="BM94" s="412" t="s">
        <v>197</v>
      </c>
      <c r="BN94" s="412" t="s">
        <v>197</v>
      </c>
      <c r="BO94" s="412" t="s">
        <v>197</v>
      </c>
      <c r="BP94" s="411">
        <v>304.60000000000002</v>
      </c>
      <c r="BQ94" s="411">
        <v>280.3</v>
      </c>
      <c r="BR94" s="412" t="s">
        <v>197</v>
      </c>
      <c r="BS94" s="412" t="s">
        <v>197</v>
      </c>
      <c r="BT94" s="412" t="s">
        <v>197</v>
      </c>
      <c r="BU94" s="411">
        <v>76.2</v>
      </c>
      <c r="BV94" s="411">
        <v>218.3</v>
      </c>
      <c r="BW94" s="411">
        <v>173.7</v>
      </c>
      <c r="BX94" s="411">
        <v>113.7</v>
      </c>
      <c r="BY94" s="411">
        <v>49.2</v>
      </c>
      <c r="BZ94" s="411">
        <v>90.5</v>
      </c>
      <c r="CA94" s="411">
        <v>630</v>
      </c>
      <c r="CB94" s="411">
        <v>581.9</v>
      </c>
      <c r="CC94" s="411">
        <v>600.79999999999995</v>
      </c>
      <c r="CD94" s="411">
        <v>238</v>
      </c>
      <c r="CE94" s="411">
        <v>280.89999999999998</v>
      </c>
      <c r="CF94" s="411">
        <v>259.8</v>
      </c>
      <c r="CG94" s="412" t="s">
        <v>197</v>
      </c>
      <c r="CH94" s="412" t="s">
        <v>197</v>
      </c>
      <c r="CI94" s="412" t="s">
        <v>197</v>
      </c>
      <c r="CJ94" s="411">
        <v>123.2</v>
      </c>
      <c r="CK94" s="411">
        <v>112</v>
      </c>
      <c r="CL94" s="411">
        <v>116.6</v>
      </c>
      <c r="CM94" s="412" t="s">
        <v>197</v>
      </c>
      <c r="CN94" s="412" t="s">
        <v>197</v>
      </c>
      <c r="CO94" s="412" t="s">
        <v>197</v>
      </c>
      <c r="CP94" s="412" t="s">
        <v>197</v>
      </c>
      <c r="CQ94" s="412" t="s">
        <v>197</v>
      </c>
      <c r="CR94" s="412" t="s">
        <v>197</v>
      </c>
      <c r="CS94" s="412" t="s">
        <v>197</v>
      </c>
      <c r="CT94" s="412" t="s">
        <v>197</v>
      </c>
      <c r="CU94" s="412" t="s">
        <v>197</v>
      </c>
      <c r="CV94" s="412" t="s">
        <v>197</v>
      </c>
      <c r="CW94" s="412" t="s">
        <v>197</v>
      </c>
      <c r="CX94" s="412" t="s">
        <v>197</v>
      </c>
      <c r="CY94" s="412" t="s">
        <v>197</v>
      </c>
      <c r="CZ94" s="412" t="s">
        <v>197</v>
      </c>
      <c r="DA94" s="411">
        <v>57.9</v>
      </c>
      <c r="DB94" s="411">
        <v>169.6</v>
      </c>
      <c r="DC94" s="411">
        <v>135</v>
      </c>
      <c r="DD94" s="411">
        <v>126.4</v>
      </c>
      <c r="DE94" s="411">
        <v>64.7</v>
      </c>
      <c r="DF94" s="411">
        <v>103.2</v>
      </c>
      <c r="DG94" s="411">
        <v>591.4</v>
      </c>
      <c r="DH94" s="411">
        <v>603.1</v>
      </c>
      <c r="DI94" s="411">
        <v>599.1</v>
      </c>
      <c r="DJ94" s="411">
        <v>282.60000000000002</v>
      </c>
      <c r="DK94" s="411">
        <v>370.3</v>
      </c>
      <c r="DL94" s="411">
        <v>329.6</v>
      </c>
      <c r="DM94" s="411">
        <v>117.4</v>
      </c>
      <c r="DN94" s="411">
        <v>140.19999999999999</v>
      </c>
      <c r="DO94" s="411">
        <v>131.69999999999999</v>
      </c>
      <c r="DP94" s="412" t="s">
        <v>197</v>
      </c>
      <c r="DQ94" s="412" t="s">
        <v>197</v>
      </c>
      <c r="DR94" s="412" t="s">
        <v>197</v>
      </c>
      <c r="DS94" s="412" t="s">
        <v>197</v>
      </c>
      <c r="DT94" s="412" t="s">
        <v>197</v>
      </c>
      <c r="DU94" s="412" t="s">
        <v>197</v>
      </c>
      <c r="DV94" s="412" t="s">
        <v>197</v>
      </c>
      <c r="DW94" s="412" t="s">
        <v>197</v>
      </c>
      <c r="DX94" s="412" t="s">
        <v>197</v>
      </c>
      <c r="DY94" s="412" t="s">
        <v>197</v>
      </c>
      <c r="DZ94" s="412" t="s">
        <v>197</v>
      </c>
      <c r="EA94" s="412" t="s">
        <v>197</v>
      </c>
      <c r="EB94" s="411">
        <v>647</v>
      </c>
      <c r="EC94" s="411">
        <v>342.7</v>
      </c>
      <c r="ED94" s="411">
        <v>427.2</v>
      </c>
      <c r="EE94" s="412" t="s">
        <v>197</v>
      </c>
      <c r="EF94" s="411">
        <v>35.9</v>
      </c>
      <c r="EG94" s="411">
        <v>26.3</v>
      </c>
      <c r="EH94" s="411">
        <v>30.4</v>
      </c>
      <c r="EI94" s="412" t="s">
        <v>197</v>
      </c>
      <c r="EJ94" s="412" t="s">
        <v>197</v>
      </c>
      <c r="EK94" s="412" t="s">
        <v>197</v>
      </c>
      <c r="EL94" s="412" t="s">
        <v>197</v>
      </c>
      <c r="EM94" s="412" t="s">
        <v>197</v>
      </c>
      <c r="EN94" s="412" t="s">
        <v>197</v>
      </c>
      <c r="EO94" s="412" t="s">
        <v>197</v>
      </c>
      <c r="EP94" s="412" t="s">
        <v>197</v>
      </c>
      <c r="EQ94" s="412" t="s">
        <v>197</v>
      </c>
      <c r="ER94" s="412" t="s">
        <v>197</v>
      </c>
      <c r="ES94" s="412" t="s">
        <v>197</v>
      </c>
      <c r="ET94" s="411">
        <v>127</v>
      </c>
      <c r="EU94" s="412" t="s">
        <v>197</v>
      </c>
      <c r="EV94" s="411">
        <v>95.7</v>
      </c>
      <c r="EW94" s="411">
        <v>88.8</v>
      </c>
      <c r="EX94" s="411">
        <v>90.9</v>
      </c>
      <c r="EY94" s="412" t="s">
        <v>197</v>
      </c>
      <c r="EZ94" s="411">
        <v>91.5</v>
      </c>
      <c r="FA94" s="411">
        <v>121.1</v>
      </c>
      <c r="FB94" s="411">
        <v>109.5</v>
      </c>
      <c r="FC94" s="412" t="s">
        <v>197</v>
      </c>
      <c r="FD94" s="411">
        <v>95.7</v>
      </c>
      <c r="FE94" s="411">
        <v>145</v>
      </c>
      <c r="FF94" s="411">
        <v>124</v>
      </c>
      <c r="FG94" s="411">
        <v>28.2</v>
      </c>
      <c r="FH94" s="411">
        <v>19</v>
      </c>
      <c r="FI94" s="411">
        <v>25.5</v>
      </c>
      <c r="FJ94" s="412" t="s">
        <v>197</v>
      </c>
      <c r="FK94" s="412" t="s">
        <v>197</v>
      </c>
      <c r="FL94" s="412" t="s">
        <v>197</v>
      </c>
      <c r="FM94" s="411">
        <v>31.2</v>
      </c>
      <c r="FN94" s="411">
        <v>53.2</v>
      </c>
      <c r="FO94" s="411">
        <v>40.5</v>
      </c>
      <c r="FP94" s="411">
        <v>111.2</v>
      </c>
      <c r="FQ94" s="411">
        <v>133.19999999999999</v>
      </c>
      <c r="FR94" s="411">
        <v>125.6</v>
      </c>
      <c r="FS94" s="411">
        <v>25.2</v>
      </c>
      <c r="FT94" s="411">
        <v>43.4</v>
      </c>
      <c r="FU94" s="411">
        <v>32</v>
      </c>
      <c r="FV94" s="411">
        <v>219.2</v>
      </c>
      <c r="FW94" s="411">
        <v>358.3</v>
      </c>
      <c r="FX94" s="411">
        <v>115.1</v>
      </c>
      <c r="FY94" s="411">
        <v>98.9</v>
      </c>
      <c r="FZ94" s="411">
        <v>99</v>
      </c>
      <c r="GA94" s="411">
        <v>106.5</v>
      </c>
      <c r="GB94" s="411">
        <v>139.69999999999999</v>
      </c>
      <c r="GC94" s="411">
        <v>133.5</v>
      </c>
      <c r="GD94" s="411">
        <v>63.1</v>
      </c>
      <c r="GE94" s="411">
        <v>7.9</v>
      </c>
      <c r="GF94" s="411">
        <v>44</v>
      </c>
      <c r="GG94" s="412" t="s">
        <v>197</v>
      </c>
      <c r="GH94" s="412" t="s">
        <v>197</v>
      </c>
      <c r="GI94" s="412" t="s">
        <v>197</v>
      </c>
      <c r="GJ94" s="412" t="s">
        <v>197</v>
      </c>
      <c r="GK94" s="412" t="s">
        <v>197</v>
      </c>
      <c r="GL94" s="412" t="s">
        <v>197</v>
      </c>
      <c r="GM94" s="411">
        <v>30.5</v>
      </c>
      <c r="GN94" s="411">
        <v>24</v>
      </c>
      <c r="GO94" s="411">
        <v>26.4</v>
      </c>
      <c r="GP94" s="411">
        <v>149.6</v>
      </c>
      <c r="GQ94" s="411">
        <v>79.5</v>
      </c>
      <c r="GR94" s="411">
        <v>104.5</v>
      </c>
      <c r="GS94" s="411">
        <v>12.3</v>
      </c>
      <c r="GT94" s="411">
        <v>43.8</v>
      </c>
      <c r="GU94" s="411">
        <v>37.4</v>
      </c>
      <c r="GV94" s="412" t="s">
        <v>197</v>
      </c>
      <c r="GW94" s="412" t="s">
        <v>197</v>
      </c>
      <c r="GX94" s="412" t="s">
        <v>197</v>
      </c>
      <c r="GY94" s="411">
        <v>104.7</v>
      </c>
      <c r="GZ94" s="411">
        <v>110.2</v>
      </c>
      <c r="HA94" s="411">
        <v>107.5</v>
      </c>
      <c r="HB94" s="411">
        <v>126.7</v>
      </c>
      <c r="HC94" s="411">
        <v>135</v>
      </c>
      <c r="HD94" s="411">
        <v>132.5</v>
      </c>
      <c r="HE94" s="411">
        <v>181.3</v>
      </c>
      <c r="HF94" s="411">
        <v>314.89999999999998</v>
      </c>
      <c r="HG94" s="411">
        <v>307.60000000000002</v>
      </c>
      <c r="HH94" s="411">
        <v>18.399999999999999</v>
      </c>
      <c r="HI94" s="412" t="s">
        <v>197</v>
      </c>
      <c r="HJ94" s="412" t="s">
        <v>197</v>
      </c>
      <c r="HK94" s="412" t="s">
        <v>197</v>
      </c>
      <c r="HL94" s="412" t="s">
        <v>197</v>
      </c>
      <c r="HM94" s="412" t="s">
        <v>197</v>
      </c>
      <c r="HN94" s="412" t="s">
        <v>197</v>
      </c>
      <c r="HO94" s="412" t="s">
        <v>197</v>
      </c>
      <c r="HP94" s="412" t="s">
        <v>197</v>
      </c>
      <c r="HQ94" s="412" t="s">
        <v>197</v>
      </c>
      <c r="HR94" s="412" t="s">
        <v>197</v>
      </c>
      <c r="HS94" s="412" t="s">
        <v>197</v>
      </c>
      <c r="HT94" s="412" t="s">
        <v>197</v>
      </c>
      <c r="HU94" s="411">
        <v>55.5</v>
      </c>
      <c r="HV94" s="411">
        <v>94.3</v>
      </c>
      <c r="HW94" s="411">
        <v>92.2</v>
      </c>
      <c r="HX94" s="412" t="s">
        <v>197</v>
      </c>
      <c r="HY94" s="412" t="s">
        <v>197</v>
      </c>
      <c r="HZ94" s="412" t="s">
        <v>197</v>
      </c>
      <c r="IA94" s="412" t="s">
        <v>197</v>
      </c>
      <c r="IB94" s="412" t="s">
        <v>197</v>
      </c>
      <c r="IC94" s="412" t="s">
        <v>197</v>
      </c>
      <c r="ID94" s="411">
        <v>12.5</v>
      </c>
      <c r="IE94" s="412" t="s">
        <v>197</v>
      </c>
      <c r="IF94" s="412" t="s">
        <v>197</v>
      </c>
      <c r="IG94" s="412" t="s">
        <v>197</v>
      </c>
      <c r="IH94" s="411">
        <v>97.3</v>
      </c>
      <c r="II94" s="412" t="s">
        <v>197</v>
      </c>
      <c r="IJ94" s="412" t="s">
        <v>197</v>
      </c>
      <c r="IK94" s="411">
        <v>148.1</v>
      </c>
      <c r="IL94" s="412" t="s">
        <v>197</v>
      </c>
      <c r="IM94" s="412" t="s">
        <v>197</v>
      </c>
      <c r="IN94" s="412" t="s">
        <v>197</v>
      </c>
      <c r="IO94" s="411">
        <v>242.4</v>
      </c>
      <c r="IP94" s="412" t="s">
        <v>197</v>
      </c>
      <c r="IQ94" s="411">
        <v>149.19999999999999</v>
      </c>
      <c r="IR94" s="411">
        <v>66.400000000000006</v>
      </c>
      <c r="IS94" s="411">
        <v>377</v>
      </c>
      <c r="IT94" s="411">
        <v>262.2</v>
      </c>
      <c r="IU94" s="411">
        <v>87.1</v>
      </c>
      <c r="IV94" s="411">
        <v>79.3</v>
      </c>
      <c r="IW94" s="411">
        <v>80.900000000000006</v>
      </c>
      <c r="IX94" s="412" t="s">
        <v>197</v>
      </c>
      <c r="IY94" s="411">
        <v>339.3</v>
      </c>
      <c r="IZ94" s="411">
        <v>332</v>
      </c>
      <c r="JA94" s="411">
        <v>276.7</v>
      </c>
      <c r="JB94" s="412" t="s">
        <v>197</v>
      </c>
      <c r="JC94" s="411">
        <v>77.900000000000006</v>
      </c>
      <c r="JD94" s="411">
        <v>154</v>
      </c>
      <c r="JE94" s="411">
        <v>136.6</v>
      </c>
      <c r="JF94" s="48" t="s">
        <v>87</v>
      </c>
      <c r="JG94" s="48" t="s">
        <v>87</v>
      </c>
      <c r="JH94" s="48" t="s">
        <v>87</v>
      </c>
      <c r="JI94" s="48">
        <v>94.6</v>
      </c>
      <c r="JJ94" s="48">
        <v>101.7</v>
      </c>
      <c r="JK94" s="48">
        <v>200.3</v>
      </c>
      <c r="JL94" s="48">
        <v>60.6</v>
      </c>
      <c r="JM94" s="48">
        <v>96.5</v>
      </c>
      <c r="JN94" s="48">
        <v>84.4</v>
      </c>
      <c r="JO94" s="48">
        <v>861.3</v>
      </c>
    </row>
    <row r="95" spans="1:275">
      <c r="A95" s="45"/>
      <c r="B95" s="46" t="s">
        <v>1811</v>
      </c>
      <c r="C95" s="300" t="s">
        <v>1312</v>
      </c>
      <c r="D95" s="46" t="s">
        <v>98</v>
      </c>
      <c r="E95" s="300" t="s">
        <v>10</v>
      </c>
      <c r="F95" s="47" t="s">
        <v>197</v>
      </c>
      <c r="G95" s="47" t="s">
        <v>197</v>
      </c>
      <c r="H95" s="411">
        <v>68.7</v>
      </c>
      <c r="I95" s="411">
        <v>68.400000000000006</v>
      </c>
      <c r="J95" s="411">
        <v>58.6</v>
      </c>
      <c r="K95" s="411">
        <v>45.6</v>
      </c>
      <c r="L95" s="411">
        <v>45.8</v>
      </c>
      <c r="M95" s="411">
        <v>83.3</v>
      </c>
      <c r="N95" s="411">
        <v>92.6</v>
      </c>
      <c r="O95" s="412" t="s">
        <v>197</v>
      </c>
      <c r="P95" s="411">
        <v>76.599999999999994</v>
      </c>
      <c r="Q95" s="411">
        <v>51.8</v>
      </c>
      <c r="R95" s="411">
        <v>128.30000000000001</v>
      </c>
      <c r="S95" s="411">
        <v>70.8</v>
      </c>
      <c r="T95" s="411">
        <v>48.1</v>
      </c>
      <c r="U95" s="411">
        <v>127.5</v>
      </c>
      <c r="V95" s="412" t="s">
        <v>197</v>
      </c>
      <c r="W95" s="412" t="s">
        <v>197</v>
      </c>
      <c r="X95" s="412" t="s">
        <v>197</v>
      </c>
      <c r="Y95" s="412" t="s">
        <v>197</v>
      </c>
      <c r="Z95" s="411">
        <v>72.5</v>
      </c>
      <c r="AA95" s="411">
        <v>66.900000000000006</v>
      </c>
      <c r="AB95" s="411">
        <v>79.8</v>
      </c>
      <c r="AC95" s="411">
        <v>257.10000000000002</v>
      </c>
      <c r="AD95" s="412" t="s">
        <v>197</v>
      </c>
      <c r="AE95" s="411">
        <v>79.2</v>
      </c>
      <c r="AF95" s="411">
        <v>38.1</v>
      </c>
      <c r="AG95" s="411">
        <v>108.5</v>
      </c>
      <c r="AH95" s="411">
        <v>79.2</v>
      </c>
      <c r="AI95" s="412" t="s">
        <v>197</v>
      </c>
      <c r="AJ95" s="412" t="s">
        <v>197</v>
      </c>
      <c r="AK95" s="411">
        <v>88</v>
      </c>
      <c r="AL95" s="412" t="s">
        <v>197</v>
      </c>
      <c r="AM95" s="412" t="s">
        <v>197</v>
      </c>
      <c r="AN95" s="411">
        <v>34.5</v>
      </c>
      <c r="AO95" s="411">
        <v>55.4</v>
      </c>
      <c r="AP95" s="411">
        <v>55.1</v>
      </c>
      <c r="AQ95" s="412" t="s">
        <v>197</v>
      </c>
      <c r="AR95" s="412" t="s">
        <v>197</v>
      </c>
      <c r="AS95" s="412" t="s">
        <v>197</v>
      </c>
      <c r="AT95" s="411">
        <v>66.5</v>
      </c>
      <c r="AU95" s="412" t="s">
        <v>197</v>
      </c>
      <c r="AV95" s="411">
        <v>212.4</v>
      </c>
      <c r="AW95" s="411">
        <v>89.7</v>
      </c>
      <c r="AX95" s="411">
        <v>168.5</v>
      </c>
      <c r="AY95" s="411">
        <v>234</v>
      </c>
      <c r="AZ95" s="411">
        <v>62.4</v>
      </c>
      <c r="BA95" s="411">
        <v>80.5</v>
      </c>
      <c r="BB95" s="411">
        <v>79.7</v>
      </c>
      <c r="BC95" s="411">
        <v>87.8</v>
      </c>
      <c r="BD95" s="411">
        <v>90.8</v>
      </c>
      <c r="BE95" s="411">
        <v>90.2</v>
      </c>
      <c r="BF95" s="411">
        <v>73.8</v>
      </c>
      <c r="BG95" s="411">
        <v>73.8</v>
      </c>
      <c r="BH95" s="411">
        <v>73.8</v>
      </c>
      <c r="BI95" s="411">
        <v>91.2</v>
      </c>
      <c r="BJ95" s="411">
        <v>138.19999999999999</v>
      </c>
      <c r="BK95" s="411">
        <v>114.2</v>
      </c>
      <c r="BL95" s="411">
        <v>59.4</v>
      </c>
      <c r="BM95" s="411">
        <v>133</v>
      </c>
      <c r="BN95" s="411">
        <v>113.4</v>
      </c>
      <c r="BO95" s="412" t="s">
        <v>197</v>
      </c>
      <c r="BP95" s="412" t="s">
        <v>197</v>
      </c>
      <c r="BQ95" s="412" t="s">
        <v>197</v>
      </c>
      <c r="BR95" s="412" t="s">
        <v>197</v>
      </c>
      <c r="BS95" s="412" t="s">
        <v>197</v>
      </c>
      <c r="BT95" s="412" t="s">
        <v>197</v>
      </c>
      <c r="BU95" s="412" t="s">
        <v>197</v>
      </c>
      <c r="BV95" s="412" t="s">
        <v>197</v>
      </c>
      <c r="BW95" s="412" t="s">
        <v>197</v>
      </c>
      <c r="BX95" s="412" t="s">
        <v>197</v>
      </c>
      <c r="BY95" s="412" t="s">
        <v>197</v>
      </c>
      <c r="BZ95" s="412" t="s">
        <v>197</v>
      </c>
      <c r="CA95" s="412" t="s">
        <v>197</v>
      </c>
      <c r="CB95" s="412" t="s">
        <v>197</v>
      </c>
      <c r="CC95" s="412" t="s">
        <v>197</v>
      </c>
      <c r="CD95" s="412" t="s">
        <v>197</v>
      </c>
      <c r="CE95" s="412" t="s">
        <v>197</v>
      </c>
      <c r="CF95" s="412" t="s">
        <v>197</v>
      </c>
      <c r="CG95" s="412" t="s">
        <v>197</v>
      </c>
      <c r="CH95" s="412" t="s">
        <v>197</v>
      </c>
      <c r="CI95" s="412" t="s">
        <v>197</v>
      </c>
      <c r="CJ95" s="412" t="s">
        <v>197</v>
      </c>
      <c r="CK95" s="412" t="s">
        <v>197</v>
      </c>
      <c r="CL95" s="412" t="s">
        <v>197</v>
      </c>
      <c r="CM95" s="412" t="s">
        <v>197</v>
      </c>
      <c r="CN95" s="412" t="s">
        <v>197</v>
      </c>
      <c r="CO95" s="412" t="s">
        <v>197</v>
      </c>
      <c r="CP95" s="412" t="s">
        <v>197</v>
      </c>
      <c r="CQ95" s="412" t="s">
        <v>197</v>
      </c>
      <c r="CR95" s="412" t="s">
        <v>197</v>
      </c>
      <c r="CS95" s="412" t="s">
        <v>197</v>
      </c>
      <c r="CT95" s="412" t="s">
        <v>197</v>
      </c>
      <c r="CU95" s="412" t="s">
        <v>197</v>
      </c>
      <c r="CV95" s="412" t="s">
        <v>197</v>
      </c>
      <c r="CW95" s="412" t="s">
        <v>197</v>
      </c>
      <c r="CX95" s="412" t="s">
        <v>197</v>
      </c>
      <c r="CY95" s="412" t="s">
        <v>197</v>
      </c>
      <c r="CZ95" s="412" t="s">
        <v>197</v>
      </c>
      <c r="DA95" s="412" t="s">
        <v>197</v>
      </c>
      <c r="DB95" s="412" t="s">
        <v>197</v>
      </c>
      <c r="DC95" s="412" t="s">
        <v>197</v>
      </c>
      <c r="DD95" s="412" t="s">
        <v>197</v>
      </c>
      <c r="DE95" s="412" t="s">
        <v>197</v>
      </c>
      <c r="DF95" s="412" t="s">
        <v>197</v>
      </c>
      <c r="DG95" s="412" t="s">
        <v>197</v>
      </c>
      <c r="DH95" s="412" t="s">
        <v>197</v>
      </c>
      <c r="DI95" s="412" t="s">
        <v>197</v>
      </c>
      <c r="DJ95" s="412" t="s">
        <v>197</v>
      </c>
      <c r="DK95" s="412" t="s">
        <v>197</v>
      </c>
      <c r="DL95" s="412" t="s">
        <v>197</v>
      </c>
      <c r="DM95" s="412" t="s">
        <v>197</v>
      </c>
      <c r="DN95" s="412" t="s">
        <v>197</v>
      </c>
      <c r="DO95" s="412" t="s">
        <v>197</v>
      </c>
      <c r="DP95" s="412" t="s">
        <v>197</v>
      </c>
      <c r="DQ95" s="412" t="s">
        <v>197</v>
      </c>
      <c r="DR95" s="412" t="s">
        <v>197</v>
      </c>
      <c r="DS95" s="412" t="s">
        <v>197</v>
      </c>
      <c r="DT95" s="412" t="s">
        <v>197</v>
      </c>
      <c r="DU95" s="412" t="s">
        <v>197</v>
      </c>
      <c r="DV95" s="412" t="s">
        <v>197</v>
      </c>
      <c r="DW95" s="412" t="s">
        <v>197</v>
      </c>
      <c r="DX95" s="412" t="s">
        <v>197</v>
      </c>
      <c r="DY95" s="412" t="s">
        <v>197</v>
      </c>
      <c r="DZ95" s="412" t="s">
        <v>197</v>
      </c>
      <c r="EA95" s="412" t="s">
        <v>197</v>
      </c>
      <c r="EB95" s="412" t="s">
        <v>197</v>
      </c>
      <c r="EC95" s="412" t="s">
        <v>197</v>
      </c>
      <c r="ED95" s="412" t="s">
        <v>197</v>
      </c>
      <c r="EE95" s="412" t="s">
        <v>197</v>
      </c>
      <c r="EF95" s="412" t="s">
        <v>197</v>
      </c>
      <c r="EG95" s="412" t="s">
        <v>197</v>
      </c>
      <c r="EH95" s="412" t="s">
        <v>197</v>
      </c>
      <c r="EI95" s="412" t="s">
        <v>197</v>
      </c>
      <c r="EJ95" s="412" t="s">
        <v>197</v>
      </c>
      <c r="EK95" s="412" t="s">
        <v>197</v>
      </c>
      <c r="EL95" s="412" t="s">
        <v>197</v>
      </c>
      <c r="EM95" s="412" t="s">
        <v>197</v>
      </c>
      <c r="EN95" s="412" t="s">
        <v>197</v>
      </c>
      <c r="EO95" s="412" t="s">
        <v>197</v>
      </c>
      <c r="EP95" s="412" t="s">
        <v>197</v>
      </c>
      <c r="EQ95" s="412" t="s">
        <v>197</v>
      </c>
      <c r="ER95" s="412" t="s">
        <v>197</v>
      </c>
      <c r="ES95" s="412" t="s">
        <v>197</v>
      </c>
      <c r="ET95" s="411">
        <v>91.1</v>
      </c>
      <c r="EU95" s="412" t="s">
        <v>197</v>
      </c>
      <c r="EV95" s="411">
        <v>74.400000000000006</v>
      </c>
      <c r="EW95" s="411">
        <v>82.8</v>
      </c>
      <c r="EX95" s="411">
        <v>80.2</v>
      </c>
      <c r="EY95" s="412" t="s">
        <v>197</v>
      </c>
      <c r="EZ95" s="411">
        <v>46.5</v>
      </c>
      <c r="FA95" s="411">
        <v>85.1</v>
      </c>
      <c r="FB95" s="411">
        <v>70</v>
      </c>
      <c r="FC95" s="412" t="s">
        <v>197</v>
      </c>
      <c r="FD95" s="411">
        <v>42.5</v>
      </c>
      <c r="FE95" s="411">
        <v>74.599999999999994</v>
      </c>
      <c r="FF95" s="411">
        <v>60.9</v>
      </c>
      <c r="FG95" s="411">
        <v>119.9</v>
      </c>
      <c r="FH95" s="411">
        <v>476.8</v>
      </c>
      <c r="FI95" s="411">
        <v>226.3</v>
      </c>
      <c r="FJ95" s="412" t="s">
        <v>197</v>
      </c>
      <c r="FK95" s="412" t="s">
        <v>197</v>
      </c>
      <c r="FL95" s="412" t="s">
        <v>197</v>
      </c>
      <c r="FM95" s="411">
        <v>49.2</v>
      </c>
      <c r="FN95" s="411">
        <v>110.9</v>
      </c>
      <c r="FO95" s="411">
        <v>75.099999999999994</v>
      </c>
      <c r="FP95" s="411">
        <v>61</v>
      </c>
      <c r="FQ95" s="411">
        <v>86.9</v>
      </c>
      <c r="FR95" s="411">
        <v>77.900000000000006</v>
      </c>
      <c r="FS95" s="411">
        <v>48.5</v>
      </c>
      <c r="FT95" s="411">
        <v>148</v>
      </c>
      <c r="FU95" s="411">
        <v>85.7</v>
      </c>
      <c r="FV95" s="411">
        <v>48.2</v>
      </c>
      <c r="FW95" s="412" t="s">
        <v>197</v>
      </c>
      <c r="FX95" s="411">
        <v>125.8</v>
      </c>
      <c r="FY95" s="411">
        <v>120</v>
      </c>
      <c r="FZ95" s="411">
        <v>120</v>
      </c>
      <c r="GA95" s="411">
        <v>97.3</v>
      </c>
      <c r="GB95" s="411">
        <v>102.4</v>
      </c>
      <c r="GC95" s="411">
        <v>101.4</v>
      </c>
      <c r="GD95" s="411">
        <v>144.9</v>
      </c>
      <c r="GE95" s="411">
        <v>189.3</v>
      </c>
      <c r="GF95" s="411">
        <v>160.30000000000001</v>
      </c>
      <c r="GG95" s="411">
        <v>6.5</v>
      </c>
      <c r="GH95" s="411">
        <v>87.7</v>
      </c>
      <c r="GI95" s="411">
        <v>87.3</v>
      </c>
      <c r="GJ95" s="412" t="s">
        <v>197</v>
      </c>
      <c r="GK95" s="412" t="s">
        <v>197</v>
      </c>
      <c r="GL95" s="412" t="s">
        <v>197</v>
      </c>
      <c r="GM95" s="411">
        <v>16.3</v>
      </c>
      <c r="GN95" s="411">
        <v>50.9</v>
      </c>
      <c r="GO95" s="411">
        <v>38.299999999999997</v>
      </c>
      <c r="GP95" s="411">
        <v>24.6</v>
      </c>
      <c r="GQ95" s="411">
        <v>58.7</v>
      </c>
      <c r="GR95" s="411">
        <v>46.5</v>
      </c>
      <c r="GS95" s="411">
        <v>33.200000000000003</v>
      </c>
      <c r="GT95" s="411">
        <v>133.9</v>
      </c>
      <c r="GU95" s="411">
        <v>113.5</v>
      </c>
      <c r="GV95" s="412" t="s">
        <v>197</v>
      </c>
      <c r="GW95" s="412" t="s">
        <v>197</v>
      </c>
      <c r="GX95" s="412" t="s">
        <v>197</v>
      </c>
      <c r="GY95" s="411">
        <v>67.8</v>
      </c>
      <c r="GZ95" s="411">
        <v>86.4</v>
      </c>
      <c r="HA95" s="411">
        <v>77.3</v>
      </c>
      <c r="HB95" s="411">
        <v>88.7</v>
      </c>
      <c r="HC95" s="411">
        <v>80.8</v>
      </c>
      <c r="HD95" s="411">
        <v>83.2</v>
      </c>
      <c r="HE95" s="411">
        <v>71.400000000000006</v>
      </c>
      <c r="HF95" s="411">
        <v>42.7</v>
      </c>
      <c r="HG95" s="411">
        <v>44.3</v>
      </c>
      <c r="HH95" s="412" t="s">
        <v>197</v>
      </c>
      <c r="HI95" s="412" t="s">
        <v>197</v>
      </c>
      <c r="HJ95" s="412" t="s">
        <v>197</v>
      </c>
      <c r="HK95" s="412" t="s">
        <v>197</v>
      </c>
      <c r="HL95" s="412" t="s">
        <v>197</v>
      </c>
      <c r="HM95" s="412" t="s">
        <v>197</v>
      </c>
      <c r="HN95" s="412" t="s">
        <v>197</v>
      </c>
      <c r="HO95" s="412" t="s">
        <v>197</v>
      </c>
      <c r="HP95" s="412" t="s">
        <v>197</v>
      </c>
      <c r="HQ95" s="412" t="s">
        <v>197</v>
      </c>
      <c r="HR95" s="412" t="s">
        <v>197</v>
      </c>
      <c r="HS95" s="412" t="s">
        <v>197</v>
      </c>
      <c r="HT95" s="412" t="s">
        <v>197</v>
      </c>
      <c r="HU95" s="411">
        <v>151.1</v>
      </c>
      <c r="HV95" s="411">
        <v>106.1</v>
      </c>
      <c r="HW95" s="411">
        <v>108.6</v>
      </c>
      <c r="HX95" s="412" t="s">
        <v>197</v>
      </c>
      <c r="HY95" s="412" t="s">
        <v>197</v>
      </c>
      <c r="HZ95" s="411">
        <v>55.3</v>
      </c>
      <c r="IA95" s="412" t="s">
        <v>197</v>
      </c>
      <c r="IB95" s="412" t="s">
        <v>197</v>
      </c>
      <c r="IC95" s="412" t="s">
        <v>197</v>
      </c>
      <c r="ID95" s="411">
        <v>56.3</v>
      </c>
      <c r="IE95" s="412" t="s">
        <v>197</v>
      </c>
      <c r="IF95" s="412" t="s">
        <v>197</v>
      </c>
      <c r="IG95" s="412" t="s">
        <v>197</v>
      </c>
      <c r="IH95" s="411">
        <v>111.5</v>
      </c>
      <c r="II95" s="412" t="s">
        <v>197</v>
      </c>
      <c r="IJ95" s="412" t="s">
        <v>197</v>
      </c>
      <c r="IK95" s="412" t="s">
        <v>197</v>
      </c>
      <c r="IL95" s="412" t="s">
        <v>197</v>
      </c>
      <c r="IM95" s="412" t="s">
        <v>197</v>
      </c>
      <c r="IN95" s="412" t="s">
        <v>197</v>
      </c>
      <c r="IO95" s="412" t="s">
        <v>197</v>
      </c>
      <c r="IP95" s="412" t="s">
        <v>197</v>
      </c>
      <c r="IQ95" s="411">
        <v>56</v>
      </c>
      <c r="IR95" s="411">
        <v>73.2</v>
      </c>
      <c r="IS95" s="411">
        <v>73.400000000000006</v>
      </c>
      <c r="IT95" s="411">
        <v>73.3</v>
      </c>
      <c r="IU95" s="411">
        <v>2.2000000000000002</v>
      </c>
      <c r="IV95" s="411">
        <v>30.5</v>
      </c>
      <c r="IW95" s="411">
        <v>24.6</v>
      </c>
      <c r="IX95" s="412" t="s">
        <v>197</v>
      </c>
      <c r="IY95" s="412" t="s">
        <v>197</v>
      </c>
      <c r="IZ95" s="412" t="s">
        <v>197</v>
      </c>
      <c r="JA95" s="412" t="s">
        <v>197</v>
      </c>
      <c r="JB95" s="412" t="s">
        <v>197</v>
      </c>
      <c r="JC95" s="411">
        <v>3.8</v>
      </c>
      <c r="JD95" s="411">
        <v>8.6999999999999993</v>
      </c>
      <c r="JE95" s="411">
        <v>7.5</v>
      </c>
      <c r="JF95" s="48" t="s">
        <v>87</v>
      </c>
      <c r="JG95" s="48">
        <v>62</v>
      </c>
      <c r="JH95" s="48">
        <v>38.4</v>
      </c>
      <c r="JI95" s="48">
        <v>86.5</v>
      </c>
      <c r="JJ95" s="48">
        <v>131.9</v>
      </c>
      <c r="JK95" s="48">
        <v>90.8</v>
      </c>
      <c r="JL95" s="48">
        <v>88.8</v>
      </c>
      <c r="JM95" s="48">
        <v>106.4</v>
      </c>
      <c r="JN95" s="48">
        <v>101</v>
      </c>
      <c r="JO95" s="48">
        <v>64.7</v>
      </c>
    </row>
    <row r="96" spans="1:275">
      <c r="A96" s="45"/>
      <c r="B96" s="46" t="s">
        <v>1812</v>
      </c>
      <c r="C96" s="300" t="s">
        <v>1313</v>
      </c>
      <c r="D96" s="46" t="s">
        <v>98</v>
      </c>
      <c r="E96" s="300" t="s">
        <v>10</v>
      </c>
      <c r="F96" s="47" t="s">
        <v>197</v>
      </c>
      <c r="G96" s="47" t="s">
        <v>197</v>
      </c>
      <c r="H96" s="411">
        <v>59.8</v>
      </c>
      <c r="I96" s="411">
        <v>59.7</v>
      </c>
      <c r="J96" s="411">
        <v>52.5</v>
      </c>
      <c r="K96" s="411">
        <v>55.7</v>
      </c>
      <c r="L96" s="411">
        <v>94.9</v>
      </c>
      <c r="M96" s="411">
        <v>134.6</v>
      </c>
      <c r="N96" s="411">
        <v>166</v>
      </c>
      <c r="O96" s="411">
        <v>159.6</v>
      </c>
      <c r="P96" s="411">
        <v>100.9</v>
      </c>
      <c r="Q96" s="411">
        <v>154</v>
      </c>
      <c r="R96" s="411">
        <v>127.4</v>
      </c>
      <c r="S96" s="411">
        <v>135.5</v>
      </c>
      <c r="T96" s="411">
        <v>172</v>
      </c>
      <c r="U96" s="411">
        <v>166.7</v>
      </c>
      <c r="V96" s="411">
        <v>201.9</v>
      </c>
      <c r="W96" s="411">
        <v>133.30000000000001</v>
      </c>
      <c r="X96" s="412" t="s">
        <v>197</v>
      </c>
      <c r="Y96" s="411">
        <v>67.400000000000006</v>
      </c>
      <c r="Z96" s="411">
        <v>109.8</v>
      </c>
      <c r="AA96" s="411">
        <v>27</v>
      </c>
      <c r="AB96" s="411">
        <v>91.3</v>
      </c>
      <c r="AC96" s="411">
        <v>198.7</v>
      </c>
      <c r="AD96" s="411">
        <v>189.3</v>
      </c>
      <c r="AE96" s="411">
        <v>91.9</v>
      </c>
      <c r="AF96" s="411">
        <v>164.1</v>
      </c>
      <c r="AG96" s="411">
        <v>93.9</v>
      </c>
      <c r="AH96" s="411">
        <v>136</v>
      </c>
      <c r="AI96" s="412" t="s">
        <v>197</v>
      </c>
      <c r="AJ96" s="411">
        <v>156.80000000000001</v>
      </c>
      <c r="AK96" s="411">
        <v>31.8</v>
      </c>
      <c r="AL96" s="412" t="s">
        <v>197</v>
      </c>
      <c r="AM96" s="412" t="s">
        <v>197</v>
      </c>
      <c r="AN96" s="412" t="s">
        <v>197</v>
      </c>
      <c r="AO96" s="412" t="s">
        <v>197</v>
      </c>
      <c r="AP96" s="412" t="s">
        <v>197</v>
      </c>
      <c r="AQ96" s="412" t="s">
        <v>197</v>
      </c>
      <c r="AR96" s="411">
        <v>101.2</v>
      </c>
      <c r="AS96" s="412" t="s">
        <v>197</v>
      </c>
      <c r="AT96" s="411">
        <v>120.5</v>
      </c>
      <c r="AU96" s="412" t="s">
        <v>197</v>
      </c>
      <c r="AV96" s="411">
        <v>7.7</v>
      </c>
      <c r="AW96" s="411">
        <v>495.2</v>
      </c>
      <c r="AX96" s="411">
        <v>271.39999999999998</v>
      </c>
      <c r="AY96" s="411">
        <v>156.6</v>
      </c>
      <c r="AZ96" s="411">
        <v>82.7</v>
      </c>
      <c r="BA96" s="411">
        <v>86.9</v>
      </c>
      <c r="BB96" s="411">
        <v>86.7</v>
      </c>
      <c r="BC96" s="411">
        <v>135.19999999999999</v>
      </c>
      <c r="BD96" s="411">
        <v>154.4</v>
      </c>
      <c r="BE96" s="411">
        <v>150.30000000000001</v>
      </c>
      <c r="BF96" s="411">
        <v>95.7</v>
      </c>
      <c r="BG96" s="411">
        <v>110</v>
      </c>
      <c r="BH96" s="411">
        <v>109</v>
      </c>
      <c r="BI96" s="411">
        <v>116.4</v>
      </c>
      <c r="BJ96" s="411">
        <v>49.4</v>
      </c>
      <c r="BK96" s="411">
        <v>83.5</v>
      </c>
      <c r="BL96" s="411">
        <v>73.2</v>
      </c>
      <c r="BM96" s="411">
        <v>17.7</v>
      </c>
      <c r="BN96" s="411">
        <v>32.4</v>
      </c>
      <c r="BO96" s="412" t="s">
        <v>197</v>
      </c>
      <c r="BP96" s="412" t="s">
        <v>197</v>
      </c>
      <c r="BQ96" s="412" t="s">
        <v>197</v>
      </c>
      <c r="BR96" s="412" t="s">
        <v>197</v>
      </c>
      <c r="BS96" s="412" t="s">
        <v>197</v>
      </c>
      <c r="BT96" s="412" t="s">
        <v>197</v>
      </c>
      <c r="BU96" s="412" t="s">
        <v>197</v>
      </c>
      <c r="BV96" s="412" t="s">
        <v>197</v>
      </c>
      <c r="BW96" s="412" t="s">
        <v>197</v>
      </c>
      <c r="BX96" s="411">
        <v>205.3</v>
      </c>
      <c r="BY96" s="411">
        <v>267.8</v>
      </c>
      <c r="BZ96" s="411">
        <v>227.7</v>
      </c>
      <c r="CA96" s="412" t="s">
        <v>197</v>
      </c>
      <c r="CB96" s="412" t="s">
        <v>197</v>
      </c>
      <c r="CC96" s="412" t="s">
        <v>197</v>
      </c>
      <c r="CD96" s="412" t="s">
        <v>197</v>
      </c>
      <c r="CE96" s="412" t="s">
        <v>197</v>
      </c>
      <c r="CF96" s="412" t="s">
        <v>197</v>
      </c>
      <c r="CG96" s="412" t="s">
        <v>197</v>
      </c>
      <c r="CH96" s="412" t="s">
        <v>197</v>
      </c>
      <c r="CI96" s="412" t="s">
        <v>197</v>
      </c>
      <c r="CJ96" s="412" t="s">
        <v>197</v>
      </c>
      <c r="CK96" s="412" t="s">
        <v>197</v>
      </c>
      <c r="CL96" s="412" t="s">
        <v>197</v>
      </c>
      <c r="CM96" s="412" t="s">
        <v>197</v>
      </c>
      <c r="CN96" s="412" t="s">
        <v>197</v>
      </c>
      <c r="CO96" s="412" t="s">
        <v>197</v>
      </c>
      <c r="CP96" s="412" t="s">
        <v>197</v>
      </c>
      <c r="CQ96" s="412" t="s">
        <v>197</v>
      </c>
      <c r="CR96" s="412" t="s">
        <v>197</v>
      </c>
      <c r="CS96" s="412" t="s">
        <v>197</v>
      </c>
      <c r="CT96" s="412" t="s">
        <v>197</v>
      </c>
      <c r="CU96" s="412" t="s">
        <v>197</v>
      </c>
      <c r="CV96" s="412" t="s">
        <v>197</v>
      </c>
      <c r="CW96" s="412" t="s">
        <v>197</v>
      </c>
      <c r="CX96" s="412" t="s">
        <v>197</v>
      </c>
      <c r="CY96" s="412" t="s">
        <v>197</v>
      </c>
      <c r="CZ96" s="412" t="s">
        <v>197</v>
      </c>
      <c r="DA96" s="412" t="s">
        <v>197</v>
      </c>
      <c r="DB96" s="412" t="s">
        <v>197</v>
      </c>
      <c r="DC96" s="412" t="s">
        <v>197</v>
      </c>
      <c r="DD96" s="411">
        <v>191.7</v>
      </c>
      <c r="DE96" s="411">
        <v>263.39999999999998</v>
      </c>
      <c r="DF96" s="411">
        <v>218.7</v>
      </c>
      <c r="DG96" s="412" t="s">
        <v>197</v>
      </c>
      <c r="DH96" s="412" t="s">
        <v>197</v>
      </c>
      <c r="DI96" s="412" t="s">
        <v>197</v>
      </c>
      <c r="DJ96" s="412" t="s">
        <v>197</v>
      </c>
      <c r="DK96" s="412" t="s">
        <v>197</v>
      </c>
      <c r="DL96" s="412" t="s">
        <v>197</v>
      </c>
      <c r="DM96" s="412" t="s">
        <v>197</v>
      </c>
      <c r="DN96" s="412" t="s">
        <v>197</v>
      </c>
      <c r="DO96" s="412" t="s">
        <v>197</v>
      </c>
      <c r="DP96" s="412" t="s">
        <v>197</v>
      </c>
      <c r="DQ96" s="412" t="s">
        <v>197</v>
      </c>
      <c r="DR96" s="412" t="s">
        <v>197</v>
      </c>
      <c r="DS96" s="412" t="s">
        <v>197</v>
      </c>
      <c r="DT96" s="412" t="s">
        <v>197</v>
      </c>
      <c r="DU96" s="412" t="s">
        <v>197</v>
      </c>
      <c r="DV96" s="412" t="s">
        <v>197</v>
      </c>
      <c r="DW96" s="412" t="s">
        <v>197</v>
      </c>
      <c r="DX96" s="412" t="s">
        <v>197</v>
      </c>
      <c r="DY96" s="412" t="s">
        <v>197</v>
      </c>
      <c r="DZ96" s="412" t="s">
        <v>197</v>
      </c>
      <c r="EA96" s="412" t="s">
        <v>197</v>
      </c>
      <c r="EB96" s="412" t="s">
        <v>197</v>
      </c>
      <c r="EC96" s="412" t="s">
        <v>197</v>
      </c>
      <c r="ED96" s="412" t="s">
        <v>197</v>
      </c>
      <c r="EE96" s="412" t="s">
        <v>197</v>
      </c>
      <c r="EF96" s="412" t="s">
        <v>197</v>
      </c>
      <c r="EG96" s="412" t="s">
        <v>197</v>
      </c>
      <c r="EH96" s="412" t="s">
        <v>197</v>
      </c>
      <c r="EI96" s="412" t="s">
        <v>197</v>
      </c>
      <c r="EJ96" s="412" t="s">
        <v>197</v>
      </c>
      <c r="EK96" s="412" t="s">
        <v>197</v>
      </c>
      <c r="EL96" s="412" t="s">
        <v>197</v>
      </c>
      <c r="EM96" s="412" t="s">
        <v>197</v>
      </c>
      <c r="EN96" s="412" t="s">
        <v>197</v>
      </c>
      <c r="EO96" s="412" t="s">
        <v>197</v>
      </c>
      <c r="EP96" s="412" t="s">
        <v>197</v>
      </c>
      <c r="EQ96" s="412" t="s">
        <v>197</v>
      </c>
      <c r="ER96" s="412" t="s">
        <v>197</v>
      </c>
      <c r="ES96" s="412" t="s">
        <v>197</v>
      </c>
      <c r="ET96" s="411">
        <v>87.3</v>
      </c>
      <c r="EU96" s="412" t="s">
        <v>197</v>
      </c>
      <c r="EV96" s="411">
        <v>93.2</v>
      </c>
      <c r="EW96" s="411">
        <v>77.099999999999994</v>
      </c>
      <c r="EX96" s="411">
        <v>82.1</v>
      </c>
      <c r="EY96" s="411">
        <v>36.9</v>
      </c>
      <c r="EZ96" s="411">
        <v>142.30000000000001</v>
      </c>
      <c r="FA96" s="411">
        <v>101.3</v>
      </c>
      <c r="FB96" s="411">
        <v>117.4</v>
      </c>
      <c r="FC96" s="412" t="s">
        <v>197</v>
      </c>
      <c r="FD96" s="411">
        <v>125.1</v>
      </c>
      <c r="FE96" s="411">
        <v>122.3</v>
      </c>
      <c r="FF96" s="411">
        <v>123.5</v>
      </c>
      <c r="FG96" s="411">
        <v>67.900000000000006</v>
      </c>
      <c r="FH96" s="411">
        <v>108.9</v>
      </c>
      <c r="FI96" s="411">
        <v>80.099999999999994</v>
      </c>
      <c r="FJ96" s="411">
        <v>268.60000000000002</v>
      </c>
      <c r="FK96" s="411">
        <v>87.1</v>
      </c>
      <c r="FL96" s="411">
        <v>167.8</v>
      </c>
      <c r="FM96" s="411">
        <v>106.8</v>
      </c>
      <c r="FN96" s="411">
        <v>67.5</v>
      </c>
      <c r="FO96" s="411">
        <v>90.3</v>
      </c>
      <c r="FP96" s="411">
        <v>9.5</v>
      </c>
      <c r="FQ96" s="411">
        <v>58.5</v>
      </c>
      <c r="FR96" s="411">
        <v>41.5</v>
      </c>
      <c r="FS96" s="411">
        <v>39.299999999999997</v>
      </c>
      <c r="FT96" s="411">
        <v>27.8</v>
      </c>
      <c r="FU96" s="411">
        <v>35</v>
      </c>
      <c r="FV96" s="411">
        <v>134.30000000000001</v>
      </c>
      <c r="FW96" s="411">
        <v>142.19999999999999</v>
      </c>
      <c r="FX96" s="411">
        <v>98.4</v>
      </c>
      <c r="FY96" s="411">
        <v>78.900000000000006</v>
      </c>
      <c r="FZ96" s="411">
        <v>79.099999999999994</v>
      </c>
      <c r="GA96" s="411">
        <v>102.6</v>
      </c>
      <c r="GB96" s="411">
        <v>80.7</v>
      </c>
      <c r="GC96" s="411">
        <v>84.8</v>
      </c>
      <c r="GD96" s="412" t="s">
        <v>197</v>
      </c>
      <c r="GE96" s="412" t="s">
        <v>197</v>
      </c>
      <c r="GF96" s="412" t="s">
        <v>197</v>
      </c>
      <c r="GG96" s="411">
        <v>47.2</v>
      </c>
      <c r="GH96" s="411">
        <v>57.7</v>
      </c>
      <c r="GI96" s="411">
        <v>57.6</v>
      </c>
      <c r="GJ96" s="412" t="s">
        <v>197</v>
      </c>
      <c r="GK96" s="412" t="s">
        <v>197</v>
      </c>
      <c r="GL96" s="412" t="s">
        <v>197</v>
      </c>
      <c r="GM96" s="411">
        <v>20.7</v>
      </c>
      <c r="GN96" s="411">
        <v>25.8</v>
      </c>
      <c r="GO96" s="411">
        <v>23.9</v>
      </c>
      <c r="GP96" s="411">
        <v>231.3</v>
      </c>
      <c r="GQ96" s="411">
        <v>70.2</v>
      </c>
      <c r="GR96" s="411">
        <v>127.8</v>
      </c>
      <c r="GS96" s="411">
        <v>667.3</v>
      </c>
      <c r="GT96" s="411">
        <v>135.4</v>
      </c>
      <c r="GU96" s="411">
        <v>243.2</v>
      </c>
      <c r="GV96" s="411">
        <v>89.6</v>
      </c>
      <c r="GW96" s="411">
        <v>116.9</v>
      </c>
      <c r="GX96" s="411">
        <v>105.7</v>
      </c>
      <c r="GY96" s="411">
        <v>89.1</v>
      </c>
      <c r="GZ96" s="411">
        <v>61.6</v>
      </c>
      <c r="HA96" s="411">
        <v>75.099999999999994</v>
      </c>
      <c r="HB96" s="411">
        <v>100.5</v>
      </c>
      <c r="HC96" s="411">
        <v>74.400000000000006</v>
      </c>
      <c r="HD96" s="411">
        <v>82.3</v>
      </c>
      <c r="HE96" s="411">
        <v>177.3</v>
      </c>
      <c r="HF96" s="411">
        <v>158.6</v>
      </c>
      <c r="HG96" s="411">
        <v>159.6</v>
      </c>
      <c r="HH96" s="412" t="s">
        <v>197</v>
      </c>
      <c r="HI96" s="412" t="s">
        <v>197</v>
      </c>
      <c r="HJ96" s="412" t="s">
        <v>197</v>
      </c>
      <c r="HK96" s="412" t="s">
        <v>197</v>
      </c>
      <c r="HL96" s="412" t="s">
        <v>197</v>
      </c>
      <c r="HM96" s="412" t="s">
        <v>197</v>
      </c>
      <c r="HN96" s="412" t="s">
        <v>197</v>
      </c>
      <c r="HO96" s="412" t="s">
        <v>197</v>
      </c>
      <c r="HP96" s="412" t="s">
        <v>197</v>
      </c>
      <c r="HQ96" s="412" t="s">
        <v>197</v>
      </c>
      <c r="HR96" s="412" t="s">
        <v>197</v>
      </c>
      <c r="HS96" s="412" t="s">
        <v>197</v>
      </c>
      <c r="HT96" s="412" t="s">
        <v>197</v>
      </c>
      <c r="HU96" s="411">
        <v>113.4</v>
      </c>
      <c r="HV96" s="411">
        <v>82.4</v>
      </c>
      <c r="HW96" s="411">
        <v>84.1</v>
      </c>
      <c r="HX96" s="412" t="s">
        <v>197</v>
      </c>
      <c r="HY96" s="412" t="s">
        <v>197</v>
      </c>
      <c r="HZ96" s="411">
        <v>61.6</v>
      </c>
      <c r="IA96" s="412" t="s">
        <v>197</v>
      </c>
      <c r="IB96" s="412" t="s">
        <v>197</v>
      </c>
      <c r="IC96" s="412" t="s">
        <v>197</v>
      </c>
      <c r="ID96" s="411">
        <v>8.5</v>
      </c>
      <c r="IE96" s="412" t="s">
        <v>197</v>
      </c>
      <c r="IF96" s="411">
        <v>93.8</v>
      </c>
      <c r="IG96" s="412" t="s">
        <v>197</v>
      </c>
      <c r="IH96" s="411">
        <v>144.19999999999999</v>
      </c>
      <c r="II96" s="411">
        <v>638.9</v>
      </c>
      <c r="IJ96" s="412" t="s">
        <v>197</v>
      </c>
      <c r="IK96" s="412" t="s">
        <v>197</v>
      </c>
      <c r="IL96" s="412" t="s">
        <v>197</v>
      </c>
      <c r="IM96" s="412" t="s">
        <v>197</v>
      </c>
      <c r="IN96" s="412" t="s">
        <v>197</v>
      </c>
      <c r="IO96" s="411">
        <v>961.5</v>
      </c>
      <c r="IP96" s="412" t="s">
        <v>197</v>
      </c>
      <c r="IQ96" s="411">
        <v>107.3</v>
      </c>
      <c r="IR96" s="411">
        <v>19.600000000000001</v>
      </c>
      <c r="IS96" s="411">
        <v>54</v>
      </c>
      <c r="IT96" s="411">
        <v>41.3</v>
      </c>
      <c r="IU96" s="411">
        <v>16.399999999999999</v>
      </c>
      <c r="IV96" s="411">
        <v>139.4</v>
      </c>
      <c r="IW96" s="411">
        <v>113.7</v>
      </c>
      <c r="IX96" s="412" t="s">
        <v>197</v>
      </c>
      <c r="IY96" s="412" t="s">
        <v>197</v>
      </c>
      <c r="IZ96" s="412" t="s">
        <v>197</v>
      </c>
      <c r="JA96" s="412" t="s">
        <v>197</v>
      </c>
      <c r="JB96" s="412" t="s">
        <v>197</v>
      </c>
      <c r="JC96" s="411">
        <v>5.6</v>
      </c>
      <c r="JD96" s="411">
        <v>71.8</v>
      </c>
      <c r="JE96" s="411">
        <v>56.6</v>
      </c>
      <c r="JF96" s="48">
        <v>104.6</v>
      </c>
      <c r="JG96" s="48">
        <v>39.6</v>
      </c>
      <c r="JH96" s="48">
        <v>57.3</v>
      </c>
      <c r="JI96" s="48">
        <v>83.8</v>
      </c>
      <c r="JJ96" s="48">
        <v>86.8</v>
      </c>
      <c r="JK96" s="48">
        <v>62.3</v>
      </c>
      <c r="JL96" s="48">
        <v>87.9</v>
      </c>
      <c r="JM96" s="48">
        <v>135.6</v>
      </c>
      <c r="JN96" s="48">
        <v>138.69999999999999</v>
      </c>
      <c r="JO96" s="48" t="s">
        <v>87</v>
      </c>
    </row>
    <row r="97" spans="1:275">
      <c r="A97" s="45"/>
      <c r="B97" s="46" t="s">
        <v>1813</v>
      </c>
      <c r="C97" s="300" t="s">
        <v>1314</v>
      </c>
      <c r="D97" s="46" t="s">
        <v>98</v>
      </c>
      <c r="E97" s="300" t="s">
        <v>10</v>
      </c>
      <c r="F97" s="47" t="s">
        <v>197</v>
      </c>
      <c r="G97" s="47" t="s">
        <v>197</v>
      </c>
      <c r="H97" s="411">
        <v>63.7</v>
      </c>
      <c r="I97" s="411">
        <v>65.599999999999994</v>
      </c>
      <c r="J97" s="411">
        <v>66.8</v>
      </c>
      <c r="K97" s="411">
        <v>43.1</v>
      </c>
      <c r="L97" s="411">
        <v>53.1</v>
      </c>
      <c r="M97" s="411">
        <v>77</v>
      </c>
      <c r="N97" s="411">
        <v>44</v>
      </c>
      <c r="O97" s="412" t="s">
        <v>197</v>
      </c>
      <c r="P97" s="411">
        <v>116.3</v>
      </c>
      <c r="Q97" s="412" t="s">
        <v>197</v>
      </c>
      <c r="R97" s="411">
        <v>100.5</v>
      </c>
      <c r="S97" s="411">
        <v>67.8</v>
      </c>
      <c r="T97" s="411">
        <v>41.1</v>
      </c>
      <c r="U97" s="411">
        <v>32.4</v>
      </c>
      <c r="V97" s="412" t="s">
        <v>197</v>
      </c>
      <c r="W97" s="411">
        <v>30.1</v>
      </c>
      <c r="X97" s="411">
        <v>23.1</v>
      </c>
      <c r="Y97" s="411">
        <v>30.1</v>
      </c>
      <c r="Z97" s="411">
        <v>110</v>
      </c>
      <c r="AA97" s="411">
        <v>41.4</v>
      </c>
      <c r="AB97" s="411">
        <v>26.5</v>
      </c>
      <c r="AC97" s="411">
        <v>6.7</v>
      </c>
      <c r="AD97" s="412" t="s">
        <v>197</v>
      </c>
      <c r="AE97" s="411">
        <v>26.3</v>
      </c>
      <c r="AF97" s="411">
        <v>43.9</v>
      </c>
      <c r="AG97" s="411">
        <v>64</v>
      </c>
      <c r="AH97" s="411">
        <v>76</v>
      </c>
      <c r="AI97" s="412" t="s">
        <v>197</v>
      </c>
      <c r="AJ97" s="412" t="s">
        <v>197</v>
      </c>
      <c r="AK97" s="411">
        <v>120.2</v>
      </c>
      <c r="AL97" s="412" t="s">
        <v>197</v>
      </c>
      <c r="AM97" s="412" t="s">
        <v>197</v>
      </c>
      <c r="AN97" s="411">
        <v>16.3</v>
      </c>
      <c r="AO97" s="411">
        <v>27.7</v>
      </c>
      <c r="AP97" s="411">
        <v>27.6</v>
      </c>
      <c r="AQ97" s="411">
        <v>148.30000000000001</v>
      </c>
      <c r="AR97" s="411">
        <v>23.8</v>
      </c>
      <c r="AS97" s="412" t="s">
        <v>197</v>
      </c>
      <c r="AT97" s="411">
        <v>36</v>
      </c>
      <c r="AU97" s="412" t="s">
        <v>197</v>
      </c>
      <c r="AV97" s="411">
        <v>13.4</v>
      </c>
      <c r="AW97" s="411">
        <v>66.099999999999994</v>
      </c>
      <c r="AX97" s="411">
        <v>97.2</v>
      </c>
      <c r="AY97" s="412" t="s">
        <v>197</v>
      </c>
      <c r="AZ97" s="411">
        <v>30.1</v>
      </c>
      <c r="BA97" s="411">
        <v>44.3</v>
      </c>
      <c r="BB97" s="411">
        <v>43.7</v>
      </c>
      <c r="BC97" s="411">
        <v>82.9</v>
      </c>
      <c r="BD97" s="411">
        <v>61.6</v>
      </c>
      <c r="BE97" s="411">
        <v>66.2</v>
      </c>
      <c r="BF97" s="411">
        <v>66</v>
      </c>
      <c r="BG97" s="411">
        <v>44.8</v>
      </c>
      <c r="BH97" s="411">
        <v>46.3</v>
      </c>
      <c r="BI97" s="411">
        <v>10.7</v>
      </c>
      <c r="BJ97" s="411">
        <v>10.3</v>
      </c>
      <c r="BK97" s="411">
        <v>10.5</v>
      </c>
      <c r="BL97" s="412" t="s">
        <v>197</v>
      </c>
      <c r="BM97" s="412" t="s">
        <v>197</v>
      </c>
      <c r="BN97" s="412" t="s">
        <v>197</v>
      </c>
      <c r="BO97" s="412" t="s">
        <v>197</v>
      </c>
      <c r="BP97" s="412" t="s">
        <v>197</v>
      </c>
      <c r="BQ97" s="412" t="s">
        <v>197</v>
      </c>
      <c r="BR97" s="412" t="s">
        <v>197</v>
      </c>
      <c r="BS97" s="412" t="s">
        <v>197</v>
      </c>
      <c r="BT97" s="412" t="s">
        <v>197</v>
      </c>
      <c r="BU97" s="412" t="s">
        <v>197</v>
      </c>
      <c r="BV97" s="412" t="s">
        <v>197</v>
      </c>
      <c r="BW97" s="412" t="s">
        <v>197</v>
      </c>
      <c r="BX97" s="412" t="s">
        <v>197</v>
      </c>
      <c r="BY97" s="412" t="s">
        <v>197</v>
      </c>
      <c r="BZ97" s="412" t="s">
        <v>197</v>
      </c>
      <c r="CA97" s="412" t="s">
        <v>197</v>
      </c>
      <c r="CB97" s="412" t="s">
        <v>197</v>
      </c>
      <c r="CC97" s="412" t="s">
        <v>197</v>
      </c>
      <c r="CD97" s="412" t="s">
        <v>197</v>
      </c>
      <c r="CE97" s="412" t="s">
        <v>197</v>
      </c>
      <c r="CF97" s="412" t="s">
        <v>197</v>
      </c>
      <c r="CG97" s="412" t="s">
        <v>197</v>
      </c>
      <c r="CH97" s="412" t="s">
        <v>197</v>
      </c>
      <c r="CI97" s="412" t="s">
        <v>197</v>
      </c>
      <c r="CJ97" s="412" t="s">
        <v>197</v>
      </c>
      <c r="CK97" s="412" t="s">
        <v>197</v>
      </c>
      <c r="CL97" s="412" t="s">
        <v>197</v>
      </c>
      <c r="CM97" s="412" t="s">
        <v>197</v>
      </c>
      <c r="CN97" s="412" t="s">
        <v>197</v>
      </c>
      <c r="CO97" s="412" t="s">
        <v>197</v>
      </c>
      <c r="CP97" s="412" t="s">
        <v>197</v>
      </c>
      <c r="CQ97" s="412" t="s">
        <v>197</v>
      </c>
      <c r="CR97" s="412" t="s">
        <v>197</v>
      </c>
      <c r="CS97" s="412" t="s">
        <v>197</v>
      </c>
      <c r="CT97" s="412" t="s">
        <v>197</v>
      </c>
      <c r="CU97" s="412" t="s">
        <v>197</v>
      </c>
      <c r="CV97" s="412" t="s">
        <v>197</v>
      </c>
      <c r="CW97" s="412" t="s">
        <v>197</v>
      </c>
      <c r="CX97" s="412" t="s">
        <v>197</v>
      </c>
      <c r="CY97" s="412" t="s">
        <v>197</v>
      </c>
      <c r="CZ97" s="412" t="s">
        <v>197</v>
      </c>
      <c r="DA97" s="412" t="s">
        <v>197</v>
      </c>
      <c r="DB97" s="412" t="s">
        <v>197</v>
      </c>
      <c r="DC97" s="412" t="s">
        <v>197</v>
      </c>
      <c r="DD97" s="412" t="s">
        <v>197</v>
      </c>
      <c r="DE97" s="412" t="s">
        <v>197</v>
      </c>
      <c r="DF97" s="412" t="s">
        <v>197</v>
      </c>
      <c r="DG97" s="412" t="s">
        <v>197</v>
      </c>
      <c r="DH97" s="412" t="s">
        <v>197</v>
      </c>
      <c r="DI97" s="412" t="s">
        <v>197</v>
      </c>
      <c r="DJ97" s="412" t="s">
        <v>197</v>
      </c>
      <c r="DK97" s="412" t="s">
        <v>197</v>
      </c>
      <c r="DL97" s="412" t="s">
        <v>197</v>
      </c>
      <c r="DM97" s="412" t="s">
        <v>197</v>
      </c>
      <c r="DN97" s="412" t="s">
        <v>197</v>
      </c>
      <c r="DO97" s="412" t="s">
        <v>197</v>
      </c>
      <c r="DP97" s="412" t="s">
        <v>197</v>
      </c>
      <c r="DQ97" s="412" t="s">
        <v>197</v>
      </c>
      <c r="DR97" s="412" t="s">
        <v>197</v>
      </c>
      <c r="DS97" s="412" t="s">
        <v>197</v>
      </c>
      <c r="DT97" s="412" t="s">
        <v>197</v>
      </c>
      <c r="DU97" s="412" t="s">
        <v>197</v>
      </c>
      <c r="DV97" s="412" t="s">
        <v>197</v>
      </c>
      <c r="DW97" s="412" t="s">
        <v>197</v>
      </c>
      <c r="DX97" s="412" t="s">
        <v>197</v>
      </c>
      <c r="DY97" s="412" t="s">
        <v>197</v>
      </c>
      <c r="DZ97" s="412" t="s">
        <v>197</v>
      </c>
      <c r="EA97" s="412" t="s">
        <v>197</v>
      </c>
      <c r="EB97" s="412" t="s">
        <v>197</v>
      </c>
      <c r="EC97" s="412" t="s">
        <v>197</v>
      </c>
      <c r="ED97" s="412" t="s">
        <v>197</v>
      </c>
      <c r="EE97" s="412" t="s">
        <v>197</v>
      </c>
      <c r="EF97" s="412" t="s">
        <v>197</v>
      </c>
      <c r="EG97" s="412" t="s">
        <v>197</v>
      </c>
      <c r="EH97" s="412" t="s">
        <v>197</v>
      </c>
      <c r="EI97" s="412" t="s">
        <v>197</v>
      </c>
      <c r="EJ97" s="412" t="s">
        <v>197</v>
      </c>
      <c r="EK97" s="412" t="s">
        <v>197</v>
      </c>
      <c r="EL97" s="411">
        <v>5.4</v>
      </c>
      <c r="EM97" s="412" t="s">
        <v>197</v>
      </c>
      <c r="EN97" s="412" t="s">
        <v>197</v>
      </c>
      <c r="EO97" s="412" t="s">
        <v>197</v>
      </c>
      <c r="EP97" s="412" t="s">
        <v>197</v>
      </c>
      <c r="EQ97" s="412" t="s">
        <v>197</v>
      </c>
      <c r="ER97" s="412" t="s">
        <v>197</v>
      </c>
      <c r="ES97" s="412" t="s">
        <v>197</v>
      </c>
      <c r="ET97" s="411">
        <v>45.1</v>
      </c>
      <c r="EU97" s="412" t="s">
        <v>197</v>
      </c>
      <c r="EV97" s="411">
        <v>55.1</v>
      </c>
      <c r="EW97" s="411">
        <v>58.9</v>
      </c>
      <c r="EX97" s="411">
        <v>57.7</v>
      </c>
      <c r="EY97" s="412" t="s">
        <v>197</v>
      </c>
      <c r="EZ97" s="411">
        <v>39.1</v>
      </c>
      <c r="FA97" s="411">
        <v>32</v>
      </c>
      <c r="FB97" s="411">
        <v>34.799999999999997</v>
      </c>
      <c r="FC97" s="412" t="s">
        <v>197</v>
      </c>
      <c r="FD97" s="411">
        <v>55.1</v>
      </c>
      <c r="FE97" s="411">
        <v>38</v>
      </c>
      <c r="FF97" s="411">
        <v>45.3</v>
      </c>
      <c r="FG97" s="411">
        <v>147.9</v>
      </c>
      <c r="FH97" s="411">
        <v>44.5</v>
      </c>
      <c r="FI97" s="411">
        <v>117.1</v>
      </c>
      <c r="FJ97" s="412" t="s">
        <v>197</v>
      </c>
      <c r="FK97" s="412" t="s">
        <v>197</v>
      </c>
      <c r="FL97" s="412" t="s">
        <v>197</v>
      </c>
      <c r="FM97" s="411">
        <v>27</v>
      </c>
      <c r="FN97" s="411">
        <v>29.4</v>
      </c>
      <c r="FO97" s="411">
        <v>28</v>
      </c>
      <c r="FP97" s="411">
        <v>38.9</v>
      </c>
      <c r="FQ97" s="411">
        <v>31</v>
      </c>
      <c r="FR97" s="411">
        <v>33.700000000000003</v>
      </c>
      <c r="FS97" s="411">
        <v>11.2</v>
      </c>
      <c r="FT97" s="411">
        <v>21.6</v>
      </c>
      <c r="FU97" s="411">
        <v>15.1</v>
      </c>
      <c r="FV97" s="411">
        <v>28.3</v>
      </c>
      <c r="FW97" s="412" t="s">
        <v>197</v>
      </c>
      <c r="FX97" s="411">
        <v>31</v>
      </c>
      <c r="FY97" s="411">
        <v>58</v>
      </c>
      <c r="FZ97" s="411">
        <v>57.8</v>
      </c>
      <c r="GA97" s="411">
        <v>49.3</v>
      </c>
      <c r="GB97" s="411">
        <v>71.599999999999994</v>
      </c>
      <c r="GC97" s="411">
        <v>67.400000000000006</v>
      </c>
      <c r="GD97" s="412" t="s">
        <v>197</v>
      </c>
      <c r="GE97" s="412" t="s">
        <v>197</v>
      </c>
      <c r="GF97" s="412" t="s">
        <v>197</v>
      </c>
      <c r="GG97" s="412" t="s">
        <v>197</v>
      </c>
      <c r="GH97" s="412" t="s">
        <v>197</v>
      </c>
      <c r="GI97" s="412" t="s">
        <v>197</v>
      </c>
      <c r="GJ97" s="412" t="s">
        <v>197</v>
      </c>
      <c r="GK97" s="412" t="s">
        <v>197</v>
      </c>
      <c r="GL97" s="412" t="s">
        <v>197</v>
      </c>
      <c r="GM97" s="411">
        <v>38.700000000000003</v>
      </c>
      <c r="GN97" s="411">
        <v>33.299999999999997</v>
      </c>
      <c r="GO97" s="411">
        <v>35.200000000000003</v>
      </c>
      <c r="GP97" s="411">
        <v>16.600000000000001</v>
      </c>
      <c r="GQ97" s="411">
        <v>30.7</v>
      </c>
      <c r="GR97" s="411">
        <v>25.6</v>
      </c>
      <c r="GS97" s="411">
        <v>5</v>
      </c>
      <c r="GT97" s="411">
        <v>21.5</v>
      </c>
      <c r="GU97" s="411">
        <v>18.100000000000001</v>
      </c>
      <c r="GV97" s="411">
        <v>212.8</v>
      </c>
      <c r="GW97" s="411">
        <v>76.400000000000006</v>
      </c>
      <c r="GX97" s="411">
        <v>132.4</v>
      </c>
      <c r="GY97" s="411">
        <v>46.7</v>
      </c>
      <c r="GZ97" s="411">
        <v>47.2</v>
      </c>
      <c r="HA97" s="411">
        <v>47</v>
      </c>
      <c r="HB97" s="411">
        <v>41.1</v>
      </c>
      <c r="HC97" s="411">
        <v>76</v>
      </c>
      <c r="HD97" s="411">
        <v>65.400000000000006</v>
      </c>
      <c r="HE97" s="412" t="s">
        <v>197</v>
      </c>
      <c r="HF97" s="412" t="s">
        <v>197</v>
      </c>
      <c r="HG97" s="412" t="s">
        <v>197</v>
      </c>
      <c r="HH97" s="411">
        <v>5.7</v>
      </c>
      <c r="HI97" s="412" t="s">
        <v>197</v>
      </c>
      <c r="HJ97" s="412" t="s">
        <v>197</v>
      </c>
      <c r="HK97" s="412" t="s">
        <v>197</v>
      </c>
      <c r="HL97" s="412" t="s">
        <v>197</v>
      </c>
      <c r="HM97" s="412" t="s">
        <v>197</v>
      </c>
      <c r="HN97" s="412" t="s">
        <v>197</v>
      </c>
      <c r="HO97" s="412" t="s">
        <v>197</v>
      </c>
      <c r="HP97" s="412" t="s">
        <v>197</v>
      </c>
      <c r="HQ97" s="412" t="s">
        <v>197</v>
      </c>
      <c r="HR97" s="412" t="s">
        <v>197</v>
      </c>
      <c r="HS97" s="412" t="s">
        <v>197</v>
      </c>
      <c r="HT97" s="412" t="s">
        <v>197</v>
      </c>
      <c r="HU97" s="411">
        <v>94.1</v>
      </c>
      <c r="HV97" s="411">
        <v>63.1</v>
      </c>
      <c r="HW97" s="411">
        <v>64.8</v>
      </c>
      <c r="HX97" s="412" t="s">
        <v>197</v>
      </c>
      <c r="HY97" s="412" t="s">
        <v>197</v>
      </c>
      <c r="HZ97" s="412" t="s">
        <v>197</v>
      </c>
      <c r="IA97" s="412" t="s">
        <v>197</v>
      </c>
      <c r="IB97" s="412" t="s">
        <v>197</v>
      </c>
      <c r="IC97" s="412" t="s">
        <v>197</v>
      </c>
      <c r="ID97" s="411">
        <v>2.2000000000000002</v>
      </c>
      <c r="IE97" s="412" t="s">
        <v>197</v>
      </c>
      <c r="IF97" s="412" t="s">
        <v>197</v>
      </c>
      <c r="IG97" s="412" t="s">
        <v>197</v>
      </c>
      <c r="IH97" s="411">
        <v>82.8</v>
      </c>
      <c r="II97" s="412" t="s">
        <v>197</v>
      </c>
      <c r="IJ97" s="412" t="s">
        <v>197</v>
      </c>
      <c r="IK97" s="412" t="s">
        <v>197</v>
      </c>
      <c r="IL97" s="412" t="s">
        <v>197</v>
      </c>
      <c r="IM97" s="412" t="s">
        <v>197</v>
      </c>
      <c r="IN97" s="412" t="s">
        <v>197</v>
      </c>
      <c r="IO97" s="412" t="s">
        <v>197</v>
      </c>
      <c r="IP97" s="412" t="s">
        <v>197</v>
      </c>
      <c r="IQ97" s="411">
        <v>18.5</v>
      </c>
      <c r="IR97" s="411">
        <v>16.3</v>
      </c>
      <c r="IS97" s="411">
        <v>49.6</v>
      </c>
      <c r="IT97" s="411">
        <v>37.299999999999997</v>
      </c>
      <c r="IU97" s="411">
        <v>18.600000000000001</v>
      </c>
      <c r="IV97" s="411">
        <v>22.5</v>
      </c>
      <c r="IW97" s="411">
        <v>21.7</v>
      </c>
      <c r="IX97" s="412" t="s">
        <v>197</v>
      </c>
      <c r="IY97" s="412" t="s">
        <v>197</v>
      </c>
      <c r="IZ97" s="412" t="s">
        <v>197</v>
      </c>
      <c r="JA97" s="412" t="s">
        <v>197</v>
      </c>
      <c r="JB97" s="412" t="s">
        <v>197</v>
      </c>
      <c r="JC97" s="411">
        <v>16.8</v>
      </c>
      <c r="JD97" s="411">
        <v>55.5</v>
      </c>
      <c r="JE97" s="411">
        <v>46.6</v>
      </c>
      <c r="JF97" s="48">
        <v>36.799999999999997</v>
      </c>
      <c r="JG97" s="48" t="s">
        <v>87</v>
      </c>
      <c r="JH97" s="48">
        <v>52.9</v>
      </c>
      <c r="JI97" s="48">
        <v>69.599999999999994</v>
      </c>
      <c r="JJ97" s="48">
        <v>62.4</v>
      </c>
      <c r="JK97" s="48">
        <v>75.2</v>
      </c>
      <c r="JL97" s="48">
        <v>68.599999999999994</v>
      </c>
      <c r="JM97" s="48">
        <v>70.3</v>
      </c>
      <c r="JN97" s="48">
        <v>64.900000000000006</v>
      </c>
      <c r="JO97" s="48">
        <v>46.7</v>
      </c>
    </row>
    <row r="98" spans="1:275">
      <c r="A98" s="45"/>
      <c r="B98" s="46" t="s">
        <v>1814</v>
      </c>
      <c r="C98" s="300" t="s">
        <v>1315</v>
      </c>
      <c r="D98" s="46" t="s">
        <v>98</v>
      </c>
      <c r="E98" s="300" t="s">
        <v>10</v>
      </c>
      <c r="F98" s="47" t="s">
        <v>197</v>
      </c>
      <c r="G98" s="47" t="s">
        <v>197</v>
      </c>
      <c r="H98" s="411">
        <v>73.099999999999994</v>
      </c>
      <c r="I98" s="411">
        <v>73.2</v>
      </c>
      <c r="J98" s="411">
        <v>67.8</v>
      </c>
      <c r="K98" s="411">
        <v>64.599999999999994</v>
      </c>
      <c r="L98" s="411">
        <v>43.7</v>
      </c>
      <c r="M98" s="411">
        <v>84.7</v>
      </c>
      <c r="N98" s="411">
        <v>16.5</v>
      </c>
      <c r="O98" s="412" t="s">
        <v>197</v>
      </c>
      <c r="P98" s="411">
        <v>66.599999999999994</v>
      </c>
      <c r="Q98" s="412" t="s">
        <v>197</v>
      </c>
      <c r="R98" s="411">
        <v>129.1</v>
      </c>
      <c r="S98" s="411">
        <v>34.5</v>
      </c>
      <c r="T98" s="412" t="s">
        <v>197</v>
      </c>
      <c r="U98" s="411">
        <v>56.6</v>
      </c>
      <c r="V98" s="412" t="s">
        <v>197</v>
      </c>
      <c r="W98" s="411">
        <v>58.7</v>
      </c>
      <c r="X98" s="412" t="s">
        <v>197</v>
      </c>
      <c r="Y98" s="412" t="s">
        <v>197</v>
      </c>
      <c r="Z98" s="412" t="s">
        <v>197</v>
      </c>
      <c r="AA98" s="412" t="s">
        <v>197</v>
      </c>
      <c r="AB98" s="412" t="s">
        <v>197</v>
      </c>
      <c r="AC98" s="412" t="s">
        <v>197</v>
      </c>
      <c r="AD98" s="412" t="s">
        <v>197</v>
      </c>
      <c r="AE98" s="411">
        <v>46.8</v>
      </c>
      <c r="AF98" s="412" t="s">
        <v>197</v>
      </c>
      <c r="AG98" s="411">
        <v>24.1</v>
      </c>
      <c r="AH98" s="411">
        <v>42.5</v>
      </c>
      <c r="AI98" s="412" t="s">
        <v>197</v>
      </c>
      <c r="AJ98" s="412" t="s">
        <v>197</v>
      </c>
      <c r="AK98" s="412" t="s">
        <v>197</v>
      </c>
      <c r="AL98" s="412" t="s">
        <v>197</v>
      </c>
      <c r="AM98" s="412" t="s">
        <v>197</v>
      </c>
      <c r="AN98" s="412" t="s">
        <v>197</v>
      </c>
      <c r="AO98" s="412" t="s">
        <v>197</v>
      </c>
      <c r="AP98" s="412" t="s">
        <v>197</v>
      </c>
      <c r="AQ98" s="411">
        <v>15.5</v>
      </c>
      <c r="AR98" s="411">
        <v>77.2</v>
      </c>
      <c r="AS98" s="412" t="s">
        <v>197</v>
      </c>
      <c r="AT98" s="411">
        <v>39</v>
      </c>
      <c r="AU98" s="412" t="s">
        <v>197</v>
      </c>
      <c r="AV98" s="411">
        <v>38.5</v>
      </c>
      <c r="AW98" s="412" t="s">
        <v>197</v>
      </c>
      <c r="AX98" s="412" t="s">
        <v>197</v>
      </c>
      <c r="AY98" s="412" t="s">
        <v>197</v>
      </c>
      <c r="AZ98" s="411">
        <v>49.9</v>
      </c>
      <c r="BA98" s="411">
        <v>53.5</v>
      </c>
      <c r="BB98" s="411">
        <v>53.3</v>
      </c>
      <c r="BC98" s="411">
        <v>90.7</v>
      </c>
      <c r="BD98" s="411">
        <v>66.400000000000006</v>
      </c>
      <c r="BE98" s="411">
        <v>71.7</v>
      </c>
      <c r="BF98" s="411">
        <v>76.8</v>
      </c>
      <c r="BG98" s="411">
        <v>57.1</v>
      </c>
      <c r="BH98" s="411">
        <v>58.5</v>
      </c>
      <c r="BI98" s="412" t="s">
        <v>197</v>
      </c>
      <c r="BJ98" s="412" t="s">
        <v>197</v>
      </c>
      <c r="BK98" s="412" t="s">
        <v>197</v>
      </c>
      <c r="BL98" s="412" t="s">
        <v>197</v>
      </c>
      <c r="BM98" s="412" t="s">
        <v>197</v>
      </c>
      <c r="BN98" s="412" t="s">
        <v>197</v>
      </c>
      <c r="BO98" s="412" t="s">
        <v>197</v>
      </c>
      <c r="BP98" s="412" t="s">
        <v>197</v>
      </c>
      <c r="BQ98" s="412" t="s">
        <v>197</v>
      </c>
      <c r="BR98" s="412" t="s">
        <v>197</v>
      </c>
      <c r="BS98" s="412" t="s">
        <v>197</v>
      </c>
      <c r="BT98" s="412" t="s">
        <v>197</v>
      </c>
      <c r="BU98" s="412" t="s">
        <v>197</v>
      </c>
      <c r="BV98" s="412" t="s">
        <v>197</v>
      </c>
      <c r="BW98" s="412" t="s">
        <v>197</v>
      </c>
      <c r="BX98" s="412" t="s">
        <v>197</v>
      </c>
      <c r="BY98" s="412" t="s">
        <v>197</v>
      </c>
      <c r="BZ98" s="412" t="s">
        <v>197</v>
      </c>
      <c r="CA98" s="412" t="s">
        <v>197</v>
      </c>
      <c r="CB98" s="412" t="s">
        <v>197</v>
      </c>
      <c r="CC98" s="412" t="s">
        <v>197</v>
      </c>
      <c r="CD98" s="412" t="s">
        <v>197</v>
      </c>
      <c r="CE98" s="412" t="s">
        <v>197</v>
      </c>
      <c r="CF98" s="412" t="s">
        <v>197</v>
      </c>
      <c r="CG98" s="412" t="s">
        <v>197</v>
      </c>
      <c r="CH98" s="412" t="s">
        <v>197</v>
      </c>
      <c r="CI98" s="412" t="s">
        <v>197</v>
      </c>
      <c r="CJ98" s="411">
        <v>51.4</v>
      </c>
      <c r="CK98" s="411">
        <v>83.4</v>
      </c>
      <c r="CL98" s="411">
        <v>70.099999999999994</v>
      </c>
      <c r="CM98" s="412" t="s">
        <v>197</v>
      </c>
      <c r="CN98" s="412" t="s">
        <v>197</v>
      </c>
      <c r="CO98" s="412" t="s">
        <v>197</v>
      </c>
      <c r="CP98" s="412" t="s">
        <v>197</v>
      </c>
      <c r="CQ98" s="412" t="s">
        <v>197</v>
      </c>
      <c r="CR98" s="412" t="s">
        <v>197</v>
      </c>
      <c r="CS98" s="412" t="s">
        <v>197</v>
      </c>
      <c r="CT98" s="412" t="s">
        <v>197</v>
      </c>
      <c r="CU98" s="412" t="s">
        <v>197</v>
      </c>
      <c r="CV98" s="412" t="s">
        <v>197</v>
      </c>
      <c r="CW98" s="411">
        <v>56</v>
      </c>
      <c r="CX98" s="411">
        <v>82.4</v>
      </c>
      <c r="CY98" s="411">
        <v>70.8</v>
      </c>
      <c r="CZ98" s="411">
        <v>82.5</v>
      </c>
      <c r="DA98" s="412" t="s">
        <v>197</v>
      </c>
      <c r="DB98" s="412" t="s">
        <v>197</v>
      </c>
      <c r="DC98" s="412" t="s">
        <v>197</v>
      </c>
      <c r="DD98" s="412" t="s">
        <v>197</v>
      </c>
      <c r="DE98" s="412" t="s">
        <v>197</v>
      </c>
      <c r="DF98" s="412" t="s">
        <v>197</v>
      </c>
      <c r="DG98" s="412" t="s">
        <v>197</v>
      </c>
      <c r="DH98" s="412" t="s">
        <v>197</v>
      </c>
      <c r="DI98" s="412" t="s">
        <v>197</v>
      </c>
      <c r="DJ98" s="412" t="s">
        <v>197</v>
      </c>
      <c r="DK98" s="412" t="s">
        <v>197</v>
      </c>
      <c r="DL98" s="412" t="s">
        <v>197</v>
      </c>
      <c r="DM98" s="411">
        <v>46.3</v>
      </c>
      <c r="DN98" s="411">
        <v>80.400000000000006</v>
      </c>
      <c r="DO98" s="411">
        <v>67.5</v>
      </c>
      <c r="DP98" s="412" t="s">
        <v>197</v>
      </c>
      <c r="DQ98" s="412" t="s">
        <v>197</v>
      </c>
      <c r="DR98" s="412" t="s">
        <v>197</v>
      </c>
      <c r="DS98" s="412" t="s">
        <v>197</v>
      </c>
      <c r="DT98" s="412" t="s">
        <v>197</v>
      </c>
      <c r="DU98" s="412" t="s">
        <v>197</v>
      </c>
      <c r="DV98" s="412" t="s">
        <v>197</v>
      </c>
      <c r="DW98" s="412" t="s">
        <v>197</v>
      </c>
      <c r="DX98" s="412" t="s">
        <v>197</v>
      </c>
      <c r="DY98" s="412" t="s">
        <v>197</v>
      </c>
      <c r="DZ98" s="412" t="s">
        <v>197</v>
      </c>
      <c r="EA98" s="412" t="s">
        <v>197</v>
      </c>
      <c r="EB98" s="412" t="s">
        <v>197</v>
      </c>
      <c r="EC98" s="412" t="s">
        <v>197</v>
      </c>
      <c r="ED98" s="412" t="s">
        <v>197</v>
      </c>
      <c r="EE98" s="412" t="s">
        <v>197</v>
      </c>
      <c r="EF98" s="411">
        <v>46.1</v>
      </c>
      <c r="EG98" s="411">
        <v>75.7</v>
      </c>
      <c r="EH98" s="411">
        <v>63.1</v>
      </c>
      <c r="EI98" s="412" t="s">
        <v>197</v>
      </c>
      <c r="EJ98" s="412" t="s">
        <v>197</v>
      </c>
      <c r="EK98" s="412" t="s">
        <v>197</v>
      </c>
      <c r="EL98" s="412" t="s">
        <v>197</v>
      </c>
      <c r="EM98" s="411">
        <v>306.89999999999998</v>
      </c>
      <c r="EN98" s="411">
        <v>420.8</v>
      </c>
      <c r="EO98" s="411">
        <v>363.2</v>
      </c>
      <c r="EP98" s="412" t="s">
        <v>197</v>
      </c>
      <c r="EQ98" s="412" t="s">
        <v>197</v>
      </c>
      <c r="ER98" s="412" t="s">
        <v>197</v>
      </c>
      <c r="ES98" s="412" t="s">
        <v>197</v>
      </c>
      <c r="ET98" s="411">
        <v>66.2</v>
      </c>
      <c r="EU98" s="412" t="s">
        <v>197</v>
      </c>
      <c r="EV98" s="411">
        <v>52.5</v>
      </c>
      <c r="EW98" s="411">
        <v>54.7</v>
      </c>
      <c r="EX98" s="411">
        <v>54</v>
      </c>
      <c r="EY98" s="412" t="s">
        <v>197</v>
      </c>
      <c r="EZ98" s="411">
        <v>20.100000000000001</v>
      </c>
      <c r="FA98" s="411">
        <v>55.5</v>
      </c>
      <c r="FB98" s="411">
        <v>41.6</v>
      </c>
      <c r="FC98" s="412" t="s">
        <v>197</v>
      </c>
      <c r="FD98" s="411">
        <v>3.8</v>
      </c>
      <c r="FE98" s="411">
        <v>40.799999999999997</v>
      </c>
      <c r="FF98" s="411">
        <v>25.1</v>
      </c>
      <c r="FG98" s="411">
        <v>29.1</v>
      </c>
      <c r="FH98" s="411">
        <v>9.9</v>
      </c>
      <c r="FI98" s="411">
        <v>23.4</v>
      </c>
      <c r="FJ98" s="412" t="s">
        <v>197</v>
      </c>
      <c r="FK98" s="412" t="s">
        <v>197</v>
      </c>
      <c r="FL98" s="412" t="s">
        <v>197</v>
      </c>
      <c r="FM98" s="411">
        <v>39.6</v>
      </c>
      <c r="FN98" s="411">
        <v>33.5</v>
      </c>
      <c r="FO98" s="411">
        <v>37.1</v>
      </c>
      <c r="FP98" s="411">
        <v>26.4</v>
      </c>
      <c r="FQ98" s="411">
        <v>60.6</v>
      </c>
      <c r="FR98" s="411">
        <v>48.8</v>
      </c>
      <c r="FS98" s="411">
        <v>34.1</v>
      </c>
      <c r="FT98" s="411">
        <v>24.7</v>
      </c>
      <c r="FU98" s="411">
        <v>30.5</v>
      </c>
      <c r="FV98" s="411">
        <v>41.4</v>
      </c>
      <c r="FW98" s="411">
        <v>85.3</v>
      </c>
      <c r="FX98" s="411">
        <v>67.599999999999994</v>
      </c>
      <c r="FY98" s="411">
        <v>91</v>
      </c>
      <c r="FZ98" s="411">
        <v>90.8</v>
      </c>
      <c r="GA98" s="411">
        <v>68.599999999999994</v>
      </c>
      <c r="GB98" s="411">
        <v>113.9</v>
      </c>
      <c r="GC98" s="411">
        <v>105.4</v>
      </c>
      <c r="GD98" s="411">
        <v>47.8</v>
      </c>
      <c r="GE98" s="411">
        <v>82.5</v>
      </c>
      <c r="GF98" s="411">
        <v>59.8</v>
      </c>
      <c r="GG98" s="412" t="s">
        <v>197</v>
      </c>
      <c r="GH98" s="411">
        <v>34.700000000000003</v>
      </c>
      <c r="GI98" s="411">
        <v>34.5</v>
      </c>
      <c r="GJ98" s="412" t="s">
        <v>197</v>
      </c>
      <c r="GK98" s="412" t="s">
        <v>197</v>
      </c>
      <c r="GL98" s="412" t="s">
        <v>197</v>
      </c>
      <c r="GM98" s="411">
        <v>38.1</v>
      </c>
      <c r="GN98" s="411">
        <v>126.5</v>
      </c>
      <c r="GO98" s="411">
        <v>94.4</v>
      </c>
      <c r="GP98" s="411">
        <v>133.4</v>
      </c>
      <c r="GQ98" s="411">
        <v>86.9</v>
      </c>
      <c r="GR98" s="411">
        <v>103.6</v>
      </c>
      <c r="GS98" s="412" t="s">
        <v>197</v>
      </c>
      <c r="GT98" s="411">
        <v>21.4</v>
      </c>
      <c r="GU98" s="411">
        <v>17.100000000000001</v>
      </c>
      <c r="GV98" s="411">
        <v>138.19999999999999</v>
      </c>
      <c r="GW98" s="411">
        <v>295.10000000000002</v>
      </c>
      <c r="GX98" s="411">
        <v>230.6</v>
      </c>
      <c r="GY98" s="411">
        <v>41.5</v>
      </c>
      <c r="GZ98" s="411">
        <v>46.1</v>
      </c>
      <c r="HA98" s="411">
        <v>43.8</v>
      </c>
      <c r="HB98" s="411">
        <v>67.400000000000006</v>
      </c>
      <c r="HC98" s="411">
        <v>34.6</v>
      </c>
      <c r="HD98" s="411">
        <v>44.6</v>
      </c>
      <c r="HE98" s="412" t="s">
        <v>197</v>
      </c>
      <c r="HF98" s="411">
        <v>14.5</v>
      </c>
      <c r="HG98" s="411">
        <v>13.7</v>
      </c>
      <c r="HH98" s="412" t="s">
        <v>197</v>
      </c>
      <c r="HI98" s="411">
        <v>69.400000000000006</v>
      </c>
      <c r="HJ98" s="411">
        <v>71</v>
      </c>
      <c r="HK98" s="411">
        <v>70.2</v>
      </c>
      <c r="HL98" s="412" t="s">
        <v>197</v>
      </c>
      <c r="HM98" s="412" t="s">
        <v>197</v>
      </c>
      <c r="HN98" s="412" t="s">
        <v>197</v>
      </c>
      <c r="HO98" s="412" t="s">
        <v>197</v>
      </c>
      <c r="HP98" s="412" t="s">
        <v>197</v>
      </c>
      <c r="HQ98" s="412" t="s">
        <v>197</v>
      </c>
      <c r="HR98" s="412" t="s">
        <v>197</v>
      </c>
      <c r="HS98" s="412" t="s">
        <v>197</v>
      </c>
      <c r="HT98" s="412" t="s">
        <v>197</v>
      </c>
      <c r="HU98" s="411">
        <v>102.7</v>
      </c>
      <c r="HV98" s="411">
        <v>94.2</v>
      </c>
      <c r="HW98" s="411">
        <v>94.7</v>
      </c>
      <c r="HX98" s="412" t="s">
        <v>197</v>
      </c>
      <c r="HY98" s="412" t="s">
        <v>197</v>
      </c>
      <c r="HZ98" s="412" t="s">
        <v>197</v>
      </c>
      <c r="IA98" s="412" t="s">
        <v>197</v>
      </c>
      <c r="IB98" s="412" t="s">
        <v>197</v>
      </c>
      <c r="IC98" s="412" t="s">
        <v>197</v>
      </c>
      <c r="ID98" s="411">
        <v>104.4</v>
      </c>
      <c r="IE98" s="412" t="s">
        <v>197</v>
      </c>
      <c r="IF98" s="412" t="s">
        <v>197</v>
      </c>
      <c r="IG98" s="412" t="s">
        <v>197</v>
      </c>
      <c r="IH98" s="411">
        <v>79.400000000000006</v>
      </c>
      <c r="II98" s="412" t="s">
        <v>197</v>
      </c>
      <c r="IJ98" s="412" t="s">
        <v>197</v>
      </c>
      <c r="IK98" s="412" t="s">
        <v>197</v>
      </c>
      <c r="IL98" s="412" t="s">
        <v>197</v>
      </c>
      <c r="IM98" s="412" t="s">
        <v>197</v>
      </c>
      <c r="IN98" s="412" t="s">
        <v>197</v>
      </c>
      <c r="IO98" s="412" t="s">
        <v>197</v>
      </c>
      <c r="IP98" s="412" t="s">
        <v>197</v>
      </c>
      <c r="IQ98" s="411">
        <v>34.799999999999997</v>
      </c>
      <c r="IR98" s="411">
        <v>36.200000000000003</v>
      </c>
      <c r="IS98" s="411">
        <v>16.399999999999999</v>
      </c>
      <c r="IT98" s="411">
        <v>23.7</v>
      </c>
      <c r="IU98" s="411">
        <v>5.6</v>
      </c>
      <c r="IV98" s="411">
        <v>14.7</v>
      </c>
      <c r="IW98" s="411">
        <v>12.8</v>
      </c>
      <c r="IX98" s="412" t="s">
        <v>197</v>
      </c>
      <c r="IY98" s="412" t="s">
        <v>197</v>
      </c>
      <c r="IZ98" s="412" t="s">
        <v>197</v>
      </c>
      <c r="JA98" s="412" t="s">
        <v>197</v>
      </c>
      <c r="JB98" s="412" t="s">
        <v>197</v>
      </c>
      <c r="JC98" s="411">
        <v>13.7</v>
      </c>
      <c r="JD98" s="411">
        <v>11.3</v>
      </c>
      <c r="JE98" s="411">
        <v>11.8</v>
      </c>
      <c r="JF98" s="49" t="s">
        <v>87</v>
      </c>
      <c r="JG98" s="49" t="s">
        <v>87</v>
      </c>
      <c r="JH98" s="49">
        <v>36.6</v>
      </c>
      <c r="JI98" s="49">
        <v>79.5</v>
      </c>
      <c r="JJ98" s="49">
        <v>64.900000000000006</v>
      </c>
      <c r="JK98" s="49">
        <v>51.1</v>
      </c>
      <c r="JL98" s="49">
        <v>81.900000000000006</v>
      </c>
      <c r="JM98" s="49">
        <v>64.099999999999994</v>
      </c>
      <c r="JN98" s="49">
        <v>68.2</v>
      </c>
      <c r="JO98" s="49">
        <v>69.900000000000006</v>
      </c>
    </row>
    <row r="99" spans="1:275">
      <c r="A99" s="45"/>
      <c r="B99" s="46" t="s">
        <v>1815</v>
      </c>
      <c r="C99" s="300" t="s">
        <v>1316</v>
      </c>
      <c r="D99" s="46" t="s">
        <v>98</v>
      </c>
      <c r="E99" s="300" t="s">
        <v>10</v>
      </c>
      <c r="F99" s="47" t="s">
        <v>197</v>
      </c>
      <c r="G99" s="47" t="s">
        <v>197</v>
      </c>
      <c r="H99" s="411">
        <v>64.599999999999994</v>
      </c>
      <c r="I99" s="411">
        <v>63.1</v>
      </c>
      <c r="J99" s="411">
        <v>57.2</v>
      </c>
      <c r="K99" s="412" t="s">
        <v>197</v>
      </c>
      <c r="L99" s="412" t="s">
        <v>197</v>
      </c>
      <c r="M99" s="411">
        <v>123.4</v>
      </c>
      <c r="N99" s="412" t="s">
        <v>197</v>
      </c>
      <c r="O99" s="412" t="s">
        <v>197</v>
      </c>
      <c r="P99" s="412" t="s">
        <v>197</v>
      </c>
      <c r="Q99" s="412" t="s">
        <v>197</v>
      </c>
      <c r="R99" s="411">
        <v>176.7</v>
      </c>
      <c r="S99" s="412" t="s">
        <v>197</v>
      </c>
      <c r="T99" s="412" t="s">
        <v>197</v>
      </c>
      <c r="U99" s="412" t="s">
        <v>197</v>
      </c>
      <c r="V99" s="412" t="s">
        <v>197</v>
      </c>
      <c r="W99" s="412" t="s">
        <v>197</v>
      </c>
      <c r="X99" s="412" t="s">
        <v>197</v>
      </c>
      <c r="Y99" s="412" t="s">
        <v>197</v>
      </c>
      <c r="Z99" s="412" t="s">
        <v>197</v>
      </c>
      <c r="AA99" s="412" t="s">
        <v>197</v>
      </c>
      <c r="AB99" s="412" t="s">
        <v>197</v>
      </c>
      <c r="AC99" s="412" t="s">
        <v>197</v>
      </c>
      <c r="AD99" s="412" t="s">
        <v>197</v>
      </c>
      <c r="AE99" s="412" t="s">
        <v>197</v>
      </c>
      <c r="AF99" s="412" t="s">
        <v>197</v>
      </c>
      <c r="AG99" s="412" t="s">
        <v>197</v>
      </c>
      <c r="AH99" s="412" t="s">
        <v>197</v>
      </c>
      <c r="AI99" s="412" t="s">
        <v>197</v>
      </c>
      <c r="AJ99" s="412" t="s">
        <v>197</v>
      </c>
      <c r="AK99" s="412" t="s">
        <v>197</v>
      </c>
      <c r="AL99" s="412" t="s">
        <v>197</v>
      </c>
      <c r="AM99" s="412" t="s">
        <v>197</v>
      </c>
      <c r="AN99" s="412" t="s">
        <v>197</v>
      </c>
      <c r="AO99" s="412" t="s">
        <v>197</v>
      </c>
      <c r="AP99" s="412" t="s">
        <v>197</v>
      </c>
      <c r="AQ99" s="412" t="s">
        <v>197</v>
      </c>
      <c r="AR99" s="412" t="s">
        <v>197</v>
      </c>
      <c r="AS99" s="412" t="s">
        <v>197</v>
      </c>
      <c r="AT99" s="412" t="s">
        <v>197</v>
      </c>
      <c r="AU99" s="412" t="s">
        <v>197</v>
      </c>
      <c r="AV99" s="412" t="s">
        <v>197</v>
      </c>
      <c r="AW99" s="412" t="s">
        <v>197</v>
      </c>
      <c r="AX99" s="412" t="s">
        <v>197</v>
      </c>
      <c r="AY99" s="412" t="s">
        <v>197</v>
      </c>
      <c r="AZ99" s="411">
        <v>37</v>
      </c>
      <c r="BA99" s="411">
        <v>50.5</v>
      </c>
      <c r="BB99" s="411">
        <v>49.9</v>
      </c>
      <c r="BC99" s="411">
        <v>60.8</v>
      </c>
      <c r="BD99" s="411">
        <v>56.9</v>
      </c>
      <c r="BE99" s="411">
        <v>57.8</v>
      </c>
      <c r="BF99" s="411">
        <v>44.3</v>
      </c>
      <c r="BG99" s="411">
        <v>35.200000000000003</v>
      </c>
      <c r="BH99" s="411">
        <v>35.9</v>
      </c>
      <c r="BI99" s="412" t="s">
        <v>197</v>
      </c>
      <c r="BJ99" s="412" t="s">
        <v>197</v>
      </c>
      <c r="BK99" s="412" t="s">
        <v>197</v>
      </c>
      <c r="BL99" s="412" t="s">
        <v>197</v>
      </c>
      <c r="BM99" s="412" t="s">
        <v>197</v>
      </c>
      <c r="BN99" s="412" t="s">
        <v>197</v>
      </c>
      <c r="BO99" s="412" t="s">
        <v>197</v>
      </c>
      <c r="BP99" s="412" t="s">
        <v>197</v>
      </c>
      <c r="BQ99" s="412" t="s">
        <v>197</v>
      </c>
      <c r="BR99" s="412" t="s">
        <v>197</v>
      </c>
      <c r="BS99" s="412" t="s">
        <v>197</v>
      </c>
      <c r="BT99" s="412" t="s">
        <v>197</v>
      </c>
      <c r="BU99" s="412" t="s">
        <v>197</v>
      </c>
      <c r="BV99" s="412" t="s">
        <v>197</v>
      </c>
      <c r="BW99" s="412" t="s">
        <v>197</v>
      </c>
      <c r="BX99" s="412" t="s">
        <v>197</v>
      </c>
      <c r="BY99" s="412" t="s">
        <v>197</v>
      </c>
      <c r="BZ99" s="412" t="s">
        <v>197</v>
      </c>
      <c r="CA99" s="412" t="s">
        <v>197</v>
      </c>
      <c r="CB99" s="412" t="s">
        <v>197</v>
      </c>
      <c r="CC99" s="412" t="s">
        <v>197</v>
      </c>
      <c r="CD99" s="412" t="s">
        <v>197</v>
      </c>
      <c r="CE99" s="412" t="s">
        <v>197</v>
      </c>
      <c r="CF99" s="412" t="s">
        <v>197</v>
      </c>
      <c r="CG99" s="412" t="s">
        <v>197</v>
      </c>
      <c r="CH99" s="412" t="s">
        <v>197</v>
      </c>
      <c r="CI99" s="412" t="s">
        <v>197</v>
      </c>
      <c r="CJ99" s="412" t="s">
        <v>197</v>
      </c>
      <c r="CK99" s="412" t="s">
        <v>197</v>
      </c>
      <c r="CL99" s="412" t="s">
        <v>197</v>
      </c>
      <c r="CM99" s="412" t="s">
        <v>197</v>
      </c>
      <c r="CN99" s="412" t="s">
        <v>197</v>
      </c>
      <c r="CO99" s="412" t="s">
        <v>197</v>
      </c>
      <c r="CP99" s="412" t="s">
        <v>197</v>
      </c>
      <c r="CQ99" s="412" t="s">
        <v>197</v>
      </c>
      <c r="CR99" s="412" t="s">
        <v>197</v>
      </c>
      <c r="CS99" s="412" t="s">
        <v>197</v>
      </c>
      <c r="CT99" s="412" t="s">
        <v>197</v>
      </c>
      <c r="CU99" s="412" t="s">
        <v>197</v>
      </c>
      <c r="CV99" s="412" t="s">
        <v>197</v>
      </c>
      <c r="CW99" s="412" t="s">
        <v>197</v>
      </c>
      <c r="CX99" s="412" t="s">
        <v>197</v>
      </c>
      <c r="CY99" s="412" t="s">
        <v>197</v>
      </c>
      <c r="CZ99" s="412" t="s">
        <v>197</v>
      </c>
      <c r="DA99" s="412" t="s">
        <v>197</v>
      </c>
      <c r="DB99" s="412" t="s">
        <v>197</v>
      </c>
      <c r="DC99" s="412" t="s">
        <v>197</v>
      </c>
      <c r="DD99" s="412" t="s">
        <v>197</v>
      </c>
      <c r="DE99" s="412" t="s">
        <v>197</v>
      </c>
      <c r="DF99" s="412" t="s">
        <v>197</v>
      </c>
      <c r="DG99" s="412" t="s">
        <v>197</v>
      </c>
      <c r="DH99" s="412" t="s">
        <v>197</v>
      </c>
      <c r="DI99" s="412" t="s">
        <v>197</v>
      </c>
      <c r="DJ99" s="412" t="s">
        <v>197</v>
      </c>
      <c r="DK99" s="412" t="s">
        <v>197</v>
      </c>
      <c r="DL99" s="412" t="s">
        <v>197</v>
      </c>
      <c r="DM99" s="412" t="s">
        <v>197</v>
      </c>
      <c r="DN99" s="412" t="s">
        <v>197</v>
      </c>
      <c r="DO99" s="412" t="s">
        <v>197</v>
      </c>
      <c r="DP99" s="412" t="s">
        <v>197</v>
      </c>
      <c r="DQ99" s="412" t="s">
        <v>197</v>
      </c>
      <c r="DR99" s="412" t="s">
        <v>197</v>
      </c>
      <c r="DS99" s="412" t="s">
        <v>197</v>
      </c>
      <c r="DT99" s="412" t="s">
        <v>197</v>
      </c>
      <c r="DU99" s="412" t="s">
        <v>197</v>
      </c>
      <c r="DV99" s="412" t="s">
        <v>197</v>
      </c>
      <c r="DW99" s="412" t="s">
        <v>197</v>
      </c>
      <c r="DX99" s="412" t="s">
        <v>197</v>
      </c>
      <c r="DY99" s="412" t="s">
        <v>197</v>
      </c>
      <c r="DZ99" s="412" t="s">
        <v>197</v>
      </c>
      <c r="EA99" s="412" t="s">
        <v>197</v>
      </c>
      <c r="EB99" s="412" t="s">
        <v>197</v>
      </c>
      <c r="EC99" s="412" t="s">
        <v>197</v>
      </c>
      <c r="ED99" s="412" t="s">
        <v>197</v>
      </c>
      <c r="EE99" s="412" t="s">
        <v>197</v>
      </c>
      <c r="EF99" s="412" t="s">
        <v>197</v>
      </c>
      <c r="EG99" s="412" t="s">
        <v>197</v>
      </c>
      <c r="EH99" s="412" t="s">
        <v>197</v>
      </c>
      <c r="EI99" s="412" t="s">
        <v>197</v>
      </c>
      <c r="EJ99" s="412" t="s">
        <v>197</v>
      </c>
      <c r="EK99" s="412" t="s">
        <v>197</v>
      </c>
      <c r="EL99" s="412" t="s">
        <v>197</v>
      </c>
      <c r="EM99" s="412" t="s">
        <v>197</v>
      </c>
      <c r="EN99" s="412" t="s">
        <v>197</v>
      </c>
      <c r="EO99" s="412" t="s">
        <v>197</v>
      </c>
      <c r="EP99" s="412" t="s">
        <v>197</v>
      </c>
      <c r="EQ99" s="412" t="s">
        <v>197</v>
      </c>
      <c r="ER99" s="412" t="s">
        <v>197</v>
      </c>
      <c r="ES99" s="412" t="s">
        <v>197</v>
      </c>
      <c r="ET99" s="411">
        <v>34.700000000000003</v>
      </c>
      <c r="EU99" s="412" t="s">
        <v>197</v>
      </c>
      <c r="EV99" s="411">
        <v>30.4</v>
      </c>
      <c r="EW99" s="411">
        <v>43.9</v>
      </c>
      <c r="EX99" s="411">
        <v>39.6</v>
      </c>
      <c r="EY99" s="412" t="s">
        <v>197</v>
      </c>
      <c r="EZ99" s="412" t="s">
        <v>197</v>
      </c>
      <c r="FA99" s="412" t="s">
        <v>197</v>
      </c>
      <c r="FB99" s="412" t="s">
        <v>197</v>
      </c>
      <c r="FC99" s="412" t="s">
        <v>197</v>
      </c>
      <c r="FD99" s="412" t="s">
        <v>197</v>
      </c>
      <c r="FE99" s="412" t="s">
        <v>197</v>
      </c>
      <c r="FF99" s="412" t="s">
        <v>197</v>
      </c>
      <c r="FG99" s="412" t="s">
        <v>197</v>
      </c>
      <c r="FH99" s="412" t="s">
        <v>197</v>
      </c>
      <c r="FI99" s="412" t="s">
        <v>197</v>
      </c>
      <c r="FJ99" s="412" t="s">
        <v>197</v>
      </c>
      <c r="FK99" s="412" t="s">
        <v>197</v>
      </c>
      <c r="FL99" s="412" t="s">
        <v>197</v>
      </c>
      <c r="FM99" s="411">
        <v>7.8</v>
      </c>
      <c r="FN99" s="411">
        <v>17.899999999999999</v>
      </c>
      <c r="FO99" s="411">
        <v>12</v>
      </c>
      <c r="FP99" s="412" t="s">
        <v>197</v>
      </c>
      <c r="FQ99" s="412" t="s">
        <v>197</v>
      </c>
      <c r="FR99" s="412" t="s">
        <v>197</v>
      </c>
      <c r="FS99" s="411">
        <v>7.8</v>
      </c>
      <c r="FT99" s="411">
        <v>21.7</v>
      </c>
      <c r="FU99" s="411">
        <v>13.1</v>
      </c>
      <c r="FV99" s="412" t="s">
        <v>197</v>
      </c>
      <c r="FW99" s="412" t="s">
        <v>197</v>
      </c>
      <c r="FX99" s="411">
        <v>6.4</v>
      </c>
      <c r="FY99" s="411">
        <v>91.2</v>
      </c>
      <c r="FZ99" s="411">
        <v>90.3</v>
      </c>
      <c r="GA99" s="411">
        <v>27.9</v>
      </c>
      <c r="GB99" s="411">
        <v>55.1</v>
      </c>
      <c r="GC99" s="411">
        <v>49.8</v>
      </c>
      <c r="GD99" s="412" t="s">
        <v>197</v>
      </c>
      <c r="GE99" s="412" t="s">
        <v>197</v>
      </c>
      <c r="GF99" s="412" t="s">
        <v>197</v>
      </c>
      <c r="GG99" s="412" t="s">
        <v>197</v>
      </c>
      <c r="GH99" s="412" t="s">
        <v>197</v>
      </c>
      <c r="GI99" s="412" t="s">
        <v>197</v>
      </c>
      <c r="GJ99" s="412" t="s">
        <v>197</v>
      </c>
      <c r="GK99" s="412" t="s">
        <v>197</v>
      </c>
      <c r="GL99" s="412" t="s">
        <v>197</v>
      </c>
      <c r="GM99" s="412" t="s">
        <v>197</v>
      </c>
      <c r="GN99" s="412" t="s">
        <v>197</v>
      </c>
      <c r="GO99" s="412" t="s">
        <v>197</v>
      </c>
      <c r="GP99" s="412" t="s">
        <v>197</v>
      </c>
      <c r="GQ99" s="412" t="s">
        <v>197</v>
      </c>
      <c r="GR99" s="412" t="s">
        <v>197</v>
      </c>
      <c r="GS99" s="412" t="s">
        <v>197</v>
      </c>
      <c r="GT99" s="412" t="s">
        <v>197</v>
      </c>
      <c r="GU99" s="412" t="s">
        <v>197</v>
      </c>
      <c r="GV99" s="412" t="s">
        <v>197</v>
      </c>
      <c r="GW99" s="412" t="s">
        <v>197</v>
      </c>
      <c r="GX99" s="412" t="s">
        <v>197</v>
      </c>
      <c r="GY99" s="412" t="s">
        <v>197</v>
      </c>
      <c r="GZ99" s="412" t="s">
        <v>197</v>
      </c>
      <c r="HA99" s="412" t="s">
        <v>197</v>
      </c>
      <c r="HB99" s="412" t="s">
        <v>197</v>
      </c>
      <c r="HC99" s="412" t="s">
        <v>197</v>
      </c>
      <c r="HD99" s="412" t="s">
        <v>197</v>
      </c>
      <c r="HE99" s="412" t="s">
        <v>197</v>
      </c>
      <c r="HF99" s="412" t="s">
        <v>197</v>
      </c>
      <c r="HG99" s="412" t="s">
        <v>197</v>
      </c>
      <c r="HH99" s="412" t="s">
        <v>197</v>
      </c>
      <c r="HI99" s="412" t="s">
        <v>197</v>
      </c>
      <c r="HJ99" s="412" t="s">
        <v>197</v>
      </c>
      <c r="HK99" s="412" t="s">
        <v>197</v>
      </c>
      <c r="HL99" s="412" t="s">
        <v>197</v>
      </c>
      <c r="HM99" s="412" t="s">
        <v>197</v>
      </c>
      <c r="HN99" s="412" t="s">
        <v>197</v>
      </c>
      <c r="HO99" s="412" t="s">
        <v>197</v>
      </c>
      <c r="HP99" s="412" t="s">
        <v>197</v>
      </c>
      <c r="HQ99" s="412" t="s">
        <v>197</v>
      </c>
      <c r="HR99" s="412" t="s">
        <v>197</v>
      </c>
      <c r="HS99" s="412" t="s">
        <v>197</v>
      </c>
      <c r="HT99" s="412" t="s">
        <v>197</v>
      </c>
      <c r="HU99" s="411">
        <v>173.7</v>
      </c>
      <c r="HV99" s="411">
        <v>74.599999999999994</v>
      </c>
      <c r="HW99" s="411">
        <v>80.5</v>
      </c>
      <c r="HX99" s="412" t="s">
        <v>197</v>
      </c>
      <c r="HY99" s="412" t="s">
        <v>197</v>
      </c>
      <c r="HZ99" s="412" t="s">
        <v>197</v>
      </c>
      <c r="IA99" s="412" t="s">
        <v>197</v>
      </c>
      <c r="IB99" s="412" t="s">
        <v>197</v>
      </c>
      <c r="IC99" s="412" t="s">
        <v>197</v>
      </c>
      <c r="ID99" s="412" t="s">
        <v>197</v>
      </c>
      <c r="IE99" s="412" t="s">
        <v>197</v>
      </c>
      <c r="IF99" s="412" t="s">
        <v>197</v>
      </c>
      <c r="IG99" s="412" t="s">
        <v>197</v>
      </c>
      <c r="IH99" s="411">
        <v>92.2</v>
      </c>
      <c r="II99" s="412" t="s">
        <v>197</v>
      </c>
      <c r="IJ99" s="412" t="s">
        <v>197</v>
      </c>
      <c r="IK99" s="412" t="s">
        <v>197</v>
      </c>
      <c r="IL99" s="412" t="s">
        <v>197</v>
      </c>
      <c r="IM99" s="412" t="s">
        <v>197</v>
      </c>
      <c r="IN99" s="412" t="s">
        <v>197</v>
      </c>
      <c r="IO99" s="412" t="s">
        <v>197</v>
      </c>
      <c r="IP99" s="412" t="s">
        <v>197</v>
      </c>
      <c r="IQ99" s="412" t="s">
        <v>197</v>
      </c>
      <c r="IR99" s="411">
        <v>40.5</v>
      </c>
      <c r="IS99" s="411">
        <v>39.9</v>
      </c>
      <c r="IT99" s="411">
        <v>40.1</v>
      </c>
      <c r="IU99" s="412" t="s">
        <v>197</v>
      </c>
      <c r="IV99" s="412" t="s">
        <v>197</v>
      </c>
      <c r="IW99" s="412" t="s">
        <v>197</v>
      </c>
      <c r="IX99" s="412" t="s">
        <v>197</v>
      </c>
      <c r="IY99" s="412" t="s">
        <v>197</v>
      </c>
      <c r="IZ99" s="412" t="s">
        <v>197</v>
      </c>
      <c r="JA99" s="412" t="s">
        <v>197</v>
      </c>
      <c r="JB99" s="412" t="s">
        <v>197</v>
      </c>
      <c r="JC99" s="412" t="s">
        <v>197</v>
      </c>
      <c r="JD99" s="412" t="s">
        <v>197</v>
      </c>
      <c r="JE99" s="412" t="s">
        <v>197</v>
      </c>
      <c r="JF99" s="49" t="s">
        <v>87</v>
      </c>
      <c r="JG99" s="49" t="s">
        <v>87</v>
      </c>
      <c r="JH99" s="49" t="s">
        <v>87</v>
      </c>
      <c r="JI99" s="49">
        <v>22.3</v>
      </c>
      <c r="JJ99" s="49">
        <v>88.9</v>
      </c>
      <c r="JK99" s="49">
        <v>56.6</v>
      </c>
      <c r="JL99" s="49">
        <v>55.3</v>
      </c>
      <c r="JM99" s="49">
        <v>85.9</v>
      </c>
      <c r="JN99" s="49">
        <v>116.9</v>
      </c>
      <c r="JO99" s="49">
        <v>1191.5999999999999</v>
      </c>
    </row>
    <row r="100" spans="1:275">
      <c r="A100" s="45"/>
      <c r="B100" s="46" t="s">
        <v>1816</v>
      </c>
      <c r="C100" s="300" t="s">
        <v>1317</v>
      </c>
      <c r="D100" s="46" t="s">
        <v>99</v>
      </c>
      <c r="E100" s="300" t="s">
        <v>11</v>
      </c>
      <c r="F100" s="47" t="s">
        <v>197</v>
      </c>
      <c r="G100" s="47" t="s">
        <v>197</v>
      </c>
      <c r="H100" s="411">
        <v>89.7</v>
      </c>
      <c r="I100" s="411">
        <v>90.2</v>
      </c>
      <c r="J100" s="411">
        <v>96.9</v>
      </c>
      <c r="K100" s="411">
        <v>261.10000000000002</v>
      </c>
      <c r="L100" s="411">
        <v>129.80000000000001</v>
      </c>
      <c r="M100" s="411">
        <v>105</v>
      </c>
      <c r="N100" s="411">
        <v>102.8</v>
      </c>
      <c r="O100" s="411">
        <v>185.7</v>
      </c>
      <c r="P100" s="411">
        <v>109.9</v>
      </c>
      <c r="Q100" s="411">
        <v>111.7</v>
      </c>
      <c r="R100" s="411">
        <v>123.9</v>
      </c>
      <c r="S100" s="411">
        <v>81.900000000000006</v>
      </c>
      <c r="T100" s="411">
        <v>137.1</v>
      </c>
      <c r="U100" s="411">
        <v>102.5</v>
      </c>
      <c r="V100" s="411">
        <v>237.4</v>
      </c>
      <c r="W100" s="411">
        <v>91.6</v>
      </c>
      <c r="X100" s="411">
        <v>85.3</v>
      </c>
      <c r="Y100" s="411">
        <v>46.5</v>
      </c>
      <c r="Z100" s="411">
        <v>47.9</v>
      </c>
      <c r="AA100" s="411">
        <v>156.69999999999999</v>
      </c>
      <c r="AB100" s="411">
        <v>87.9</v>
      </c>
      <c r="AC100" s="411">
        <v>135.30000000000001</v>
      </c>
      <c r="AD100" s="411">
        <v>112.8</v>
      </c>
      <c r="AE100" s="411">
        <v>148.69999999999999</v>
      </c>
      <c r="AF100" s="411">
        <v>149.6</v>
      </c>
      <c r="AG100" s="411">
        <v>84.5</v>
      </c>
      <c r="AH100" s="411">
        <v>112</v>
      </c>
      <c r="AI100" s="412" t="s">
        <v>197</v>
      </c>
      <c r="AJ100" s="411">
        <v>155.69999999999999</v>
      </c>
      <c r="AK100" s="411">
        <v>113.2</v>
      </c>
      <c r="AL100" s="412" t="s">
        <v>197</v>
      </c>
      <c r="AM100" s="411">
        <v>86.8</v>
      </c>
      <c r="AN100" s="411">
        <v>144.69999999999999</v>
      </c>
      <c r="AO100" s="411">
        <v>113.6</v>
      </c>
      <c r="AP100" s="411">
        <v>113.9</v>
      </c>
      <c r="AQ100" s="411">
        <v>91.7</v>
      </c>
      <c r="AR100" s="411">
        <v>188.5</v>
      </c>
      <c r="AS100" s="412" t="s">
        <v>197</v>
      </c>
      <c r="AT100" s="411">
        <v>142.9</v>
      </c>
      <c r="AU100" s="412" t="s">
        <v>197</v>
      </c>
      <c r="AV100" s="411">
        <v>106.2</v>
      </c>
      <c r="AW100" s="411">
        <v>150.1</v>
      </c>
      <c r="AX100" s="411">
        <v>234.3</v>
      </c>
      <c r="AY100" s="412" t="s">
        <v>197</v>
      </c>
      <c r="AZ100" s="411">
        <v>89.3</v>
      </c>
      <c r="BA100" s="411">
        <v>132</v>
      </c>
      <c r="BB100" s="411">
        <v>130.1</v>
      </c>
      <c r="BC100" s="411">
        <v>85</v>
      </c>
      <c r="BD100" s="411">
        <v>170.8</v>
      </c>
      <c r="BE100" s="411">
        <v>152.6</v>
      </c>
      <c r="BF100" s="411">
        <v>92.2</v>
      </c>
      <c r="BG100" s="411">
        <v>144.5</v>
      </c>
      <c r="BH100" s="411">
        <v>140.9</v>
      </c>
      <c r="BI100" s="411">
        <v>135.19999999999999</v>
      </c>
      <c r="BJ100" s="411">
        <v>122.9</v>
      </c>
      <c r="BK100" s="411">
        <v>129.19999999999999</v>
      </c>
      <c r="BL100" s="411">
        <v>148.80000000000001</v>
      </c>
      <c r="BM100" s="411">
        <v>78.7</v>
      </c>
      <c r="BN100" s="411">
        <v>97.2</v>
      </c>
      <c r="BO100" s="412" t="s">
        <v>197</v>
      </c>
      <c r="BP100" s="411">
        <v>161.6</v>
      </c>
      <c r="BQ100" s="411">
        <v>128.6</v>
      </c>
      <c r="BR100" s="411">
        <v>101.3</v>
      </c>
      <c r="BS100" s="411">
        <v>168</v>
      </c>
      <c r="BT100" s="411">
        <v>137.4</v>
      </c>
      <c r="BU100" s="411">
        <v>7</v>
      </c>
      <c r="BV100" s="411">
        <v>83.3</v>
      </c>
      <c r="BW100" s="411">
        <v>60</v>
      </c>
      <c r="BX100" s="411">
        <v>141.9</v>
      </c>
      <c r="BY100" s="411">
        <v>214.5</v>
      </c>
      <c r="BZ100" s="411">
        <v>168.1</v>
      </c>
      <c r="CA100" s="411">
        <v>77.5</v>
      </c>
      <c r="CB100" s="411">
        <v>133.9</v>
      </c>
      <c r="CC100" s="411">
        <v>112.1</v>
      </c>
      <c r="CD100" s="411">
        <v>105.3</v>
      </c>
      <c r="CE100" s="411">
        <v>165.6</v>
      </c>
      <c r="CF100" s="411">
        <v>136.30000000000001</v>
      </c>
      <c r="CG100" s="411">
        <v>160.69999999999999</v>
      </c>
      <c r="CH100" s="411">
        <v>601.20000000000005</v>
      </c>
      <c r="CI100" s="411">
        <v>315.89999999999998</v>
      </c>
      <c r="CJ100" s="411">
        <v>88</v>
      </c>
      <c r="CK100" s="411">
        <v>156.30000000000001</v>
      </c>
      <c r="CL100" s="411">
        <v>128.4</v>
      </c>
      <c r="CM100" s="412" t="s">
        <v>197</v>
      </c>
      <c r="CN100" s="412" t="s">
        <v>197</v>
      </c>
      <c r="CO100" s="412" t="s">
        <v>197</v>
      </c>
      <c r="CP100" s="412" t="s">
        <v>197</v>
      </c>
      <c r="CQ100" s="412" t="s">
        <v>197</v>
      </c>
      <c r="CR100" s="412" t="s">
        <v>197</v>
      </c>
      <c r="CS100" s="412" t="s">
        <v>197</v>
      </c>
      <c r="CT100" s="411">
        <v>132.1</v>
      </c>
      <c r="CU100" s="411">
        <v>187</v>
      </c>
      <c r="CV100" s="411">
        <v>163.80000000000001</v>
      </c>
      <c r="CW100" s="411">
        <v>114.6</v>
      </c>
      <c r="CX100" s="411">
        <v>172.1</v>
      </c>
      <c r="CY100" s="411">
        <v>147.30000000000001</v>
      </c>
      <c r="CZ100" s="411">
        <v>169.2</v>
      </c>
      <c r="DA100" s="411">
        <v>17.600000000000001</v>
      </c>
      <c r="DB100" s="411">
        <v>94.5</v>
      </c>
      <c r="DC100" s="411">
        <v>71.2</v>
      </c>
      <c r="DD100" s="411">
        <v>156.19999999999999</v>
      </c>
      <c r="DE100" s="411">
        <v>224.6</v>
      </c>
      <c r="DF100" s="411">
        <v>182.1</v>
      </c>
      <c r="DG100" s="411">
        <v>83.7</v>
      </c>
      <c r="DH100" s="411">
        <v>124.9</v>
      </c>
      <c r="DI100" s="411">
        <v>110.9</v>
      </c>
      <c r="DJ100" s="411">
        <v>112.5</v>
      </c>
      <c r="DK100" s="411">
        <v>186.4</v>
      </c>
      <c r="DL100" s="411">
        <v>152.4</v>
      </c>
      <c r="DM100" s="411">
        <v>89.6</v>
      </c>
      <c r="DN100" s="411">
        <v>149.6</v>
      </c>
      <c r="DO100" s="411">
        <v>127.4</v>
      </c>
      <c r="DP100" s="412" t="s">
        <v>197</v>
      </c>
      <c r="DQ100" s="412" t="s">
        <v>197</v>
      </c>
      <c r="DR100" s="412" t="s">
        <v>197</v>
      </c>
      <c r="DS100" s="412" t="s">
        <v>197</v>
      </c>
      <c r="DT100" s="412" t="s">
        <v>197</v>
      </c>
      <c r="DU100" s="412" t="s">
        <v>197</v>
      </c>
      <c r="DV100" s="411">
        <v>41</v>
      </c>
      <c r="DW100" s="411">
        <v>25.4</v>
      </c>
      <c r="DX100" s="411">
        <v>30.7</v>
      </c>
      <c r="DY100" s="411">
        <v>113.6</v>
      </c>
      <c r="DZ100" s="411">
        <v>90.1</v>
      </c>
      <c r="EA100" s="411">
        <v>103.2</v>
      </c>
      <c r="EB100" s="411">
        <v>57</v>
      </c>
      <c r="EC100" s="411">
        <v>212.7</v>
      </c>
      <c r="ED100" s="411">
        <v>170.4</v>
      </c>
      <c r="EE100" s="411">
        <v>111.5</v>
      </c>
      <c r="EF100" s="411">
        <v>31.3</v>
      </c>
      <c r="EG100" s="411">
        <v>123.9</v>
      </c>
      <c r="EH100" s="411">
        <v>85.2</v>
      </c>
      <c r="EI100" s="411">
        <v>3.5</v>
      </c>
      <c r="EJ100" s="411">
        <v>99.4</v>
      </c>
      <c r="EK100" s="411">
        <v>65.8</v>
      </c>
      <c r="EL100" s="412" t="s">
        <v>197</v>
      </c>
      <c r="EM100" s="411">
        <v>76</v>
      </c>
      <c r="EN100" s="411">
        <v>125.2</v>
      </c>
      <c r="EO100" s="411">
        <v>100.4</v>
      </c>
      <c r="EP100" s="411">
        <v>381.3</v>
      </c>
      <c r="EQ100" s="411">
        <v>400.6</v>
      </c>
      <c r="ER100" s="411">
        <v>389.8</v>
      </c>
      <c r="ES100" s="412" t="s">
        <v>197</v>
      </c>
      <c r="ET100" s="411">
        <v>103.5</v>
      </c>
      <c r="EU100" s="412" t="s">
        <v>197</v>
      </c>
      <c r="EV100" s="411">
        <v>108.8</v>
      </c>
      <c r="EW100" s="411">
        <v>132.69999999999999</v>
      </c>
      <c r="EX100" s="411">
        <v>125.3</v>
      </c>
      <c r="EY100" s="411">
        <v>266.5</v>
      </c>
      <c r="EZ100" s="411">
        <v>140.1</v>
      </c>
      <c r="FA100" s="411">
        <v>129.30000000000001</v>
      </c>
      <c r="FB100" s="411">
        <v>133.5</v>
      </c>
      <c r="FC100" s="411">
        <v>374.6</v>
      </c>
      <c r="FD100" s="411">
        <v>97.8</v>
      </c>
      <c r="FE100" s="411">
        <v>125.6</v>
      </c>
      <c r="FF100" s="411">
        <v>113.8</v>
      </c>
      <c r="FG100" s="411">
        <v>21.1</v>
      </c>
      <c r="FH100" s="412" t="s">
        <v>197</v>
      </c>
      <c r="FI100" s="411">
        <v>14.9</v>
      </c>
      <c r="FJ100" s="411">
        <v>54.1</v>
      </c>
      <c r="FK100" s="411">
        <v>49.9</v>
      </c>
      <c r="FL100" s="411">
        <v>51.8</v>
      </c>
      <c r="FM100" s="411">
        <v>155.4</v>
      </c>
      <c r="FN100" s="411">
        <v>112.3</v>
      </c>
      <c r="FO100" s="411">
        <v>137.19999999999999</v>
      </c>
      <c r="FP100" s="411">
        <v>130.19999999999999</v>
      </c>
      <c r="FQ100" s="411">
        <v>133.30000000000001</v>
      </c>
      <c r="FR100" s="411">
        <v>132.19999999999999</v>
      </c>
      <c r="FS100" s="411">
        <v>103.3</v>
      </c>
      <c r="FT100" s="411">
        <v>103.4</v>
      </c>
      <c r="FU100" s="411">
        <v>103.4</v>
      </c>
      <c r="FV100" s="411">
        <v>111.9</v>
      </c>
      <c r="FW100" s="411">
        <v>195</v>
      </c>
      <c r="FX100" s="411">
        <v>133.6</v>
      </c>
      <c r="FY100" s="411">
        <v>101.6</v>
      </c>
      <c r="FZ100" s="411">
        <v>101.8</v>
      </c>
      <c r="GA100" s="411">
        <v>90.2</v>
      </c>
      <c r="GB100" s="411">
        <v>111.8</v>
      </c>
      <c r="GC100" s="411">
        <v>107.8</v>
      </c>
      <c r="GD100" s="411">
        <v>31.9</v>
      </c>
      <c r="GE100" s="411">
        <v>4.5999999999999996</v>
      </c>
      <c r="GF100" s="411">
        <v>22.5</v>
      </c>
      <c r="GG100" s="411">
        <v>39.700000000000003</v>
      </c>
      <c r="GH100" s="411">
        <v>60</v>
      </c>
      <c r="GI100" s="411">
        <v>59.9</v>
      </c>
      <c r="GJ100" s="412" t="s">
        <v>197</v>
      </c>
      <c r="GK100" s="412" t="s">
        <v>197</v>
      </c>
      <c r="GL100" s="412" t="s">
        <v>197</v>
      </c>
      <c r="GM100" s="411">
        <v>291.8</v>
      </c>
      <c r="GN100" s="411">
        <v>300.8</v>
      </c>
      <c r="GO100" s="411">
        <v>297.60000000000002</v>
      </c>
      <c r="GP100" s="411">
        <v>128.6</v>
      </c>
      <c r="GQ100" s="411">
        <v>64.400000000000006</v>
      </c>
      <c r="GR100" s="411">
        <v>87.3</v>
      </c>
      <c r="GS100" s="411">
        <v>10.5</v>
      </c>
      <c r="GT100" s="411">
        <v>94.3</v>
      </c>
      <c r="GU100" s="411">
        <v>77.3</v>
      </c>
      <c r="GV100" s="411">
        <v>39.200000000000003</v>
      </c>
      <c r="GW100" s="411">
        <v>245.7</v>
      </c>
      <c r="GX100" s="411">
        <v>160.9</v>
      </c>
      <c r="GY100" s="411">
        <v>119.1</v>
      </c>
      <c r="GZ100" s="411">
        <v>131</v>
      </c>
      <c r="HA100" s="411">
        <v>125.2</v>
      </c>
      <c r="HB100" s="411">
        <v>113.7</v>
      </c>
      <c r="HC100" s="411">
        <v>129.4</v>
      </c>
      <c r="HD100" s="411">
        <v>124.7</v>
      </c>
      <c r="HE100" s="411">
        <v>130.69999999999999</v>
      </c>
      <c r="HF100" s="411">
        <v>216.4</v>
      </c>
      <c r="HG100" s="411">
        <v>211.8</v>
      </c>
      <c r="HH100" s="411">
        <v>193.3</v>
      </c>
      <c r="HI100" s="411">
        <v>79.8</v>
      </c>
      <c r="HJ100" s="411">
        <v>94.2</v>
      </c>
      <c r="HK100" s="411">
        <v>87.2</v>
      </c>
      <c r="HL100" s="411">
        <v>72.099999999999994</v>
      </c>
      <c r="HM100" s="411">
        <v>131.69999999999999</v>
      </c>
      <c r="HN100" s="411">
        <v>115.1</v>
      </c>
      <c r="HO100" s="411">
        <v>141.19999999999999</v>
      </c>
      <c r="HP100" s="411">
        <v>150.69999999999999</v>
      </c>
      <c r="HQ100" s="411">
        <v>145.9</v>
      </c>
      <c r="HR100" s="411">
        <v>161.80000000000001</v>
      </c>
      <c r="HS100" s="411">
        <v>156.9</v>
      </c>
      <c r="HT100" s="411">
        <v>158.6</v>
      </c>
      <c r="HU100" s="411">
        <v>58.6</v>
      </c>
      <c r="HV100" s="411">
        <v>110.5</v>
      </c>
      <c r="HW100" s="411">
        <v>107.7</v>
      </c>
      <c r="HX100" s="411">
        <v>198.5</v>
      </c>
      <c r="HY100" s="412" t="s">
        <v>197</v>
      </c>
      <c r="HZ100" s="411">
        <v>166.5</v>
      </c>
      <c r="IA100" s="411">
        <v>304.60000000000002</v>
      </c>
      <c r="IB100" s="411">
        <v>287.8</v>
      </c>
      <c r="IC100" s="411">
        <v>296.89999999999998</v>
      </c>
      <c r="ID100" s="411">
        <v>82.6</v>
      </c>
      <c r="IE100" s="411">
        <v>159.69999999999999</v>
      </c>
      <c r="IF100" s="412" t="s">
        <v>197</v>
      </c>
      <c r="IG100" s="412" t="s">
        <v>197</v>
      </c>
      <c r="IH100" s="411">
        <v>132.30000000000001</v>
      </c>
      <c r="II100" s="411">
        <v>253.5</v>
      </c>
      <c r="IJ100" s="411">
        <v>335</v>
      </c>
      <c r="IK100" s="412" t="s">
        <v>197</v>
      </c>
      <c r="IL100" s="411">
        <v>60.9</v>
      </c>
      <c r="IM100" s="411">
        <v>138.69999999999999</v>
      </c>
      <c r="IN100" s="411">
        <v>279.5</v>
      </c>
      <c r="IO100" s="411">
        <v>217.9</v>
      </c>
      <c r="IP100" s="412" t="s">
        <v>197</v>
      </c>
      <c r="IQ100" s="411">
        <v>60.9</v>
      </c>
      <c r="IR100" s="411">
        <v>145.1</v>
      </c>
      <c r="IS100" s="411">
        <v>197.5</v>
      </c>
      <c r="IT100" s="411">
        <v>178.1</v>
      </c>
      <c r="IU100" s="411">
        <v>30.6</v>
      </c>
      <c r="IV100" s="411">
        <v>44.6</v>
      </c>
      <c r="IW100" s="411">
        <v>41.7</v>
      </c>
      <c r="IX100" s="412" t="s">
        <v>197</v>
      </c>
      <c r="IY100" s="412" t="s">
        <v>197</v>
      </c>
      <c r="IZ100" s="412" t="s">
        <v>197</v>
      </c>
      <c r="JA100" s="412" t="s">
        <v>197</v>
      </c>
      <c r="JB100" s="412" t="s">
        <v>197</v>
      </c>
      <c r="JC100" s="411">
        <v>1.5</v>
      </c>
      <c r="JD100" s="411">
        <v>12.8</v>
      </c>
      <c r="JE100" s="411">
        <v>10.199999999999999</v>
      </c>
      <c r="JF100" s="48" t="s">
        <v>87</v>
      </c>
      <c r="JG100" s="48">
        <v>84.4</v>
      </c>
      <c r="JH100" s="48">
        <v>149.4</v>
      </c>
      <c r="JI100" s="48">
        <v>91.1</v>
      </c>
      <c r="JJ100" s="48">
        <v>110.9</v>
      </c>
      <c r="JK100" s="48">
        <v>70.5</v>
      </c>
      <c r="JL100" s="48">
        <v>130.19999999999999</v>
      </c>
      <c r="JM100" s="48">
        <v>129.19999999999999</v>
      </c>
      <c r="JN100" s="48">
        <v>132.6</v>
      </c>
      <c r="JO100" s="48" t="s">
        <v>87</v>
      </c>
    </row>
    <row r="101" spans="1:275">
      <c r="A101" s="45"/>
      <c r="B101" s="46" t="s">
        <v>1817</v>
      </c>
      <c r="C101" s="300" t="s">
        <v>1318</v>
      </c>
      <c r="D101" s="46" t="s">
        <v>99</v>
      </c>
      <c r="E101" s="300" t="s">
        <v>11</v>
      </c>
      <c r="F101" s="47" t="s">
        <v>197</v>
      </c>
      <c r="G101" s="47" t="s">
        <v>197</v>
      </c>
      <c r="H101" s="411">
        <v>67.3</v>
      </c>
      <c r="I101" s="411">
        <v>68.2</v>
      </c>
      <c r="J101" s="411">
        <v>65.8</v>
      </c>
      <c r="K101" s="411">
        <v>68.2</v>
      </c>
      <c r="L101" s="411">
        <v>75.2</v>
      </c>
      <c r="M101" s="411">
        <v>75</v>
      </c>
      <c r="N101" s="411">
        <v>82.4</v>
      </c>
      <c r="O101" s="411">
        <v>56.5</v>
      </c>
      <c r="P101" s="411">
        <v>64.3</v>
      </c>
      <c r="Q101" s="411">
        <v>90.6</v>
      </c>
      <c r="R101" s="411">
        <v>78.8</v>
      </c>
      <c r="S101" s="411">
        <v>83.8</v>
      </c>
      <c r="T101" s="411">
        <v>69.5</v>
      </c>
      <c r="U101" s="411">
        <v>18.600000000000001</v>
      </c>
      <c r="V101" s="411">
        <v>142.9</v>
      </c>
      <c r="W101" s="411">
        <v>57</v>
      </c>
      <c r="X101" s="411">
        <v>41</v>
      </c>
      <c r="Y101" s="411">
        <v>66.7</v>
      </c>
      <c r="Z101" s="411">
        <v>41.2</v>
      </c>
      <c r="AA101" s="411">
        <v>60.1</v>
      </c>
      <c r="AB101" s="411">
        <v>38.200000000000003</v>
      </c>
      <c r="AC101" s="411">
        <v>136</v>
      </c>
      <c r="AD101" s="411">
        <v>59.1</v>
      </c>
      <c r="AE101" s="411">
        <v>76.8</v>
      </c>
      <c r="AF101" s="411">
        <v>73</v>
      </c>
      <c r="AG101" s="411">
        <v>52.3</v>
      </c>
      <c r="AH101" s="411">
        <v>63.2</v>
      </c>
      <c r="AI101" s="412" t="s">
        <v>197</v>
      </c>
      <c r="AJ101" s="411">
        <v>83.8</v>
      </c>
      <c r="AK101" s="411">
        <v>40.200000000000003</v>
      </c>
      <c r="AL101" s="412" t="s">
        <v>197</v>
      </c>
      <c r="AM101" s="411">
        <v>55.3</v>
      </c>
      <c r="AN101" s="411">
        <v>14.2</v>
      </c>
      <c r="AO101" s="411">
        <v>49.8</v>
      </c>
      <c r="AP101" s="411">
        <v>49.5</v>
      </c>
      <c r="AQ101" s="411">
        <v>40.299999999999997</v>
      </c>
      <c r="AR101" s="411">
        <v>96.6</v>
      </c>
      <c r="AS101" s="412" t="s">
        <v>197</v>
      </c>
      <c r="AT101" s="411">
        <v>65.599999999999994</v>
      </c>
      <c r="AU101" s="412" t="s">
        <v>197</v>
      </c>
      <c r="AV101" s="411">
        <v>93.5</v>
      </c>
      <c r="AW101" s="411">
        <v>130.5</v>
      </c>
      <c r="AX101" s="411">
        <v>20.3</v>
      </c>
      <c r="AY101" s="411">
        <v>13.2</v>
      </c>
      <c r="AZ101" s="411">
        <v>68</v>
      </c>
      <c r="BA101" s="411">
        <v>92.5</v>
      </c>
      <c r="BB101" s="411">
        <v>91.4</v>
      </c>
      <c r="BC101" s="411">
        <v>80.7</v>
      </c>
      <c r="BD101" s="411">
        <v>78.900000000000006</v>
      </c>
      <c r="BE101" s="411">
        <v>79.2</v>
      </c>
      <c r="BF101" s="411">
        <v>72.2</v>
      </c>
      <c r="BG101" s="411">
        <v>71.8</v>
      </c>
      <c r="BH101" s="411">
        <v>71.8</v>
      </c>
      <c r="BI101" s="411">
        <v>77.400000000000006</v>
      </c>
      <c r="BJ101" s="411">
        <v>79.900000000000006</v>
      </c>
      <c r="BK101" s="411">
        <v>78.599999999999994</v>
      </c>
      <c r="BL101" s="411">
        <v>99.9</v>
      </c>
      <c r="BM101" s="411">
        <v>72.2</v>
      </c>
      <c r="BN101" s="411">
        <v>79.5</v>
      </c>
      <c r="BO101" s="412" t="s">
        <v>197</v>
      </c>
      <c r="BP101" s="411">
        <v>81.599999999999994</v>
      </c>
      <c r="BQ101" s="411">
        <v>59.8</v>
      </c>
      <c r="BR101" s="411">
        <v>34.200000000000003</v>
      </c>
      <c r="BS101" s="411">
        <v>72.900000000000006</v>
      </c>
      <c r="BT101" s="411">
        <v>55.3</v>
      </c>
      <c r="BU101" s="411">
        <v>81.8</v>
      </c>
      <c r="BV101" s="411">
        <v>112.1</v>
      </c>
      <c r="BW101" s="411">
        <v>103.2</v>
      </c>
      <c r="BX101" s="411">
        <v>30.8</v>
      </c>
      <c r="BY101" s="411">
        <v>56.6</v>
      </c>
      <c r="BZ101" s="411">
        <v>40.200000000000003</v>
      </c>
      <c r="CA101" s="411">
        <v>60.7</v>
      </c>
      <c r="CB101" s="411">
        <v>72.5</v>
      </c>
      <c r="CC101" s="411">
        <v>68</v>
      </c>
      <c r="CD101" s="411">
        <v>31.7</v>
      </c>
      <c r="CE101" s="411">
        <v>36.6</v>
      </c>
      <c r="CF101" s="411">
        <v>34.299999999999997</v>
      </c>
      <c r="CG101" s="412" t="s">
        <v>197</v>
      </c>
      <c r="CH101" s="412" t="s">
        <v>197</v>
      </c>
      <c r="CI101" s="412" t="s">
        <v>197</v>
      </c>
      <c r="CJ101" s="411">
        <v>43.1</v>
      </c>
      <c r="CK101" s="411">
        <v>102.4</v>
      </c>
      <c r="CL101" s="411">
        <v>78.5</v>
      </c>
      <c r="CM101" s="412" t="s">
        <v>197</v>
      </c>
      <c r="CN101" s="412" t="s">
        <v>197</v>
      </c>
      <c r="CO101" s="412" t="s">
        <v>197</v>
      </c>
      <c r="CP101" s="412" t="s">
        <v>197</v>
      </c>
      <c r="CQ101" s="412" t="s">
        <v>197</v>
      </c>
      <c r="CR101" s="412" t="s">
        <v>197</v>
      </c>
      <c r="CS101" s="412" t="s">
        <v>197</v>
      </c>
      <c r="CT101" s="411">
        <v>41</v>
      </c>
      <c r="CU101" s="411">
        <v>83.2</v>
      </c>
      <c r="CV101" s="411">
        <v>65.099999999999994</v>
      </c>
      <c r="CW101" s="411">
        <v>41</v>
      </c>
      <c r="CX101" s="411">
        <v>84.7</v>
      </c>
      <c r="CY101" s="411">
        <v>66.099999999999994</v>
      </c>
      <c r="CZ101" s="411">
        <v>77.3</v>
      </c>
      <c r="DA101" s="411">
        <v>68.599999999999994</v>
      </c>
      <c r="DB101" s="411">
        <v>95.1</v>
      </c>
      <c r="DC101" s="411">
        <v>87.4</v>
      </c>
      <c r="DD101" s="411">
        <v>26.6</v>
      </c>
      <c r="DE101" s="411">
        <v>56.1</v>
      </c>
      <c r="DF101" s="411">
        <v>37.799999999999997</v>
      </c>
      <c r="DG101" s="411">
        <v>62.7</v>
      </c>
      <c r="DH101" s="411">
        <v>58.9</v>
      </c>
      <c r="DI101" s="411">
        <v>60.1</v>
      </c>
      <c r="DJ101" s="411">
        <v>30.5</v>
      </c>
      <c r="DK101" s="411">
        <v>33.5</v>
      </c>
      <c r="DL101" s="411">
        <v>32.1</v>
      </c>
      <c r="DM101" s="411">
        <v>44.6</v>
      </c>
      <c r="DN101" s="411">
        <v>101</v>
      </c>
      <c r="DO101" s="411">
        <v>80.400000000000006</v>
      </c>
      <c r="DP101" s="412" t="s">
        <v>197</v>
      </c>
      <c r="DQ101" s="412" t="s">
        <v>197</v>
      </c>
      <c r="DR101" s="412" t="s">
        <v>197</v>
      </c>
      <c r="DS101" s="412" t="s">
        <v>197</v>
      </c>
      <c r="DT101" s="412" t="s">
        <v>197</v>
      </c>
      <c r="DU101" s="412" t="s">
        <v>197</v>
      </c>
      <c r="DV101" s="411">
        <v>82.7</v>
      </c>
      <c r="DW101" s="411">
        <v>80.7</v>
      </c>
      <c r="DX101" s="411">
        <v>81.400000000000006</v>
      </c>
      <c r="DY101" s="411">
        <v>28.7</v>
      </c>
      <c r="DZ101" s="411">
        <v>95.3</v>
      </c>
      <c r="EA101" s="411">
        <v>58.4</v>
      </c>
      <c r="EB101" s="411">
        <v>74.8</v>
      </c>
      <c r="EC101" s="411">
        <v>164.2</v>
      </c>
      <c r="ED101" s="411">
        <v>140.69999999999999</v>
      </c>
      <c r="EE101" s="412" t="s">
        <v>197</v>
      </c>
      <c r="EF101" s="411">
        <v>37.4</v>
      </c>
      <c r="EG101" s="411">
        <v>74.099999999999994</v>
      </c>
      <c r="EH101" s="411">
        <v>59</v>
      </c>
      <c r="EI101" s="411">
        <v>56.9</v>
      </c>
      <c r="EJ101" s="411">
        <v>87.3</v>
      </c>
      <c r="EK101" s="411">
        <v>76.5</v>
      </c>
      <c r="EL101" s="412" t="s">
        <v>197</v>
      </c>
      <c r="EM101" s="411">
        <v>9.1</v>
      </c>
      <c r="EN101" s="411">
        <v>15.1</v>
      </c>
      <c r="EO101" s="411">
        <v>12.1</v>
      </c>
      <c r="EP101" s="411">
        <v>68.3</v>
      </c>
      <c r="EQ101" s="411">
        <v>56.8</v>
      </c>
      <c r="ER101" s="411">
        <v>63.2</v>
      </c>
      <c r="ES101" s="412" t="s">
        <v>197</v>
      </c>
      <c r="ET101" s="411">
        <v>64.400000000000006</v>
      </c>
      <c r="EU101" s="412" t="s">
        <v>197</v>
      </c>
      <c r="EV101" s="411">
        <v>83.2</v>
      </c>
      <c r="EW101" s="411">
        <v>88.9</v>
      </c>
      <c r="EX101" s="411">
        <v>87.2</v>
      </c>
      <c r="EY101" s="411">
        <v>89.8</v>
      </c>
      <c r="EZ101" s="411">
        <v>68.3</v>
      </c>
      <c r="FA101" s="411">
        <v>87.5</v>
      </c>
      <c r="FB101" s="411">
        <v>80</v>
      </c>
      <c r="FC101" s="411">
        <v>59.8</v>
      </c>
      <c r="FD101" s="411">
        <v>61</v>
      </c>
      <c r="FE101" s="411">
        <v>69.3</v>
      </c>
      <c r="FF101" s="411">
        <v>65.8</v>
      </c>
      <c r="FG101" s="411">
        <v>88.8</v>
      </c>
      <c r="FH101" s="411">
        <v>10.1</v>
      </c>
      <c r="FI101" s="411">
        <v>65.5</v>
      </c>
      <c r="FJ101" s="411">
        <v>47.2</v>
      </c>
      <c r="FK101" s="411">
        <v>64.099999999999994</v>
      </c>
      <c r="FL101" s="411">
        <v>56.6</v>
      </c>
      <c r="FM101" s="411">
        <v>63.1</v>
      </c>
      <c r="FN101" s="411">
        <v>66.400000000000006</v>
      </c>
      <c r="FO101" s="411">
        <v>64.5</v>
      </c>
      <c r="FP101" s="411">
        <v>77</v>
      </c>
      <c r="FQ101" s="411">
        <v>94.3</v>
      </c>
      <c r="FR101" s="411">
        <v>88.3</v>
      </c>
      <c r="FS101" s="411">
        <v>86.3</v>
      </c>
      <c r="FT101" s="411">
        <v>59.5</v>
      </c>
      <c r="FU101" s="411">
        <v>76.3</v>
      </c>
      <c r="FV101" s="411">
        <v>69.7</v>
      </c>
      <c r="FW101" s="411">
        <v>94.4</v>
      </c>
      <c r="FX101" s="411">
        <v>58.9</v>
      </c>
      <c r="FY101" s="411">
        <v>66.5</v>
      </c>
      <c r="FZ101" s="411">
        <v>66.400000000000006</v>
      </c>
      <c r="GA101" s="411">
        <v>80.8</v>
      </c>
      <c r="GB101" s="411">
        <v>100.7</v>
      </c>
      <c r="GC101" s="411">
        <v>97</v>
      </c>
      <c r="GD101" s="411">
        <v>110.3</v>
      </c>
      <c r="GE101" s="411">
        <v>95.5</v>
      </c>
      <c r="GF101" s="411">
        <v>105.2</v>
      </c>
      <c r="GG101" s="411">
        <v>53.2</v>
      </c>
      <c r="GH101" s="411">
        <v>89.6</v>
      </c>
      <c r="GI101" s="411">
        <v>89.5</v>
      </c>
      <c r="GJ101" s="411">
        <v>4.5</v>
      </c>
      <c r="GK101" s="411">
        <v>70.7</v>
      </c>
      <c r="GL101" s="411">
        <v>46.8</v>
      </c>
      <c r="GM101" s="411">
        <v>37.299999999999997</v>
      </c>
      <c r="GN101" s="411">
        <v>62.1</v>
      </c>
      <c r="GO101" s="411">
        <v>53.3</v>
      </c>
      <c r="GP101" s="411">
        <v>62.4</v>
      </c>
      <c r="GQ101" s="411">
        <v>61</v>
      </c>
      <c r="GR101" s="411">
        <v>61.5</v>
      </c>
      <c r="GS101" s="411">
        <v>50.7</v>
      </c>
      <c r="GT101" s="411">
        <v>266.8</v>
      </c>
      <c r="GU101" s="411">
        <v>223</v>
      </c>
      <c r="GV101" s="411">
        <v>86.3</v>
      </c>
      <c r="GW101" s="411">
        <v>33.200000000000003</v>
      </c>
      <c r="GX101" s="411">
        <v>55</v>
      </c>
      <c r="GY101" s="411">
        <v>83.8</v>
      </c>
      <c r="GZ101" s="411">
        <v>82.1</v>
      </c>
      <c r="HA101" s="411">
        <v>82.9</v>
      </c>
      <c r="HB101" s="411">
        <v>89.9</v>
      </c>
      <c r="HC101" s="411">
        <v>112.9</v>
      </c>
      <c r="HD101" s="411">
        <v>105.9</v>
      </c>
      <c r="HE101" s="411">
        <v>29</v>
      </c>
      <c r="HF101" s="411">
        <v>47.8</v>
      </c>
      <c r="HG101" s="411">
        <v>46.8</v>
      </c>
      <c r="HH101" s="411">
        <v>89.3</v>
      </c>
      <c r="HI101" s="411">
        <v>127.7</v>
      </c>
      <c r="HJ101" s="411">
        <v>125.3</v>
      </c>
      <c r="HK101" s="411">
        <v>126.4</v>
      </c>
      <c r="HL101" s="411">
        <v>133.4</v>
      </c>
      <c r="HM101" s="411">
        <v>154.6</v>
      </c>
      <c r="HN101" s="411">
        <v>148.69999999999999</v>
      </c>
      <c r="HO101" s="411">
        <v>47.3</v>
      </c>
      <c r="HP101" s="411">
        <v>40.200000000000003</v>
      </c>
      <c r="HQ101" s="411">
        <v>43.8</v>
      </c>
      <c r="HR101" s="411">
        <v>52.7</v>
      </c>
      <c r="HS101" s="411">
        <v>81.599999999999994</v>
      </c>
      <c r="HT101" s="411">
        <v>71.599999999999994</v>
      </c>
      <c r="HU101" s="411">
        <v>75.900000000000006</v>
      </c>
      <c r="HV101" s="411">
        <v>80</v>
      </c>
      <c r="HW101" s="411">
        <v>79.8</v>
      </c>
      <c r="HX101" s="411">
        <v>53.5</v>
      </c>
      <c r="HY101" s="412" t="s">
        <v>197</v>
      </c>
      <c r="HZ101" s="411">
        <v>141.30000000000001</v>
      </c>
      <c r="IA101" s="411">
        <v>2.2000000000000002</v>
      </c>
      <c r="IB101" s="411">
        <v>15.7</v>
      </c>
      <c r="IC101" s="411">
        <v>8.3000000000000007</v>
      </c>
      <c r="ID101" s="411">
        <v>29.5</v>
      </c>
      <c r="IE101" s="411">
        <v>37.6</v>
      </c>
      <c r="IF101" s="411">
        <v>155.1</v>
      </c>
      <c r="IG101" s="411">
        <v>30</v>
      </c>
      <c r="IH101" s="411">
        <v>134.19999999999999</v>
      </c>
      <c r="II101" s="411">
        <v>253</v>
      </c>
      <c r="IJ101" s="411">
        <v>182.4</v>
      </c>
      <c r="IK101" s="411">
        <v>134.30000000000001</v>
      </c>
      <c r="IL101" s="412" t="s">
        <v>197</v>
      </c>
      <c r="IM101" s="411">
        <v>9.3000000000000007</v>
      </c>
      <c r="IN101" s="412" t="s">
        <v>197</v>
      </c>
      <c r="IO101" s="411">
        <v>261.39999999999998</v>
      </c>
      <c r="IP101" s="412" t="s">
        <v>197</v>
      </c>
      <c r="IQ101" s="411">
        <v>182</v>
      </c>
      <c r="IR101" s="411">
        <v>67.400000000000006</v>
      </c>
      <c r="IS101" s="411">
        <v>79.099999999999994</v>
      </c>
      <c r="IT101" s="411">
        <v>74.8</v>
      </c>
      <c r="IU101" s="411">
        <v>57.4</v>
      </c>
      <c r="IV101" s="411">
        <v>21.4</v>
      </c>
      <c r="IW101" s="411">
        <v>28.9</v>
      </c>
      <c r="IX101" s="411">
        <v>84.3</v>
      </c>
      <c r="IY101" s="411">
        <v>105</v>
      </c>
      <c r="IZ101" s="411">
        <v>70.5</v>
      </c>
      <c r="JA101" s="411">
        <v>33.299999999999997</v>
      </c>
      <c r="JB101" s="412" t="s">
        <v>197</v>
      </c>
      <c r="JC101" s="411">
        <v>44.4</v>
      </c>
      <c r="JD101" s="411">
        <v>49.1</v>
      </c>
      <c r="JE101" s="411">
        <v>48.1</v>
      </c>
      <c r="JF101" s="48" t="s">
        <v>87</v>
      </c>
      <c r="JG101" s="48">
        <v>243.2</v>
      </c>
      <c r="JH101" s="48">
        <v>108</v>
      </c>
      <c r="JI101" s="48">
        <v>98.6</v>
      </c>
      <c r="JJ101" s="48">
        <v>91.6</v>
      </c>
      <c r="JK101" s="48">
        <v>98</v>
      </c>
      <c r="JL101" s="48">
        <v>112.4</v>
      </c>
      <c r="JM101" s="48">
        <v>117.5</v>
      </c>
      <c r="JN101" s="48">
        <v>124.8</v>
      </c>
      <c r="JO101" s="48">
        <v>122.1</v>
      </c>
    </row>
    <row r="102" spans="1:275">
      <c r="A102" s="45"/>
      <c r="B102" s="46" t="s">
        <v>1818</v>
      </c>
      <c r="C102" s="300" t="s">
        <v>1319</v>
      </c>
      <c r="D102" s="46" t="s">
        <v>99</v>
      </c>
      <c r="E102" s="300" t="s">
        <v>11</v>
      </c>
      <c r="F102" s="47" t="s">
        <v>197</v>
      </c>
      <c r="G102" s="47" t="s">
        <v>197</v>
      </c>
      <c r="H102" s="411">
        <v>76.7</v>
      </c>
      <c r="I102" s="411">
        <v>76.8</v>
      </c>
      <c r="J102" s="411">
        <v>80</v>
      </c>
      <c r="K102" s="411">
        <v>131.19999999999999</v>
      </c>
      <c r="L102" s="411">
        <v>138.5</v>
      </c>
      <c r="M102" s="411">
        <v>90.1</v>
      </c>
      <c r="N102" s="411">
        <v>140.30000000000001</v>
      </c>
      <c r="O102" s="411">
        <v>123.6</v>
      </c>
      <c r="P102" s="411">
        <v>84</v>
      </c>
      <c r="Q102" s="411">
        <v>109.5</v>
      </c>
      <c r="R102" s="411">
        <v>107.8</v>
      </c>
      <c r="S102" s="411">
        <v>116.8</v>
      </c>
      <c r="T102" s="411">
        <v>141.1</v>
      </c>
      <c r="U102" s="411">
        <v>109.1</v>
      </c>
      <c r="V102" s="411">
        <v>140.6</v>
      </c>
      <c r="W102" s="411">
        <v>125.5</v>
      </c>
      <c r="X102" s="411">
        <v>119.3</v>
      </c>
      <c r="Y102" s="411">
        <v>143</v>
      </c>
      <c r="Z102" s="411">
        <v>44.6</v>
      </c>
      <c r="AA102" s="411">
        <v>33.299999999999997</v>
      </c>
      <c r="AB102" s="411">
        <v>123.2</v>
      </c>
      <c r="AC102" s="411">
        <v>66.599999999999994</v>
      </c>
      <c r="AD102" s="411">
        <v>54.9</v>
      </c>
      <c r="AE102" s="411">
        <v>134.4</v>
      </c>
      <c r="AF102" s="411">
        <v>113.2</v>
      </c>
      <c r="AG102" s="411">
        <v>106.9</v>
      </c>
      <c r="AH102" s="411">
        <v>137.19999999999999</v>
      </c>
      <c r="AI102" s="412" t="s">
        <v>197</v>
      </c>
      <c r="AJ102" s="411">
        <v>84.4</v>
      </c>
      <c r="AK102" s="411">
        <v>93.2</v>
      </c>
      <c r="AL102" s="412" t="s">
        <v>197</v>
      </c>
      <c r="AM102" s="411">
        <v>140.30000000000001</v>
      </c>
      <c r="AN102" s="411">
        <v>4.2</v>
      </c>
      <c r="AO102" s="411">
        <v>230.8</v>
      </c>
      <c r="AP102" s="411">
        <v>228.5</v>
      </c>
      <c r="AQ102" s="411">
        <v>67.400000000000006</v>
      </c>
      <c r="AR102" s="411">
        <v>150.5</v>
      </c>
      <c r="AS102" s="412" t="s">
        <v>197</v>
      </c>
      <c r="AT102" s="411">
        <v>140.5</v>
      </c>
      <c r="AU102" s="412" t="s">
        <v>197</v>
      </c>
      <c r="AV102" s="411">
        <v>51.3</v>
      </c>
      <c r="AW102" s="411">
        <v>106.6</v>
      </c>
      <c r="AX102" s="411">
        <v>88.6</v>
      </c>
      <c r="AY102" s="411">
        <v>61.6</v>
      </c>
      <c r="AZ102" s="411">
        <v>73</v>
      </c>
      <c r="BA102" s="411">
        <v>91.1</v>
      </c>
      <c r="BB102" s="411">
        <v>90.3</v>
      </c>
      <c r="BC102" s="411">
        <v>100.1</v>
      </c>
      <c r="BD102" s="411">
        <v>95.7</v>
      </c>
      <c r="BE102" s="411">
        <v>96.6</v>
      </c>
      <c r="BF102" s="411">
        <v>84.3</v>
      </c>
      <c r="BG102" s="411">
        <v>101.1</v>
      </c>
      <c r="BH102" s="411">
        <v>99.9</v>
      </c>
      <c r="BI102" s="411">
        <v>126</v>
      </c>
      <c r="BJ102" s="411">
        <v>112.1</v>
      </c>
      <c r="BK102" s="411">
        <v>119.2</v>
      </c>
      <c r="BL102" s="411">
        <v>95.8</v>
      </c>
      <c r="BM102" s="411">
        <v>49.2</v>
      </c>
      <c r="BN102" s="411">
        <v>61.5</v>
      </c>
      <c r="BO102" s="412" t="s">
        <v>197</v>
      </c>
      <c r="BP102" s="412" t="s">
        <v>197</v>
      </c>
      <c r="BQ102" s="412" t="s">
        <v>197</v>
      </c>
      <c r="BR102" s="411">
        <v>78.599999999999994</v>
      </c>
      <c r="BS102" s="411">
        <v>131.19999999999999</v>
      </c>
      <c r="BT102" s="411">
        <v>107.1</v>
      </c>
      <c r="BU102" s="411">
        <v>33.9</v>
      </c>
      <c r="BV102" s="411">
        <v>107.3</v>
      </c>
      <c r="BW102" s="411">
        <v>84.7</v>
      </c>
      <c r="BX102" s="411">
        <v>131.4</v>
      </c>
      <c r="BY102" s="411">
        <v>241</v>
      </c>
      <c r="BZ102" s="411">
        <v>170.9</v>
      </c>
      <c r="CA102" s="411">
        <v>37.299999999999997</v>
      </c>
      <c r="CB102" s="411">
        <v>44.1</v>
      </c>
      <c r="CC102" s="411">
        <v>41.5</v>
      </c>
      <c r="CD102" s="411">
        <v>86</v>
      </c>
      <c r="CE102" s="411">
        <v>189.7</v>
      </c>
      <c r="CF102" s="411">
        <v>139.1</v>
      </c>
      <c r="CG102" s="412" t="s">
        <v>197</v>
      </c>
      <c r="CH102" s="412" t="s">
        <v>197</v>
      </c>
      <c r="CI102" s="412" t="s">
        <v>197</v>
      </c>
      <c r="CJ102" s="411">
        <v>69.8</v>
      </c>
      <c r="CK102" s="411">
        <v>130</v>
      </c>
      <c r="CL102" s="411">
        <v>105.3</v>
      </c>
      <c r="CM102" s="412" t="s">
        <v>197</v>
      </c>
      <c r="CN102" s="412" t="s">
        <v>197</v>
      </c>
      <c r="CO102" s="412" t="s">
        <v>197</v>
      </c>
      <c r="CP102" s="412" t="s">
        <v>197</v>
      </c>
      <c r="CQ102" s="412" t="s">
        <v>197</v>
      </c>
      <c r="CR102" s="412" t="s">
        <v>197</v>
      </c>
      <c r="CS102" s="412" t="s">
        <v>197</v>
      </c>
      <c r="CT102" s="412" t="s">
        <v>197</v>
      </c>
      <c r="CU102" s="412" t="s">
        <v>197</v>
      </c>
      <c r="CV102" s="412" t="s">
        <v>197</v>
      </c>
      <c r="CW102" s="411">
        <v>77.8</v>
      </c>
      <c r="CX102" s="411">
        <v>121</v>
      </c>
      <c r="CY102" s="411">
        <v>102.3</v>
      </c>
      <c r="CZ102" s="411">
        <v>124</v>
      </c>
      <c r="DA102" s="411">
        <v>55.5</v>
      </c>
      <c r="DB102" s="411">
        <v>98.7</v>
      </c>
      <c r="DC102" s="411">
        <v>85.5</v>
      </c>
      <c r="DD102" s="411">
        <v>114.1</v>
      </c>
      <c r="DE102" s="411">
        <v>235.7</v>
      </c>
      <c r="DF102" s="411">
        <v>160</v>
      </c>
      <c r="DG102" s="411">
        <v>31.1</v>
      </c>
      <c r="DH102" s="411">
        <v>40.700000000000003</v>
      </c>
      <c r="DI102" s="411">
        <v>37.5</v>
      </c>
      <c r="DJ102" s="411">
        <v>83.5</v>
      </c>
      <c r="DK102" s="411">
        <v>182.7</v>
      </c>
      <c r="DL102" s="411">
        <v>137</v>
      </c>
      <c r="DM102" s="411">
        <v>70.099999999999994</v>
      </c>
      <c r="DN102" s="411">
        <v>130.9</v>
      </c>
      <c r="DO102" s="411">
        <v>108.3</v>
      </c>
      <c r="DP102" s="412" t="s">
        <v>197</v>
      </c>
      <c r="DQ102" s="412" t="s">
        <v>197</v>
      </c>
      <c r="DR102" s="412" t="s">
        <v>197</v>
      </c>
      <c r="DS102" s="412" t="s">
        <v>197</v>
      </c>
      <c r="DT102" s="412" t="s">
        <v>197</v>
      </c>
      <c r="DU102" s="412" t="s">
        <v>197</v>
      </c>
      <c r="DV102" s="411">
        <v>37</v>
      </c>
      <c r="DW102" s="411">
        <v>149.4</v>
      </c>
      <c r="DX102" s="411">
        <v>111</v>
      </c>
      <c r="DY102" s="411">
        <v>56.1</v>
      </c>
      <c r="DZ102" s="411">
        <v>98.7</v>
      </c>
      <c r="EA102" s="411">
        <v>74.8</v>
      </c>
      <c r="EB102" s="412" t="s">
        <v>197</v>
      </c>
      <c r="EC102" s="412" t="s">
        <v>197</v>
      </c>
      <c r="ED102" s="412" t="s">
        <v>197</v>
      </c>
      <c r="EE102" s="412" t="s">
        <v>197</v>
      </c>
      <c r="EF102" s="412" t="s">
        <v>197</v>
      </c>
      <c r="EG102" s="412" t="s">
        <v>197</v>
      </c>
      <c r="EH102" s="412" t="s">
        <v>197</v>
      </c>
      <c r="EI102" s="411">
        <v>122.4</v>
      </c>
      <c r="EJ102" s="411">
        <v>115.3</v>
      </c>
      <c r="EK102" s="411">
        <v>117.8</v>
      </c>
      <c r="EL102" s="412" t="s">
        <v>197</v>
      </c>
      <c r="EM102" s="412" t="s">
        <v>197</v>
      </c>
      <c r="EN102" s="412" t="s">
        <v>197</v>
      </c>
      <c r="EO102" s="412" t="s">
        <v>197</v>
      </c>
      <c r="EP102" s="412" t="s">
        <v>197</v>
      </c>
      <c r="EQ102" s="412" t="s">
        <v>197</v>
      </c>
      <c r="ER102" s="412" t="s">
        <v>197</v>
      </c>
      <c r="ES102" s="412" t="s">
        <v>197</v>
      </c>
      <c r="ET102" s="411">
        <v>91.7</v>
      </c>
      <c r="EU102" s="412" t="s">
        <v>197</v>
      </c>
      <c r="EV102" s="411">
        <v>103.1</v>
      </c>
      <c r="EW102" s="411">
        <v>104.5</v>
      </c>
      <c r="EX102" s="411">
        <v>104.1</v>
      </c>
      <c r="EY102" s="411">
        <v>102.7</v>
      </c>
      <c r="EZ102" s="411">
        <v>137.30000000000001</v>
      </c>
      <c r="FA102" s="411">
        <v>94.8</v>
      </c>
      <c r="FB102" s="411">
        <v>111.5</v>
      </c>
      <c r="FC102" s="411">
        <v>72.3</v>
      </c>
      <c r="FD102" s="411">
        <v>140.1</v>
      </c>
      <c r="FE102" s="411">
        <v>98.7</v>
      </c>
      <c r="FF102" s="411">
        <v>116.3</v>
      </c>
      <c r="FG102" s="411">
        <v>175.9</v>
      </c>
      <c r="FH102" s="411">
        <v>412.8</v>
      </c>
      <c r="FI102" s="411">
        <v>246.2</v>
      </c>
      <c r="FJ102" s="411">
        <v>65.099999999999994</v>
      </c>
      <c r="FK102" s="411">
        <v>77.5</v>
      </c>
      <c r="FL102" s="411">
        <v>72</v>
      </c>
      <c r="FM102" s="411">
        <v>89.3</v>
      </c>
      <c r="FN102" s="411">
        <v>95.7</v>
      </c>
      <c r="FO102" s="411">
        <v>92</v>
      </c>
      <c r="FP102" s="411">
        <v>161</v>
      </c>
      <c r="FQ102" s="411">
        <v>83.2</v>
      </c>
      <c r="FR102" s="411">
        <v>110.2</v>
      </c>
      <c r="FS102" s="411">
        <v>100.4</v>
      </c>
      <c r="FT102" s="411">
        <v>120.2</v>
      </c>
      <c r="FU102" s="411">
        <v>107.8</v>
      </c>
      <c r="FV102" s="411">
        <v>93.7</v>
      </c>
      <c r="FW102" s="411">
        <v>48.2</v>
      </c>
      <c r="FX102" s="411">
        <v>75</v>
      </c>
      <c r="FY102" s="411">
        <v>62</v>
      </c>
      <c r="FZ102" s="411">
        <v>62.1</v>
      </c>
      <c r="GA102" s="411">
        <v>98.7</v>
      </c>
      <c r="GB102" s="411">
        <v>85.4</v>
      </c>
      <c r="GC102" s="411">
        <v>87.9</v>
      </c>
      <c r="GD102" s="411">
        <v>78.099999999999994</v>
      </c>
      <c r="GE102" s="411">
        <v>16</v>
      </c>
      <c r="GF102" s="411">
        <v>56.6</v>
      </c>
      <c r="GG102" s="411">
        <v>47.7</v>
      </c>
      <c r="GH102" s="411">
        <v>35.9</v>
      </c>
      <c r="GI102" s="411">
        <v>35.9</v>
      </c>
      <c r="GJ102" s="412" t="s">
        <v>197</v>
      </c>
      <c r="GK102" s="412" t="s">
        <v>197</v>
      </c>
      <c r="GL102" s="412" t="s">
        <v>197</v>
      </c>
      <c r="GM102" s="411">
        <v>48.8</v>
      </c>
      <c r="GN102" s="411">
        <v>84.5</v>
      </c>
      <c r="GO102" s="411">
        <v>71.7</v>
      </c>
      <c r="GP102" s="411">
        <v>126.1</v>
      </c>
      <c r="GQ102" s="411">
        <v>102.9</v>
      </c>
      <c r="GR102" s="411">
        <v>111.2</v>
      </c>
      <c r="GS102" s="411">
        <v>97.7</v>
      </c>
      <c r="GT102" s="411">
        <v>116</v>
      </c>
      <c r="GU102" s="411">
        <v>112.3</v>
      </c>
      <c r="GV102" s="411">
        <v>237.4</v>
      </c>
      <c r="GW102" s="411">
        <v>73.2</v>
      </c>
      <c r="GX102" s="411">
        <v>140.6</v>
      </c>
      <c r="GY102" s="411">
        <v>84.3</v>
      </c>
      <c r="GZ102" s="411">
        <v>96.8</v>
      </c>
      <c r="HA102" s="411">
        <v>90.7</v>
      </c>
      <c r="HB102" s="411">
        <v>82.1</v>
      </c>
      <c r="HC102" s="411">
        <v>62.5</v>
      </c>
      <c r="HD102" s="411">
        <v>68.400000000000006</v>
      </c>
      <c r="HE102" s="411">
        <v>114.5</v>
      </c>
      <c r="HF102" s="411">
        <v>209.5</v>
      </c>
      <c r="HG102" s="411">
        <v>204.4</v>
      </c>
      <c r="HH102" s="411">
        <v>222.5</v>
      </c>
      <c r="HI102" s="411">
        <v>69</v>
      </c>
      <c r="HJ102" s="411">
        <v>86.7</v>
      </c>
      <c r="HK102" s="411">
        <v>78.2</v>
      </c>
      <c r="HL102" s="411">
        <v>59.5</v>
      </c>
      <c r="HM102" s="411">
        <v>50.6</v>
      </c>
      <c r="HN102" s="411">
        <v>53.1</v>
      </c>
      <c r="HO102" s="411">
        <v>92.5</v>
      </c>
      <c r="HP102" s="411">
        <v>133</v>
      </c>
      <c r="HQ102" s="411">
        <v>112.6</v>
      </c>
      <c r="HR102" s="411">
        <v>107.3</v>
      </c>
      <c r="HS102" s="411">
        <v>97.3</v>
      </c>
      <c r="HT102" s="411">
        <v>100.7</v>
      </c>
      <c r="HU102" s="411">
        <v>178.3</v>
      </c>
      <c r="HV102" s="411">
        <v>85.6</v>
      </c>
      <c r="HW102" s="411">
        <v>90.6</v>
      </c>
      <c r="HX102" s="411">
        <v>170.8</v>
      </c>
      <c r="HY102" s="412" t="s">
        <v>197</v>
      </c>
      <c r="HZ102" s="411">
        <v>81.5</v>
      </c>
      <c r="IA102" s="412" t="s">
        <v>197</v>
      </c>
      <c r="IB102" s="412" t="s">
        <v>197</v>
      </c>
      <c r="IC102" s="412" t="s">
        <v>197</v>
      </c>
      <c r="ID102" s="411">
        <v>4.8</v>
      </c>
      <c r="IE102" s="412" t="s">
        <v>197</v>
      </c>
      <c r="IF102" s="412" t="s">
        <v>197</v>
      </c>
      <c r="IG102" s="412" t="s">
        <v>197</v>
      </c>
      <c r="IH102" s="411">
        <v>136.19999999999999</v>
      </c>
      <c r="II102" s="411">
        <v>210.5</v>
      </c>
      <c r="IJ102" s="411">
        <v>260.89999999999998</v>
      </c>
      <c r="IK102" s="411">
        <v>96.7</v>
      </c>
      <c r="IL102" s="411">
        <v>155</v>
      </c>
      <c r="IM102" s="412" t="s">
        <v>197</v>
      </c>
      <c r="IN102" s="412" t="s">
        <v>197</v>
      </c>
      <c r="IO102" s="411">
        <v>210</v>
      </c>
      <c r="IP102" s="412" t="s">
        <v>197</v>
      </c>
      <c r="IQ102" s="411">
        <v>132.19999999999999</v>
      </c>
      <c r="IR102" s="411">
        <v>82.3</v>
      </c>
      <c r="IS102" s="411">
        <v>104.6</v>
      </c>
      <c r="IT102" s="411">
        <v>96.4</v>
      </c>
      <c r="IU102" s="411">
        <v>194.6</v>
      </c>
      <c r="IV102" s="411">
        <v>210.9</v>
      </c>
      <c r="IW102" s="411">
        <v>207.5</v>
      </c>
      <c r="IX102" s="412" t="s">
        <v>197</v>
      </c>
      <c r="IY102" s="411">
        <v>237.1</v>
      </c>
      <c r="IZ102" s="411">
        <v>193.4</v>
      </c>
      <c r="JA102" s="411">
        <v>115.3</v>
      </c>
      <c r="JB102" s="411">
        <v>272.3</v>
      </c>
      <c r="JC102" s="411">
        <v>327.2</v>
      </c>
      <c r="JD102" s="411">
        <v>149.6</v>
      </c>
      <c r="JE102" s="411">
        <v>190</v>
      </c>
      <c r="JF102" s="48" t="s">
        <v>87</v>
      </c>
      <c r="JG102" s="48">
        <v>213.8</v>
      </c>
      <c r="JH102" s="48">
        <v>322.8</v>
      </c>
      <c r="JI102" s="48">
        <v>97.6</v>
      </c>
      <c r="JJ102" s="48">
        <v>107.8</v>
      </c>
      <c r="JK102" s="48">
        <v>97.7</v>
      </c>
      <c r="JL102" s="48">
        <v>143.4</v>
      </c>
      <c r="JM102" s="48">
        <v>130.80000000000001</v>
      </c>
      <c r="JN102" s="48">
        <v>126</v>
      </c>
      <c r="JO102" s="48">
        <v>37.700000000000003</v>
      </c>
    </row>
    <row r="103" spans="1:275">
      <c r="A103" s="45"/>
      <c r="B103" s="46" t="s">
        <v>1819</v>
      </c>
      <c r="C103" s="300" t="s">
        <v>1320</v>
      </c>
      <c r="D103" s="46" t="s">
        <v>99</v>
      </c>
      <c r="E103" s="300" t="s">
        <v>11</v>
      </c>
      <c r="F103" s="47" t="s">
        <v>197</v>
      </c>
      <c r="G103" s="47" t="s">
        <v>197</v>
      </c>
      <c r="H103" s="411">
        <v>76.099999999999994</v>
      </c>
      <c r="I103" s="411">
        <v>72.2</v>
      </c>
      <c r="J103" s="411">
        <v>70.7</v>
      </c>
      <c r="K103" s="411">
        <v>46.5</v>
      </c>
      <c r="L103" s="411">
        <v>68.8</v>
      </c>
      <c r="M103" s="411">
        <v>86.2</v>
      </c>
      <c r="N103" s="411">
        <v>74.3</v>
      </c>
      <c r="O103" s="412" t="s">
        <v>197</v>
      </c>
      <c r="P103" s="411">
        <v>117.8</v>
      </c>
      <c r="Q103" s="411">
        <v>122.5</v>
      </c>
      <c r="R103" s="411">
        <v>116.4</v>
      </c>
      <c r="S103" s="411">
        <v>67.2</v>
      </c>
      <c r="T103" s="411">
        <v>43</v>
      </c>
      <c r="U103" s="411">
        <v>71.599999999999994</v>
      </c>
      <c r="V103" s="411">
        <v>175.4</v>
      </c>
      <c r="W103" s="411">
        <v>68</v>
      </c>
      <c r="X103" s="411">
        <v>19.3</v>
      </c>
      <c r="Y103" s="411">
        <v>40.1</v>
      </c>
      <c r="Z103" s="411">
        <v>61.2</v>
      </c>
      <c r="AA103" s="411">
        <v>50.8</v>
      </c>
      <c r="AB103" s="411">
        <v>57.5</v>
      </c>
      <c r="AC103" s="411">
        <v>40.700000000000003</v>
      </c>
      <c r="AD103" s="412" t="s">
        <v>197</v>
      </c>
      <c r="AE103" s="411">
        <v>78.7</v>
      </c>
      <c r="AF103" s="411">
        <v>99.9</v>
      </c>
      <c r="AG103" s="411">
        <v>50.9</v>
      </c>
      <c r="AH103" s="411">
        <v>67.2</v>
      </c>
      <c r="AI103" s="412" t="s">
        <v>197</v>
      </c>
      <c r="AJ103" s="411">
        <v>92</v>
      </c>
      <c r="AK103" s="411">
        <v>79.900000000000006</v>
      </c>
      <c r="AL103" s="412" t="s">
        <v>197</v>
      </c>
      <c r="AM103" s="412" t="s">
        <v>197</v>
      </c>
      <c r="AN103" s="411">
        <v>68.7</v>
      </c>
      <c r="AO103" s="411">
        <v>129.19999999999999</v>
      </c>
      <c r="AP103" s="411">
        <v>128.6</v>
      </c>
      <c r="AQ103" s="411">
        <v>40.200000000000003</v>
      </c>
      <c r="AR103" s="411">
        <v>133</v>
      </c>
      <c r="AS103" s="412" t="s">
        <v>197</v>
      </c>
      <c r="AT103" s="411">
        <v>87.1</v>
      </c>
      <c r="AU103" s="412" t="s">
        <v>197</v>
      </c>
      <c r="AV103" s="411">
        <v>166.8</v>
      </c>
      <c r="AW103" s="411">
        <v>7</v>
      </c>
      <c r="AX103" s="412" t="s">
        <v>197</v>
      </c>
      <c r="AY103" s="412" t="s">
        <v>197</v>
      </c>
      <c r="AZ103" s="411">
        <v>58.2</v>
      </c>
      <c r="BA103" s="411">
        <v>81.5</v>
      </c>
      <c r="BB103" s="411">
        <v>80.5</v>
      </c>
      <c r="BC103" s="411">
        <v>69.8</v>
      </c>
      <c r="BD103" s="411">
        <v>72.3</v>
      </c>
      <c r="BE103" s="411">
        <v>71.8</v>
      </c>
      <c r="BF103" s="411">
        <v>63.2</v>
      </c>
      <c r="BG103" s="411">
        <v>71.099999999999994</v>
      </c>
      <c r="BH103" s="411">
        <v>70.599999999999994</v>
      </c>
      <c r="BI103" s="411">
        <v>121.6</v>
      </c>
      <c r="BJ103" s="411">
        <v>73</v>
      </c>
      <c r="BK103" s="411">
        <v>97.8</v>
      </c>
      <c r="BL103" s="411">
        <v>143.4</v>
      </c>
      <c r="BM103" s="411">
        <v>57.4</v>
      </c>
      <c r="BN103" s="411">
        <v>80.3</v>
      </c>
      <c r="BO103" s="412" t="s">
        <v>197</v>
      </c>
      <c r="BP103" s="411">
        <v>98.3</v>
      </c>
      <c r="BQ103" s="411">
        <v>98</v>
      </c>
      <c r="BR103" s="411">
        <v>61.6</v>
      </c>
      <c r="BS103" s="411">
        <v>107</v>
      </c>
      <c r="BT103" s="411">
        <v>86.1</v>
      </c>
      <c r="BU103" s="411">
        <v>20.8</v>
      </c>
      <c r="BV103" s="411">
        <v>59.9</v>
      </c>
      <c r="BW103" s="411">
        <v>47.6</v>
      </c>
      <c r="BX103" s="411">
        <v>60.9</v>
      </c>
      <c r="BY103" s="411">
        <v>79.5</v>
      </c>
      <c r="BZ103" s="411">
        <v>67.5</v>
      </c>
      <c r="CA103" s="411">
        <v>84.6</v>
      </c>
      <c r="CB103" s="411">
        <v>93</v>
      </c>
      <c r="CC103" s="411">
        <v>89.7</v>
      </c>
      <c r="CD103" s="411">
        <v>58</v>
      </c>
      <c r="CE103" s="411">
        <v>75.099999999999994</v>
      </c>
      <c r="CF103" s="411">
        <v>66.599999999999994</v>
      </c>
      <c r="CG103" s="412" t="s">
        <v>197</v>
      </c>
      <c r="CH103" s="412" t="s">
        <v>197</v>
      </c>
      <c r="CI103" s="412" t="s">
        <v>197</v>
      </c>
      <c r="CJ103" s="411">
        <v>80.400000000000006</v>
      </c>
      <c r="CK103" s="411">
        <v>97.1</v>
      </c>
      <c r="CL103" s="411">
        <v>90.2</v>
      </c>
      <c r="CM103" s="412" t="s">
        <v>197</v>
      </c>
      <c r="CN103" s="412" t="s">
        <v>197</v>
      </c>
      <c r="CO103" s="412" t="s">
        <v>197</v>
      </c>
      <c r="CP103" s="412" t="s">
        <v>197</v>
      </c>
      <c r="CQ103" s="412" t="s">
        <v>197</v>
      </c>
      <c r="CR103" s="412" t="s">
        <v>197</v>
      </c>
      <c r="CS103" s="412" t="s">
        <v>197</v>
      </c>
      <c r="CT103" s="412" t="s">
        <v>197</v>
      </c>
      <c r="CU103" s="412" t="s">
        <v>197</v>
      </c>
      <c r="CV103" s="412" t="s">
        <v>197</v>
      </c>
      <c r="CW103" s="411">
        <v>77.8</v>
      </c>
      <c r="CX103" s="411">
        <v>109.4</v>
      </c>
      <c r="CY103" s="411">
        <v>95.7</v>
      </c>
      <c r="CZ103" s="411">
        <v>112.5</v>
      </c>
      <c r="DA103" s="411">
        <v>20.399999999999999</v>
      </c>
      <c r="DB103" s="411">
        <v>62.5</v>
      </c>
      <c r="DC103" s="411">
        <v>49.4</v>
      </c>
      <c r="DD103" s="411">
        <v>57.1</v>
      </c>
      <c r="DE103" s="411">
        <v>92.7</v>
      </c>
      <c r="DF103" s="411">
        <v>70.5</v>
      </c>
      <c r="DG103" s="411">
        <v>75</v>
      </c>
      <c r="DH103" s="411">
        <v>95.7</v>
      </c>
      <c r="DI103" s="411">
        <v>88.5</v>
      </c>
      <c r="DJ103" s="411">
        <v>64</v>
      </c>
      <c r="DK103" s="411">
        <v>94</v>
      </c>
      <c r="DL103" s="411">
        <v>80</v>
      </c>
      <c r="DM103" s="411">
        <v>73.599999999999994</v>
      </c>
      <c r="DN103" s="411">
        <v>90.9</v>
      </c>
      <c r="DO103" s="411">
        <v>84.4</v>
      </c>
      <c r="DP103" s="412" t="s">
        <v>197</v>
      </c>
      <c r="DQ103" s="412" t="s">
        <v>197</v>
      </c>
      <c r="DR103" s="412" t="s">
        <v>197</v>
      </c>
      <c r="DS103" s="412" t="s">
        <v>197</v>
      </c>
      <c r="DT103" s="412" t="s">
        <v>197</v>
      </c>
      <c r="DU103" s="412" t="s">
        <v>197</v>
      </c>
      <c r="DV103" s="411">
        <v>31.3</v>
      </c>
      <c r="DW103" s="411">
        <v>19.5</v>
      </c>
      <c r="DX103" s="411">
        <v>23.6</v>
      </c>
      <c r="DY103" s="412" t="s">
        <v>197</v>
      </c>
      <c r="DZ103" s="412" t="s">
        <v>197</v>
      </c>
      <c r="EA103" s="412" t="s">
        <v>197</v>
      </c>
      <c r="EB103" s="411">
        <v>108.5</v>
      </c>
      <c r="EC103" s="411">
        <v>41.9</v>
      </c>
      <c r="ED103" s="411">
        <v>60.5</v>
      </c>
      <c r="EE103" s="412" t="s">
        <v>197</v>
      </c>
      <c r="EF103" s="412" t="s">
        <v>197</v>
      </c>
      <c r="EG103" s="412" t="s">
        <v>197</v>
      </c>
      <c r="EH103" s="412" t="s">
        <v>197</v>
      </c>
      <c r="EI103" s="411">
        <v>81.8</v>
      </c>
      <c r="EJ103" s="411">
        <v>122.2</v>
      </c>
      <c r="EK103" s="411">
        <v>108.2</v>
      </c>
      <c r="EL103" s="412" t="s">
        <v>197</v>
      </c>
      <c r="EM103" s="412" t="s">
        <v>197</v>
      </c>
      <c r="EN103" s="412" t="s">
        <v>197</v>
      </c>
      <c r="EO103" s="412" t="s">
        <v>197</v>
      </c>
      <c r="EP103" s="412" t="s">
        <v>197</v>
      </c>
      <c r="EQ103" s="412" t="s">
        <v>197</v>
      </c>
      <c r="ER103" s="412" t="s">
        <v>197</v>
      </c>
      <c r="ES103" s="412" t="s">
        <v>197</v>
      </c>
      <c r="ET103" s="411">
        <v>54.8</v>
      </c>
      <c r="EU103" s="412" t="s">
        <v>197</v>
      </c>
      <c r="EV103" s="411">
        <v>84.5</v>
      </c>
      <c r="EW103" s="411">
        <v>90</v>
      </c>
      <c r="EX103" s="411">
        <v>88.3</v>
      </c>
      <c r="EY103" s="411">
        <v>123.1</v>
      </c>
      <c r="EZ103" s="411">
        <v>48.6</v>
      </c>
      <c r="FA103" s="411">
        <v>98.1</v>
      </c>
      <c r="FB103" s="411">
        <v>78.7</v>
      </c>
      <c r="FC103" s="411">
        <v>105.9</v>
      </c>
      <c r="FD103" s="411">
        <v>77.2</v>
      </c>
      <c r="FE103" s="411">
        <v>101.1</v>
      </c>
      <c r="FF103" s="411">
        <v>90.9</v>
      </c>
      <c r="FG103" s="411">
        <v>138</v>
      </c>
      <c r="FH103" s="411">
        <v>21.2</v>
      </c>
      <c r="FI103" s="411">
        <v>103.2</v>
      </c>
      <c r="FJ103" s="411">
        <v>53.2</v>
      </c>
      <c r="FK103" s="411">
        <v>21.4</v>
      </c>
      <c r="FL103" s="411">
        <v>35.5</v>
      </c>
      <c r="FM103" s="411">
        <v>93.9</v>
      </c>
      <c r="FN103" s="411">
        <v>71.3</v>
      </c>
      <c r="FO103" s="411">
        <v>84.4</v>
      </c>
      <c r="FP103" s="411">
        <v>64</v>
      </c>
      <c r="FQ103" s="411">
        <v>107.3</v>
      </c>
      <c r="FR103" s="411">
        <v>92.3</v>
      </c>
      <c r="FS103" s="411">
        <v>126.7</v>
      </c>
      <c r="FT103" s="411">
        <v>96.5</v>
      </c>
      <c r="FU103" s="411">
        <v>115.4</v>
      </c>
      <c r="FV103" s="411">
        <v>79.599999999999994</v>
      </c>
      <c r="FW103" s="411">
        <v>33</v>
      </c>
      <c r="FX103" s="411">
        <v>111.1</v>
      </c>
      <c r="FY103" s="411">
        <v>82</v>
      </c>
      <c r="FZ103" s="411">
        <v>82.3</v>
      </c>
      <c r="GA103" s="411">
        <v>84.4</v>
      </c>
      <c r="GB103" s="411">
        <v>95.2</v>
      </c>
      <c r="GC103" s="411">
        <v>93.2</v>
      </c>
      <c r="GD103" s="411">
        <v>231.6</v>
      </c>
      <c r="GE103" s="411">
        <v>77.7</v>
      </c>
      <c r="GF103" s="411">
        <v>178.2</v>
      </c>
      <c r="GG103" s="411">
        <v>5.4</v>
      </c>
      <c r="GH103" s="411">
        <v>33.6</v>
      </c>
      <c r="GI103" s="411">
        <v>33.4</v>
      </c>
      <c r="GJ103" s="412" t="s">
        <v>197</v>
      </c>
      <c r="GK103" s="412" t="s">
        <v>197</v>
      </c>
      <c r="GL103" s="412" t="s">
        <v>197</v>
      </c>
      <c r="GM103" s="411">
        <v>63.4</v>
      </c>
      <c r="GN103" s="411">
        <v>23</v>
      </c>
      <c r="GO103" s="411">
        <v>37.6</v>
      </c>
      <c r="GP103" s="411">
        <v>173.2</v>
      </c>
      <c r="GQ103" s="411">
        <v>50.2</v>
      </c>
      <c r="GR103" s="411">
        <v>94.3</v>
      </c>
      <c r="GS103" s="411">
        <v>46</v>
      </c>
      <c r="GT103" s="411">
        <v>93.5</v>
      </c>
      <c r="GU103" s="411">
        <v>83.9</v>
      </c>
      <c r="GV103" s="411">
        <v>197.2</v>
      </c>
      <c r="GW103" s="411">
        <v>55.8</v>
      </c>
      <c r="GX103" s="411">
        <v>113.9</v>
      </c>
      <c r="GY103" s="411">
        <v>91</v>
      </c>
      <c r="GZ103" s="411">
        <v>82.7</v>
      </c>
      <c r="HA103" s="411">
        <v>86.8</v>
      </c>
      <c r="HB103" s="411">
        <v>83.4</v>
      </c>
      <c r="HC103" s="411">
        <v>111.4</v>
      </c>
      <c r="HD103" s="411">
        <v>102.9</v>
      </c>
      <c r="HE103" s="411">
        <v>59.4</v>
      </c>
      <c r="HF103" s="411">
        <v>43.3</v>
      </c>
      <c r="HG103" s="411">
        <v>44.2</v>
      </c>
      <c r="HH103" s="411">
        <v>90.3</v>
      </c>
      <c r="HI103" s="411">
        <v>72.8</v>
      </c>
      <c r="HJ103" s="411">
        <v>80.8</v>
      </c>
      <c r="HK103" s="411">
        <v>76.900000000000006</v>
      </c>
      <c r="HL103" s="412" t="s">
        <v>197</v>
      </c>
      <c r="HM103" s="412" t="s">
        <v>197</v>
      </c>
      <c r="HN103" s="412" t="s">
        <v>197</v>
      </c>
      <c r="HO103" s="411">
        <v>129.69999999999999</v>
      </c>
      <c r="HP103" s="411">
        <v>115.4</v>
      </c>
      <c r="HQ103" s="411">
        <v>122.6</v>
      </c>
      <c r="HR103" s="411">
        <v>132.19999999999999</v>
      </c>
      <c r="HS103" s="411">
        <v>186.4</v>
      </c>
      <c r="HT103" s="411">
        <v>167.7</v>
      </c>
      <c r="HU103" s="411">
        <v>63.1</v>
      </c>
      <c r="HV103" s="411">
        <v>87.1</v>
      </c>
      <c r="HW103" s="411">
        <v>85.8</v>
      </c>
      <c r="HX103" s="412" t="s">
        <v>197</v>
      </c>
      <c r="HY103" s="412" t="s">
        <v>197</v>
      </c>
      <c r="HZ103" s="411">
        <v>194.7</v>
      </c>
      <c r="IA103" s="412" t="s">
        <v>197</v>
      </c>
      <c r="IB103" s="412" t="s">
        <v>197</v>
      </c>
      <c r="IC103" s="412" t="s">
        <v>197</v>
      </c>
      <c r="ID103" s="411">
        <v>45.1</v>
      </c>
      <c r="IE103" s="412" t="s">
        <v>197</v>
      </c>
      <c r="IF103" s="412" t="s">
        <v>197</v>
      </c>
      <c r="IG103" s="412" t="s">
        <v>197</v>
      </c>
      <c r="IH103" s="411">
        <v>75.099999999999994</v>
      </c>
      <c r="II103" s="411">
        <v>113.7</v>
      </c>
      <c r="IJ103" s="411">
        <v>111.3</v>
      </c>
      <c r="IK103" s="412" t="s">
        <v>197</v>
      </c>
      <c r="IL103" s="412" t="s">
        <v>197</v>
      </c>
      <c r="IM103" s="412" t="s">
        <v>197</v>
      </c>
      <c r="IN103" s="412" t="s">
        <v>197</v>
      </c>
      <c r="IO103" s="412" t="s">
        <v>197</v>
      </c>
      <c r="IP103" s="412" t="s">
        <v>197</v>
      </c>
      <c r="IQ103" s="411">
        <v>22.6</v>
      </c>
      <c r="IR103" s="411">
        <v>64.5</v>
      </c>
      <c r="IS103" s="411">
        <v>88.8</v>
      </c>
      <c r="IT103" s="411">
        <v>79.8</v>
      </c>
      <c r="IU103" s="411">
        <v>136.30000000000001</v>
      </c>
      <c r="IV103" s="411">
        <v>216</v>
      </c>
      <c r="IW103" s="411">
        <v>199.3</v>
      </c>
      <c r="IX103" s="412" t="s">
        <v>197</v>
      </c>
      <c r="IY103" s="412" t="s">
        <v>197</v>
      </c>
      <c r="IZ103" s="412" t="s">
        <v>197</v>
      </c>
      <c r="JA103" s="412" t="s">
        <v>197</v>
      </c>
      <c r="JB103" s="412" t="s">
        <v>197</v>
      </c>
      <c r="JC103" s="411">
        <v>179.2</v>
      </c>
      <c r="JD103" s="411">
        <v>212</v>
      </c>
      <c r="JE103" s="411">
        <v>204.5</v>
      </c>
      <c r="JF103" s="48" t="s">
        <v>87</v>
      </c>
      <c r="JG103" s="48">
        <v>162.30000000000001</v>
      </c>
      <c r="JH103" s="48">
        <v>16.899999999999999</v>
      </c>
      <c r="JI103" s="48">
        <v>105.7</v>
      </c>
      <c r="JJ103" s="48">
        <v>63.3</v>
      </c>
      <c r="JK103" s="48">
        <v>64.5</v>
      </c>
      <c r="JL103" s="48">
        <v>76.2</v>
      </c>
      <c r="JM103" s="48">
        <v>62.2</v>
      </c>
      <c r="JN103" s="48">
        <v>63.2</v>
      </c>
      <c r="JO103" s="48">
        <v>28.6</v>
      </c>
    </row>
    <row r="104" spans="1:275">
      <c r="A104" s="45"/>
      <c r="B104" s="46" t="s">
        <v>1820</v>
      </c>
      <c r="C104" s="300" t="s">
        <v>1321</v>
      </c>
      <c r="D104" s="46" t="s">
        <v>99</v>
      </c>
      <c r="E104" s="300" t="s">
        <v>11</v>
      </c>
      <c r="F104" s="47" t="s">
        <v>197</v>
      </c>
      <c r="G104" s="47" t="s">
        <v>197</v>
      </c>
      <c r="H104" s="411">
        <v>63.9</v>
      </c>
      <c r="I104" s="411">
        <v>61.2</v>
      </c>
      <c r="J104" s="411">
        <v>56.4</v>
      </c>
      <c r="K104" s="412" t="s">
        <v>197</v>
      </c>
      <c r="L104" s="411">
        <v>117.8</v>
      </c>
      <c r="M104" s="411">
        <v>121.8</v>
      </c>
      <c r="N104" s="411">
        <v>61.5</v>
      </c>
      <c r="O104" s="412" t="s">
        <v>197</v>
      </c>
      <c r="P104" s="411">
        <v>188.8</v>
      </c>
      <c r="Q104" s="412" t="s">
        <v>197</v>
      </c>
      <c r="R104" s="411">
        <v>153</v>
      </c>
      <c r="S104" s="411">
        <v>47.7</v>
      </c>
      <c r="T104" s="412" t="s">
        <v>197</v>
      </c>
      <c r="U104" s="412" t="s">
        <v>197</v>
      </c>
      <c r="V104" s="412" t="s">
        <v>197</v>
      </c>
      <c r="W104" s="412" t="s">
        <v>197</v>
      </c>
      <c r="X104" s="412" t="s">
        <v>197</v>
      </c>
      <c r="Y104" s="412" t="s">
        <v>197</v>
      </c>
      <c r="Z104" s="411">
        <v>24.6</v>
      </c>
      <c r="AA104" s="411">
        <v>30.6</v>
      </c>
      <c r="AB104" s="412" t="s">
        <v>197</v>
      </c>
      <c r="AC104" s="412" t="s">
        <v>197</v>
      </c>
      <c r="AD104" s="412" t="s">
        <v>197</v>
      </c>
      <c r="AE104" s="411">
        <v>72.7</v>
      </c>
      <c r="AF104" s="412" t="s">
        <v>197</v>
      </c>
      <c r="AG104" s="412" t="s">
        <v>197</v>
      </c>
      <c r="AH104" s="411">
        <v>90</v>
      </c>
      <c r="AI104" s="412" t="s">
        <v>197</v>
      </c>
      <c r="AJ104" s="412" t="s">
        <v>197</v>
      </c>
      <c r="AK104" s="412" t="s">
        <v>197</v>
      </c>
      <c r="AL104" s="412" t="s">
        <v>197</v>
      </c>
      <c r="AM104" s="412" t="s">
        <v>197</v>
      </c>
      <c r="AN104" s="412" t="s">
        <v>197</v>
      </c>
      <c r="AO104" s="412" t="s">
        <v>197</v>
      </c>
      <c r="AP104" s="412" t="s">
        <v>197</v>
      </c>
      <c r="AQ104" s="412" t="s">
        <v>197</v>
      </c>
      <c r="AR104" s="412" t="s">
        <v>197</v>
      </c>
      <c r="AS104" s="412" t="s">
        <v>197</v>
      </c>
      <c r="AT104" s="412" t="s">
        <v>197</v>
      </c>
      <c r="AU104" s="412" t="s">
        <v>197</v>
      </c>
      <c r="AV104" s="412" t="s">
        <v>197</v>
      </c>
      <c r="AW104" s="412" t="s">
        <v>197</v>
      </c>
      <c r="AX104" s="412" t="s">
        <v>197</v>
      </c>
      <c r="AY104" s="412" t="s">
        <v>197</v>
      </c>
      <c r="AZ104" s="411">
        <v>67.8</v>
      </c>
      <c r="BA104" s="411">
        <v>112.6</v>
      </c>
      <c r="BB104" s="411">
        <v>110.6</v>
      </c>
      <c r="BC104" s="411">
        <v>89.3</v>
      </c>
      <c r="BD104" s="411">
        <v>102.8</v>
      </c>
      <c r="BE104" s="411">
        <v>99.7</v>
      </c>
      <c r="BF104" s="411">
        <v>66.7</v>
      </c>
      <c r="BG104" s="411">
        <v>80.2</v>
      </c>
      <c r="BH104" s="411">
        <v>79.2</v>
      </c>
      <c r="BI104" s="412" t="s">
        <v>197</v>
      </c>
      <c r="BJ104" s="412" t="s">
        <v>197</v>
      </c>
      <c r="BK104" s="412" t="s">
        <v>197</v>
      </c>
      <c r="BL104" s="412" t="s">
        <v>197</v>
      </c>
      <c r="BM104" s="412" t="s">
        <v>197</v>
      </c>
      <c r="BN104" s="412" t="s">
        <v>197</v>
      </c>
      <c r="BO104" s="412" t="s">
        <v>197</v>
      </c>
      <c r="BP104" s="412" t="s">
        <v>197</v>
      </c>
      <c r="BQ104" s="412" t="s">
        <v>197</v>
      </c>
      <c r="BR104" s="412" t="s">
        <v>197</v>
      </c>
      <c r="BS104" s="412" t="s">
        <v>197</v>
      </c>
      <c r="BT104" s="412" t="s">
        <v>197</v>
      </c>
      <c r="BU104" s="412" t="s">
        <v>197</v>
      </c>
      <c r="BV104" s="412" t="s">
        <v>197</v>
      </c>
      <c r="BW104" s="412" t="s">
        <v>197</v>
      </c>
      <c r="BX104" s="412" t="s">
        <v>197</v>
      </c>
      <c r="BY104" s="412" t="s">
        <v>197</v>
      </c>
      <c r="BZ104" s="412" t="s">
        <v>197</v>
      </c>
      <c r="CA104" s="412" t="s">
        <v>197</v>
      </c>
      <c r="CB104" s="412" t="s">
        <v>197</v>
      </c>
      <c r="CC104" s="412" t="s">
        <v>197</v>
      </c>
      <c r="CD104" s="412" t="s">
        <v>197</v>
      </c>
      <c r="CE104" s="412" t="s">
        <v>197</v>
      </c>
      <c r="CF104" s="412" t="s">
        <v>197</v>
      </c>
      <c r="CG104" s="412" t="s">
        <v>197</v>
      </c>
      <c r="CH104" s="412" t="s">
        <v>197</v>
      </c>
      <c r="CI104" s="412" t="s">
        <v>197</v>
      </c>
      <c r="CJ104" s="412" t="s">
        <v>197</v>
      </c>
      <c r="CK104" s="412" t="s">
        <v>197</v>
      </c>
      <c r="CL104" s="412" t="s">
        <v>197</v>
      </c>
      <c r="CM104" s="412" t="s">
        <v>197</v>
      </c>
      <c r="CN104" s="412" t="s">
        <v>197</v>
      </c>
      <c r="CO104" s="412" t="s">
        <v>197</v>
      </c>
      <c r="CP104" s="412" t="s">
        <v>197</v>
      </c>
      <c r="CQ104" s="412" t="s">
        <v>197</v>
      </c>
      <c r="CR104" s="412" t="s">
        <v>197</v>
      </c>
      <c r="CS104" s="412" t="s">
        <v>197</v>
      </c>
      <c r="CT104" s="412" t="s">
        <v>197</v>
      </c>
      <c r="CU104" s="412" t="s">
        <v>197</v>
      </c>
      <c r="CV104" s="412" t="s">
        <v>197</v>
      </c>
      <c r="CW104" s="412" t="s">
        <v>197</v>
      </c>
      <c r="CX104" s="412" t="s">
        <v>197</v>
      </c>
      <c r="CY104" s="412" t="s">
        <v>197</v>
      </c>
      <c r="CZ104" s="412" t="s">
        <v>197</v>
      </c>
      <c r="DA104" s="412" t="s">
        <v>197</v>
      </c>
      <c r="DB104" s="412" t="s">
        <v>197</v>
      </c>
      <c r="DC104" s="412" t="s">
        <v>197</v>
      </c>
      <c r="DD104" s="412" t="s">
        <v>197</v>
      </c>
      <c r="DE104" s="412" t="s">
        <v>197</v>
      </c>
      <c r="DF104" s="412" t="s">
        <v>197</v>
      </c>
      <c r="DG104" s="412" t="s">
        <v>197</v>
      </c>
      <c r="DH104" s="412" t="s">
        <v>197</v>
      </c>
      <c r="DI104" s="412" t="s">
        <v>197</v>
      </c>
      <c r="DJ104" s="412" t="s">
        <v>197</v>
      </c>
      <c r="DK104" s="412" t="s">
        <v>197</v>
      </c>
      <c r="DL104" s="412" t="s">
        <v>197</v>
      </c>
      <c r="DM104" s="412" t="s">
        <v>197</v>
      </c>
      <c r="DN104" s="412" t="s">
        <v>197</v>
      </c>
      <c r="DO104" s="412" t="s">
        <v>197</v>
      </c>
      <c r="DP104" s="412" t="s">
        <v>197</v>
      </c>
      <c r="DQ104" s="412" t="s">
        <v>197</v>
      </c>
      <c r="DR104" s="412" t="s">
        <v>197</v>
      </c>
      <c r="DS104" s="412" t="s">
        <v>197</v>
      </c>
      <c r="DT104" s="412" t="s">
        <v>197</v>
      </c>
      <c r="DU104" s="412" t="s">
        <v>197</v>
      </c>
      <c r="DV104" s="412" t="s">
        <v>197</v>
      </c>
      <c r="DW104" s="412" t="s">
        <v>197</v>
      </c>
      <c r="DX104" s="412" t="s">
        <v>197</v>
      </c>
      <c r="DY104" s="412" t="s">
        <v>197</v>
      </c>
      <c r="DZ104" s="412" t="s">
        <v>197</v>
      </c>
      <c r="EA104" s="412" t="s">
        <v>197</v>
      </c>
      <c r="EB104" s="412" t="s">
        <v>197</v>
      </c>
      <c r="EC104" s="412" t="s">
        <v>197</v>
      </c>
      <c r="ED104" s="412" t="s">
        <v>197</v>
      </c>
      <c r="EE104" s="412" t="s">
        <v>197</v>
      </c>
      <c r="EF104" s="412" t="s">
        <v>197</v>
      </c>
      <c r="EG104" s="412" t="s">
        <v>197</v>
      </c>
      <c r="EH104" s="412" t="s">
        <v>197</v>
      </c>
      <c r="EI104" s="412" t="s">
        <v>197</v>
      </c>
      <c r="EJ104" s="412" t="s">
        <v>197</v>
      </c>
      <c r="EK104" s="412" t="s">
        <v>197</v>
      </c>
      <c r="EL104" s="412" t="s">
        <v>197</v>
      </c>
      <c r="EM104" s="412" t="s">
        <v>197</v>
      </c>
      <c r="EN104" s="412" t="s">
        <v>197</v>
      </c>
      <c r="EO104" s="412" t="s">
        <v>197</v>
      </c>
      <c r="EP104" s="412" t="s">
        <v>197</v>
      </c>
      <c r="EQ104" s="412" t="s">
        <v>197</v>
      </c>
      <c r="ER104" s="412" t="s">
        <v>197</v>
      </c>
      <c r="ES104" s="412" t="s">
        <v>197</v>
      </c>
      <c r="ET104" s="411">
        <v>194.4</v>
      </c>
      <c r="EU104" s="412" t="s">
        <v>197</v>
      </c>
      <c r="EV104" s="411">
        <v>92.7</v>
      </c>
      <c r="EW104" s="411">
        <v>83</v>
      </c>
      <c r="EX104" s="411">
        <v>86</v>
      </c>
      <c r="EY104" s="412" t="s">
        <v>197</v>
      </c>
      <c r="EZ104" s="411">
        <v>15.2</v>
      </c>
      <c r="FA104" s="411">
        <v>74</v>
      </c>
      <c r="FB104" s="411">
        <v>51</v>
      </c>
      <c r="FC104" s="411">
        <v>74.599999999999994</v>
      </c>
      <c r="FD104" s="411">
        <v>22.1</v>
      </c>
      <c r="FE104" s="411">
        <v>14.2</v>
      </c>
      <c r="FF104" s="411">
        <v>17.5</v>
      </c>
      <c r="FG104" s="412" t="s">
        <v>197</v>
      </c>
      <c r="FH104" s="412" t="s">
        <v>197</v>
      </c>
      <c r="FI104" s="412" t="s">
        <v>197</v>
      </c>
      <c r="FJ104" s="412" t="s">
        <v>197</v>
      </c>
      <c r="FK104" s="412" t="s">
        <v>197</v>
      </c>
      <c r="FL104" s="412" t="s">
        <v>197</v>
      </c>
      <c r="FM104" s="411">
        <v>105.5</v>
      </c>
      <c r="FN104" s="411">
        <v>62.9</v>
      </c>
      <c r="FO104" s="411">
        <v>87.7</v>
      </c>
      <c r="FP104" s="411">
        <v>8.1999999999999993</v>
      </c>
      <c r="FQ104" s="411">
        <v>81.7</v>
      </c>
      <c r="FR104" s="411">
        <v>56.3</v>
      </c>
      <c r="FS104" s="411">
        <v>97.7</v>
      </c>
      <c r="FT104" s="411">
        <v>119.8</v>
      </c>
      <c r="FU104" s="411">
        <v>106</v>
      </c>
      <c r="FV104" s="412" t="s">
        <v>197</v>
      </c>
      <c r="FW104" s="411">
        <v>177.3</v>
      </c>
      <c r="FX104" s="411">
        <v>56.8</v>
      </c>
      <c r="FY104" s="411">
        <v>114</v>
      </c>
      <c r="FZ104" s="411">
        <v>113.4</v>
      </c>
      <c r="GA104" s="411">
        <v>62.4</v>
      </c>
      <c r="GB104" s="411">
        <v>92.2</v>
      </c>
      <c r="GC104" s="411">
        <v>86.5</v>
      </c>
      <c r="GD104" s="412" t="s">
        <v>197</v>
      </c>
      <c r="GE104" s="412" t="s">
        <v>197</v>
      </c>
      <c r="GF104" s="412" t="s">
        <v>197</v>
      </c>
      <c r="GG104" s="412" t="s">
        <v>197</v>
      </c>
      <c r="GH104" s="412" t="s">
        <v>197</v>
      </c>
      <c r="GI104" s="412" t="s">
        <v>197</v>
      </c>
      <c r="GJ104" s="412" t="s">
        <v>197</v>
      </c>
      <c r="GK104" s="412" t="s">
        <v>197</v>
      </c>
      <c r="GL104" s="412" t="s">
        <v>197</v>
      </c>
      <c r="GM104" s="412" t="s">
        <v>197</v>
      </c>
      <c r="GN104" s="412" t="s">
        <v>197</v>
      </c>
      <c r="GO104" s="412" t="s">
        <v>197</v>
      </c>
      <c r="GP104" s="412" t="s">
        <v>197</v>
      </c>
      <c r="GQ104" s="412" t="s">
        <v>197</v>
      </c>
      <c r="GR104" s="412" t="s">
        <v>197</v>
      </c>
      <c r="GS104" s="411">
        <v>78.099999999999994</v>
      </c>
      <c r="GT104" s="411">
        <v>153.1</v>
      </c>
      <c r="GU104" s="411">
        <v>138</v>
      </c>
      <c r="GV104" s="412" t="s">
        <v>197</v>
      </c>
      <c r="GW104" s="412" t="s">
        <v>197</v>
      </c>
      <c r="GX104" s="412" t="s">
        <v>197</v>
      </c>
      <c r="GY104" s="412" t="s">
        <v>197</v>
      </c>
      <c r="GZ104" s="412" t="s">
        <v>197</v>
      </c>
      <c r="HA104" s="412" t="s">
        <v>197</v>
      </c>
      <c r="HB104" s="412" t="s">
        <v>197</v>
      </c>
      <c r="HC104" s="412" t="s">
        <v>197</v>
      </c>
      <c r="HD104" s="412" t="s">
        <v>197</v>
      </c>
      <c r="HE104" s="412" t="s">
        <v>197</v>
      </c>
      <c r="HF104" s="412" t="s">
        <v>197</v>
      </c>
      <c r="HG104" s="412" t="s">
        <v>197</v>
      </c>
      <c r="HH104" s="412" t="s">
        <v>197</v>
      </c>
      <c r="HI104" s="412" t="s">
        <v>197</v>
      </c>
      <c r="HJ104" s="412" t="s">
        <v>197</v>
      </c>
      <c r="HK104" s="412" t="s">
        <v>197</v>
      </c>
      <c r="HL104" s="412" t="s">
        <v>197</v>
      </c>
      <c r="HM104" s="412" t="s">
        <v>197</v>
      </c>
      <c r="HN104" s="412" t="s">
        <v>197</v>
      </c>
      <c r="HO104" s="412" t="s">
        <v>197</v>
      </c>
      <c r="HP104" s="412" t="s">
        <v>197</v>
      </c>
      <c r="HQ104" s="412" t="s">
        <v>197</v>
      </c>
      <c r="HR104" s="412" t="s">
        <v>197</v>
      </c>
      <c r="HS104" s="412" t="s">
        <v>197</v>
      </c>
      <c r="HT104" s="412" t="s">
        <v>197</v>
      </c>
      <c r="HU104" s="411">
        <v>79.400000000000006</v>
      </c>
      <c r="HV104" s="411">
        <v>82.5</v>
      </c>
      <c r="HW104" s="411">
        <v>82.3</v>
      </c>
      <c r="HX104" s="412" t="s">
        <v>197</v>
      </c>
      <c r="HY104" s="412" t="s">
        <v>197</v>
      </c>
      <c r="HZ104" s="412" t="s">
        <v>197</v>
      </c>
      <c r="IA104" s="412" t="s">
        <v>197</v>
      </c>
      <c r="IB104" s="412" t="s">
        <v>197</v>
      </c>
      <c r="IC104" s="412" t="s">
        <v>197</v>
      </c>
      <c r="ID104" s="411">
        <v>1.5</v>
      </c>
      <c r="IE104" s="412" t="s">
        <v>197</v>
      </c>
      <c r="IF104" s="412" t="s">
        <v>197</v>
      </c>
      <c r="IG104" s="412" t="s">
        <v>197</v>
      </c>
      <c r="IH104" s="411">
        <v>43.2</v>
      </c>
      <c r="II104" s="412" t="s">
        <v>197</v>
      </c>
      <c r="IJ104" s="412" t="s">
        <v>197</v>
      </c>
      <c r="IK104" s="412" t="s">
        <v>197</v>
      </c>
      <c r="IL104" s="412" t="s">
        <v>197</v>
      </c>
      <c r="IM104" s="412" t="s">
        <v>197</v>
      </c>
      <c r="IN104" s="412" t="s">
        <v>197</v>
      </c>
      <c r="IO104" s="412" t="s">
        <v>197</v>
      </c>
      <c r="IP104" s="412" t="s">
        <v>197</v>
      </c>
      <c r="IQ104" s="411">
        <v>17.100000000000001</v>
      </c>
      <c r="IR104" s="411">
        <v>11.9</v>
      </c>
      <c r="IS104" s="411">
        <v>200</v>
      </c>
      <c r="IT104" s="411">
        <v>129.69999999999999</v>
      </c>
      <c r="IU104" s="412" t="s">
        <v>197</v>
      </c>
      <c r="IV104" s="412" t="s">
        <v>197</v>
      </c>
      <c r="IW104" s="412" t="s">
        <v>197</v>
      </c>
      <c r="IX104" s="412" t="s">
        <v>197</v>
      </c>
      <c r="IY104" s="412" t="s">
        <v>197</v>
      </c>
      <c r="IZ104" s="412" t="s">
        <v>197</v>
      </c>
      <c r="JA104" s="412" t="s">
        <v>197</v>
      </c>
      <c r="JB104" s="412" t="s">
        <v>197</v>
      </c>
      <c r="JC104" s="412" t="s">
        <v>197</v>
      </c>
      <c r="JD104" s="412" t="s">
        <v>197</v>
      </c>
      <c r="JE104" s="412" t="s">
        <v>197</v>
      </c>
      <c r="JF104" s="49" t="s">
        <v>87</v>
      </c>
      <c r="JG104" s="49" t="s">
        <v>87</v>
      </c>
      <c r="JH104" s="49" t="s">
        <v>87</v>
      </c>
      <c r="JI104" s="49">
        <v>140.1</v>
      </c>
      <c r="JJ104" s="49">
        <v>42.2</v>
      </c>
      <c r="JK104" s="49">
        <v>25.3</v>
      </c>
      <c r="JL104" s="49">
        <v>23</v>
      </c>
      <c r="JM104" s="49">
        <v>22.1</v>
      </c>
      <c r="JN104" s="49">
        <v>42.8</v>
      </c>
      <c r="JO104" s="49" t="s">
        <v>87</v>
      </c>
    </row>
    <row r="105" spans="1:275">
      <c r="A105" s="45"/>
      <c r="B105" s="46" t="s">
        <v>1821</v>
      </c>
      <c r="C105" s="300" t="s">
        <v>1322</v>
      </c>
      <c r="D105" s="46" t="s">
        <v>99</v>
      </c>
      <c r="E105" s="300" t="s">
        <v>11</v>
      </c>
      <c r="F105" s="47" t="s">
        <v>197</v>
      </c>
      <c r="G105" s="47" t="s">
        <v>197</v>
      </c>
      <c r="H105" s="411">
        <v>70.599999999999994</v>
      </c>
      <c r="I105" s="411">
        <v>68.5</v>
      </c>
      <c r="J105" s="411">
        <v>61.4</v>
      </c>
      <c r="K105" s="412" t="s">
        <v>197</v>
      </c>
      <c r="L105" s="411">
        <v>13</v>
      </c>
      <c r="M105" s="411">
        <v>56.4</v>
      </c>
      <c r="N105" s="412" t="s">
        <v>197</v>
      </c>
      <c r="O105" s="412" t="s">
        <v>197</v>
      </c>
      <c r="P105" s="411">
        <v>61.6</v>
      </c>
      <c r="Q105" s="412" t="s">
        <v>197</v>
      </c>
      <c r="R105" s="411">
        <v>62.4</v>
      </c>
      <c r="S105" s="411">
        <v>28.6</v>
      </c>
      <c r="T105" s="412" t="s">
        <v>197</v>
      </c>
      <c r="U105" s="412" t="s">
        <v>197</v>
      </c>
      <c r="V105" s="412" t="s">
        <v>197</v>
      </c>
      <c r="W105" s="412" t="s">
        <v>197</v>
      </c>
      <c r="X105" s="412" t="s">
        <v>197</v>
      </c>
      <c r="Y105" s="412" t="s">
        <v>197</v>
      </c>
      <c r="Z105" s="412" t="s">
        <v>197</v>
      </c>
      <c r="AA105" s="411">
        <v>116.1</v>
      </c>
      <c r="AB105" s="412" t="s">
        <v>197</v>
      </c>
      <c r="AC105" s="412" t="s">
        <v>197</v>
      </c>
      <c r="AD105" s="412" t="s">
        <v>197</v>
      </c>
      <c r="AE105" s="411">
        <v>1.6</v>
      </c>
      <c r="AF105" s="412" t="s">
        <v>197</v>
      </c>
      <c r="AG105" s="412" t="s">
        <v>197</v>
      </c>
      <c r="AH105" s="411">
        <v>25.7</v>
      </c>
      <c r="AI105" s="412" t="s">
        <v>197</v>
      </c>
      <c r="AJ105" s="412" t="s">
        <v>197</v>
      </c>
      <c r="AK105" s="412" t="s">
        <v>197</v>
      </c>
      <c r="AL105" s="412" t="s">
        <v>197</v>
      </c>
      <c r="AM105" s="412" t="s">
        <v>197</v>
      </c>
      <c r="AN105" s="412" t="s">
        <v>197</v>
      </c>
      <c r="AO105" s="412" t="s">
        <v>197</v>
      </c>
      <c r="AP105" s="412" t="s">
        <v>197</v>
      </c>
      <c r="AQ105" s="412" t="s">
        <v>197</v>
      </c>
      <c r="AR105" s="412" t="s">
        <v>197</v>
      </c>
      <c r="AS105" s="412" t="s">
        <v>197</v>
      </c>
      <c r="AT105" s="411">
        <v>9.9</v>
      </c>
      <c r="AU105" s="412" t="s">
        <v>197</v>
      </c>
      <c r="AV105" s="412" t="s">
        <v>197</v>
      </c>
      <c r="AW105" s="412" t="s">
        <v>197</v>
      </c>
      <c r="AX105" s="411">
        <v>57.7</v>
      </c>
      <c r="AY105" s="412" t="s">
        <v>197</v>
      </c>
      <c r="AZ105" s="411">
        <v>35.4</v>
      </c>
      <c r="BA105" s="411">
        <v>46.7</v>
      </c>
      <c r="BB105" s="411">
        <v>46.2</v>
      </c>
      <c r="BC105" s="411">
        <v>81.3</v>
      </c>
      <c r="BD105" s="411">
        <v>44.5</v>
      </c>
      <c r="BE105" s="411">
        <v>52.8</v>
      </c>
      <c r="BF105" s="411">
        <v>53.9</v>
      </c>
      <c r="BG105" s="411">
        <v>37</v>
      </c>
      <c r="BH105" s="411">
        <v>38.200000000000003</v>
      </c>
      <c r="BI105" s="411">
        <v>10.199999999999999</v>
      </c>
      <c r="BJ105" s="411">
        <v>27.3</v>
      </c>
      <c r="BK105" s="411">
        <v>18.600000000000001</v>
      </c>
      <c r="BL105" s="412" t="s">
        <v>197</v>
      </c>
      <c r="BM105" s="412" t="s">
        <v>197</v>
      </c>
      <c r="BN105" s="412" t="s">
        <v>197</v>
      </c>
      <c r="BO105" s="412" t="s">
        <v>197</v>
      </c>
      <c r="BP105" s="412" t="s">
        <v>197</v>
      </c>
      <c r="BQ105" s="412" t="s">
        <v>197</v>
      </c>
      <c r="BR105" s="412" t="s">
        <v>197</v>
      </c>
      <c r="BS105" s="412" t="s">
        <v>197</v>
      </c>
      <c r="BT105" s="412" t="s">
        <v>197</v>
      </c>
      <c r="BU105" s="412" t="s">
        <v>197</v>
      </c>
      <c r="BV105" s="412" t="s">
        <v>197</v>
      </c>
      <c r="BW105" s="412" t="s">
        <v>197</v>
      </c>
      <c r="BX105" s="412" t="s">
        <v>197</v>
      </c>
      <c r="BY105" s="412" t="s">
        <v>197</v>
      </c>
      <c r="BZ105" s="412" t="s">
        <v>197</v>
      </c>
      <c r="CA105" s="412" t="s">
        <v>197</v>
      </c>
      <c r="CB105" s="412" t="s">
        <v>197</v>
      </c>
      <c r="CC105" s="412" t="s">
        <v>197</v>
      </c>
      <c r="CD105" s="412" t="s">
        <v>197</v>
      </c>
      <c r="CE105" s="412" t="s">
        <v>197</v>
      </c>
      <c r="CF105" s="412" t="s">
        <v>197</v>
      </c>
      <c r="CG105" s="412" t="s">
        <v>197</v>
      </c>
      <c r="CH105" s="412" t="s">
        <v>197</v>
      </c>
      <c r="CI105" s="412" t="s">
        <v>197</v>
      </c>
      <c r="CJ105" s="412" t="s">
        <v>197</v>
      </c>
      <c r="CK105" s="412" t="s">
        <v>197</v>
      </c>
      <c r="CL105" s="412" t="s">
        <v>197</v>
      </c>
      <c r="CM105" s="412" t="s">
        <v>197</v>
      </c>
      <c r="CN105" s="412" t="s">
        <v>197</v>
      </c>
      <c r="CO105" s="412" t="s">
        <v>197</v>
      </c>
      <c r="CP105" s="412" t="s">
        <v>197</v>
      </c>
      <c r="CQ105" s="412" t="s">
        <v>197</v>
      </c>
      <c r="CR105" s="412" t="s">
        <v>197</v>
      </c>
      <c r="CS105" s="412" t="s">
        <v>197</v>
      </c>
      <c r="CT105" s="412" t="s">
        <v>197</v>
      </c>
      <c r="CU105" s="412" t="s">
        <v>197</v>
      </c>
      <c r="CV105" s="412" t="s">
        <v>197</v>
      </c>
      <c r="CW105" s="412" t="s">
        <v>197</v>
      </c>
      <c r="CX105" s="412" t="s">
        <v>197</v>
      </c>
      <c r="CY105" s="412" t="s">
        <v>197</v>
      </c>
      <c r="CZ105" s="412" t="s">
        <v>197</v>
      </c>
      <c r="DA105" s="412" t="s">
        <v>197</v>
      </c>
      <c r="DB105" s="412" t="s">
        <v>197</v>
      </c>
      <c r="DC105" s="412" t="s">
        <v>197</v>
      </c>
      <c r="DD105" s="412" t="s">
        <v>197</v>
      </c>
      <c r="DE105" s="412" t="s">
        <v>197</v>
      </c>
      <c r="DF105" s="412" t="s">
        <v>197</v>
      </c>
      <c r="DG105" s="412" t="s">
        <v>197</v>
      </c>
      <c r="DH105" s="412" t="s">
        <v>197</v>
      </c>
      <c r="DI105" s="412" t="s">
        <v>197</v>
      </c>
      <c r="DJ105" s="412" t="s">
        <v>197</v>
      </c>
      <c r="DK105" s="412" t="s">
        <v>197</v>
      </c>
      <c r="DL105" s="412" t="s">
        <v>197</v>
      </c>
      <c r="DM105" s="412" t="s">
        <v>197</v>
      </c>
      <c r="DN105" s="412" t="s">
        <v>197</v>
      </c>
      <c r="DO105" s="412" t="s">
        <v>197</v>
      </c>
      <c r="DP105" s="412" t="s">
        <v>197</v>
      </c>
      <c r="DQ105" s="412" t="s">
        <v>197</v>
      </c>
      <c r="DR105" s="412" t="s">
        <v>197</v>
      </c>
      <c r="DS105" s="412" t="s">
        <v>197</v>
      </c>
      <c r="DT105" s="412" t="s">
        <v>197</v>
      </c>
      <c r="DU105" s="412" t="s">
        <v>197</v>
      </c>
      <c r="DV105" s="412" t="s">
        <v>197</v>
      </c>
      <c r="DW105" s="412" t="s">
        <v>197</v>
      </c>
      <c r="DX105" s="412" t="s">
        <v>197</v>
      </c>
      <c r="DY105" s="412" t="s">
        <v>197</v>
      </c>
      <c r="DZ105" s="412" t="s">
        <v>197</v>
      </c>
      <c r="EA105" s="412" t="s">
        <v>197</v>
      </c>
      <c r="EB105" s="412" t="s">
        <v>197</v>
      </c>
      <c r="EC105" s="412" t="s">
        <v>197</v>
      </c>
      <c r="ED105" s="412" t="s">
        <v>197</v>
      </c>
      <c r="EE105" s="412" t="s">
        <v>197</v>
      </c>
      <c r="EF105" s="412" t="s">
        <v>197</v>
      </c>
      <c r="EG105" s="412" t="s">
        <v>197</v>
      </c>
      <c r="EH105" s="412" t="s">
        <v>197</v>
      </c>
      <c r="EI105" s="412" t="s">
        <v>197</v>
      </c>
      <c r="EJ105" s="412" t="s">
        <v>197</v>
      </c>
      <c r="EK105" s="412" t="s">
        <v>197</v>
      </c>
      <c r="EL105" s="412" t="s">
        <v>197</v>
      </c>
      <c r="EM105" s="412" t="s">
        <v>197</v>
      </c>
      <c r="EN105" s="412" t="s">
        <v>197</v>
      </c>
      <c r="EO105" s="412" t="s">
        <v>197</v>
      </c>
      <c r="EP105" s="412" t="s">
        <v>197</v>
      </c>
      <c r="EQ105" s="412" t="s">
        <v>197</v>
      </c>
      <c r="ER105" s="412" t="s">
        <v>197</v>
      </c>
      <c r="ES105" s="412" t="s">
        <v>197</v>
      </c>
      <c r="ET105" s="411">
        <v>25.8</v>
      </c>
      <c r="EU105" s="412" t="s">
        <v>197</v>
      </c>
      <c r="EV105" s="411">
        <v>24.3</v>
      </c>
      <c r="EW105" s="411">
        <v>53.2</v>
      </c>
      <c r="EX105" s="411">
        <v>44</v>
      </c>
      <c r="EY105" s="412" t="s">
        <v>197</v>
      </c>
      <c r="EZ105" s="411">
        <v>13.6</v>
      </c>
      <c r="FA105" s="411">
        <v>21.9</v>
      </c>
      <c r="FB105" s="411">
        <v>18.600000000000001</v>
      </c>
      <c r="FC105" s="412" t="s">
        <v>197</v>
      </c>
      <c r="FD105" s="411">
        <v>19.100000000000001</v>
      </c>
      <c r="FE105" s="411">
        <v>28.8</v>
      </c>
      <c r="FF105" s="411">
        <v>24.7</v>
      </c>
      <c r="FG105" s="412" t="s">
        <v>197</v>
      </c>
      <c r="FH105" s="412" t="s">
        <v>197</v>
      </c>
      <c r="FI105" s="412" t="s">
        <v>197</v>
      </c>
      <c r="FJ105" s="412" t="s">
        <v>197</v>
      </c>
      <c r="FK105" s="412" t="s">
        <v>197</v>
      </c>
      <c r="FL105" s="412" t="s">
        <v>197</v>
      </c>
      <c r="FM105" s="411">
        <v>11.2</v>
      </c>
      <c r="FN105" s="411">
        <v>19.899999999999999</v>
      </c>
      <c r="FO105" s="411">
        <v>14.8</v>
      </c>
      <c r="FP105" s="411">
        <v>17.600000000000001</v>
      </c>
      <c r="FQ105" s="411">
        <v>17.899999999999999</v>
      </c>
      <c r="FR105" s="411">
        <v>17.8</v>
      </c>
      <c r="FS105" s="411">
        <v>10.4</v>
      </c>
      <c r="FT105" s="411">
        <v>12.8</v>
      </c>
      <c r="FU105" s="411">
        <v>11.3</v>
      </c>
      <c r="FV105" s="412" t="s">
        <v>197</v>
      </c>
      <c r="FW105" s="412" t="s">
        <v>197</v>
      </c>
      <c r="FX105" s="411">
        <v>35.799999999999997</v>
      </c>
      <c r="FY105" s="411">
        <v>48.2</v>
      </c>
      <c r="FZ105" s="411">
        <v>48.1</v>
      </c>
      <c r="GA105" s="411">
        <v>25.5</v>
      </c>
      <c r="GB105" s="411">
        <v>42.4</v>
      </c>
      <c r="GC105" s="411">
        <v>39.1</v>
      </c>
      <c r="GD105" s="412" t="s">
        <v>197</v>
      </c>
      <c r="GE105" s="412" t="s">
        <v>197</v>
      </c>
      <c r="GF105" s="412" t="s">
        <v>197</v>
      </c>
      <c r="GG105" s="411">
        <v>56.4</v>
      </c>
      <c r="GH105" s="411">
        <v>27.8</v>
      </c>
      <c r="GI105" s="411">
        <v>28</v>
      </c>
      <c r="GJ105" s="412" t="s">
        <v>197</v>
      </c>
      <c r="GK105" s="412" t="s">
        <v>197</v>
      </c>
      <c r="GL105" s="412" t="s">
        <v>197</v>
      </c>
      <c r="GM105" s="412" t="s">
        <v>197</v>
      </c>
      <c r="GN105" s="412" t="s">
        <v>197</v>
      </c>
      <c r="GO105" s="412" t="s">
        <v>197</v>
      </c>
      <c r="GP105" s="412" t="s">
        <v>197</v>
      </c>
      <c r="GQ105" s="412" t="s">
        <v>197</v>
      </c>
      <c r="GR105" s="412" t="s">
        <v>197</v>
      </c>
      <c r="GS105" s="412" t="s">
        <v>197</v>
      </c>
      <c r="GT105" s="412" t="s">
        <v>197</v>
      </c>
      <c r="GU105" s="412" t="s">
        <v>197</v>
      </c>
      <c r="GV105" s="412" t="s">
        <v>197</v>
      </c>
      <c r="GW105" s="412" t="s">
        <v>197</v>
      </c>
      <c r="GX105" s="412" t="s">
        <v>197</v>
      </c>
      <c r="GY105" s="411">
        <v>18</v>
      </c>
      <c r="GZ105" s="411">
        <v>21.5</v>
      </c>
      <c r="HA105" s="411">
        <v>19.8</v>
      </c>
      <c r="HB105" s="411">
        <v>18.2</v>
      </c>
      <c r="HC105" s="411">
        <v>33.200000000000003</v>
      </c>
      <c r="HD105" s="411">
        <v>28.6</v>
      </c>
      <c r="HE105" s="412" t="s">
        <v>197</v>
      </c>
      <c r="HF105" s="412" t="s">
        <v>197</v>
      </c>
      <c r="HG105" s="412" t="s">
        <v>197</v>
      </c>
      <c r="HH105" s="412" t="s">
        <v>197</v>
      </c>
      <c r="HI105" s="412" t="s">
        <v>197</v>
      </c>
      <c r="HJ105" s="412" t="s">
        <v>197</v>
      </c>
      <c r="HK105" s="412" t="s">
        <v>197</v>
      </c>
      <c r="HL105" s="412" t="s">
        <v>197</v>
      </c>
      <c r="HM105" s="412" t="s">
        <v>197</v>
      </c>
      <c r="HN105" s="412" t="s">
        <v>197</v>
      </c>
      <c r="HO105" s="412" t="s">
        <v>197</v>
      </c>
      <c r="HP105" s="412" t="s">
        <v>197</v>
      </c>
      <c r="HQ105" s="412" t="s">
        <v>197</v>
      </c>
      <c r="HR105" s="412" t="s">
        <v>197</v>
      </c>
      <c r="HS105" s="412" t="s">
        <v>197</v>
      </c>
      <c r="HT105" s="412" t="s">
        <v>197</v>
      </c>
      <c r="HU105" s="411">
        <v>56</v>
      </c>
      <c r="HV105" s="411">
        <v>58.7</v>
      </c>
      <c r="HW105" s="411">
        <v>58.6</v>
      </c>
      <c r="HX105" s="412" t="s">
        <v>197</v>
      </c>
      <c r="HY105" s="412" t="s">
        <v>197</v>
      </c>
      <c r="HZ105" s="412" t="s">
        <v>197</v>
      </c>
      <c r="IA105" s="412" t="s">
        <v>197</v>
      </c>
      <c r="IB105" s="412" t="s">
        <v>197</v>
      </c>
      <c r="IC105" s="412" t="s">
        <v>197</v>
      </c>
      <c r="ID105" s="411">
        <v>17.899999999999999</v>
      </c>
      <c r="IE105" s="412" t="s">
        <v>197</v>
      </c>
      <c r="IF105" s="412" t="s">
        <v>197</v>
      </c>
      <c r="IG105" s="412" t="s">
        <v>197</v>
      </c>
      <c r="IH105" s="411">
        <v>40.299999999999997</v>
      </c>
      <c r="II105" s="412" t="s">
        <v>197</v>
      </c>
      <c r="IJ105" s="412" t="s">
        <v>197</v>
      </c>
      <c r="IK105" s="412" t="s">
        <v>197</v>
      </c>
      <c r="IL105" s="412" t="s">
        <v>197</v>
      </c>
      <c r="IM105" s="412" t="s">
        <v>197</v>
      </c>
      <c r="IN105" s="412" t="s">
        <v>197</v>
      </c>
      <c r="IO105" s="412" t="s">
        <v>197</v>
      </c>
      <c r="IP105" s="412" t="s">
        <v>197</v>
      </c>
      <c r="IQ105" s="412" t="s">
        <v>197</v>
      </c>
      <c r="IR105" s="411">
        <v>19.8</v>
      </c>
      <c r="IS105" s="411">
        <v>27.4</v>
      </c>
      <c r="IT105" s="411">
        <v>24.6</v>
      </c>
      <c r="IU105" s="412" t="s">
        <v>197</v>
      </c>
      <c r="IV105" s="412" t="s">
        <v>197</v>
      </c>
      <c r="IW105" s="412" t="s">
        <v>197</v>
      </c>
      <c r="IX105" s="412" t="s">
        <v>197</v>
      </c>
      <c r="IY105" s="412" t="s">
        <v>197</v>
      </c>
      <c r="IZ105" s="412" t="s">
        <v>197</v>
      </c>
      <c r="JA105" s="412" t="s">
        <v>197</v>
      </c>
      <c r="JB105" s="412" t="s">
        <v>197</v>
      </c>
      <c r="JC105" s="412" t="s">
        <v>197</v>
      </c>
      <c r="JD105" s="412" t="s">
        <v>197</v>
      </c>
      <c r="JE105" s="412" t="s">
        <v>197</v>
      </c>
      <c r="JF105" s="49" t="s">
        <v>87</v>
      </c>
      <c r="JG105" s="49" t="s">
        <v>87</v>
      </c>
      <c r="JH105" s="49" t="s">
        <v>87</v>
      </c>
      <c r="JI105" s="49">
        <v>54.2</v>
      </c>
      <c r="JJ105" s="49">
        <v>60.4</v>
      </c>
      <c r="JK105" s="49">
        <v>56.3</v>
      </c>
      <c r="JL105" s="49">
        <v>47.2</v>
      </c>
      <c r="JM105" s="49">
        <v>55.5</v>
      </c>
      <c r="JN105" s="49">
        <v>55.6</v>
      </c>
      <c r="JO105" s="49">
        <v>63.9</v>
      </c>
    </row>
    <row r="106" spans="1:275">
      <c r="A106" s="45"/>
      <c r="B106" s="46" t="s">
        <v>1822</v>
      </c>
      <c r="C106" s="300" t="s">
        <v>1323</v>
      </c>
      <c r="D106" s="46" t="s">
        <v>99</v>
      </c>
      <c r="E106" s="300" t="s">
        <v>11</v>
      </c>
      <c r="F106" s="47" t="s">
        <v>197</v>
      </c>
      <c r="G106" s="47" t="s">
        <v>197</v>
      </c>
      <c r="H106" s="411">
        <v>140.80000000000001</v>
      </c>
      <c r="I106" s="411">
        <v>142.69999999999999</v>
      </c>
      <c r="J106" s="411">
        <v>193.9</v>
      </c>
      <c r="K106" s="412" t="s">
        <v>197</v>
      </c>
      <c r="L106" s="412" t="s">
        <v>197</v>
      </c>
      <c r="M106" s="412" t="s">
        <v>197</v>
      </c>
      <c r="N106" s="412" t="s">
        <v>197</v>
      </c>
      <c r="O106" s="412" t="s">
        <v>197</v>
      </c>
      <c r="P106" s="412" t="s">
        <v>197</v>
      </c>
      <c r="Q106" s="412" t="s">
        <v>197</v>
      </c>
      <c r="R106" s="412" t="s">
        <v>197</v>
      </c>
      <c r="S106" s="412" t="s">
        <v>197</v>
      </c>
      <c r="T106" s="412" t="s">
        <v>197</v>
      </c>
      <c r="U106" s="412" t="s">
        <v>197</v>
      </c>
      <c r="V106" s="412" t="s">
        <v>197</v>
      </c>
      <c r="W106" s="412" t="s">
        <v>197</v>
      </c>
      <c r="X106" s="412" t="s">
        <v>197</v>
      </c>
      <c r="Y106" s="412" t="s">
        <v>197</v>
      </c>
      <c r="Z106" s="412" t="s">
        <v>197</v>
      </c>
      <c r="AA106" s="412" t="s">
        <v>197</v>
      </c>
      <c r="AB106" s="412" t="s">
        <v>197</v>
      </c>
      <c r="AC106" s="411">
        <v>613.9</v>
      </c>
      <c r="AD106" s="412" t="s">
        <v>197</v>
      </c>
      <c r="AE106" s="412" t="s">
        <v>197</v>
      </c>
      <c r="AF106" s="412" t="s">
        <v>197</v>
      </c>
      <c r="AG106" s="412" t="s">
        <v>197</v>
      </c>
      <c r="AH106" s="412" t="s">
        <v>197</v>
      </c>
      <c r="AI106" s="412" t="s">
        <v>197</v>
      </c>
      <c r="AJ106" s="412" t="s">
        <v>197</v>
      </c>
      <c r="AK106" s="412" t="s">
        <v>197</v>
      </c>
      <c r="AL106" s="412" t="s">
        <v>197</v>
      </c>
      <c r="AM106" s="412" t="s">
        <v>197</v>
      </c>
      <c r="AN106" s="412" t="s">
        <v>197</v>
      </c>
      <c r="AO106" s="412" t="s">
        <v>197</v>
      </c>
      <c r="AP106" s="412" t="s">
        <v>197</v>
      </c>
      <c r="AQ106" s="412" t="s">
        <v>197</v>
      </c>
      <c r="AR106" s="412" t="s">
        <v>197</v>
      </c>
      <c r="AS106" s="412" t="s">
        <v>197</v>
      </c>
      <c r="AT106" s="412" t="s">
        <v>197</v>
      </c>
      <c r="AU106" s="412" t="s">
        <v>197</v>
      </c>
      <c r="AV106" s="412" t="s">
        <v>197</v>
      </c>
      <c r="AW106" s="412" t="s">
        <v>197</v>
      </c>
      <c r="AX106" s="412" t="s">
        <v>197</v>
      </c>
      <c r="AY106" s="412" t="s">
        <v>197</v>
      </c>
      <c r="AZ106" s="411">
        <v>247.4</v>
      </c>
      <c r="BA106" s="411">
        <v>179.2</v>
      </c>
      <c r="BB106" s="411">
        <v>182.2</v>
      </c>
      <c r="BC106" s="411">
        <v>144.19999999999999</v>
      </c>
      <c r="BD106" s="411">
        <v>120.9</v>
      </c>
      <c r="BE106" s="411">
        <v>126.5</v>
      </c>
      <c r="BF106" s="411">
        <v>77.400000000000006</v>
      </c>
      <c r="BG106" s="411">
        <v>146.1</v>
      </c>
      <c r="BH106" s="411">
        <v>141</v>
      </c>
      <c r="BI106" s="411">
        <v>704.8</v>
      </c>
      <c r="BJ106" s="411">
        <v>297.10000000000002</v>
      </c>
      <c r="BK106" s="411">
        <v>504.7</v>
      </c>
      <c r="BL106" s="412" t="s">
        <v>197</v>
      </c>
      <c r="BM106" s="412" t="s">
        <v>197</v>
      </c>
      <c r="BN106" s="412" t="s">
        <v>197</v>
      </c>
      <c r="BO106" s="412" t="s">
        <v>197</v>
      </c>
      <c r="BP106" s="412" t="s">
        <v>197</v>
      </c>
      <c r="BQ106" s="412" t="s">
        <v>197</v>
      </c>
      <c r="BR106" s="412" t="s">
        <v>197</v>
      </c>
      <c r="BS106" s="412" t="s">
        <v>197</v>
      </c>
      <c r="BT106" s="412" t="s">
        <v>197</v>
      </c>
      <c r="BU106" s="412" t="s">
        <v>197</v>
      </c>
      <c r="BV106" s="412" t="s">
        <v>197</v>
      </c>
      <c r="BW106" s="412" t="s">
        <v>197</v>
      </c>
      <c r="BX106" s="412" t="s">
        <v>197</v>
      </c>
      <c r="BY106" s="412" t="s">
        <v>197</v>
      </c>
      <c r="BZ106" s="412" t="s">
        <v>197</v>
      </c>
      <c r="CA106" s="412" t="s">
        <v>197</v>
      </c>
      <c r="CB106" s="412" t="s">
        <v>197</v>
      </c>
      <c r="CC106" s="412" t="s">
        <v>197</v>
      </c>
      <c r="CD106" s="412" t="s">
        <v>197</v>
      </c>
      <c r="CE106" s="412" t="s">
        <v>197</v>
      </c>
      <c r="CF106" s="412" t="s">
        <v>197</v>
      </c>
      <c r="CG106" s="412" t="s">
        <v>197</v>
      </c>
      <c r="CH106" s="412" t="s">
        <v>197</v>
      </c>
      <c r="CI106" s="412" t="s">
        <v>197</v>
      </c>
      <c r="CJ106" s="412" t="s">
        <v>197</v>
      </c>
      <c r="CK106" s="412" t="s">
        <v>197</v>
      </c>
      <c r="CL106" s="412" t="s">
        <v>197</v>
      </c>
      <c r="CM106" s="412" t="s">
        <v>197</v>
      </c>
      <c r="CN106" s="412" t="s">
        <v>197</v>
      </c>
      <c r="CO106" s="412" t="s">
        <v>197</v>
      </c>
      <c r="CP106" s="412" t="s">
        <v>197</v>
      </c>
      <c r="CQ106" s="412" t="s">
        <v>197</v>
      </c>
      <c r="CR106" s="412" t="s">
        <v>197</v>
      </c>
      <c r="CS106" s="412" t="s">
        <v>197</v>
      </c>
      <c r="CT106" s="412" t="s">
        <v>197</v>
      </c>
      <c r="CU106" s="412" t="s">
        <v>197</v>
      </c>
      <c r="CV106" s="412" t="s">
        <v>197</v>
      </c>
      <c r="CW106" s="412" t="s">
        <v>197</v>
      </c>
      <c r="CX106" s="412" t="s">
        <v>197</v>
      </c>
      <c r="CY106" s="412" t="s">
        <v>197</v>
      </c>
      <c r="CZ106" s="412" t="s">
        <v>197</v>
      </c>
      <c r="DA106" s="412" t="s">
        <v>197</v>
      </c>
      <c r="DB106" s="412" t="s">
        <v>197</v>
      </c>
      <c r="DC106" s="412" t="s">
        <v>197</v>
      </c>
      <c r="DD106" s="412" t="s">
        <v>197</v>
      </c>
      <c r="DE106" s="412" t="s">
        <v>197</v>
      </c>
      <c r="DF106" s="412" t="s">
        <v>197</v>
      </c>
      <c r="DG106" s="412" t="s">
        <v>197</v>
      </c>
      <c r="DH106" s="412" t="s">
        <v>197</v>
      </c>
      <c r="DI106" s="412" t="s">
        <v>197</v>
      </c>
      <c r="DJ106" s="412" t="s">
        <v>197</v>
      </c>
      <c r="DK106" s="412" t="s">
        <v>197</v>
      </c>
      <c r="DL106" s="412" t="s">
        <v>197</v>
      </c>
      <c r="DM106" s="412" t="s">
        <v>197</v>
      </c>
      <c r="DN106" s="412" t="s">
        <v>197</v>
      </c>
      <c r="DO106" s="412" t="s">
        <v>197</v>
      </c>
      <c r="DP106" s="412" t="s">
        <v>197</v>
      </c>
      <c r="DQ106" s="412" t="s">
        <v>197</v>
      </c>
      <c r="DR106" s="412" t="s">
        <v>197</v>
      </c>
      <c r="DS106" s="412" t="s">
        <v>197</v>
      </c>
      <c r="DT106" s="412" t="s">
        <v>197</v>
      </c>
      <c r="DU106" s="412" t="s">
        <v>197</v>
      </c>
      <c r="DV106" s="412" t="s">
        <v>197</v>
      </c>
      <c r="DW106" s="412" t="s">
        <v>197</v>
      </c>
      <c r="DX106" s="412" t="s">
        <v>197</v>
      </c>
      <c r="DY106" s="412" t="s">
        <v>197</v>
      </c>
      <c r="DZ106" s="412" t="s">
        <v>197</v>
      </c>
      <c r="EA106" s="412" t="s">
        <v>197</v>
      </c>
      <c r="EB106" s="412" t="s">
        <v>197</v>
      </c>
      <c r="EC106" s="412" t="s">
        <v>197</v>
      </c>
      <c r="ED106" s="412" t="s">
        <v>197</v>
      </c>
      <c r="EE106" s="412" t="s">
        <v>197</v>
      </c>
      <c r="EF106" s="412" t="s">
        <v>197</v>
      </c>
      <c r="EG106" s="412" t="s">
        <v>197</v>
      </c>
      <c r="EH106" s="412" t="s">
        <v>197</v>
      </c>
      <c r="EI106" s="412" t="s">
        <v>197</v>
      </c>
      <c r="EJ106" s="412" t="s">
        <v>197</v>
      </c>
      <c r="EK106" s="412" t="s">
        <v>197</v>
      </c>
      <c r="EL106" s="412" t="s">
        <v>197</v>
      </c>
      <c r="EM106" s="412" t="s">
        <v>197</v>
      </c>
      <c r="EN106" s="412" t="s">
        <v>197</v>
      </c>
      <c r="EO106" s="412" t="s">
        <v>197</v>
      </c>
      <c r="EP106" s="412" t="s">
        <v>197</v>
      </c>
      <c r="EQ106" s="412" t="s">
        <v>197</v>
      </c>
      <c r="ER106" s="412" t="s">
        <v>197</v>
      </c>
      <c r="ES106" s="412" t="s">
        <v>197</v>
      </c>
      <c r="ET106" s="412" t="s">
        <v>197</v>
      </c>
      <c r="EU106" s="412" t="s">
        <v>197</v>
      </c>
      <c r="EV106" s="411">
        <v>216.6</v>
      </c>
      <c r="EW106" s="411">
        <v>133.30000000000001</v>
      </c>
      <c r="EX106" s="411">
        <v>160.4</v>
      </c>
      <c r="EY106" s="411">
        <v>453.3</v>
      </c>
      <c r="EZ106" s="412" t="s">
        <v>197</v>
      </c>
      <c r="FA106" s="412" t="s">
        <v>197</v>
      </c>
      <c r="FB106" s="412" t="s">
        <v>197</v>
      </c>
      <c r="FC106" s="412" t="s">
        <v>197</v>
      </c>
      <c r="FD106" s="411">
        <v>85.3</v>
      </c>
      <c r="FE106" s="411">
        <v>254.3</v>
      </c>
      <c r="FF106" s="411">
        <v>182.1</v>
      </c>
      <c r="FG106" s="412" t="s">
        <v>197</v>
      </c>
      <c r="FH106" s="412" t="s">
        <v>197</v>
      </c>
      <c r="FI106" s="412" t="s">
        <v>197</v>
      </c>
      <c r="FJ106" s="412" t="s">
        <v>197</v>
      </c>
      <c r="FK106" s="412" t="s">
        <v>197</v>
      </c>
      <c r="FL106" s="412" t="s">
        <v>197</v>
      </c>
      <c r="FM106" s="411">
        <v>343.9</v>
      </c>
      <c r="FN106" s="411">
        <v>259.8</v>
      </c>
      <c r="FO106" s="411">
        <v>309</v>
      </c>
      <c r="FP106" s="411">
        <v>61.6</v>
      </c>
      <c r="FQ106" s="411">
        <v>262.3</v>
      </c>
      <c r="FR106" s="411">
        <v>193.1</v>
      </c>
      <c r="FS106" s="411">
        <v>403.5</v>
      </c>
      <c r="FT106" s="411">
        <v>376.1</v>
      </c>
      <c r="FU106" s="411">
        <v>393.2</v>
      </c>
      <c r="FV106" s="412" t="s">
        <v>197</v>
      </c>
      <c r="FW106" s="412" t="s">
        <v>197</v>
      </c>
      <c r="FX106" s="411">
        <v>59.5</v>
      </c>
      <c r="FY106" s="411">
        <v>199</v>
      </c>
      <c r="FZ106" s="411">
        <v>197.5</v>
      </c>
      <c r="GA106" s="411">
        <v>191</v>
      </c>
      <c r="GB106" s="411">
        <v>150.1</v>
      </c>
      <c r="GC106" s="411">
        <v>158.1</v>
      </c>
      <c r="GD106" s="411">
        <v>798</v>
      </c>
      <c r="GE106" s="411">
        <v>699.3</v>
      </c>
      <c r="GF106" s="411">
        <v>764.4</v>
      </c>
      <c r="GG106" s="411">
        <v>197.1</v>
      </c>
      <c r="GH106" s="411">
        <v>435.8</v>
      </c>
      <c r="GI106" s="411">
        <v>433.9</v>
      </c>
      <c r="GJ106" s="412" t="s">
        <v>197</v>
      </c>
      <c r="GK106" s="412" t="s">
        <v>197</v>
      </c>
      <c r="GL106" s="412" t="s">
        <v>197</v>
      </c>
      <c r="GM106" s="412" t="s">
        <v>197</v>
      </c>
      <c r="GN106" s="412" t="s">
        <v>197</v>
      </c>
      <c r="GO106" s="412" t="s">
        <v>197</v>
      </c>
      <c r="GP106" s="412" t="s">
        <v>197</v>
      </c>
      <c r="GQ106" s="412" t="s">
        <v>197</v>
      </c>
      <c r="GR106" s="412" t="s">
        <v>197</v>
      </c>
      <c r="GS106" s="412" t="s">
        <v>197</v>
      </c>
      <c r="GT106" s="412" t="s">
        <v>197</v>
      </c>
      <c r="GU106" s="412" t="s">
        <v>197</v>
      </c>
      <c r="GV106" s="412" t="s">
        <v>197</v>
      </c>
      <c r="GW106" s="412" t="s">
        <v>197</v>
      </c>
      <c r="GX106" s="412" t="s">
        <v>197</v>
      </c>
      <c r="GY106" s="411">
        <v>264.39999999999998</v>
      </c>
      <c r="GZ106" s="411">
        <v>212.2</v>
      </c>
      <c r="HA106" s="411">
        <v>238.1</v>
      </c>
      <c r="HB106" s="411">
        <v>214.4</v>
      </c>
      <c r="HC106" s="411">
        <v>190</v>
      </c>
      <c r="HD106" s="411">
        <v>197.4</v>
      </c>
      <c r="HE106" s="412" t="s">
        <v>197</v>
      </c>
      <c r="HF106" s="412" t="s">
        <v>197</v>
      </c>
      <c r="HG106" s="412" t="s">
        <v>197</v>
      </c>
      <c r="HH106" s="412" t="s">
        <v>197</v>
      </c>
      <c r="HI106" s="412" t="s">
        <v>197</v>
      </c>
      <c r="HJ106" s="412" t="s">
        <v>197</v>
      </c>
      <c r="HK106" s="412" t="s">
        <v>197</v>
      </c>
      <c r="HL106" s="412" t="s">
        <v>197</v>
      </c>
      <c r="HM106" s="412" t="s">
        <v>197</v>
      </c>
      <c r="HN106" s="412" t="s">
        <v>197</v>
      </c>
      <c r="HO106" s="411">
        <v>569.4</v>
      </c>
      <c r="HP106" s="411">
        <v>492.3</v>
      </c>
      <c r="HQ106" s="411">
        <v>531.4</v>
      </c>
      <c r="HR106" s="412" t="s">
        <v>197</v>
      </c>
      <c r="HS106" s="412" t="s">
        <v>197</v>
      </c>
      <c r="HT106" s="412" t="s">
        <v>197</v>
      </c>
      <c r="HU106" s="411">
        <v>30.1</v>
      </c>
      <c r="HV106" s="411">
        <v>136.4</v>
      </c>
      <c r="HW106" s="411">
        <v>129.6</v>
      </c>
      <c r="HX106" s="412" t="s">
        <v>197</v>
      </c>
      <c r="HY106" s="412" t="s">
        <v>197</v>
      </c>
      <c r="HZ106" s="412" t="s">
        <v>197</v>
      </c>
      <c r="IA106" s="412" t="s">
        <v>197</v>
      </c>
      <c r="IB106" s="412" t="s">
        <v>197</v>
      </c>
      <c r="IC106" s="412" t="s">
        <v>197</v>
      </c>
      <c r="ID106" s="412" t="s">
        <v>197</v>
      </c>
      <c r="IE106" s="412" t="s">
        <v>197</v>
      </c>
      <c r="IF106" s="412" t="s">
        <v>197</v>
      </c>
      <c r="IG106" s="412" t="s">
        <v>197</v>
      </c>
      <c r="IH106" s="411">
        <v>69.3</v>
      </c>
      <c r="II106" s="412" t="s">
        <v>197</v>
      </c>
      <c r="IJ106" s="412" t="s">
        <v>197</v>
      </c>
      <c r="IK106" s="412" t="s">
        <v>197</v>
      </c>
      <c r="IL106" s="412" t="s">
        <v>197</v>
      </c>
      <c r="IM106" s="412" t="s">
        <v>197</v>
      </c>
      <c r="IN106" s="412" t="s">
        <v>197</v>
      </c>
      <c r="IO106" s="412" t="s">
        <v>197</v>
      </c>
      <c r="IP106" s="412" t="s">
        <v>197</v>
      </c>
      <c r="IQ106" s="412" t="s">
        <v>197</v>
      </c>
      <c r="IR106" s="411">
        <v>7.9</v>
      </c>
      <c r="IS106" s="411">
        <v>126.9</v>
      </c>
      <c r="IT106" s="411">
        <v>82.2</v>
      </c>
      <c r="IU106" s="412" t="s">
        <v>197</v>
      </c>
      <c r="IV106" s="412" t="s">
        <v>197</v>
      </c>
      <c r="IW106" s="412" t="s">
        <v>197</v>
      </c>
      <c r="IX106" s="412" t="s">
        <v>197</v>
      </c>
      <c r="IY106" s="412" t="s">
        <v>197</v>
      </c>
      <c r="IZ106" s="412" t="s">
        <v>197</v>
      </c>
      <c r="JA106" s="412" t="s">
        <v>197</v>
      </c>
      <c r="JB106" s="412" t="s">
        <v>197</v>
      </c>
      <c r="JC106" s="412" t="s">
        <v>197</v>
      </c>
      <c r="JD106" s="412" t="s">
        <v>197</v>
      </c>
      <c r="JE106" s="412" t="s">
        <v>197</v>
      </c>
      <c r="JF106" s="49" t="s">
        <v>87</v>
      </c>
      <c r="JG106" s="49" t="s">
        <v>87</v>
      </c>
      <c r="JH106" s="49" t="s">
        <v>87</v>
      </c>
      <c r="JI106" s="49">
        <v>70.8</v>
      </c>
      <c r="JJ106" s="49">
        <v>55.8</v>
      </c>
      <c r="JK106" s="49">
        <v>74.400000000000006</v>
      </c>
      <c r="JL106" s="49">
        <v>70.599999999999994</v>
      </c>
      <c r="JM106" s="49">
        <v>85</v>
      </c>
      <c r="JN106" s="49">
        <v>89.3</v>
      </c>
      <c r="JO106" s="49">
        <v>192.7</v>
      </c>
    </row>
    <row r="107" spans="1:275">
      <c r="A107" s="45"/>
      <c r="B107" s="46" t="s">
        <v>1823</v>
      </c>
      <c r="C107" s="300" t="s">
        <v>1324</v>
      </c>
      <c r="D107" s="46" t="s">
        <v>99</v>
      </c>
      <c r="E107" s="300" t="s">
        <v>11</v>
      </c>
      <c r="F107" s="47" t="s">
        <v>197</v>
      </c>
      <c r="G107" s="47" t="s">
        <v>197</v>
      </c>
      <c r="H107" s="411">
        <v>101.8</v>
      </c>
      <c r="I107" s="411">
        <v>87.8</v>
      </c>
      <c r="J107" s="411">
        <v>89.7</v>
      </c>
      <c r="K107" s="412" t="s">
        <v>197</v>
      </c>
      <c r="L107" s="412" t="s">
        <v>197</v>
      </c>
      <c r="M107" s="411">
        <v>82.1</v>
      </c>
      <c r="N107" s="412" t="s">
        <v>197</v>
      </c>
      <c r="O107" s="412" t="s">
        <v>197</v>
      </c>
      <c r="P107" s="411">
        <v>149</v>
      </c>
      <c r="Q107" s="412" t="s">
        <v>197</v>
      </c>
      <c r="R107" s="411">
        <v>170.1</v>
      </c>
      <c r="S107" s="411">
        <v>21.3</v>
      </c>
      <c r="T107" s="412" t="s">
        <v>197</v>
      </c>
      <c r="U107" s="411">
        <v>43.3</v>
      </c>
      <c r="V107" s="412" t="s">
        <v>197</v>
      </c>
      <c r="W107" s="412" t="s">
        <v>197</v>
      </c>
      <c r="X107" s="412" t="s">
        <v>197</v>
      </c>
      <c r="Y107" s="412" t="s">
        <v>197</v>
      </c>
      <c r="Z107" s="412" t="s">
        <v>197</v>
      </c>
      <c r="AA107" s="412" t="s">
        <v>197</v>
      </c>
      <c r="AB107" s="412" t="s">
        <v>197</v>
      </c>
      <c r="AC107" s="412" t="s">
        <v>197</v>
      </c>
      <c r="AD107" s="412" t="s">
        <v>197</v>
      </c>
      <c r="AE107" s="411">
        <v>22.5</v>
      </c>
      <c r="AF107" s="412" t="s">
        <v>197</v>
      </c>
      <c r="AG107" s="412" t="s">
        <v>197</v>
      </c>
      <c r="AH107" s="411">
        <v>28</v>
      </c>
      <c r="AI107" s="412" t="s">
        <v>197</v>
      </c>
      <c r="AJ107" s="412" t="s">
        <v>197</v>
      </c>
      <c r="AK107" s="412" t="s">
        <v>197</v>
      </c>
      <c r="AL107" s="412" t="s">
        <v>197</v>
      </c>
      <c r="AM107" s="412" t="s">
        <v>197</v>
      </c>
      <c r="AN107" s="412" t="s">
        <v>197</v>
      </c>
      <c r="AO107" s="412" t="s">
        <v>197</v>
      </c>
      <c r="AP107" s="412" t="s">
        <v>197</v>
      </c>
      <c r="AQ107" s="412" t="s">
        <v>197</v>
      </c>
      <c r="AR107" s="412" t="s">
        <v>197</v>
      </c>
      <c r="AS107" s="412" t="s">
        <v>197</v>
      </c>
      <c r="AT107" s="412" t="s">
        <v>197</v>
      </c>
      <c r="AU107" s="412" t="s">
        <v>197</v>
      </c>
      <c r="AV107" s="412" t="s">
        <v>197</v>
      </c>
      <c r="AW107" s="412" t="s">
        <v>197</v>
      </c>
      <c r="AX107" s="412" t="s">
        <v>197</v>
      </c>
      <c r="AY107" s="412" t="s">
        <v>197</v>
      </c>
      <c r="AZ107" s="411">
        <v>35.799999999999997</v>
      </c>
      <c r="BA107" s="411">
        <v>59.8</v>
      </c>
      <c r="BB107" s="411">
        <v>58.8</v>
      </c>
      <c r="BC107" s="411">
        <v>70.400000000000006</v>
      </c>
      <c r="BD107" s="411">
        <v>83.9</v>
      </c>
      <c r="BE107" s="411">
        <v>80.900000000000006</v>
      </c>
      <c r="BF107" s="411">
        <v>76.900000000000006</v>
      </c>
      <c r="BG107" s="411">
        <v>63.6</v>
      </c>
      <c r="BH107" s="411">
        <v>64.5</v>
      </c>
      <c r="BI107" s="412" t="s">
        <v>197</v>
      </c>
      <c r="BJ107" s="412" t="s">
        <v>197</v>
      </c>
      <c r="BK107" s="412" t="s">
        <v>197</v>
      </c>
      <c r="BL107" s="412" t="s">
        <v>197</v>
      </c>
      <c r="BM107" s="412" t="s">
        <v>197</v>
      </c>
      <c r="BN107" s="412" t="s">
        <v>197</v>
      </c>
      <c r="BO107" s="412" t="s">
        <v>197</v>
      </c>
      <c r="BP107" s="412" t="s">
        <v>197</v>
      </c>
      <c r="BQ107" s="412" t="s">
        <v>197</v>
      </c>
      <c r="BR107" s="412" t="s">
        <v>197</v>
      </c>
      <c r="BS107" s="412" t="s">
        <v>197</v>
      </c>
      <c r="BT107" s="412" t="s">
        <v>197</v>
      </c>
      <c r="BU107" s="412" t="s">
        <v>197</v>
      </c>
      <c r="BV107" s="412" t="s">
        <v>197</v>
      </c>
      <c r="BW107" s="412" t="s">
        <v>197</v>
      </c>
      <c r="BX107" s="412" t="s">
        <v>197</v>
      </c>
      <c r="BY107" s="412" t="s">
        <v>197</v>
      </c>
      <c r="BZ107" s="412" t="s">
        <v>197</v>
      </c>
      <c r="CA107" s="412" t="s">
        <v>197</v>
      </c>
      <c r="CB107" s="412" t="s">
        <v>197</v>
      </c>
      <c r="CC107" s="412" t="s">
        <v>197</v>
      </c>
      <c r="CD107" s="412" t="s">
        <v>197</v>
      </c>
      <c r="CE107" s="412" t="s">
        <v>197</v>
      </c>
      <c r="CF107" s="412" t="s">
        <v>197</v>
      </c>
      <c r="CG107" s="412" t="s">
        <v>197</v>
      </c>
      <c r="CH107" s="412" t="s">
        <v>197</v>
      </c>
      <c r="CI107" s="412" t="s">
        <v>197</v>
      </c>
      <c r="CJ107" s="412" t="s">
        <v>197</v>
      </c>
      <c r="CK107" s="412" t="s">
        <v>197</v>
      </c>
      <c r="CL107" s="412" t="s">
        <v>197</v>
      </c>
      <c r="CM107" s="412" t="s">
        <v>197</v>
      </c>
      <c r="CN107" s="412" t="s">
        <v>197</v>
      </c>
      <c r="CO107" s="412" t="s">
        <v>197</v>
      </c>
      <c r="CP107" s="412" t="s">
        <v>197</v>
      </c>
      <c r="CQ107" s="412" t="s">
        <v>197</v>
      </c>
      <c r="CR107" s="412" t="s">
        <v>197</v>
      </c>
      <c r="CS107" s="412" t="s">
        <v>197</v>
      </c>
      <c r="CT107" s="412" t="s">
        <v>197</v>
      </c>
      <c r="CU107" s="412" t="s">
        <v>197</v>
      </c>
      <c r="CV107" s="412" t="s">
        <v>197</v>
      </c>
      <c r="CW107" s="412" t="s">
        <v>197</v>
      </c>
      <c r="CX107" s="412" t="s">
        <v>197</v>
      </c>
      <c r="CY107" s="412" t="s">
        <v>197</v>
      </c>
      <c r="CZ107" s="412" t="s">
        <v>197</v>
      </c>
      <c r="DA107" s="412" t="s">
        <v>197</v>
      </c>
      <c r="DB107" s="412" t="s">
        <v>197</v>
      </c>
      <c r="DC107" s="412" t="s">
        <v>197</v>
      </c>
      <c r="DD107" s="412" t="s">
        <v>197</v>
      </c>
      <c r="DE107" s="412" t="s">
        <v>197</v>
      </c>
      <c r="DF107" s="412" t="s">
        <v>197</v>
      </c>
      <c r="DG107" s="412" t="s">
        <v>197</v>
      </c>
      <c r="DH107" s="412" t="s">
        <v>197</v>
      </c>
      <c r="DI107" s="412" t="s">
        <v>197</v>
      </c>
      <c r="DJ107" s="412" t="s">
        <v>197</v>
      </c>
      <c r="DK107" s="412" t="s">
        <v>197</v>
      </c>
      <c r="DL107" s="412" t="s">
        <v>197</v>
      </c>
      <c r="DM107" s="412" t="s">
        <v>197</v>
      </c>
      <c r="DN107" s="412" t="s">
        <v>197</v>
      </c>
      <c r="DO107" s="412" t="s">
        <v>197</v>
      </c>
      <c r="DP107" s="412" t="s">
        <v>197</v>
      </c>
      <c r="DQ107" s="412" t="s">
        <v>197</v>
      </c>
      <c r="DR107" s="412" t="s">
        <v>197</v>
      </c>
      <c r="DS107" s="412" t="s">
        <v>197</v>
      </c>
      <c r="DT107" s="412" t="s">
        <v>197</v>
      </c>
      <c r="DU107" s="412" t="s">
        <v>197</v>
      </c>
      <c r="DV107" s="412" t="s">
        <v>197</v>
      </c>
      <c r="DW107" s="412" t="s">
        <v>197</v>
      </c>
      <c r="DX107" s="412" t="s">
        <v>197</v>
      </c>
      <c r="DY107" s="412" t="s">
        <v>197</v>
      </c>
      <c r="DZ107" s="412" t="s">
        <v>197</v>
      </c>
      <c r="EA107" s="412" t="s">
        <v>197</v>
      </c>
      <c r="EB107" s="412" t="s">
        <v>197</v>
      </c>
      <c r="EC107" s="412" t="s">
        <v>197</v>
      </c>
      <c r="ED107" s="412" t="s">
        <v>197</v>
      </c>
      <c r="EE107" s="412" t="s">
        <v>197</v>
      </c>
      <c r="EF107" s="412" t="s">
        <v>197</v>
      </c>
      <c r="EG107" s="412" t="s">
        <v>197</v>
      </c>
      <c r="EH107" s="412" t="s">
        <v>197</v>
      </c>
      <c r="EI107" s="412" t="s">
        <v>197</v>
      </c>
      <c r="EJ107" s="412" t="s">
        <v>197</v>
      </c>
      <c r="EK107" s="412" t="s">
        <v>197</v>
      </c>
      <c r="EL107" s="412" t="s">
        <v>197</v>
      </c>
      <c r="EM107" s="412" t="s">
        <v>197</v>
      </c>
      <c r="EN107" s="412" t="s">
        <v>197</v>
      </c>
      <c r="EO107" s="412" t="s">
        <v>197</v>
      </c>
      <c r="EP107" s="412" t="s">
        <v>197</v>
      </c>
      <c r="EQ107" s="412" t="s">
        <v>197</v>
      </c>
      <c r="ER107" s="412" t="s">
        <v>197</v>
      </c>
      <c r="ES107" s="412" t="s">
        <v>197</v>
      </c>
      <c r="ET107" s="411">
        <v>23</v>
      </c>
      <c r="EU107" s="412" t="s">
        <v>197</v>
      </c>
      <c r="EV107" s="411">
        <v>63.5</v>
      </c>
      <c r="EW107" s="411">
        <v>73.3</v>
      </c>
      <c r="EX107" s="411">
        <v>70.2</v>
      </c>
      <c r="EY107" s="412" t="s">
        <v>197</v>
      </c>
      <c r="EZ107" s="411">
        <v>46.1</v>
      </c>
      <c r="FA107" s="411">
        <v>74.099999999999994</v>
      </c>
      <c r="FB107" s="411">
        <v>63.1</v>
      </c>
      <c r="FC107" s="412" t="s">
        <v>197</v>
      </c>
      <c r="FD107" s="411">
        <v>75.599999999999994</v>
      </c>
      <c r="FE107" s="411">
        <v>64.099999999999994</v>
      </c>
      <c r="FF107" s="411">
        <v>69</v>
      </c>
      <c r="FG107" s="411">
        <v>6.4</v>
      </c>
      <c r="FH107" s="411">
        <v>30.2</v>
      </c>
      <c r="FI107" s="411">
        <v>13.4</v>
      </c>
      <c r="FJ107" s="412" t="s">
        <v>197</v>
      </c>
      <c r="FK107" s="412" t="s">
        <v>197</v>
      </c>
      <c r="FL107" s="412" t="s">
        <v>197</v>
      </c>
      <c r="FM107" s="411">
        <v>28.3</v>
      </c>
      <c r="FN107" s="411">
        <v>53.5</v>
      </c>
      <c r="FO107" s="411">
        <v>38.799999999999997</v>
      </c>
      <c r="FP107" s="411">
        <v>59.2</v>
      </c>
      <c r="FQ107" s="411">
        <v>80.8</v>
      </c>
      <c r="FR107" s="411">
        <v>73.3</v>
      </c>
      <c r="FS107" s="411">
        <v>62.9</v>
      </c>
      <c r="FT107" s="411">
        <v>35</v>
      </c>
      <c r="FU107" s="411">
        <v>52.5</v>
      </c>
      <c r="FV107" s="412" t="s">
        <v>197</v>
      </c>
      <c r="FW107" s="412" t="s">
        <v>197</v>
      </c>
      <c r="FX107" s="411">
        <v>61.2</v>
      </c>
      <c r="FY107" s="411">
        <v>60.9</v>
      </c>
      <c r="FZ107" s="411">
        <v>60.9</v>
      </c>
      <c r="GA107" s="411">
        <v>64.900000000000006</v>
      </c>
      <c r="GB107" s="411">
        <v>83.8</v>
      </c>
      <c r="GC107" s="411">
        <v>80.2</v>
      </c>
      <c r="GD107" s="412" t="s">
        <v>197</v>
      </c>
      <c r="GE107" s="412" t="s">
        <v>197</v>
      </c>
      <c r="GF107" s="412" t="s">
        <v>197</v>
      </c>
      <c r="GG107" s="411">
        <v>11.8</v>
      </c>
      <c r="GH107" s="411">
        <v>47.6</v>
      </c>
      <c r="GI107" s="411">
        <v>47.3</v>
      </c>
      <c r="GJ107" s="412" t="s">
        <v>197</v>
      </c>
      <c r="GK107" s="412" t="s">
        <v>197</v>
      </c>
      <c r="GL107" s="412" t="s">
        <v>197</v>
      </c>
      <c r="GM107" s="412" t="s">
        <v>197</v>
      </c>
      <c r="GN107" s="412" t="s">
        <v>197</v>
      </c>
      <c r="GO107" s="412" t="s">
        <v>197</v>
      </c>
      <c r="GP107" s="412" t="s">
        <v>197</v>
      </c>
      <c r="GQ107" s="412" t="s">
        <v>197</v>
      </c>
      <c r="GR107" s="412" t="s">
        <v>197</v>
      </c>
      <c r="GS107" s="412" t="s">
        <v>197</v>
      </c>
      <c r="GT107" s="412" t="s">
        <v>197</v>
      </c>
      <c r="GU107" s="412" t="s">
        <v>197</v>
      </c>
      <c r="GV107" s="412" t="s">
        <v>197</v>
      </c>
      <c r="GW107" s="412" t="s">
        <v>197</v>
      </c>
      <c r="GX107" s="412" t="s">
        <v>197</v>
      </c>
      <c r="GY107" s="412" t="s">
        <v>197</v>
      </c>
      <c r="GZ107" s="412" t="s">
        <v>197</v>
      </c>
      <c r="HA107" s="412" t="s">
        <v>197</v>
      </c>
      <c r="HB107" s="412" t="s">
        <v>197</v>
      </c>
      <c r="HC107" s="412" t="s">
        <v>197</v>
      </c>
      <c r="HD107" s="412" t="s">
        <v>197</v>
      </c>
      <c r="HE107" s="412" t="s">
        <v>197</v>
      </c>
      <c r="HF107" s="412" t="s">
        <v>197</v>
      </c>
      <c r="HG107" s="412" t="s">
        <v>197</v>
      </c>
      <c r="HH107" s="412" t="s">
        <v>197</v>
      </c>
      <c r="HI107" s="412" t="s">
        <v>197</v>
      </c>
      <c r="HJ107" s="412" t="s">
        <v>197</v>
      </c>
      <c r="HK107" s="412" t="s">
        <v>197</v>
      </c>
      <c r="HL107" s="412" t="s">
        <v>197</v>
      </c>
      <c r="HM107" s="412" t="s">
        <v>197</v>
      </c>
      <c r="HN107" s="412" t="s">
        <v>197</v>
      </c>
      <c r="HO107" s="412" t="s">
        <v>197</v>
      </c>
      <c r="HP107" s="412" t="s">
        <v>197</v>
      </c>
      <c r="HQ107" s="412" t="s">
        <v>197</v>
      </c>
      <c r="HR107" s="412" t="s">
        <v>197</v>
      </c>
      <c r="HS107" s="412" t="s">
        <v>197</v>
      </c>
      <c r="HT107" s="412" t="s">
        <v>197</v>
      </c>
      <c r="HU107" s="411">
        <v>117</v>
      </c>
      <c r="HV107" s="411">
        <v>78.3</v>
      </c>
      <c r="HW107" s="411">
        <v>80.5</v>
      </c>
      <c r="HX107" s="412" t="s">
        <v>197</v>
      </c>
      <c r="HY107" s="412" t="s">
        <v>197</v>
      </c>
      <c r="HZ107" s="412" t="s">
        <v>197</v>
      </c>
      <c r="IA107" s="412" t="s">
        <v>197</v>
      </c>
      <c r="IB107" s="412" t="s">
        <v>197</v>
      </c>
      <c r="IC107" s="412" t="s">
        <v>197</v>
      </c>
      <c r="ID107" s="411">
        <v>92.1</v>
      </c>
      <c r="IE107" s="412" t="s">
        <v>197</v>
      </c>
      <c r="IF107" s="412" t="s">
        <v>197</v>
      </c>
      <c r="IG107" s="412" t="s">
        <v>197</v>
      </c>
      <c r="IH107" s="411">
        <v>107.7</v>
      </c>
      <c r="II107" s="411">
        <v>545.1</v>
      </c>
      <c r="IJ107" s="411">
        <v>540.29999999999995</v>
      </c>
      <c r="IK107" s="412" t="s">
        <v>197</v>
      </c>
      <c r="IL107" s="412" t="s">
        <v>197</v>
      </c>
      <c r="IM107" s="412" t="s">
        <v>197</v>
      </c>
      <c r="IN107" s="412" t="s">
        <v>197</v>
      </c>
      <c r="IO107" s="412" t="s">
        <v>197</v>
      </c>
      <c r="IP107" s="412" t="s">
        <v>197</v>
      </c>
      <c r="IQ107" s="411">
        <v>881.4</v>
      </c>
      <c r="IR107" s="411">
        <v>52.6</v>
      </c>
      <c r="IS107" s="411">
        <v>105.1</v>
      </c>
      <c r="IT107" s="411">
        <v>85.6</v>
      </c>
      <c r="IU107" s="412" t="s">
        <v>197</v>
      </c>
      <c r="IV107" s="412" t="s">
        <v>197</v>
      </c>
      <c r="IW107" s="412" t="s">
        <v>197</v>
      </c>
      <c r="IX107" s="412" t="s">
        <v>197</v>
      </c>
      <c r="IY107" s="412" t="s">
        <v>197</v>
      </c>
      <c r="IZ107" s="412" t="s">
        <v>197</v>
      </c>
      <c r="JA107" s="412" t="s">
        <v>197</v>
      </c>
      <c r="JB107" s="412" t="s">
        <v>197</v>
      </c>
      <c r="JC107" s="412" t="s">
        <v>197</v>
      </c>
      <c r="JD107" s="412" t="s">
        <v>197</v>
      </c>
      <c r="JE107" s="412" t="s">
        <v>197</v>
      </c>
      <c r="JF107" s="49" t="s">
        <v>87</v>
      </c>
      <c r="JG107" s="49" t="s">
        <v>87</v>
      </c>
      <c r="JH107" s="49">
        <v>37.299999999999997</v>
      </c>
      <c r="JI107" s="49">
        <v>66.099999999999994</v>
      </c>
      <c r="JJ107" s="49">
        <v>89.3</v>
      </c>
      <c r="JK107" s="49">
        <v>148.69999999999999</v>
      </c>
      <c r="JL107" s="49">
        <v>70.099999999999994</v>
      </c>
      <c r="JM107" s="49">
        <v>93.9</v>
      </c>
      <c r="JN107" s="49">
        <v>107.3</v>
      </c>
      <c r="JO107" s="49" t="s">
        <v>87</v>
      </c>
    </row>
    <row r="108" spans="1:275">
      <c r="A108" s="45"/>
      <c r="B108" s="46" t="s">
        <v>1824</v>
      </c>
      <c r="C108" s="300" t="s">
        <v>1325</v>
      </c>
      <c r="D108" s="46" t="s">
        <v>99</v>
      </c>
      <c r="E108" s="300" t="s">
        <v>11</v>
      </c>
      <c r="F108" s="47" t="s">
        <v>197</v>
      </c>
      <c r="G108" s="47" t="s">
        <v>197</v>
      </c>
      <c r="H108" s="411">
        <v>76.8</v>
      </c>
      <c r="I108" s="411">
        <v>74.599999999999994</v>
      </c>
      <c r="J108" s="411">
        <v>66.900000000000006</v>
      </c>
      <c r="K108" s="412" t="s">
        <v>197</v>
      </c>
      <c r="L108" s="411">
        <v>73.7</v>
      </c>
      <c r="M108" s="411">
        <v>109.5</v>
      </c>
      <c r="N108" s="412" t="s">
        <v>197</v>
      </c>
      <c r="O108" s="412" t="s">
        <v>197</v>
      </c>
      <c r="P108" s="411">
        <v>129.69999999999999</v>
      </c>
      <c r="Q108" s="412" t="s">
        <v>197</v>
      </c>
      <c r="R108" s="411">
        <v>125.2</v>
      </c>
      <c r="S108" s="411">
        <v>97.7</v>
      </c>
      <c r="T108" s="411">
        <v>82.8</v>
      </c>
      <c r="U108" s="411">
        <v>78.099999999999994</v>
      </c>
      <c r="V108" s="412" t="s">
        <v>197</v>
      </c>
      <c r="W108" s="412" t="s">
        <v>197</v>
      </c>
      <c r="X108" s="412" t="s">
        <v>197</v>
      </c>
      <c r="Y108" s="412" t="s">
        <v>197</v>
      </c>
      <c r="Z108" s="411">
        <v>157</v>
      </c>
      <c r="AA108" s="411">
        <v>50.1</v>
      </c>
      <c r="AB108" s="412" t="s">
        <v>197</v>
      </c>
      <c r="AC108" s="412" t="s">
        <v>197</v>
      </c>
      <c r="AD108" s="412" t="s">
        <v>197</v>
      </c>
      <c r="AE108" s="411">
        <v>121.3</v>
      </c>
      <c r="AF108" s="411">
        <v>98.9</v>
      </c>
      <c r="AG108" s="412" t="s">
        <v>197</v>
      </c>
      <c r="AH108" s="411">
        <v>70.2</v>
      </c>
      <c r="AI108" s="412" t="s">
        <v>197</v>
      </c>
      <c r="AJ108" s="412" t="s">
        <v>197</v>
      </c>
      <c r="AK108" s="411">
        <v>139.80000000000001</v>
      </c>
      <c r="AL108" s="412" t="s">
        <v>197</v>
      </c>
      <c r="AM108" s="412" t="s">
        <v>197</v>
      </c>
      <c r="AN108" s="412" t="s">
        <v>197</v>
      </c>
      <c r="AO108" s="411">
        <v>50.4</v>
      </c>
      <c r="AP108" s="411">
        <v>49.9</v>
      </c>
      <c r="AQ108" s="412" t="s">
        <v>197</v>
      </c>
      <c r="AR108" s="412" t="s">
        <v>197</v>
      </c>
      <c r="AS108" s="412" t="s">
        <v>197</v>
      </c>
      <c r="AT108" s="411">
        <v>84</v>
      </c>
      <c r="AU108" s="412" t="s">
        <v>197</v>
      </c>
      <c r="AV108" s="412" t="s">
        <v>197</v>
      </c>
      <c r="AW108" s="412" t="s">
        <v>197</v>
      </c>
      <c r="AX108" s="412" t="s">
        <v>197</v>
      </c>
      <c r="AY108" s="412" t="s">
        <v>197</v>
      </c>
      <c r="AZ108" s="411">
        <v>88.3</v>
      </c>
      <c r="BA108" s="411">
        <v>94.3</v>
      </c>
      <c r="BB108" s="411">
        <v>94</v>
      </c>
      <c r="BC108" s="411">
        <v>91.3</v>
      </c>
      <c r="BD108" s="411">
        <v>86.4</v>
      </c>
      <c r="BE108" s="411">
        <v>87.5</v>
      </c>
      <c r="BF108" s="411">
        <v>109.4</v>
      </c>
      <c r="BG108" s="411">
        <v>97.1</v>
      </c>
      <c r="BH108" s="411">
        <v>98</v>
      </c>
      <c r="BI108" s="411">
        <v>91.8</v>
      </c>
      <c r="BJ108" s="411">
        <v>90.4</v>
      </c>
      <c r="BK108" s="411">
        <v>91.1</v>
      </c>
      <c r="BL108" s="412" t="s">
        <v>197</v>
      </c>
      <c r="BM108" s="412" t="s">
        <v>197</v>
      </c>
      <c r="BN108" s="412" t="s">
        <v>197</v>
      </c>
      <c r="BO108" s="412" t="s">
        <v>197</v>
      </c>
      <c r="BP108" s="412" t="s">
        <v>197</v>
      </c>
      <c r="BQ108" s="412" t="s">
        <v>197</v>
      </c>
      <c r="BR108" s="411">
        <v>211</v>
      </c>
      <c r="BS108" s="411">
        <v>100.6</v>
      </c>
      <c r="BT108" s="411">
        <v>152</v>
      </c>
      <c r="BU108" s="412" t="s">
        <v>197</v>
      </c>
      <c r="BV108" s="412" t="s">
        <v>197</v>
      </c>
      <c r="BW108" s="412" t="s">
        <v>197</v>
      </c>
      <c r="BX108" s="412" t="s">
        <v>197</v>
      </c>
      <c r="BY108" s="412" t="s">
        <v>197</v>
      </c>
      <c r="BZ108" s="412" t="s">
        <v>197</v>
      </c>
      <c r="CA108" s="412" t="s">
        <v>197</v>
      </c>
      <c r="CB108" s="412" t="s">
        <v>197</v>
      </c>
      <c r="CC108" s="412" t="s">
        <v>197</v>
      </c>
      <c r="CD108" s="412" t="s">
        <v>197</v>
      </c>
      <c r="CE108" s="412" t="s">
        <v>197</v>
      </c>
      <c r="CF108" s="412" t="s">
        <v>197</v>
      </c>
      <c r="CG108" s="412" t="s">
        <v>197</v>
      </c>
      <c r="CH108" s="412" t="s">
        <v>197</v>
      </c>
      <c r="CI108" s="412" t="s">
        <v>197</v>
      </c>
      <c r="CJ108" s="412" t="s">
        <v>197</v>
      </c>
      <c r="CK108" s="412" t="s">
        <v>197</v>
      </c>
      <c r="CL108" s="412" t="s">
        <v>197</v>
      </c>
      <c r="CM108" s="412" t="s">
        <v>197</v>
      </c>
      <c r="CN108" s="412" t="s">
        <v>197</v>
      </c>
      <c r="CO108" s="412" t="s">
        <v>197</v>
      </c>
      <c r="CP108" s="412" t="s">
        <v>197</v>
      </c>
      <c r="CQ108" s="412" t="s">
        <v>197</v>
      </c>
      <c r="CR108" s="412" t="s">
        <v>197</v>
      </c>
      <c r="CS108" s="412" t="s">
        <v>197</v>
      </c>
      <c r="CT108" s="412" t="s">
        <v>197</v>
      </c>
      <c r="CU108" s="412" t="s">
        <v>197</v>
      </c>
      <c r="CV108" s="412" t="s">
        <v>197</v>
      </c>
      <c r="CW108" s="412" t="s">
        <v>197</v>
      </c>
      <c r="CX108" s="412" t="s">
        <v>197</v>
      </c>
      <c r="CY108" s="412" t="s">
        <v>197</v>
      </c>
      <c r="CZ108" s="412" t="s">
        <v>197</v>
      </c>
      <c r="DA108" s="412" t="s">
        <v>197</v>
      </c>
      <c r="DB108" s="412" t="s">
        <v>197</v>
      </c>
      <c r="DC108" s="412" t="s">
        <v>197</v>
      </c>
      <c r="DD108" s="412" t="s">
        <v>197</v>
      </c>
      <c r="DE108" s="412" t="s">
        <v>197</v>
      </c>
      <c r="DF108" s="412" t="s">
        <v>197</v>
      </c>
      <c r="DG108" s="412" t="s">
        <v>197</v>
      </c>
      <c r="DH108" s="412" t="s">
        <v>197</v>
      </c>
      <c r="DI108" s="412" t="s">
        <v>197</v>
      </c>
      <c r="DJ108" s="412" t="s">
        <v>197</v>
      </c>
      <c r="DK108" s="412" t="s">
        <v>197</v>
      </c>
      <c r="DL108" s="412" t="s">
        <v>197</v>
      </c>
      <c r="DM108" s="412" t="s">
        <v>197</v>
      </c>
      <c r="DN108" s="412" t="s">
        <v>197</v>
      </c>
      <c r="DO108" s="412" t="s">
        <v>197</v>
      </c>
      <c r="DP108" s="412" t="s">
        <v>197</v>
      </c>
      <c r="DQ108" s="412" t="s">
        <v>197</v>
      </c>
      <c r="DR108" s="412" t="s">
        <v>197</v>
      </c>
      <c r="DS108" s="412" t="s">
        <v>197</v>
      </c>
      <c r="DT108" s="412" t="s">
        <v>197</v>
      </c>
      <c r="DU108" s="412" t="s">
        <v>197</v>
      </c>
      <c r="DV108" s="412" t="s">
        <v>197</v>
      </c>
      <c r="DW108" s="412" t="s">
        <v>197</v>
      </c>
      <c r="DX108" s="412" t="s">
        <v>197</v>
      </c>
      <c r="DY108" s="412" t="s">
        <v>197</v>
      </c>
      <c r="DZ108" s="412" t="s">
        <v>197</v>
      </c>
      <c r="EA108" s="412" t="s">
        <v>197</v>
      </c>
      <c r="EB108" s="412" t="s">
        <v>197</v>
      </c>
      <c r="EC108" s="412" t="s">
        <v>197</v>
      </c>
      <c r="ED108" s="412" t="s">
        <v>197</v>
      </c>
      <c r="EE108" s="412" t="s">
        <v>197</v>
      </c>
      <c r="EF108" s="412" t="s">
        <v>197</v>
      </c>
      <c r="EG108" s="412" t="s">
        <v>197</v>
      </c>
      <c r="EH108" s="412" t="s">
        <v>197</v>
      </c>
      <c r="EI108" s="412" t="s">
        <v>197</v>
      </c>
      <c r="EJ108" s="412" t="s">
        <v>197</v>
      </c>
      <c r="EK108" s="412" t="s">
        <v>197</v>
      </c>
      <c r="EL108" s="412" t="s">
        <v>197</v>
      </c>
      <c r="EM108" s="412" t="s">
        <v>197</v>
      </c>
      <c r="EN108" s="412" t="s">
        <v>197</v>
      </c>
      <c r="EO108" s="412" t="s">
        <v>197</v>
      </c>
      <c r="EP108" s="412" t="s">
        <v>197</v>
      </c>
      <c r="EQ108" s="412" t="s">
        <v>197</v>
      </c>
      <c r="ER108" s="412" t="s">
        <v>197</v>
      </c>
      <c r="ES108" s="412" t="s">
        <v>197</v>
      </c>
      <c r="ET108" s="411">
        <v>72.599999999999994</v>
      </c>
      <c r="EU108" s="412" t="s">
        <v>197</v>
      </c>
      <c r="EV108" s="411">
        <v>94.1</v>
      </c>
      <c r="EW108" s="411">
        <v>87.4</v>
      </c>
      <c r="EX108" s="411">
        <v>89.5</v>
      </c>
      <c r="EY108" s="412" t="s">
        <v>197</v>
      </c>
      <c r="EZ108" s="411">
        <v>75.400000000000006</v>
      </c>
      <c r="FA108" s="411">
        <v>107.1</v>
      </c>
      <c r="FB108" s="411">
        <v>94.7</v>
      </c>
      <c r="FC108" s="412" t="s">
        <v>197</v>
      </c>
      <c r="FD108" s="411">
        <v>71.5</v>
      </c>
      <c r="FE108" s="411">
        <v>91.4</v>
      </c>
      <c r="FF108" s="411">
        <v>82.9</v>
      </c>
      <c r="FG108" s="411">
        <v>121.9</v>
      </c>
      <c r="FH108" s="411">
        <v>465.5</v>
      </c>
      <c r="FI108" s="411">
        <v>224.5</v>
      </c>
      <c r="FJ108" s="411">
        <v>71.099999999999994</v>
      </c>
      <c r="FK108" s="411">
        <v>92.9</v>
      </c>
      <c r="FL108" s="411">
        <v>83.2</v>
      </c>
      <c r="FM108" s="411">
        <v>72.900000000000006</v>
      </c>
      <c r="FN108" s="411">
        <v>90.6</v>
      </c>
      <c r="FO108" s="411">
        <v>80.3</v>
      </c>
      <c r="FP108" s="411">
        <v>41.2</v>
      </c>
      <c r="FQ108" s="411">
        <v>110.5</v>
      </c>
      <c r="FR108" s="411">
        <v>86.5</v>
      </c>
      <c r="FS108" s="411">
        <v>102.2</v>
      </c>
      <c r="FT108" s="411">
        <v>100.6</v>
      </c>
      <c r="FU108" s="411">
        <v>101.6</v>
      </c>
      <c r="FV108" s="412" t="s">
        <v>197</v>
      </c>
      <c r="FW108" s="411">
        <v>219.6</v>
      </c>
      <c r="FX108" s="411">
        <v>160.4</v>
      </c>
      <c r="FY108" s="411">
        <v>98.2</v>
      </c>
      <c r="FZ108" s="411">
        <v>98.7</v>
      </c>
      <c r="GA108" s="411">
        <v>97.8</v>
      </c>
      <c r="GB108" s="411">
        <v>124.5</v>
      </c>
      <c r="GC108" s="411">
        <v>119.5</v>
      </c>
      <c r="GD108" s="412" t="s">
        <v>197</v>
      </c>
      <c r="GE108" s="412" t="s">
        <v>197</v>
      </c>
      <c r="GF108" s="412" t="s">
        <v>197</v>
      </c>
      <c r="GG108" s="412" t="s">
        <v>197</v>
      </c>
      <c r="GH108" s="412" t="s">
        <v>197</v>
      </c>
      <c r="GI108" s="412" t="s">
        <v>197</v>
      </c>
      <c r="GJ108" s="412" t="s">
        <v>197</v>
      </c>
      <c r="GK108" s="412" t="s">
        <v>197</v>
      </c>
      <c r="GL108" s="412" t="s">
        <v>197</v>
      </c>
      <c r="GM108" s="411">
        <v>59.1</v>
      </c>
      <c r="GN108" s="411">
        <v>13.6</v>
      </c>
      <c r="GO108" s="411">
        <v>30.2</v>
      </c>
      <c r="GP108" s="411">
        <v>77.599999999999994</v>
      </c>
      <c r="GQ108" s="411">
        <v>89.5</v>
      </c>
      <c r="GR108" s="411">
        <v>85.3</v>
      </c>
      <c r="GS108" s="411">
        <v>121.7</v>
      </c>
      <c r="GT108" s="411">
        <v>83.8</v>
      </c>
      <c r="GU108" s="411">
        <v>91.5</v>
      </c>
      <c r="GV108" s="411">
        <v>202.7</v>
      </c>
      <c r="GW108" s="411">
        <v>76</v>
      </c>
      <c r="GX108" s="411">
        <v>128</v>
      </c>
      <c r="GY108" s="411">
        <v>94.2</v>
      </c>
      <c r="GZ108" s="411">
        <v>103.4</v>
      </c>
      <c r="HA108" s="411">
        <v>98.9</v>
      </c>
      <c r="HB108" s="411">
        <v>109.8</v>
      </c>
      <c r="HC108" s="411">
        <v>154.19999999999999</v>
      </c>
      <c r="HD108" s="411">
        <v>140.80000000000001</v>
      </c>
      <c r="HE108" s="412" t="s">
        <v>197</v>
      </c>
      <c r="HF108" s="412" t="s">
        <v>197</v>
      </c>
      <c r="HG108" s="412" t="s">
        <v>197</v>
      </c>
      <c r="HH108" s="412" t="s">
        <v>197</v>
      </c>
      <c r="HI108" s="412" t="s">
        <v>197</v>
      </c>
      <c r="HJ108" s="412" t="s">
        <v>197</v>
      </c>
      <c r="HK108" s="412" t="s">
        <v>197</v>
      </c>
      <c r="HL108" s="412" t="s">
        <v>197</v>
      </c>
      <c r="HM108" s="412" t="s">
        <v>197</v>
      </c>
      <c r="HN108" s="412" t="s">
        <v>197</v>
      </c>
      <c r="HO108" s="412" t="s">
        <v>197</v>
      </c>
      <c r="HP108" s="412" t="s">
        <v>197</v>
      </c>
      <c r="HQ108" s="412" t="s">
        <v>197</v>
      </c>
      <c r="HR108" s="412" t="s">
        <v>197</v>
      </c>
      <c r="HS108" s="412" t="s">
        <v>197</v>
      </c>
      <c r="HT108" s="412" t="s">
        <v>197</v>
      </c>
      <c r="HU108" s="411">
        <v>95.2</v>
      </c>
      <c r="HV108" s="411">
        <v>88.4</v>
      </c>
      <c r="HW108" s="411">
        <v>88.7</v>
      </c>
      <c r="HX108" s="412" t="s">
        <v>197</v>
      </c>
      <c r="HY108" s="412" t="s">
        <v>197</v>
      </c>
      <c r="HZ108" s="412" t="s">
        <v>197</v>
      </c>
      <c r="IA108" s="412" t="s">
        <v>197</v>
      </c>
      <c r="IB108" s="412" t="s">
        <v>197</v>
      </c>
      <c r="IC108" s="412" t="s">
        <v>197</v>
      </c>
      <c r="ID108" s="411">
        <v>45.5</v>
      </c>
      <c r="IE108" s="412" t="s">
        <v>197</v>
      </c>
      <c r="IF108" s="412" t="s">
        <v>197</v>
      </c>
      <c r="IG108" s="412" t="s">
        <v>197</v>
      </c>
      <c r="IH108" s="411">
        <v>110.1</v>
      </c>
      <c r="II108" s="412" t="s">
        <v>197</v>
      </c>
      <c r="IJ108" s="412" t="s">
        <v>197</v>
      </c>
      <c r="IK108" s="412" t="s">
        <v>197</v>
      </c>
      <c r="IL108" s="412" t="s">
        <v>197</v>
      </c>
      <c r="IM108" s="412" t="s">
        <v>197</v>
      </c>
      <c r="IN108" s="412" t="s">
        <v>197</v>
      </c>
      <c r="IO108" s="412" t="s">
        <v>197</v>
      </c>
      <c r="IP108" s="412" t="s">
        <v>197</v>
      </c>
      <c r="IQ108" s="412" t="s">
        <v>197</v>
      </c>
      <c r="IR108" s="411">
        <v>154.30000000000001</v>
      </c>
      <c r="IS108" s="411">
        <v>70.599999999999994</v>
      </c>
      <c r="IT108" s="411">
        <v>101.6</v>
      </c>
      <c r="IU108" s="412" t="s">
        <v>197</v>
      </c>
      <c r="IV108" s="412" t="s">
        <v>197</v>
      </c>
      <c r="IW108" s="412" t="s">
        <v>197</v>
      </c>
      <c r="IX108" s="412" t="s">
        <v>197</v>
      </c>
      <c r="IY108" s="412" t="s">
        <v>197</v>
      </c>
      <c r="IZ108" s="412" t="s">
        <v>197</v>
      </c>
      <c r="JA108" s="412" t="s">
        <v>197</v>
      </c>
      <c r="JB108" s="412" t="s">
        <v>197</v>
      </c>
      <c r="JC108" s="412" t="s">
        <v>197</v>
      </c>
      <c r="JD108" s="412" t="s">
        <v>197</v>
      </c>
      <c r="JE108" s="412" t="s">
        <v>197</v>
      </c>
      <c r="JF108" s="49" t="s">
        <v>87</v>
      </c>
      <c r="JG108" s="49" t="s">
        <v>87</v>
      </c>
      <c r="JH108" s="49" t="s">
        <v>87</v>
      </c>
      <c r="JI108" s="49">
        <v>101.1</v>
      </c>
      <c r="JJ108" s="49">
        <v>44.4</v>
      </c>
      <c r="JK108" s="49">
        <v>59.5</v>
      </c>
      <c r="JL108" s="49">
        <v>37.5</v>
      </c>
      <c r="JM108" s="49">
        <v>61.3</v>
      </c>
      <c r="JN108" s="49">
        <v>107.1</v>
      </c>
      <c r="JO108" s="49" t="s">
        <v>87</v>
      </c>
    </row>
    <row r="109" spans="1:275">
      <c r="A109" s="45"/>
      <c r="B109" s="46" t="s">
        <v>1825</v>
      </c>
      <c r="C109" s="300" t="s">
        <v>1326</v>
      </c>
      <c r="D109" s="46" t="s">
        <v>100</v>
      </c>
      <c r="E109" s="300" t="s">
        <v>12</v>
      </c>
      <c r="F109" s="47" t="s">
        <v>197</v>
      </c>
      <c r="G109" s="47" t="s">
        <v>197</v>
      </c>
      <c r="H109" s="411">
        <v>254.8</v>
      </c>
      <c r="I109" s="411">
        <v>268.8</v>
      </c>
      <c r="J109" s="411">
        <v>299.60000000000002</v>
      </c>
      <c r="K109" s="411">
        <v>806.7</v>
      </c>
      <c r="L109" s="411">
        <v>655.8</v>
      </c>
      <c r="M109" s="411">
        <v>383.2</v>
      </c>
      <c r="N109" s="411">
        <v>558.9</v>
      </c>
      <c r="O109" s="411">
        <v>901</v>
      </c>
      <c r="P109" s="411">
        <v>371.5</v>
      </c>
      <c r="Q109" s="411">
        <v>500.2</v>
      </c>
      <c r="R109" s="411">
        <v>235.2</v>
      </c>
      <c r="S109" s="411">
        <v>526.4</v>
      </c>
      <c r="T109" s="411">
        <v>1013.4</v>
      </c>
      <c r="U109" s="411">
        <v>220.5</v>
      </c>
      <c r="V109" s="411">
        <v>1108.5</v>
      </c>
      <c r="W109" s="411">
        <v>978</v>
      </c>
      <c r="X109" s="411">
        <v>1374.7</v>
      </c>
      <c r="Y109" s="411">
        <v>842.7</v>
      </c>
      <c r="Z109" s="411">
        <v>585.4</v>
      </c>
      <c r="AA109" s="411">
        <v>394.8</v>
      </c>
      <c r="AB109" s="411">
        <v>625.9</v>
      </c>
      <c r="AC109" s="411">
        <v>862.2</v>
      </c>
      <c r="AD109" s="411">
        <v>155.30000000000001</v>
      </c>
      <c r="AE109" s="411">
        <v>770.2</v>
      </c>
      <c r="AF109" s="411">
        <v>696</v>
      </c>
      <c r="AG109" s="411">
        <v>483.4</v>
      </c>
      <c r="AH109" s="411">
        <v>478.7</v>
      </c>
      <c r="AI109" s="411">
        <v>1292.2</v>
      </c>
      <c r="AJ109" s="411">
        <v>915.8</v>
      </c>
      <c r="AK109" s="411">
        <v>247.3</v>
      </c>
      <c r="AL109" s="412" t="s">
        <v>197</v>
      </c>
      <c r="AM109" s="411">
        <v>1296.2</v>
      </c>
      <c r="AN109" s="411">
        <v>229.7</v>
      </c>
      <c r="AO109" s="411">
        <v>1171.9000000000001</v>
      </c>
      <c r="AP109" s="411">
        <v>1162.3</v>
      </c>
      <c r="AQ109" s="411">
        <v>446.7</v>
      </c>
      <c r="AR109" s="411">
        <v>720.8</v>
      </c>
      <c r="AS109" s="411">
        <v>777.7</v>
      </c>
      <c r="AT109" s="411">
        <v>668.3</v>
      </c>
      <c r="AU109" s="411">
        <v>377.9</v>
      </c>
      <c r="AV109" s="411">
        <v>577.5</v>
      </c>
      <c r="AW109" s="412" t="s">
        <v>197</v>
      </c>
      <c r="AX109" s="411">
        <v>197</v>
      </c>
      <c r="AY109" s="411">
        <v>555</v>
      </c>
      <c r="AZ109" s="411">
        <v>351.5</v>
      </c>
      <c r="BA109" s="411">
        <v>557.79999999999995</v>
      </c>
      <c r="BB109" s="411">
        <v>548.29999999999995</v>
      </c>
      <c r="BC109" s="411">
        <v>215.2</v>
      </c>
      <c r="BD109" s="411">
        <v>596.70000000000005</v>
      </c>
      <c r="BE109" s="411">
        <v>517.79999999999995</v>
      </c>
      <c r="BF109" s="411">
        <v>356.5</v>
      </c>
      <c r="BG109" s="411">
        <v>611.9</v>
      </c>
      <c r="BH109" s="411">
        <v>594.6</v>
      </c>
      <c r="BI109" s="411">
        <v>868.1</v>
      </c>
      <c r="BJ109" s="411">
        <v>811.2</v>
      </c>
      <c r="BK109" s="411">
        <v>840.3</v>
      </c>
      <c r="BL109" s="411">
        <v>900.9</v>
      </c>
      <c r="BM109" s="411">
        <v>1013.2</v>
      </c>
      <c r="BN109" s="411">
        <v>984.3</v>
      </c>
      <c r="BO109" s="411">
        <v>1119.4000000000001</v>
      </c>
      <c r="BP109" s="411">
        <v>938.4</v>
      </c>
      <c r="BQ109" s="411">
        <v>877.8</v>
      </c>
      <c r="BR109" s="411">
        <v>1005.2</v>
      </c>
      <c r="BS109" s="411">
        <v>869.4</v>
      </c>
      <c r="BT109" s="411">
        <v>929.6</v>
      </c>
      <c r="BU109" s="411">
        <v>834.8</v>
      </c>
      <c r="BV109" s="411">
        <v>635.6</v>
      </c>
      <c r="BW109" s="411">
        <v>689</v>
      </c>
      <c r="BX109" s="411">
        <v>368.9</v>
      </c>
      <c r="BY109" s="411">
        <v>797</v>
      </c>
      <c r="BZ109" s="411">
        <v>530.5</v>
      </c>
      <c r="CA109" s="411">
        <v>531.70000000000005</v>
      </c>
      <c r="CB109" s="411">
        <v>323.8</v>
      </c>
      <c r="CC109" s="411">
        <v>396.4</v>
      </c>
      <c r="CD109" s="411">
        <v>464.3</v>
      </c>
      <c r="CE109" s="411">
        <v>436.7</v>
      </c>
      <c r="CF109" s="411">
        <v>449.2</v>
      </c>
      <c r="CG109" s="411">
        <v>448.8</v>
      </c>
      <c r="CH109" s="411">
        <v>1251.8</v>
      </c>
      <c r="CI109" s="411">
        <v>730.5</v>
      </c>
      <c r="CJ109" s="411">
        <v>728.8</v>
      </c>
      <c r="CK109" s="411">
        <v>822</v>
      </c>
      <c r="CL109" s="411">
        <v>786</v>
      </c>
      <c r="CM109" s="411">
        <v>889.3</v>
      </c>
      <c r="CN109" s="411">
        <v>814.1</v>
      </c>
      <c r="CO109" s="411">
        <v>846.8</v>
      </c>
      <c r="CP109" s="411">
        <v>697.7</v>
      </c>
      <c r="CQ109" s="411">
        <v>146.4</v>
      </c>
      <c r="CR109" s="411">
        <v>375.9</v>
      </c>
      <c r="CS109" s="411">
        <v>1935.1</v>
      </c>
      <c r="CT109" s="411">
        <v>990.8</v>
      </c>
      <c r="CU109" s="411">
        <v>1093.9000000000001</v>
      </c>
      <c r="CV109" s="411">
        <v>1048.2</v>
      </c>
      <c r="CW109" s="411">
        <v>740.7</v>
      </c>
      <c r="CX109" s="411">
        <v>815.3</v>
      </c>
      <c r="CY109" s="411">
        <v>784.6</v>
      </c>
      <c r="CZ109" s="411">
        <v>828.9</v>
      </c>
      <c r="DA109" s="411">
        <v>923.1</v>
      </c>
      <c r="DB109" s="411">
        <v>748.2</v>
      </c>
      <c r="DC109" s="411">
        <v>794.8</v>
      </c>
      <c r="DD109" s="411">
        <v>262.39999999999998</v>
      </c>
      <c r="DE109" s="411">
        <v>536.29999999999995</v>
      </c>
      <c r="DF109" s="411">
        <v>369</v>
      </c>
      <c r="DG109" s="411">
        <v>561.9</v>
      </c>
      <c r="DH109" s="411">
        <v>250.9</v>
      </c>
      <c r="DI109" s="411">
        <v>345.2</v>
      </c>
      <c r="DJ109" s="411">
        <v>322.89999999999998</v>
      </c>
      <c r="DK109" s="411">
        <v>444.2</v>
      </c>
      <c r="DL109" s="411">
        <v>392.2</v>
      </c>
      <c r="DM109" s="411">
        <v>699.4</v>
      </c>
      <c r="DN109" s="411">
        <v>816.1</v>
      </c>
      <c r="DO109" s="411">
        <v>775.2</v>
      </c>
      <c r="DP109" s="411">
        <v>506.8</v>
      </c>
      <c r="DQ109" s="411">
        <v>246.3</v>
      </c>
      <c r="DR109" s="411">
        <v>335.2</v>
      </c>
      <c r="DS109" s="411">
        <v>862.3</v>
      </c>
      <c r="DT109" s="411">
        <v>792</v>
      </c>
      <c r="DU109" s="411">
        <v>818.7</v>
      </c>
      <c r="DV109" s="411">
        <v>764.5</v>
      </c>
      <c r="DW109" s="411">
        <v>189.4</v>
      </c>
      <c r="DX109" s="411">
        <v>365.3</v>
      </c>
      <c r="DY109" s="411">
        <v>296.5</v>
      </c>
      <c r="DZ109" s="411">
        <v>494.2</v>
      </c>
      <c r="EA109" s="411">
        <v>389</v>
      </c>
      <c r="EB109" s="411">
        <v>817.1</v>
      </c>
      <c r="EC109" s="411">
        <v>563.79999999999995</v>
      </c>
      <c r="ED109" s="411">
        <v>624.4</v>
      </c>
      <c r="EE109" s="411">
        <v>1097.4000000000001</v>
      </c>
      <c r="EF109" s="411">
        <v>829.5</v>
      </c>
      <c r="EG109" s="411">
        <v>939.1</v>
      </c>
      <c r="EH109" s="411">
        <v>896.3</v>
      </c>
      <c r="EI109" s="411">
        <v>1361.3</v>
      </c>
      <c r="EJ109" s="411">
        <v>1248.8</v>
      </c>
      <c r="EK109" s="411">
        <v>1289.9000000000001</v>
      </c>
      <c r="EL109" s="412" t="s">
        <v>197</v>
      </c>
      <c r="EM109" s="411">
        <v>517.29999999999995</v>
      </c>
      <c r="EN109" s="411">
        <v>726.7</v>
      </c>
      <c r="EO109" s="411">
        <v>620.29999999999995</v>
      </c>
      <c r="EP109" s="411">
        <v>2438.9</v>
      </c>
      <c r="EQ109" s="411">
        <v>2736.2</v>
      </c>
      <c r="ER109" s="411">
        <v>2573.1</v>
      </c>
      <c r="ES109" s="411">
        <v>1766.5</v>
      </c>
      <c r="ET109" s="411">
        <v>433.2</v>
      </c>
      <c r="EU109" s="411">
        <v>729.9</v>
      </c>
      <c r="EV109" s="411">
        <v>491.9</v>
      </c>
      <c r="EW109" s="411">
        <v>506.3</v>
      </c>
      <c r="EX109" s="411">
        <v>502</v>
      </c>
      <c r="EY109" s="411">
        <v>530.1</v>
      </c>
      <c r="EZ109" s="411">
        <v>915.6</v>
      </c>
      <c r="FA109" s="411">
        <v>583</v>
      </c>
      <c r="FB109" s="411">
        <v>713.6</v>
      </c>
      <c r="FC109" s="411">
        <v>111.3</v>
      </c>
      <c r="FD109" s="411">
        <v>832.1</v>
      </c>
      <c r="FE109" s="411">
        <v>595.5</v>
      </c>
      <c r="FF109" s="411">
        <v>694.9</v>
      </c>
      <c r="FG109" s="411">
        <v>434.6</v>
      </c>
      <c r="FH109" s="411">
        <v>337.9</v>
      </c>
      <c r="FI109" s="411">
        <v>406.4</v>
      </c>
      <c r="FJ109" s="411">
        <v>594.9</v>
      </c>
      <c r="FK109" s="411">
        <v>455.1</v>
      </c>
      <c r="FL109" s="411">
        <v>517.29999999999995</v>
      </c>
      <c r="FM109" s="411">
        <v>798.5</v>
      </c>
      <c r="FN109" s="411">
        <v>628.70000000000005</v>
      </c>
      <c r="FO109" s="411">
        <v>725</v>
      </c>
      <c r="FP109" s="411">
        <v>908</v>
      </c>
      <c r="FQ109" s="411">
        <v>611.6</v>
      </c>
      <c r="FR109" s="411">
        <v>714.5</v>
      </c>
      <c r="FS109" s="411">
        <v>830.9</v>
      </c>
      <c r="FT109" s="411">
        <v>558.70000000000005</v>
      </c>
      <c r="FU109" s="411">
        <v>727.9</v>
      </c>
      <c r="FV109" s="411">
        <v>868</v>
      </c>
      <c r="FW109" s="411">
        <v>691.1</v>
      </c>
      <c r="FX109" s="411">
        <v>349.1</v>
      </c>
      <c r="FY109" s="411">
        <v>355.9</v>
      </c>
      <c r="FZ109" s="411">
        <v>355.8</v>
      </c>
      <c r="GA109" s="411">
        <v>505.1</v>
      </c>
      <c r="GB109" s="411">
        <v>405.3</v>
      </c>
      <c r="GC109" s="411">
        <v>423.6</v>
      </c>
      <c r="GD109" s="411">
        <v>662.6</v>
      </c>
      <c r="GE109" s="411">
        <v>814.8</v>
      </c>
      <c r="GF109" s="411">
        <v>715.2</v>
      </c>
      <c r="GG109" s="411">
        <v>367.7</v>
      </c>
      <c r="GH109" s="411">
        <v>248.6</v>
      </c>
      <c r="GI109" s="411">
        <v>249.1</v>
      </c>
      <c r="GJ109" s="411">
        <v>222.1</v>
      </c>
      <c r="GK109" s="411">
        <v>116.1</v>
      </c>
      <c r="GL109" s="411">
        <v>153.19999999999999</v>
      </c>
      <c r="GM109" s="411">
        <v>263.10000000000002</v>
      </c>
      <c r="GN109" s="411">
        <v>507.9</v>
      </c>
      <c r="GO109" s="411">
        <v>424.7</v>
      </c>
      <c r="GP109" s="411">
        <v>506.2</v>
      </c>
      <c r="GQ109" s="411">
        <v>593.5</v>
      </c>
      <c r="GR109" s="411">
        <v>562.4</v>
      </c>
      <c r="GS109" s="411">
        <v>791.3</v>
      </c>
      <c r="GT109" s="411">
        <v>437.9</v>
      </c>
      <c r="GU109" s="411">
        <v>509.3</v>
      </c>
      <c r="GV109" s="411">
        <v>426.9</v>
      </c>
      <c r="GW109" s="411">
        <v>475.5</v>
      </c>
      <c r="GX109" s="411">
        <v>455.5</v>
      </c>
      <c r="GY109" s="411">
        <v>570.1</v>
      </c>
      <c r="GZ109" s="411">
        <v>638.1</v>
      </c>
      <c r="HA109" s="411">
        <v>605.20000000000005</v>
      </c>
      <c r="HB109" s="411">
        <v>612.70000000000005</v>
      </c>
      <c r="HC109" s="411">
        <v>682.3</v>
      </c>
      <c r="HD109" s="411">
        <v>661</v>
      </c>
      <c r="HE109" s="411">
        <v>781.1</v>
      </c>
      <c r="HF109" s="411">
        <v>1384.8</v>
      </c>
      <c r="HG109" s="411">
        <v>1354.3</v>
      </c>
      <c r="HH109" s="411">
        <v>933.3</v>
      </c>
      <c r="HI109" s="411">
        <v>63.3</v>
      </c>
      <c r="HJ109" s="411">
        <v>117.5</v>
      </c>
      <c r="HK109" s="411">
        <v>91.7</v>
      </c>
      <c r="HL109" s="411">
        <v>64.900000000000006</v>
      </c>
      <c r="HM109" s="411">
        <v>72.7</v>
      </c>
      <c r="HN109" s="411">
        <v>70.5</v>
      </c>
      <c r="HO109" s="411">
        <v>1067.7</v>
      </c>
      <c r="HP109" s="411">
        <v>1253.3</v>
      </c>
      <c r="HQ109" s="411">
        <v>1160.4000000000001</v>
      </c>
      <c r="HR109" s="411">
        <v>1139.9000000000001</v>
      </c>
      <c r="HS109" s="411">
        <v>1457.4</v>
      </c>
      <c r="HT109" s="411">
        <v>1346.3</v>
      </c>
      <c r="HU109" s="411">
        <v>116.1</v>
      </c>
      <c r="HV109" s="411">
        <v>346.9</v>
      </c>
      <c r="HW109" s="411">
        <v>336.1</v>
      </c>
      <c r="HX109" s="411">
        <v>1006.5</v>
      </c>
      <c r="HY109" s="412" t="s">
        <v>197</v>
      </c>
      <c r="HZ109" s="411">
        <v>4.9000000000000004</v>
      </c>
      <c r="IA109" s="411">
        <v>741.3</v>
      </c>
      <c r="IB109" s="411">
        <v>159.19999999999999</v>
      </c>
      <c r="IC109" s="411">
        <v>480.3</v>
      </c>
      <c r="ID109" s="411">
        <v>116.5</v>
      </c>
      <c r="IE109" s="411">
        <v>577.4</v>
      </c>
      <c r="IF109" s="411">
        <v>970.8</v>
      </c>
      <c r="IG109" s="412" t="s">
        <v>197</v>
      </c>
      <c r="IH109" s="411">
        <v>186.6</v>
      </c>
      <c r="II109" s="411">
        <v>189.4</v>
      </c>
      <c r="IJ109" s="411">
        <v>111.1</v>
      </c>
      <c r="IK109" s="412" t="s">
        <v>197</v>
      </c>
      <c r="IL109" s="412" t="s">
        <v>197</v>
      </c>
      <c r="IM109" s="411">
        <v>599.79999999999995</v>
      </c>
      <c r="IN109" s="411">
        <v>640.29999999999995</v>
      </c>
      <c r="IO109" s="411">
        <v>88.6</v>
      </c>
      <c r="IP109" s="411">
        <v>121.8</v>
      </c>
      <c r="IQ109" s="411">
        <v>558.6</v>
      </c>
      <c r="IR109" s="411">
        <v>808.6</v>
      </c>
      <c r="IS109" s="411">
        <v>704.4</v>
      </c>
      <c r="IT109" s="411">
        <v>742.7</v>
      </c>
      <c r="IU109" s="411">
        <v>1870.5</v>
      </c>
      <c r="IV109" s="411">
        <v>4200.7</v>
      </c>
      <c r="IW109" s="411">
        <v>3719.6</v>
      </c>
      <c r="IX109" s="411">
        <v>818.6</v>
      </c>
      <c r="IY109" s="411">
        <v>342.3</v>
      </c>
      <c r="IZ109" s="411">
        <v>326.2</v>
      </c>
      <c r="JA109" s="411">
        <v>179.7</v>
      </c>
      <c r="JB109" s="411">
        <v>795.5</v>
      </c>
      <c r="JC109" s="411">
        <v>661.5</v>
      </c>
      <c r="JD109" s="411">
        <v>701.8</v>
      </c>
      <c r="JE109" s="411">
        <v>693</v>
      </c>
      <c r="JF109" s="48" t="s">
        <v>87</v>
      </c>
      <c r="JG109" s="48">
        <v>303.10000000000002</v>
      </c>
      <c r="JH109" s="48">
        <v>326.2</v>
      </c>
      <c r="JI109" s="48">
        <v>278.5</v>
      </c>
      <c r="JJ109" s="48">
        <v>186.5</v>
      </c>
      <c r="JK109" s="48">
        <v>269.3</v>
      </c>
      <c r="JL109" s="48">
        <v>203.9</v>
      </c>
      <c r="JM109" s="48">
        <v>198</v>
      </c>
      <c r="JN109" s="48">
        <v>190.5</v>
      </c>
      <c r="JO109" s="48">
        <v>273.10000000000002</v>
      </c>
    </row>
    <row r="110" spans="1:275">
      <c r="A110" s="45"/>
      <c r="B110" s="46" t="s">
        <v>1826</v>
      </c>
      <c r="C110" s="300" t="s">
        <v>1327</v>
      </c>
      <c r="D110" s="46" t="s">
        <v>100</v>
      </c>
      <c r="E110" s="300" t="s">
        <v>12</v>
      </c>
      <c r="F110" s="47" t="s">
        <v>197</v>
      </c>
      <c r="G110" s="47" t="s">
        <v>197</v>
      </c>
      <c r="H110" s="411">
        <v>110.9</v>
      </c>
      <c r="I110" s="411">
        <v>111.2</v>
      </c>
      <c r="J110" s="411">
        <v>115.6</v>
      </c>
      <c r="K110" s="411">
        <v>286</v>
      </c>
      <c r="L110" s="411">
        <v>151.30000000000001</v>
      </c>
      <c r="M110" s="411">
        <v>104.7</v>
      </c>
      <c r="N110" s="411">
        <v>102.3</v>
      </c>
      <c r="O110" s="411">
        <v>141.19999999999999</v>
      </c>
      <c r="P110" s="411">
        <v>87.5</v>
      </c>
      <c r="Q110" s="411">
        <v>136.69999999999999</v>
      </c>
      <c r="R110" s="411">
        <v>100.4</v>
      </c>
      <c r="S110" s="411">
        <v>99.5</v>
      </c>
      <c r="T110" s="411">
        <v>324.10000000000002</v>
      </c>
      <c r="U110" s="411">
        <v>74.8</v>
      </c>
      <c r="V110" s="411">
        <v>106.8</v>
      </c>
      <c r="W110" s="411">
        <v>108.2</v>
      </c>
      <c r="X110" s="411">
        <v>79.400000000000006</v>
      </c>
      <c r="Y110" s="411">
        <v>88.2</v>
      </c>
      <c r="Z110" s="411">
        <v>165.5</v>
      </c>
      <c r="AA110" s="411">
        <v>98.1</v>
      </c>
      <c r="AB110" s="411">
        <v>72.099999999999994</v>
      </c>
      <c r="AC110" s="411">
        <v>144.19999999999999</v>
      </c>
      <c r="AD110" s="411">
        <v>102.5</v>
      </c>
      <c r="AE110" s="411">
        <v>120.2</v>
      </c>
      <c r="AF110" s="411">
        <v>150.80000000000001</v>
      </c>
      <c r="AG110" s="411">
        <v>70.2</v>
      </c>
      <c r="AH110" s="411">
        <v>123.3</v>
      </c>
      <c r="AI110" s="412" t="s">
        <v>197</v>
      </c>
      <c r="AJ110" s="411">
        <v>149.30000000000001</v>
      </c>
      <c r="AK110" s="411">
        <v>133.6</v>
      </c>
      <c r="AL110" s="412" t="s">
        <v>197</v>
      </c>
      <c r="AM110" s="412" t="s">
        <v>197</v>
      </c>
      <c r="AN110" s="411">
        <v>80.900000000000006</v>
      </c>
      <c r="AO110" s="411">
        <v>147</v>
      </c>
      <c r="AP110" s="411">
        <v>146.30000000000001</v>
      </c>
      <c r="AQ110" s="411">
        <v>14.1</v>
      </c>
      <c r="AR110" s="411">
        <v>46.4</v>
      </c>
      <c r="AS110" s="412" t="s">
        <v>197</v>
      </c>
      <c r="AT110" s="411">
        <v>95.9</v>
      </c>
      <c r="AU110" s="412" t="s">
        <v>197</v>
      </c>
      <c r="AV110" s="411">
        <v>91.2</v>
      </c>
      <c r="AW110" s="412" t="s">
        <v>197</v>
      </c>
      <c r="AX110" s="412" t="s">
        <v>197</v>
      </c>
      <c r="AY110" s="411">
        <v>49</v>
      </c>
      <c r="AZ110" s="411">
        <v>76.3</v>
      </c>
      <c r="BA110" s="411">
        <v>98.2</v>
      </c>
      <c r="BB110" s="411">
        <v>97.2</v>
      </c>
      <c r="BC110" s="411">
        <v>96.8</v>
      </c>
      <c r="BD110" s="411">
        <v>101.7</v>
      </c>
      <c r="BE110" s="411">
        <v>100.7</v>
      </c>
      <c r="BF110" s="411">
        <v>110.6</v>
      </c>
      <c r="BG110" s="411">
        <v>111.4</v>
      </c>
      <c r="BH110" s="411">
        <v>111.3</v>
      </c>
      <c r="BI110" s="411">
        <v>134.1</v>
      </c>
      <c r="BJ110" s="411">
        <v>138.30000000000001</v>
      </c>
      <c r="BK110" s="411">
        <v>136.1</v>
      </c>
      <c r="BL110" s="411">
        <v>134.1</v>
      </c>
      <c r="BM110" s="411">
        <v>112.2</v>
      </c>
      <c r="BN110" s="411">
        <v>117.9</v>
      </c>
      <c r="BO110" s="412" t="s">
        <v>197</v>
      </c>
      <c r="BP110" s="411">
        <v>105.4</v>
      </c>
      <c r="BQ110" s="411">
        <v>80.2</v>
      </c>
      <c r="BR110" s="411">
        <v>121.6</v>
      </c>
      <c r="BS110" s="411">
        <v>102.9</v>
      </c>
      <c r="BT110" s="411">
        <v>111.4</v>
      </c>
      <c r="BU110" s="411">
        <v>18.100000000000001</v>
      </c>
      <c r="BV110" s="411">
        <v>136.6</v>
      </c>
      <c r="BW110" s="411">
        <v>102.1</v>
      </c>
      <c r="BX110" s="411">
        <v>79.099999999999994</v>
      </c>
      <c r="BY110" s="411">
        <v>71.099999999999994</v>
      </c>
      <c r="BZ110" s="411">
        <v>76.2</v>
      </c>
      <c r="CA110" s="411">
        <v>54.1</v>
      </c>
      <c r="CB110" s="411">
        <v>50.4</v>
      </c>
      <c r="CC110" s="411">
        <v>51.8</v>
      </c>
      <c r="CD110" s="411">
        <v>25.3</v>
      </c>
      <c r="CE110" s="411">
        <v>39.5</v>
      </c>
      <c r="CF110" s="411">
        <v>32.799999999999997</v>
      </c>
      <c r="CG110" s="412" t="s">
        <v>197</v>
      </c>
      <c r="CH110" s="412" t="s">
        <v>197</v>
      </c>
      <c r="CI110" s="412" t="s">
        <v>197</v>
      </c>
      <c r="CJ110" s="411">
        <v>108.6</v>
      </c>
      <c r="CK110" s="411">
        <v>130.69999999999999</v>
      </c>
      <c r="CL110" s="411">
        <v>121.8</v>
      </c>
      <c r="CM110" s="412" t="s">
        <v>197</v>
      </c>
      <c r="CN110" s="412" t="s">
        <v>197</v>
      </c>
      <c r="CO110" s="412" t="s">
        <v>197</v>
      </c>
      <c r="CP110" s="412" t="s">
        <v>197</v>
      </c>
      <c r="CQ110" s="412" t="s">
        <v>197</v>
      </c>
      <c r="CR110" s="412" t="s">
        <v>197</v>
      </c>
      <c r="CS110" s="412" t="s">
        <v>197</v>
      </c>
      <c r="CT110" s="411">
        <v>94.9</v>
      </c>
      <c r="CU110" s="411">
        <v>93</v>
      </c>
      <c r="CV110" s="411">
        <v>93.8</v>
      </c>
      <c r="CW110" s="411">
        <v>86.6</v>
      </c>
      <c r="CX110" s="411">
        <v>108.2</v>
      </c>
      <c r="CY110" s="411">
        <v>99.1</v>
      </c>
      <c r="CZ110" s="411">
        <v>109</v>
      </c>
      <c r="DA110" s="411">
        <v>10.9</v>
      </c>
      <c r="DB110" s="411">
        <v>117.4</v>
      </c>
      <c r="DC110" s="411">
        <v>86.7</v>
      </c>
      <c r="DD110" s="411">
        <v>68.900000000000006</v>
      </c>
      <c r="DE110" s="411">
        <v>82.5</v>
      </c>
      <c r="DF110" s="411">
        <v>74.099999999999994</v>
      </c>
      <c r="DG110" s="411">
        <v>51.5</v>
      </c>
      <c r="DH110" s="411">
        <v>45.5</v>
      </c>
      <c r="DI110" s="411">
        <v>47.5</v>
      </c>
      <c r="DJ110" s="411">
        <v>35.700000000000003</v>
      </c>
      <c r="DK110" s="411">
        <v>42.6</v>
      </c>
      <c r="DL110" s="411">
        <v>39.5</v>
      </c>
      <c r="DM110" s="411">
        <v>104.2</v>
      </c>
      <c r="DN110" s="411">
        <v>141.30000000000001</v>
      </c>
      <c r="DO110" s="411">
        <v>127.8</v>
      </c>
      <c r="DP110" s="412" t="s">
        <v>197</v>
      </c>
      <c r="DQ110" s="412" t="s">
        <v>197</v>
      </c>
      <c r="DR110" s="412" t="s">
        <v>197</v>
      </c>
      <c r="DS110" s="412" t="s">
        <v>197</v>
      </c>
      <c r="DT110" s="412" t="s">
        <v>197</v>
      </c>
      <c r="DU110" s="412" t="s">
        <v>197</v>
      </c>
      <c r="DV110" s="411">
        <v>27.7</v>
      </c>
      <c r="DW110" s="411">
        <v>11.5</v>
      </c>
      <c r="DX110" s="411">
        <v>16.8</v>
      </c>
      <c r="DY110" s="411">
        <v>111.5</v>
      </c>
      <c r="DZ110" s="411">
        <v>54.4</v>
      </c>
      <c r="EA110" s="411">
        <v>85.7</v>
      </c>
      <c r="EB110" s="411">
        <v>55.8</v>
      </c>
      <c r="EC110" s="411">
        <v>43</v>
      </c>
      <c r="ED110" s="411">
        <v>46.3</v>
      </c>
      <c r="EE110" s="411">
        <v>103.1</v>
      </c>
      <c r="EF110" s="411">
        <v>142.6</v>
      </c>
      <c r="EG110" s="411">
        <v>479.5</v>
      </c>
      <c r="EH110" s="411">
        <v>341.7</v>
      </c>
      <c r="EI110" s="411">
        <v>112.3</v>
      </c>
      <c r="EJ110" s="411">
        <v>119.3</v>
      </c>
      <c r="EK110" s="411">
        <v>116.8</v>
      </c>
      <c r="EL110" s="412" t="s">
        <v>197</v>
      </c>
      <c r="EM110" s="411">
        <v>37.4</v>
      </c>
      <c r="EN110" s="411">
        <v>11.5</v>
      </c>
      <c r="EO110" s="411">
        <v>24.6</v>
      </c>
      <c r="EP110" s="411">
        <v>124.2</v>
      </c>
      <c r="EQ110" s="411">
        <v>335.8</v>
      </c>
      <c r="ER110" s="411">
        <v>219.1</v>
      </c>
      <c r="ES110" s="412" t="s">
        <v>197</v>
      </c>
      <c r="ET110" s="411">
        <v>86.2</v>
      </c>
      <c r="EU110" s="412" t="s">
        <v>197</v>
      </c>
      <c r="EV110" s="411">
        <v>118.1</v>
      </c>
      <c r="EW110" s="411">
        <v>123.2</v>
      </c>
      <c r="EX110" s="411">
        <v>121.6</v>
      </c>
      <c r="EY110" s="411">
        <v>44</v>
      </c>
      <c r="EZ110" s="411">
        <v>83.6</v>
      </c>
      <c r="FA110" s="411">
        <v>69.3</v>
      </c>
      <c r="FB110" s="411">
        <v>74.900000000000006</v>
      </c>
      <c r="FC110" s="411">
        <v>349.6</v>
      </c>
      <c r="FD110" s="411">
        <v>99</v>
      </c>
      <c r="FE110" s="411">
        <v>79</v>
      </c>
      <c r="FF110" s="411">
        <v>87.4</v>
      </c>
      <c r="FG110" s="411">
        <v>283.7</v>
      </c>
      <c r="FH110" s="411">
        <v>66.5</v>
      </c>
      <c r="FI110" s="411">
        <v>219.9</v>
      </c>
      <c r="FJ110" s="411">
        <v>157.19999999999999</v>
      </c>
      <c r="FK110" s="411">
        <v>85</v>
      </c>
      <c r="FL110" s="411">
        <v>117.1</v>
      </c>
      <c r="FM110" s="411">
        <v>137.30000000000001</v>
      </c>
      <c r="FN110" s="411">
        <v>106.8</v>
      </c>
      <c r="FO110" s="411">
        <v>124.2</v>
      </c>
      <c r="FP110" s="411">
        <v>93.5</v>
      </c>
      <c r="FQ110" s="411">
        <v>61</v>
      </c>
      <c r="FR110" s="411">
        <v>72.2</v>
      </c>
      <c r="FS110" s="411">
        <v>137.19999999999999</v>
      </c>
      <c r="FT110" s="411">
        <v>88.6</v>
      </c>
      <c r="FU110" s="411">
        <v>118.9</v>
      </c>
      <c r="FV110" s="411">
        <v>129</v>
      </c>
      <c r="FW110" s="411">
        <v>67.2</v>
      </c>
      <c r="FX110" s="411">
        <v>118.1</v>
      </c>
      <c r="FY110" s="411">
        <v>63.9</v>
      </c>
      <c r="FZ110" s="411">
        <v>64.3</v>
      </c>
      <c r="GA110" s="411">
        <v>139.80000000000001</v>
      </c>
      <c r="GB110" s="411">
        <v>96.8</v>
      </c>
      <c r="GC110" s="411">
        <v>104.8</v>
      </c>
      <c r="GD110" s="411">
        <v>121.9</v>
      </c>
      <c r="GE110" s="411">
        <v>64.8</v>
      </c>
      <c r="GF110" s="411">
        <v>102.2</v>
      </c>
      <c r="GG110" s="411">
        <v>30.5</v>
      </c>
      <c r="GH110" s="411">
        <v>35.200000000000003</v>
      </c>
      <c r="GI110" s="411">
        <v>35.200000000000003</v>
      </c>
      <c r="GJ110" s="412" t="s">
        <v>197</v>
      </c>
      <c r="GK110" s="412" t="s">
        <v>197</v>
      </c>
      <c r="GL110" s="412" t="s">
        <v>197</v>
      </c>
      <c r="GM110" s="411">
        <v>67.2</v>
      </c>
      <c r="GN110" s="411">
        <v>98</v>
      </c>
      <c r="GO110" s="411">
        <v>87.2</v>
      </c>
      <c r="GP110" s="411">
        <v>84.8</v>
      </c>
      <c r="GQ110" s="411">
        <v>96.9</v>
      </c>
      <c r="GR110" s="411">
        <v>92.6</v>
      </c>
      <c r="GS110" s="411">
        <v>453.2</v>
      </c>
      <c r="GT110" s="411">
        <v>142.4</v>
      </c>
      <c r="GU110" s="411">
        <v>205.4</v>
      </c>
      <c r="GV110" s="411">
        <v>54.4</v>
      </c>
      <c r="GW110" s="411">
        <v>62.3</v>
      </c>
      <c r="GX110" s="411">
        <v>59.1</v>
      </c>
      <c r="GY110" s="411">
        <v>126.4</v>
      </c>
      <c r="GZ110" s="411">
        <v>125.8</v>
      </c>
      <c r="HA110" s="411">
        <v>126.1</v>
      </c>
      <c r="HB110" s="411">
        <v>142.19999999999999</v>
      </c>
      <c r="HC110" s="411">
        <v>127.9</v>
      </c>
      <c r="HD110" s="411">
        <v>132.30000000000001</v>
      </c>
      <c r="HE110" s="411">
        <v>82.2</v>
      </c>
      <c r="HF110" s="411">
        <v>125.8</v>
      </c>
      <c r="HG110" s="411">
        <v>123.5</v>
      </c>
      <c r="HH110" s="411">
        <v>167.8</v>
      </c>
      <c r="HI110" s="411">
        <v>43.5</v>
      </c>
      <c r="HJ110" s="411">
        <v>48.9</v>
      </c>
      <c r="HK110" s="411">
        <v>46.3</v>
      </c>
      <c r="HL110" s="411">
        <v>43.5</v>
      </c>
      <c r="HM110" s="411">
        <v>33.200000000000003</v>
      </c>
      <c r="HN110" s="411">
        <v>36.1</v>
      </c>
      <c r="HO110" s="411">
        <v>190</v>
      </c>
      <c r="HP110" s="411">
        <v>183.5</v>
      </c>
      <c r="HQ110" s="411">
        <v>186.8</v>
      </c>
      <c r="HR110" s="411">
        <v>221</v>
      </c>
      <c r="HS110" s="411">
        <v>223.4</v>
      </c>
      <c r="HT110" s="411">
        <v>222.6</v>
      </c>
      <c r="HU110" s="411">
        <v>80.400000000000006</v>
      </c>
      <c r="HV110" s="411">
        <v>86.1</v>
      </c>
      <c r="HW110" s="411">
        <v>85.8</v>
      </c>
      <c r="HX110" s="411">
        <v>229.3</v>
      </c>
      <c r="HY110" s="412" t="s">
        <v>197</v>
      </c>
      <c r="HZ110" s="411">
        <v>23.3</v>
      </c>
      <c r="IA110" s="411">
        <v>232.9</v>
      </c>
      <c r="IB110" s="411">
        <v>109.5</v>
      </c>
      <c r="IC110" s="411">
        <v>176.9</v>
      </c>
      <c r="ID110" s="411">
        <v>19.100000000000001</v>
      </c>
      <c r="IE110" s="412" t="s">
        <v>197</v>
      </c>
      <c r="IF110" s="412" t="s">
        <v>197</v>
      </c>
      <c r="IG110" s="412" t="s">
        <v>197</v>
      </c>
      <c r="IH110" s="411">
        <v>153.19999999999999</v>
      </c>
      <c r="II110" s="411">
        <v>404.5</v>
      </c>
      <c r="IJ110" s="411">
        <v>635.70000000000005</v>
      </c>
      <c r="IK110" s="411">
        <v>344.5</v>
      </c>
      <c r="IL110" s="411">
        <v>260.10000000000002</v>
      </c>
      <c r="IM110" s="412" t="s">
        <v>197</v>
      </c>
      <c r="IN110" s="412" t="s">
        <v>197</v>
      </c>
      <c r="IO110" s="411">
        <v>202</v>
      </c>
      <c r="IP110" s="412" t="s">
        <v>197</v>
      </c>
      <c r="IQ110" s="411">
        <v>66.5</v>
      </c>
      <c r="IR110" s="411">
        <v>66.2</v>
      </c>
      <c r="IS110" s="411">
        <v>81.7</v>
      </c>
      <c r="IT110" s="411">
        <v>76</v>
      </c>
      <c r="IU110" s="411">
        <v>103.1</v>
      </c>
      <c r="IV110" s="411">
        <v>200.3</v>
      </c>
      <c r="IW110" s="411">
        <v>180.1</v>
      </c>
      <c r="IX110" s="411">
        <v>232.9</v>
      </c>
      <c r="IY110" s="412" t="s">
        <v>197</v>
      </c>
      <c r="IZ110" s="412" t="s">
        <v>197</v>
      </c>
      <c r="JA110" s="412" t="s">
        <v>197</v>
      </c>
      <c r="JB110" s="412" t="s">
        <v>197</v>
      </c>
      <c r="JC110" s="411">
        <v>75.400000000000006</v>
      </c>
      <c r="JD110" s="411">
        <v>83.3</v>
      </c>
      <c r="JE110" s="411">
        <v>81.5</v>
      </c>
      <c r="JF110" s="48" t="s">
        <v>87</v>
      </c>
      <c r="JG110" s="48">
        <v>232.7</v>
      </c>
      <c r="JH110" s="48">
        <v>422</v>
      </c>
      <c r="JI110" s="48">
        <v>125.8</v>
      </c>
      <c r="JJ110" s="48">
        <v>167.4</v>
      </c>
      <c r="JK110" s="48">
        <v>179</v>
      </c>
      <c r="JL110" s="48">
        <v>162.69999999999999</v>
      </c>
      <c r="JM110" s="48">
        <v>147.69999999999999</v>
      </c>
      <c r="JN110" s="48">
        <v>141.80000000000001</v>
      </c>
      <c r="JO110" s="48">
        <v>93.3</v>
      </c>
    </row>
    <row r="111" spans="1:275">
      <c r="A111" s="45"/>
      <c r="B111" s="46" t="s">
        <v>1827</v>
      </c>
      <c r="C111" s="300" t="s">
        <v>1328</v>
      </c>
      <c r="D111" s="46" t="s">
        <v>100</v>
      </c>
      <c r="E111" s="300" t="s">
        <v>12</v>
      </c>
      <c r="F111" s="47" t="s">
        <v>197</v>
      </c>
      <c r="G111" s="47" t="s">
        <v>197</v>
      </c>
      <c r="H111" s="411">
        <v>131.4</v>
      </c>
      <c r="I111" s="411">
        <v>126.9</v>
      </c>
      <c r="J111" s="411">
        <v>114.5</v>
      </c>
      <c r="K111" s="411">
        <v>27.7</v>
      </c>
      <c r="L111" s="411">
        <v>89.6</v>
      </c>
      <c r="M111" s="411">
        <v>56.9</v>
      </c>
      <c r="N111" s="411">
        <v>62.5</v>
      </c>
      <c r="O111" s="411">
        <v>55</v>
      </c>
      <c r="P111" s="411">
        <v>60.8</v>
      </c>
      <c r="Q111" s="411">
        <v>45.3</v>
      </c>
      <c r="R111" s="411">
        <v>68.7</v>
      </c>
      <c r="S111" s="411">
        <v>94.4</v>
      </c>
      <c r="T111" s="411">
        <v>95.4</v>
      </c>
      <c r="U111" s="411">
        <v>137.19999999999999</v>
      </c>
      <c r="V111" s="411">
        <v>51</v>
      </c>
      <c r="W111" s="411">
        <v>80.900000000000006</v>
      </c>
      <c r="X111" s="411">
        <v>53.3</v>
      </c>
      <c r="Y111" s="411">
        <v>89</v>
      </c>
      <c r="Z111" s="411">
        <v>48.8</v>
      </c>
      <c r="AA111" s="411">
        <v>27.5</v>
      </c>
      <c r="AB111" s="411">
        <v>229.6</v>
      </c>
      <c r="AC111" s="411">
        <v>155.1</v>
      </c>
      <c r="AD111" s="411">
        <v>63.4</v>
      </c>
      <c r="AE111" s="411">
        <v>113.3</v>
      </c>
      <c r="AF111" s="411">
        <v>87.4</v>
      </c>
      <c r="AG111" s="411">
        <v>90.7</v>
      </c>
      <c r="AH111" s="411">
        <v>84.8</v>
      </c>
      <c r="AI111" s="411">
        <v>236.3</v>
      </c>
      <c r="AJ111" s="411">
        <v>132.30000000000001</v>
      </c>
      <c r="AK111" s="411">
        <v>65.599999999999994</v>
      </c>
      <c r="AL111" s="412" t="s">
        <v>197</v>
      </c>
      <c r="AM111" s="411">
        <v>153</v>
      </c>
      <c r="AN111" s="411">
        <v>52.7</v>
      </c>
      <c r="AO111" s="411">
        <v>82.1</v>
      </c>
      <c r="AP111" s="411">
        <v>81.8</v>
      </c>
      <c r="AQ111" s="411">
        <v>190.7</v>
      </c>
      <c r="AR111" s="411">
        <v>145.1</v>
      </c>
      <c r="AS111" s="412" t="s">
        <v>197</v>
      </c>
      <c r="AT111" s="411">
        <v>76.7</v>
      </c>
      <c r="AU111" s="412" t="s">
        <v>197</v>
      </c>
      <c r="AV111" s="411">
        <v>62.4</v>
      </c>
      <c r="AW111" s="411">
        <v>79.7</v>
      </c>
      <c r="AX111" s="411">
        <v>165.2</v>
      </c>
      <c r="AY111" s="411">
        <v>56.9</v>
      </c>
      <c r="AZ111" s="411">
        <v>56.5</v>
      </c>
      <c r="BA111" s="411">
        <v>97.9</v>
      </c>
      <c r="BB111" s="411">
        <v>96</v>
      </c>
      <c r="BC111" s="411">
        <v>98.6</v>
      </c>
      <c r="BD111" s="411">
        <v>98</v>
      </c>
      <c r="BE111" s="411">
        <v>98.2</v>
      </c>
      <c r="BF111" s="411">
        <v>94.2</v>
      </c>
      <c r="BG111" s="411">
        <v>93.2</v>
      </c>
      <c r="BH111" s="411">
        <v>93.3</v>
      </c>
      <c r="BI111" s="411">
        <v>127.4</v>
      </c>
      <c r="BJ111" s="411">
        <v>153.4</v>
      </c>
      <c r="BK111" s="411">
        <v>140.1</v>
      </c>
      <c r="BL111" s="411">
        <v>109.7</v>
      </c>
      <c r="BM111" s="411">
        <v>78.2</v>
      </c>
      <c r="BN111" s="411">
        <v>86.3</v>
      </c>
      <c r="BO111" s="411">
        <v>1014.7</v>
      </c>
      <c r="BP111" s="411">
        <v>106.7</v>
      </c>
      <c r="BQ111" s="411">
        <v>99.8</v>
      </c>
      <c r="BR111" s="411">
        <v>91.9</v>
      </c>
      <c r="BS111" s="411">
        <v>130.80000000000001</v>
      </c>
      <c r="BT111" s="411">
        <v>113.5</v>
      </c>
      <c r="BU111" s="411">
        <v>77.900000000000006</v>
      </c>
      <c r="BV111" s="411">
        <v>111.8</v>
      </c>
      <c r="BW111" s="411">
        <v>102.5</v>
      </c>
      <c r="BX111" s="411">
        <v>45.2</v>
      </c>
      <c r="BY111" s="411">
        <v>29.9</v>
      </c>
      <c r="BZ111" s="411">
        <v>39.5</v>
      </c>
      <c r="CA111" s="411">
        <v>46.7</v>
      </c>
      <c r="CB111" s="411">
        <v>101.8</v>
      </c>
      <c r="CC111" s="411">
        <v>82.4</v>
      </c>
      <c r="CD111" s="411">
        <v>76.5</v>
      </c>
      <c r="CE111" s="411">
        <v>162.5</v>
      </c>
      <c r="CF111" s="411">
        <v>123.2</v>
      </c>
      <c r="CG111" s="412" t="s">
        <v>197</v>
      </c>
      <c r="CH111" s="412" t="s">
        <v>197</v>
      </c>
      <c r="CI111" s="412" t="s">
        <v>197</v>
      </c>
      <c r="CJ111" s="411">
        <v>72.5</v>
      </c>
      <c r="CK111" s="411">
        <v>86.4</v>
      </c>
      <c r="CL111" s="411">
        <v>81</v>
      </c>
      <c r="CM111" s="412" t="s">
        <v>197</v>
      </c>
      <c r="CN111" s="412" t="s">
        <v>197</v>
      </c>
      <c r="CO111" s="412" t="s">
        <v>197</v>
      </c>
      <c r="CP111" s="411">
        <v>92.5</v>
      </c>
      <c r="CQ111" s="411">
        <v>6.1</v>
      </c>
      <c r="CR111" s="411">
        <v>42.3</v>
      </c>
      <c r="CS111" s="412" t="s">
        <v>197</v>
      </c>
      <c r="CT111" s="411">
        <v>85.4</v>
      </c>
      <c r="CU111" s="411">
        <v>166.7</v>
      </c>
      <c r="CV111" s="411">
        <v>130.69999999999999</v>
      </c>
      <c r="CW111" s="411">
        <v>63.5</v>
      </c>
      <c r="CX111" s="411">
        <v>108.8</v>
      </c>
      <c r="CY111" s="411">
        <v>90</v>
      </c>
      <c r="CZ111" s="411">
        <v>108.8</v>
      </c>
      <c r="DA111" s="411">
        <v>88.4</v>
      </c>
      <c r="DB111" s="411">
        <v>105.8</v>
      </c>
      <c r="DC111" s="411">
        <v>101.1</v>
      </c>
      <c r="DD111" s="411">
        <v>46.8</v>
      </c>
      <c r="DE111" s="411">
        <v>37</v>
      </c>
      <c r="DF111" s="411">
        <v>43</v>
      </c>
      <c r="DG111" s="411">
        <v>56</v>
      </c>
      <c r="DH111" s="411">
        <v>97.1</v>
      </c>
      <c r="DI111" s="411">
        <v>84.5</v>
      </c>
      <c r="DJ111" s="411">
        <v>78.3</v>
      </c>
      <c r="DK111" s="411">
        <v>174.1</v>
      </c>
      <c r="DL111" s="411">
        <v>132.80000000000001</v>
      </c>
      <c r="DM111" s="411">
        <v>62.2</v>
      </c>
      <c r="DN111" s="411">
        <v>56.9</v>
      </c>
      <c r="DO111" s="411">
        <v>58.8</v>
      </c>
      <c r="DP111" s="411">
        <v>571.79999999999995</v>
      </c>
      <c r="DQ111" s="411">
        <v>1033.3</v>
      </c>
      <c r="DR111" s="411">
        <v>874.8</v>
      </c>
      <c r="DS111" s="412" t="s">
        <v>197</v>
      </c>
      <c r="DT111" s="412" t="s">
        <v>197</v>
      </c>
      <c r="DU111" s="412" t="s">
        <v>197</v>
      </c>
      <c r="DV111" s="411">
        <v>111.9</v>
      </c>
      <c r="DW111" s="411">
        <v>101.7</v>
      </c>
      <c r="DX111" s="411">
        <v>104.9</v>
      </c>
      <c r="DY111" s="411">
        <v>27.2</v>
      </c>
      <c r="DZ111" s="411">
        <v>4.8</v>
      </c>
      <c r="EA111" s="411">
        <v>16.8</v>
      </c>
      <c r="EB111" s="411">
        <v>93.6</v>
      </c>
      <c r="EC111" s="411">
        <v>100.3</v>
      </c>
      <c r="ED111" s="411">
        <v>98.7</v>
      </c>
      <c r="EE111" s="412" t="s">
        <v>197</v>
      </c>
      <c r="EF111" s="411">
        <v>60</v>
      </c>
      <c r="EG111" s="411">
        <v>41.6</v>
      </c>
      <c r="EH111" s="411">
        <v>48.8</v>
      </c>
      <c r="EI111" s="411">
        <v>50.3</v>
      </c>
      <c r="EJ111" s="411">
        <v>86.6</v>
      </c>
      <c r="EK111" s="411">
        <v>73.400000000000006</v>
      </c>
      <c r="EL111" s="412" t="s">
        <v>197</v>
      </c>
      <c r="EM111" s="411">
        <v>357.2</v>
      </c>
      <c r="EN111" s="411">
        <v>261.89999999999998</v>
      </c>
      <c r="EO111" s="411">
        <v>310.3</v>
      </c>
      <c r="EP111" s="411">
        <v>84</v>
      </c>
      <c r="EQ111" s="411">
        <v>89</v>
      </c>
      <c r="ER111" s="411">
        <v>86.3</v>
      </c>
      <c r="ES111" s="411">
        <v>73</v>
      </c>
      <c r="ET111" s="411">
        <v>52.8</v>
      </c>
      <c r="EU111" s="412" t="s">
        <v>197</v>
      </c>
      <c r="EV111" s="411">
        <v>97</v>
      </c>
      <c r="EW111" s="411">
        <v>218.1</v>
      </c>
      <c r="EX111" s="411">
        <v>181.7</v>
      </c>
      <c r="EY111" s="411">
        <v>62</v>
      </c>
      <c r="EZ111" s="411">
        <v>125.6</v>
      </c>
      <c r="FA111" s="411">
        <v>135.9</v>
      </c>
      <c r="FB111" s="411">
        <v>131.9</v>
      </c>
      <c r="FC111" s="411">
        <v>482.4</v>
      </c>
      <c r="FD111" s="411">
        <v>110.6</v>
      </c>
      <c r="FE111" s="411">
        <v>129.6</v>
      </c>
      <c r="FF111" s="411">
        <v>121.6</v>
      </c>
      <c r="FG111" s="411">
        <v>60.5</v>
      </c>
      <c r="FH111" s="411">
        <v>189.7</v>
      </c>
      <c r="FI111" s="411">
        <v>98.1</v>
      </c>
      <c r="FJ111" s="411">
        <v>68.5</v>
      </c>
      <c r="FK111" s="411">
        <v>60.8</v>
      </c>
      <c r="FL111" s="411">
        <v>64.3</v>
      </c>
      <c r="FM111" s="411">
        <v>82.5</v>
      </c>
      <c r="FN111" s="411">
        <v>93.1</v>
      </c>
      <c r="FO111" s="411">
        <v>87.1</v>
      </c>
      <c r="FP111" s="411">
        <v>53.2</v>
      </c>
      <c r="FQ111" s="411">
        <v>117.6</v>
      </c>
      <c r="FR111" s="411">
        <v>95.3</v>
      </c>
      <c r="FS111" s="411">
        <v>72.8</v>
      </c>
      <c r="FT111" s="411">
        <v>75</v>
      </c>
      <c r="FU111" s="411">
        <v>73.599999999999994</v>
      </c>
      <c r="FV111" s="411">
        <v>102.3</v>
      </c>
      <c r="FW111" s="411">
        <v>45.1</v>
      </c>
      <c r="FX111" s="411">
        <v>75.900000000000006</v>
      </c>
      <c r="FY111" s="411">
        <v>143</v>
      </c>
      <c r="FZ111" s="411">
        <v>142.5</v>
      </c>
      <c r="GA111" s="411">
        <v>83.1</v>
      </c>
      <c r="GB111" s="411">
        <v>145.1</v>
      </c>
      <c r="GC111" s="411">
        <v>133.69999999999999</v>
      </c>
      <c r="GD111" s="411">
        <v>115.8</v>
      </c>
      <c r="GE111" s="411">
        <v>51.2</v>
      </c>
      <c r="GF111" s="411">
        <v>93.6</v>
      </c>
      <c r="GG111" s="411">
        <v>39.799999999999997</v>
      </c>
      <c r="GH111" s="411">
        <v>145.69999999999999</v>
      </c>
      <c r="GI111" s="411">
        <v>145.19999999999999</v>
      </c>
      <c r="GJ111" s="412" t="s">
        <v>197</v>
      </c>
      <c r="GK111" s="412" t="s">
        <v>197</v>
      </c>
      <c r="GL111" s="412" t="s">
        <v>197</v>
      </c>
      <c r="GM111" s="411">
        <v>92.3</v>
      </c>
      <c r="GN111" s="411">
        <v>226.8</v>
      </c>
      <c r="GO111" s="411">
        <v>180.9</v>
      </c>
      <c r="GP111" s="411">
        <v>86.6</v>
      </c>
      <c r="GQ111" s="411">
        <v>80.8</v>
      </c>
      <c r="GR111" s="411">
        <v>82.9</v>
      </c>
      <c r="GS111" s="411">
        <v>12.7</v>
      </c>
      <c r="GT111" s="411">
        <v>5.8</v>
      </c>
      <c r="GU111" s="411">
        <v>7.2</v>
      </c>
      <c r="GV111" s="411">
        <v>250.4</v>
      </c>
      <c r="GW111" s="411">
        <v>141.9</v>
      </c>
      <c r="GX111" s="411">
        <v>186.6</v>
      </c>
      <c r="GY111" s="411">
        <v>106.9</v>
      </c>
      <c r="GZ111" s="411">
        <v>113.8</v>
      </c>
      <c r="HA111" s="411">
        <v>110.4</v>
      </c>
      <c r="HB111" s="411">
        <v>91.2</v>
      </c>
      <c r="HC111" s="411">
        <v>191.1</v>
      </c>
      <c r="HD111" s="411">
        <v>160.5</v>
      </c>
      <c r="HE111" s="411">
        <v>114</v>
      </c>
      <c r="HF111" s="411">
        <v>120.7</v>
      </c>
      <c r="HG111" s="411">
        <v>120.4</v>
      </c>
      <c r="HH111" s="411">
        <v>298.89999999999998</v>
      </c>
      <c r="HI111" s="411">
        <v>85</v>
      </c>
      <c r="HJ111" s="411">
        <v>75.7</v>
      </c>
      <c r="HK111" s="411">
        <v>80.099999999999994</v>
      </c>
      <c r="HL111" s="411">
        <v>62.3</v>
      </c>
      <c r="HM111" s="411">
        <v>72.900000000000006</v>
      </c>
      <c r="HN111" s="411">
        <v>69.900000000000006</v>
      </c>
      <c r="HO111" s="411">
        <v>116.4</v>
      </c>
      <c r="HP111" s="411">
        <v>119.2</v>
      </c>
      <c r="HQ111" s="411">
        <v>117.8</v>
      </c>
      <c r="HR111" s="411">
        <v>108.8</v>
      </c>
      <c r="HS111" s="411">
        <v>194.7</v>
      </c>
      <c r="HT111" s="411">
        <v>164.7</v>
      </c>
      <c r="HU111" s="411">
        <v>55.2</v>
      </c>
      <c r="HV111" s="411">
        <v>186.8</v>
      </c>
      <c r="HW111" s="411">
        <v>180.6</v>
      </c>
      <c r="HX111" s="412" t="s">
        <v>197</v>
      </c>
      <c r="HY111" s="412" t="s">
        <v>197</v>
      </c>
      <c r="HZ111" s="411">
        <v>81.900000000000006</v>
      </c>
      <c r="IA111" s="411">
        <v>236.7</v>
      </c>
      <c r="IB111" s="411">
        <v>172</v>
      </c>
      <c r="IC111" s="411">
        <v>207.6</v>
      </c>
      <c r="ID111" s="411">
        <v>95.9</v>
      </c>
      <c r="IE111" s="412" t="s">
        <v>197</v>
      </c>
      <c r="IF111" s="411">
        <v>42.9</v>
      </c>
      <c r="IG111" s="412" t="s">
        <v>197</v>
      </c>
      <c r="IH111" s="411">
        <v>193.8</v>
      </c>
      <c r="II111" s="411">
        <v>96</v>
      </c>
      <c r="IJ111" s="411">
        <v>70.8</v>
      </c>
      <c r="IK111" s="411">
        <v>143.9</v>
      </c>
      <c r="IL111" s="411">
        <v>145.1</v>
      </c>
      <c r="IM111" s="411">
        <v>42.5</v>
      </c>
      <c r="IN111" s="411">
        <v>54.2</v>
      </c>
      <c r="IO111" s="411">
        <v>112</v>
      </c>
      <c r="IP111" s="412" t="s">
        <v>197</v>
      </c>
      <c r="IQ111" s="411">
        <v>103.7</v>
      </c>
      <c r="IR111" s="411">
        <v>54.3</v>
      </c>
      <c r="IS111" s="411">
        <v>99.3</v>
      </c>
      <c r="IT111" s="411">
        <v>82.8</v>
      </c>
      <c r="IU111" s="411">
        <v>201.5</v>
      </c>
      <c r="IV111" s="411">
        <v>105.3</v>
      </c>
      <c r="IW111" s="411">
        <v>125.2</v>
      </c>
      <c r="IX111" s="411">
        <v>160.1</v>
      </c>
      <c r="IY111" s="412" t="s">
        <v>197</v>
      </c>
      <c r="IZ111" s="412" t="s">
        <v>197</v>
      </c>
      <c r="JA111" s="412" t="s">
        <v>197</v>
      </c>
      <c r="JB111" s="412" t="s">
        <v>197</v>
      </c>
      <c r="JC111" s="411">
        <v>150.5</v>
      </c>
      <c r="JD111" s="411">
        <v>160.30000000000001</v>
      </c>
      <c r="JE111" s="411">
        <v>158.1</v>
      </c>
      <c r="JF111" s="48">
        <v>388</v>
      </c>
      <c r="JG111" s="48">
        <v>661.2</v>
      </c>
      <c r="JH111" s="48">
        <v>382.3</v>
      </c>
      <c r="JI111" s="48">
        <v>87.6</v>
      </c>
      <c r="JJ111" s="48">
        <v>273.8</v>
      </c>
      <c r="JK111" s="48">
        <v>300.60000000000002</v>
      </c>
      <c r="JL111" s="48">
        <v>228.2</v>
      </c>
      <c r="JM111" s="48">
        <v>208.5</v>
      </c>
      <c r="JN111" s="48">
        <v>201.3</v>
      </c>
      <c r="JO111" s="48">
        <v>101.7</v>
      </c>
    </row>
    <row r="112" spans="1:275">
      <c r="A112" s="45"/>
      <c r="B112" s="46" t="s">
        <v>1828</v>
      </c>
      <c r="C112" s="300" t="s">
        <v>1329</v>
      </c>
      <c r="D112" s="46" t="s">
        <v>100</v>
      </c>
      <c r="E112" s="300" t="s">
        <v>12</v>
      </c>
      <c r="F112" s="47" t="s">
        <v>197</v>
      </c>
      <c r="G112" s="47" t="s">
        <v>197</v>
      </c>
      <c r="H112" s="411">
        <v>107.3</v>
      </c>
      <c r="I112" s="411">
        <v>113.4</v>
      </c>
      <c r="J112" s="411">
        <v>127.4</v>
      </c>
      <c r="K112" s="411">
        <v>81.8</v>
      </c>
      <c r="L112" s="411">
        <v>154</v>
      </c>
      <c r="M112" s="411">
        <v>114.4</v>
      </c>
      <c r="N112" s="411">
        <v>135.1</v>
      </c>
      <c r="O112" s="411">
        <v>99.9</v>
      </c>
      <c r="P112" s="411">
        <v>120.7</v>
      </c>
      <c r="Q112" s="411">
        <v>106.2</v>
      </c>
      <c r="R112" s="411">
        <v>130</v>
      </c>
      <c r="S112" s="411">
        <v>161.6</v>
      </c>
      <c r="T112" s="411">
        <v>163</v>
      </c>
      <c r="U112" s="411">
        <v>269</v>
      </c>
      <c r="V112" s="411">
        <v>96.9</v>
      </c>
      <c r="W112" s="411">
        <v>192</v>
      </c>
      <c r="X112" s="411">
        <v>204.5</v>
      </c>
      <c r="Y112" s="411">
        <v>207.8</v>
      </c>
      <c r="Z112" s="411">
        <v>132.69999999999999</v>
      </c>
      <c r="AA112" s="411">
        <v>191.8</v>
      </c>
      <c r="AB112" s="411">
        <v>100.1</v>
      </c>
      <c r="AC112" s="411">
        <v>215.2</v>
      </c>
      <c r="AD112" s="411">
        <v>311.2</v>
      </c>
      <c r="AE112" s="411">
        <v>179.1</v>
      </c>
      <c r="AF112" s="411">
        <v>147.80000000000001</v>
      </c>
      <c r="AG112" s="411">
        <v>108.1</v>
      </c>
      <c r="AH112" s="411">
        <v>120</v>
      </c>
      <c r="AI112" s="412" t="s">
        <v>197</v>
      </c>
      <c r="AJ112" s="411">
        <v>192.2</v>
      </c>
      <c r="AK112" s="411">
        <v>102.9</v>
      </c>
      <c r="AL112" s="412" t="s">
        <v>197</v>
      </c>
      <c r="AM112" s="411">
        <v>173.7</v>
      </c>
      <c r="AN112" s="411">
        <v>27.6</v>
      </c>
      <c r="AO112" s="411">
        <v>127.3</v>
      </c>
      <c r="AP112" s="411">
        <v>126.3</v>
      </c>
      <c r="AQ112" s="411">
        <v>257.7</v>
      </c>
      <c r="AR112" s="411">
        <v>134.6</v>
      </c>
      <c r="AS112" s="411">
        <v>262</v>
      </c>
      <c r="AT112" s="411">
        <v>158.4</v>
      </c>
      <c r="AU112" s="412" t="s">
        <v>197</v>
      </c>
      <c r="AV112" s="411">
        <v>573.6</v>
      </c>
      <c r="AW112" s="412" t="s">
        <v>197</v>
      </c>
      <c r="AX112" s="411">
        <v>22.3</v>
      </c>
      <c r="AY112" s="411">
        <v>100.8</v>
      </c>
      <c r="AZ112" s="411">
        <v>79.5</v>
      </c>
      <c r="BA112" s="411">
        <v>162.5</v>
      </c>
      <c r="BB112" s="411">
        <v>158.69999999999999</v>
      </c>
      <c r="BC112" s="411">
        <v>119.9</v>
      </c>
      <c r="BD112" s="411">
        <v>135.30000000000001</v>
      </c>
      <c r="BE112" s="411">
        <v>132</v>
      </c>
      <c r="BF112" s="411">
        <v>107.7</v>
      </c>
      <c r="BG112" s="411">
        <v>166</v>
      </c>
      <c r="BH112" s="411">
        <v>162</v>
      </c>
      <c r="BI112" s="411">
        <v>133.1</v>
      </c>
      <c r="BJ112" s="411">
        <v>194.9</v>
      </c>
      <c r="BK112" s="411">
        <v>163.4</v>
      </c>
      <c r="BL112" s="411">
        <v>98.6</v>
      </c>
      <c r="BM112" s="411">
        <v>227.9</v>
      </c>
      <c r="BN112" s="411">
        <v>194.8</v>
      </c>
      <c r="BO112" s="412" t="s">
        <v>197</v>
      </c>
      <c r="BP112" s="411">
        <v>230</v>
      </c>
      <c r="BQ112" s="411">
        <v>202.2</v>
      </c>
      <c r="BR112" s="411">
        <v>203.3</v>
      </c>
      <c r="BS112" s="411">
        <v>241.2</v>
      </c>
      <c r="BT112" s="411">
        <v>224.1</v>
      </c>
      <c r="BU112" s="411">
        <v>105.9</v>
      </c>
      <c r="BV112" s="411">
        <v>224.9</v>
      </c>
      <c r="BW112" s="411">
        <v>191.1</v>
      </c>
      <c r="BX112" s="411">
        <v>82.9</v>
      </c>
      <c r="BY112" s="411">
        <v>92.9</v>
      </c>
      <c r="BZ112" s="411">
        <v>86.6</v>
      </c>
      <c r="CA112" s="411">
        <v>100.8</v>
      </c>
      <c r="CB112" s="411">
        <v>99.7</v>
      </c>
      <c r="CC112" s="411">
        <v>100.1</v>
      </c>
      <c r="CD112" s="411">
        <v>92.9</v>
      </c>
      <c r="CE112" s="411">
        <v>60.2</v>
      </c>
      <c r="CF112" s="411">
        <v>75.5</v>
      </c>
      <c r="CG112" s="411">
        <v>161.30000000000001</v>
      </c>
      <c r="CH112" s="411">
        <v>798.5</v>
      </c>
      <c r="CI112" s="411">
        <v>386</v>
      </c>
      <c r="CJ112" s="411">
        <v>233.6</v>
      </c>
      <c r="CK112" s="411">
        <v>281.5</v>
      </c>
      <c r="CL112" s="411">
        <v>262.5</v>
      </c>
      <c r="CM112" s="412" t="s">
        <v>197</v>
      </c>
      <c r="CN112" s="412" t="s">
        <v>197</v>
      </c>
      <c r="CO112" s="412" t="s">
        <v>197</v>
      </c>
      <c r="CP112" s="411">
        <v>427</v>
      </c>
      <c r="CQ112" s="411">
        <v>629.70000000000005</v>
      </c>
      <c r="CR112" s="411">
        <v>543.70000000000005</v>
      </c>
      <c r="CS112" s="411">
        <v>443.1</v>
      </c>
      <c r="CT112" s="411">
        <v>269.5</v>
      </c>
      <c r="CU112" s="411">
        <v>255</v>
      </c>
      <c r="CV112" s="411">
        <v>261.3</v>
      </c>
      <c r="CW112" s="411">
        <v>184.8</v>
      </c>
      <c r="CX112" s="411">
        <v>216.2</v>
      </c>
      <c r="CY112" s="411">
        <v>202.9</v>
      </c>
      <c r="CZ112" s="411">
        <v>240.8</v>
      </c>
      <c r="DA112" s="411">
        <v>105.1</v>
      </c>
      <c r="DB112" s="411">
        <v>194.2</v>
      </c>
      <c r="DC112" s="411">
        <v>169.1</v>
      </c>
      <c r="DD112" s="411">
        <v>89.5</v>
      </c>
      <c r="DE112" s="411">
        <v>124.5</v>
      </c>
      <c r="DF112" s="411">
        <v>103</v>
      </c>
      <c r="DG112" s="411">
        <v>99</v>
      </c>
      <c r="DH112" s="411">
        <v>81.2</v>
      </c>
      <c r="DI112" s="411">
        <v>86.8</v>
      </c>
      <c r="DJ112" s="411">
        <v>101.5</v>
      </c>
      <c r="DK112" s="411">
        <v>102.7</v>
      </c>
      <c r="DL112" s="411">
        <v>102.1</v>
      </c>
      <c r="DM112" s="411">
        <v>221.5</v>
      </c>
      <c r="DN112" s="411">
        <v>284.39999999999998</v>
      </c>
      <c r="DO112" s="411">
        <v>261.7</v>
      </c>
      <c r="DP112" s="411">
        <v>538.4</v>
      </c>
      <c r="DQ112" s="411">
        <v>735.8</v>
      </c>
      <c r="DR112" s="411">
        <v>667.3</v>
      </c>
      <c r="DS112" s="412" t="s">
        <v>197</v>
      </c>
      <c r="DT112" s="412" t="s">
        <v>197</v>
      </c>
      <c r="DU112" s="412" t="s">
        <v>197</v>
      </c>
      <c r="DV112" s="411">
        <v>120.9</v>
      </c>
      <c r="DW112" s="411">
        <v>192.3</v>
      </c>
      <c r="DX112" s="411">
        <v>169.4</v>
      </c>
      <c r="DY112" s="411">
        <v>143.4</v>
      </c>
      <c r="DZ112" s="411">
        <v>224.9</v>
      </c>
      <c r="EA112" s="411">
        <v>180.6</v>
      </c>
      <c r="EB112" s="411">
        <v>278.7</v>
      </c>
      <c r="EC112" s="411">
        <v>118.1</v>
      </c>
      <c r="ED112" s="411">
        <v>158.80000000000001</v>
      </c>
      <c r="EE112" s="411">
        <v>57.8</v>
      </c>
      <c r="EF112" s="411">
        <v>391.9</v>
      </c>
      <c r="EG112" s="411">
        <v>524.1</v>
      </c>
      <c r="EH112" s="411">
        <v>470.7</v>
      </c>
      <c r="EI112" s="411">
        <v>187.6</v>
      </c>
      <c r="EJ112" s="411">
        <v>222</v>
      </c>
      <c r="EK112" s="411">
        <v>209.5</v>
      </c>
      <c r="EL112" s="412" t="s">
        <v>197</v>
      </c>
      <c r="EM112" s="411">
        <v>107.7</v>
      </c>
      <c r="EN112" s="411">
        <v>86.7</v>
      </c>
      <c r="EO112" s="411">
        <v>97.3</v>
      </c>
      <c r="EP112" s="411">
        <v>196.3</v>
      </c>
      <c r="EQ112" s="411">
        <v>164.6</v>
      </c>
      <c r="ER112" s="411">
        <v>181.9</v>
      </c>
      <c r="ES112" s="412" t="s">
        <v>197</v>
      </c>
      <c r="ET112" s="411">
        <v>111.4</v>
      </c>
      <c r="EU112" s="412" t="s">
        <v>197</v>
      </c>
      <c r="EV112" s="411">
        <v>169.1</v>
      </c>
      <c r="EW112" s="411">
        <v>179.1</v>
      </c>
      <c r="EX112" s="411">
        <v>176.1</v>
      </c>
      <c r="EY112" s="411">
        <v>135.9</v>
      </c>
      <c r="EZ112" s="411">
        <v>120.8</v>
      </c>
      <c r="FA112" s="411">
        <v>181.4</v>
      </c>
      <c r="FB112" s="411">
        <v>157.6</v>
      </c>
      <c r="FC112" s="411">
        <v>250.4</v>
      </c>
      <c r="FD112" s="411">
        <v>127.9</v>
      </c>
      <c r="FE112" s="411">
        <v>184</v>
      </c>
      <c r="FF112" s="411">
        <v>160.4</v>
      </c>
      <c r="FG112" s="411">
        <v>17.7</v>
      </c>
      <c r="FH112" s="411">
        <v>69.7</v>
      </c>
      <c r="FI112" s="411">
        <v>32.9</v>
      </c>
      <c r="FJ112" s="411">
        <v>85.1</v>
      </c>
      <c r="FK112" s="411">
        <v>284.3</v>
      </c>
      <c r="FL112" s="411">
        <v>195.6</v>
      </c>
      <c r="FM112" s="411">
        <v>247.4</v>
      </c>
      <c r="FN112" s="411">
        <v>213.7</v>
      </c>
      <c r="FO112" s="411">
        <v>233</v>
      </c>
      <c r="FP112" s="411">
        <v>84.5</v>
      </c>
      <c r="FQ112" s="411">
        <v>190.2</v>
      </c>
      <c r="FR112" s="411">
        <v>153.5</v>
      </c>
      <c r="FS112" s="411">
        <v>188.3</v>
      </c>
      <c r="FT112" s="411">
        <v>215.9</v>
      </c>
      <c r="FU112" s="411">
        <v>198.8</v>
      </c>
      <c r="FV112" s="411">
        <v>228.5</v>
      </c>
      <c r="FW112" s="411">
        <v>93.2</v>
      </c>
      <c r="FX112" s="411">
        <v>217.6</v>
      </c>
      <c r="FY112" s="411">
        <v>160</v>
      </c>
      <c r="FZ112" s="411">
        <v>160.4</v>
      </c>
      <c r="GA112" s="411">
        <v>186.4</v>
      </c>
      <c r="GB112" s="411">
        <v>157.6</v>
      </c>
      <c r="GC112" s="411">
        <v>163</v>
      </c>
      <c r="GD112" s="411">
        <v>32.6</v>
      </c>
      <c r="GE112" s="411">
        <v>66.599999999999994</v>
      </c>
      <c r="GF112" s="411">
        <v>44.3</v>
      </c>
      <c r="GG112" s="411">
        <v>39.5</v>
      </c>
      <c r="GH112" s="411">
        <v>100.9</v>
      </c>
      <c r="GI112" s="411">
        <v>100.6</v>
      </c>
      <c r="GJ112" s="412" t="s">
        <v>197</v>
      </c>
      <c r="GK112" s="412" t="s">
        <v>197</v>
      </c>
      <c r="GL112" s="412" t="s">
        <v>197</v>
      </c>
      <c r="GM112" s="411">
        <v>219.4</v>
      </c>
      <c r="GN112" s="411">
        <v>245.8</v>
      </c>
      <c r="GO112" s="411">
        <v>236.7</v>
      </c>
      <c r="GP112" s="411">
        <v>85.4</v>
      </c>
      <c r="GQ112" s="411">
        <v>272.39999999999998</v>
      </c>
      <c r="GR112" s="411">
        <v>205.6</v>
      </c>
      <c r="GS112" s="411">
        <v>3</v>
      </c>
      <c r="GT112" s="411">
        <v>156.1</v>
      </c>
      <c r="GU112" s="411">
        <v>125.1</v>
      </c>
      <c r="GV112" s="411">
        <v>208.2</v>
      </c>
      <c r="GW112" s="411">
        <v>291.39999999999998</v>
      </c>
      <c r="GX112" s="411">
        <v>257.10000000000002</v>
      </c>
      <c r="GY112" s="411">
        <v>197.5</v>
      </c>
      <c r="GZ112" s="411">
        <v>212.3</v>
      </c>
      <c r="HA112" s="411">
        <v>205.1</v>
      </c>
      <c r="HB112" s="411">
        <v>205.3</v>
      </c>
      <c r="HC112" s="411">
        <v>239.7</v>
      </c>
      <c r="HD112" s="411">
        <v>229.2</v>
      </c>
      <c r="HE112" s="411">
        <v>181.1</v>
      </c>
      <c r="HF112" s="411">
        <v>331</v>
      </c>
      <c r="HG112" s="411">
        <v>323.2</v>
      </c>
      <c r="HH112" s="411">
        <v>539.5</v>
      </c>
      <c r="HI112" s="411">
        <v>123.7</v>
      </c>
      <c r="HJ112" s="411">
        <v>158</v>
      </c>
      <c r="HK112" s="411">
        <v>141.6</v>
      </c>
      <c r="HL112" s="411">
        <v>110.6</v>
      </c>
      <c r="HM112" s="411">
        <v>154.30000000000001</v>
      </c>
      <c r="HN112" s="411">
        <v>142</v>
      </c>
      <c r="HO112" s="411">
        <v>264.10000000000002</v>
      </c>
      <c r="HP112" s="411">
        <v>277.2</v>
      </c>
      <c r="HQ112" s="411">
        <v>270.7</v>
      </c>
      <c r="HR112" s="411">
        <v>303.5</v>
      </c>
      <c r="HS112" s="411">
        <v>374.1</v>
      </c>
      <c r="HT112" s="411">
        <v>349.5</v>
      </c>
      <c r="HU112" s="411">
        <v>52.4</v>
      </c>
      <c r="HV112" s="411">
        <v>146.1</v>
      </c>
      <c r="HW112" s="411">
        <v>141.6</v>
      </c>
      <c r="HX112" s="412" t="s">
        <v>197</v>
      </c>
      <c r="HY112" s="412" t="s">
        <v>197</v>
      </c>
      <c r="HZ112" s="411">
        <v>32</v>
      </c>
      <c r="IA112" s="411">
        <v>40.4</v>
      </c>
      <c r="IB112" s="411">
        <v>57</v>
      </c>
      <c r="IC112" s="411">
        <v>47.9</v>
      </c>
      <c r="ID112" s="411">
        <v>95</v>
      </c>
      <c r="IE112" s="411">
        <v>177.1</v>
      </c>
      <c r="IF112" s="412" t="s">
        <v>197</v>
      </c>
      <c r="IG112" s="412" t="s">
        <v>197</v>
      </c>
      <c r="IH112" s="411">
        <v>130</v>
      </c>
      <c r="II112" s="411">
        <v>215.1</v>
      </c>
      <c r="IJ112" s="411">
        <v>122</v>
      </c>
      <c r="IK112" s="411">
        <v>142.4</v>
      </c>
      <c r="IL112" s="412" t="s">
        <v>197</v>
      </c>
      <c r="IM112" s="412" t="s">
        <v>197</v>
      </c>
      <c r="IN112" s="412" t="s">
        <v>197</v>
      </c>
      <c r="IO112" s="411">
        <v>184.9</v>
      </c>
      <c r="IP112" s="412" t="s">
        <v>197</v>
      </c>
      <c r="IQ112" s="411">
        <v>115.7</v>
      </c>
      <c r="IR112" s="411">
        <v>157.30000000000001</v>
      </c>
      <c r="IS112" s="411">
        <v>112.4</v>
      </c>
      <c r="IT112" s="411">
        <v>129</v>
      </c>
      <c r="IU112" s="411">
        <v>33.200000000000003</v>
      </c>
      <c r="IV112" s="411">
        <v>60.3</v>
      </c>
      <c r="IW112" s="411">
        <v>54.7</v>
      </c>
      <c r="IX112" s="411">
        <v>378.2</v>
      </c>
      <c r="IY112" s="411">
        <v>175.7</v>
      </c>
      <c r="IZ112" s="411">
        <v>149.30000000000001</v>
      </c>
      <c r="JA112" s="411">
        <v>154.5</v>
      </c>
      <c r="JB112" s="411">
        <v>128.5</v>
      </c>
      <c r="JC112" s="411">
        <v>104.2</v>
      </c>
      <c r="JD112" s="411">
        <v>94.5</v>
      </c>
      <c r="JE112" s="411">
        <v>96.7</v>
      </c>
      <c r="JF112" s="48">
        <v>129.4</v>
      </c>
      <c r="JG112" s="48">
        <v>193.1</v>
      </c>
      <c r="JH112" s="48">
        <v>124.5</v>
      </c>
      <c r="JI112" s="48">
        <v>97</v>
      </c>
      <c r="JJ112" s="48">
        <v>218.1</v>
      </c>
      <c r="JK112" s="48">
        <v>457.8</v>
      </c>
      <c r="JL112" s="48">
        <v>153.19999999999999</v>
      </c>
      <c r="JM112" s="48">
        <v>137.69999999999999</v>
      </c>
      <c r="JN112" s="48">
        <v>130.19999999999999</v>
      </c>
      <c r="JO112" s="48">
        <v>67.3</v>
      </c>
    </row>
    <row r="113" spans="1:275">
      <c r="A113" s="45"/>
      <c r="B113" s="46" t="s">
        <v>1829</v>
      </c>
      <c r="C113" s="300" t="s">
        <v>1330</v>
      </c>
      <c r="D113" s="46" t="s">
        <v>100</v>
      </c>
      <c r="E113" s="300" t="s">
        <v>12</v>
      </c>
      <c r="F113" s="47" t="s">
        <v>197</v>
      </c>
      <c r="G113" s="47" t="s">
        <v>197</v>
      </c>
      <c r="H113" s="411">
        <v>89.2</v>
      </c>
      <c r="I113" s="411">
        <v>88.9</v>
      </c>
      <c r="J113" s="411">
        <v>95.9</v>
      </c>
      <c r="K113" s="411">
        <v>64.599999999999994</v>
      </c>
      <c r="L113" s="411">
        <v>41</v>
      </c>
      <c r="M113" s="411">
        <v>94.6</v>
      </c>
      <c r="N113" s="411">
        <v>40.6</v>
      </c>
      <c r="O113" s="411">
        <v>13.5</v>
      </c>
      <c r="P113" s="411">
        <v>81.099999999999994</v>
      </c>
      <c r="Q113" s="411">
        <v>27.1</v>
      </c>
      <c r="R113" s="411">
        <v>93</v>
      </c>
      <c r="S113" s="411">
        <v>74</v>
      </c>
      <c r="T113" s="411">
        <v>70.2</v>
      </c>
      <c r="U113" s="411">
        <v>94.6</v>
      </c>
      <c r="V113" s="411">
        <v>60.1</v>
      </c>
      <c r="W113" s="411">
        <v>80.400000000000006</v>
      </c>
      <c r="X113" s="411">
        <v>68.7</v>
      </c>
      <c r="Y113" s="411">
        <v>61.1</v>
      </c>
      <c r="Z113" s="411">
        <v>64.7</v>
      </c>
      <c r="AA113" s="411">
        <v>38.5</v>
      </c>
      <c r="AB113" s="411">
        <v>46.3</v>
      </c>
      <c r="AC113" s="411">
        <v>110.3</v>
      </c>
      <c r="AD113" s="411">
        <v>58.9</v>
      </c>
      <c r="AE113" s="411">
        <v>69.599999999999994</v>
      </c>
      <c r="AF113" s="411">
        <v>54.5</v>
      </c>
      <c r="AG113" s="411">
        <v>41.2</v>
      </c>
      <c r="AH113" s="411">
        <v>53.2</v>
      </c>
      <c r="AI113" s="411">
        <v>88.3</v>
      </c>
      <c r="AJ113" s="411">
        <v>53.8</v>
      </c>
      <c r="AK113" s="411">
        <v>86.3</v>
      </c>
      <c r="AL113" s="412" t="s">
        <v>197</v>
      </c>
      <c r="AM113" s="411">
        <v>46.4</v>
      </c>
      <c r="AN113" s="411">
        <v>16.8</v>
      </c>
      <c r="AO113" s="411">
        <v>73.5</v>
      </c>
      <c r="AP113" s="411">
        <v>72.900000000000006</v>
      </c>
      <c r="AQ113" s="411">
        <v>17.899999999999999</v>
      </c>
      <c r="AR113" s="411">
        <v>75.3</v>
      </c>
      <c r="AS113" s="412" t="s">
        <v>197</v>
      </c>
      <c r="AT113" s="411">
        <v>61.8</v>
      </c>
      <c r="AU113" s="412" t="s">
        <v>197</v>
      </c>
      <c r="AV113" s="411">
        <v>52.6</v>
      </c>
      <c r="AW113" s="411">
        <v>96.7</v>
      </c>
      <c r="AX113" s="412" t="s">
        <v>197</v>
      </c>
      <c r="AY113" s="411">
        <v>52.4</v>
      </c>
      <c r="AZ113" s="411">
        <v>79.2</v>
      </c>
      <c r="BA113" s="411">
        <v>60.1</v>
      </c>
      <c r="BB113" s="411">
        <v>61</v>
      </c>
      <c r="BC113" s="411">
        <v>103.8</v>
      </c>
      <c r="BD113" s="411">
        <v>80.400000000000006</v>
      </c>
      <c r="BE113" s="411">
        <v>85.5</v>
      </c>
      <c r="BF113" s="411">
        <v>93.9</v>
      </c>
      <c r="BG113" s="411">
        <v>56</v>
      </c>
      <c r="BH113" s="411">
        <v>58.7</v>
      </c>
      <c r="BI113" s="411">
        <v>123.6</v>
      </c>
      <c r="BJ113" s="411">
        <v>109.3</v>
      </c>
      <c r="BK113" s="411">
        <v>116.6</v>
      </c>
      <c r="BL113" s="411">
        <v>140.19999999999999</v>
      </c>
      <c r="BM113" s="411">
        <v>98.1</v>
      </c>
      <c r="BN113" s="411">
        <v>109</v>
      </c>
      <c r="BO113" s="412" t="s">
        <v>197</v>
      </c>
      <c r="BP113" s="411">
        <v>64.099999999999994</v>
      </c>
      <c r="BQ113" s="411">
        <v>57.1</v>
      </c>
      <c r="BR113" s="411">
        <v>57.7</v>
      </c>
      <c r="BS113" s="411">
        <v>73.8</v>
      </c>
      <c r="BT113" s="411">
        <v>66.5</v>
      </c>
      <c r="BU113" s="411">
        <v>40.4</v>
      </c>
      <c r="BV113" s="411">
        <v>51.9</v>
      </c>
      <c r="BW113" s="411">
        <v>48.5</v>
      </c>
      <c r="BX113" s="411">
        <v>61.4</v>
      </c>
      <c r="BY113" s="411">
        <v>56.4</v>
      </c>
      <c r="BZ113" s="411">
        <v>59.6</v>
      </c>
      <c r="CA113" s="411">
        <v>42.4</v>
      </c>
      <c r="CB113" s="411">
        <v>24.7</v>
      </c>
      <c r="CC113" s="411">
        <v>31.4</v>
      </c>
      <c r="CD113" s="411">
        <v>40.799999999999997</v>
      </c>
      <c r="CE113" s="411">
        <v>50.5</v>
      </c>
      <c r="CF113" s="411">
        <v>45.8</v>
      </c>
      <c r="CG113" s="412" t="s">
        <v>197</v>
      </c>
      <c r="CH113" s="412" t="s">
        <v>197</v>
      </c>
      <c r="CI113" s="412" t="s">
        <v>197</v>
      </c>
      <c r="CJ113" s="411">
        <v>85.2</v>
      </c>
      <c r="CK113" s="411">
        <v>86.7</v>
      </c>
      <c r="CL113" s="411">
        <v>86.1</v>
      </c>
      <c r="CM113" s="411">
        <v>148</v>
      </c>
      <c r="CN113" s="411">
        <v>189.5</v>
      </c>
      <c r="CO113" s="411">
        <v>171.6</v>
      </c>
      <c r="CP113" s="412" t="s">
        <v>197</v>
      </c>
      <c r="CQ113" s="412" t="s">
        <v>197</v>
      </c>
      <c r="CR113" s="412" t="s">
        <v>197</v>
      </c>
      <c r="CS113" s="412" t="s">
        <v>197</v>
      </c>
      <c r="CT113" s="411">
        <v>58.1</v>
      </c>
      <c r="CU113" s="411">
        <v>102.7</v>
      </c>
      <c r="CV113" s="411">
        <v>83.4</v>
      </c>
      <c r="CW113" s="411">
        <v>67.8</v>
      </c>
      <c r="CX113" s="411">
        <v>79.099999999999994</v>
      </c>
      <c r="CY113" s="411">
        <v>74.3</v>
      </c>
      <c r="CZ113" s="411">
        <v>76</v>
      </c>
      <c r="DA113" s="411">
        <v>42.8</v>
      </c>
      <c r="DB113" s="411">
        <v>53.8</v>
      </c>
      <c r="DC113" s="411">
        <v>50.6</v>
      </c>
      <c r="DD113" s="411">
        <v>53.9</v>
      </c>
      <c r="DE113" s="411">
        <v>50.9</v>
      </c>
      <c r="DF113" s="411">
        <v>52.7</v>
      </c>
      <c r="DG113" s="411">
        <v>40.700000000000003</v>
      </c>
      <c r="DH113" s="411">
        <v>26.2</v>
      </c>
      <c r="DI113" s="411">
        <v>31</v>
      </c>
      <c r="DJ113" s="411">
        <v>35.299999999999997</v>
      </c>
      <c r="DK113" s="411">
        <v>40.6</v>
      </c>
      <c r="DL113" s="411">
        <v>38.200000000000003</v>
      </c>
      <c r="DM113" s="411">
        <v>82.4</v>
      </c>
      <c r="DN113" s="411">
        <v>86.9</v>
      </c>
      <c r="DO113" s="411">
        <v>85.3</v>
      </c>
      <c r="DP113" s="412" t="s">
        <v>197</v>
      </c>
      <c r="DQ113" s="412" t="s">
        <v>197</v>
      </c>
      <c r="DR113" s="412" t="s">
        <v>197</v>
      </c>
      <c r="DS113" s="411">
        <v>137.4</v>
      </c>
      <c r="DT113" s="411">
        <v>146.1</v>
      </c>
      <c r="DU113" s="411">
        <v>142.9</v>
      </c>
      <c r="DV113" s="411">
        <v>41.1</v>
      </c>
      <c r="DW113" s="411">
        <v>23.7</v>
      </c>
      <c r="DX113" s="411">
        <v>29.4</v>
      </c>
      <c r="DY113" s="411">
        <v>55.9</v>
      </c>
      <c r="DZ113" s="411">
        <v>47.6</v>
      </c>
      <c r="EA113" s="411">
        <v>52.2</v>
      </c>
      <c r="EB113" s="411">
        <v>61.2</v>
      </c>
      <c r="EC113" s="411">
        <v>35.5</v>
      </c>
      <c r="ED113" s="411">
        <v>42.3</v>
      </c>
      <c r="EE113" s="411">
        <v>72.400000000000006</v>
      </c>
      <c r="EF113" s="411">
        <v>61.8</v>
      </c>
      <c r="EG113" s="411">
        <v>35</v>
      </c>
      <c r="EH113" s="411">
        <v>46</v>
      </c>
      <c r="EI113" s="411">
        <v>52.4</v>
      </c>
      <c r="EJ113" s="411">
        <v>81.099999999999994</v>
      </c>
      <c r="EK113" s="411">
        <v>70.8</v>
      </c>
      <c r="EL113" s="412" t="s">
        <v>197</v>
      </c>
      <c r="EM113" s="411">
        <v>47.3</v>
      </c>
      <c r="EN113" s="411">
        <v>65.900000000000006</v>
      </c>
      <c r="EO113" s="411">
        <v>56.5</v>
      </c>
      <c r="EP113" s="411">
        <v>103.6</v>
      </c>
      <c r="EQ113" s="411">
        <v>39.299999999999997</v>
      </c>
      <c r="ER113" s="411">
        <v>74.7</v>
      </c>
      <c r="ES113" s="412" t="s">
        <v>197</v>
      </c>
      <c r="ET113" s="411">
        <v>88.8</v>
      </c>
      <c r="EU113" s="412" t="s">
        <v>197</v>
      </c>
      <c r="EV113" s="411">
        <v>79.7</v>
      </c>
      <c r="EW113" s="411">
        <v>99.7</v>
      </c>
      <c r="EX113" s="411">
        <v>93.6</v>
      </c>
      <c r="EY113" s="411">
        <v>56.9</v>
      </c>
      <c r="EZ113" s="411">
        <v>83.2</v>
      </c>
      <c r="FA113" s="411">
        <v>105.8</v>
      </c>
      <c r="FB113" s="411">
        <v>96.9</v>
      </c>
      <c r="FC113" s="411">
        <v>52.3</v>
      </c>
      <c r="FD113" s="411">
        <v>62.6</v>
      </c>
      <c r="FE113" s="411">
        <v>82.4</v>
      </c>
      <c r="FF113" s="411">
        <v>74</v>
      </c>
      <c r="FG113" s="411">
        <v>119.1</v>
      </c>
      <c r="FH113" s="411">
        <v>54.2</v>
      </c>
      <c r="FI113" s="411">
        <v>100.1</v>
      </c>
      <c r="FJ113" s="411">
        <v>63.7</v>
      </c>
      <c r="FK113" s="411">
        <v>67.5</v>
      </c>
      <c r="FL113" s="411">
        <v>65.8</v>
      </c>
      <c r="FM113" s="411">
        <v>74.8</v>
      </c>
      <c r="FN113" s="411">
        <v>77.8</v>
      </c>
      <c r="FO113" s="411">
        <v>76.099999999999994</v>
      </c>
      <c r="FP113" s="411">
        <v>79.2</v>
      </c>
      <c r="FQ113" s="411">
        <v>111.9</v>
      </c>
      <c r="FR113" s="411">
        <v>100.5</v>
      </c>
      <c r="FS113" s="411">
        <v>127.2</v>
      </c>
      <c r="FT113" s="411">
        <v>99.6</v>
      </c>
      <c r="FU113" s="411">
        <v>116.8</v>
      </c>
      <c r="FV113" s="411">
        <v>63.3</v>
      </c>
      <c r="FW113" s="411">
        <v>27.2</v>
      </c>
      <c r="FX113" s="411">
        <v>87.7</v>
      </c>
      <c r="FY113" s="411">
        <v>87.1</v>
      </c>
      <c r="FZ113" s="411">
        <v>87.1</v>
      </c>
      <c r="GA113" s="411">
        <v>84.9</v>
      </c>
      <c r="GB113" s="411">
        <v>93.3</v>
      </c>
      <c r="GC113" s="411">
        <v>91.7</v>
      </c>
      <c r="GD113" s="411">
        <v>134.4</v>
      </c>
      <c r="GE113" s="411">
        <v>139.80000000000001</v>
      </c>
      <c r="GF113" s="411">
        <v>136.19999999999999</v>
      </c>
      <c r="GG113" s="411">
        <v>5.9</v>
      </c>
      <c r="GH113" s="411">
        <v>63.3</v>
      </c>
      <c r="GI113" s="411">
        <v>63</v>
      </c>
      <c r="GJ113" s="412" t="s">
        <v>197</v>
      </c>
      <c r="GK113" s="412" t="s">
        <v>197</v>
      </c>
      <c r="GL113" s="412" t="s">
        <v>197</v>
      </c>
      <c r="GM113" s="411">
        <v>252.7</v>
      </c>
      <c r="GN113" s="411">
        <v>426.8</v>
      </c>
      <c r="GO113" s="411">
        <v>365.4</v>
      </c>
      <c r="GP113" s="411">
        <v>125.3</v>
      </c>
      <c r="GQ113" s="411">
        <v>46.1</v>
      </c>
      <c r="GR113" s="411">
        <v>74.400000000000006</v>
      </c>
      <c r="GS113" s="411">
        <v>36.1</v>
      </c>
      <c r="GT113" s="411">
        <v>53</v>
      </c>
      <c r="GU113" s="411">
        <v>49.6</v>
      </c>
      <c r="GV113" s="411">
        <v>259.3</v>
      </c>
      <c r="GW113" s="411">
        <v>35.799999999999997</v>
      </c>
      <c r="GX113" s="411">
        <v>127.8</v>
      </c>
      <c r="GY113" s="411">
        <v>79.400000000000006</v>
      </c>
      <c r="GZ113" s="411">
        <v>79.2</v>
      </c>
      <c r="HA113" s="411">
        <v>79.3</v>
      </c>
      <c r="HB113" s="411">
        <v>66</v>
      </c>
      <c r="HC113" s="411">
        <v>94.9</v>
      </c>
      <c r="HD113" s="411">
        <v>86.1</v>
      </c>
      <c r="HE113" s="411">
        <v>14.5</v>
      </c>
      <c r="HF113" s="411">
        <v>29.4</v>
      </c>
      <c r="HG113" s="411">
        <v>28.6</v>
      </c>
      <c r="HH113" s="411">
        <v>10.9</v>
      </c>
      <c r="HI113" s="411">
        <v>65.2</v>
      </c>
      <c r="HJ113" s="411">
        <v>66.099999999999994</v>
      </c>
      <c r="HK113" s="411">
        <v>65.7</v>
      </c>
      <c r="HL113" s="411">
        <v>49.3</v>
      </c>
      <c r="HM113" s="411">
        <v>60.8</v>
      </c>
      <c r="HN113" s="411">
        <v>57.6</v>
      </c>
      <c r="HO113" s="411">
        <v>90.2</v>
      </c>
      <c r="HP113" s="411">
        <v>76.2</v>
      </c>
      <c r="HQ113" s="411">
        <v>83.2</v>
      </c>
      <c r="HR113" s="411">
        <v>92</v>
      </c>
      <c r="HS113" s="411">
        <v>128.5</v>
      </c>
      <c r="HT113" s="411">
        <v>115.8</v>
      </c>
      <c r="HU113" s="411">
        <v>93.2</v>
      </c>
      <c r="HV113" s="411">
        <v>97.3</v>
      </c>
      <c r="HW113" s="411">
        <v>97.1</v>
      </c>
      <c r="HX113" s="412" t="s">
        <v>197</v>
      </c>
      <c r="HY113" s="412" t="s">
        <v>197</v>
      </c>
      <c r="HZ113" s="411">
        <v>33.200000000000003</v>
      </c>
      <c r="IA113" s="412" t="s">
        <v>197</v>
      </c>
      <c r="IB113" s="412" t="s">
        <v>197</v>
      </c>
      <c r="IC113" s="412" t="s">
        <v>197</v>
      </c>
      <c r="ID113" s="411">
        <v>121.2</v>
      </c>
      <c r="IE113" s="412" t="s">
        <v>197</v>
      </c>
      <c r="IF113" s="412" t="s">
        <v>197</v>
      </c>
      <c r="IG113" s="412" t="s">
        <v>197</v>
      </c>
      <c r="IH113" s="411">
        <v>152.4</v>
      </c>
      <c r="II113" s="411">
        <v>84.8</v>
      </c>
      <c r="IJ113" s="411">
        <v>34.4</v>
      </c>
      <c r="IK113" s="412" t="s">
        <v>197</v>
      </c>
      <c r="IL113" s="412" t="s">
        <v>197</v>
      </c>
      <c r="IM113" s="411">
        <v>685.6</v>
      </c>
      <c r="IN113" s="411">
        <v>869</v>
      </c>
      <c r="IO113" s="411">
        <v>113.7</v>
      </c>
      <c r="IP113" s="412" t="s">
        <v>197</v>
      </c>
      <c r="IQ113" s="411">
        <v>135.30000000000001</v>
      </c>
      <c r="IR113" s="411">
        <v>79.8</v>
      </c>
      <c r="IS113" s="411">
        <v>52.8</v>
      </c>
      <c r="IT113" s="411">
        <v>62.8</v>
      </c>
      <c r="IU113" s="411">
        <v>26.2</v>
      </c>
      <c r="IV113" s="411">
        <v>42</v>
      </c>
      <c r="IW113" s="411">
        <v>38.700000000000003</v>
      </c>
      <c r="IX113" s="411">
        <v>52.5</v>
      </c>
      <c r="IY113" s="411">
        <v>80.8</v>
      </c>
      <c r="IZ113" s="411">
        <v>68.099999999999994</v>
      </c>
      <c r="JA113" s="411">
        <v>39.299999999999997</v>
      </c>
      <c r="JB113" s="412" t="s">
        <v>197</v>
      </c>
      <c r="JC113" s="411">
        <v>15.9</v>
      </c>
      <c r="JD113" s="411">
        <v>13.2</v>
      </c>
      <c r="JE113" s="411">
        <v>13.8</v>
      </c>
      <c r="JF113" s="48">
        <v>208.9</v>
      </c>
      <c r="JG113" s="48">
        <v>129.5</v>
      </c>
      <c r="JH113" s="48">
        <v>319.3</v>
      </c>
      <c r="JI113" s="48">
        <v>76.099999999999994</v>
      </c>
      <c r="JJ113" s="48">
        <v>156.69999999999999</v>
      </c>
      <c r="JK113" s="48">
        <v>162.6</v>
      </c>
      <c r="JL113" s="48">
        <v>159.6</v>
      </c>
      <c r="JM113" s="48">
        <v>156.69999999999999</v>
      </c>
      <c r="JN113" s="48">
        <v>151</v>
      </c>
      <c r="JO113" s="48">
        <v>128.69999999999999</v>
      </c>
    </row>
    <row r="114" spans="1:275">
      <c r="A114" s="45"/>
      <c r="B114" s="46" t="s">
        <v>1830</v>
      </c>
      <c r="C114" s="300" t="s">
        <v>1331</v>
      </c>
      <c r="D114" s="46" t="s">
        <v>100</v>
      </c>
      <c r="E114" s="300" t="s">
        <v>12</v>
      </c>
      <c r="F114" s="47" t="s">
        <v>197</v>
      </c>
      <c r="G114" s="47" t="s">
        <v>197</v>
      </c>
      <c r="H114" s="411">
        <v>80.099999999999994</v>
      </c>
      <c r="I114" s="411">
        <v>79.400000000000006</v>
      </c>
      <c r="J114" s="411">
        <v>75.900000000000006</v>
      </c>
      <c r="K114" s="411">
        <v>21</v>
      </c>
      <c r="L114" s="411">
        <v>36.200000000000003</v>
      </c>
      <c r="M114" s="411">
        <v>64.2</v>
      </c>
      <c r="N114" s="411">
        <v>56</v>
      </c>
      <c r="O114" s="412" t="s">
        <v>197</v>
      </c>
      <c r="P114" s="411">
        <v>70.7</v>
      </c>
      <c r="Q114" s="411">
        <v>52.7</v>
      </c>
      <c r="R114" s="411">
        <v>70.2</v>
      </c>
      <c r="S114" s="411">
        <v>61.4</v>
      </c>
      <c r="T114" s="411">
        <v>80.900000000000006</v>
      </c>
      <c r="U114" s="411">
        <v>115.2</v>
      </c>
      <c r="V114" s="412" t="s">
        <v>197</v>
      </c>
      <c r="W114" s="411">
        <v>48.5</v>
      </c>
      <c r="X114" s="412" t="s">
        <v>197</v>
      </c>
      <c r="Y114" s="411">
        <v>24.1</v>
      </c>
      <c r="Z114" s="411">
        <v>45.2</v>
      </c>
      <c r="AA114" s="411">
        <v>48.9</v>
      </c>
      <c r="AB114" s="411">
        <v>35.6</v>
      </c>
      <c r="AC114" s="411">
        <v>64.7</v>
      </c>
      <c r="AD114" s="412" t="s">
        <v>197</v>
      </c>
      <c r="AE114" s="411">
        <v>54.3</v>
      </c>
      <c r="AF114" s="411">
        <v>34.4</v>
      </c>
      <c r="AG114" s="411">
        <v>24.5</v>
      </c>
      <c r="AH114" s="411">
        <v>35.299999999999997</v>
      </c>
      <c r="AI114" s="412" t="s">
        <v>197</v>
      </c>
      <c r="AJ114" s="412" t="s">
        <v>197</v>
      </c>
      <c r="AK114" s="412" t="s">
        <v>197</v>
      </c>
      <c r="AL114" s="412" t="s">
        <v>197</v>
      </c>
      <c r="AM114" s="412" t="s">
        <v>197</v>
      </c>
      <c r="AN114" s="412" t="s">
        <v>197</v>
      </c>
      <c r="AO114" s="411">
        <v>20.5</v>
      </c>
      <c r="AP114" s="411">
        <v>20.3</v>
      </c>
      <c r="AQ114" s="412" t="s">
        <v>197</v>
      </c>
      <c r="AR114" s="411">
        <v>27.3</v>
      </c>
      <c r="AS114" s="412" t="s">
        <v>197</v>
      </c>
      <c r="AT114" s="411">
        <v>32.200000000000003</v>
      </c>
      <c r="AU114" s="412" t="s">
        <v>197</v>
      </c>
      <c r="AV114" s="411">
        <v>20</v>
      </c>
      <c r="AW114" s="412" t="s">
        <v>197</v>
      </c>
      <c r="AX114" s="412" t="s">
        <v>197</v>
      </c>
      <c r="AY114" s="411">
        <v>99.4</v>
      </c>
      <c r="AZ114" s="411">
        <v>37.5</v>
      </c>
      <c r="BA114" s="411">
        <v>38</v>
      </c>
      <c r="BB114" s="411">
        <v>38</v>
      </c>
      <c r="BC114" s="411">
        <v>74.900000000000006</v>
      </c>
      <c r="BD114" s="411">
        <v>61.4</v>
      </c>
      <c r="BE114" s="411">
        <v>64.3</v>
      </c>
      <c r="BF114" s="411">
        <v>45.1</v>
      </c>
      <c r="BG114" s="411">
        <v>46.1</v>
      </c>
      <c r="BH114" s="411">
        <v>46</v>
      </c>
      <c r="BI114" s="411">
        <v>7.4</v>
      </c>
      <c r="BJ114" s="411">
        <v>6.9</v>
      </c>
      <c r="BK114" s="411">
        <v>7.1</v>
      </c>
      <c r="BL114" s="411">
        <v>5.6</v>
      </c>
      <c r="BM114" s="411">
        <v>6.4</v>
      </c>
      <c r="BN114" s="411">
        <v>6.2</v>
      </c>
      <c r="BO114" s="412" t="s">
        <v>197</v>
      </c>
      <c r="BP114" s="412" t="s">
        <v>197</v>
      </c>
      <c r="BQ114" s="412" t="s">
        <v>197</v>
      </c>
      <c r="BR114" s="411">
        <v>0.1</v>
      </c>
      <c r="BS114" s="411">
        <v>11.5</v>
      </c>
      <c r="BT114" s="411">
        <v>6.3</v>
      </c>
      <c r="BU114" s="412" t="s">
        <v>197</v>
      </c>
      <c r="BV114" s="412" t="s">
        <v>197</v>
      </c>
      <c r="BW114" s="412" t="s">
        <v>197</v>
      </c>
      <c r="BX114" s="412" t="s">
        <v>197</v>
      </c>
      <c r="BY114" s="412" t="s">
        <v>197</v>
      </c>
      <c r="BZ114" s="412" t="s">
        <v>197</v>
      </c>
      <c r="CA114" s="412" t="s">
        <v>197</v>
      </c>
      <c r="CB114" s="412" t="s">
        <v>197</v>
      </c>
      <c r="CC114" s="412" t="s">
        <v>197</v>
      </c>
      <c r="CD114" s="412" t="s">
        <v>197</v>
      </c>
      <c r="CE114" s="412" t="s">
        <v>197</v>
      </c>
      <c r="CF114" s="412" t="s">
        <v>197</v>
      </c>
      <c r="CG114" s="412" t="s">
        <v>197</v>
      </c>
      <c r="CH114" s="412" t="s">
        <v>197</v>
      </c>
      <c r="CI114" s="412" t="s">
        <v>197</v>
      </c>
      <c r="CJ114" s="411">
        <v>24.8</v>
      </c>
      <c r="CK114" s="411">
        <v>45.4</v>
      </c>
      <c r="CL114" s="411">
        <v>37</v>
      </c>
      <c r="CM114" s="412" t="s">
        <v>197</v>
      </c>
      <c r="CN114" s="412" t="s">
        <v>197</v>
      </c>
      <c r="CO114" s="412" t="s">
        <v>197</v>
      </c>
      <c r="CP114" s="412" t="s">
        <v>197</v>
      </c>
      <c r="CQ114" s="412" t="s">
        <v>197</v>
      </c>
      <c r="CR114" s="412" t="s">
        <v>197</v>
      </c>
      <c r="CS114" s="412" t="s">
        <v>197</v>
      </c>
      <c r="CT114" s="412" t="s">
        <v>197</v>
      </c>
      <c r="CU114" s="412" t="s">
        <v>197</v>
      </c>
      <c r="CV114" s="412" t="s">
        <v>197</v>
      </c>
      <c r="CW114" s="412" t="s">
        <v>197</v>
      </c>
      <c r="CX114" s="412" t="s">
        <v>197</v>
      </c>
      <c r="CY114" s="412" t="s">
        <v>197</v>
      </c>
      <c r="CZ114" s="412" t="s">
        <v>197</v>
      </c>
      <c r="DA114" s="411">
        <v>3.6</v>
      </c>
      <c r="DB114" s="411">
        <v>29.1</v>
      </c>
      <c r="DC114" s="411">
        <v>21.4</v>
      </c>
      <c r="DD114" s="411">
        <v>10.9</v>
      </c>
      <c r="DE114" s="411">
        <v>45.4</v>
      </c>
      <c r="DF114" s="411">
        <v>24</v>
      </c>
      <c r="DG114" s="412" t="s">
        <v>197</v>
      </c>
      <c r="DH114" s="412" t="s">
        <v>197</v>
      </c>
      <c r="DI114" s="412" t="s">
        <v>197</v>
      </c>
      <c r="DJ114" s="412" t="s">
        <v>197</v>
      </c>
      <c r="DK114" s="412" t="s">
        <v>197</v>
      </c>
      <c r="DL114" s="412" t="s">
        <v>197</v>
      </c>
      <c r="DM114" s="411">
        <v>25.7</v>
      </c>
      <c r="DN114" s="411">
        <v>46.9</v>
      </c>
      <c r="DO114" s="411">
        <v>39.1</v>
      </c>
      <c r="DP114" s="412" t="s">
        <v>197</v>
      </c>
      <c r="DQ114" s="412" t="s">
        <v>197</v>
      </c>
      <c r="DR114" s="412" t="s">
        <v>197</v>
      </c>
      <c r="DS114" s="412" t="s">
        <v>197</v>
      </c>
      <c r="DT114" s="412" t="s">
        <v>197</v>
      </c>
      <c r="DU114" s="412" t="s">
        <v>197</v>
      </c>
      <c r="DV114" s="412" t="s">
        <v>197</v>
      </c>
      <c r="DW114" s="412" t="s">
        <v>197</v>
      </c>
      <c r="DX114" s="412" t="s">
        <v>197</v>
      </c>
      <c r="DY114" s="411">
        <v>9.4</v>
      </c>
      <c r="DZ114" s="411">
        <v>28.7</v>
      </c>
      <c r="EA114" s="411">
        <v>17.899999999999999</v>
      </c>
      <c r="EB114" s="412" t="s">
        <v>197</v>
      </c>
      <c r="EC114" s="412" t="s">
        <v>197</v>
      </c>
      <c r="ED114" s="412" t="s">
        <v>197</v>
      </c>
      <c r="EE114" s="412" t="s">
        <v>197</v>
      </c>
      <c r="EF114" s="411">
        <v>19.5</v>
      </c>
      <c r="EG114" s="411">
        <v>41.9</v>
      </c>
      <c r="EH114" s="411">
        <v>32.5</v>
      </c>
      <c r="EI114" s="411">
        <v>0.9</v>
      </c>
      <c r="EJ114" s="411">
        <v>10</v>
      </c>
      <c r="EK114" s="411">
        <v>6.8</v>
      </c>
      <c r="EL114" s="412" t="s">
        <v>197</v>
      </c>
      <c r="EM114" s="412" t="s">
        <v>197</v>
      </c>
      <c r="EN114" s="412" t="s">
        <v>197</v>
      </c>
      <c r="EO114" s="412" t="s">
        <v>197</v>
      </c>
      <c r="EP114" s="411">
        <v>9.5</v>
      </c>
      <c r="EQ114" s="411">
        <v>41.2</v>
      </c>
      <c r="ER114" s="411">
        <v>23.6</v>
      </c>
      <c r="ES114" s="412" t="s">
        <v>197</v>
      </c>
      <c r="ET114" s="411">
        <v>22</v>
      </c>
      <c r="EU114" s="412" t="s">
        <v>197</v>
      </c>
      <c r="EV114" s="411">
        <v>60.4</v>
      </c>
      <c r="EW114" s="411">
        <v>70.099999999999994</v>
      </c>
      <c r="EX114" s="411">
        <v>67.099999999999994</v>
      </c>
      <c r="EY114" s="411">
        <v>53.6</v>
      </c>
      <c r="EZ114" s="411">
        <v>22.1</v>
      </c>
      <c r="FA114" s="411">
        <v>55.4</v>
      </c>
      <c r="FB114" s="411">
        <v>42.3</v>
      </c>
      <c r="FC114" s="411">
        <v>6.2</v>
      </c>
      <c r="FD114" s="411">
        <v>24.2</v>
      </c>
      <c r="FE114" s="411">
        <v>57.5</v>
      </c>
      <c r="FF114" s="411">
        <v>43.4</v>
      </c>
      <c r="FG114" s="411">
        <v>106.4</v>
      </c>
      <c r="FH114" s="411">
        <v>83.3</v>
      </c>
      <c r="FI114" s="411">
        <v>99.6</v>
      </c>
      <c r="FJ114" s="411">
        <v>26.6</v>
      </c>
      <c r="FK114" s="411">
        <v>56.8</v>
      </c>
      <c r="FL114" s="411">
        <v>43.4</v>
      </c>
      <c r="FM114" s="411">
        <v>29.3</v>
      </c>
      <c r="FN114" s="411">
        <v>36.9</v>
      </c>
      <c r="FO114" s="411">
        <v>32.5</v>
      </c>
      <c r="FP114" s="411">
        <v>27.5</v>
      </c>
      <c r="FQ114" s="411">
        <v>43.5</v>
      </c>
      <c r="FR114" s="411">
        <v>38</v>
      </c>
      <c r="FS114" s="411">
        <v>31.5</v>
      </c>
      <c r="FT114" s="411">
        <v>29</v>
      </c>
      <c r="FU114" s="411">
        <v>30.6</v>
      </c>
      <c r="FV114" s="411">
        <v>30.8</v>
      </c>
      <c r="FW114" s="411">
        <v>1.9</v>
      </c>
      <c r="FX114" s="411">
        <v>30.1</v>
      </c>
      <c r="FY114" s="411">
        <v>55.1</v>
      </c>
      <c r="FZ114" s="411">
        <v>54.9</v>
      </c>
      <c r="GA114" s="411">
        <v>50.4</v>
      </c>
      <c r="GB114" s="411">
        <v>60.5</v>
      </c>
      <c r="GC114" s="411">
        <v>58.6</v>
      </c>
      <c r="GD114" s="411">
        <v>11</v>
      </c>
      <c r="GE114" s="411">
        <v>24.2</v>
      </c>
      <c r="GF114" s="411">
        <v>15.5</v>
      </c>
      <c r="GG114" s="411">
        <v>34.6</v>
      </c>
      <c r="GH114" s="411">
        <v>34.200000000000003</v>
      </c>
      <c r="GI114" s="411">
        <v>34.200000000000003</v>
      </c>
      <c r="GJ114" s="411">
        <v>1.1000000000000001</v>
      </c>
      <c r="GK114" s="411">
        <v>1.9</v>
      </c>
      <c r="GL114" s="411">
        <v>1.6</v>
      </c>
      <c r="GM114" s="411">
        <v>18.3</v>
      </c>
      <c r="GN114" s="411">
        <v>49.2</v>
      </c>
      <c r="GO114" s="411">
        <v>38.200000000000003</v>
      </c>
      <c r="GP114" s="411">
        <v>21.5</v>
      </c>
      <c r="GQ114" s="411">
        <v>35.5</v>
      </c>
      <c r="GR114" s="411">
        <v>30.5</v>
      </c>
      <c r="GS114" s="411">
        <v>10.4</v>
      </c>
      <c r="GT114" s="411">
        <v>25</v>
      </c>
      <c r="GU114" s="411">
        <v>22.1</v>
      </c>
      <c r="GV114" s="411">
        <v>44.3</v>
      </c>
      <c r="GW114" s="411">
        <v>103</v>
      </c>
      <c r="GX114" s="411">
        <v>78.900000000000006</v>
      </c>
      <c r="GY114" s="411">
        <v>40.700000000000003</v>
      </c>
      <c r="GZ114" s="411">
        <v>38</v>
      </c>
      <c r="HA114" s="411">
        <v>39.299999999999997</v>
      </c>
      <c r="HB114" s="411">
        <v>32.299999999999997</v>
      </c>
      <c r="HC114" s="411">
        <v>42.1</v>
      </c>
      <c r="HD114" s="411">
        <v>39.1</v>
      </c>
      <c r="HE114" s="412" t="s">
        <v>197</v>
      </c>
      <c r="HF114" s="412" t="s">
        <v>197</v>
      </c>
      <c r="HG114" s="412" t="s">
        <v>197</v>
      </c>
      <c r="HH114" s="411">
        <v>31.1</v>
      </c>
      <c r="HI114" s="411">
        <v>88.1</v>
      </c>
      <c r="HJ114" s="411">
        <v>80.2</v>
      </c>
      <c r="HK114" s="411">
        <v>84</v>
      </c>
      <c r="HL114" s="411">
        <v>71</v>
      </c>
      <c r="HM114" s="411">
        <v>75.5</v>
      </c>
      <c r="HN114" s="411">
        <v>74.3</v>
      </c>
      <c r="HO114" s="412" t="s">
        <v>197</v>
      </c>
      <c r="HP114" s="412" t="s">
        <v>197</v>
      </c>
      <c r="HQ114" s="412" t="s">
        <v>197</v>
      </c>
      <c r="HR114" s="412" t="s">
        <v>197</v>
      </c>
      <c r="HS114" s="412" t="s">
        <v>197</v>
      </c>
      <c r="HT114" s="412" t="s">
        <v>197</v>
      </c>
      <c r="HU114" s="411">
        <v>151.5</v>
      </c>
      <c r="HV114" s="411">
        <v>71</v>
      </c>
      <c r="HW114" s="411">
        <v>75.2</v>
      </c>
      <c r="HX114" s="412" t="s">
        <v>197</v>
      </c>
      <c r="HY114" s="412" t="s">
        <v>197</v>
      </c>
      <c r="HZ114" s="412" t="s">
        <v>197</v>
      </c>
      <c r="IA114" s="412" t="s">
        <v>197</v>
      </c>
      <c r="IB114" s="412" t="s">
        <v>197</v>
      </c>
      <c r="IC114" s="412" t="s">
        <v>197</v>
      </c>
      <c r="ID114" s="411">
        <v>76.5</v>
      </c>
      <c r="IE114" s="412" t="s">
        <v>197</v>
      </c>
      <c r="IF114" s="412" t="s">
        <v>197</v>
      </c>
      <c r="IG114" s="412" t="s">
        <v>197</v>
      </c>
      <c r="IH114" s="411">
        <v>180</v>
      </c>
      <c r="II114" s="411">
        <v>451.5</v>
      </c>
      <c r="IJ114" s="411">
        <v>325.3</v>
      </c>
      <c r="IK114" s="412" t="s">
        <v>197</v>
      </c>
      <c r="IL114" s="412" t="s">
        <v>197</v>
      </c>
      <c r="IM114" s="411">
        <v>126.1</v>
      </c>
      <c r="IN114" s="412" t="s">
        <v>197</v>
      </c>
      <c r="IO114" s="411">
        <v>299.89999999999998</v>
      </c>
      <c r="IP114" s="412" t="s">
        <v>197</v>
      </c>
      <c r="IQ114" s="411">
        <v>95.9</v>
      </c>
      <c r="IR114" s="411">
        <v>28.2</v>
      </c>
      <c r="IS114" s="411">
        <v>63.4</v>
      </c>
      <c r="IT114" s="411">
        <v>50.4</v>
      </c>
      <c r="IU114" s="411">
        <v>19.899999999999999</v>
      </c>
      <c r="IV114" s="411">
        <v>6.6</v>
      </c>
      <c r="IW114" s="411">
        <v>9.4</v>
      </c>
      <c r="IX114" s="412" t="s">
        <v>197</v>
      </c>
      <c r="IY114" s="412" t="s">
        <v>197</v>
      </c>
      <c r="IZ114" s="412" t="s">
        <v>197</v>
      </c>
      <c r="JA114" s="412" t="s">
        <v>197</v>
      </c>
      <c r="JB114" s="412" t="s">
        <v>197</v>
      </c>
      <c r="JC114" s="411">
        <v>14.4</v>
      </c>
      <c r="JD114" s="411">
        <v>19.5</v>
      </c>
      <c r="JE114" s="411">
        <v>18.399999999999999</v>
      </c>
      <c r="JF114" s="48">
        <v>865.1</v>
      </c>
      <c r="JG114" s="48">
        <v>205.6</v>
      </c>
      <c r="JH114" s="48">
        <v>202</v>
      </c>
      <c r="JI114" s="48">
        <v>49.3</v>
      </c>
      <c r="JJ114" s="48">
        <v>145.9</v>
      </c>
      <c r="JK114" s="48">
        <v>164</v>
      </c>
      <c r="JL114" s="48">
        <v>174</v>
      </c>
      <c r="JM114" s="48">
        <v>157.80000000000001</v>
      </c>
      <c r="JN114" s="48">
        <v>158.30000000000001</v>
      </c>
      <c r="JO114" s="48">
        <v>69.099999999999994</v>
      </c>
    </row>
    <row r="115" spans="1:275">
      <c r="A115" s="45"/>
      <c r="B115" s="46" t="s">
        <v>1831</v>
      </c>
      <c r="C115" s="300" t="s">
        <v>1332</v>
      </c>
      <c r="D115" s="46" t="s">
        <v>100</v>
      </c>
      <c r="E115" s="300" t="s">
        <v>12</v>
      </c>
      <c r="F115" s="47" t="s">
        <v>197</v>
      </c>
      <c r="G115" s="47" t="s">
        <v>197</v>
      </c>
      <c r="H115" s="411">
        <v>80.400000000000006</v>
      </c>
      <c r="I115" s="411">
        <v>81.099999999999994</v>
      </c>
      <c r="J115" s="411">
        <v>81.5</v>
      </c>
      <c r="K115" s="411">
        <v>122.5</v>
      </c>
      <c r="L115" s="411">
        <v>163.1</v>
      </c>
      <c r="M115" s="411">
        <v>108.4</v>
      </c>
      <c r="N115" s="411">
        <v>181.7</v>
      </c>
      <c r="O115" s="411">
        <v>237.3</v>
      </c>
      <c r="P115" s="411">
        <v>142.6</v>
      </c>
      <c r="Q115" s="411">
        <v>160.69999999999999</v>
      </c>
      <c r="R115" s="411">
        <v>79.400000000000006</v>
      </c>
      <c r="S115" s="411">
        <v>153.80000000000001</v>
      </c>
      <c r="T115" s="411">
        <v>200.5</v>
      </c>
      <c r="U115" s="411">
        <v>80.2</v>
      </c>
      <c r="V115" s="411">
        <v>71.900000000000006</v>
      </c>
      <c r="W115" s="411">
        <v>126.4</v>
      </c>
      <c r="X115" s="411">
        <v>158.69999999999999</v>
      </c>
      <c r="Y115" s="411">
        <v>96.1</v>
      </c>
      <c r="Z115" s="411">
        <v>109</v>
      </c>
      <c r="AA115" s="411">
        <v>95.5</v>
      </c>
      <c r="AB115" s="411">
        <v>116</v>
      </c>
      <c r="AC115" s="411">
        <v>163.30000000000001</v>
      </c>
      <c r="AD115" s="411">
        <v>454.2</v>
      </c>
      <c r="AE115" s="411">
        <v>163.69999999999999</v>
      </c>
      <c r="AF115" s="411">
        <v>243.9</v>
      </c>
      <c r="AG115" s="411">
        <v>107.7</v>
      </c>
      <c r="AH115" s="411">
        <v>172.9</v>
      </c>
      <c r="AI115" s="411">
        <v>242.8</v>
      </c>
      <c r="AJ115" s="411">
        <v>225.3</v>
      </c>
      <c r="AK115" s="411">
        <v>172.6</v>
      </c>
      <c r="AL115" s="412" t="s">
        <v>197</v>
      </c>
      <c r="AM115" s="411">
        <v>237.4</v>
      </c>
      <c r="AN115" s="411">
        <v>122.8</v>
      </c>
      <c r="AO115" s="411">
        <v>223.8</v>
      </c>
      <c r="AP115" s="411">
        <v>222.7</v>
      </c>
      <c r="AQ115" s="411">
        <v>419.2</v>
      </c>
      <c r="AR115" s="411">
        <v>64.599999999999994</v>
      </c>
      <c r="AS115" s="412" t="s">
        <v>197</v>
      </c>
      <c r="AT115" s="411">
        <v>152.69999999999999</v>
      </c>
      <c r="AU115" s="412" t="s">
        <v>197</v>
      </c>
      <c r="AV115" s="411">
        <v>55.1</v>
      </c>
      <c r="AW115" s="412" t="s">
        <v>197</v>
      </c>
      <c r="AX115" s="412" t="s">
        <v>197</v>
      </c>
      <c r="AY115" s="411">
        <v>22.3</v>
      </c>
      <c r="AZ115" s="411">
        <v>110.3</v>
      </c>
      <c r="BA115" s="411">
        <v>99.7</v>
      </c>
      <c r="BB115" s="411">
        <v>100.2</v>
      </c>
      <c r="BC115" s="411">
        <v>103.4</v>
      </c>
      <c r="BD115" s="411">
        <v>171.9</v>
      </c>
      <c r="BE115" s="411">
        <v>157.6</v>
      </c>
      <c r="BF115" s="411">
        <v>137.1</v>
      </c>
      <c r="BG115" s="411">
        <v>150.30000000000001</v>
      </c>
      <c r="BH115" s="411">
        <v>149.4</v>
      </c>
      <c r="BI115" s="411">
        <v>66.2</v>
      </c>
      <c r="BJ115" s="411">
        <v>101.8</v>
      </c>
      <c r="BK115" s="411">
        <v>83.6</v>
      </c>
      <c r="BL115" s="411">
        <v>28.7</v>
      </c>
      <c r="BM115" s="411">
        <v>25.7</v>
      </c>
      <c r="BN115" s="411">
        <v>26.5</v>
      </c>
      <c r="BO115" s="412" t="s">
        <v>197</v>
      </c>
      <c r="BP115" s="411">
        <v>181.5</v>
      </c>
      <c r="BQ115" s="411">
        <v>176.9</v>
      </c>
      <c r="BR115" s="411">
        <v>111.3</v>
      </c>
      <c r="BS115" s="411">
        <v>186.7</v>
      </c>
      <c r="BT115" s="411">
        <v>152.5</v>
      </c>
      <c r="BU115" s="411">
        <v>20.7</v>
      </c>
      <c r="BV115" s="411">
        <v>178.6</v>
      </c>
      <c r="BW115" s="411">
        <v>132.69999999999999</v>
      </c>
      <c r="BX115" s="411">
        <v>92</v>
      </c>
      <c r="BY115" s="411">
        <v>147.80000000000001</v>
      </c>
      <c r="BZ115" s="411">
        <v>112.5</v>
      </c>
      <c r="CA115" s="411">
        <v>34</v>
      </c>
      <c r="CB115" s="411">
        <v>52.9</v>
      </c>
      <c r="CC115" s="411">
        <v>45.9</v>
      </c>
      <c r="CD115" s="411">
        <v>61.4</v>
      </c>
      <c r="CE115" s="411">
        <v>99.2</v>
      </c>
      <c r="CF115" s="411">
        <v>81.3</v>
      </c>
      <c r="CG115" s="412" t="s">
        <v>197</v>
      </c>
      <c r="CH115" s="412" t="s">
        <v>197</v>
      </c>
      <c r="CI115" s="412" t="s">
        <v>197</v>
      </c>
      <c r="CJ115" s="411">
        <v>119.3</v>
      </c>
      <c r="CK115" s="411">
        <v>187.5</v>
      </c>
      <c r="CL115" s="411">
        <v>160.19999999999999</v>
      </c>
      <c r="CM115" s="412" t="s">
        <v>197</v>
      </c>
      <c r="CN115" s="412" t="s">
        <v>197</v>
      </c>
      <c r="CO115" s="412" t="s">
        <v>197</v>
      </c>
      <c r="CP115" s="412" t="s">
        <v>197</v>
      </c>
      <c r="CQ115" s="412" t="s">
        <v>197</v>
      </c>
      <c r="CR115" s="412" t="s">
        <v>197</v>
      </c>
      <c r="CS115" s="411">
        <v>532.70000000000005</v>
      </c>
      <c r="CT115" s="411">
        <v>216.1</v>
      </c>
      <c r="CU115" s="411">
        <v>317.60000000000002</v>
      </c>
      <c r="CV115" s="411">
        <v>273.7</v>
      </c>
      <c r="CW115" s="411">
        <v>115.2</v>
      </c>
      <c r="CX115" s="411">
        <v>182.3</v>
      </c>
      <c r="CY115" s="411">
        <v>153.9</v>
      </c>
      <c r="CZ115" s="411">
        <v>181.1</v>
      </c>
      <c r="DA115" s="411">
        <v>23.7</v>
      </c>
      <c r="DB115" s="411">
        <v>156.6</v>
      </c>
      <c r="DC115" s="411">
        <v>118.4</v>
      </c>
      <c r="DD115" s="411">
        <v>101</v>
      </c>
      <c r="DE115" s="411">
        <v>146.5</v>
      </c>
      <c r="DF115" s="411">
        <v>118.4</v>
      </c>
      <c r="DG115" s="411">
        <v>27.8</v>
      </c>
      <c r="DH115" s="411">
        <v>24.1</v>
      </c>
      <c r="DI115" s="411">
        <v>25.3</v>
      </c>
      <c r="DJ115" s="411">
        <v>63.5</v>
      </c>
      <c r="DK115" s="411">
        <v>103</v>
      </c>
      <c r="DL115" s="411">
        <v>85.3</v>
      </c>
      <c r="DM115" s="411">
        <v>120.4</v>
      </c>
      <c r="DN115" s="411">
        <v>178.2</v>
      </c>
      <c r="DO115" s="411">
        <v>157.30000000000001</v>
      </c>
      <c r="DP115" s="412" t="s">
        <v>197</v>
      </c>
      <c r="DQ115" s="412" t="s">
        <v>197</v>
      </c>
      <c r="DR115" s="412" t="s">
        <v>197</v>
      </c>
      <c r="DS115" s="412" t="s">
        <v>197</v>
      </c>
      <c r="DT115" s="412" t="s">
        <v>197</v>
      </c>
      <c r="DU115" s="412" t="s">
        <v>197</v>
      </c>
      <c r="DV115" s="411">
        <v>12.1</v>
      </c>
      <c r="DW115" s="411">
        <v>36.5</v>
      </c>
      <c r="DX115" s="411">
        <v>28.5</v>
      </c>
      <c r="DY115" s="411">
        <v>110.9</v>
      </c>
      <c r="DZ115" s="411">
        <v>93.8</v>
      </c>
      <c r="EA115" s="411">
        <v>103.2</v>
      </c>
      <c r="EB115" s="411">
        <v>59.3</v>
      </c>
      <c r="EC115" s="411">
        <v>238</v>
      </c>
      <c r="ED115" s="411">
        <v>191.8</v>
      </c>
      <c r="EE115" s="411">
        <v>26</v>
      </c>
      <c r="EF115" s="411">
        <v>158.80000000000001</v>
      </c>
      <c r="EG115" s="411">
        <v>120.2</v>
      </c>
      <c r="EH115" s="411">
        <v>136</v>
      </c>
      <c r="EI115" s="411">
        <v>224.5</v>
      </c>
      <c r="EJ115" s="411">
        <v>269.10000000000002</v>
      </c>
      <c r="EK115" s="411">
        <v>253.1</v>
      </c>
      <c r="EL115" s="412" t="s">
        <v>197</v>
      </c>
      <c r="EM115" s="411">
        <v>58.3</v>
      </c>
      <c r="EN115" s="411">
        <v>126.6</v>
      </c>
      <c r="EO115" s="411">
        <v>92</v>
      </c>
      <c r="EP115" s="411">
        <v>4.7</v>
      </c>
      <c r="EQ115" s="411">
        <v>76.2</v>
      </c>
      <c r="ER115" s="411">
        <v>36.700000000000003</v>
      </c>
      <c r="ES115" s="412" t="s">
        <v>197</v>
      </c>
      <c r="ET115" s="411">
        <v>107.3</v>
      </c>
      <c r="EU115" s="412" t="s">
        <v>197</v>
      </c>
      <c r="EV115" s="411">
        <v>106.7</v>
      </c>
      <c r="EW115" s="411">
        <v>103</v>
      </c>
      <c r="EX115" s="411">
        <v>104.2</v>
      </c>
      <c r="EY115" s="411">
        <v>44.2</v>
      </c>
      <c r="EZ115" s="411">
        <v>288.3</v>
      </c>
      <c r="FA115" s="411">
        <v>95.1</v>
      </c>
      <c r="FB115" s="411">
        <v>171</v>
      </c>
      <c r="FC115" s="411">
        <v>3</v>
      </c>
      <c r="FD115" s="411">
        <v>265.60000000000002</v>
      </c>
      <c r="FE115" s="411">
        <v>115.7</v>
      </c>
      <c r="FF115" s="411">
        <v>179.1</v>
      </c>
      <c r="FG115" s="411">
        <v>37</v>
      </c>
      <c r="FH115" s="411">
        <v>67.2</v>
      </c>
      <c r="FI115" s="411">
        <v>45.9</v>
      </c>
      <c r="FJ115" s="411">
        <v>38.799999999999997</v>
      </c>
      <c r="FK115" s="411">
        <v>54.2</v>
      </c>
      <c r="FL115" s="411">
        <v>47.4</v>
      </c>
      <c r="FM115" s="411">
        <v>86.8</v>
      </c>
      <c r="FN115" s="411">
        <v>82.6</v>
      </c>
      <c r="FO115" s="411">
        <v>85</v>
      </c>
      <c r="FP115" s="411">
        <v>342.5</v>
      </c>
      <c r="FQ115" s="411">
        <v>103.3</v>
      </c>
      <c r="FR115" s="411">
        <v>186.4</v>
      </c>
      <c r="FS115" s="411">
        <v>101.7</v>
      </c>
      <c r="FT115" s="411">
        <v>118.3</v>
      </c>
      <c r="FU115" s="411">
        <v>107.9</v>
      </c>
      <c r="FV115" s="411">
        <v>274.10000000000002</v>
      </c>
      <c r="FW115" s="411">
        <v>650</v>
      </c>
      <c r="FX115" s="411">
        <v>84.5</v>
      </c>
      <c r="FY115" s="411">
        <v>66.099999999999994</v>
      </c>
      <c r="FZ115" s="411">
        <v>66.3</v>
      </c>
      <c r="GA115" s="411">
        <v>103.3</v>
      </c>
      <c r="GB115" s="411">
        <v>112.6</v>
      </c>
      <c r="GC115" s="411">
        <v>110.9</v>
      </c>
      <c r="GD115" s="411">
        <v>107.1</v>
      </c>
      <c r="GE115" s="411">
        <v>134.6</v>
      </c>
      <c r="GF115" s="411">
        <v>116.6</v>
      </c>
      <c r="GG115" s="411">
        <v>5.3</v>
      </c>
      <c r="GH115" s="411">
        <v>19.8</v>
      </c>
      <c r="GI115" s="411">
        <v>19.7</v>
      </c>
      <c r="GJ115" s="412" t="s">
        <v>197</v>
      </c>
      <c r="GK115" s="412" t="s">
        <v>197</v>
      </c>
      <c r="GL115" s="412" t="s">
        <v>197</v>
      </c>
      <c r="GM115" s="411">
        <v>92.1</v>
      </c>
      <c r="GN115" s="411">
        <v>231.7</v>
      </c>
      <c r="GO115" s="411">
        <v>182.8</v>
      </c>
      <c r="GP115" s="411">
        <v>46</v>
      </c>
      <c r="GQ115" s="411">
        <v>60.5</v>
      </c>
      <c r="GR115" s="411">
        <v>55.4</v>
      </c>
      <c r="GS115" s="411">
        <v>99.2</v>
      </c>
      <c r="GT115" s="411">
        <v>122.2</v>
      </c>
      <c r="GU115" s="411">
        <v>117.5</v>
      </c>
      <c r="GV115" s="411">
        <v>33.799999999999997</v>
      </c>
      <c r="GW115" s="411">
        <v>26.2</v>
      </c>
      <c r="GX115" s="411">
        <v>29.3</v>
      </c>
      <c r="GY115" s="411">
        <v>99.6</v>
      </c>
      <c r="GZ115" s="411">
        <v>111.2</v>
      </c>
      <c r="HA115" s="411">
        <v>105.5</v>
      </c>
      <c r="HB115" s="411">
        <v>137.69999999999999</v>
      </c>
      <c r="HC115" s="411">
        <v>130.6</v>
      </c>
      <c r="HD115" s="411">
        <v>132.69999999999999</v>
      </c>
      <c r="HE115" s="411">
        <v>5.5</v>
      </c>
      <c r="HF115" s="411">
        <v>292.7</v>
      </c>
      <c r="HG115" s="411">
        <v>277.7</v>
      </c>
      <c r="HH115" s="411">
        <v>145.6</v>
      </c>
      <c r="HI115" s="411">
        <v>65.3</v>
      </c>
      <c r="HJ115" s="411">
        <v>62.4</v>
      </c>
      <c r="HK115" s="411">
        <v>63.8</v>
      </c>
      <c r="HL115" s="411">
        <v>67.099999999999994</v>
      </c>
      <c r="HM115" s="411">
        <v>121.1</v>
      </c>
      <c r="HN115" s="411">
        <v>106</v>
      </c>
      <c r="HO115" s="411">
        <v>129.30000000000001</v>
      </c>
      <c r="HP115" s="411">
        <v>175.9</v>
      </c>
      <c r="HQ115" s="411">
        <v>152.5</v>
      </c>
      <c r="HR115" s="411">
        <v>139.4</v>
      </c>
      <c r="HS115" s="411">
        <v>136.30000000000001</v>
      </c>
      <c r="HT115" s="411">
        <v>137.4</v>
      </c>
      <c r="HU115" s="411">
        <v>112.5</v>
      </c>
      <c r="HV115" s="411">
        <v>81.599999999999994</v>
      </c>
      <c r="HW115" s="411">
        <v>83.1</v>
      </c>
      <c r="HX115" s="412" t="s">
        <v>197</v>
      </c>
      <c r="HY115" s="412" t="s">
        <v>197</v>
      </c>
      <c r="HZ115" s="412" t="s">
        <v>197</v>
      </c>
      <c r="IA115" s="412" t="s">
        <v>197</v>
      </c>
      <c r="IB115" s="412" t="s">
        <v>197</v>
      </c>
      <c r="IC115" s="412" t="s">
        <v>197</v>
      </c>
      <c r="ID115" s="411">
        <v>12.5</v>
      </c>
      <c r="IE115" s="412" t="s">
        <v>197</v>
      </c>
      <c r="IF115" s="411">
        <v>252.3</v>
      </c>
      <c r="IG115" s="412" t="s">
        <v>197</v>
      </c>
      <c r="IH115" s="411">
        <v>140.19999999999999</v>
      </c>
      <c r="II115" s="411">
        <v>509.1</v>
      </c>
      <c r="IJ115" s="411">
        <v>581.70000000000005</v>
      </c>
      <c r="IK115" s="411">
        <v>267.39999999999998</v>
      </c>
      <c r="IL115" s="411">
        <v>455.7</v>
      </c>
      <c r="IM115" s="411">
        <v>141.69999999999999</v>
      </c>
      <c r="IN115" s="411">
        <v>81.099999999999994</v>
      </c>
      <c r="IO115" s="411">
        <v>545.1</v>
      </c>
      <c r="IP115" s="412" t="s">
        <v>197</v>
      </c>
      <c r="IQ115" s="411">
        <v>72.900000000000006</v>
      </c>
      <c r="IR115" s="411">
        <v>98.2</v>
      </c>
      <c r="IS115" s="411">
        <v>86.7</v>
      </c>
      <c r="IT115" s="411">
        <v>90.9</v>
      </c>
      <c r="IU115" s="411">
        <v>57.2</v>
      </c>
      <c r="IV115" s="411">
        <v>94.6</v>
      </c>
      <c r="IW115" s="411">
        <v>86.8</v>
      </c>
      <c r="IX115" s="412" t="s">
        <v>197</v>
      </c>
      <c r="IY115" s="411">
        <v>133.1</v>
      </c>
      <c r="IZ115" s="411">
        <v>115.2</v>
      </c>
      <c r="JA115" s="411">
        <v>127.5</v>
      </c>
      <c r="JB115" s="411">
        <v>215.4</v>
      </c>
      <c r="JC115" s="411">
        <v>13.8</v>
      </c>
      <c r="JD115" s="411">
        <v>48.3</v>
      </c>
      <c r="JE115" s="411">
        <v>40.6</v>
      </c>
      <c r="JF115" s="48">
        <v>54.3</v>
      </c>
      <c r="JG115" s="48">
        <v>127.8</v>
      </c>
      <c r="JH115" s="48">
        <v>426.6</v>
      </c>
      <c r="JI115" s="48">
        <v>105.7</v>
      </c>
      <c r="JJ115" s="48">
        <v>121.5</v>
      </c>
      <c r="JK115" s="48">
        <v>140.19999999999999</v>
      </c>
      <c r="JL115" s="48">
        <v>101.6</v>
      </c>
      <c r="JM115" s="48">
        <v>124.6</v>
      </c>
      <c r="JN115" s="48">
        <v>126.4</v>
      </c>
      <c r="JO115" s="48">
        <v>25.4</v>
      </c>
    </row>
    <row r="116" spans="1:275">
      <c r="A116" s="45"/>
      <c r="B116" s="46" t="s">
        <v>1832</v>
      </c>
      <c r="C116" s="300" t="s">
        <v>1333</v>
      </c>
      <c r="D116" s="46" t="s">
        <v>100</v>
      </c>
      <c r="E116" s="300" t="s">
        <v>12</v>
      </c>
      <c r="F116" s="47" t="s">
        <v>197</v>
      </c>
      <c r="G116" s="47" t="s">
        <v>197</v>
      </c>
      <c r="H116" s="411">
        <v>83.2</v>
      </c>
      <c r="I116" s="411">
        <v>91.2</v>
      </c>
      <c r="J116" s="411">
        <v>87.7</v>
      </c>
      <c r="K116" s="412" t="s">
        <v>197</v>
      </c>
      <c r="L116" s="411">
        <v>45.5</v>
      </c>
      <c r="M116" s="411">
        <v>96.2</v>
      </c>
      <c r="N116" s="411">
        <v>53</v>
      </c>
      <c r="O116" s="412" t="s">
        <v>197</v>
      </c>
      <c r="P116" s="411">
        <v>86.5</v>
      </c>
      <c r="Q116" s="412" t="s">
        <v>197</v>
      </c>
      <c r="R116" s="411">
        <v>87.7</v>
      </c>
      <c r="S116" s="411">
        <v>72.099999999999994</v>
      </c>
      <c r="T116" s="411">
        <v>42.9</v>
      </c>
      <c r="U116" s="411">
        <v>36.9</v>
      </c>
      <c r="V116" s="412" t="s">
        <v>197</v>
      </c>
      <c r="W116" s="412" t="s">
        <v>197</v>
      </c>
      <c r="X116" s="412" t="s">
        <v>197</v>
      </c>
      <c r="Y116" s="412" t="s">
        <v>197</v>
      </c>
      <c r="Z116" s="411">
        <v>25.4</v>
      </c>
      <c r="AA116" s="411">
        <v>21.2</v>
      </c>
      <c r="AB116" s="411">
        <v>67</v>
      </c>
      <c r="AC116" s="412" t="s">
        <v>197</v>
      </c>
      <c r="AD116" s="412" t="s">
        <v>197</v>
      </c>
      <c r="AE116" s="411">
        <v>31.1</v>
      </c>
      <c r="AF116" s="411">
        <v>59.3</v>
      </c>
      <c r="AG116" s="411">
        <v>13.8</v>
      </c>
      <c r="AH116" s="411">
        <v>27.2</v>
      </c>
      <c r="AI116" s="412" t="s">
        <v>197</v>
      </c>
      <c r="AJ116" s="412" t="s">
        <v>197</v>
      </c>
      <c r="AK116" s="412" t="s">
        <v>197</v>
      </c>
      <c r="AL116" s="412" t="s">
        <v>197</v>
      </c>
      <c r="AM116" s="412" t="s">
        <v>197</v>
      </c>
      <c r="AN116" s="412" t="s">
        <v>197</v>
      </c>
      <c r="AO116" s="412" t="s">
        <v>197</v>
      </c>
      <c r="AP116" s="412" t="s">
        <v>197</v>
      </c>
      <c r="AQ116" s="412" t="s">
        <v>197</v>
      </c>
      <c r="AR116" s="411">
        <v>104.8</v>
      </c>
      <c r="AS116" s="412" t="s">
        <v>197</v>
      </c>
      <c r="AT116" s="411">
        <v>64.599999999999994</v>
      </c>
      <c r="AU116" s="412" t="s">
        <v>197</v>
      </c>
      <c r="AV116" s="411">
        <v>94.3</v>
      </c>
      <c r="AW116" s="412" t="s">
        <v>197</v>
      </c>
      <c r="AX116" s="412" t="s">
        <v>197</v>
      </c>
      <c r="AY116" s="412" t="s">
        <v>197</v>
      </c>
      <c r="AZ116" s="411">
        <v>65.7</v>
      </c>
      <c r="BA116" s="411">
        <v>58.3</v>
      </c>
      <c r="BB116" s="411">
        <v>58.6</v>
      </c>
      <c r="BC116" s="411">
        <v>82.2</v>
      </c>
      <c r="BD116" s="411">
        <v>66.400000000000006</v>
      </c>
      <c r="BE116" s="411">
        <v>69.900000000000006</v>
      </c>
      <c r="BF116" s="411">
        <v>48.2</v>
      </c>
      <c r="BG116" s="411">
        <v>63.8</v>
      </c>
      <c r="BH116" s="411">
        <v>62.7</v>
      </c>
      <c r="BI116" s="411">
        <v>55.8</v>
      </c>
      <c r="BJ116" s="411">
        <v>81.8</v>
      </c>
      <c r="BK116" s="411">
        <v>68.599999999999994</v>
      </c>
      <c r="BL116" s="412" t="s">
        <v>197</v>
      </c>
      <c r="BM116" s="412" t="s">
        <v>197</v>
      </c>
      <c r="BN116" s="412" t="s">
        <v>197</v>
      </c>
      <c r="BO116" s="412" t="s">
        <v>197</v>
      </c>
      <c r="BP116" s="412" t="s">
        <v>197</v>
      </c>
      <c r="BQ116" s="412" t="s">
        <v>197</v>
      </c>
      <c r="BR116" s="412" t="s">
        <v>197</v>
      </c>
      <c r="BS116" s="412" t="s">
        <v>197</v>
      </c>
      <c r="BT116" s="412" t="s">
        <v>197</v>
      </c>
      <c r="BU116" s="412" t="s">
        <v>197</v>
      </c>
      <c r="BV116" s="412" t="s">
        <v>197</v>
      </c>
      <c r="BW116" s="412" t="s">
        <v>197</v>
      </c>
      <c r="BX116" s="411">
        <v>35.6</v>
      </c>
      <c r="BY116" s="411">
        <v>46</v>
      </c>
      <c r="BZ116" s="411">
        <v>39.299999999999997</v>
      </c>
      <c r="CA116" s="411">
        <v>46</v>
      </c>
      <c r="CB116" s="411">
        <v>35.1</v>
      </c>
      <c r="CC116" s="411">
        <v>39.5</v>
      </c>
      <c r="CD116" s="411">
        <v>78.7</v>
      </c>
      <c r="CE116" s="411">
        <v>112.7</v>
      </c>
      <c r="CF116" s="411">
        <v>95.8</v>
      </c>
      <c r="CG116" s="412" t="s">
        <v>197</v>
      </c>
      <c r="CH116" s="412" t="s">
        <v>197</v>
      </c>
      <c r="CI116" s="412" t="s">
        <v>197</v>
      </c>
      <c r="CJ116" s="411">
        <v>59.9</v>
      </c>
      <c r="CK116" s="411">
        <v>95.6</v>
      </c>
      <c r="CL116" s="411">
        <v>80.7</v>
      </c>
      <c r="CM116" s="412" t="s">
        <v>197</v>
      </c>
      <c r="CN116" s="412" t="s">
        <v>197</v>
      </c>
      <c r="CO116" s="412" t="s">
        <v>197</v>
      </c>
      <c r="CP116" s="412" t="s">
        <v>197</v>
      </c>
      <c r="CQ116" s="412" t="s">
        <v>197</v>
      </c>
      <c r="CR116" s="412" t="s">
        <v>197</v>
      </c>
      <c r="CS116" s="412" t="s">
        <v>197</v>
      </c>
      <c r="CT116" s="412" t="s">
        <v>197</v>
      </c>
      <c r="CU116" s="412" t="s">
        <v>197</v>
      </c>
      <c r="CV116" s="412" t="s">
        <v>197</v>
      </c>
      <c r="CW116" s="412" t="s">
        <v>197</v>
      </c>
      <c r="CX116" s="412" t="s">
        <v>197</v>
      </c>
      <c r="CY116" s="412" t="s">
        <v>197</v>
      </c>
      <c r="CZ116" s="412" t="s">
        <v>197</v>
      </c>
      <c r="DA116" s="412" t="s">
        <v>197</v>
      </c>
      <c r="DB116" s="412" t="s">
        <v>197</v>
      </c>
      <c r="DC116" s="412" t="s">
        <v>197</v>
      </c>
      <c r="DD116" s="411">
        <v>38.4</v>
      </c>
      <c r="DE116" s="411">
        <v>49</v>
      </c>
      <c r="DF116" s="411">
        <v>42.4</v>
      </c>
      <c r="DG116" s="411">
        <v>46.4</v>
      </c>
      <c r="DH116" s="411">
        <v>36</v>
      </c>
      <c r="DI116" s="411">
        <v>39.700000000000003</v>
      </c>
      <c r="DJ116" s="411">
        <v>70.3</v>
      </c>
      <c r="DK116" s="411">
        <v>140.69999999999999</v>
      </c>
      <c r="DL116" s="411">
        <v>107.6</v>
      </c>
      <c r="DM116" s="411">
        <v>60.6</v>
      </c>
      <c r="DN116" s="411">
        <v>92.9</v>
      </c>
      <c r="DO116" s="411">
        <v>80.7</v>
      </c>
      <c r="DP116" s="412" t="s">
        <v>197</v>
      </c>
      <c r="DQ116" s="412" t="s">
        <v>197</v>
      </c>
      <c r="DR116" s="412" t="s">
        <v>197</v>
      </c>
      <c r="DS116" s="412" t="s">
        <v>197</v>
      </c>
      <c r="DT116" s="412" t="s">
        <v>197</v>
      </c>
      <c r="DU116" s="412" t="s">
        <v>197</v>
      </c>
      <c r="DV116" s="412" t="s">
        <v>197</v>
      </c>
      <c r="DW116" s="412" t="s">
        <v>197</v>
      </c>
      <c r="DX116" s="412" t="s">
        <v>197</v>
      </c>
      <c r="DY116" s="412" t="s">
        <v>197</v>
      </c>
      <c r="DZ116" s="412" t="s">
        <v>197</v>
      </c>
      <c r="EA116" s="412" t="s">
        <v>197</v>
      </c>
      <c r="EB116" s="412" t="s">
        <v>197</v>
      </c>
      <c r="EC116" s="412" t="s">
        <v>197</v>
      </c>
      <c r="ED116" s="412" t="s">
        <v>197</v>
      </c>
      <c r="EE116" s="412" t="s">
        <v>197</v>
      </c>
      <c r="EF116" s="411">
        <v>60.9</v>
      </c>
      <c r="EG116" s="411">
        <v>54.9</v>
      </c>
      <c r="EH116" s="411">
        <v>57.4</v>
      </c>
      <c r="EI116" s="412" t="s">
        <v>197</v>
      </c>
      <c r="EJ116" s="412" t="s">
        <v>197</v>
      </c>
      <c r="EK116" s="412" t="s">
        <v>197</v>
      </c>
      <c r="EL116" s="412" t="s">
        <v>197</v>
      </c>
      <c r="EM116" s="412" t="s">
        <v>197</v>
      </c>
      <c r="EN116" s="412" t="s">
        <v>197</v>
      </c>
      <c r="EO116" s="412" t="s">
        <v>197</v>
      </c>
      <c r="EP116" s="412" t="s">
        <v>197</v>
      </c>
      <c r="EQ116" s="412" t="s">
        <v>197</v>
      </c>
      <c r="ER116" s="412" t="s">
        <v>197</v>
      </c>
      <c r="ES116" s="412" t="s">
        <v>197</v>
      </c>
      <c r="ET116" s="411">
        <v>19.100000000000001</v>
      </c>
      <c r="EU116" s="412" t="s">
        <v>197</v>
      </c>
      <c r="EV116" s="411">
        <v>54.7</v>
      </c>
      <c r="EW116" s="411">
        <v>63.2</v>
      </c>
      <c r="EX116" s="411">
        <v>60.5</v>
      </c>
      <c r="EY116" s="411">
        <v>41.8</v>
      </c>
      <c r="EZ116" s="411">
        <v>27.2</v>
      </c>
      <c r="FA116" s="411">
        <v>79.099999999999994</v>
      </c>
      <c r="FB116" s="411">
        <v>58.8</v>
      </c>
      <c r="FC116" s="412" t="s">
        <v>197</v>
      </c>
      <c r="FD116" s="411">
        <v>25.4</v>
      </c>
      <c r="FE116" s="411">
        <v>66.099999999999994</v>
      </c>
      <c r="FF116" s="411">
        <v>48.8</v>
      </c>
      <c r="FG116" s="411">
        <v>65.3</v>
      </c>
      <c r="FH116" s="411">
        <v>103.3</v>
      </c>
      <c r="FI116" s="411">
        <v>76.5</v>
      </c>
      <c r="FJ116" s="411">
        <v>62.3</v>
      </c>
      <c r="FK116" s="411">
        <v>121.4</v>
      </c>
      <c r="FL116" s="411">
        <v>95.1</v>
      </c>
      <c r="FM116" s="411">
        <v>28.8</v>
      </c>
      <c r="FN116" s="411">
        <v>73.7</v>
      </c>
      <c r="FO116" s="411">
        <v>47.7</v>
      </c>
      <c r="FP116" s="411">
        <v>28</v>
      </c>
      <c r="FQ116" s="411">
        <v>86.9</v>
      </c>
      <c r="FR116" s="411">
        <v>66.5</v>
      </c>
      <c r="FS116" s="411">
        <v>28.9</v>
      </c>
      <c r="FT116" s="411">
        <v>61.5</v>
      </c>
      <c r="FU116" s="411">
        <v>41.1</v>
      </c>
      <c r="FV116" s="411">
        <v>41.7</v>
      </c>
      <c r="FW116" s="411">
        <v>49.6</v>
      </c>
      <c r="FX116" s="411">
        <v>62</v>
      </c>
      <c r="FY116" s="411">
        <v>89.2</v>
      </c>
      <c r="FZ116" s="411">
        <v>89</v>
      </c>
      <c r="GA116" s="411">
        <v>48.9</v>
      </c>
      <c r="GB116" s="411">
        <v>64.099999999999994</v>
      </c>
      <c r="GC116" s="411">
        <v>61.3</v>
      </c>
      <c r="GD116" s="412" t="s">
        <v>197</v>
      </c>
      <c r="GE116" s="412" t="s">
        <v>197</v>
      </c>
      <c r="GF116" s="412" t="s">
        <v>197</v>
      </c>
      <c r="GG116" s="412" t="s">
        <v>197</v>
      </c>
      <c r="GH116" s="412" t="s">
        <v>197</v>
      </c>
      <c r="GI116" s="412" t="s">
        <v>197</v>
      </c>
      <c r="GJ116" s="412" t="s">
        <v>197</v>
      </c>
      <c r="GK116" s="412" t="s">
        <v>197</v>
      </c>
      <c r="GL116" s="412" t="s">
        <v>197</v>
      </c>
      <c r="GM116" s="411">
        <v>167.6</v>
      </c>
      <c r="GN116" s="411">
        <v>129.30000000000001</v>
      </c>
      <c r="GO116" s="411">
        <v>143.19999999999999</v>
      </c>
      <c r="GP116" s="411">
        <v>43.6</v>
      </c>
      <c r="GQ116" s="411">
        <v>79</v>
      </c>
      <c r="GR116" s="411">
        <v>66.3</v>
      </c>
      <c r="GS116" s="411">
        <v>162.5</v>
      </c>
      <c r="GT116" s="411">
        <v>243.5</v>
      </c>
      <c r="GU116" s="411">
        <v>227.1</v>
      </c>
      <c r="GV116" s="412" t="s">
        <v>197</v>
      </c>
      <c r="GW116" s="412" t="s">
        <v>197</v>
      </c>
      <c r="GX116" s="412" t="s">
        <v>197</v>
      </c>
      <c r="GY116" s="411">
        <v>56.4</v>
      </c>
      <c r="GZ116" s="411">
        <v>70.8</v>
      </c>
      <c r="HA116" s="411">
        <v>63.8</v>
      </c>
      <c r="HB116" s="411">
        <v>54.8</v>
      </c>
      <c r="HC116" s="411">
        <v>84.5</v>
      </c>
      <c r="HD116" s="411">
        <v>75.5</v>
      </c>
      <c r="HE116" s="412" t="s">
        <v>197</v>
      </c>
      <c r="HF116" s="412" t="s">
        <v>197</v>
      </c>
      <c r="HG116" s="412" t="s">
        <v>197</v>
      </c>
      <c r="HH116" s="412" t="s">
        <v>197</v>
      </c>
      <c r="HI116" s="412" t="s">
        <v>197</v>
      </c>
      <c r="HJ116" s="412" t="s">
        <v>197</v>
      </c>
      <c r="HK116" s="412" t="s">
        <v>197</v>
      </c>
      <c r="HL116" s="412" t="s">
        <v>197</v>
      </c>
      <c r="HM116" s="412" t="s">
        <v>197</v>
      </c>
      <c r="HN116" s="412" t="s">
        <v>197</v>
      </c>
      <c r="HO116" s="412" t="s">
        <v>197</v>
      </c>
      <c r="HP116" s="412" t="s">
        <v>197</v>
      </c>
      <c r="HQ116" s="412" t="s">
        <v>197</v>
      </c>
      <c r="HR116" s="412" t="s">
        <v>197</v>
      </c>
      <c r="HS116" s="412" t="s">
        <v>197</v>
      </c>
      <c r="HT116" s="412" t="s">
        <v>197</v>
      </c>
      <c r="HU116" s="411">
        <v>40</v>
      </c>
      <c r="HV116" s="411">
        <v>71.2</v>
      </c>
      <c r="HW116" s="411">
        <v>69.400000000000006</v>
      </c>
      <c r="HX116" s="412" t="s">
        <v>197</v>
      </c>
      <c r="HY116" s="412" t="s">
        <v>197</v>
      </c>
      <c r="HZ116" s="412" t="s">
        <v>197</v>
      </c>
      <c r="IA116" s="412" t="s">
        <v>197</v>
      </c>
      <c r="IB116" s="412" t="s">
        <v>197</v>
      </c>
      <c r="IC116" s="412" t="s">
        <v>197</v>
      </c>
      <c r="ID116" s="411">
        <v>3.7</v>
      </c>
      <c r="IE116" s="412" t="s">
        <v>197</v>
      </c>
      <c r="IF116" s="412" t="s">
        <v>197</v>
      </c>
      <c r="IG116" s="412" t="s">
        <v>197</v>
      </c>
      <c r="IH116" s="411">
        <v>90.5</v>
      </c>
      <c r="II116" s="412" t="s">
        <v>197</v>
      </c>
      <c r="IJ116" s="412" t="s">
        <v>197</v>
      </c>
      <c r="IK116" s="412" t="s">
        <v>197</v>
      </c>
      <c r="IL116" s="412" t="s">
        <v>197</v>
      </c>
      <c r="IM116" s="411">
        <v>2346.5</v>
      </c>
      <c r="IN116" s="411">
        <v>2583.6</v>
      </c>
      <c r="IO116" s="412" t="s">
        <v>197</v>
      </c>
      <c r="IP116" s="411">
        <v>3742.1</v>
      </c>
      <c r="IQ116" s="411">
        <v>50.1</v>
      </c>
      <c r="IR116" s="411">
        <v>40.5</v>
      </c>
      <c r="IS116" s="411">
        <v>39.299999999999997</v>
      </c>
      <c r="IT116" s="411">
        <v>39.700000000000003</v>
      </c>
      <c r="IU116" s="411">
        <v>106</v>
      </c>
      <c r="IV116" s="411">
        <v>22.4</v>
      </c>
      <c r="IW116" s="411">
        <v>39.9</v>
      </c>
      <c r="IX116" s="412" t="s">
        <v>197</v>
      </c>
      <c r="IY116" s="412" t="s">
        <v>197</v>
      </c>
      <c r="IZ116" s="412" t="s">
        <v>197</v>
      </c>
      <c r="JA116" s="412" t="s">
        <v>197</v>
      </c>
      <c r="JB116" s="412" t="s">
        <v>197</v>
      </c>
      <c r="JC116" s="411">
        <v>133.69999999999999</v>
      </c>
      <c r="JD116" s="411">
        <v>35</v>
      </c>
      <c r="JE116" s="411">
        <v>57.8</v>
      </c>
      <c r="JF116" s="48" t="s">
        <v>87</v>
      </c>
      <c r="JG116" s="48" t="s">
        <v>87</v>
      </c>
      <c r="JH116" s="48" t="s">
        <v>87</v>
      </c>
      <c r="JI116" s="48">
        <v>49.3</v>
      </c>
      <c r="JJ116" s="48">
        <v>64.2</v>
      </c>
      <c r="JK116" s="48">
        <v>95.8</v>
      </c>
      <c r="JL116" s="48">
        <v>49.6</v>
      </c>
      <c r="JM116" s="48">
        <v>79.2</v>
      </c>
      <c r="JN116" s="48">
        <v>82.1</v>
      </c>
      <c r="JO116" s="48">
        <v>437.2</v>
      </c>
    </row>
    <row r="117" spans="1:275">
      <c r="A117" s="45"/>
      <c r="B117" s="46" t="s">
        <v>1833</v>
      </c>
      <c r="C117" s="300" t="s">
        <v>1334</v>
      </c>
      <c r="D117" s="46" t="s">
        <v>100</v>
      </c>
      <c r="E117" s="300" t="s">
        <v>12</v>
      </c>
      <c r="F117" s="47" t="s">
        <v>197</v>
      </c>
      <c r="G117" s="47" t="s">
        <v>197</v>
      </c>
      <c r="H117" s="411">
        <v>75.099999999999994</v>
      </c>
      <c r="I117" s="411">
        <v>79</v>
      </c>
      <c r="J117" s="411">
        <v>77.8</v>
      </c>
      <c r="K117" s="411">
        <v>170</v>
      </c>
      <c r="L117" s="411">
        <v>52.5</v>
      </c>
      <c r="M117" s="411">
        <v>105.6</v>
      </c>
      <c r="N117" s="411">
        <v>66.8</v>
      </c>
      <c r="O117" s="411">
        <v>53.1</v>
      </c>
      <c r="P117" s="411">
        <v>91</v>
      </c>
      <c r="Q117" s="411">
        <v>22.3</v>
      </c>
      <c r="R117" s="411">
        <v>82.3</v>
      </c>
      <c r="S117" s="411">
        <v>86.2</v>
      </c>
      <c r="T117" s="411">
        <v>76.7</v>
      </c>
      <c r="U117" s="411">
        <v>96.5</v>
      </c>
      <c r="V117" s="411">
        <v>79.7</v>
      </c>
      <c r="W117" s="411">
        <v>59.5</v>
      </c>
      <c r="X117" s="411">
        <v>31.4</v>
      </c>
      <c r="Y117" s="411">
        <v>54.7</v>
      </c>
      <c r="Z117" s="411">
        <v>39.700000000000003</v>
      </c>
      <c r="AA117" s="411">
        <v>46</v>
      </c>
      <c r="AB117" s="411">
        <v>72.3</v>
      </c>
      <c r="AC117" s="411">
        <v>108.8</v>
      </c>
      <c r="AD117" s="411">
        <v>182.1</v>
      </c>
      <c r="AE117" s="411">
        <v>60.6</v>
      </c>
      <c r="AF117" s="411">
        <v>32</v>
      </c>
      <c r="AG117" s="411">
        <v>60.4</v>
      </c>
      <c r="AH117" s="411">
        <v>26.6</v>
      </c>
      <c r="AI117" s="411">
        <v>150.80000000000001</v>
      </c>
      <c r="AJ117" s="411">
        <v>29.8</v>
      </c>
      <c r="AK117" s="411">
        <v>108.1</v>
      </c>
      <c r="AL117" s="412" t="s">
        <v>197</v>
      </c>
      <c r="AM117" s="412" t="s">
        <v>197</v>
      </c>
      <c r="AN117" s="411">
        <v>58</v>
      </c>
      <c r="AO117" s="411">
        <v>35</v>
      </c>
      <c r="AP117" s="411">
        <v>35.200000000000003</v>
      </c>
      <c r="AQ117" s="411">
        <v>49.6</v>
      </c>
      <c r="AR117" s="411">
        <v>50.8</v>
      </c>
      <c r="AS117" s="412" t="s">
        <v>197</v>
      </c>
      <c r="AT117" s="411">
        <v>54.4</v>
      </c>
      <c r="AU117" s="412" t="s">
        <v>197</v>
      </c>
      <c r="AV117" s="411">
        <v>16.600000000000001</v>
      </c>
      <c r="AW117" s="412" t="s">
        <v>197</v>
      </c>
      <c r="AX117" s="411">
        <v>5.9</v>
      </c>
      <c r="AY117" s="411">
        <v>52.6</v>
      </c>
      <c r="AZ117" s="411">
        <v>55.3</v>
      </c>
      <c r="BA117" s="411">
        <v>83.3</v>
      </c>
      <c r="BB117" s="411">
        <v>82.1</v>
      </c>
      <c r="BC117" s="411">
        <v>80</v>
      </c>
      <c r="BD117" s="411">
        <v>79.3</v>
      </c>
      <c r="BE117" s="411">
        <v>79.5</v>
      </c>
      <c r="BF117" s="411">
        <v>68.2</v>
      </c>
      <c r="BG117" s="411">
        <v>64.599999999999994</v>
      </c>
      <c r="BH117" s="411">
        <v>64.900000000000006</v>
      </c>
      <c r="BI117" s="411">
        <v>23.2</v>
      </c>
      <c r="BJ117" s="411">
        <v>46.3</v>
      </c>
      <c r="BK117" s="411">
        <v>34.5</v>
      </c>
      <c r="BL117" s="411">
        <v>39.200000000000003</v>
      </c>
      <c r="BM117" s="411">
        <v>50.1</v>
      </c>
      <c r="BN117" s="411">
        <v>47.2</v>
      </c>
      <c r="BO117" s="412" t="s">
        <v>197</v>
      </c>
      <c r="BP117" s="411">
        <v>70.599999999999994</v>
      </c>
      <c r="BQ117" s="411">
        <v>77.400000000000006</v>
      </c>
      <c r="BR117" s="411">
        <v>33.299999999999997</v>
      </c>
      <c r="BS117" s="411">
        <v>64</v>
      </c>
      <c r="BT117" s="411">
        <v>49.9</v>
      </c>
      <c r="BU117" s="411">
        <v>77.900000000000006</v>
      </c>
      <c r="BV117" s="411">
        <v>116.8</v>
      </c>
      <c r="BW117" s="411">
        <v>104.8</v>
      </c>
      <c r="BX117" s="411">
        <v>39.5</v>
      </c>
      <c r="BY117" s="411">
        <v>66.400000000000006</v>
      </c>
      <c r="BZ117" s="411">
        <v>49.2</v>
      </c>
      <c r="CA117" s="411">
        <v>26.5</v>
      </c>
      <c r="CB117" s="411">
        <v>43.3</v>
      </c>
      <c r="CC117" s="411">
        <v>36.799999999999997</v>
      </c>
      <c r="CD117" s="411">
        <v>26.7</v>
      </c>
      <c r="CE117" s="411">
        <v>26.4</v>
      </c>
      <c r="CF117" s="411">
        <v>26.6</v>
      </c>
      <c r="CG117" s="412" t="s">
        <v>197</v>
      </c>
      <c r="CH117" s="412" t="s">
        <v>197</v>
      </c>
      <c r="CI117" s="412" t="s">
        <v>197</v>
      </c>
      <c r="CJ117" s="411">
        <v>53.7</v>
      </c>
      <c r="CK117" s="411">
        <v>86.5</v>
      </c>
      <c r="CL117" s="411">
        <v>73.099999999999994</v>
      </c>
      <c r="CM117" s="412" t="s">
        <v>197</v>
      </c>
      <c r="CN117" s="412" t="s">
        <v>197</v>
      </c>
      <c r="CO117" s="412" t="s">
        <v>197</v>
      </c>
      <c r="CP117" s="412" t="s">
        <v>197</v>
      </c>
      <c r="CQ117" s="412" t="s">
        <v>197</v>
      </c>
      <c r="CR117" s="412" t="s">
        <v>197</v>
      </c>
      <c r="CS117" s="412" t="s">
        <v>197</v>
      </c>
      <c r="CT117" s="412" t="s">
        <v>197</v>
      </c>
      <c r="CU117" s="412" t="s">
        <v>197</v>
      </c>
      <c r="CV117" s="412" t="s">
        <v>197</v>
      </c>
      <c r="CW117" s="411">
        <v>36.9</v>
      </c>
      <c r="CX117" s="411">
        <v>66.8</v>
      </c>
      <c r="CY117" s="411">
        <v>53.9</v>
      </c>
      <c r="CZ117" s="411">
        <v>64</v>
      </c>
      <c r="DA117" s="411">
        <v>75.3</v>
      </c>
      <c r="DB117" s="411">
        <v>105.6</v>
      </c>
      <c r="DC117" s="411">
        <v>96.4</v>
      </c>
      <c r="DD117" s="411">
        <v>43.9</v>
      </c>
      <c r="DE117" s="411">
        <v>81.599999999999994</v>
      </c>
      <c r="DF117" s="411">
        <v>58.2</v>
      </c>
      <c r="DG117" s="411">
        <v>28.6</v>
      </c>
      <c r="DH117" s="411">
        <v>39.299999999999997</v>
      </c>
      <c r="DI117" s="411">
        <v>35.700000000000003</v>
      </c>
      <c r="DJ117" s="411">
        <v>26.9</v>
      </c>
      <c r="DK117" s="411">
        <v>29.5</v>
      </c>
      <c r="DL117" s="411">
        <v>28.3</v>
      </c>
      <c r="DM117" s="411">
        <v>57.8</v>
      </c>
      <c r="DN117" s="411">
        <v>86.2</v>
      </c>
      <c r="DO117" s="411">
        <v>75.7</v>
      </c>
      <c r="DP117" s="412" t="s">
        <v>197</v>
      </c>
      <c r="DQ117" s="412" t="s">
        <v>197</v>
      </c>
      <c r="DR117" s="412" t="s">
        <v>197</v>
      </c>
      <c r="DS117" s="412" t="s">
        <v>197</v>
      </c>
      <c r="DT117" s="412" t="s">
        <v>197</v>
      </c>
      <c r="DU117" s="412" t="s">
        <v>197</v>
      </c>
      <c r="DV117" s="411">
        <v>56</v>
      </c>
      <c r="DW117" s="411">
        <v>153.9</v>
      </c>
      <c r="DX117" s="411">
        <v>120.5</v>
      </c>
      <c r="DY117" s="411">
        <v>17.3</v>
      </c>
      <c r="DZ117" s="411">
        <v>19.899999999999999</v>
      </c>
      <c r="EA117" s="411">
        <v>18.399999999999999</v>
      </c>
      <c r="EB117" s="411">
        <v>11.7</v>
      </c>
      <c r="EC117" s="411">
        <v>96.4</v>
      </c>
      <c r="ED117" s="411">
        <v>73.3</v>
      </c>
      <c r="EE117" s="411">
        <v>20.399999999999999</v>
      </c>
      <c r="EF117" s="411">
        <v>35.700000000000003</v>
      </c>
      <c r="EG117" s="411">
        <v>100.4</v>
      </c>
      <c r="EH117" s="411">
        <v>73.3</v>
      </c>
      <c r="EI117" s="412" t="s">
        <v>197</v>
      </c>
      <c r="EJ117" s="412" t="s">
        <v>197</v>
      </c>
      <c r="EK117" s="412" t="s">
        <v>197</v>
      </c>
      <c r="EL117" s="412" t="s">
        <v>197</v>
      </c>
      <c r="EM117" s="411">
        <v>37.6</v>
      </c>
      <c r="EN117" s="411">
        <v>123.6</v>
      </c>
      <c r="EO117" s="411">
        <v>80.3</v>
      </c>
      <c r="EP117" s="412" t="s">
        <v>197</v>
      </c>
      <c r="EQ117" s="412" t="s">
        <v>197</v>
      </c>
      <c r="ER117" s="412" t="s">
        <v>197</v>
      </c>
      <c r="ES117" s="412" t="s">
        <v>197</v>
      </c>
      <c r="ET117" s="411">
        <v>11.2</v>
      </c>
      <c r="EU117" s="412" t="s">
        <v>197</v>
      </c>
      <c r="EV117" s="411">
        <v>71.7</v>
      </c>
      <c r="EW117" s="411">
        <v>92</v>
      </c>
      <c r="EX117" s="411">
        <v>85.7</v>
      </c>
      <c r="EY117" s="411">
        <v>104.1</v>
      </c>
      <c r="EZ117" s="411">
        <v>56.9</v>
      </c>
      <c r="FA117" s="411">
        <v>80.2</v>
      </c>
      <c r="FB117" s="411">
        <v>71</v>
      </c>
      <c r="FC117" s="411">
        <v>8.6999999999999993</v>
      </c>
      <c r="FD117" s="411">
        <v>60</v>
      </c>
      <c r="FE117" s="411">
        <v>88</v>
      </c>
      <c r="FF117" s="411">
        <v>76.099999999999994</v>
      </c>
      <c r="FG117" s="411">
        <v>116.7</v>
      </c>
      <c r="FH117" s="411">
        <v>110.3</v>
      </c>
      <c r="FI117" s="411">
        <v>114.8</v>
      </c>
      <c r="FJ117" s="411">
        <v>75.7</v>
      </c>
      <c r="FK117" s="411">
        <v>41.9</v>
      </c>
      <c r="FL117" s="411">
        <v>56.9</v>
      </c>
      <c r="FM117" s="411">
        <v>44.9</v>
      </c>
      <c r="FN117" s="411">
        <v>81.599999999999994</v>
      </c>
      <c r="FO117" s="411">
        <v>60.4</v>
      </c>
      <c r="FP117" s="411">
        <v>74.599999999999994</v>
      </c>
      <c r="FQ117" s="411">
        <v>71.5</v>
      </c>
      <c r="FR117" s="411">
        <v>72.599999999999994</v>
      </c>
      <c r="FS117" s="411">
        <v>53.3</v>
      </c>
      <c r="FT117" s="411">
        <v>99.1</v>
      </c>
      <c r="FU117" s="411">
        <v>70.5</v>
      </c>
      <c r="FV117" s="411">
        <v>60.8</v>
      </c>
      <c r="FW117" s="411">
        <v>36.299999999999997</v>
      </c>
      <c r="FX117" s="411">
        <v>86.7</v>
      </c>
      <c r="FY117" s="411">
        <v>77.900000000000006</v>
      </c>
      <c r="FZ117" s="411">
        <v>78</v>
      </c>
      <c r="GA117" s="411">
        <v>60.1</v>
      </c>
      <c r="GB117" s="411">
        <v>77.8</v>
      </c>
      <c r="GC117" s="411">
        <v>74.5</v>
      </c>
      <c r="GD117" s="411">
        <v>58</v>
      </c>
      <c r="GE117" s="411">
        <v>56.5</v>
      </c>
      <c r="GF117" s="411">
        <v>57.5</v>
      </c>
      <c r="GG117" s="411">
        <v>16.2</v>
      </c>
      <c r="GH117" s="411">
        <v>51.1</v>
      </c>
      <c r="GI117" s="411">
        <v>50.9</v>
      </c>
      <c r="GJ117" s="411">
        <v>13.1</v>
      </c>
      <c r="GK117" s="411">
        <v>10</v>
      </c>
      <c r="GL117" s="411">
        <v>11.1</v>
      </c>
      <c r="GM117" s="411">
        <v>117.5</v>
      </c>
      <c r="GN117" s="411">
        <v>73.5</v>
      </c>
      <c r="GO117" s="411">
        <v>89.2</v>
      </c>
      <c r="GP117" s="411">
        <v>71.400000000000006</v>
      </c>
      <c r="GQ117" s="411">
        <v>73.599999999999994</v>
      </c>
      <c r="GR117" s="411">
        <v>72.8</v>
      </c>
      <c r="GS117" s="411">
        <v>43.1</v>
      </c>
      <c r="GT117" s="411">
        <v>58.9</v>
      </c>
      <c r="GU117" s="411">
        <v>55.7</v>
      </c>
      <c r="GV117" s="411">
        <v>67.099999999999994</v>
      </c>
      <c r="GW117" s="411">
        <v>121.6</v>
      </c>
      <c r="GX117" s="411">
        <v>99.2</v>
      </c>
      <c r="GY117" s="411">
        <v>64</v>
      </c>
      <c r="GZ117" s="411">
        <v>61.7</v>
      </c>
      <c r="HA117" s="411">
        <v>62.8</v>
      </c>
      <c r="HB117" s="411">
        <v>59.7</v>
      </c>
      <c r="HC117" s="411">
        <v>78.7</v>
      </c>
      <c r="HD117" s="411">
        <v>72.900000000000006</v>
      </c>
      <c r="HE117" s="411">
        <v>7.9</v>
      </c>
      <c r="HF117" s="411">
        <v>36.6</v>
      </c>
      <c r="HG117" s="411">
        <v>35</v>
      </c>
      <c r="HH117" s="411">
        <v>12.4</v>
      </c>
      <c r="HI117" s="411">
        <v>20.7</v>
      </c>
      <c r="HJ117" s="411">
        <v>17.3</v>
      </c>
      <c r="HK117" s="411">
        <v>18.899999999999999</v>
      </c>
      <c r="HL117" s="411">
        <v>19</v>
      </c>
      <c r="HM117" s="411">
        <v>37.4</v>
      </c>
      <c r="HN117" s="411">
        <v>32.299999999999997</v>
      </c>
      <c r="HO117" s="411">
        <v>92.8</v>
      </c>
      <c r="HP117" s="411">
        <v>98.9</v>
      </c>
      <c r="HQ117" s="411">
        <v>95.8</v>
      </c>
      <c r="HR117" s="411">
        <v>94.9</v>
      </c>
      <c r="HS117" s="411">
        <v>130.5</v>
      </c>
      <c r="HT117" s="411">
        <v>118.2</v>
      </c>
      <c r="HU117" s="411">
        <v>103.6</v>
      </c>
      <c r="HV117" s="411">
        <v>90.2</v>
      </c>
      <c r="HW117" s="411">
        <v>90.9</v>
      </c>
      <c r="HX117" s="412" t="s">
        <v>197</v>
      </c>
      <c r="HY117" s="412" t="s">
        <v>197</v>
      </c>
      <c r="HZ117" s="411">
        <v>13.5</v>
      </c>
      <c r="IA117" s="411">
        <v>173</v>
      </c>
      <c r="IB117" s="411">
        <v>26.1</v>
      </c>
      <c r="IC117" s="411">
        <v>105.6</v>
      </c>
      <c r="ID117" s="411">
        <v>56.8</v>
      </c>
      <c r="IE117" s="412" t="s">
        <v>197</v>
      </c>
      <c r="IF117" s="412" t="s">
        <v>197</v>
      </c>
      <c r="IG117" s="412" t="s">
        <v>197</v>
      </c>
      <c r="IH117" s="411">
        <v>141.1</v>
      </c>
      <c r="II117" s="411">
        <v>137.6</v>
      </c>
      <c r="IJ117" s="411">
        <v>130.4</v>
      </c>
      <c r="IK117" s="411">
        <v>82</v>
      </c>
      <c r="IL117" s="412" t="s">
        <v>197</v>
      </c>
      <c r="IM117" s="411">
        <v>29.6</v>
      </c>
      <c r="IN117" s="412" t="s">
        <v>197</v>
      </c>
      <c r="IO117" s="411">
        <v>79.3</v>
      </c>
      <c r="IP117" s="412" t="s">
        <v>197</v>
      </c>
      <c r="IQ117" s="411">
        <v>37.4</v>
      </c>
      <c r="IR117" s="411">
        <v>34.1</v>
      </c>
      <c r="IS117" s="411">
        <v>39.4</v>
      </c>
      <c r="IT117" s="411">
        <v>37.5</v>
      </c>
      <c r="IU117" s="411">
        <v>16.100000000000001</v>
      </c>
      <c r="IV117" s="411">
        <v>7.5</v>
      </c>
      <c r="IW117" s="411">
        <v>9.3000000000000007</v>
      </c>
      <c r="IX117" s="412" t="s">
        <v>197</v>
      </c>
      <c r="IY117" s="412" t="s">
        <v>197</v>
      </c>
      <c r="IZ117" s="412" t="s">
        <v>197</v>
      </c>
      <c r="JA117" s="412" t="s">
        <v>197</v>
      </c>
      <c r="JB117" s="411">
        <v>398.9</v>
      </c>
      <c r="JC117" s="411">
        <v>32</v>
      </c>
      <c r="JD117" s="411">
        <v>22.8</v>
      </c>
      <c r="JE117" s="411">
        <v>24.9</v>
      </c>
      <c r="JF117" s="48">
        <v>209.5</v>
      </c>
      <c r="JG117" s="48">
        <v>114.8</v>
      </c>
      <c r="JH117" s="48">
        <v>265</v>
      </c>
      <c r="JI117" s="48">
        <v>59.3</v>
      </c>
      <c r="JJ117" s="48">
        <v>124</v>
      </c>
      <c r="JK117" s="48">
        <v>104.6</v>
      </c>
      <c r="JL117" s="48">
        <v>152.69999999999999</v>
      </c>
      <c r="JM117" s="48">
        <v>153.80000000000001</v>
      </c>
      <c r="JN117" s="48">
        <v>151</v>
      </c>
      <c r="JO117" s="48">
        <v>101.5</v>
      </c>
    </row>
    <row r="118" spans="1:275">
      <c r="A118" s="45"/>
      <c r="B118" s="46" t="s">
        <v>1834</v>
      </c>
      <c r="C118" s="300" t="s">
        <v>1335</v>
      </c>
      <c r="D118" s="46" t="s">
        <v>100</v>
      </c>
      <c r="E118" s="300" t="s">
        <v>12</v>
      </c>
      <c r="F118" s="47" t="s">
        <v>197</v>
      </c>
      <c r="G118" s="47" t="s">
        <v>197</v>
      </c>
      <c r="H118" s="411">
        <v>100.7</v>
      </c>
      <c r="I118" s="411">
        <v>101.3</v>
      </c>
      <c r="J118" s="411">
        <v>93.1</v>
      </c>
      <c r="K118" s="411">
        <v>31.4</v>
      </c>
      <c r="L118" s="411">
        <v>62.2</v>
      </c>
      <c r="M118" s="411">
        <v>93.1</v>
      </c>
      <c r="N118" s="411">
        <v>66.400000000000006</v>
      </c>
      <c r="O118" s="411">
        <v>36.6</v>
      </c>
      <c r="P118" s="411">
        <v>98.6</v>
      </c>
      <c r="Q118" s="411">
        <v>58.7</v>
      </c>
      <c r="R118" s="411">
        <v>112.7</v>
      </c>
      <c r="S118" s="411">
        <v>80.3</v>
      </c>
      <c r="T118" s="411">
        <v>65.400000000000006</v>
      </c>
      <c r="U118" s="411">
        <v>120.1</v>
      </c>
      <c r="V118" s="411">
        <v>71.7</v>
      </c>
      <c r="W118" s="411">
        <v>68.2</v>
      </c>
      <c r="X118" s="411">
        <v>51.5</v>
      </c>
      <c r="Y118" s="411">
        <v>87.8</v>
      </c>
      <c r="Z118" s="411">
        <v>109</v>
      </c>
      <c r="AA118" s="411">
        <v>205.3</v>
      </c>
      <c r="AB118" s="411">
        <v>86.9</v>
      </c>
      <c r="AC118" s="411">
        <v>102.9</v>
      </c>
      <c r="AD118" s="412" t="s">
        <v>197</v>
      </c>
      <c r="AE118" s="411">
        <v>99.5</v>
      </c>
      <c r="AF118" s="411">
        <v>91.8</v>
      </c>
      <c r="AG118" s="411">
        <v>116.5</v>
      </c>
      <c r="AH118" s="411">
        <v>64.5</v>
      </c>
      <c r="AI118" s="412" t="s">
        <v>197</v>
      </c>
      <c r="AJ118" s="411">
        <v>124.1</v>
      </c>
      <c r="AK118" s="411">
        <v>44.7</v>
      </c>
      <c r="AL118" s="412" t="s">
        <v>197</v>
      </c>
      <c r="AM118" s="411">
        <v>122.8</v>
      </c>
      <c r="AN118" s="411">
        <v>111.5</v>
      </c>
      <c r="AO118" s="411">
        <v>111.5</v>
      </c>
      <c r="AP118" s="411">
        <v>111.5</v>
      </c>
      <c r="AQ118" s="412" t="s">
        <v>197</v>
      </c>
      <c r="AR118" s="411">
        <v>45.6</v>
      </c>
      <c r="AS118" s="412" t="s">
        <v>197</v>
      </c>
      <c r="AT118" s="411">
        <v>65.2</v>
      </c>
      <c r="AU118" s="412" t="s">
        <v>197</v>
      </c>
      <c r="AV118" s="411">
        <v>44.7</v>
      </c>
      <c r="AW118" s="411">
        <v>405.3</v>
      </c>
      <c r="AX118" s="411">
        <v>92.9</v>
      </c>
      <c r="AY118" s="412" t="s">
        <v>197</v>
      </c>
      <c r="AZ118" s="411">
        <v>41.2</v>
      </c>
      <c r="BA118" s="411">
        <v>92.7</v>
      </c>
      <c r="BB118" s="411">
        <v>90.4</v>
      </c>
      <c r="BC118" s="411">
        <v>96.9</v>
      </c>
      <c r="BD118" s="411">
        <v>105.6</v>
      </c>
      <c r="BE118" s="411">
        <v>103.7</v>
      </c>
      <c r="BF118" s="411">
        <v>64.8</v>
      </c>
      <c r="BG118" s="411">
        <v>71.099999999999994</v>
      </c>
      <c r="BH118" s="411">
        <v>70.599999999999994</v>
      </c>
      <c r="BI118" s="411">
        <v>79.2</v>
      </c>
      <c r="BJ118" s="411">
        <v>109.4</v>
      </c>
      <c r="BK118" s="411">
        <v>94</v>
      </c>
      <c r="BL118" s="411">
        <v>89.8</v>
      </c>
      <c r="BM118" s="411">
        <v>83</v>
      </c>
      <c r="BN118" s="411">
        <v>84.8</v>
      </c>
      <c r="BO118" s="412" t="s">
        <v>197</v>
      </c>
      <c r="BP118" s="412" t="s">
        <v>197</v>
      </c>
      <c r="BQ118" s="412" t="s">
        <v>197</v>
      </c>
      <c r="BR118" s="411">
        <v>67.8</v>
      </c>
      <c r="BS118" s="411">
        <v>81.3</v>
      </c>
      <c r="BT118" s="411">
        <v>75.099999999999994</v>
      </c>
      <c r="BU118" s="411">
        <v>150.9</v>
      </c>
      <c r="BV118" s="411">
        <v>124.9</v>
      </c>
      <c r="BW118" s="411">
        <v>132.80000000000001</v>
      </c>
      <c r="BX118" s="411">
        <v>59.2</v>
      </c>
      <c r="BY118" s="411">
        <v>64</v>
      </c>
      <c r="BZ118" s="411">
        <v>60.9</v>
      </c>
      <c r="CA118" s="412" t="s">
        <v>197</v>
      </c>
      <c r="CB118" s="412" t="s">
        <v>197</v>
      </c>
      <c r="CC118" s="412" t="s">
        <v>197</v>
      </c>
      <c r="CD118" s="411">
        <v>140.19999999999999</v>
      </c>
      <c r="CE118" s="411">
        <v>130.6</v>
      </c>
      <c r="CF118" s="411">
        <v>135.30000000000001</v>
      </c>
      <c r="CG118" s="412" t="s">
        <v>197</v>
      </c>
      <c r="CH118" s="412" t="s">
        <v>197</v>
      </c>
      <c r="CI118" s="412" t="s">
        <v>197</v>
      </c>
      <c r="CJ118" s="411">
        <v>149.30000000000001</v>
      </c>
      <c r="CK118" s="411">
        <v>123.9</v>
      </c>
      <c r="CL118" s="411">
        <v>134.19999999999999</v>
      </c>
      <c r="CM118" s="412" t="s">
        <v>197</v>
      </c>
      <c r="CN118" s="412" t="s">
        <v>197</v>
      </c>
      <c r="CO118" s="412" t="s">
        <v>197</v>
      </c>
      <c r="CP118" s="412" t="s">
        <v>197</v>
      </c>
      <c r="CQ118" s="412" t="s">
        <v>197</v>
      </c>
      <c r="CR118" s="412" t="s">
        <v>197</v>
      </c>
      <c r="CS118" s="412" t="s">
        <v>197</v>
      </c>
      <c r="CT118" s="412" t="s">
        <v>197</v>
      </c>
      <c r="CU118" s="412" t="s">
        <v>197</v>
      </c>
      <c r="CV118" s="412" t="s">
        <v>197</v>
      </c>
      <c r="CW118" s="411">
        <v>89.3</v>
      </c>
      <c r="CX118" s="411">
        <v>116.4</v>
      </c>
      <c r="CY118" s="411">
        <v>104.8</v>
      </c>
      <c r="CZ118" s="411">
        <v>118.1</v>
      </c>
      <c r="DA118" s="411">
        <v>167.5</v>
      </c>
      <c r="DB118" s="411">
        <v>124.5</v>
      </c>
      <c r="DC118" s="411">
        <v>137.4</v>
      </c>
      <c r="DD118" s="411">
        <v>61.3</v>
      </c>
      <c r="DE118" s="411">
        <v>94.1</v>
      </c>
      <c r="DF118" s="411">
        <v>73.8</v>
      </c>
      <c r="DG118" s="412" t="s">
        <v>197</v>
      </c>
      <c r="DH118" s="412" t="s">
        <v>197</v>
      </c>
      <c r="DI118" s="412" t="s">
        <v>197</v>
      </c>
      <c r="DJ118" s="411">
        <v>162.80000000000001</v>
      </c>
      <c r="DK118" s="411">
        <v>139.4</v>
      </c>
      <c r="DL118" s="411">
        <v>150.1</v>
      </c>
      <c r="DM118" s="411">
        <v>93</v>
      </c>
      <c r="DN118" s="411">
        <v>123.9</v>
      </c>
      <c r="DO118" s="411">
        <v>112.5</v>
      </c>
      <c r="DP118" s="412" t="s">
        <v>197</v>
      </c>
      <c r="DQ118" s="412" t="s">
        <v>197</v>
      </c>
      <c r="DR118" s="412" t="s">
        <v>197</v>
      </c>
      <c r="DS118" s="412" t="s">
        <v>197</v>
      </c>
      <c r="DT118" s="412" t="s">
        <v>197</v>
      </c>
      <c r="DU118" s="412" t="s">
        <v>197</v>
      </c>
      <c r="DV118" s="411">
        <v>132.30000000000001</v>
      </c>
      <c r="DW118" s="411">
        <v>83.4</v>
      </c>
      <c r="DX118" s="411">
        <v>99.9</v>
      </c>
      <c r="DY118" s="412" t="s">
        <v>197</v>
      </c>
      <c r="DZ118" s="412" t="s">
        <v>197</v>
      </c>
      <c r="EA118" s="412" t="s">
        <v>197</v>
      </c>
      <c r="EB118" s="412" t="s">
        <v>197</v>
      </c>
      <c r="EC118" s="412" t="s">
        <v>197</v>
      </c>
      <c r="ED118" s="412" t="s">
        <v>197</v>
      </c>
      <c r="EE118" s="411">
        <v>509.8</v>
      </c>
      <c r="EF118" s="411">
        <v>121.1</v>
      </c>
      <c r="EG118" s="411">
        <v>132</v>
      </c>
      <c r="EH118" s="411">
        <v>127.5</v>
      </c>
      <c r="EI118" s="412" t="s">
        <v>197</v>
      </c>
      <c r="EJ118" s="412" t="s">
        <v>197</v>
      </c>
      <c r="EK118" s="412" t="s">
        <v>197</v>
      </c>
      <c r="EL118" s="412" t="s">
        <v>197</v>
      </c>
      <c r="EM118" s="412" t="s">
        <v>197</v>
      </c>
      <c r="EN118" s="412" t="s">
        <v>197</v>
      </c>
      <c r="EO118" s="412" t="s">
        <v>197</v>
      </c>
      <c r="EP118" s="412" t="s">
        <v>197</v>
      </c>
      <c r="EQ118" s="412" t="s">
        <v>197</v>
      </c>
      <c r="ER118" s="412" t="s">
        <v>197</v>
      </c>
      <c r="ES118" s="412" t="s">
        <v>197</v>
      </c>
      <c r="ET118" s="411">
        <v>76.7</v>
      </c>
      <c r="EU118" s="412" t="s">
        <v>197</v>
      </c>
      <c r="EV118" s="411">
        <v>82.8</v>
      </c>
      <c r="EW118" s="411">
        <v>110.4</v>
      </c>
      <c r="EX118" s="411">
        <v>101.9</v>
      </c>
      <c r="EY118" s="411">
        <v>29.4</v>
      </c>
      <c r="EZ118" s="411">
        <v>116.2</v>
      </c>
      <c r="FA118" s="411">
        <v>65.5</v>
      </c>
      <c r="FB118" s="411">
        <v>85.4</v>
      </c>
      <c r="FC118" s="411">
        <v>115.2</v>
      </c>
      <c r="FD118" s="411">
        <v>103.4</v>
      </c>
      <c r="FE118" s="411">
        <v>63.8</v>
      </c>
      <c r="FF118" s="411">
        <v>80.599999999999994</v>
      </c>
      <c r="FG118" s="411">
        <v>486</v>
      </c>
      <c r="FH118" s="411">
        <v>667.6</v>
      </c>
      <c r="FI118" s="411">
        <v>539.6</v>
      </c>
      <c r="FJ118" s="411">
        <v>48.1</v>
      </c>
      <c r="FK118" s="411">
        <v>59.2</v>
      </c>
      <c r="FL118" s="411">
        <v>54.3</v>
      </c>
      <c r="FM118" s="411">
        <v>69.8</v>
      </c>
      <c r="FN118" s="411">
        <v>66.8</v>
      </c>
      <c r="FO118" s="411">
        <v>68.5</v>
      </c>
      <c r="FP118" s="411">
        <v>129.80000000000001</v>
      </c>
      <c r="FQ118" s="411">
        <v>69.7</v>
      </c>
      <c r="FR118" s="411">
        <v>90.6</v>
      </c>
      <c r="FS118" s="411">
        <v>66.2</v>
      </c>
      <c r="FT118" s="411">
        <v>58</v>
      </c>
      <c r="FU118" s="411">
        <v>63.1</v>
      </c>
      <c r="FV118" s="411">
        <v>77.8</v>
      </c>
      <c r="FW118" s="411">
        <v>30</v>
      </c>
      <c r="FX118" s="411">
        <v>78</v>
      </c>
      <c r="FY118" s="411">
        <v>120.8</v>
      </c>
      <c r="FZ118" s="411">
        <v>120.4</v>
      </c>
      <c r="GA118" s="411">
        <v>79.900000000000006</v>
      </c>
      <c r="GB118" s="411">
        <v>97.5</v>
      </c>
      <c r="GC118" s="411">
        <v>94.2</v>
      </c>
      <c r="GD118" s="411">
        <v>7.6</v>
      </c>
      <c r="GE118" s="411">
        <v>21.6</v>
      </c>
      <c r="GF118" s="411">
        <v>12.4</v>
      </c>
      <c r="GG118" s="411">
        <v>107.8</v>
      </c>
      <c r="GH118" s="411">
        <v>85.2</v>
      </c>
      <c r="GI118" s="411">
        <v>85.3</v>
      </c>
      <c r="GJ118" s="412" t="s">
        <v>197</v>
      </c>
      <c r="GK118" s="412" t="s">
        <v>197</v>
      </c>
      <c r="GL118" s="412" t="s">
        <v>197</v>
      </c>
      <c r="GM118" s="411">
        <v>237.1</v>
      </c>
      <c r="GN118" s="411">
        <v>53.5</v>
      </c>
      <c r="GO118" s="411">
        <v>118.7</v>
      </c>
      <c r="GP118" s="411">
        <v>13.7</v>
      </c>
      <c r="GQ118" s="411">
        <v>87</v>
      </c>
      <c r="GR118" s="411">
        <v>60.8</v>
      </c>
      <c r="GS118" s="411">
        <v>495.4</v>
      </c>
      <c r="GT118" s="411">
        <v>132.30000000000001</v>
      </c>
      <c r="GU118" s="411">
        <v>205.7</v>
      </c>
      <c r="GV118" s="411">
        <v>269.5</v>
      </c>
      <c r="GW118" s="411">
        <v>268.5</v>
      </c>
      <c r="GX118" s="411">
        <v>268.89999999999998</v>
      </c>
      <c r="GY118" s="411">
        <v>83.4</v>
      </c>
      <c r="GZ118" s="411">
        <v>101.7</v>
      </c>
      <c r="HA118" s="411">
        <v>92.8</v>
      </c>
      <c r="HB118" s="411">
        <v>69.7</v>
      </c>
      <c r="HC118" s="411">
        <v>55.7</v>
      </c>
      <c r="HD118" s="411">
        <v>59.9</v>
      </c>
      <c r="HE118" s="411">
        <v>35.200000000000003</v>
      </c>
      <c r="HF118" s="411">
        <v>24.6</v>
      </c>
      <c r="HG118" s="411">
        <v>25.1</v>
      </c>
      <c r="HH118" s="411">
        <v>53.7</v>
      </c>
      <c r="HI118" s="411">
        <v>137.4</v>
      </c>
      <c r="HJ118" s="411">
        <v>188.7</v>
      </c>
      <c r="HK118" s="411">
        <v>164</v>
      </c>
      <c r="HL118" s="412" t="s">
        <v>197</v>
      </c>
      <c r="HM118" s="412" t="s">
        <v>197</v>
      </c>
      <c r="HN118" s="412" t="s">
        <v>197</v>
      </c>
      <c r="HO118" s="411">
        <v>63</v>
      </c>
      <c r="HP118" s="411">
        <v>63.4</v>
      </c>
      <c r="HQ118" s="411">
        <v>63.2</v>
      </c>
      <c r="HR118" s="411">
        <v>72.099999999999994</v>
      </c>
      <c r="HS118" s="411">
        <v>56.7</v>
      </c>
      <c r="HT118" s="411">
        <v>62</v>
      </c>
      <c r="HU118" s="411">
        <v>79.099999999999994</v>
      </c>
      <c r="HV118" s="411">
        <v>120.7</v>
      </c>
      <c r="HW118" s="411">
        <v>118.5</v>
      </c>
      <c r="HX118" s="412" t="s">
        <v>197</v>
      </c>
      <c r="HY118" s="412" t="s">
        <v>197</v>
      </c>
      <c r="HZ118" s="411">
        <v>82.7</v>
      </c>
      <c r="IA118" s="412" t="s">
        <v>197</v>
      </c>
      <c r="IB118" s="412" t="s">
        <v>197</v>
      </c>
      <c r="IC118" s="412" t="s">
        <v>197</v>
      </c>
      <c r="ID118" s="411">
        <v>73.8</v>
      </c>
      <c r="IE118" s="412" t="s">
        <v>197</v>
      </c>
      <c r="IF118" s="412" t="s">
        <v>197</v>
      </c>
      <c r="IG118" s="412" t="s">
        <v>197</v>
      </c>
      <c r="IH118" s="411">
        <v>150</v>
      </c>
      <c r="II118" s="411">
        <v>95</v>
      </c>
      <c r="IJ118" s="411">
        <v>15.3</v>
      </c>
      <c r="IK118" s="411">
        <v>1512.6</v>
      </c>
      <c r="IL118" s="411">
        <v>1995.4</v>
      </c>
      <c r="IM118" s="411">
        <v>130.19999999999999</v>
      </c>
      <c r="IN118" s="411">
        <v>129.69999999999999</v>
      </c>
      <c r="IO118" s="411">
        <v>710.6</v>
      </c>
      <c r="IP118" s="411">
        <v>193.2</v>
      </c>
      <c r="IQ118" s="411">
        <v>129.9</v>
      </c>
      <c r="IR118" s="411">
        <v>26.5</v>
      </c>
      <c r="IS118" s="411">
        <v>108</v>
      </c>
      <c r="IT118" s="411">
        <v>77.8</v>
      </c>
      <c r="IU118" s="411">
        <v>69.7</v>
      </c>
      <c r="IV118" s="411">
        <v>41.6</v>
      </c>
      <c r="IW118" s="411">
        <v>47.4</v>
      </c>
      <c r="IX118" s="412" t="s">
        <v>197</v>
      </c>
      <c r="IY118" s="412" t="s">
        <v>197</v>
      </c>
      <c r="IZ118" s="412" t="s">
        <v>197</v>
      </c>
      <c r="JA118" s="412" t="s">
        <v>197</v>
      </c>
      <c r="JB118" s="412" t="s">
        <v>197</v>
      </c>
      <c r="JC118" s="411">
        <v>33</v>
      </c>
      <c r="JD118" s="411">
        <v>62.5</v>
      </c>
      <c r="JE118" s="411">
        <v>55.8</v>
      </c>
      <c r="JF118" s="48" t="s">
        <v>87</v>
      </c>
      <c r="JG118" s="48">
        <v>208.7</v>
      </c>
      <c r="JH118" s="48">
        <v>77.2</v>
      </c>
      <c r="JI118" s="48">
        <v>82.7</v>
      </c>
      <c r="JJ118" s="48">
        <v>118.6</v>
      </c>
      <c r="JK118" s="48">
        <v>151.9</v>
      </c>
      <c r="JL118" s="48">
        <v>126.3</v>
      </c>
      <c r="JM118" s="48">
        <v>175.8</v>
      </c>
      <c r="JN118" s="48">
        <v>165.7</v>
      </c>
      <c r="JO118" s="48">
        <v>118.2</v>
      </c>
    </row>
    <row r="119" spans="1:275">
      <c r="A119" s="45"/>
      <c r="B119" s="46" t="s">
        <v>1835</v>
      </c>
      <c r="C119" s="300" t="s">
        <v>1336</v>
      </c>
      <c r="D119" s="46" t="s">
        <v>100</v>
      </c>
      <c r="E119" s="300" t="s">
        <v>12</v>
      </c>
      <c r="F119" s="47" t="s">
        <v>197</v>
      </c>
      <c r="G119" s="47" t="s">
        <v>197</v>
      </c>
      <c r="H119" s="411">
        <v>84.4</v>
      </c>
      <c r="I119" s="411">
        <v>82.6</v>
      </c>
      <c r="J119" s="411">
        <v>74</v>
      </c>
      <c r="K119" s="411">
        <v>109.2</v>
      </c>
      <c r="L119" s="411">
        <v>112.6</v>
      </c>
      <c r="M119" s="411">
        <v>109.8</v>
      </c>
      <c r="N119" s="411">
        <v>104.9</v>
      </c>
      <c r="O119" s="411">
        <v>188.8</v>
      </c>
      <c r="P119" s="411">
        <v>75.5</v>
      </c>
      <c r="Q119" s="411">
        <v>113.6</v>
      </c>
      <c r="R119" s="411">
        <v>128.69999999999999</v>
      </c>
      <c r="S119" s="411">
        <v>113.2</v>
      </c>
      <c r="T119" s="411">
        <v>117.6</v>
      </c>
      <c r="U119" s="411">
        <v>32.5</v>
      </c>
      <c r="V119" s="411">
        <v>44.6</v>
      </c>
      <c r="W119" s="411">
        <v>96.5</v>
      </c>
      <c r="X119" s="411">
        <v>142.4</v>
      </c>
      <c r="Y119" s="411">
        <v>128.1</v>
      </c>
      <c r="Z119" s="411">
        <v>52.2</v>
      </c>
      <c r="AA119" s="411">
        <v>89.4</v>
      </c>
      <c r="AB119" s="411">
        <v>94.7</v>
      </c>
      <c r="AC119" s="411">
        <v>144.6</v>
      </c>
      <c r="AD119" s="412" t="s">
        <v>197</v>
      </c>
      <c r="AE119" s="411">
        <v>95.4</v>
      </c>
      <c r="AF119" s="411">
        <v>177.8</v>
      </c>
      <c r="AG119" s="411">
        <v>62.7</v>
      </c>
      <c r="AH119" s="411">
        <v>120.8</v>
      </c>
      <c r="AI119" s="411">
        <v>129.19999999999999</v>
      </c>
      <c r="AJ119" s="412" t="s">
        <v>197</v>
      </c>
      <c r="AK119" s="412" t="s">
        <v>197</v>
      </c>
      <c r="AL119" s="412" t="s">
        <v>197</v>
      </c>
      <c r="AM119" s="411">
        <v>282.89999999999998</v>
      </c>
      <c r="AN119" s="411">
        <v>12.6</v>
      </c>
      <c r="AO119" s="411">
        <v>89.6</v>
      </c>
      <c r="AP119" s="411">
        <v>88.8</v>
      </c>
      <c r="AQ119" s="411">
        <v>120.2</v>
      </c>
      <c r="AR119" s="411">
        <v>95.5</v>
      </c>
      <c r="AS119" s="412" t="s">
        <v>197</v>
      </c>
      <c r="AT119" s="411">
        <v>121.6</v>
      </c>
      <c r="AU119" s="412" t="s">
        <v>197</v>
      </c>
      <c r="AV119" s="411">
        <v>76.2</v>
      </c>
      <c r="AW119" s="412" t="s">
        <v>197</v>
      </c>
      <c r="AX119" s="411">
        <v>630.9</v>
      </c>
      <c r="AY119" s="411">
        <v>378.4</v>
      </c>
      <c r="AZ119" s="411">
        <v>117.5</v>
      </c>
      <c r="BA119" s="411">
        <v>116.1</v>
      </c>
      <c r="BB119" s="411">
        <v>116.2</v>
      </c>
      <c r="BC119" s="411">
        <v>102</v>
      </c>
      <c r="BD119" s="411">
        <v>115.6</v>
      </c>
      <c r="BE119" s="411">
        <v>112.6</v>
      </c>
      <c r="BF119" s="411">
        <v>98.5</v>
      </c>
      <c r="BG119" s="411">
        <v>105.7</v>
      </c>
      <c r="BH119" s="411">
        <v>105.2</v>
      </c>
      <c r="BI119" s="411">
        <v>201.2</v>
      </c>
      <c r="BJ119" s="411">
        <v>184.6</v>
      </c>
      <c r="BK119" s="411">
        <v>193.1</v>
      </c>
      <c r="BL119" s="411">
        <v>112.2</v>
      </c>
      <c r="BM119" s="411">
        <v>85.8</v>
      </c>
      <c r="BN119" s="411">
        <v>92.7</v>
      </c>
      <c r="BO119" s="412" t="s">
        <v>197</v>
      </c>
      <c r="BP119" s="411">
        <v>154.9</v>
      </c>
      <c r="BQ119" s="411">
        <v>184.8</v>
      </c>
      <c r="BR119" s="411">
        <v>99</v>
      </c>
      <c r="BS119" s="411">
        <v>168.1</v>
      </c>
      <c r="BT119" s="411">
        <v>136.80000000000001</v>
      </c>
      <c r="BU119" s="411">
        <v>314.60000000000002</v>
      </c>
      <c r="BV119" s="411">
        <v>394.7</v>
      </c>
      <c r="BW119" s="411">
        <v>371.4</v>
      </c>
      <c r="BX119" s="411">
        <v>40.299999999999997</v>
      </c>
      <c r="BY119" s="411">
        <v>25.8</v>
      </c>
      <c r="BZ119" s="411">
        <v>34.9</v>
      </c>
      <c r="CA119" s="411">
        <v>98.3</v>
      </c>
      <c r="CB119" s="411">
        <v>142.69999999999999</v>
      </c>
      <c r="CC119" s="411">
        <v>126.2</v>
      </c>
      <c r="CD119" s="411">
        <v>75.2</v>
      </c>
      <c r="CE119" s="411">
        <v>92</v>
      </c>
      <c r="CF119" s="411">
        <v>84.1</v>
      </c>
      <c r="CG119" s="411">
        <v>73.7</v>
      </c>
      <c r="CH119" s="411">
        <v>343.4</v>
      </c>
      <c r="CI119" s="411">
        <v>168.8</v>
      </c>
      <c r="CJ119" s="411">
        <v>76.599999999999994</v>
      </c>
      <c r="CK119" s="411">
        <v>149.5</v>
      </c>
      <c r="CL119" s="411">
        <v>120.3</v>
      </c>
      <c r="CM119" s="412" t="s">
        <v>197</v>
      </c>
      <c r="CN119" s="412" t="s">
        <v>197</v>
      </c>
      <c r="CO119" s="412" t="s">
        <v>197</v>
      </c>
      <c r="CP119" s="412" t="s">
        <v>197</v>
      </c>
      <c r="CQ119" s="412" t="s">
        <v>197</v>
      </c>
      <c r="CR119" s="412" t="s">
        <v>197</v>
      </c>
      <c r="CS119" s="412" t="s">
        <v>197</v>
      </c>
      <c r="CT119" s="411">
        <v>39.799999999999997</v>
      </c>
      <c r="CU119" s="411">
        <v>80.900000000000006</v>
      </c>
      <c r="CV119" s="411">
        <v>63</v>
      </c>
      <c r="CW119" s="411">
        <v>95.4</v>
      </c>
      <c r="CX119" s="411">
        <v>161.69999999999999</v>
      </c>
      <c r="CY119" s="411">
        <v>133.6</v>
      </c>
      <c r="CZ119" s="411">
        <v>170.6</v>
      </c>
      <c r="DA119" s="411">
        <v>429</v>
      </c>
      <c r="DB119" s="411">
        <v>425</v>
      </c>
      <c r="DC119" s="411">
        <v>426.1</v>
      </c>
      <c r="DD119" s="412" t="s">
        <v>197</v>
      </c>
      <c r="DE119" s="412" t="s">
        <v>197</v>
      </c>
      <c r="DF119" s="412" t="s">
        <v>197</v>
      </c>
      <c r="DG119" s="411">
        <v>101.6</v>
      </c>
      <c r="DH119" s="411">
        <v>126.4</v>
      </c>
      <c r="DI119" s="411">
        <v>118.4</v>
      </c>
      <c r="DJ119" s="412" t="s">
        <v>197</v>
      </c>
      <c r="DK119" s="412" t="s">
        <v>197</v>
      </c>
      <c r="DL119" s="412" t="s">
        <v>197</v>
      </c>
      <c r="DM119" s="411">
        <v>105.9</v>
      </c>
      <c r="DN119" s="411">
        <v>164.4</v>
      </c>
      <c r="DO119" s="411">
        <v>143.1</v>
      </c>
      <c r="DP119" s="412" t="s">
        <v>197</v>
      </c>
      <c r="DQ119" s="412" t="s">
        <v>197</v>
      </c>
      <c r="DR119" s="412" t="s">
        <v>197</v>
      </c>
      <c r="DS119" s="412" t="s">
        <v>197</v>
      </c>
      <c r="DT119" s="412" t="s">
        <v>197</v>
      </c>
      <c r="DU119" s="412" t="s">
        <v>197</v>
      </c>
      <c r="DV119" s="411">
        <v>197.1</v>
      </c>
      <c r="DW119" s="411">
        <v>334.2</v>
      </c>
      <c r="DX119" s="411">
        <v>289.5</v>
      </c>
      <c r="DY119" s="412" t="s">
        <v>197</v>
      </c>
      <c r="DZ119" s="412" t="s">
        <v>197</v>
      </c>
      <c r="EA119" s="412" t="s">
        <v>197</v>
      </c>
      <c r="EB119" s="411">
        <v>84.7</v>
      </c>
      <c r="EC119" s="411">
        <v>191.3</v>
      </c>
      <c r="ED119" s="411">
        <v>163.80000000000001</v>
      </c>
      <c r="EE119" s="412" t="s">
        <v>197</v>
      </c>
      <c r="EF119" s="411">
        <v>49.8</v>
      </c>
      <c r="EG119" s="411">
        <v>110.1</v>
      </c>
      <c r="EH119" s="411">
        <v>85.6</v>
      </c>
      <c r="EI119" s="412" t="s">
        <v>197</v>
      </c>
      <c r="EJ119" s="412" t="s">
        <v>197</v>
      </c>
      <c r="EK119" s="412" t="s">
        <v>197</v>
      </c>
      <c r="EL119" s="412" t="s">
        <v>197</v>
      </c>
      <c r="EM119" s="412" t="s">
        <v>197</v>
      </c>
      <c r="EN119" s="412" t="s">
        <v>197</v>
      </c>
      <c r="EO119" s="412" t="s">
        <v>197</v>
      </c>
      <c r="EP119" s="411">
        <v>208.8</v>
      </c>
      <c r="EQ119" s="411">
        <v>173.9</v>
      </c>
      <c r="ER119" s="411">
        <v>193.2</v>
      </c>
      <c r="ES119" s="412" t="s">
        <v>197</v>
      </c>
      <c r="ET119" s="411">
        <v>34.1</v>
      </c>
      <c r="EU119" s="411">
        <v>325.8</v>
      </c>
      <c r="EV119" s="411">
        <v>118</v>
      </c>
      <c r="EW119" s="411">
        <v>135</v>
      </c>
      <c r="EX119" s="411">
        <v>129.80000000000001</v>
      </c>
      <c r="EY119" s="411">
        <v>178.1</v>
      </c>
      <c r="EZ119" s="411">
        <v>165.1</v>
      </c>
      <c r="FA119" s="411">
        <v>167.4</v>
      </c>
      <c r="FB119" s="411">
        <v>166.5</v>
      </c>
      <c r="FC119" s="411">
        <v>27.3</v>
      </c>
      <c r="FD119" s="411">
        <v>169.8</v>
      </c>
      <c r="FE119" s="411">
        <v>146</v>
      </c>
      <c r="FF119" s="411">
        <v>156</v>
      </c>
      <c r="FG119" s="411">
        <v>2.5</v>
      </c>
      <c r="FH119" s="411">
        <v>12.1</v>
      </c>
      <c r="FI119" s="411">
        <v>5.3</v>
      </c>
      <c r="FJ119" s="411">
        <v>83.4</v>
      </c>
      <c r="FK119" s="411">
        <v>128.5</v>
      </c>
      <c r="FL119" s="411">
        <v>108.4</v>
      </c>
      <c r="FM119" s="411">
        <v>150.5</v>
      </c>
      <c r="FN119" s="411">
        <v>156.1</v>
      </c>
      <c r="FO119" s="411">
        <v>152.9</v>
      </c>
      <c r="FP119" s="411">
        <v>181.5</v>
      </c>
      <c r="FQ119" s="411">
        <v>180.2</v>
      </c>
      <c r="FR119" s="411">
        <v>180.7</v>
      </c>
      <c r="FS119" s="411">
        <v>177.3</v>
      </c>
      <c r="FT119" s="411">
        <v>113.8</v>
      </c>
      <c r="FU119" s="411">
        <v>153.4</v>
      </c>
      <c r="FV119" s="411">
        <v>120.2</v>
      </c>
      <c r="FW119" s="411">
        <v>85.4</v>
      </c>
      <c r="FX119" s="411">
        <v>102</v>
      </c>
      <c r="FY119" s="411">
        <v>96.7</v>
      </c>
      <c r="FZ119" s="411">
        <v>96.8</v>
      </c>
      <c r="GA119" s="411">
        <v>137.30000000000001</v>
      </c>
      <c r="GB119" s="411">
        <v>106.5</v>
      </c>
      <c r="GC119" s="411">
        <v>112.3</v>
      </c>
      <c r="GD119" s="411">
        <v>183.4</v>
      </c>
      <c r="GE119" s="411">
        <v>164.5</v>
      </c>
      <c r="GF119" s="411">
        <v>176.9</v>
      </c>
      <c r="GG119" s="411">
        <v>100.5</v>
      </c>
      <c r="GH119" s="411">
        <v>58.2</v>
      </c>
      <c r="GI119" s="411">
        <v>58.5</v>
      </c>
      <c r="GJ119" s="412" t="s">
        <v>197</v>
      </c>
      <c r="GK119" s="411">
        <v>14.2</v>
      </c>
      <c r="GL119" s="411">
        <v>9.1</v>
      </c>
      <c r="GM119" s="411">
        <v>25.4</v>
      </c>
      <c r="GN119" s="411">
        <v>342.1</v>
      </c>
      <c r="GO119" s="411">
        <v>231.3</v>
      </c>
      <c r="GP119" s="411">
        <v>86.8</v>
      </c>
      <c r="GQ119" s="411">
        <v>174.2</v>
      </c>
      <c r="GR119" s="411">
        <v>143</v>
      </c>
      <c r="GS119" s="411">
        <v>35.1</v>
      </c>
      <c r="GT119" s="411">
        <v>132.6</v>
      </c>
      <c r="GU119" s="411">
        <v>112.9</v>
      </c>
      <c r="GV119" s="411">
        <v>38</v>
      </c>
      <c r="GW119" s="411">
        <v>102.3</v>
      </c>
      <c r="GX119" s="411">
        <v>75.8</v>
      </c>
      <c r="GY119" s="411">
        <v>131.1</v>
      </c>
      <c r="GZ119" s="411">
        <v>134.5</v>
      </c>
      <c r="HA119" s="411">
        <v>132.9</v>
      </c>
      <c r="HB119" s="411">
        <v>153.9</v>
      </c>
      <c r="HC119" s="411">
        <v>133.1</v>
      </c>
      <c r="HD119" s="411">
        <v>139.5</v>
      </c>
      <c r="HE119" s="411">
        <v>46.9</v>
      </c>
      <c r="HF119" s="411">
        <v>84.8</v>
      </c>
      <c r="HG119" s="411">
        <v>82.8</v>
      </c>
      <c r="HH119" s="411">
        <v>20.6</v>
      </c>
      <c r="HI119" s="411">
        <v>50.6</v>
      </c>
      <c r="HJ119" s="411">
        <v>93</v>
      </c>
      <c r="HK119" s="411">
        <v>72.7</v>
      </c>
      <c r="HL119" s="411">
        <v>63.9</v>
      </c>
      <c r="HM119" s="411">
        <v>47.4</v>
      </c>
      <c r="HN119" s="411">
        <v>52</v>
      </c>
      <c r="HO119" s="411">
        <v>215.4</v>
      </c>
      <c r="HP119" s="411">
        <v>209.7</v>
      </c>
      <c r="HQ119" s="411">
        <v>212.5</v>
      </c>
      <c r="HR119" s="411">
        <v>251.5</v>
      </c>
      <c r="HS119" s="411">
        <v>271.7</v>
      </c>
      <c r="HT119" s="411">
        <v>264.7</v>
      </c>
      <c r="HU119" s="411">
        <v>64.3</v>
      </c>
      <c r="HV119" s="411">
        <v>108.4</v>
      </c>
      <c r="HW119" s="411">
        <v>106.1</v>
      </c>
      <c r="HX119" s="412" t="s">
        <v>197</v>
      </c>
      <c r="HY119" s="412" t="s">
        <v>197</v>
      </c>
      <c r="HZ119" s="411">
        <v>60.7</v>
      </c>
      <c r="IA119" s="412" t="s">
        <v>197</v>
      </c>
      <c r="IB119" s="412" t="s">
        <v>197</v>
      </c>
      <c r="IC119" s="412" t="s">
        <v>197</v>
      </c>
      <c r="ID119" s="411">
        <v>126.6</v>
      </c>
      <c r="IE119" s="412" t="s">
        <v>197</v>
      </c>
      <c r="IF119" s="412" t="s">
        <v>197</v>
      </c>
      <c r="IG119" s="412" t="s">
        <v>197</v>
      </c>
      <c r="IH119" s="411">
        <v>122.7</v>
      </c>
      <c r="II119" s="411">
        <v>18.8</v>
      </c>
      <c r="IJ119" s="412" t="s">
        <v>197</v>
      </c>
      <c r="IK119" s="411">
        <v>6.5</v>
      </c>
      <c r="IL119" s="412" t="s">
        <v>197</v>
      </c>
      <c r="IM119" s="412" t="s">
        <v>197</v>
      </c>
      <c r="IN119" s="412" t="s">
        <v>197</v>
      </c>
      <c r="IO119" s="411">
        <v>4.4000000000000004</v>
      </c>
      <c r="IP119" s="412" t="s">
        <v>197</v>
      </c>
      <c r="IQ119" s="411">
        <v>169</v>
      </c>
      <c r="IR119" s="411">
        <v>54.8</v>
      </c>
      <c r="IS119" s="411">
        <v>78</v>
      </c>
      <c r="IT119" s="411">
        <v>69.5</v>
      </c>
      <c r="IU119" s="411">
        <v>23.2</v>
      </c>
      <c r="IV119" s="411">
        <v>93.1</v>
      </c>
      <c r="IW119" s="411">
        <v>78.599999999999994</v>
      </c>
      <c r="IX119" s="411">
        <v>165.3</v>
      </c>
      <c r="IY119" s="412" t="s">
        <v>197</v>
      </c>
      <c r="IZ119" s="412" t="s">
        <v>197</v>
      </c>
      <c r="JA119" s="412" t="s">
        <v>197</v>
      </c>
      <c r="JB119" s="412" t="s">
        <v>197</v>
      </c>
      <c r="JC119" s="411">
        <v>11.4</v>
      </c>
      <c r="JD119" s="411">
        <v>81.599999999999994</v>
      </c>
      <c r="JE119" s="411">
        <v>65.900000000000006</v>
      </c>
      <c r="JF119" s="48" t="s">
        <v>87</v>
      </c>
      <c r="JG119" s="48">
        <v>64</v>
      </c>
      <c r="JH119" s="48">
        <v>271.39999999999998</v>
      </c>
      <c r="JI119" s="48">
        <v>127.5</v>
      </c>
      <c r="JJ119" s="48">
        <v>99.4</v>
      </c>
      <c r="JK119" s="48">
        <v>125.3</v>
      </c>
      <c r="JL119" s="48">
        <v>107.2</v>
      </c>
      <c r="JM119" s="48">
        <v>121.3</v>
      </c>
      <c r="JN119" s="48">
        <v>116.7</v>
      </c>
      <c r="JO119" s="48" t="s">
        <v>87</v>
      </c>
    </row>
    <row r="120" spans="1:275">
      <c r="A120" s="45"/>
      <c r="B120" s="46" t="s">
        <v>1836</v>
      </c>
      <c r="C120" s="300" t="s">
        <v>1337</v>
      </c>
      <c r="D120" s="46" t="s">
        <v>100</v>
      </c>
      <c r="E120" s="300" t="s">
        <v>12</v>
      </c>
      <c r="F120" s="47" t="s">
        <v>197</v>
      </c>
      <c r="G120" s="47" t="s">
        <v>197</v>
      </c>
      <c r="H120" s="411">
        <v>74.8</v>
      </c>
      <c r="I120" s="411">
        <v>75.099999999999994</v>
      </c>
      <c r="J120" s="411">
        <v>78.7</v>
      </c>
      <c r="K120" s="412" t="s">
        <v>197</v>
      </c>
      <c r="L120" s="411">
        <v>43.8</v>
      </c>
      <c r="M120" s="411">
        <v>78.400000000000006</v>
      </c>
      <c r="N120" s="411">
        <v>40.4</v>
      </c>
      <c r="O120" s="412" t="s">
        <v>197</v>
      </c>
      <c r="P120" s="411">
        <v>58.7</v>
      </c>
      <c r="Q120" s="412" t="s">
        <v>197</v>
      </c>
      <c r="R120" s="411">
        <v>120.4</v>
      </c>
      <c r="S120" s="411">
        <v>52.7</v>
      </c>
      <c r="T120" s="411">
        <v>45.9</v>
      </c>
      <c r="U120" s="412" t="s">
        <v>197</v>
      </c>
      <c r="V120" s="411">
        <v>122.3</v>
      </c>
      <c r="W120" s="411">
        <v>44</v>
      </c>
      <c r="X120" s="411">
        <v>78</v>
      </c>
      <c r="Y120" s="411">
        <v>75.599999999999994</v>
      </c>
      <c r="Z120" s="411">
        <v>37.5</v>
      </c>
      <c r="AA120" s="411">
        <v>41.6</v>
      </c>
      <c r="AB120" s="411">
        <v>38.200000000000003</v>
      </c>
      <c r="AC120" s="411">
        <v>84.7</v>
      </c>
      <c r="AD120" s="411">
        <v>71.3</v>
      </c>
      <c r="AE120" s="411">
        <v>60</v>
      </c>
      <c r="AF120" s="411">
        <v>43.7</v>
      </c>
      <c r="AG120" s="411">
        <v>43.4</v>
      </c>
      <c r="AH120" s="411">
        <v>50</v>
      </c>
      <c r="AI120" s="412" t="s">
        <v>197</v>
      </c>
      <c r="AJ120" s="412" t="s">
        <v>197</v>
      </c>
      <c r="AK120" s="412" t="s">
        <v>197</v>
      </c>
      <c r="AL120" s="412" t="s">
        <v>197</v>
      </c>
      <c r="AM120" s="412" t="s">
        <v>197</v>
      </c>
      <c r="AN120" s="412" t="s">
        <v>197</v>
      </c>
      <c r="AO120" s="411">
        <v>57.5</v>
      </c>
      <c r="AP120" s="411">
        <v>56.9</v>
      </c>
      <c r="AQ120" s="411">
        <v>21.4</v>
      </c>
      <c r="AR120" s="411">
        <v>79.3</v>
      </c>
      <c r="AS120" s="412" t="s">
        <v>197</v>
      </c>
      <c r="AT120" s="411">
        <v>55.7</v>
      </c>
      <c r="AU120" s="412" t="s">
        <v>197</v>
      </c>
      <c r="AV120" s="411">
        <v>9.4</v>
      </c>
      <c r="AW120" s="412" t="s">
        <v>197</v>
      </c>
      <c r="AX120" s="411">
        <v>9.6</v>
      </c>
      <c r="AY120" s="412" t="s">
        <v>197</v>
      </c>
      <c r="AZ120" s="411">
        <v>77.8</v>
      </c>
      <c r="BA120" s="411">
        <v>73</v>
      </c>
      <c r="BB120" s="411">
        <v>73.2</v>
      </c>
      <c r="BC120" s="411">
        <v>83.8</v>
      </c>
      <c r="BD120" s="411">
        <v>78.3</v>
      </c>
      <c r="BE120" s="411">
        <v>79.5</v>
      </c>
      <c r="BF120" s="411">
        <v>67.5</v>
      </c>
      <c r="BG120" s="411">
        <v>60.5</v>
      </c>
      <c r="BH120" s="411">
        <v>61</v>
      </c>
      <c r="BI120" s="411">
        <v>62.1</v>
      </c>
      <c r="BJ120" s="411">
        <v>57.2</v>
      </c>
      <c r="BK120" s="411">
        <v>59.7</v>
      </c>
      <c r="BL120" s="412" t="s">
        <v>197</v>
      </c>
      <c r="BM120" s="412" t="s">
        <v>197</v>
      </c>
      <c r="BN120" s="412" t="s">
        <v>197</v>
      </c>
      <c r="BO120" s="412" t="s">
        <v>197</v>
      </c>
      <c r="BP120" s="412" t="s">
        <v>197</v>
      </c>
      <c r="BQ120" s="412" t="s">
        <v>197</v>
      </c>
      <c r="BR120" s="411">
        <v>47.5</v>
      </c>
      <c r="BS120" s="411">
        <v>68</v>
      </c>
      <c r="BT120" s="411">
        <v>58.6</v>
      </c>
      <c r="BU120" s="411">
        <v>37.5</v>
      </c>
      <c r="BV120" s="411">
        <v>120</v>
      </c>
      <c r="BW120" s="411">
        <v>94.9</v>
      </c>
      <c r="BX120" s="411">
        <v>154.80000000000001</v>
      </c>
      <c r="BY120" s="411">
        <v>135.80000000000001</v>
      </c>
      <c r="BZ120" s="411">
        <v>147.9</v>
      </c>
      <c r="CA120" s="411">
        <v>90.6</v>
      </c>
      <c r="CB120" s="411">
        <v>63.3</v>
      </c>
      <c r="CC120" s="411">
        <v>73.8</v>
      </c>
      <c r="CD120" s="411">
        <v>34.6</v>
      </c>
      <c r="CE120" s="411">
        <v>32.200000000000003</v>
      </c>
      <c r="CF120" s="411">
        <v>33.299999999999997</v>
      </c>
      <c r="CG120" s="412" t="s">
        <v>197</v>
      </c>
      <c r="CH120" s="412" t="s">
        <v>197</v>
      </c>
      <c r="CI120" s="412" t="s">
        <v>197</v>
      </c>
      <c r="CJ120" s="411">
        <v>52.1</v>
      </c>
      <c r="CK120" s="411">
        <v>82.7</v>
      </c>
      <c r="CL120" s="411">
        <v>70.2</v>
      </c>
      <c r="CM120" s="412" t="s">
        <v>197</v>
      </c>
      <c r="CN120" s="412" t="s">
        <v>197</v>
      </c>
      <c r="CO120" s="412" t="s">
        <v>197</v>
      </c>
      <c r="CP120" s="412" t="s">
        <v>197</v>
      </c>
      <c r="CQ120" s="412" t="s">
        <v>197</v>
      </c>
      <c r="CR120" s="412" t="s">
        <v>197</v>
      </c>
      <c r="CS120" s="412" t="s">
        <v>197</v>
      </c>
      <c r="CT120" s="412" t="s">
        <v>197</v>
      </c>
      <c r="CU120" s="412" t="s">
        <v>197</v>
      </c>
      <c r="CV120" s="412" t="s">
        <v>197</v>
      </c>
      <c r="CW120" s="411">
        <v>83</v>
      </c>
      <c r="CX120" s="411">
        <v>122.3</v>
      </c>
      <c r="CY120" s="411">
        <v>105.4</v>
      </c>
      <c r="CZ120" s="411">
        <v>122.9</v>
      </c>
      <c r="DA120" s="411">
        <v>29.9</v>
      </c>
      <c r="DB120" s="411">
        <v>86.6</v>
      </c>
      <c r="DC120" s="411">
        <v>69.5</v>
      </c>
      <c r="DD120" s="411">
        <v>156.30000000000001</v>
      </c>
      <c r="DE120" s="411">
        <v>154.4</v>
      </c>
      <c r="DF120" s="411">
        <v>155.6</v>
      </c>
      <c r="DG120" s="411">
        <v>100</v>
      </c>
      <c r="DH120" s="411">
        <v>65.900000000000006</v>
      </c>
      <c r="DI120" s="411">
        <v>77.400000000000006</v>
      </c>
      <c r="DJ120" s="411">
        <v>38.1</v>
      </c>
      <c r="DK120" s="411">
        <v>29.4</v>
      </c>
      <c r="DL120" s="411">
        <v>33.4</v>
      </c>
      <c r="DM120" s="411">
        <v>53.2</v>
      </c>
      <c r="DN120" s="411">
        <v>88.3</v>
      </c>
      <c r="DO120" s="411">
        <v>75.3</v>
      </c>
      <c r="DP120" s="412" t="s">
        <v>197</v>
      </c>
      <c r="DQ120" s="412" t="s">
        <v>197</v>
      </c>
      <c r="DR120" s="412" t="s">
        <v>197</v>
      </c>
      <c r="DS120" s="412" t="s">
        <v>197</v>
      </c>
      <c r="DT120" s="412" t="s">
        <v>197</v>
      </c>
      <c r="DU120" s="412" t="s">
        <v>197</v>
      </c>
      <c r="DV120" s="411">
        <v>38.299999999999997</v>
      </c>
      <c r="DW120" s="411">
        <v>75.5</v>
      </c>
      <c r="DX120" s="411">
        <v>62.9</v>
      </c>
      <c r="DY120" s="411">
        <v>95.8</v>
      </c>
      <c r="DZ120" s="411">
        <v>150.69999999999999</v>
      </c>
      <c r="EA120" s="411">
        <v>120.1</v>
      </c>
      <c r="EB120" s="411">
        <v>46.1</v>
      </c>
      <c r="EC120" s="411">
        <v>47.9</v>
      </c>
      <c r="ED120" s="411">
        <v>47.4</v>
      </c>
      <c r="EE120" s="412" t="s">
        <v>197</v>
      </c>
      <c r="EF120" s="411">
        <v>126.8</v>
      </c>
      <c r="EG120" s="411">
        <v>115</v>
      </c>
      <c r="EH120" s="411">
        <v>119.9</v>
      </c>
      <c r="EI120" s="411">
        <v>30</v>
      </c>
      <c r="EJ120" s="411">
        <v>120.5</v>
      </c>
      <c r="EK120" s="411">
        <v>88.2</v>
      </c>
      <c r="EL120" s="412" t="s">
        <v>197</v>
      </c>
      <c r="EM120" s="412" t="s">
        <v>197</v>
      </c>
      <c r="EN120" s="412" t="s">
        <v>197</v>
      </c>
      <c r="EO120" s="412" t="s">
        <v>197</v>
      </c>
      <c r="EP120" s="412" t="s">
        <v>197</v>
      </c>
      <c r="EQ120" s="412" t="s">
        <v>197</v>
      </c>
      <c r="ER120" s="412" t="s">
        <v>197</v>
      </c>
      <c r="ES120" s="412" t="s">
        <v>197</v>
      </c>
      <c r="ET120" s="411">
        <v>45.8</v>
      </c>
      <c r="EU120" s="412" t="s">
        <v>197</v>
      </c>
      <c r="EV120" s="411">
        <v>61.3</v>
      </c>
      <c r="EW120" s="411">
        <v>66.3</v>
      </c>
      <c r="EX120" s="411">
        <v>64.8</v>
      </c>
      <c r="EY120" s="412" t="s">
        <v>197</v>
      </c>
      <c r="EZ120" s="411">
        <v>32.4</v>
      </c>
      <c r="FA120" s="411">
        <v>72.099999999999994</v>
      </c>
      <c r="FB120" s="411">
        <v>56.5</v>
      </c>
      <c r="FC120" s="412" t="s">
        <v>197</v>
      </c>
      <c r="FD120" s="411">
        <v>32.4</v>
      </c>
      <c r="FE120" s="411">
        <v>73.900000000000006</v>
      </c>
      <c r="FF120" s="411">
        <v>56.3</v>
      </c>
      <c r="FG120" s="412" t="s">
        <v>197</v>
      </c>
      <c r="FH120" s="412" t="s">
        <v>197</v>
      </c>
      <c r="FI120" s="412" t="s">
        <v>197</v>
      </c>
      <c r="FJ120" s="411">
        <v>184.1</v>
      </c>
      <c r="FK120" s="411">
        <v>174.2</v>
      </c>
      <c r="FL120" s="411">
        <v>178.6</v>
      </c>
      <c r="FM120" s="411">
        <v>78.599999999999994</v>
      </c>
      <c r="FN120" s="411">
        <v>73.599999999999994</v>
      </c>
      <c r="FO120" s="411">
        <v>76.5</v>
      </c>
      <c r="FP120" s="411">
        <v>42.3</v>
      </c>
      <c r="FQ120" s="411">
        <v>77.3</v>
      </c>
      <c r="FR120" s="411">
        <v>65.2</v>
      </c>
      <c r="FS120" s="411">
        <v>85.2</v>
      </c>
      <c r="FT120" s="411">
        <v>66.7</v>
      </c>
      <c r="FU120" s="411">
        <v>78.2</v>
      </c>
      <c r="FV120" s="411">
        <v>37.5</v>
      </c>
      <c r="FW120" s="411">
        <v>73.5</v>
      </c>
      <c r="FX120" s="411">
        <v>33.1</v>
      </c>
      <c r="FY120" s="411">
        <v>66.2</v>
      </c>
      <c r="FZ120" s="411">
        <v>65.900000000000006</v>
      </c>
      <c r="GA120" s="411">
        <v>100</v>
      </c>
      <c r="GB120" s="411">
        <v>78.7</v>
      </c>
      <c r="GC120" s="411">
        <v>82.7</v>
      </c>
      <c r="GD120" s="411">
        <v>35.6</v>
      </c>
      <c r="GE120" s="411">
        <v>6.2</v>
      </c>
      <c r="GF120" s="411">
        <v>25.5</v>
      </c>
      <c r="GG120" s="411">
        <v>1.7</v>
      </c>
      <c r="GH120" s="411">
        <v>58.3</v>
      </c>
      <c r="GI120" s="411">
        <v>58</v>
      </c>
      <c r="GJ120" s="412" t="s">
        <v>197</v>
      </c>
      <c r="GK120" s="412" t="s">
        <v>197</v>
      </c>
      <c r="GL120" s="412" t="s">
        <v>197</v>
      </c>
      <c r="GM120" s="411">
        <v>9.3000000000000007</v>
      </c>
      <c r="GN120" s="411">
        <v>10.3</v>
      </c>
      <c r="GO120" s="411">
        <v>10</v>
      </c>
      <c r="GP120" s="411">
        <v>141.19999999999999</v>
      </c>
      <c r="GQ120" s="411">
        <v>113.9</v>
      </c>
      <c r="GR120" s="411">
        <v>123.7</v>
      </c>
      <c r="GS120" s="412" t="s">
        <v>197</v>
      </c>
      <c r="GT120" s="411">
        <v>62</v>
      </c>
      <c r="GU120" s="411">
        <v>49.4</v>
      </c>
      <c r="GV120" s="411">
        <v>40.4</v>
      </c>
      <c r="GW120" s="411">
        <v>56.2</v>
      </c>
      <c r="GX120" s="411">
        <v>49.7</v>
      </c>
      <c r="GY120" s="411">
        <v>55.9</v>
      </c>
      <c r="GZ120" s="411">
        <v>50.7</v>
      </c>
      <c r="HA120" s="411">
        <v>53.2</v>
      </c>
      <c r="HB120" s="411">
        <v>105.5</v>
      </c>
      <c r="HC120" s="411">
        <v>68.2</v>
      </c>
      <c r="HD120" s="411">
        <v>79.599999999999994</v>
      </c>
      <c r="HE120" s="411">
        <v>15.4</v>
      </c>
      <c r="HF120" s="411">
        <v>23.6</v>
      </c>
      <c r="HG120" s="411">
        <v>23.2</v>
      </c>
      <c r="HH120" s="411">
        <v>27</v>
      </c>
      <c r="HI120" s="411">
        <v>80.599999999999994</v>
      </c>
      <c r="HJ120" s="411">
        <v>53</v>
      </c>
      <c r="HK120" s="411">
        <v>66.3</v>
      </c>
      <c r="HL120" s="411">
        <v>220.1</v>
      </c>
      <c r="HM120" s="411">
        <v>90.4</v>
      </c>
      <c r="HN120" s="411">
        <v>127</v>
      </c>
      <c r="HO120" s="412" t="s">
        <v>197</v>
      </c>
      <c r="HP120" s="412" t="s">
        <v>197</v>
      </c>
      <c r="HQ120" s="412" t="s">
        <v>197</v>
      </c>
      <c r="HR120" s="412" t="s">
        <v>197</v>
      </c>
      <c r="HS120" s="412" t="s">
        <v>197</v>
      </c>
      <c r="HT120" s="412" t="s">
        <v>197</v>
      </c>
      <c r="HU120" s="411">
        <v>85.5</v>
      </c>
      <c r="HV120" s="411">
        <v>73.400000000000006</v>
      </c>
      <c r="HW120" s="411">
        <v>74.099999999999994</v>
      </c>
      <c r="HX120" s="412" t="s">
        <v>197</v>
      </c>
      <c r="HY120" s="412" t="s">
        <v>197</v>
      </c>
      <c r="HZ120" s="412" t="s">
        <v>197</v>
      </c>
      <c r="IA120" s="412" t="s">
        <v>197</v>
      </c>
      <c r="IB120" s="412" t="s">
        <v>197</v>
      </c>
      <c r="IC120" s="412" t="s">
        <v>197</v>
      </c>
      <c r="ID120" s="411">
        <v>92.7</v>
      </c>
      <c r="IE120" s="412" t="s">
        <v>197</v>
      </c>
      <c r="IF120" s="412" t="s">
        <v>197</v>
      </c>
      <c r="IG120" s="412" t="s">
        <v>197</v>
      </c>
      <c r="IH120" s="411">
        <v>102.6</v>
      </c>
      <c r="II120" s="411">
        <v>196.9</v>
      </c>
      <c r="IJ120" s="412" t="s">
        <v>197</v>
      </c>
      <c r="IK120" s="412" t="s">
        <v>197</v>
      </c>
      <c r="IL120" s="411">
        <v>359.2</v>
      </c>
      <c r="IM120" s="412" t="s">
        <v>197</v>
      </c>
      <c r="IN120" s="412" t="s">
        <v>197</v>
      </c>
      <c r="IO120" s="411">
        <v>258.5</v>
      </c>
      <c r="IP120" s="412" t="s">
        <v>197</v>
      </c>
      <c r="IQ120" s="411">
        <v>73.099999999999994</v>
      </c>
      <c r="IR120" s="411">
        <v>24.3</v>
      </c>
      <c r="IS120" s="411">
        <v>47</v>
      </c>
      <c r="IT120" s="411">
        <v>38.6</v>
      </c>
      <c r="IU120" s="411">
        <v>81.7</v>
      </c>
      <c r="IV120" s="411">
        <v>28.9</v>
      </c>
      <c r="IW120" s="411">
        <v>39.9</v>
      </c>
      <c r="IX120" s="412" t="s">
        <v>197</v>
      </c>
      <c r="IY120" s="412" t="s">
        <v>197</v>
      </c>
      <c r="IZ120" s="412" t="s">
        <v>197</v>
      </c>
      <c r="JA120" s="412" t="s">
        <v>197</v>
      </c>
      <c r="JB120" s="412" t="s">
        <v>197</v>
      </c>
      <c r="JC120" s="411">
        <v>55.4</v>
      </c>
      <c r="JD120" s="411">
        <v>24.3</v>
      </c>
      <c r="JE120" s="411">
        <v>31.3</v>
      </c>
      <c r="JF120" s="48" t="s">
        <v>87</v>
      </c>
      <c r="JG120" s="48">
        <v>451.8</v>
      </c>
      <c r="JH120" s="48">
        <v>116.9</v>
      </c>
      <c r="JI120" s="48">
        <v>101</v>
      </c>
      <c r="JJ120" s="48">
        <v>94.1</v>
      </c>
      <c r="JK120" s="48">
        <v>106.6</v>
      </c>
      <c r="JL120" s="48">
        <v>99.2</v>
      </c>
      <c r="JM120" s="48">
        <v>115.8</v>
      </c>
      <c r="JN120" s="48">
        <v>102.7</v>
      </c>
      <c r="JO120" s="48" t="s">
        <v>87</v>
      </c>
    </row>
    <row r="121" spans="1:275">
      <c r="A121" s="45"/>
      <c r="B121" s="46" t="s">
        <v>1837</v>
      </c>
      <c r="C121" s="300" t="s">
        <v>1338</v>
      </c>
      <c r="D121" s="46" t="s">
        <v>100</v>
      </c>
      <c r="E121" s="300" t="s">
        <v>12</v>
      </c>
      <c r="F121" s="47" t="s">
        <v>197</v>
      </c>
      <c r="G121" s="47" t="s">
        <v>197</v>
      </c>
      <c r="H121" s="411">
        <v>91.7</v>
      </c>
      <c r="I121" s="411">
        <v>68.5</v>
      </c>
      <c r="J121" s="411">
        <v>95.1</v>
      </c>
      <c r="K121" s="412" t="s">
        <v>197</v>
      </c>
      <c r="L121" s="412" t="s">
        <v>197</v>
      </c>
      <c r="M121" s="412" t="s">
        <v>197</v>
      </c>
      <c r="N121" s="412" t="s">
        <v>197</v>
      </c>
      <c r="O121" s="412" t="s">
        <v>197</v>
      </c>
      <c r="P121" s="412" t="s">
        <v>197</v>
      </c>
      <c r="Q121" s="412" t="s">
        <v>197</v>
      </c>
      <c r="R121" s="412" t="s">
        <v>197</v>
      </c>
      <c r="S121" s="412" t="s">
        <v>197</v>
      </c>
      <c r="T121" s="412" t="s">
        <v>197</v>
      </c>
      <c r="U121" s="412" t="s">
        <v>197</v>
      </c>
      <c r="V121" s="412" t="s">
        <v>197</v>
      </c>
      <c r="W121" s="412" t="s">
        <v>197</v>
      </c>
      <c r="X121" s="412" t="s">
        <v>197</v>
      </c>
      <c r="Y121" s="412" t="s">
        <v>197</v>
      </c>
      <c r="Z121" s="412" t="s">
        <v>197</v>
      </c>
      <c r="AA121" s="412" t="s">
        <v>197</v>
      </c>
      <c r="AB121" s="412" t="s">
        <v>197</v>
      </c>
      <c r="AC121" s="412" t="s">
        <v>197</v>
      </c>
      <c r="AD121" s="412" t="s">
        <v>197</v>
      </c>
      <c r="AE121" s="412" t="s">
        <v>197</v>
      </c>
      <c r="AF121" s="412" t="s">
        <v>197</v>
      </c>
      <c r="AG121" s="412" t="s">
        <v>197</v>
      </c>
      <c r="AH121" s="412" t="s">
        <v>197</v>
      </c>
      <c r="AI121" s="412" t="s">
        <v>197</v>
      </c>
      <c r="AJ121" s="412" t="s">
        <v>197</v>
      </c>
      <c r="AK121" s="412" t="s">
        <v>197</v>
      </c>
      <c r="AL121" s="412" t="s">
        <v>197</v>
      </c>
      <c r="AM121" s="412" t="s">
        <v>197</v>
      </c>
      <c r="AN121" s="412" t="s">
        <v>197</v>
      </c>
      <c r="AO121" s="412" t="s">
        <v>197</v>
      </c>
      <c r="AP121" s="412" t="s">
        <v>197</v>
      </c>
      <c r="AQ121" s="412" t="s">
        <v>197</v>
      </c>
      <c r="AR121" s="412" t="s">
        <v>197</v>
      </c>
      <c r="AS121" s="412" t="s">
        <v>197</v>
      </c>
      <c r="AT121" s="412" t="s">
        <v>197</v>
      </c>
      <c r="AU121" s="412" t="s">
        <v>197</v>
      </c>
      <c r="AV121" s="412" t="s">
        <v>197</v>
      </c>
      <c r="AW121" s="412" t="s">
        <v>197</v>
      </c>
      <c r="AX121" s="412" t="s">
        <v>197</v>
      </c>
      <c r="AY121" s="412" t="s">
        <v>197</v>
      </c>
      <c r="AZ121" s="411">
        <v>3.7</v>
      </c>
      <c r="BA121" s="411">
        <v>24.9</v>
      </c>
      <c r="BB121" s="411">
        <v>24</v>
      </c>
      <c r="BC121" s="411">
        <v>12.6</v>
      </c>
      <c r="BD121" s="411">
        <v>41.8</v>
      </c>
      <c r="BE121" s="411">
        <v>35.1</v>
      </c>
      <c r="BF121" s="411">
        <v>14.3</v>
      </c>
      <c r="BG121" s="411">
        <v>20.8</v>
      </c>
      <c r="BH121" s="411">
        <v>20.3</v>
      </c>
      <c r="BI121" s="412" t="s">
        <v>197</v>
      </c>
      <c r="BJ121" s="412" t="s">
        <v>197</v>
      </c>
      <c r="BK121" s="412" t="s">
        <v>197</v>
      </c>
      <c r="BL121" s="412" t="s">
        <v>197</v>
      </c>
      <c r="BM121" s="412" t="s">
        <v>197</v>
      </c>
      <c r="BN121" s="412" t="s">
        <v>197</v>
      </c>
      <c r="BO121" s="412" t="s">
        <v>197</v>
      </c>
      <c r="BP121" s="412" t="s">
        <v>197</v>
      </c>
      <c r="BQ121" s="412" t="s">
        <v>197</v>
      </c>
      <c r="BR121" s="412" t="s">
        <v>197</v>
      </c>
      <c r="BS121" s="412" t="s">
        <v>197</v>
      </c>
      <c r="BT121" s="412" t="s">
        <v>197</v>
      </c>
      <c r="BU121" s="412" t="s">
        <v>197</v>
      </c>
      <c r="BV121" s="412" t="s">
        <v>197</v>
      </c>
      <c r="BW121" s="412" t="s">
        <v>197</v>
      </c>
      <c r="BX121" s="412" t="s">
        <v>197</v>
      </c>
      <c r="BY121" s="412" t="s">
        <v>197</v>
      </c>
      <c r="BZ121" s="412" t="s">
        <v>197</v>
      </c>
      <c r="CA121" s="412" t="s">
        <v>197</v>
      </c>
      <c r="CB121" s="412" t="s">
        <v>197</v>
      </c>
      <c r="CC121" s="412" t="s">
        <v>197</v>
      </c>
      <c r="CD121" s="412" t="s">
        <v>197</v>
      </c>
      <c r="CE121" s="412" t="s">
        <v>197</v>
      </c>
      <c r="CF121" s="412" t="s">
        <v>197</v>
      </c>
      <c r="CG121" s="412" t="s">
        <v>197</v>
      </c>
      <c r="CH121" s="412" t="s">
        <v>197</v>
      </c>
      <c r="CI121" s="412" t="s">
        <v>197</v>
      </c>
      <c r="CJ121" s="412" t="s">
        <v>197</v>
      </c>
      <c r="CK121" s="412" t="s">
        <v>197</v>
      </c>
      <c r="CL121" s="412" t="s">
        <v>197</v>
      </c>
      <c r="CM121" s="412" t="s">
        <v>197</v>
      </c>
      <c r="CN121" s="412" t="s">
        <v>197</v>
      </c>
      <c r="CO121" s="412" t="s">
        <v>197</v>
      </c>
      <c r="CP121" s="412" t="s">
        <v>197</v>
      </c>
      <c r="CQ121" s="412" t="s">
        <v>197</v>
      </c>
      <c r="CR121" s="412" t="s">
        <v>197</v>
      </c>
      <c r="CS121" s="412" t="s">
        <v>197</v>
      </c>
      <c r="CT121" s="412" t="s">
        <v>197</v>
      </c>
      <c r="CU121" s="412" t="s">
        <v>197</v>
      </c>
      <c r="CV121" s="412" t="s">
        <v>197</v>
      </c>
      <c r="CW121" s="412" t="s">
        <v>197</v>
      </c>
      <c r="CX121" s="412" t="s">
        <v>197</v>
      </c>
      <c r="CY121" s="412" t="s">
        <v>197</v>
      </c>
      <c r="CZ121" s="412" t="s">
        <v>197</v>
      </c>
      <c r="DA121" s="412" t="s">
        <v>197</v>
      </c>
      <c r="DB121" s="412" t="s">
        <v>197</v>
      </c>
      <c r="DC121" s="412" t="s">
        <v>197</v>
      </c>
      <c r="DD121" s="412" t="s">
        <v>197</v>
      </c>
      <c r="DE121" s="412" t="s">
        <v>197</v>
      </c>
      <c r="DF121" s="412" t="s">
        <v>197</v>
      </c>
      <c r="DG121" s="412" t="s">
        <v>197</v>
      </c>
      <c r="DH121" s="412" t="s">
        <v>197</v>
      </c>
      <c r="DI121" s="412" t="s">
        <v>197</v>
      </c>
      <c r="DJ121" s="412" t="s">
        <v>197</v>
      </c>
      <c r="DK121" s="412" t="s">
        <v>197</v>
      </c>
      <c r="DL121" s="412" t="s">
        <v>197</v>
      </c>
      <c r="DM121" s="412" t="s">
        <v>197</v>
      </c>
      <c r="DN121" s="412" t="s">
        <v>197</v>
      </c>
      <c r="DO121" s="412" t="s">
        <v>197</v>
      </c>
      <c r="DP121" s="412" t="s">
        <v>197</v>
      </c>
      <c r="DQ121" s="412" t="s">
        <v>197</v>
      </c>
      <c r="DR121" s="412" t="s">
        <v>197</v>
      </c>
      <c r="DS121" s="412" t="s">
        <v>197</v>
      </c>
      <c r="DT121" s="412" t="s">
        <v>197</v>
      </c>
      <c r="DU121" s="412" t="s">
        <v>197</v>
      </c>
      <c r="DV121" s="412" t="s">
        <v>197</v>
      </c>
      <c r="DW121" s="412" t="s">
        <v>197</v>
      </c>
      <c r="DX121" s="412" t="s">
        <v>197</v>
      </c>
      <c r="DY121" s="412" t="s">
        <v>197</v>
      </c>
      <c r="DZ121" s="412" t="s">
        <v>197</v>
      </c>
      <c r="EA121" s="412" t="s">
        <v>197</v>
      </c>
      <c r="EB121" s="412" t="s">
        <v>197</v>
      </c>
      <c r="EC121" s="412" t="s">
        <v>197</v>
      </c>
      <c r="ED121" s="412" t="s">
        <v>197</v>
      </c>
      <c r="EE121" s="412" t="s">
        <v>197</v>
      </c>
      <c r="EF121" s="412" t="s">
        <v>197</v>
      </c>
      <c r="EG121" s="412" t="s">
        <v>197</v>
      </c>
      <c r="EH121" s="412" t="s">
        <v>197</v>
      </c>
      <c r="EI121" s="412" t="s">
        <v>197</v>
      </c>
      <c r="EJ121" s="412" t="s">
        <v>197</v>
      </c>
      <c r="EK121" s="412" t="s">
        <v>197</v>
      </c>
      <c r="EL121" s="412" t="s">
        <v>197</v>
      </c>
      <c r="EM121" s="412" t="s">
        <v>197</v>
      </c>
      <c r="EN121" s="412" t="s">
        <v>197</v>
      </c>
      <c r="EO121" s="412" t="s">
        <v>197</v>
      </c>
      <c r="EP121" s="412" t="s">
        <v>197</v>
      </c>
      <c r="EQ121" s="412" t="s">
        <v>197</v>
      </c>
      <c r="ER121" s="412" t="s">
        <v>197</v>
      </c>
      <c r="ES121" s="412" t="s">
        <v>197</v>
      </c>
      <c r="ET121" s="412" t="s">
        <v>197</v>
      </c>
      <c r="EU121" s="412" t="s">
        <v>197</v>
      </c>
      <c r="EV121" s="411">
        <v>2.4</v>
      </c>
      <c r="EW121" s="411">
        <v>18.2</v>
      </c>
      <c r="EX121" s="411">
        <v>13.1</v>
      </c>
      <c r="EY121" s="412" t="s">
        <v>197</v>
      </c>
      <c r="EZ121" s="412" t="s">
        <v>197</v>
      </c>
      <c r="FA121" s="412" t="s">
        <v>197</v>
      </c>
      <c r="FB121" s="412" t="s">
        <v>197</v>
      </c>
      <c r="FC121" s="412" t="s">
        <v>197</v>
      </c>
      <c r="FD121" s="412" t="s">
        <v>197</v>
      </c>
      <c r="FE121" s="412" t="s">
        <v>197</v>
      </c>
      <c r="FF121" s="412" t="s">
        <v>197</v>
      </c>
      <c r="FG121" s="412" t="s">
        <v>197</v>
      </c>
      <c r="FH121" s="412" t="s">
        <v>197</v>
      </c>
      <c r="FI121" s="412" t="s">
        <v>197</v>
      </c>
      <c r="FJ121" s="412" t="s">
        <v>197</v>
      </c>
      <c r="FK121" s="412" t="s">
        <v>197</v>
      </c>
      <c r="FL121" s="412" t="s">
        <v>197</v>
      </c>
      <c r="FM121" s="412" t="s">
        <v>197</v>
      </c>
      <c r="FN121" s="412" t="s">
        <v>197</v>
      </c>
      <c r="FO121" s="412" t="s">
        <v>197</v>
      </c>
      <c r="FP121" s="412" t="s">
        <v>197</v>
      </c>
      <c r="FQ121" s="412" t="s">
        <v>197</v>
      </c>
      <c r="FR121" s="412" t="s">
        <v>197</v>
      </c>
      <c r="FS121" s="412" t="s">
        <v>197</v>
      </c>
      <c r="FT121" s="412" t="s">
        <v>197</v>
      </c>
      <c r="FU121" s="412" t="s">
        <v>197</v>
      </c>
      <c r="FV121" s="412" t="s">
        <v>197</v>
      </c>
      <c r="FW121" s="412" t="s">
        <v>197</v>
      </c>
      <c r="FX121" s="411">
        <v>91.4</v>
      </c>
      <c r="FY121" s="411">
        <v>32.200000000000003</v>
      </c>
      <c r="FZ121" s="411">
        <v>32.799999999999997</v>
      </c>
      <c r="GA121" s="411">
        <v>9.6</v>
      </c>
      <c r="GB121" s="411">
        <v>25.1</v>
      </c>
      <c r="GC121" s="411">
        <v>22.1</v>
      </c>
      <c r="GD121" s="412" t="s">
        <v>197</v>
      </c>
      <c r="GE121" s="412" t="s">
        <v>197</v>
      </c>
      <c r="GF121" s="412" t="s">
        <v>197</v>
      </c>
      <c r="GG121" s="412" t="s">
        <v>197</v>
      </c>
      <c r="GH121" s="412" t="s">
        <v>197</v>
      </c>
      <c r="GI121" s="412" t="s">
        <v>197</v>
      </c>
      <c r="GJ121" s="412" t="s">
        <v>197</v>
      </c>
      <c r="GK121" s="412" t="s">
        <v>197</v>
      </c>
      <c r="GL121" s="412" t="s">
        <v>197</v>
      </c>
      <c r="GM121" s="412" t="s">
        <v>197</v>
      </c>
      <c r="GN121" s="412" t="s">
        <v>197</v>
      </c>
      <c r="GO121" s="412" t="s">
        <v>197</v>
      </c>
      <c r="GP121" s="412" t="s">
        <v>197</v>
      </c>
      <c r="GQ121" s="412" t="s">
        <v>197</v>
      </c>
      <c r="GR121" s="412" t="s">
        <v>197</v>
      </c>
      <c r="GS121" s="412" t="s">
        <v>197</v>
      </c>
      <c r="GT121" s="412" t="s">
        <v>197</v>
      </c>
      <c r="GU121" s="412" t="s">
        <v>197</v>
      </c>
      <c r="GV121" s="412" t="s">
        <v>197</v>
      </c>
      <c r="GW121" s="412" t="s">
        <v>197</v>
      </c>
      <c r="GX121" s="412" t="s">
        <v>197</v>
      </c>
      <c r="GY121" s="412" t="s">
        <v>197</v>
      </c>
      <c r="GZ121" s="412" t="s">
        <v>197</v>
      </c>
      <c r="HA121" s="412" t="s">
        <v>197</v>
      </c>
      <c r="HB121" s="412" t="s">
        <v>197</v>
      </c>
      <c r="HC121" s="412" t="s">
        <v>197</v>
      </c>
      <c r="HD121" s="412" t="s">
        <v>197</v>
      </c>
      <c r="HE121" s="412" t="s">
        <v>197</v>
      </c>
      <c r="HF121" s="412" t="s">
        <v>197</v>
      </c>
      <c r="HG121" s="412" t="s">
        <v>197</v>
      </c>
      <c r="HH121" s="412" t="s">
        <v>197</v>
      </c>
      <c r="HI121" s="412" t="s">
        <v>197</v>
      </c>
      <c r="HJ121" s="412" t="s">
        <v>197</v>
      </c>
      <c r="HK121" s="412" t="s">
        <v>197</v>
      </c>
      <c r="HL121" s="412" t="s">
        <v>197</v>
      </c>
      <c r="HM121" s="412" t="s">
        <v>197</v>
      </c>
      <c r="HN121" s="412" t="s">
        <v>197</v>
      </c>
      <c r="HO121" s="412" t="s">
        <v>197</v>
      </c>
      <c r="HP121" s="412" t="s">
        <v>197</v>
      </c>
      <c r="HQ121" s="412" t="s">
        <v>197</v>
      </c>
      <c r="HR121" s="412" t="s">
        <v>197</v>
      </c>
      <c r="HS121" s="412" t="s">
        <v>197</v>
      </c>
      <c r="HT121" s="412" t="s">
        <v>197</v>
      </c>
      <c r="HU121" s="411">
        <v>26</v>
      </c>
      <c r="HV121" s="411">
        <v>34</v>
      </c>
      <c r="HW121" s="411">
        <v>33.5</v>
      </c>
      <c r="HX121" s="412" t="s">
        <v>197</v>
      </c>
      <c r="HY121" s="412" t="s">
        <v>197</v>
      </c>
      <c r="HZ121" s="412" t="s">
        <v>197</v>
      </c>
      <c r="IA121" s="412" t="s">
        <v>197</v>
      </c>
      <c r="IB121" s="412" t="s">
        <v>197</v>
      </c>
      <c r="IC121" s="412" t="s">
        <v>197</v>
      </c>
      <c r="ID121" s="412" t="s">
        <v>197</v>
      </c>
      <c r="IE121" s="412" t="s">
        <v>197</v>
      </c>
      <c r="IF121" s="412" t="s">
        <v>197</v>
      </c>
      <c r="IG121" s="412" t="s">
        <v>197</v>
      </c>
      <c r="IH121" s="411">
        <v>112.9</v>
      </c>
      <c r="II121" s="412" t="s">
        <v>197</v>
      </c>
      <c r="IJ121" s="412" t="s">
        <v>197</v>
      </c>
      <c r="IK121" s="412" t="s">
        <v>197</v>
      </c>
      <c r="IL121" s="412" t="s">
        <v>197</v>
      </c>
      <c r="IM121" s="412" t="s">
        <v>197</v>
      </c>
      <c r="IN121" s="412" t="s">
        <v>197</v>
      </c>
      <c r="IO121" s="412" t="s">
        <v>197</v>
      </c>
      <c r="IP121" s="412" t="s">
        <v>197</v>
      </c>
      <c r="IQ121" s="412" t="s">
        <v>197</v>
      </c>
      <c r="IR121" s="412" t="s">
        <v>197</v>
      </c>
      <c r="IS121" s="412" t="s">
        <v>197</v>
      </c>
      <c r="IT121" s="412" t="s">
        <v>197</v>
      </c>
      <c r="IU121" s="412" t="s">
        <v>197</v>
      </c>
      <c r="IV121" s="412" t="s">
        <v>197</v>
      </c>
      <c r="IW121" s="412" t="s">
        <v>197</v>
      </c>
      <c r="IX121" s="412" t="s">
        <v>197</v>
      </c>
      <c r="IY121" s="412" t="s">
        <v>197</v>
      </c>
      <c r="IZ121" s="412" t="s">
        <v>197</v>
      </c>
      <c r="JA121" s="412" t="s">
        <v>197</v>
      </c>
      <c r="JB121" s="412" t="s">
        <v>197</v>
      </c>
      <c r="JC121" s="412" t="s">
        <v>197</v>
      </c>
      <c r="JD121" s="412" t="s">
        <v>197</v>
      </c>
      <c r="JE121" s="412" t="s">
        <v>197</v>
      </c>
      <c r="JF121" s="49" t="s">
        <v>87</v>
      </c>
      <c r="JG121" s="49" t="s">
        <v>87</v>
      </c>
      <c r="JH121" s="49" t="s">
        <v>87</v>
      </c>
      <c r="JI121" s="49" t="s">
        <v>87</v>
      </c>
      <c r="JJ121" s="49">
        <v>76.2</v>
      </c>
      <c r="JK121" s="49">
        <v>150.30000000000001</v>
      </c>
      <c r="JL121" s="49">
        <v>41.9</v>
      </c>
      <c r="JM121" s="49">
        <v>78.599999999999994</v>
      </c>
      <c r="JN121" s="49" t="s">
        <v>87</v>
      </c>
      <c r="JO121" s="49" t="s">
        <v>87</v>
      </c>
    </row>
    <row r="122" spans="1:275">
      <c r="A122" s="45"/>
      <c r="B122" s="46" t="s">
        <v>1838</v>
      </c>
      <c r="C122" s="300" t="s">
        <v>1339</v>
      </c>
      <c r="D122" s="46" t="s">
        <v>101</v>
      </c>
      <c r="E122" s="300" t="s">
        <v>13</v>
      </c>
      <c r="F122" s="47" t="s">
        <v>197</v>
      </c>
      <c r="G122" s="47" t="s">
        <v>197</v>
      </c>
      <c r="H122" s="411">
        <v>64.8</v>
      </c>
      <c r="I122" s="411">
        <v>65.099999999999994</v>
      </c>
      <c r="J122" s="411">
        <v>72.900000000000006</v>
      </c>
      <c r="K122" s="411">
        <v>229.1</v>
      </c>
      <c r="L122" s="411">
        <v>83.6</v>
      </c>
      <c r="M122" s="411">
        <v>50.7</v>
      </c>
      <c r="N122" s="411">
        <v>59</v>
      </c>
      <c r="O122" s="411">
        <v>65.099999999999994</v>
      </c>
      <c r="P122" s="411">
        <v>56.1</v>
      </c>
      <c r="Q122" s="411">
        <v>52.2</v>
      </c>
      <c r="R122" s="411">
        <v>29.6</v>
      </c>
      <c r="S122" s="411">
        <v>109.2</v>
      </c>
      <c r="T122" s="411">
        <v>145.69999999999999</v>
      </c>
      <c r="U122" s="411">
        <v>31.1</v>
      </c>
      <c r="V122" s="412" t="s">
        <v>197</v>
      </c>
      <c r="W122" s="411">
        <v>142.80000000000001</v>
      </c>
      <c r="X122" s="411">
        <v>143.5</v>
      </c>
      <c r="Y122" s="411">
        <v>68.900000000000006</v>
      </c>
      <c r="Z122" s="411">
        <v>88.9</v>
      </c>
      <c r="AA122" s="411">
        <v>222.3</v>
      </c>
      <c r="AB122" s="411">
        <v>60.1</v>
      </c>
      <c r="AC122" s="411">
        <v>167.9</v>
      </c>
      <c r="AD122" s="411">
        <v>42.8</v>
      </c>
      <c r="AE122" s="411">
        <v>154.1</v>
      </c>
      <c r="AF122" s="411">
        <v>131.19999999999999</v>
      </c>
      <c r="AG122" s="411">
        <v>64.599999999999994</v>
      </c>
      <c r="AH122" s="411">
        <v>97.4</v>
      </c>
      <c r="AI122" s="412" t="s">
        <v>197</v>
      </c>
      <c r="AJ122" s="412" t="s">
        <v>197</v>
      </c>
      <c r="AK122" s="412" t="s">
        <v>197</v>
      </c>
      <c r="AL122" s="412" t="s">
        <v>197</v>
      </c>
      <c r="AM122" s="412" t="s">
        <v>197</v>
      </c>
      <c r="AN122" s="411">
        <v>7.9</v>
      </c>
      <c r="AO122" s="411">
        <v>95.8</v>
      </c>
      <c r="AP122" s="411">
        <v>94.9</v>
      </c>
      <c r="AQ122" s="412" t="s">
        <v>197</v>
      </c>
      <c r="AR122" s="411">
        <v>51.4</v>
      </c>
      <c r="AS122" s="412" t="s">
        <v>197</v>
      </c>
      <c r="AT122" s="411">
        <v>84.7</v>
      </c>
      <c r="AU122" s="412" t="s">
        <v>197</v>
      </c>
      <c r="AV122" s="411">
        <v>66.8</v>
      </c>
      <c r="AW122" s="412" t="s">
        <v>197</v>
      </c>
      <c r="AX122" s="412" t="s">
        <v>197</v>
      </c>
      <c r="AY122" s="412" t="s">
        <v>197</v>
      </c>
      <c r="AZ122" s="411">
        <v>72.3</v>
      </c>
      <c r="BA122" s="411">
        <v>72.7</v>
      </c>
      <c r="BB122" s="411">
        <v>72.7</v>
      </c>
      <c r="BC122" s="411">
        <v>95.7</v>
      </c>
      <c r="BD122" s="411">
        <v>89.7</v>
      </c>
      <c r="BE122" s="411">
        <v>91</v>
      </c>
      <c r="BF122" s="411">
        <v>89.9</v>
      </c>
      <c r="BG122" s="411">
        <v>87.8</v>
      </c>
      <c r="BH122" s="411">
        <v>88</v>
      </c>
      <c r="BI122" s="411">
        <v>86</v>
      </c>
      <c r="BJ122" s="411">
        <v>97.2</v>
      </c>
      <c r="BK122" s="411">
        <v>91.5</v>
      </c>
      <c r="BL122" s="411">
        <v>134.4</v>
      </c>
      <c r="BM122" s="411">
        <v>142.1</v>
      </c>
      <c r="BN122" s="411">
        <v>140.1</v>
      </c>
      <c r="BO122" s="412" t="s">
        <v>197</v>
      </c>
      <c r="BP122" s="411">
        <v>124.1</v>
      </c>
      <c r="BQ122" s="411">
        <v>120.1</v>
      </c>
      <c r="BR122" s="411">
        <v>98.6</v>
      </c>
      <c r="BS122" s="411">
        <v>160.80000000000001</v>
      </c>
      <c r="BT122" s="411">
        <v>132.80000000000001</v>
      </c>
      <c r="BU122" s="411">
        <v>34.200000000000003</v>
      </c>
      <c r="BV122" s="411">
        <v>73.7</v>
      </c>
      <c r="BW122" s="411">
        <v>62.4</v>
      </c>
      <c r="BX122" s="412" t="s">
        <v>197</v>
      </c>
      <c r="BY122" s="412" t="s">
        <v>197</v>
      </c>
      <c r="BZ122" s="412" t="s">
        <v>197</v>
      </c>
      <c r="CA122" s="411">
        <v>70.5</v>
      </c>
      <c r="CB122" s="411">
        <v>98.1</v>
      </c>
      <c r="CC122" s="411">
        <v>88</v>
      </c>
      <c r="CD122" s="412" t="s">
        <v>197</v>
      </c>
      <c r="CE122" s="412" t="s">
        <v>197</v>
      </c>
      <c r="CF122" s="412" t="s">
        <v>197</v>
      </c>
      <c r="CG122" s="412" t="s">
        <v>197</v>
      </c>
      <c r="CH122" s="412" t="s">
        <v>197</v>
      </c>
      <c r="CI122" s="412" t="s">
        <v>197</v>
      </c>
      <c r="CJ122" s="411">
        <v>110.2</v>
      </c>
      <c r="CK122" s="411">
        <v>157.19999999999999</v>
      </c>
      <c r="CL122" s="411">
        <v>138.5</v>
      </c>
      <c r="CM122" s="412" t="s">
        <v>197</v>
      </c>
      <c r="CN122" s="412" t="s">
        <v>197</v>
      </c>
      <c r="CO122" s="412" t="s">
        <v>197</v>
      </c>
      <c r="CP122" s="412" t="s">
        <v>197</v>
      </c>
      <c r="CQ122" s="412" t="s">
        <v>197</v>
      </c>
      <c r="CR122" s="412" t="s">
        <v>197</v>
      </c>
      <c r="CS122" s="412" t="s">
        <v>197</v>
      </c>
      <c r="CT122" s="412" t="s">
        <v>197</v>
      </c>
      <c r="CU122" s="412" t="s">
        <v>197</v>
      </c>
      <c r="CV122" s="412" t="s">
        <v>197</v>
      </c>
      <c r="CW122" s="411">
        <v>82.2</v>
      </c>
      <c r="CX122" s="411">
        <v>123.2</v>
      </c>
      <c r="CY122" s="411">
        <v>105.9</v>
      </c>
      <c r="CZ122" s="411">
        <v>124.6</v>
      </c>
      <c r="DA122" s="411">
        <v>19.2</v>
      </c>
      <c r="DB122" s="411">
        <v>105.7</v>
      </c>
      <c r="DC122" s="411">
        <v>81.2</v>
      </c>
      <c r="DD122" s="411">
        <v>62.3</v>
      </c>
      <c r="DE122" s="411">
        <v>85.1</v>
      </c>
      <c r="DF122" s="411">
        <v>71.099999999999994</v>
      </c>
      <c r="DG122" s="411">
        <v>66.7</v>
      </c>
      <c r="DH122" s="411">
        <v>91.2</v>
      </c>
      <c r="DI122" s="411">
        <v>83.4</v>
      </c>
      <c r="DJ122" s="411">
        <v>58.4</v>
      </c>
      <c r="DK122" s="411">
        <v>72.3</v>
      </c>
      <c r="DL122" s="411">
        <v>66.099999999999994</v>
      </c>
      <c r="DM122" s="411">
        <v>101.4</v>
      </c>
      <c r="DN122" s="411">
        <v>140.19999999999999</v>
      </c>
      <c r="DO122" s="411">
        <v>126.2</v>
      </c>
      <c r="DP122" s="412" t="s">
        <v>197</v>
      </c>
      <c r="DQ122" s="412" t="s">
        <v>197</v>
      </c>
      <c r="DR122" s="412" t="s">
        <v>197</v>
      </c>
      <c r="DS122" s="411">
        <v>43.8</v>
      </c>
      <c r="DT122" s="411">
        <v>195.6</v>
      </c>
      <c r="DU122" s="411">
        <v>138.69999999999999</v>
      </c>
      <c r="DV122" s="412" t="s">
        <v>197</v>
      </c>
      <c r="DW122" s="412" t="s">
        <v>197</v>
      </c>
      <c r="DX122" s="412" t="s">
        <v>197</v>
      </c>
      <c r="DY122" s="411">
        <v>33.9</v>
      </c>
      <c r="DZ122" s="411">
        <v>32.6</v>
      </c>
      <c r="EA122" s="411">
        <v>33.299999999999997</v>
      </c>
      <c r="EB122" s="411">
        <v>76.3</v>
      </c>
      <c r="EC122" s="411">
        <v>182.6</v>
      </c>
      <c r="ED122" s="411">
        <v>155.5</v>
      </c>
      <c r="EE122" s="411">
        <v>157</v>
      </c>
      <c r="EF122" s="411">
        <v>69.8</v>
      </c>
      <c r="EG122" s="411">
        <v>71</v>
      </c>
      <c r="EH122" s="411">
        <v>70.5</v>
      </c>
      <c r="EI122" s="411">
        <v>73.8</v>
      </c>
      <c r="EJ122" s="411">
        <v>84.6</v>
      </c>
      <c r="EK122" s="411">
        <v>80.7</v>
      </c>
      <c r="EL122" s="412" t="s">
        <v>197</v>
      </c>
      <c r="EM122" s="411">
        <v>388.3</v>
      </c>
      <c r="EN122" s="411">
        <v>596.9</v>
      </c>
      <c r="EO122" s="411">
        <v>491.2</v>
      </c>
      <c r="EP122" s="412" t="s">
        <v>197</v>
      </c>
      <c r="EQ122" s="412" t="s">
        <v>197</v>
      </c>
      <c r="ER122" s="412" t="s">
        <v>197</v>
      </c>
      <c r="ES122" s="412" t="s">
        <v>197</v>
      </c>
      <c r="ET122" s="411">
        <v>82.6</v>
      </c>
      <c r="EU122" s="412" t="s">
        <v>197</v>
      </c>
      <c r="EV122" s="411">
        <v>102.2</v>
      </c>
      <c r="EW122" s="411">
        <v>100.9</v>
      </c>
      <c r="EX122" s="411">
        <v>101.2</v>
      </c>
      <c r="EY122" s="411">
        <v>111</v>
      </c>
      <c r="EZ122" s="411">
        <v>157.1</v>
      </c>
      <c r="FA122" s="411">
        <v>140.69999999999999</v>
      </c>
      <c r="FB122" s="411">
        <v>147.1</v>
      </c>
      <c r="FC122" s="411">
        <v>5.3</v>
      </c>
      <c r="FD122" s="411">
        <v>187.5</v>
      </c>
      <c r="FE122" s="411">
        <v>82.6</v>
      </c>
      <c r="FF122" s="411">
        <v>126.9</v>
      </c>
      <c r="FG122" s="411">
        <v>47.9</v>
      </c>
      <c r="FH122" s="411">
        <v>7.6</v>
      </c>
      <c r="FI122" s="411">
        <v>36</v>
      </c>
      <c r="FJ122" s="411">
        <v>156.80000000000001</v>
      </c>
      <c r="FK122" s="411">
        <v>10.6</v>
      </c>
      <c r="FL122" s="411">
        <v>75.7</v>
      </c>
      <c r="FM122" s="411">
        <v>121.4</v>
      </c>
      <c r="FN122" s="411">
        <v>83.6</v>
      </c>
      <c r="FO122" s="411">
        <v>105.2</v>
      </c>
      <c r="FP122" s="411">
        <v>206.4</v>
      </c>
      <c r="FQ122" s="411">
        <v>151.6</v>
      </c>
      <c r="FR122" s="411">
        <v>170.7</v>
      </c>
      <c r="FS122" s="411">
        <v>121</v>
      </c>
      <c r="FT122" s="411">
        <v>62.2</v>
      </c>
      <c r="FU122" s="411">
        <v>98.9</v>
      </c>
      <c r="FV122" s="411">
        <v>100.1</v>
      </c>
      <c r="FW122" s="411">
        <v>19.8</v>
      </c>
      <c r="FX122" s="411">
        <v>94.6</v>
      </c>
      <c r="FY122" s="411">
        <v>71.599999999999994</v>
      </c>
      <c r="FZ122" s="411">
        <v>71.8</v>
      </c>
      <c r="GA122" s="411">
        <v>113.7</v>
      </c>
      <c r="GB122" s="411">
        <v>92.3</v>
      </c>
      <c r="GC122" s="411">
        <v>96.3</v>
      </c>
      <c r="GD122" s="411">
        <v>23.9</v>
      </c>
      <c r="GE122" s="411">
        <v>45.1</v>
      </c>
      <c r="GF122" s="411">
        <v>31.2</v>
      </c>
      <c r="GG122" s="411">
        <v>157</v>
      </c>
      <c r="GH122" s="411">
        <v>47.5</v>
      </c>
      <c r="GI122" s="411">
        <v>48.1</v>
      </c>
      <c r="GJ122" s="412" t="s">
        <v>197</v>
      </c>
      <c r="GK122" s="412" t="s">
        <v>197</v>
      </c>
      <c r="GL122" s="412" t="s">
        <v>197</v>
      </c>
      <c r="GM122" s="411">
        <v>197.7</v>
      </c>
      <c r="GN122" s="411">
        <v>206.1</v>
      </c>
      <c r="GO122" s="411">
        <v>203.2</v>
      </c>
      <c r="GP122" s="411">
        <v>160.69999999999999</v>
      </c>
      <c r="GQ122" s="411">
        <v>68.900000000000006</v>
      </c>
      <c r="GR122" s="411">
        <v>101.7</v>
      </c>
      <c r="GS122" s="411">
        <v>110.6</v>
      </c>
      <c r="GT122" s="411">
        <v>468.9</v>
      </c>
      <c r="GU122" s="411">
        <v>396.5</v>
      </c>
      <c r="GV122" s="411">
        <v>96.1</v>
      </c>
      <c r="GW122" s="411">
        <v>19.2</v>
      </c>
      <c r="GX122" s="411">
        <v>50.8</v>
      </c>
      <c r="GY122" s="411">
        <v>105.9</v>
      </c>
      <c r="GZ122" s="411">
        <v>90.5</v>
      </c>
      <c r="HA122" s="411">
        <v>98</v>
      </c>
      <c r="HB122" s="411">
        <v>84.4</v>
      </c>
      <c r="HC122" s="411">
        <v>62.8</v>
      </c>
      <c r="HD122" s="411">
        <v>69.3</v>
      </c>
      <c r="HE122" s="411">
        <v>34.299999999999997</v>
      </c>
      <c r="HF122" s="411">
        <v>119.9</v>
      </c>
      <c r="HG122" s="411">
        <v>115.5</v>
      </c>
      <c r="HH122" s="411">
        <v>13.5</v>
      </c>
      <c r="HI122" s="412" t="s">
        <v>197</v>
      </c>
      <c r="HJ122" s="412" t="s">
        <v>197</v>
      </c>
      <c r="HK122" s="412" t="s">
        <v>197</v>
      </c>
      <c r="HL122" s="412" t="s">
        <v>197</v>
      </c>
      <c r="HM122" s="412" t="s">
        <v>197</v>
      </c>
      <c r="HN122" s="412" t="s">
        <v>197</v>
      </c>
      <c r="HO122" s="412" t="s">
        <v>197</v>
      </c>
      <c r="HP122" s="412" t="s">
        <v>197</v>
      </c>
      <c r="HQ122" s="412" t="s">
        <v>197</v>
      </c>
      <c r="HR122" s="412" t="s">
        <v>197</v>
      </c>
      <c r="HS122" s="412" t="s">
        <v>197</v>
      </c>
      <c r="HT122" s="412" t="s">
        <v>197</v>
      </c>
      <c r="HU122" s="411">
        <v>102</v>
      </c>
      <c r="HV122" s="411">
        <v>88.5</v>
      </c>
      <c r="HW122" s="411">
        <v>89.1</v>
      </c>
      <c r="HX122" s="412" t="s">
        <v>197</v>
      </c>
      <c r="HY122" s="412" t="s">
        <v>197</v>
      </c>
      <c r="HZ122" s="411">
        <v>36.200000000000003</v>
      </c>
      <c r="IA122" s="412" t="s">
        <v>197</v>
      </c>
      <c r="IB122" s="412" t="s">
        <v>197</v>
      </c>
      <c r="IC122" s="412" t="s">
        <v>197</v>
      </c>
      <c r="ID122" s="411">
        <v>50.7</v>
      </c>
      <c r="IE122" s="412" t="s">
        <v>197</v>
      </c>
      <c r="IF122" s="412" t="s">
        <v>197</v>
      </c>
      <c r="IG122" s="412" t="s">
        <v>197</v>
      </c>
      <c r="IH122" s="411">
        <v>207.1</v>
      </c>
      <c r="II122" s="411">
        <v>67</v>
      </c>
      <c r="IJ122" s="411">
        <v>59.3</v>
      </c>
      <c r="IK122" s="412" t="s">
        <v>197</v>
      </c>
      <c r="IL122" s="412" t="s">
        <v>197</v>
      </c>
      <c r="IM122" s="412" t="s">
        <v>197</v>
      </c>
      <c r="IN122" s="412" t="s">
        <v>197</v>
      </c>
      <c r="IO122" s="411">
        <v>22.5</v>
      </c>
      <c r="IP122" s="412" t="s">
        <v>197</v>
      </c>
      <c r="IQ122" s="411">
        <v>73.8</v>
      </c>
      <c r="IR122" s="411">
        <v>123.2</v>
      </c>
      <c r="IS122" s="411">
        <v>170.1</v>
      </c>
      <c r="IT122" s="411">
        <v>152.80000000000001</v>
      </c>
      <c r="IU122" s="411">
        <v>10.5</v>
      </c>
      <c r="IV122" s="411">
        <v>12.7</v>
      </c>
      <c r="IW122" s="411">
        <v>12.3</v>
      </c>
      <c r="IX122" s="412" t="s">
        <v>197</v>
      </c>
      <c r="IY122" s="412" t="s">
        <v>197</v>
      </c>
      <c r="IZ122" s="412" t="s">
        <v>197</v>
      </c>
      <c r="JA122" s="412" t="s">
        <v>197</v>
      </c>
      <c r="JB122" s="412" t="s">
        <v>197</v>
      </c>
      <c r="JC122" s="411">
        <v>27</v>
      </c>
      <c r="JD122" s="411">
        <v>51</v>
      </c>
      <c r="JE122" s="411">
        <v>45.7</v>
      </c>
      <c r="JF122" s="48" t="s">
        <v>87</v>
      </c>
      <c r="JG122" s="48">
        <v>149.4</v>
      </c>
      <c r="JH122" s="48">
        <v>255.5</v>
      </c>
      <c r="JI122" s="48">
        <v>97</v>
      </c>
      <c r="JJ122" s="48">
        <v>155.6</v>
      </c>
      <c r="JK122" s="48">
        <v>191.7</v>
      </c>
      <c r="JL122" s="48">
        <v>179.4</v>
      </c>
      <c r="JM122" s="48">
        <v>180.7</v>
      </c>
      <c r="JN122" s="48">
        <v>185.3</v>
      </c>
      <c r="JO122" s="48">
        <v>276.60000000000002</v>
      </c>
    </row>
    <row r="123" spans="1:275">
      <c r="A123" s="45"/>
      <c r="B123" s="46" t="s">
        <v>1839</v>
      </c>
      <c r="C123" s="300" t="s">
        <v>1340</v>
      </c>
      <c r="D123" s="46" t="s">
        <v>101</v>
      </c>
      <c r="E123" s="300" t="s">
        <v>13</v>
      </c>
      <c r="F123" s="47" t="s">
        <v>197</v>
      </c>
      <c r="G123" s="47" t="s">
        <v>197</v>
      </c>
      <c r="H123" s="411">
        <v>86.5</v>
      </c>
      <c r="I123" s="411">
        <v>86.9</v>
      </c>
      <c r="J123" s="411">
        <v>103.9</v>
      </c>
      <c r="K123" s="411">
        <v>97</v>
      </c>
      <c r="L123" s="411">
        <v>154.6</v>
      </c>
      <c r="M123" s="411">
        <v>80.900000000000006</v>
      </c>
      <c r="N123" s="411">
        <v>171.7</v>
      </c>
      <c r="O123" s="411">
        <v>100.7</v>
      </c>
      <c r="P123" s="411">
        <v>134.1</v>
      </c>
      <c r="Q123" s="411">
        <v>242.9</v>
      </c>
      <c r="R123" s="411">
        <v>137.1</v>
      </c>
      <c r="S123" s="411">
        <v>154.19999999999999</v>
      </c>
      <c r="T123" s="411">
        <v>109</v>
      </c>
      <c r="U123" s="411">
        <v>82.1</v>
      </c>
      <c r="V123" s="411">
        <v>111.8</v>
      </c>
      <c r="W123" s="411">
        <v>100.3</v>
      </c>
      <c r="X123" s="411">
        <v>115.3</v>
      </c>
      <c r="Y123" s="411">
        <v>103.2</v>
      </c>
      <c r="Z123" s="411">
        <v>37.9</v>
      </c>
      <c r="AA123" s="411">
        <v>192.6</v>
      </c>
      <c r="AB123" s="411">
        <v>234</v>
      </c>
      <c r="AC123" s="411">
        <v>122.4</v>
      </c>
      <c r="AD123" s="412" t="s">
        <v>197</v>
      </c>
      <c r="AE123" s="411">
        <v>159.4</v>
      </c>
      <c r="AF123" s="411">
        <v>135.1</v>
      </c>
      <c r="AG123" s="411">
        <v>86.7</v>
      </c>
      <c r="AH123" s="411">
        <v>95.3</v>
      </c>
      <c r="AI123" s="411">
        <v>313.7</v>
      </c>
      <c r="AJ123" s="411">
        <v>147.9</v>
      </c>
      <c r="AK123" s="411">
        <v>123.8</v>
      </c>
      <c r="AL123" s="412" t="s">
        <v>197</v>
      </c>
      <c r="AM123" s="411">
        <v>44</v>
      </c>
      <c r="AN123" s="411">
        <v>178.5</v>
      </c>
      <c r="AO123" s="411">
        <v>83.9</v>
      </c>
      <c r="AP123" s="411">
        <v>84.9</v>
      </c>
      <c r="AQ123" s="411">
        <v>21.7</v>
      </c>
      <c r="AR123" s="411">
        <v>106.5</v>
      </c>
      <c r="AS123" s="412" t="s">
        <v>197</v>
      </c>
      <c r="AT123" s="411">
        <v>108.9</v>
      </c>
      <c r="AU123" s="412" t="s">
        <v>197</v>
      </c>
      <c r="AV123" s="411">
        <v>83</v>
      </c>
      <c r="AW123" s="412" t="s">
        <v>197</v>
      </c>
      <c r="AX123" s="411">
        <v>314.5</v>
      </c>
      <c r="AY123" s="411">
        <v>91.8</v>
      </c>
      <c r="AZ123" s="411">
        <v>90.1</v>
      </c>
      <c r="BA123" s="411">
        <v>102.1</v>
      </c>
      <c r="BB123" s="411">
        <v>101.5</v>
      </c>
      <c r="BC123" s="411">
        <v>100.5</v>
      </c>
      <c r="BD123" s="411">
        <v>118.3</v>
      </c>
      <c r="BE123" s="411">
        <v>114.5</v>
      </c>
      <c r="BF123" s="411">
        <v>88.9</v>
      </c>
      <c r="BG123" s="411">
        <v>119.9</v>
      </c>
      <c r="BH123" s="411">
        <v>117.7</v>
      </c>
      <c r="BI123" s="411">
        <v>107.7</v>
      </c>
      <c r="BJ123" s="411">
        <v>87.7</v>
      </c>
      <c r="BK123" s="411">
        <v>98</v>
      </c>
      <c r="BL123" s="411">
        <v>107.2</v>
      </c>
      <c r="BM123" s="411">
        <v>94</v>
      </c>
      <c r="BN123" s="411">
        <v>97.4</v>
      </c>
      <c r="BO123" s="412" t="s">
        <v>197</v>
      </c>
      <c r="BP123" s="411">
        <v>149.1</v>
      </c>
      <c r="BQ123" s="411">
        <v>160.19999999999999</v>
      </c>
      <c r="BR123" s="412" t="s">
        <v>197</v>
      </c>
      <c r="BS123" s="412" t="s">
        <v>197</v>
      </c>
      <c r="BT123" s="412" t="s">
        <v>197</v>
      </c>
      <c r="BU123" s="411">
        <v>24.9</v>
      </c>
      <c r="BV123" s="411">
        <v>100.3</v>
      </c>
      <c r="BW123" s="411">
        <v>78.400000000000006</v>
      </c>
      <c r="BX123" s="411">
        <v>32</v>
      </c>
      <c r="BY123" s="411">
        <v>20.6</v>
      </c>
      <c r="BZ123" s="411">
        <v>27.8</v>
      </c>
      <c r="CA123" s="411">
        <v>51.3</v>
      </c>
      <c r="CB123" s="411">
        <v>55.2</v>
      </c>
      <c r="CC123" s="411">
        <v>53.7</v>
      </c>
      <c r="CD123" s="411">
        <v>46.4</v>
      </c>
      <c r="CE123" s="411">
        <v>95.1</v>
      </c>
      <c r="CF123" s="411">
        <v>72</v>
      </c>
      <c r="CG123" s="412" t="s">
        <v>197</v>
      </c>
      <c r="CH123" s="412" t="s">
        <v>197</v>
      </c>
      <c r="CI123" s="412" t="s">
        <v>197</v>
      </c>
      <c r="CJ123" s="411">
        <v>157.69999999999999</v>
      </c>
      <c r="CK123" s="411">
        <v>198</v>
      </c>
      <c r="CL123" s="411">
        <v>181.8</v>
      </c>
      <c r="CM123" s="412" t="s">
        <v>197</v>
      </c>
      <c r="CN123" s="412" t="s">
        <v>197</v>
      </c>
      <c r="CO123" s="412" t="s">
        <v>197</v>
      </c>
      <c r="CP123" s="412" t="s">
        <v>197</v>
      </c>
      <c r="CQ123" s="412" t="s">
        <v>197</v>
      </c>
      <c r="CR123" s="412" t="s">
        <v>197</v>
      </c>
      <c r="CS123" s="412" t="s">
        <v>197</v>
      </c>
      <c r="CT123" s="412" t="s">
        <v>197</v>
      </c>
      <c r="CU123" s="412" t="s">
        <v>197</v>
      </c>
      <c r="CV123" s="412" t="s">
        <v>197</v>
      </c>
      <c r="CW123" s="411">
        <v>60.6</v>
      </c>
      <c r="CX123" s="411">
        <v>95.3</v>
      </c>
      <c r="CY123" s="411">
        <v>80.5</v>
      </c>
      <c r="CZ123" s="411">
        <v>102.1</v>
      </c>
      <c r="DA123" s="411">
        <v>22.8</v>
      </c>
      <c r="DB123" s="411">
        <v>120.5</v>
      </c>
      <c r="DC123" s="411">
        <v>92.4</v>
      </c>
      <c r="DD123" s="411">
        <v>21.3</v>
      </c>
      <c r="DE123" s="411">
        <v>22.8</v>
      </c>
      <c r="DF123" s="411">
        <v>21.9</v>
      </c>
      <c r="DG123" s="411">
        <v>40.700000000000003</v>
      </c>
      <c r="DH123" s="411">
        <v>35.200000000000003</v>
      </c>
      <c r="DI123" s="411">
        <v>37</v>
      </c>
      <c r="DJ123" s="411">
        <v>57.3</v>
      </c>
      <c r="DK123" s="411">
        <v>66.5</v>
      </c>
      <c r="DL123" s="411">
        <v>62.4</v>
      </c>
      <c r="DM123" s="411">
        <v>145.1</v>
      </c>
      <c r="DN123" s="411">
        <v>180</v>
      </c>
      <c r="DO123" s="411">
        <v>167.3</v>
      </c>
      <c r="DP123" s="412" t="s">
        <v>197</v>
      </c>
      <c r="DQ123" s="412" t="s">
        <v>197</v>
      </c>
      <c r="DR123" s="412" t="s">
        <v>197</v>
      </c>
      <c r="DS123" s="411">
        <v>175.3</v>
      </c>
      <c r="DT123" s="411">
        <v>274.89999999999998</v>
      </c>
      <c r="DU123" s="411">
        <v>237.7</v>
      </c>
      <c r="DV123" s="411">
        <v>21.7</v>
      </c>
      <c r="DW123" s="411">
        <v>17.600000000000001</v>
      </c>
      <c r="DX123" s="411">
        <v>19</v>
      </c>
      <c r="DY123" s="411">
        <v>54.3</v>
      </c>
      <c r="DZ123" s="411">
        <v>33.1</v>
      </c>
      <c r="EA123" s="411">
        <v>44.8</v>
      </c>
      <c r="EB123" s="411">
        <v>92.2</v>
      </c>
      <c r="EC123" s="411">
        <v>237.8</v>
      </c>
      <c r="ED123" s="411">
        <v>199.9</v>
      </c>
      <c r="EE123" s="411">
        <v>416.9</v>
      </c>
      <c r="EF123" s="411">
        <v>326.2</v>
      </c>
      <c r="EG123" s="411">
        <v>246.5</v>
      </c>
      <c r="EH123" s="411">
        <v>279.2</v>
      </c>
      <c r="EI123" s="411">
        <v>29.2</v>
      </c>
      <c r="EJ123" s="411">
        <v>68.5</v>
      </c>
      <c r="EK123" s="411">
        <v>54.4</v>
      </c>
      <c r="EL123" s="412" t="s">
        <v>197</v>
      </c>
      <c r="EM123" s="412" t="s">
        <v>197</v>
      </c>
      <c r="EN123" s="412" t="s">
        <v>197</v>
      </c>
      <c r="EO123" s="412" t="s">
        <v>197</v>
      </c>
      <c r="EP123" s="412" t="s">
        <v>197</v>
      </c>
      <c r="EQ123" s="412" t="s">
        <v>197</v>
      </c>
      <c r="ER123" s="412" t="s">
        <v>197</v>
      </c>
      <c r="ES123" s="412" t="s">
        <v>197</v>
      </c>
      <c r="ET123" s="411">
        <v>132.19999999999999</v>
      </c>
      <c r="EU123" s="412" t="s">
        <v>197</v>
      </c>
      <c r="EV123" s="411">
        <v>137.9</v>
      </c>
      <c r="EW123" s="411">
        <v>119</v>
      </c>
      <c r="EX123" s="411">
        <v>124.7</v>
      </c>
      <c r="EY123" s="411">
        <v>129.80000000000001</v>
      </c>
      <c r="EZ123" s="411">
        <v>188.4</v>
      </c>
      <c r="FA123" s="411">
        <v>142.6</v>
      </c>
      <c r="FB123" s="411">
        <v>160.6</v>
      </c>
      <c r="FC123" s="411">
        <v>95.1</v>
      </c>
      <c r="FD123" s="411">
        <v>197.9</v>
      </c>
      <c r="FE123" s="411">
        <v>152.9</v>
      </c>
      <c r="FF123" s="411">
        <v>171.9</v>
      </c>
      <c r="FG123" s="411">
        <v>342.3</v>
      </c>
      <c r="FH123" s="411">
        <v>153.30000000000001</v>
      </c>
      <c r="FI123" s="411">
        <v>286.5</v>
      </c>
      <c r="FJ123" s="411">
        <v>211.9</v>
      </c>
      <c r="FK123" s="411">
        <v>79.8</v>
      </c>
      <c r="FL123" s="411">
        <v>138.6</v>
      </c>
      <c r="FM123" s="411">
        <v>131.80000000000001</v>
      </c>
      <c r="FN123" s="411">
        <v>146.69999999999999</v>
      </c>
      <c r="FO123" s="411">
        <v>138.1</v>
      </c>
      <c r="FP123" s="411">
        <v>190.4</v>
      </c>
      <c r="FQ123" s="411">
        <v>151.6</v>
      </c>
      <c r="FR123" s="411">
        <v>165.1</v>
      </c>
      <c r="FS123" s="411">
        <v>116.7</v>
      </c>
      <c r="FT123" s="411">
        <v>146.30000000000001</v>
      </c>
      <c r="FU123" s="411">
        <v>127.8</v>
      </c>
      <c r="FV123" s="411">
        <v>109.9</v>
      </c>
      <c r="FW123" s="411">
        <v>72.5</v>
      </c>
      <c r="FX123" s="411">
        <v>144.19999999999999</v>
      </c>
      <c r="FY123" s="411">
        <v>113.6</v>
      </c>
      <c r="FZ123" s="411">
        <v>113.8</v>
      </c>
      <c r="GA123" s="411">
        <v>128.69999999999999</v>
      </c>
      <c r="GB123" s="411">
        <v>122.2</v>
      </c>
      <c r="GC123" s="411">
        <v>123.4</v>
      </c>
      <c r="GD123" s="411">
        <v>27.5</v>
      </c>
      <c r="GE123" s="411">
        <v>580.1</v>
      </c>
      <c r="GF123" s="411">
        <v>218.7</v>
      </c>
      <c r="GG123" s="412" t="s">
        <v>197</v>
      </c>
      <c r="GH123" s="411">
        <v>40.799999999999997</v>
      </c>
      <c r="GI123" s="411">
        <v>40.6</v>
      </c>
      <c r="GJ123" s="412" t="s">
        <v>197</v>
      </c>
      <c r="GK123" s="412" t="s">
        <v>197</v>
      </c>
      <c r="GL123" s="412" t="s">
        <v>197</v>
      </c>
      <c r="GM123" s="411">
        <v>188.2</v>
      </c>
      <c r="GN123" s="411">
        <v>54.2</v>
      </c>
      <c r="GO123" s="411">
        <v>101.2</v>
      </c>
      <c r="GP123" s="411">
        <v>140.6</v>
      </c>
      <c r="GQ123" s="411">
        <v>102.3</v>
      </c>
      <c r="GR123" s="411">
        <v>116</v>
      </c>
      <c r="GS123" s="411">
        <v>42.6</v>
      </c>
      <c r="GT123" s="411">
        <v>65.2</v>
      </c>
      <c r="GU123" s="411">
        <v>60.6</v>
      </c>
      <c r="GV123" s="411">
        <v>73.3</v>
      </c>
      <c r="GW123" s="411">
        <v>102.6</v>
      </c>
      <c r="GX123" s="411">
        <v>90.5</v>
      </c>
      <c r="GY123" s="411">
        <v>149.19999999999999</v>
      </c>
      <c r="GZ123" s="411">
        <v>166.4</v>
      </c>
      <c r="HA123" s="411">
        <v>158</v>
      </c>
      <c r="HB123" s="411">
        <v>135.5</v>
      </c>
      <c r="HC123" s="411">
        <v>148.1</v>
      </c>
      <c r="HD123" s="411">
        <v>144.30000000000001</v>
      </c>
      <c r="HE123" s="411">
        <v>64.8</v>
      </c>
      <c r="HF123" s="411">
        <v>85.7</v>
      </c>
      <c r="HG123" s="411">
        <v>84.6</v>
      </c>
      <c r="HH123" s="411">
        <v>96.7</v>
      </c>
      <c r="HI123" s="411">
        <v>114.3</v>
      </c>
      <c r="HJ123" s="411">
        <v>195.5</v>
      </c>
      <c r="HK123" s="411">
        <v>156.6</v>
      </c>
      <c r="HL123" s="411">
        <v>95.6</v>
      </c>
      <c r="HM123" s="411">
        <v>47.8</v>
      </c>
      <c r="HN123" s="411">
        <v>61.2</v>
      </c>
      <c r="HO123" s="411">
        <v>212</v>
      </c>
      <c r="HP123" s="411">
        <v>155.5</v>
      </c>
      <c r="HQ123" s="411">
        <v>183.9</v>
      </c>
      <c r="HR123" s="411">
        <v>193.1</v>
      </c>
      <c r="HS123" s="411">
        <v>252.2</v>
      </c>
      <c r="HT123" s="411">
        <v>231.6</v>
      </c>
      <c r="HU123" s="411">
        <v>88.7</v>
      </c>
      <c r="HV123" s="411">
        <v>103</v>
      </c>
      <c r="HW123" s="411">
        <v>102.3</v>
      </c>
      <c r="HX123" s="412" t="s">
        <v>197</v>
      </c>
      <c r="HY123" s="412" t="s">
        <v>197</v>
      </c>
      <c r="HZ123" s="411">
        <v>95.2</v>
      </c>
      <c r="IA123" s="412" t="s">
        <v>197</v>
      </c>
      <c r="IB123" s="412" t="s">
        <v>197</v>
      </c>
      <c r="IC123" s="412" t="s">
        <v>197</v>
      </c>
      <c r="ID123" s="411">
        <v>20.7</v>
      </c>
      <c r="IE123" s="412" t="s">
        <v>197</v>
      </c>
      <c r="IF123" s="411">
        <v>58.7</v>
      </c>
      <c r="IG123" s="412" t="s">
        <v>197</v>
      </c>
      <c r="IH123" s="411">
        <v>237.6</v>
      </c>
      <c r="II123" s="412" t="s">
        <v>197</v>
      </c>
      <c r="IJ123" s="412" t="s">
        <v>197</v>
      </c>
      <c r="IK123" s="411">
        <v>1378.2</v>
      </c>
      <c r="IL123" s="411">
        <v>2554.5</v>
      </c>
      <c r="IM123" s="412" t="s">
        <v>197</v>
      </c>
      <c r="IN123" s="412" t="s">
        <v>197</v>
      </c>
      <c r="IO123" s="411">
        <v>829.1</v>
      </c>
      <c r="IP123" s="412" t="s">
        <v>197</v>
      </c>
      <c r="IQ123" s="411">
        <v>157.4</v>
      </c>
      <c r="IR123" s="411">
        <v>102.2</v>
      </c>
      <c r="IS123" s="411">
        <v>135.4</v>
      </c>
      <c r="IT123" s="411">
        <v>123.1</v>
      </c>
      <c r="IU123" s="411">
        <v>46.5</v>
      </c>
      <c r="IV123" s="411">
        <v>109.1</v>
      </c>
      <c r="IW123" s="411">
        <v>96.1</v>
      </c>
      <c r="IX123" s="412" t="s">
        <v>197</v>
      </c>
      <c r="IY123" s="411">
        <v>243.2</v>
      </c>
      <c r="IZ123" s="411">
        <v>237.3</v>
      </c>
      <c r="JA123" s="411">
        <v>329.9</v>
      </c>
      <c r="JB123" s="412" t="s">
        <v>197</v>
      </c>
      <c r="JC123" s="411">
        <v>30</v>
      </c>
      <c r="JD123" s="411">
        <v>117.1</v>
      </c>
      <c r="JE123" s="411">
        <v>97.6</v>
      </c>
      <c r="JF123" s="48" t="s">
        <v>87</v>
      </c>
      <c r="JG123" s="48">
        <v>800.2</v>
      </c>
      <c r="JH123" s="48">
        <v>500.2</v>
      </c>
      <c r="JI123" s="48">
        <v>115</v>
      </c>
      <c r="JJ123" s="48">
        <v>151.30000000000001</v>
      </c>
      <c r="JK123" s="48">
        <v>240.9</v>
      </c>
      <c r="JL123" s="48">
        <v>200.3</v>
      </c>
      <c r="JM123" s="48">
        <v>219.5</v>
      </c>
      <c r="JN123" s="48">
        <v>204.3</v>
      </c>
      <c r="JO123" s="48">
        <v>87</v>
      </c>
    </row>
    <row r="124" spans="1:275">
      <c r="A124" s="45"/>
      <c r="B124" s="46" t="s">
        <v>1840</v>
      </c>
      <c r="C124" s="300" t="s">
        <v>1341</v>
      </c>
      <c r="D124" s="46" t="s">
        <v>101</v>
      </c>
      <c r="E124" s="300" t="s">
        <v>13</v>
      </c>
      <c r="F124" s="47" t="s">
        <v>197</v>
      </c>
      <c r="G124" s="47" t="s">
        <v>197</v>
      </c>
      <c r="H124" s="411">
        <v>98.6</v>
      </c>
      <c r="I124" s="411">
        <v>90.3</v>
      </c>
      <c r="J124" s="411">
        <v>104.1</v>
      </c>
      <c r="K124" s="411">
        <v>23.6</v>
      </c>
      <c r="L124" s="411">
        <v>67.8</v>
      </c>
      <c r="M124" s="411">
        <v>118.9</v>
      </c>
      <c r="N124" s="411">
        <v>56.3</v>
      </c>
      <c r="O124" s="412" t="s">
        <v>197</v>
      </c>
      <c r="P124" s="411">
        <v>104.1</v>
      </c>
      <c r="Q124" s="412" t="s">
        <v>197</v>
      </c>
      <c r="R124" s="411">
        <v>99</v>
      </c>
      <c r="S124" s="411">
        <v>98.3</v>
      </c>
      <c r="T124" s="411">
        <v>74.3</v>
      </c>
      <c r="U124" s="411">
        <v>56.4</v>
      </c>
      <c r="V124" s="412" t="s">
        <v>197</v>
      </c>
      <c r="W124" s="411">
        <v>102.8</v>
      </c>
      <c r="X124" s="411">
        <v>78.2</v>
      </c>
      <c r="Y124" s="411">
        <v>91.7</v>
      </c>
      <c r="Z124" s="411">
        <v>132.6</v>
      </c>
      <c r="AA124" s="411">
        <v>147</v>
      </c>
      <c r="AB124" s="411">
        <v>111.6</v>
      </c>
      <c r="AC124" s="411">
        <v>176.4</v>
      </c>
      <c r="AD124" s="411">
        <v>92.7</v>
      </c>
      <c r="AE124" s="411">
        <v>169.2</v>
      </c>
      <c r="AF124" s="411">
        <v>173</v>
      </c>
      <c r="AG124" s="411">
        <v>99</v>
      </c>
      <c r="AH124" s="411">
        <v>137.4</v>
      </c>
      <c r="AI124" s="411">
        <v>346.8</v>
      </c>
      <c r="AJ124" s="412" t="s">
        <v>197</v>
      </c>
      <c r="AK124" s="411">
        <v>347.5</v>
      </c>
      <c r="AL124" s="412" t="s">
        <v>197</v>
      </c>
      <c r="AM124" s="411">
        <v>226.9</v>
      </c>
      <c r="AN124" s="411">
        <v>112.1</v>
      </c>
      <c r="AO124" s="411">
        <v>153.6</v>
      </c>
      <c r="AP124" s="411">
        <v>153.19999999999999</v>
      </c>
      <c r="AQ124" s="412" t="s">
        <v>197</v>
      </c>
      <c r="AR124" s="411">
        <v>205.9</v>
      </c>
      <c r="AS124" s="412" t="s">
        <v>197</v>
      </c>
      <c r="AT124" s="411">
        <v>102.2</v>
      </c>
      <c r="AU124" s="412" t="s">
        <v>197</v>
      </c>
      <c r="AV124" s="411">
        <v>66.599999999999994</v>
      </c>
      <c r="AW124" s="412" t="s">
        <v>197</v>
      </c>
      <c r="AX124" s="412" t="s">
        <v>197</v>
      </c>
      <c r="AY124" s="411">
        <v>51.5</v>
      </c>
      <c r="AZ124" s="411">
        <v>82.6</v>
      </c>
      <c r="BA124" s="411">
        <v>87.7</v>
      </c>
      <c r="BB124" s="411">
        <v>87.5</v>
      </c>
      <c r="BC124" s="411">
        <v>87.2</v>
      </c>
      <c r="BD124" s="411">
        <v>115.8</v>
      </c>
      <c r="BE124" s="411">
        <v>109.4</v>
      </c>
      <c r="BF124" s="411">
        <v>65.400000000000006</v>
      </c>
      <c r="BG124" s="411">
        <v>106.6</v>
      </c>
      <c r="BH124" s="411">
        <v>103.6</v>
      </c>
      <c r="BI124" s="411">
        <v>130.5</v>
      </c>
      <c r="BJ124" s="411">
        <v>146</v>
      </c>
      <c r="BK124" s="411">
        <v>138.1</v>
      </c>
      <c r="BL124" s="411">
        <v>138.4</v>
      </c>
      <c r="BM124" s="411">
        <v>102.4</v>
      </c>
      <c r="BN124" s="411">
        <v>112</v>
      </c>
      <c r="BO124" s="412" t="s">
        <v>197</v>
      </c>
      <c r="BP124" s="411">
        <v>171.8</v>
      </c>
      <c r="BQ124" s="411">
        <v>220.6</v>
      </c>
      <c r="BR124" s="412" t="s">
        <v>197</v>
      </c>
      <c r="BS124" s="412" t="s">
        <v>197</v>
      </c>
      <c r="BT124" s="412" t="s">
        <v>197</v>
      </c>
      <c r="BU124" s="411">
        <v>42.1</v>
      </c>
      <c r="BV124" s="411">
        <v>78.3</v>
      </c>
      <c r="BW124" s="411">
        <v>66.7</v>
      </c>
      <c r="BX124" s="412" t="s">
        <v>197</v>
      </c>
      <c r="BY124" s="412" t="s">
        <v>197</v>
      </c>
      <c r="BZ124" s="412" t="s">
        <v>197</v>
      </c>
      <c r="CA124" s="411">
        <v>9.1</v>
      </c>
      <c r="CB124" s="411">
        <v>13.6</v>
      </c>
      <c r="CC124" s="411">
        <v>11.8</v>
      </c>
      <c r="CD124" s="411">
        <v>32.5</v>
      </c>
      <c r="CE124" s="411">
        <v>38</v>
      </c>
      <c r="CF124" s="411">
        <v>35.299999999999997</v>
      </c>
      <c r="CG124" s="412" t="s">
        <v>197</v>
      </c>
      <c r="CH124" s="412" t="s">
        <v>197</v>
      </c>
      <c r="CI124" s="412" t="s">
        <v>197</v>
      </c>
      <c r="CJ124" s="411">
        <v>53</v>
      </c>
      <c r="CK124" s="411">
        <v>127.4</v>
      </c>
      <c r="CL124" s="411">
        <v>96.4</v>
      </c>
      <c r="CM124" s="412" t="s">
        <v>197</v>
      </c>
      <c r="CN124" s="412" t="s">
        <v>197</v>
      </c>
      <c r="CO124" s="412" t="s">
        <v>197</v>
      </c>
      <c r="CP124" s="412" t="s">
        <v>197</v>
      </c>
      <c r="CQ124" s="412" t="s">
        <v>197</v>
      </c>
      <c r="CR124" s="412" t="s">
        <v>197</v>
      </c>
      <c r="CS124" s="412" t="s">
        <v>197</v>
      </c>
      <c r="CT124" s="411">
        <v>167.3</v>
      </c>
      <c r="CU124" s="411">
        <v>345.3</v>
      </c>
      <c r="CV124" s="411">
        <v>271</v>
      </c>
      <c r="CW124" s="411">
        <v>52.1</v>
      </c>
      <c r="CX124" s="411">
        <v>135.6</v>
      </c>
      <c r="CY124" s="411">
        <v>99.1</v>
      </c>
      <c r="CZ124" s="411">
        <v>139.5</v>
      </c>
      <c r="DA124" s="411">
        <v>51.9</v>
      </c>
      <c r="DB124" s="411">
        <v>85.9</v>
      </c>
      <c r="DC124" s="411">
        <v>75.099999999999994</v>
      </c>
      <c r="DD124" s="412" t="s">
        <v>197</v>
      </c>
      <c r="DE124" s="412" t="s">
        <v>197</v>
      </c>
      <c r="DF124" s="412" t="s">
        <v>197</v>
      </c>
      <c r="DG124" s="411">
        <v>11.6</v>
      </c>
      <c r="DH124" s="411">
        <v>19</v>
      </c>
      <c r="DI124" s="411">
        <v>16.399999999999999</v>
      </c>
      <c r="DJ124" s="411">
        <v>49.8</v>
      </c>
      <c r="DK124" s="411">
        <v>57</v>
      </c>
      <c r="DL124" s="411">
        <v>53.6</v>
      </c>
      <c r="DM124" s="411">
        <v>54.9</v>
      </c>
      <c r="DN124" s="411">
        <v>134.4</v>
      </c>
      <c r="DO124" s="411">
        <v>104.3</v>
      </c>
      <c r="DP124" s="412" t="s">
        <v>197</v>
      </c>
      <c r="DQ124" s="412" t="s">
        <v>197</v>
      </c>
      <c r="DR124" s="412" t="s">
        <v>197</v>
      </c>
      <c r="DS124" s="412" t="s">
        <v>197</v>
      </c>
      <c r="DT124" s="412" t="s">
        <v>197</v>
      </c>
      <c r="DU124" s="412" t="s">
        <v>197</v>
      </c>
      <c r="DV124" s="411">
        <v>10</v>
      </c>
      <c r="DW124" s="411">
        <v>43.5</v>
      </c>
      <c r="DX124" s="411">
        <v>31.6</v>
      </c>
      <c r="DY124" s="412" t="s">
        <v>197</v>
      </c>
      <c r="DZ124" s="412" t="s">
        <v>197</v>
      </c>
      <c r="EA124" s="412" t="s">
        <v>197</v>
      </c>
      <c r="EB124" s="412" t="s">
        <v>197</v>
      </c>
      <c r="EC124" s="412" t="s">
        <v>197</v>
      </c>
      <c r="ED124" s="412" t="s">
        <v>197</v>
      </c>
      <c r="EE124" s="411">
        <v>255.1</v>
      </c>
      <c r="EF124" s="411">
        <v>139.1</v>
      </c>
      <c r="EG124" s="411">
        <v>617.9</v>
      </c>
      <c r="EH124" s="411">
        <v>413.3</v>
      </c>
      <c r="EI124" s="411">
        <v>159</v>
      </c>
      <c r="EJ124" s="411">
        <v>348</v>
      </c>
      <c r="EK124" s="411">
        <v>281.89999999999998</v>
      </c>
      <c r="EL124" s="412" t="s">
        <v>197</v>
      </c>
      <c r="EM124" s="412" t="s">
        <v>197</v>
      </c>
      <c r="EN124" s="412" t="s">
        <v>197</v>
      </c>
      <c r="EO124" s="412" t="s">
        <v>197</v>
      </c>
      <c r="EP124" s="412" t="s">
        <v>197</v>
      </c>
      <c r="EQ124" s="412" t="s">
        <v>197</v>
      </c>
      <c r="ER124" s="412" t="s">
        <v>197</v>
      </c>
      <c r="ES124" s="412" t="s">
        <v>197</v>
      </c>
      <c r="ET124" s="411">
        <v>70.3</v>
      </c>
      <c r="EU124" s="412" t="s">
        <v>197</v>
      </c>
      <c r="EV124" s="411">
        <v>88.5</v>
      </c>
      <c r="EW124" s="411">
        <v>127.9</v>
      </c>
      <c r="EX124" s="411">
        <v>115.5</v>
      </c>
      <c r="EY124" s="411">
        <v>19.8</v>
      </c>
      <c r="EZ124" s="411">
        <v>131.4</v>
      </c>
      <c r="FA124" s="411">
        <v>194.6</v>
      </c>
      <c r="FB124" s="411">
        <v>169.9</v>
      </c>
      <c r="FC124" s="411">
        <v>55.3</v>
      </c>
      <c r="FD124" s="411">
        <v>132.69999999999999</v>
      </c>
      <c r="FE124" s="411">
        <v>177.5</v>
      </c>
      <c r="FF124" s="411">
        <v>158.5</v>
      </c>
      <c r="FG124" s="411">
        <v>155.4</v>
      </c>
      <c r="FH124" s="411">
        <v>371.8</v>
      </c>
      <c r="FI124" s="411">
        <v>219.2</v>
      </c>
      <c r="FJ124" s="411">
        <v>93.5</v>
      </c>
      <c r="FK124" s="411">
        <v>170.3</v>
      </c>
      <c r="FL124" s="411">
        <v>136.19999999999999</v>
      </c>
      <c r="FM124" s="411">
        <v>73.599999999999994</v>
      </c>
      <c r="FN124" s="411">
        <v>161.9</v>
      </c>
      <c r="FO124" s="411">
        <v>110.7</v>
      </c>
      <c r="FP124" s="411">
        <v>165.7</v>
      </c>
      <c r="FQ124" s="411">
        <v>196.8</v>
      </c>
      <c r="FR124" s="411">
        <v>186</v>
      </c>
      <c r="FS124" s="411">
        <v>98.2</v>
      </c>
      <c r="FT124" s="411">
        <v>181.5</v>
      </c>
      <c r="FU124" s="411">
        <v>129.5</v>
      </c>
      <c r="FV124" s="411">
        <v>105</v>
      </c>
      <c r="FW124" s="412" t="s">
        <v>197</v>
      </c>
      <c r="FX124" s="411">
        <v>76.8</v>
      </c>
      <c r="FY124" s="411">
        <v>107.6</v>
      </c>
      <c r="FZ124" s="411">
        <v>107.4</v>
      </c>
      <c r="GA124" s="411">
        <v>89.8</v>
      </c>
      <c r="GB124" s="411">
        <v>109.4</v>
      </c>
      <c r="GC124" s="411">
        <v>105.6</v>
      </c>
      <c r="GD124" s="411">
        <v>464.6</v>
      </c>
      <c r="GE124" s="411">
        <v>358.3</v>
      </c>
      <c r="GF124" s="411">
        <v>428.1</v>
      </c>
      <c r="GG124" s="411">
        <v>5</v>
      </c>
      <c r="GH124" s="411">
        <v>57.7</v>
      </c>
      <c r="GI124" s="411">
        <v>57.4</v>
      </c>
      <c r="GJ124" s="412" t="s">
        <v>197</v>
      </c>
      <c r="GK124" s="412" t="s">
        <v>197</v>
      </c>
      <c r="GL124" s="412" t="s">
        <v>197</v>
      </c>
      <c r="GM124" s="411">
        <v>81.2</v>
      </c>
      <c r="GN124" s="411">
        <v>156.1</v>
      </c>
      <c r="GO124" s="411">
        <v>128.9</v>
      </c>
      <c r="GP124" s="411">
        <v>91.9</v>
      </c>
      <c r="GQ124" s="411">
        <v>139.19999999999999</v>
      </c>
      <c r="GR124" s="411">
        <v>122.3</v>
      </c>
      <c r="GS124" s="411">
        <v>30.4</v>
      </c>
      <c r="GT124" s="411">
        <v>85.9</v>
      </c>
      <c r="GU124" s="411">
        <v>74.7</v>
      </c>
      <c r="GV124" s="411">
        <v>34.9</v>
      </c>
      <c r="GW124" s="411">
        <v>198.4</v>
      </c>
      <c r="GX124" s="411">
        <v>131.4</v>
      </c>
      <c r="GY124" s="411">
        <v>100.8</v>
      </c>
      <c r="GZ124" s="411">
        <v>115.3</v>
      </c>
      <c r="HA124" s="411">
        <v>108.2</v>
      </c>
      <c r="HB124" s="411">
        <v>97.6</v>
      </c>
      <c r="HC124" s="411">
        <v>105.8</v>
      </c>
      <c r="HD124" s="411">
        <v>103.3</v>
      </c>
      <c r="HE124" s="411">
        <v>52.7</v>
      </c>
      <c r="HF124" s="411">
        <v>85.2</v>
      </c>
      <c r="HG124" s="411">
        <v>83.4</v>
      </c>
      <c r="HH124" s="411">
        <v>95.5</v>
      </c>
      <c r="HI124" s="411">
        <v>147.5</v>
      </c>
      <c r="HJ124" s="411">
        <v>117</v>
      </c>
      <c r="HK124" s="411">
        <v>131.80000000000001</v>
      </c>
      <c r="HL124" s="411">
        <v>125.3</v>
      </c>
      <c r="HM124" s="411">
        <v>133.9</v>
      </c>
      <c r="HN124" s="411">
        <v>131.5</v>
      </c>
      <c r="HO124" s="412" t="s">
        <v>197</v>
      </c>
      <c r="HP124" s="412" t="s">
        <v>197</v>
      </c>
      <c r="HQ124" s="412" t="s">
        <v>197</v>
      </c>
      <c r="HR124" s="412" t="s">
        <v>197</v>
      </c>
      <c r="HS124" s="412" t="s">
        <v>197</v>
      </c>
      <c r="HT124" s="412" t="s">
        <v>197</v>
      </c>
      <c r="HU124" s="411">
        <v>38.799999999999997</v>
      </c>
      <c r="HV124" s="411">
        <v>119.6</v>
      </c>
      <c r="HW124" s="411">
        <v>115</v>
      </c>
      <c r="HX124" s="412" t="s">
        <v>197</v>
      </c>
      <c r="HY124" s="412" t="s">
        <v>197</v>
      </c>
      <c r="HZ124" s="411">
        <v>89.6</v>
      </c>
      <c r="IA124" s="412" t="s">
        <v>197</v>
      </c>
      <c r="IB124" s="412" t="s">
        <v>197</v>
      </c>
      <c r="IC124" s="412" t="s">
        <v>197</v>
      </c>
      <c r="ID124" s="411">
        <v>14.8</v>
      </c>
      <c r="IE124" s="412" t="s">
        <v>197</v>
      </c>
      <c r="IF124" s="412" t="s">
        <v>197</v>
      </c>
      <c r="IG124" s="412" t="s">
        <v>197</v>
      </c>
      <c r="IH124" s="411">
        <v>213.9</v>
      </c>
      <c r="II124" s="411">
        <v>132.69999999999999</v>
      </c>
      <c r="IJ124" s="411">
        <v>135.6</v>
      </c>
      <c r="IK124" s="411">
        <v>953.2</v>
      </c>
      <c r="IL124" s="412" t="s">
        <v>197</v>
      </c>
      <c r="IM124" s="412" t="s">
        <v>197</v>
      </c>
      <c r="IN124" s="412" t="s">
        <v>197</v>
      </c>
      <c r="IO124" s="411">
        <v>499.6</v>
      </c>
      <c r="IP124" s="412" t="s">
        <v>197</v>
      </c>
      <c r="IQ124" s="411">
        <v>86.1</v>
      </c>
      <c r="IR124" s="411">
        <v>62.5</v>
      </c>
      <c r="IS124" s="411">
        <v>124.8</v>
      </c>
      <c r="IT124" s="411">
        <v>101.6</v>
      </c>
      <c r="IU124" s="411">
        <v>208.4</v>
      </c>
      <c r="IV124" s="411">
        <v>60.1</v>
      </c>
      <c r="IW124" s="411">
        <v>91</v>
      </c>
      <c r="IX124" s="412" t="s">
        <v>197</v>
      </c>
      <c r="IY124" s="412" t="s">
        <v>197</v>
      </c>
      <c r="IZ124" s="412" t="s">
        <v>197</v>
      </c>
      <c r="JA124" s="412" t="s">
        <v>197</v>
      </c>
      <c r="JB124" s="412" t="s">
        <v>197</v>
      </c>
      <c r="JC124" s="411">
        <v>15</v>
      </c>
      <c r="JD124" s="411">
        <v>44.2</v>
      </c>
      <c r="JE124" s="411">
        <v>37.4</v>
      </c>
      <c r="JF124" s="48">
        <v>219.8</v>
      </c>
      <c r="JG124" s="48">
        <v>75.400000000000006</v>
      </c>
      <c r="JH124" s="48">
        <v>445.2</v>
      </c>
      <c r="JI124" s="48">
        <v>163</v>
      </c>
      <c r="JJ124" s="48">
        <v>154.30000000000001</v>
      </c>
      <c r="JK124" s="48">
        <v>174.1</v>
      </c>
      <c r="JL124" s="48">
        <v>162.5</v>
      </c>
      <c r="JM124" s="48">
        <v>226.7</v>
      </c>
      <c r="JN124" s="48">
        <v>212.2</v>
      </c>
      <c r="JO124" s="48">
        <v>66.599999999999994</v>
      </c>
    </row>
    <row r="125" spans="1:275">
      <c r="A125" s="45"/>
      <c r="B125" s="46" t="s">
        <v>1841</v>
      </c>
      <c r="C125" s="300" t="s">
        <v>1342</v>
      </c>
      <c r="D125" s="46" t="s">
        <v>101</v>
      </c>
      <c r="E125" s="300" t="s">
        <v>13</v>
      </c>
      <c r="F125" s="47" t="s">
        <v>197</v>
      </c>
      <c r="G125" s="47" t="s">
        <v>197</v>
      </c>
      <c r="H125" s="411">
        <v>85.1</v>
      </c>
      <c r="I125" s="411">
        <v>83.8</v>
      </c>
      <c r="J125" s="411">
        <v>90.5</v>
      </c>
      <c r="K125" s="412" t="s">
        <v>197</v>
      </c>
      <c r="L125" s="411">
        <v>90.8</v>
      </c>
      <c r="M125" s="411">
        <v>130.9</v>
      </c>
      <c r="N125" s="411">
        <v>52.8</v>
      </c>
      <c r="O125" s="411">
        <v>42.9</v>
      </c>
      <c r="P125" s="411">
        <v>130</v>
      </c>
      <c r="Q125" s="412" t="s">
        <v>197</v>
      </c>
      <c r="R125" s="411">
        <v>84.9</v>
      </c>
      <c r="S125" s="411">
        <v>78</v>
      </c>
      <c r="T125" s="411">
        <v>149.4</v>
      </c>
      <c r="U125" s="411">
        <v>181.2</v>
      </c>
      <c r="V125" s="411">
        <v>106.3</v>
      </c>
      <c r="W125" s="411">
        <v>64</v>
      </c>
      <c r="X125" s="411">
        <v>36.299999999999997</v>
      </c>
      <c r="Y125" s="411">
        <v>22</v>
      </c>
      <c r="Z125" s="411">
        <v>46.6</v>
      </c>
      <c r="AA125" s="411">
        <v>52.9</v>
      </c>
      <c r="AB125" s="411">
        <v>77.900000000000006</v>
      </c>
      <c r="AC125" s="411">
        <v>105.4</v>
      </c>
      <c r="AD125" s="412" t="s">
        <v>197</v>
      </c>
      <c r="AE125" s="411">
        <v>54.4</v>
      </c>
      <c r="AF125" s="411">
        <v>46.4</v>
      </c>
      <c r="AG125" s="411">
        <v>31.8</v>
      </c>
      <c r="AH125" s="411">
        <v>25.6</v>
      </c>
      <c r="AI125" s="412" t="s">
        <v>197</v>
      </c>
      <c r="AJ125" s="411">
        <v>58.2</v>
      </c>
      <c r="AK125" s="411">
        <v>54.9</v>
      </c>
      <c r="AL125" s="412" t="s">
        <v>197</v>
      </c>
      <c r="AM125" s="412" t="s">
        <v>197</v>
      </c>
      <c r="AN125" s="411">
        <v>16.5</v>
      </c>
      <c r="AO125" s="411">
        <v>83.1</v>
      </c>
      <c r="AP125" s="411">
        <v>82.5</v>
      </c>
      <c r="AQ125" s="412" t="s">
        <v>197</v>
      </c>
      <c r="AR125" s="411">
        <v>70.5</v>
      </c>
      <c r="AS125" s="412" t="s">
        <v>197</v>
      </c>
      <c r="AT125" s="411">
        <v>66.5</v>
      </c>
      <c r="AU125" s="412" t="s">
        <v>197</v>
      </c>
      <c r="AV125" s="411">
        <v>35.5</v>
      </c>
      <c r="AW125" s="412" t="s">
        <v>197</v>
      </c>
      <c r="AX125" s="412" t="s">
        <v>197</v>
      </c>
      <c r="AY125" s="412" t="s">
        <v>197</v>
      </c>
      <c r="AZ125" s="411">
        <v>40.1</v>
      </c>
      <c r="BA125" s="411">
        <v>76.900000000000006</v>
      </c>
      <c r="BB125" s="411">
        <v>75.3</v>
      </c>
      <c r="BC125" s="411">
        <v>65.7</v>
      </c>
      <c r="BD125" s="411">
        <v>89.5</v>
      </c>
      <c r="BE125" s="411">
        <v>84.4</v>
      </c>
      <c r="BF125" s="411">
        <v>50.4</v>
      </c>
      <c r="BG125" s="411">
        <v>65.7</v>
      </c>
      <c r="BH125" s="411">
        <v>64.7</v>
      </c>
      <c r="BI125" s="411">
        <v>39.299999999999997</v>
      </c>
      <c r="BJ125" s="411">
        <v>60.2</v>
      </c>
      <c r="BK125" s="411">
        <v>49.5</v>
      </c>
      <c r="BL125" s="411">
        <v>43.8</v>
      </c>
      <c r="BM125" s="411">
        <v>46</v>
      </c>
      <c r="BN125" s="411">
        <v>45.4</v>
      </c>
      <c r="BO125" s="412" t="s">
        <v>197</v>
      </c>
      <c r="BP125" s="411">
        <v>108</v>
      </c>
      <c r="BQ125" s="411">
        <v>85.8</v>
      </c>
      <c r="BR125" s="411">
        <v>60.8</v>
      </c>
      <c r="BS125" s="411">
        <v>127.8</v>
      </c>
      <c r="BT125" s="411">
        <v>97.2</v>
      </c>
      <c r="BU125" s="411">
        <v>6.4</v>
      </c>
      <c r="BV125" s="411">
        <v>35.799999999999997</v>
      </c>
      <c r="BW125" s="411">
        <v>26.9</v>
      </c>
      <c r="BX125" s="412" t="s">
        <v>197</v>
      </c>
      <c r="BY125" s="412" t="s">
        <v>197</v>
      </c>
      <c r="BZ125" s="412" t="s">
        <v>197</v>
      </c>
      <c r="CA125" s="411">
        <v>38.9</v>
      </c>
      <c r="CB125" s="411">
        <v>24.8</v>
      </c>
      <c r="CC125" s="411">
        <v>30.2</v>
      </c>
      <c r="CD125" s="411">
        <v>7</v>
      </c>
      <c r="CE125" s="411">
        <v>19.600000000000001</v>
      </c>
      <c r="CF125" s="411">
        <v>13.5</v>
      </c>
      <c r="CG125" s="412" t="s">
        <v>197</v>
      </c>
      <c r="CH125" s="412" t="s">
        <v>197</v>
      </c>
      <c r="CI125" s="412" t="s">
        <v>197</v>
      </c>
      <c r="CJ125" s="411">
        <v>59.8</v>
      </c>
      <c r="CK125" s="411">
        <v>84.8</v>
      </c>
      <c r="CL125" s="411">
        <v>74.7</v>
      </c>
      <c r="CM125" s="412" t="s">
        <v>197</v>
      </c>
      <c r="CN125" s="412" t="s">
        <v>197</v>
      </c>
      <c r="CO125" s="412" t="s">
        <v>197</v>
      </c>
      <c r="CP125" s="412" t="s">
        <v>197</v>
      </c>
      <c r="CQ125" s="412" t="s">
        <v>197</v>
      </c>
      <c r="CR125" s="412" t="s">
        <v>197</v>
      </c>
      <c r="CS125" s="412" t="s">
        <v>197</v>
      </c>
      <c r="CT125" s="412" t="s">
        <v>197</v>
      </c>
      <c r="CU125" s="412" t="s">
        <v>197</v>
      </c>
      <c r="CV125" s="412" t="s">
        <v>197</v>
      </c>
      <c r="CW125" s="411">
        <v>58.2</v>
      </c>
      <c r="CX125" s="411">
        <v>90.7</v>
      </c>
      <c r="CY125" s="411">
        <v>76.8</v>
      </c>
      <c r="CZ125" s="411">
        <v>88.2</v>
      </c>
      <c r="DA125" s="411">
        <v>8.6999999999999993</v>
      </c>
      <c r="DB125" s="411">
        <v>39.1</v>
      </c>
      <c r="DC125" s="411">
        <v>30</v>
      </c>
      <c r="DD125" s="411">
        <v>70.2</v>
      </c>
      <c r="DE125" s="411">
        <v>117.1</v>
      </c>
      <c r="DF125" s="411">
        <v>88</v>
      </c>
      <c r="DG125" s="411">
        <v>42.5</v>
      </c>
      <c r="DH125" s="411">
        <v>21.3</v>
      </c>
      <c r="DI125" s="411">
        <v>28.4</v>
      </c>
      <c r="DJ125" s="411">
        <v>7.7</v>
      </c>
      <c r="DK125" s="411">
        <v>16.8</v>
      </c>
      <c r="DL125" s="411">
        <v>12.7</v>
      </c>
      <c r="DM125" s="411">
        <v>58.2</v>
      </c>
      <c r="DN125" s="411">
        <v>71.599999999999994</v>
      </c>
      <c r="DO125" s="411">
        <v>66.7</v>
      </c>
      <c r="DP125" s="412" t="s">
        <v>197</v>
      </c>
      <c r="DQ125" s="412" t="s">
        <v>197</v>
      </c>
      <c r="DR125" s="412" t="s">
        <v>197</v>
      </c>
      <c r="DS125" s="412" t="s">
        <v>197</v>
      </c>
      <c r="DT125" s="412" t="s">
        <v>197</v>
      </c>
      <c r="DU125" s="412" t="s">
        <v>197</v>
      </c>
      <c r="DV125" s="412" t="s">
        <v>197</v>
      </c>
      <c r="DW125" s="412" t="s">
        <v>197</v>
      </c>
      <c r="DX125" s="412" t="s">
        <v>197</v>
      </c>
      <c r="DY125" s="412" t="s">
        <v>197</v>
      </c>
      <c r="DZ125" s="412" t="s">
        <v>197</v>
      </c>
      <c r="EA125" s="412" t="s">
        <v>197</v>
      </c>
      <c r="EB125" s="412" t="s">
        <v>197</v>
      </c>
      <c r="EC125" s="412" t="s">
        <v>197</v>
      </c>
      <c r="ED125" s="412" t="s">
        <v>197</v>
      </c>
      <c r="EE125" s="412" t="s">
        <v>197</v>
      </c>
      <c r="EF125" s="411">
        <v>35.799999999999997</v>
      </c>
      <c r="EG125" s="411">
        <v>101.2</v>
      </c>
      <c r="EH125" s="411">
        <v>74.099999999999994</v>
      </c>
      <c r="EI125" s="412" t="s">
        <v>197</v>
      </c>
      <c r="EJ125" s="412" t="s">
        <v>197</v>
      </c>
      <c r="EK125" s="412" t="s">
        <v>197</v>
      </c>
      <c r="EL125" s="412" t="s">
        <v>197</v>
      </c>
      <c r="EM125" s="412" t="s">
        <v>197</v>
      </c>
      <c r="EN125" s="412" t="s">
        <v>197</v>
      </c>
      <c r="EO125" s="412" t="s">
        <v>197</v>
      </c>
      <c r="EP125" s="412" t="s">
        <v>197</v>
      </c>
      <c r="EQ125" s="412" t="s">
        <v>197</v>
      </c>
      <c r="ER125" s="412" t="s">
        <v>197</v>
      </c>
      <c r="ES125" s="412" t="s">
        <v>197</v>
      </c>
      <c r="ET125" s="411">
        <v>36</v>
      </c>
      <c r="EU125" s="412" t="s">
        <v>197</v>
      </c>
      <c r="EV125" s="411">
        <v>84.3</v>
      </c>
      <c r="EW125" s="411">
        <v>122.6</v>
      </c>
      <c r="EX125" s="411">
        <v>110.8</v>
      </c>
      <c r="EY125" s="411">
        <v>65.3</v>
      </c>
      <c r="EZ125" s="411">
        <v>17.2</v>
      </c>
      <c r="FA125" s="411">
        <v>82.8</v>
      </c>
      <c r="FB125" s="411">
        <v>57</v>
      </c>
      <c r="FC125" s="412" t="s">
        <v>197</v>
      </c>
      <c r="FD125" s="411">
        <v>34.6</v>
      </c>
      <c r="FE125" s="411">
        <v>71.7</v>
      </c>
      <c r="FF125" s="411">
        <v>56</v>
      </c>
      <c r="FG125" s="411">
        <v>70.599999999999994</v>
      </c>
      <c r="FH125" s="411">
        <v>145.6</v>
      </c>
      <c r="FI125" s="411">
        <v>92.8</v>
      </c>
      <c r="FJ125" s="411">
        <v>83.1</v>
      </c>
      <c r="FK125" s="411">
        <v>65.2</v>
      </c>
      <c r="FL125" s="411">
        <v>73.099999999999994</v>
      </c>
      <c r="FM125" s="411">
        <v>40.200000000000003</v>
      </c>
      <c r="FN125" s="411">
        <v>45.9</v>
      </c>
      <c r="FO125" s="411">
        <v>42.6</v>
      </c>
      <c r="FP125" s="411">
        <v>15.1</v>
      </c>
      <c r="FQ125" s="411">
        <v>91.1</v>
      </c>
      <c r="FR125" s="411">
        <v>64.7</v>
      </c>
      <c r="FS125" s="411">
        <v>17.3</v>
      </c>
      <c r="FT125" s="411">
        <v>27.4</v>
      </c>
      <c r="FU125" s="411">
        <v>21.1</v>
      </c>
      <c r="FV125" s="411">
        <v>59.6</v>
      </c>
      <c r="FW125" s="411">
        <v>26.5</v>
      </c>
      <c r="FX125" s="411">
        <v>47.8</v>
      </c>
      <c r="FY125" s="411">
        <v>103.1</v>
      </c>
      <c r="FZ125" s="411">
        <v>102.6</v>
      </c>
      <c r="GA125" s="411">
        <v>75.7</v>
      </c>
      <c r="GB125" s="411">
        <v>121.2</v>
      </c>
      <c r="GC125" s="411">
        <v>112.7</v>
      </c>
      <c r="GD125" s="411">
        <v>10</v>
      </c>
      <c r="GE125" s="411">
        <v>12.7</v>
      </c>
      <c r="GF125" s="411">
        <v>11</v>
      </c>
      <c r="GG125" s="412" t="s">
        <v>197</v>
      </c>
      <c r="GH125" s="412" t="s">
        <v>197</v>
      </c>
      <c r="GI125" s="412" t="s">
        <v>197</v>
      </c>
      <c r="GJ125" s="412" t="s">
        <v>197</v>
      </c>
      <c r="GK125" s="412" t="s">
        <v>197</v>
      </c>
      <c r="GL125" s="412" t="s">
        <v>197</v>
      </c>
      <c r="GM125" s="411">
        <v>19.100000000000001</v>
      </c>
      <c r="GN125" s="411">
        <v>15.7</v>
      </c>
      <c r="GO125" s="411">
        <v>16.899999999999999</v>
      </c>
      <c r="GP125" s="411">
        <v>54.7</v>
      </c>
      <c r="GQ125" s="411">
        <v>30.4</v>
      </c>
      <c r="GR125" s="411">
        <v>39.1</v>
      </c>
      <c r="GS125" s="411">
        <v>65.8</v>
      </c>
      <c r="GT125" s="411">
        <v>182.3</v>
      </c>
      <c r="GU125" s="411">
        <v>158.69999999999999</v>
      </c>
      <c r="GV125" s="411">
        <v>74.7</v>
      </c>
      <c r="GW125" s="411">
        <v>9.5</v>
      </c>
      <c r="GX125" s="411">
        <v>36.200000000000003</v>
      </c>
      <c r="GY125" s="411">
        <v>88</v>
      </c>
      <c r="GZ125" s="411">
        <v>98.4</v>
      </c>
      <c r="HA125" s="411">
        <v>93.3</v>
      </c>
      <c r="HB125" s="411">
        <v>82</v>
      </c>
      <c r="HC125" s="411">
        <v>104.3</v>
      </c>
      <c r="HD125" s="411">
        <v>97.5</v>
      </c>
      <c r="HE125" s="411">
        <v>20.9</v>
      </c>
      <c r="HF125" s="411">
        <v>79</v>
      </c>
      <c r="HG125" s="411">
        <v>75.900000000000006</v>
      </c>
      <c r="HH125" s="411">
        <v>8.6</v>
      </c>
      <c r="HI125" s="411">
        <v>217.8</v>
      </c>
      <c r="HJ125" s="411">
        <v>225.1</v>
      </c>
      <c r="HK125" s="411">
        <v>221.6</v>
      </c>
      <c r="HL125" s="411">
        <v>173.4</v>
      </c>
      <c r="HM125" s="411">
        <v>218.9</v>
      </c>
      <c r="HN125" s="411">
        <v>206.1</v>
      </c>
      <c r="HO125" s="412" t="s">
        <v>197</v>
      </c>
      <c r="HP125" s="412" t="s">
        <v>197</v>
      </c>
      <c r="HQ125" s="412" t="s">
        <v>197</v>
      </c>
      <c r="HR125" s="412" t="s">
        <v>197</v>
      </c>
      <c r="HS125" s="412" t="s">
        <v>197</v>
      </c>
      <c r="HT125" s="412" t="s">
        <v>197</v>
      </c>
      <c r="HU125" s="411">
        <v>62.7</v>
      </c>
      <c r="HV125" s="411">
        <v>120.3</v>
      </c>
      <c r="HW125" s="411">
        <v>117.3</v>
      </c>
      <c r="HX125" s="412" t="s">
        <v>197</v>
      </c>
      <c r="HY125" s="412" t="s">
        <v>197</v>
      </c>
      <c r="HZ125" s="412" t="s">
        <v>197</v>
      </c>
      <c r="IA125" s="412" t="s">
        <v>197</v>
      </c>
      <c r="IB125" s="412" t="s">
        <v>197</v>
      </c>
      <c r="IC125" s="412" t="s">
        <v>197</v>
      </c>
      <c r="ID125" s="411">
        <v>27.7</v>
      </c>
      <c r="IE125" s="412" t="s">
        <v>197</v>
      </c>
      <c r="IF125" s="412" t="s">
        <v>197</v>
      </c>
      <c r="IG125" s="412" t="s">
        <v>197</v>
      </c>
      <c r="IH125" s="411">
        <v>219</v>
      </c>
      <c r="II125" s="411">
        <v>85.4</v>
      </c>
      <c r="IJ125" s="411">
        <v>131.5</v>
      </c>
      <c r="IK125" s="412" t="s">
        <v>197</v>
      </c>
      <c r="IL125" s="412" t="s">
        <v>197</v>
      </c>
      <c r="IM125" s="412" t="s">
        <v>197</v>
      </c>
      <c r="IN125" s="412" t="s">
        <v>197</v>
      </c>
      <c r="IO125" s="412" t="s">
        <v>197</v>
      </c>
      <c r="IP125" s="412" t="s">
        <v>197</v>
      </c>
      <c r="IQ125" s="411">
        <v>195.5</v>
      </c>
      <c r="IR125" s="411">
        <v>85.8</v>
      </c>
      <c r="IS125" s="411">
        <v>111.6</v>
      </c>
      <c r="IT125" s="411">
        <v>102.1</v>
      </c>
      <c r="IU125" s="411">
        <v>47.7</v>
      </c>
      <c r="IV125" s="411">
        <v>23.3</v>
      </c>
      <c r="IW125" s="411">
        <v>28.4</v>
      </c>
      <c r="IX125" s="412" t="s">
        <v>197</v>
      </c>
      <c r="IY125" s="412" t="s">
        <v>197</v>
      </c>
      <c r="IZ125" s="412" t="s">
        <v>197</v>
      </c>
      <c r="JA125" s="412" t="s">
        <v>197</v>
      </c>
      <c r="JB125" s="412" t="s">
        <v>197</v>
      </c>
      <c r="JC125" s="411">
        <v>12.6</v>
      </c>
      <c r="JD125" s="411">
        <v>34.9</v>
      </c>
      <c r="JE125" s="411">
        <v>29.9</v>
      </c>
      <c r="JF125" s="48">
        <v>368.3</v>
      </c>
      <c r="JG125" s="48" t="s">
        <v>87</v>
      </c>
      <c r="JH125" s="48">
        <v>169.7</v>
      </c>
      <c r="JI125" s="48">
        <v>56.6</v>
      </c>
      <c r="JJ125" s="48">
        <v>195.2</v>
      </c>
      <c r="JK125" s="48">
        <v>198</v>
      </c>
      <c r="JL125" s="48">
        <v>178.2</v>
      </c>
      <c r="JM125" s="48">
        <v>202.1</v>
      </c>
      <c r="JN125" s="48">
        <v>198.8</v>
      </c>
      <c r="JO125" s="48">
        <v>79.5</v>
      </c>
    </row>
    <row r="126" spans="1:275">
      <c r="A126" s="45"/>
      <c r="B126" s="46" t="s">
        <v>1842</v>
      </c>
      <c r="C126" s="300" t="s">
        <v>1343</v>
      </c>
      <c r="D126" s="46" t="s">
        <v>101</v>
      </c>
      <c r="E126" s="300" t="s">
        <v>13</v>
      </c>
      <c r="F126" s="47" t="s">
        <v>197</v>
      </c>
      <c r="G126" s="47" t="s">
        <v>197</v>
      </c>
      <c r="H126" s="411">
        <v>70.2</v>
      </c>
      <c r="I126" s="411">
        <v>68.5</v>
      </c>
      <c r="J126" s="411">
        <v>84.4</v>
      </c>
      <c r="K126" s="411">
        <v>100.1</v>
      </c>
      <c r="L126" s="411">
        <v>92.8</v>
      </c>
      <c r="M126" s="411">
        <v>128.5</v>
      </c>
      <c r="N126" s="411">
        <v>88.3</v>
      </c>
      <c r="O126" s="412" t="s">
        <v>197</v>
      </c>
      <c r="P126" s="411">
        <v>151.69999999999999</v>
      </c>
      <c r="Q126" s="411">
        <v>93.3</v>
      </c>
      <c r="R126" s="411">
        <v>103.2</v>
      </c>
      <c r="S126" s="411">
        <v>145.30000000000001</v>
      </c>
      <c r="T126" s="411">
        <v>116.6</v>
      </c>
      <c r="U126" s="411">
        <v>173.8</v>
      </c>
      <c r="V126" s="411">
        <v>165</v>
      </c>
      <c r="W126" s="411">
        <v>130.6</v>
      </c>
      <c r="X126" s="411">
        <v>115.1</v>
      </c>
      <c r="Y126" s="411">
        <v>110.3</v>
      </c>
      <c r="Z126" s="411">
        <v>104.7</v>
      </c>
      <c r="AA126" s="411">
        <v>265.8</v>
      </c>
      <c r="AB126" s="411">
        <v>80</v>
      </c>
      <c r="AC126" s="411">
        <v>91.4</v>
      </c>
      <c r="AD126" s="412" t="s">
        <v>197</v>
      </c>
      <c r="AE126" s="411">
        <v>172.9</v>
      </c>
      <c r="AF126" s="411">
        <v>107.1</v>
      </c>
      <c r="AG126" s="411">
        <v>100</v>
      </c>
      <c r="AH126" s="411">
        <v>106.9</v>
      </c>
      <c r="AI126" s="412" t="s">
        <v>197</v>
      </c>
      <c r="AJ126" s="411">
        <v>211.6</v>
      </c>
      <c r="AK126" s="412" t="s">
        <v>197</v>
      </c>
      <c r="AL126" s="412" t="s">
        <v>197</v>
      </c>
      <c r="AM126" s="412" t="s">
        <v>197</v>
      </c>
      <c r="AN126" s="412" t="s">
        <v>197</v>
      </c>
      <c r="AO126" s="412" t="s">
        <v>197</v>
      </c>
      <c r="AP126" s="412" t="s">
        <v>197</v>
      </c>
      <c r="AQ126" s="412" t="s">
        <v>197</v>
      </c>
      <c r="AR126" s="411">
        <v>81.599999999999994</v>
      </c>
      <c r="AS126" s="412" t="s">
        <v>197</v>
      </c>
      <c r="AT126" s="411">
        <v>146.1</v>
      </c>
      <c r="AU126" s="412" t="s">
        <v>197</v>
      </c>
      <c r="AV126" s="411">
        <v>87.3</v>
      </c>
      <c r="AW126" s="412" t="s">
        <v>197</v>
      </c>
      <c r="AX126" s="412" t="s">
        <v>197</v>
      </c>
      <c r="AY126" s="411">
        <v>2.5</v>
      </c>
      <c r="AZ126" s="411">
        <v>41.4</v>
      </c>
      <c r="BA126" s="411">
        <v>131.80000000000001</v>
      </c>
      <c r="BB126" s="411">
        <v>127.8</v>
      </c>
      <c r="BC126" s="411">
        <v>53.4</v>
      </c>
      <c r="BD126" s="411">
        <v>133.19999999999999</v>
      </c>
      <c r="BE126" s="411">
        <v>115.9</v>
      </c>
      <c r="BF126" s="411">
        <v>48.4</v>
      </c>
      <c r="BG126" s="411">
        <v>90.6</v>
      </c>
      <c r="BH126" s="411">
        <v>87.6</v>
      </c>
      <c r="BI126" s="411">
        <v>65.5</v>
      </c>
      <c r="BJ126" s="411">
        <v>130.4</v>
      </c>
      <c r="BK126" s="411">
        <v>97.3</v>
      </c>
      <c r="BL126" s="411">
        <v>67.7</v>
      </c>
      <c r="BM126" s="411">
        <v>134.5</v>
      </c>
      <c r="BN126" s="411">
        <v>116.8</v>
      </c>
      <c r="BO126" s="412" t="s">
        <v>197</v>
      </c>
      <c r="BP126" s="411">
        <v>261.10000000000002</v>
      </c>
      <c r="BQ126" s="411">
        <v>391.3</v>
      </c>
      <c r="BR126" s="411">
        <v>87.6</v>
      </c>
      <c r="BS126" s="411">
        <v>195.6</v>
      </c>
      <c r="BT126" s="411">
        <v>145.69999999999999</v>
      </c>
      <c r="BU126" s="411">
        <v>116.8</v>
      </c>
      <c r="BV126" s="411">
        <v>428.1</v>
      </c>
      <c r="BW126" s="411">
        <v>329.3</v>
      </c>
      <c r="BX126" s="411">
        <v>60.2</v>
      </c>
      <c r="BY126" s="411">
        <v>190.1</v>
      </c>
      <c r="BZ126" s="411">
        <v>106.6</v>
      </c>
      <c r="CA126" s="411">
        <v>22</v>
      </c>
      <c r="CB126" s="411">
        <v>117.9</v>
      </c>
      <c r="CC126" s="411">
        <v>79.8</v>
      </c>
      <c r="CD126" s="412" t="s">
        <v>197</v>
      </c>
      <c r="CE126" s="412" t="s">
        <v>197</v>
      </c>
      <c r="CF126" s="412" t="s">
        <v>197</v>
      </c>
      <c r="CG126" s="412" t="s">
        <v>197</v>
      </c>
      <c r="CH126" s="412" t="s">
        <v>197</v>
      </c>
      <c r="CI126" s="412" t="s">
        <v>197</v>
      </c>
      <c r="CJ126" s="411">
        <v>78.599999999999994</v>
      </c>
      <c r="CK126" s="411">
        <v>181.8</v>
      </c>
      <c r="CL126" s="411">
        <v>139.1</v>
      </c>
      <c r="CM126" s="412" t="s">
        <v>197</v>
      </c>
      <c r="CN126" s="412" t="s">
        <v>197</v>
      </c>
      <c r="CO126" s="412" t="s">
        <v>197</v>
      </c>
      <c r="CP126" s="412" t="s">
        <v>197</v>
      </c>
      <c r="CQ126" s="412" t="s">
        <v>197</v>
      </c>
      <c r="CR126" s="412" t="s">
        <v>197</v>
      </c>
      <c r="CS126" s="412" t="s">
        <v>197</v>
      </c>
      <c r="CT126" s="412" t="s">
        <v>197</v>
      </c>
      <c r="CU126" s="412" t="s">
        <v>197</v>
      </c>
      <c r="CV126" s="412" t="s">
        <v>197</v>
      </c>
      <c r="CW126" s="411">
        <v>86.7</v>
      </c>
      <c r="CX126" s="411">
        <v>197.5</v>
      </c>
      <c r="CY126" s="411">
        <v>149.19999999999999</v>
      </c>
      <c r="CZ126" s="412" t="s">
        <v>197</v>
      </c>
      <c r="DA126" s="411">
        <v>127.8</v>
      </c>
      <c r="DB126" s="411">
        <v>361.9</v>
      </c>
      <c r="DC126" s="411">
        <v>288.5</v>
      </c>
      <c r="DD126" s="411">
        <v>59</v>
      </c>
      <c r="DE126" s="411">
        <v>178.6</v>
      </c>
      <c r="DF126" s="411">
        <v>103.9</v>
      </c>
      <c r="DG126" s="411">
        <v>22.6</v>
      </c>
      <c r="DH126" s="411">
        <v>106.7</v>
      </c>
      <c r="DI126" s="411">
        <v>77.400000000000006</v>
      </c>
      <c r="DJ126" s="412" t="s">
        <v>197</v>
      </c>
      <c r="DK126" s="412" t="s">
        <v>197</v>
      </c>
      <c r="DL126" s="412" t="s">
        <v>197</v>
      </c>
      <c r="DM126" s="411">
        <v>81.3</v>
      </c>
      <c r="DN126" s="411">
        <v>179.2</v>
      </c>
      <c r="DO126" s="411">
        <v>142.4</v>
      </c>
      <c r="DP126" s="412" t="s">
        <v>197</v>
      </c>
      <c r="DQ126" s="412" t="s">
        <v>197</v>
      </c>
      <c r="DR126" s="412" t="s">
        <v>197</v>
      </c>
      <c r="DS126" s="412" t="s">
        <v>197</v>
      </c>
      <c r="DT126" s="412" t="s">
        <v>197</v>
      </c>
      <c r="DU126" s="412" t="s">
        <v>197</v>
      </c>
      <c r="DV126" s="411">
        <v>45.1</v>
      </c>
      <c r="DW126" s="411">
        <v>132</v>
      </c>
      <c r="DX126" s="411">
        <v>101.6</v>
      </c>
      <c r="DY126" s="412" t="s">
        <v>197</v>
      </c>
      <c r="DZ126" s="412" t="s">
        <v>197</v>
      </c>
      <c r="EA126" s="412" t="s">
        <v>197</v>
      </c>
      <c r="EB126" s="412" t="s">
        <v>197</v>
      </c>
      <c r="EC126" s="412" t="s">
        <v>197</v>
      </c>
      <c r="ED126" s="412" t="s">
        <v>197</v>
      </c>
      <c r="EE126" s="412" t="s">
        <v>197</v>
      </c>
      <c r="EF126" s="412" t="s">
        <v>197</v>
      </c>
      <c r="EG126" s="412" t="s">
        <v>197</v>
      </c>
      <c r="EH126" s="412" t="s">
        <v>197</v>
      </c>
      <c r="EI126" s="411">
        <v>73.7</v>
      </c>
      <c r="EJ126" s="411">
        <v>157.1</v>
      </c>
      <c r="EK126" s="411">
        <v>128.1</v>
      </c>
      <c r="EL126" s="412" t="s">
        <v>197</v>
      </c>
      <c r="EM126" s="412" t="s">
        <v>197</v>
      </c>
      <c r="EN126" s="412" t="s">
        <v>197</v>
      </c>
      <c r="EO126" s="412" t="s">
        <v>197</v>
      </c>
      <c r="EP126" s="412" t="s">
        <v>197</v>
      </c>
      <c r="EQ126" s="412" t="s">
        <v>197</v>
      </c>
      <c r="ER126" s="412" t="s">
        <v>197</v>
      </c>
      <c r="ES126" s="412" t="s">
        <v>197</v>
      </c>
      <c r="ET126" s="411">
        <v>43.7</v>
      </c>
      <c r="EU126" s="412" t="s">
        <v>197</v>
      </c>
      <c r="EV126" s="411">
        <v>109.2</v>
      </c>
      <c r="EW126" s="411">
        <v>108.8</v>
      </c>
      <c r="EX126" s="411">
        <v>108.9</v>
      </c>
      <c r="EY126" s="411">
        <v>202.4</v>
      </c>
      <c r="EZ126" s="411">
        <v>75.400000000000006</v>
      </c>
      <c r="FA126" s="411">
        <v>142.30000000000001</v>
      </c>
      <c r="FB126" s="411">
        <v>116.1</v>
      </c>
      <c r="FC126" s="412" t="s">
        <v>197</v>
      </c>
      <c r="FD126" s="411">
        <v>43.9</v>
      </c>
      <c r="FE126" s="411">
        <v>157.4</v>
      </c>
      <c r="FF126" s="411">
        <v>109.1</v>
      </c>
      <c r="FG126" s="412" t="s">
        <v>197</v>
      </c>
      <c r="FH126" s="412" t="s">
        <v>197</v>
      </c>
      <c r="FI126" s="412" t="s">
        <v>197</v>
      </c>
      <c r="FJ126" s="411">
        <v>61.7</v>
      </c>
      <c r="FK126" s="411">
        <v>298</v>
      </c>
      <c r="FL126" s="411">
        <v>192.9</v>
      </c>
      <c r="FM126" s="411">
        <v>117.6</v>
      </c>
      <c r="FN126" s="411">
        <v>260</v>
      </c>
      <c r="FO126" s="411">
        <v>177.4</v>
      </c>
      <c r="FP126" s="411">
        <v>80.7</v>
      </c>
      <c r="FQ126" s="411">
        <v>155.1</v>
      </c>
      <c r="FR126" s="411">
        <v>129.30000000000001</v>
      </c>
      <c r="FS126" s="411">
        <v>122.8</v>
      </c>
      <c r="FT126" s="411">
        <v>386.2</v>
      </c>
      <c r="FU126" s="411">
        <v>221.5</v>
      </c>
      <c r="FV126" s="411">
        <v>84.7</v>
      </c>
      <c r="FW126" s="411">
        <v>109.1</v>
      </c>
      <c r="FX126" s="411">
        <v>120.6</v>
      </c>
      <c r="FY126" s="411">
        <v>104.3</v>
      </c>
      <c r="FZ126" s="411">
        <v>104.5</v>
      </c>
      <c r="GA126" s="411">
        <v>121.2</v>
      </c>
      <c r="GB126" s="411">
        <v>94.4</v>
      </c>
      <c r="GC126" s="411">
        <v>99.5</v>
      </c>
      <c r="GD126" s="411">
        <v>79.8</v>
      </c>
      <c r="GE126" s="411">
        <v>79.099999999999994</v>
      </c>
      <c r="GF126" s="411">
        <v>79.599999999999994</v>
      </c>
      <c r="GG126" s="411">
        <v>61.5</v>
      </c>
      <c r="GH126" s="411">
        <v>56.1</v>
      </c>
      <c r="GI126" s="411">
        <v>56.2</v>
      </c>
      <c r="GJ126" s="412" t="s">
        <v>197</v>
      </c>
      <c r="GK126" s="412" t="s">
        <v>197</v>
      </c>
      <c r="GL126" s="412" t="s">
        <v>197</v>
      </c>
      <c r="GM126" s="411">
        <v>72.599999999999994</v>
      </c>
      <c r="GN126" s="411">
        <v>57.1</v>
      </c>
      <c r="GO126" s="411">
        <v>62.7</v>
      </c>
      <c r="GP126" s="411">
        <v>54.8</v>
      </c>
      <c r="GQ126" s="411">
        <v>202.8</v>
      </c>
      <c r="GR126" s="411">
        <v>149.80000000000001</v>
      </c>
      <c r="GS126" s="411">
        <v>153.1</v>
      </c>
      <c r="GT126" s="411">
        <v>220.6</v>
      </c>
      <c r="GU126" s="411">
        <v>206.9</v>
      </c>
      <c r="GV126" s="411">
        <v>22.7</v>
      </c>
      <c r="GW126" s="411">
        <v>110.7</v>
      </c>
      <c r="GX126" s="411">
        <v>74.599999999999994</v>
      </c>
      <c r="GY126" s="411">
        <v>126.7</v>
      </c>
      <c r="GZ126" s="411">
        <v>182</v>
      </c>
      <c r="HA126" s="411">
        <v>155</v>
      </c>
      <c r="HB126" s="411">
        <v>141.69999999999999</v>
      </c>
      <c r="HC126" s="411">
        <v>110.4</v>
      </c>
      <c r="HD126" s="411">
        <v>119.9</v>
      </c>
      <c r="HE126" s="411">
        <v>92</v>
      </c>
      <c r="HF126" s="411">
        <v>146.5</v>
      </c>
      <c r="HG126" s="411">
        <v>143.5</v>
      </c>
      <c r="HH126" s="411">
        <v>196.8</v>
      </c>
      <c r="HI126" s="411">
        <v>61.9</v>
      </c>
      <c r="HJ126" s="411">
        <v>74.2</v>
      </c>
      <c r="HK126" s="411">
        <v>68.3</v>
      </c>
      <c r="HL126" s="411">
        <v>52.4</v>
      </c>
      <c r="HM126" s="411">
        <v>60.2</v>
      </c>
      <c r="HN126" s="411">
        <v>58</v>
      </c>
      <c r="HO126" s="412" t="s">
        <v>197</v>
      </c>
      <c r="HP126" s="412" t="s">
        <v>197</v>
      </c>
      <c r="HQ126" s="412" t="s">
        <v>197</v>
      </c>
      <c r="HR126" s="412" t="s">
        <v>197</v>
      </c>
      <c r="HS126" s="412" t="s">
        <v>197</v>
      </c>
      <c r="HT126" s="412" t="s">
        <v>197</v>
      </c>
      <c r="HU126" s="411">
        <v>32.200000000000003</v>
      </c>
      <c r="HV126" s="411">
        <v>85.5</v>
      </c>
      <c r="HW126" s="411">
        <v>82.6</v>
      </c>
      <c r="HX126" s="412" t="s">
        <v>197</v>
      </c>
      <c r="HY126" s="412" t="s">
        <v>197</v>
      </c>
      <c r="HZ126" s="411">
        <v>94.5</v>
      </c>
      <c r="IA126" s="412" t="s">
        <v>197</v>
      </c>
      <c r="IB126" s="412" t="s">
        <v>197</v>
      </c>
      <c r="IC126" s="412" t="s">
        <v>197</v>
      </c>
      <c r="ID126" s="411">
        <v>12.1</v>
      </c>
      <c r="IE126" s="412" t="s">
        <v>197</v>
      </c>
      <c r="IF126" s="412" t="s">
        <v>197</v>
      </c>
      <c r="IG126" s="412" t="s">
        <v>197</v>
      </c>
      <c r="IH126" s="411">
        <v>187.6</v>
      </c>
      <c r="II126" s="412" t="s">
        <v>197</v>
      </c>
      <c r="IJ126" s="412" t="s">
        <v>197</v>
      </c>
      <c r="IK126" s="412" t="s">
        <v>197</v>
      </c>
      <c r="IL126" s="412" t="s">
        <v>197</v>
      </c>
      <c r="IM126" s="412" t="s">
        <v>197</v>
      </c>
      <c r="IN126" s="412" t="s">
        <v>197</v>
      </c>
      <c r="IO126" s="412" t="s">
        <v>197</v>
      </c>
      <c r="IP126" s="412" t="s">
        <v>197</v>
      </c>
      <c r="IQ126" s="411">
        <v>242.3</v>
      </c>
      <c r="IR126" s="411">
        <v>41.3</v>
      </c>
      <c r="IS126" s="411">
        <v>148.19999999999999</v>
      </c>
      <c r="IT126" s="411">
        <v>108.5</v>
      </c>
      <c r="IU126" s="411">
        <v>72.7</v>
      </c>
      <c r="IV126" s="411">
        <v>9.3000000000000007</v>
      </c>
      <c r="IW126" s="411">
        <v>22.5</v>
      </c>
      <c r="IX126" s="412" t="s">
        <v>197</v>
      </c>
      <c r="IY126" s="412" t="s">
        <v>197</v>
      </c>
      <c r="IZ126" s="412" t="s">
        <v>197</v>
      </c>
      <c r="JA126" s="412" t="s">
        <v>197</v>
      </c>
      <c r="JB126" s="412" t="s">
        <v>197</v>
      </c>
      <c r="JC126" s="411">
        <v>24.9</v>
      </c>
      <c r="JD126" s="411">
        <v>47.6</v>
      </c>
      <c r="JE126" s="411">
        <v>42.4</v>
      </c>
      <c r="JF126" s="48" t="s">
        <v>87</v>
      </c>
      <c r="JG126" s="48" t="s">
        <v>87</v>
      </c>
      <c r="JH126" s="48">
        <v>316.8</v>
      </c>
      <c r="JI126" s="48">
        <v>122.4</v>
      </c>
      <c r="JJ126" s="48">
        <v>122.1</v>
      </c>
      <c r="JK126" s="48">
        <v>130.19999999999999</v>
      </c>
      <c r="JL126" s="48">
        <v>131.19999999999999</v>
      </c>
      <c r="JM126" s="48">
        <v>173.4</v>
      </c>
      <c r="JN126" s="48">
        <v>178.1</v>
      </c>
      <c r="JO126" s="48">
        <v>83.4</v>
      </c>
    </row>
    <row r="127" spans="1:275">
      <c r="A127" s="45"/>
      <c r="B127" s="46" t="s">
        <v>1843</v>
      </c>
      <c r="C127" s="300" t="s">
        <v>1311</v>
      </c>
      <c r="D127" s="46" t="s">
        <v>101</v>
      </c>
      <c r="E127" s="300" t="s">
        <v>13</v>
      </c>
      <c r="F127" s="47" t="s">
        <v>197</v>
      </c>
      <c r="G127" s="47" t="s">
        <v>197</v>
      </c>
      <c r="H127" s="411">
        <v>81.900000000000006</v>
      </c>
      <c r="I127" s="411">
        <v>79.400000000000006</v>
      </c>
      <c r="J127" s="411">
        <v>84.3</v>
      </c>
      <c r="K127" s="411">
        <v>69.900000000000006</v>
      </c>
      <c r="L127" s="411">
        <v>42.7</v>
      </c>
      <c r="M127" s="411">
        <v>81.3</v>
      </c>
      <c r="N127" s="411">
        <v>43.1</v>
      </c>
      <c r="O127" s="412" t="s">
        <v>197</v>
      </c>
      <c r="P127" s="411">
        <v>92.7</v>
      </c>
      <c r="Q127" s="411">
        <v>53.4</v>
      </c>
      <c r="R127" s="411">
        <v>102.4</v>
      </c>
      <c r="S127" s="411">
        <v>75.8</v>
      </c>
      <c r="T127" s="411">
        <v>26.5</v>
      </c>
      <c r="U127" s="411">
        <v>254.9</v>
      </c>
      <c r="V127" s="411">
        <v>70.900000000000006</v>
      </c>
      <c r="W127" s="411">
        <v>41.2</v>
      </c>
      <c r="X127" s="412" t="s">
        <v>197</v>
      </c>
      <c r="Y127" s="411">
        <v>18.7</v>
      </c>
      <c r="Z127" s="411">
        <v>88.8</v>
      </c>
      <c r="AA127" s="411">
        <v>61.5</v>
      </c>
      <c r="AB127" s="411">
        <v>58.2</v>
      </c>
      <c r="AC127" s="411">
        <v>82.3</v>
      </c>
      <c r="AD127" s="412" t="s">
        <v>197</v>
      </c>
      <c r="AE127" s="411">
        <v>24.2</v>
      </c>
      <c r="AF127" s="411">
        <v>57.3</v>
      </c>
      <c r="AG127" s="411">
        <v>93.7</v>
      </c>
      <c r="AH127" s="411">
        <v>90.2</v>
      </c>
      <c r="AI127" s="412" t="s">
        <v>197</v>
      </c>
      <c r="AJ127" s="411">
        <v>55.4</v>
      </c>
      <c r="AK127" s="412" t="s">
        <v>197</v>
      </c>
      <c r="AL127" s="412" t="s">
        <v>197</v>
      </c>
      <c r="AM127" s="411">
        <v>22.4</v>
      </c>
      <c r="AN127" s="412" t="s">
        <v>197</v>
      </c>
      <c r="AO127" s="412" t="s">
        <v>197</v>
      </c>
      <c r="AP127" s="412" t="s">
        <v>197</v>
      </c>
      <c r="AQ127" s="411">
        <v>14.5</v>
      </c>
      <c r="AR127" s="411">
        <v>25</v>
      </c>
      <c r="AS127" s="412" t="s">
        <v>197</v>
      </c>
      <c r="AT127" s="411">
        <v>36.4</v>
      </c>
      <c r="AU127" s="412" t="s">
        <v>197</v>
      </c>
      <c r="AV127" s="411">
        <v>23.6</v>
      </c>
      <c r="AW127" s="412" t="s">
        <v>197</v>
      </c>
      <c r="AX127" s="412" t="s">
        <v>197</v>
      </c>
      <c r="AY127" s="411">
        <v>1.3</v>
      </c>
      <c r="AZ127" s="411">
        <v>40.799999999999997</v>
      </c>
      <c r="BA127" s="411">
        <v>55.2</v>
      </c>
      <c r="BB127" s="411">
        <v>54.5</v>
      </c>
      <c r="BC127" s="411">
        <v>63.5</v>
      </c>
      <c r="BD127" s="411">
        <v>62.2</v>
      </c>
      <c r="BE127" s="411">
        <v>62.4</v>
      </c>
      <c r="BF127" s="411">
        <v>45.1</v>
      </c>
      <c r="BG127" s="411">
        <v>49.7</v>
      </c>
      <c r="BH127" s="411">
        <v>49.4</v>
      </c>
      <c r="BI127" s="411">
        <v>34.4</v>
      </c>
      <c r="BJ127" s="411">
        <v>55.2</v>
      </c>
      <c r="BK127" s="411">
        <v>44.6</v>
      </c>
      <c r="BL127" s="411">
        <v>43.5</v>
      </c>
      <c r="BM127" s="411">
        <v>35.5</v>
      </c>
      <c r="BN127" s="411">
        <v>37.6</v>
      </c>
      <c r="BO127" s="412" t="s">
        <v>197</v>
      </c>
      <c r="BP127" s="412" t="s">
        <v>197</v>
      </c>
      <c r="BQ127" s="412" t="s">
        <v>197</v>
      </c>
      <c r="BR127" s="412" t="s">
        <v>197</v>
      </c>
      <c r="BS127" s="412" t="s">
        <v>197</v>
      </c>
      <c r="BT127" s="412" t="s">
        <v>197</v>
      </c>
      <c r="BU127" s="411">
        <v>40.299999999999997</v>
      </c>
      <c r="BV127" s="411">
        <v>64.3</v>
      </c>
      <c r="BW127" s="411">
        <v>56.9</v>
      </c>
      <c r="BX127" s="412" t="s">
        <v>197</v>
      </c>
      <c r="BY127" s="412" t="s">
        <v>197</v>
      </c>
      <c r="BZ127" s="412" t="s">
        <v>197</v>
      </c>
      <c r="CA127" s="411">
        <v>40.1</v>
      </c>
      <c r="CB127" s="411">
        <v>43.3</v>
      </c>
      <c r="CC127" s="411">
        <v>42.1</v>
      </c>
      <c r="CD127" s="412" t="s">
        <v>197</v>
      </c>
      <c r="CE127" s="412" t="s">
        <v>197</v>
      </c>
      <c r="CF127" s="412" t="s">
        <v>197</v>
      </c>
      <c r="CG127" s="412" t="s">
        <v>197</v>
      </c>
      <c r="CH127" s="412" t="s">
        <v>197</v>
      </c>
      <c r="CI127" s="412" t="s">
        <v>197</v>
      </c>
      <c r="CJ127" s="411">
        <v>53.2</v>
      </c>
      <c r="CK127" s="411">
        <v>86</v>
      </c>
      <c r="CL127" s="411">
        <v>72.599999999999994</v>
      </c>
      <c r="CM127" s="412" t="s">
        <v>197</v>
      </c>
      <c r="CN127" s="412" t="s">
        <v>197</v>
      </c>
      <c r="CO127" s="412" t="s">
        <v>197</v>
      </c>
      <c r="CP127" s="412" t="s">
        <v>197</v>
      </c>
      <c r="CQ127" s="412" t="s">
        <v>197</v>
      </c>
      <c r="CR127" s="412" t="s">
        <v>197</v>
      </c>
      <c r="CS127" s="412" t="s">
        <v>197</v>
      </c>
      <c r="CT127" s="412" t="s">
        <v>197</v>
      </c>
      <c r="CU127" s="412" t="s">
        <v>197</v>
      </c>
      <c r="CV127" s="412" t="s">
        <v>197</v>
      </c>
      <c r="CW127" s="412" t="s">
        <v>197</v>
      </c>
      <c r="CX127" s="412" t="s">
        <v>197</v>
      </c>
      <c r="CY127" s="412" t="s">
        <v>197</v>
      </c>
      <c r="CZ127" s="412" t="s">
        <v>197</v>
      </c>
      <c r="DA127" s="411">
        <v>5.5</v>
      </c>
      <c r="DB127" s="411">
        <v>52.2</v>
      </c>
      <c r="DC127" s="411">
        <v>38.1</v>
      </c>
      <c r="DD127" s="411">
        <v>12.9</v>
      </c>
      <c r="DE127" s="411">
        <v>9.1999999999999993</v>
      </c>
      <c r="DF127" s="411">
        <v>11.5</v>
      </c>
      <c r="DG127" s="411">
        <v>18.8</v>
      </c>
      <c r="DH127" s="411">
        <v>31.6</v>
      </c>
      <c r="DI127" s="411">
        <v>27.3</v>
      </c>
      <c r="DJ127" s="412" t="s">
        <v>197</v>
      </c>
      <c r="DK127" s="412" t="s">
        <v>197</v>
      </c>
      <c r="DL127" s="412" t="s">
        <v>197</v>
      </c>
      <c r="DM127" s="411">
        <v>53.1</v>
      </c>
      <c r="DN127" s="411">
        <v>82.2</v>
      </c>
      <c r="DO127" s="411">
        <v>71.400000000000006</v>
      </c>
      <c r="DP127" s="412" t="s">
        <v>197</v>
      </c>
      <c r="DQ127" s="412" t="s">
        <v>197</v>
      </c>
      <c r="DR127" s="412" t="s">
        <v>197</v>
      </c>
      <c r="DS127" s="412" t="s">
        <v>197</v>
      </c>
      <c r="DT127" s="412" t="s">
        <v>197</v>
      </c>
      <c r="DU127" s="412" t="s">
        <v>197</v>
      </c>
      <c r="DV127" s="412" t="s">
        <v>197</v>
      </c>
      <c r="DW127" s="412" t="s">
        <v>197</v>
      </c>
      <c r="DX127" s="412" t="s">
        <v>197</v>
      </c>
      <c r="DY127" s="412" t="s">
        <v>197</v>
      </c>
      <c r="DZ127" s="412" t="s">
        <v>197</v>
      </c>
      <c r="EA127" s="412" t="s">
        <v>197</v>
      </c>
      <c r="EB127" s="411">
        <v>59</v>
      </c>
      <c r="EC127" s="411">
        <v>71.3</v>
      </c>
      <c r="ED127" s="411">
        <v>67.900000000000006</v>
      </c>
      <c r="EE127" s="412" t="s">
        <v>197</v>
      </c>
      <c r="EF127" s="411">
        <v>125.9</v>
      </c>
      <c r="EG127" s="411">
        <v>26</v>
      </c>
      <c r="EH127" s="411">
        <v>67.900000000000006</v>
      </c>
      <c r="EI127" s="412" t="s">
        <v>197</v>
      </c>
      <c r="EJ127" s="412" t="s">
        <v>197</v>
      </c>
      <c r="EK127" s="412" t="s">
        <v>197</v>
      </c>
      <c r="EL127" s="412" t="s">
        <v>197</v>
      </c>
      <c r="EM127" s="412" t="s">
        <v>197</v>
      </c>
      <c r="EN127" s="412" t="s">
        <v>197</v>
      </c>
      <c r="EO127" s="412" t="s">
        <v>197</v>
      </c>
      <c r="EP127" s="412" t="s">
        <v>197</v>
      </c>
      <c r="EQ127" s="412" t="s">
        <v>197</v>
      </c>
      <c r="ER127" s="412" t="s">
        <v>197</v>
      </c>
      <c r="ES127" s="412" t="s">
        <v>197</v>
      </c>
      <c r="ET127" s="411">
        <v>27.8</v>
      </c>
      <c r="EU127" s="412" t="s">
        <v>197</v>
      </c>
      <c r="EV127" s="411">
        <v>61.6</v>
      </c>
      <c r="EW127" s="411">
        <v>105</v>
      </c>
      <c r="EX127" s="411">
        <v>91.6</v>
      </c>
      <c r="EY127" s="411">
        <v>19</v>
      </c>
      <c r="EZ127" s="411">
        <v>19.100000000000001</v>
      </c>
      <c r="FA127" s="411">
        <v>72.900000000000006</v>
      </c>
      <c r="FB127" s="411">
        <v>51.8</v>
      </c>
      <c r="FC127" s="412" t="s">
        <v>197</v>
      </c>
      <c r="FD127" s="411">
        <v>19.7</v>
      </c>
      <c r="FE127" s="411">
        <v>75.2</v>
      </c>
      <c r="FF127" s="411">
        <v>51.6</v>
      </c>
      <c r="FG127" s="411">
        <v>21.7</v>
      </c>
      <c r="FH127" s="411">
        <v>64</v>
      </c>
      <c r="FI127" s="411">
        <v>34.299999999999997</v>
      </c>
      <c r="FJ127" s="411">
        <v>18.899999999999999</v>
      </c>
      <c r="FK127" s="411">
        <v>44.4</v>
      </c>
      <c r="FL127" s="411">
        <v>33.1</v>
      </c>
      <c r="FM127" s="411">
        <v>27.7</v>
      </c>
      <c r="FN127" s="411">
        <v>37.4</v>
      </c>
      <c r="FO127" s="411">
        <v>31.7</v>
      </c>
      <c r="FP127" s="411">
        <v>21.9</v>
      </c>
      <c r="FQ127" s="411">
        <v>79.3</v>
      </c>
      <c r="FR127" s="411">
        <v>59.4</v>
      </c>
      <c r="FS127" s="411">
        <v>40.1</v>
      </c>
      <c r="FT127" s="411">
        <v>52.1</v>
      </c>
      <c r="FU127" s="411">
        <v>44.6</v>
      </c>
      <c r="FV127" s="411">
        <v>34.9</v>
      </c>
      <c r="FW127" s="412" t="s">
        <v>197</v>
      </c>
      <c r="FX127" s="411">
        <v>49.8</v>
      </c>
      <c r="FY127" s="411">
        <v>85.8</v>
      </c>
      <c r="FZ127" s="411">
        <v>85.5</v>
      </c>
      <c r="GA127" s="411">
        <v>51.7</v>
      </c>
      <c r="GB127" s="411">
        <v>61.1</v>
      </c>
      <c r="GC127" s="411">
        <v>59.3</v>
      </c>
      <c r="GD127" s="411">
        <v>51.7</v>
      </c>
      <c r="GE127" s="411">
        <v>21.6</v>
      </c>
      <c r="GF127" s="411">
        <v>41.3</v>
      </c>
      <c r="GG127" s="411">
        <v>43.3</v>
      </c>
      <c r="GH127" s="411">
        <v>63.8</v>
      </c>
      <c r="GI127" s="411">
        <v>63.7</v>
      </c>
      <c r="GJ127" s="412" t="s">
        <v>197</v>
      </c>
      <c r="GK127" s="412" t="s">
        <v>197</v>
      </c>
      <c r="GL127" s="412" t="s">
        <v>197</v>
      </c>
      <c r="GM127" s="411">
        <v>32.6</v>
      </c>
      <c r="GN127" s="411">
        <v>40.799999999999997</v>
      </c>
      <c r="GO127" s="411">
        <v>37.9</v>
      </c>
      <c r="GP127" s="411">
        <v>29</v>
      </c>
      <c r="GQ127" s="411">
        <v>42.3</v>
      </c>
      <c r="GR127" s="411">
        <v>37.5</v>
      </c>
      <c r="GS127" s="411">
        <v>8.1</v>
      </c>
      <c r="GT127" s="411">
        <v>31</v>
      </c>
      <c r="GU127" s="411">
        <v>26.4</v>
      </c>
      <c r="GV127" s="412" t="s">
        <v>197</v>
      </c>
      <c r="GW127" s="412" t="s">
        <v>197</v>
      </c>
      <c r="GX127" s="412" t="s">
        <v>197</v>
      </c>
      <c r="GY127" s="411">
        <v>52.3</v>
      </c>
      <c r="GZ127" s="411">
        <v>63.6</v>
      </c>
      <c r="HA127" s="411">
        <v>58.1</v>
      </c>
      <c r="HB127" s="411">
        <v>43</v>
      </c>
      <c r="HC127" s="411">
        <v>49.6</v>
      </c>
      <c r="HD127" s="411">
        <v>47.6</v>
      </c>
      <c r="HE127" s="411">
        <v>4.4000000000000004</v>
      </c>
      <c r="HF127" s="411">
        <v>12.2</v>
      </c>
      <c r="HG127" s="411">
        <v>11.8</v>
      </c>
      <c r="HH127" s="412" t="s">
        <v>197</v>
      </c>
      <c r="HI127" s="411">
        <v>126.7</v>
      </c>
      <c r="HJ127" s="411">
        <v>142.5</v>
      </c>
      <c r="HK127" s="411">
        <v>134.9</v>
      </c>
      <c r="HL127" s="411">
        <v>111.4</v>
      </c>
      <c r="HM127" s="411">
        <v>98.2</v>
      </c>
      <c r="HN127" s="411">
        <v>101.9</v>
      </c>
      <c r="HO127" s="412" t="s">
        <v>197</v>
      </c>
      <c r="HP127" s="412" t="s">
        <v>197</v>
      </c>
      <c r="HQ127" s="412" t="s">
        <v>197</v>
      </c>
      <c r="HR127" s="412" t="s">
        <v>197</v>
      </c>
      <c r="HS127" s="412" t="s">
        <v>197</v>
      </c>
      <c r="HT127" s="412" t="s">
        <v>197</v>
      </c>
      <c r="HU127" s="411">
        <v>107.7</v>
      </c>
      <c r="HV127" s="411">
        <v>100.1</v>
      </c>
      <c r="HW127" s="411">
        <v>100.5</v>
      </c>
      <c r="HX127" s="412" t="s">
        <v>197</v>
      </c>
      <c r="HY127" s="412" t="s">
        <v>197</v>
      </c>
      <c r="HZ127" s="411">
        <v>43.2</v>
      </c>
      <c r="IA127" s="412" t="s">
        <v>197</v>
      </c>
      <c r="IB127" s="412" t="s">
        <v>197</v>
      </c>
      <c r="IC127" s="412" t="s">
        <v>197</v>
      </c>
      <c r="ID127" s="411">
        <v>18</v>
      </c>
      <c r="IE127" s="412" t="s">
        <v>197</v>
      </c>
      <c r="IF127" s="412" t="s">
        <v>197</v>
      </c>
      <c r="IG127" s="412" t="s">
        <v>197</v>
      </c>
      <c r="IH127" s="411">
        <v>145.1</v>
      </c>
      <c r="II127" s="412" t="s">
        <v>197</v>
      </c>
      <c r="IJ127" s="412" t="s">
        <v>197</v>
      </c>
      <c r="IK127" s="412" t="s">
        <v>197</v>
      </c>
      <c r="IL127" s="412" t="s">
        <v>197</v>
      </c>
      <c r="IM127" s="412" t="s">
        <v>197</v>
      </c>
      <c r="IN127" s="412" t="s">
        <v>197</v>
      </c>
      <c r="IO127" s="412" t="s">
        <v>197</v>
      </c>
      <c r="IP127" s="412" t="s">
        <v>197</v>
      </c>
      <c r="IQ127" s="411">
        <v>47.8</v>
      </c>
      <c r="IR127" s="411">
        <v>28.4</v>
      </c>
      <c r="IS127" s="411">
        <v>41.4</v>
      </c>
      <c r="IT127" s="411">
        <v>36.6</v>
      </c>
      <c r="IU127" s="412" t="s">
        <v>197</v>
      </c>
      <c r="IV127" s="412" t="s">
        <v>197</v>
      </c>
      <c r="IW127" s="412" t="s">
        <v>197</v>
      </c>
      <c r="IX127" s="412" t="s">
        <v>197</v>
      </c>
      <c r="IY127" s="412" t="s">
        <v>197</v>
      </c>
      <c r="IZ127" s="412" t="s">
        <v>197</v>
      </c>
      <c r="JA127" s="412" t="s">
        <v>197</v>
      </c>
      <c r="JB127" s="412" t="s">
        <v>197</v>
      </c>
      <c r="JC127" s="412" t="s">
        <v>197</v>
      </c>
      <c r="JD127" s="412" t="s">
        <v>197</v>
      </c>
      <c r="JE127" s="412" t="s">
        <v>197</v>
      </c>
      <c r="JF127" s="48" t="s">
        <v>87</v>
      </c>
      <c r="JG127" s="48">
        <v>181.7</v>
      </c>
      <c r="JH127" s="48">
        <v>171.8</v>
      </c>
      <c r="JI127" s="48">
        <v>62.1</v>
      </c>
      <c r="JJ127" s="48">
        <v>70.400000000000006</v>
      </c>
      <c r="JK127" s="48">
        <v>80.8</v>
      </c>
      <c r="JL127" s="48">
        <v>129</v>
      </c>
      <c r="JM127" s="48">
        <v>137.69999999999999</v>
      </c>
      <c r="JN127" s="48">
        <v>133.6</v>
      </c>
      <c r="JO127" s="48">
        <v>223.4</v>
      </c>
    </row>
    <row r="128" spans="1:275">
      <c r="A128" s="45"/>
      <c r="B128" s="46" t="s">
        <v>1844</v>
      </c>
      <c r="C128" s="300" t="s">
        <v>1344</v>
      </c>
      <c r="D128" s="46" t="s">
        <v>101</v>
      </c>
      <c r="E128" s="300" t="s">
        <v>13</v>
      </c>
      <c r="F128" s="47" t="s">
        <v>197</v>
      </c>
      <c r="G128" s="47" t="s">
        <v>197</v>
      </c>
      <c r="H128" s="411">
        <v>80.099999999999994</v>
      </c>
      <c r="I128" s="411">
        <v>84.7</v>
      </c>
      <c r="J128" s="411">
        <v>92.6</v>
      </c>
      <c r="K128" s="411">
        <v>32.9</v>
      </c>
      <c r="L128" s="411">
        <v>125.7</v>
      </c>
      <c r="M128" s="411">
        <v>86</v>
      </c>
      <c r="N128" s="411">
        <v>133</v>
      </c>
      <c r="O128" s="411">
        <v>115.6</v>
      </c>
      <c r="P128" s="411">
        <v>78.2</v>
      </c>
      <c r="Q128" s="412" t="s">
        <v>197</v>
      </c>
      <c r="R128" s="411">
        <v>74</v>
      </c>
      <c r="S128" s="411">
        <v>111.1</v>
      </c>
      <c r="T128" s="411">
        <v>93.2</v>
      </c>
      <c r="U128" s="411">
        <v>96.7</v>
      </c>
      <c r="V128" s="411">
        <v>137.80000000000001</v>
      </c>
      <c r="W128" s="411">
        <v>101.5</v>
      </c>
      <c r="X128" s="411">
        <v>86.2</v>
      </c>
      <c r="Y128" s="411">
        <v>113.7</v>
      </c>
      <c r="Z128" s="411">
        <v>78.7</v>
      </c>
      <c r="AA128" s="411">
        <v>222</v>
      </c>
      <c r="AB128" s="411">
        <v>264</v>
      </c>
      <c r="AC128" s="411">
        <v>43.7</v>
      </c>
      <c r="AD128" s="412" t="s">
        <v>197</v>
      </c>
      <c r="AE128" s="411">
        <v>120.8</v>
      </c>
      <c r="AF128" s="411">
        <v>115.7</v>
      </c>
      <c r="AG128" s="411">
        <v>108.1</v>
      </c>
      <c r="AH128" s="411">
        <v>102.1</v>
      </c>
      <c r="AI128" s="412" t="s">
        <v>197</v>
      </c>
      <c r="AJ128" s="412" t="s">
        <v>197</v>
      </c>
      <c r="AK128" s="411">
        <v>108.5</v>
      </c>
      <c r="AL128" s="412" t="s">
        <v>197</v>
      </c>
      <c r="AM128" s="412" t="s">
        <v>197</v>
      </c>
      <c r="AN128" s="412" t="s">
        <v>197</v>
      </c>
      <c r="AO128" s="411">
        <v>132.9</v>
      </c>
      <c r="AP128" s="411">
        <v>131.6</v>
      </c>
      <c r="AQ128" s="411">
        <v>125.3</v>
      </c>
      <c r="AR128" s="411">
        <v>62.8</v>
      </c>
      <c r="AS128" s="412" t="s">
        <v>197</v>
      </c>
      <c r="AT128" s="411">
        <v>106.7</v>
      </c>
      <c r="AU128" s="412" t="s">
        <v>197</v>
      </c>
      <c r="AV128" s="411">
        <v>122.2</v>
      </c>
      <c r="AW128" s="411">
        <v>164.8</v>
      </c>
      <c r="AX128" s="411">
        <v>50.5</v>
      </c>
      <c r="AY128" s="412" t="s">
        <v>197</v>
      </c>
      <c r="AZ128" s="411">
        <v>48.1</v>
      </c>
      <c r="BA128" s="411">
        <v>102.8</v>
      </c>
      <c r="BB128" s="411">
        <v>100.4</v>
      </c>
      <c r="BC128" s="411">
        <v>72.8</v>
      </c>
      <c r="BD128" s="411">
        <v>158.6</v>
      </c>
      <c r="BE128" s="411">
        <v>140.4</v>
      </c>
      <c r="BF128" s="411">
        <v>67.2</v>
      </c>
      <c r="BG128" s="411">
        <v>104.8</v>
      </c>
      <c r="BH128" s="411">
        <v>102.2</v>
      </c>
      <c r="BI128" s="411">
        <v>30.6</v>
      </c>
      <c r="BJ128" s="411">
        <v>142.6</v>
      </c>
      <c r="BK128" s="411">
        <v>85.5</v>
      </c>
      <c r="BL128" s="411">
        <v>12.9</v>
      </c>
      <c r="BM128" s="411">
        <v>107.4</v>
      </c>
      <c r="BN128" s="411">
        <v>82.5</v>
      </c>
      <c r="BO128" s="412" t="s">
        <v>197</v>
      </c>
      <c r="BP128" s="411">
        <v>290</v>
      </c>
      <c r="BQ128" s="411">
        <v>288.10000000000002</v>
      </c>
      <c r="BR128" s="411">
        <v>115.5</v>
      </c>
      <c r="BS128" s="411">
        <v>225.7</v>
      </c>
      <c r="BT128" s="411">
        <v>175.2</v>
      </c>
      <c r="BU128" s="411">
        <v>85.5</v>
      </c>
      <c r="BV128" s="411">
        <v>320.8</v>
      </c>
      <c r="BW128" s="411">
        <v>248.5</v>
      </c>
      <c r="BX128" s="411">
        <v>28.8</v>
      </c>
      <c r="BY128" s="411">
        <v>73.8</v>
      </c>
      <c r="BZ128" s="411">
        <v>45.1</v>
      </c>
      <c r="CA128" s="411">
        <v>292.39999999999998</v>
      </c>
      <c r="CB128" s="411">
        <v>344.8</v>
      </c>
      <c r="CC128" s="411">
        <v>324.5</v>
      </c>
      <c r="CD128" s="411">
        <v>184.6</v>
      </c>
      <c r="CE128" s="411">
        <v>144.69999999999999</v>
      </c>
      <c r="CF128" s="411">
        <v>164.1</v>
      </c>
      <c r="CG128" s="412" t="s">
        <v>197</v>
      </c>
      <c r="CH128" s="412" t="s">
        <v>197</v>
      </c>
      <c r="CI128" s="412" t="s">
        <v>197</v>
      </c>
      <c r="CJ128" s="411">
        <v>110.4</v>
      </c>
      <c r="CK128" s="411">
        <v>218.4</v>
      </c>
      <c r="CL128" s="411">
        <v>174.2</v>
      </c>
      <c r="CM128" s="412" t="s">
        <v>197</v>
      </c>
      <c r="CN128" s="412" t="s">
        <v>197</v>
      </c>
      <c r="CO128" s="412" t="s">
        <v>197</v>
      </c>
      <c r="CP128" s="412" t="s">
        <v>197</v>
      </c>
      <c r="CQ128" s="412" t="s">
        <v>197</v>
      </c>
      <c r="CR128" s="412" t="s">
        <v>197</v>
      </c>
      <c r="CS128" s="412" t="s">
        <v>197</v>
      </c>
      <c r="CT128" s="412" t="s">
        <v>197</v>
      </c>
      <c r="CU128" s="412" t="s">
        <v>197</v>
      </c>
      <c r="CV128" s="412" t="s">
        <v>197</v>
      </c>
      <c r="CW128" s="411">
        <v>129.6</v>
      </c>
      <c r="CX128" s="411">
        <v>269</v>
      </c>
      <c r="CY128" s="411">
        <v>208.9</v>
      </c>
      <c r="CZ128" s="411">
        <v>243.8</v>
      </c>
      <c r="DA128" s="411">
        <v>91.4</v>
      </c>
      <c r="DB128" s="411">
        <v>269.89999999999998</v>
      </c>
      <c r="DC128" s="411">
        <v>215.6</v>
      </c>
      <c r="DD128" s="411">
        <v>31.7</v>
      </c>
      <c r="DE128" s="411">
        <v>80.400000000000006</v>
      </c>
      <c r="DF128" s="411">
        <v>50.1</v>
      </c>
      <c r="DG128" s="411">
        <v>282.60000000000002</v>
      </c>
      <c r="DH128" s="411">
        <v>342.2</v>
      </c>
      <c r="DI128" s="411">
        <v>321.89999999999998</v>
      </c>
      <c r="DJ128" s="411">
        <v>175.7</v>
      </c>
      <c r="DK128" s="411">
        <v>174.5</v>
      </c>
      <c r="DL128" s="411">
        <v>175</v>
      </c>
      <c r="DM128" s="411">
        <v>114.5</v>
      </c>
      <c r="DN128" s="411">
        <v>215.5</v>
      </c>
      <c r="DO128" s="411">
        <v>178.1</v>
      </c>
      <c r="DP128" s="412" t="s">
        <v>197</v>
      </c>
      <c r="DQ128" s="412" t="s">
        <v>197</v>
      </c>
      <c r="DR128" s="412" t="s">
        <v>197</v>
      </c>
      <c r="DS128" s="412" t="s">
        <v>197</v>
      </c>
      <c r="DT128" s="412" t="s">
        <v>197</v>
      </c>
      <c r="DU128" s="412" t="s">
        <v>197</v>
      </c>
      <c r="DV128" s="411">
        <v>256.5</v>
      </c>
      <c r="DW128" s="411">
        <v>525.6</v>
      </c>
      <c r="DX128" s="411">
        <v>433.8</v>
      </c>
      <c r="DY128" s="411">
        <v>41.1</v>
      </c>
      <c r="DZ128" s="411">
        <v>139.9</v>
      </c>
      <c r="EA128" s="411">
        <v>84.5</v>
      </c>
      <c r="EB128" s="411">
        <v>418.3</v>
      </c>
      <c r="EC128" s="411">
        <v>209</v>
      </c>
      <c r="ED128" s="411">
        <v>266.10000000000002</v>
      </c>
      <c r="EE128" s="412" t="s">
        <v>197</v>
      </c>
      <c r="EF128" s="412" t="s">
        <v>197</v>
      </c>
      <c r="EG128" s="412" t="s">
        <v>197</v>
      </c>
      <c r="EH128" s="412" t="s">
        <v>197</v>
      </c>
      <c r="EI128" s="411">
        <v>272.2</v>
      </c>
      <c r="EJ128" s="411">
        <v>415.3</v>
      </c>
      <c r="EK128" s="411">
        <v>365.2</v>
      </c>
      <c r="EL128" s="412" t="s">
        <v>197</v>
      </c>
      <c r="EM128" s="412" t="s">
        <v>197</v>
      </c>
      <c r="EN128" s="412" t="s">
        <v>197</v>
      </c>
      <c r="EO128" s="412" t="s">
        <v>197</v>
      </c>
      <c r="EP128" s="412" t="s">
        <v>197</v>
      </c>
      <c r="EQ128" s="412" t="s">
        <v>197</v>
      </c>
      <c r="ER128" s="412" t="s">
        <v>197</v>
      </c>
      <c r="ES128" s="412" t="s">
        <v>197</v>
      </c>
      <c r="ET128" s="411">
        <v>65.3</v>
      </c>
      <c r="EU128" s="412" t="s">
        <v>197</v>
      </c>
      <c r="EV128" s="411">
        <v>90.7</v>
      </c>
      <c r="EW128" s="411">
        <v>132.9</v>
      </c>
      <c r="EX128" s="411">
        <v>119.9</v>
      </c>
      <c r="EY128" s="412" t="s">
        <v>197</v>
      </c>
      <c r="EZ128" s="411">
        <v>58.4</v>
      </c>
      <c r="FA128" s="411">
        <v>123.4</v>
      </c>
      <c r="FB128" s="411">
        <v>97.9</v>
      </c>
      <c r="FC128" s="412" t="s">
        <v>197</v>
      </c>
      <c r="FD128" s="411">
        <v>60</v>
      </c>
      <c r="FE128" s="411">
        <v>133.4</v>
      </c>
      <c r="FF128" s="411">
        <v>102.2</v>
      </c>
      <c r="FG128" s="411">
        <v>38.4</v>
      </c>
      <c r="FH128" s="411">
        <v>30.2</v>
      </c>
      <c r="FI128" s="411">
        <v>36</v>
      </c>
      <c r="FJ128" s="411">
        <v>127.9</v>
      </c>
      <c r="FK128" s="411">
        <v>197.1</v>
      </c>
      <c r="FL128" s="411">
        <v>166.3</v>
      </c>
      <c r="FM128" s="411">
        <v>94.3</v>
      </c>
      <c r="FN128" s="411">
        <v>152.6</v>
      </c>
      <c r="FO128" s="411">
        <v>118.9</v>
      </c>
      <c r="FP128" s="411">
        <v>105.4</v>
      </c>
      <c r="FQ128" s="411">
        <v>136.30000000000001</v>
      </c>
      <c r="FR128" s="411">
        <v>125.6</v>
      </c>
      <c r="FS128" s="411">
        <v>84.2</v>
      </c>
      <c r="FT128" s="411">
        <v>249.7</v>
      </c>
      <c r="FU128" s="411">
        <v>146.30000000000001</v>
      </c>
      <c r="FV128" s="411">
        <v>142.4</v>
      </c>
      <c r="FW128" s="411">
        <v>313.3</v>
      </c>
      <c r="FX128" s="411">
        <v>94.8</v>
      </c>
      <c r="FY128" s="411">
        <v>80.8</v>
      </c>
      <c r="FZ128" s="411">
        <v>80.900000000000006</v>
      </c>
      <c r="GA128" s="411">
        <v>102.1</v>
      </c>
      <c r="GB128" s="411">
        <v>108.6</v>
      </c>
      <c r="GC128" s="411">
        <v>107.4</v>
      </c>
      <c r="GD128" s="411">
        <v>171.5</v>
      </c>
      <c r="GE128" s="411">
        <v>721.8</v>
      </c>
      <c r="GF128" s="411">
        <v>362.4</v>
      </c>
      <c r="GG128" s="411">
        <v>61.7</v>
      </c>
      <c r="GH128" s="411">
        <v>87.9</v>
      </c>
      <c r="GI128" s="411">
        <v>87.7</v>
      </c>
      <c r="GJ128" s="412" t="s">
        <v>197</v>
      </c>
      <c r="GK128" s="412" t="s">
        <v>197</v>
      </c>
      <c r="GL128" s="412" t="s">
        <v>197</v>
      </c>
      <c r="GM128" s="412" t="s">
        <v>197</v>
      </c>
      <c r="GN128" s="412" t="s">
        <v>197</v>
      </c>
      <c r="GO128" s="412" t="s">
        <v>197</v>
      </c>
      <c r="GP128" s="411">
        <v>65.400000000000006</v>
      </c>
      <c r="GQ128" s="411">
        <v>193.7</v>
      </c>
      <c r="GR128" s="411">
        <v>147.80000000000001</v>
      </c>
      <c r="GS128" s="411">
        <v>43.2</v>
      </c>
      <c r="GT128" s="411">
        <v>199.8</v>
      </c>
      <c r="GU128" s="411">
        <v>168.1</v>
      </c>
      <c r="GV128" s="411">
        <v>33.299999999999997</v>
      </c>
      <c r="GW128" s="411">
        <v>111.4</v>
      </c>
      <c r="GX128" s="411">
        <v>79.3</v>
      </c>
      <c r="GY128" s="411">
        <v>93.5</v>
      </c>
      <c r="GZ128" s="411">
        <v>141.30000000000001</v>
      </c>
      <c r="HA128" s="411">
        <v>118</v>
      </c>
      <c r="HB128" s="411">
        <v>123.5</v>
      </c>
      <c r="HC128" s="411">
        <v>116.2</v>
      </c>
      <c r="HD128" s="411">
        <v>118.4</v>
      </c>
      <c r="HE128" s="411">
        <v>125.3</v>
      </c>
      <c r="HF128" s="411">
        <v>184</v>
      </c>
      <c r="HG128" s="411">
        <v>180.8</v>
      </c>
      <c r="HH128" s="411">
        <v>111.4</v>
      </c>
      <c r="HI128" s="412" t="s">
        <v>197</v>
      </c>
      <c r="HJ128" s="412" t="s">
        <v>197</v>
      </c>
      <c r="HK128" s="412" t="s">
        <v>197</v>
      </c>
      <c r="HL128" s="412" t="s">
        <v>197</v>
      </c>
      <c r="HM128" s="412" t="s">
        <v>197</v>
      </c>
      <c r="HN128" s="412" t="s">
        <v>197</v>
      </c>
      <c r="HO128" s="411">
        <v>147.80000000000001</v>
      </c>
      <c r="HP128" s="411">
        <v>207.5</v>
      </c>
      <c r="HQ128" s="411">
        <v>177.5</v>
      </c>
      <c r="HR128" s="412" t="s">
        <v>197</v>
      </c>
      <c r="HS128" s="412" t="s">
        <v>197</v>
      </c>
      <c r="HT128" s="412" t="s">
        <v>197</v>
      </c>
      <c r="HU128" s="411">
        <v>100.1</v>
      </c>
      <c r="HV128" s="411">
        <v>101.1</v>
      </c>
      <c r="HW128" s="411">
        <v>101</v>
      </c>
      <c r="HX128" s="412" t="s">
        <v>197</v>
      </c>
      <c r="HY128" s="412" t="s">
        <v>197</v>
      </c>
      <c r="HZ128" s="411">
        <v>28.3</v>
      </c>
      <c r="IA128" s="412" t="s">
        <v>197</v>
      </c>
      <c r="IB128" s="412" t="s">
        <v>197</v>
      </c>
      <c r="IC128" s="412" t="s">
        <v>197</v>
      </c>
      <c r="ID128" s="411">
        <v>4.8</v>
      </c>
      <c r="IE128" s="412" t="s">
        <v>197</v>
      </c>
      <c r="IF128" s="412" t="s">
        <v>197</v>
      </c>
      <c r="IG128" s="412" t="s">
        <v>197</v>
      </c>
      <c r="IH128" s="411">
        <v>139.69999999999999</v>
      </c>
      <c r="II128" s="412" t="s">
        <v>197</v>
      </c>
      <c r="IJ128" s="412" t="s">
        <v>197</v>
      </c>
      <c r="IK128" s="412" t="s">
        <v>197</v>
      </c>
      <c r="IL128" s="412" t="s">
        <v>197</v>
      </c>
      <c r="IM128" s="412" t="s">
        <v>197</v>
      </c>
      <c r="IN128" s="412" t="s">
        <v>197</v>
      </c>
      <c r="IO128" s="412" t="s">
        <v>197</v>
      </c>
      <c r="IP128" s="412" t="s">
        <v>197</v>
      </c>
      <c r="IQ128" s="411">
        <v>112.4</v>
      </c>
      <c r="IR128" s="411">
        <v>47.3</v>
      </c>
      <c r="IS128" s="411">
        <v>175</v>
      </c>
      <c r="IT128" s="411">
        <v>127.8</v>
      </c>
      <c r="IU128" s="411">
        <v>84.8</v>
      </c>
      <c r="IV128" s="411">
        <v>74.3</v>
      </c>
      <c r="IW128" s="411">
        <v>76.5</v>
      </c>
      <c r="IX128" s="412" t="s">
        <v>197</v>
      </c>
      <c r="IY128" s="412" t="s">
        <v>197</v>
      </c>
      <c r="IZ128" s="412" t="s">
        <v>197</v>
      </c>
      <c r="JA128" s="412" t="s">
        <v>197</v>
      </c>
      <c r="JB128" s="412" t="s">
        <v>197</v>
      </c>
      <c r="JC128" s="411">
        <v>27.7</v>
      </c>
      <c r="JD128" s="411">
        <v>47.3</v>
      </c>
      <c r="JE128" s="411">
        <v>42.8</v>
      </c>
      <c r="JF128" s="48" t="s">
        <v>87</v>
      </c>
      <c r="JG128" s="48" t="s">
        <v>87</v>
      </c>
      <c r="JH128" s="48">
        <v>77.099999999999994</v>
      </c>
      <c r="JI128" s="48">
        <v>47.3</v>
      </c>
      <c r="JJ128" s="48">
        <v>80.7</v>
      </c>
      <c r="JK128" s="48">
        <v>117.7</v>
      </c>
      <c r="JL128" s="48">
        <v>117.6</v>
      </c>
      <c r="JM128" s="48">
        <v>139.19999999999999</v>
      </c>
      <c r="JN128" s="48">
        <v>137.30000000000001</v>
      </c>
      <c r="JO128" s="48" t="s">
        <v>87</v>
      </c>
    </row>
    <row r="129" spans="1:275">
      <c r="A129" s="45"/>
      <c r="B129" s="46" t="s">
        <v>1845</v>
      </c>
      <c r="C129" s="300" t="s">
        <v>1293</v>
      </c>
      <c r="D129" s="46" t="s">
        <v>101</v>
      </c>
      <c r="E129" s="300" t="s">
        <v>13</v>
      </c>
      <c r="F129" s="47" t="s">
        <v>197</v>
      </c>
      <c r="G129" s="47" t="s">
        <v>197</v>
      </c>
      <c r="H129" s="411">
        <v>76</v>
      </c>
      <c r="I129" s="411">
        <v>78</v>
      </c>
      <c r="J129" s="411">
        <v>80</v>
      </c>
      <c r="K129" s="412" t="s">
        <v>197</v>
      </c>
      <c r="L129" s="411">
        <v>44.9</v>
      </c>
      <c r="M129" s="411">
        <v>124.4</v>
      </c>
      <c r="N129" s="411">
        <v>39.9</v>
      </c>
      <c r="O129" s="412" t="s">
        <v>197</v>
      </c>
      <c r="P129" s="411">
        <v>129.1</v>
      </c>
      <c r="Q129" s="412" t="s">
        <v>197</v>
      </c>
      <c r="R129" s="411">
        <v>154.30000000000001</v>
      </c>
      <c r="S129" s="411">
        <v>60.7</v>
      </c>
      <c r="T129" s="411">
        <v>38.4</v>
      </c>
      <c r="U129" s="411">
        <v>59.3</v>
      </c>
      <c r="V129" s="412" t="s">
        <v>197</v>
      </c>
      <c r="W129" s="412" t="s">
        <v>197</v>
      </c>
      <c r="X129" s="412" t="s">
        <v>197</v>
      </c>
      <c r="Y129" s="412" t="s">
        <v>197</v>
      </c>
      <c r="Z129" s="411">
        <v>65.099999999999994</v>
      </c>
      <c r="AA129" s="411">
        <v>170.2</v>
      </c>
      <c r="AB129" s="412" t="s">
        <v>197</v>
      </c>
      <c r="AC129" s="411">
        <v>58.1</v>
      </c>
      <c r="AD129" s="412" t="s">
        <v>197</v>
      </c>
      <c r="AE129" s="411">
        <v>91.7</v>
      </c>
      <c r="AF129" s="411">
        <v>52.5</v>
      </c>
      <c r="AG129" s="411">
        <v>123.6</v>
      </c>
      <c r="AH129" s="411">
        <v>61.7</v>
      </c>
      <c r="AI129" s="412" t="s">
        <v>197</v>
      </c>
      <c r="AJ129" s="412" t="s">
        <v>197</v>
      </c>
      <c r="AK129" s="411">
        <v>265.2</v>
      </c>
      <c r="AL129" s="412" t="s">
        <v>197</v>
      </c>
      <c r="AM129" s="412" t="s">
        <v>197</v>
      </c>
      <c r="AN129" s="412" t="s">
        <v>197</v>
      </c>
      <c r="AO129" s="412" t="s">
        <v>197</v>
      </c>
      <c r="AP129" s="412" t="s">
        <v>197</v>
      </c>
      <c r="AQ129" s="412" t="s">
        <v>197</v>
      </c>
      <c r="AR129" s="412" t="s">
        <v>197</v>
      </c>
      <c r="AS129" s="412" t="s">
        <v>197</v>
      </c>
      <c r="AT129" s="411">
        <v>55.2</v>
      </c>
      <c r="AU129" s="412" t="s">
        <v>197</v>
      </c>
      <c r="AV129" s="411">
        <v>80.400000000000006</v>
      </c>
      <c r="AW129" s="412" t="s">
        <v>197</v>
      </c>
      <c r="AX129" s="412" t="s">
        <v>197</v>
      </c>
      <c r="AY129" s="412" t="s">
        <v>197</v>
      </c>
      <c r="AZ129" s="411">
        <v>62.5</v>
      </c>
      <c r="BA129" s="411">
        <v>65.7</v>
      </c>
      <c r="BB129" s="411">
        <v>65.599999999999994</v>
      </c>
      <c r="BC129" s="411">
        <v>78.099999999999994</v>
      </c>
      <c r="BD129" s="411">
        <v>58.4</v>
      </c>
      <c r="BE129" s="411">
        <v>62.8</v>
      </c>
      <c r="BF129" s="411">
        <v>65.5</v>
      </c>
      <c r="BG129" s="411">
        <v>58.2</v>
      </c>
      <c r="BH129" s="411">
        <v>58.7</v>
      </c>
      <c r="BI129" s="411">
        <v>35.5</v>
      </c>
      <c r="BJ129" s="411">
        <v>52.7</v>
      </c>
      <c r="BK129" s="411">
        <v>44</v>
      </c>
      <c r="BL129" s="412" t="s">
        <v>197</v>
      </c>
      <c r="BM129" s="412" t="s">
        <v>197</v>
      </c>
      <c r="BN129" s="412" t="s">
        <v>197</v>
      </c>
      <c r="BO129" s="412" t="s">
        <v>197</v>
      </c>
      <c r="BP129" s="412" t="s">
        <v>197</v>
      </c>
      <c r="BQ129" s="412" t="s">
        <v>197</v>
      </c>
      <c r="BR129" s="412" t="s">
        <v>197</v>
      </c>
      <c r="BS129" s="412" t="s">
        <v>197</v>
      </c>
      <c r="BT129" s="412" t="s">
        <v>197</v>
      </c>
      <c r="BU129" s="412" t="s">
        <v>197</v>
      </c>
      <c r="BV129" s="412" t="s">
        <v>197</v>
      </c>
      <c r="BW129" s="412" t="s">
        <v>197</v>
      </c>
      <c r="BX129" s="412" t="s">
        <v>197</v>
      </c>
      <c r="BY129" s="412" t="s">
        <v>197</v>
      </c>
      <c r="BZ129" s="412" t="s">
        <v>197</v>
      </c>
      <c r="CA129" s="412" t="s">
        <v>197</v>
      </c>
      <c r="CB129" s="412" t="s">
        <v>197</v>
      </c>
      <c r="CC129" s="412" t="s">
        <v>197</v>
      </c>
      <c r="CD129" s="412" t="s">
        <v>197</v>
      </c>
      <c r="CE129" s="412" t="s">
        <v>197</v>
      </c>
      <c r="CF129" s="412" t="s">
        <v>197</v>
      </c>
      <c r="CG129" s="412" t="s">
        <v>197</v>
      </c>
      <c r="CH129" s="412" t="s">
        <v>197</v>
      </c>
      <c r="CI129" s="412" t="s">
        <v>197</v>
      </c>
      <c r="CJ129" s="412" t="s">
        <v>197</v>
      </c>
      <c r="CK129" s="412" t="s">
        <v>197</v>
      </c>
      <c r="CL129" s="412" t="s">
        <v>197</v>
      </c>
      <c r="CM129" s="412" t="s">
        <v>197</v>
      </c>
      <c r="CN129" s="412" t="s">
        <v>197</v>
      </c>
      <c r="CO129" s="412" t="s">
        <v>197</v>
      </c>
      <c r="CP129" s="412" t="s">
        <v>197</v>
      </c>
      <c r="CQ129" s="412" t="s">
        <v>197</v>
      </c>
      <c r="CR129" s="412" t="s">
        <v>197</v>
      </c>
      <c r="CS129" s="412" t="s">
        <v>197</v>
      </c>
      <c r="CT129" s="412" t="s">
        <v>197</v>
      </c>
      <c r="CU129" s="412" t="s">
        <v>197</v>
      </c>
      <c r="CV129" s="412" t="s">
        <v>197</v>
      </c>
      <c r="CW129" s="412" t="s">
        <v>197</v>
      </c>
      <c r="CX129" s="412" t="s">
        <v>197</v>
      </c>
      <c r="CY129" s="412" t="s">
        <v>197</v>
      </c>
      <c r="CZ129" s="412" t="s">
        <v>197</v>
      </c>
      <c r="DA129" s="412" t="s">
        <v>197</v>
      </c>
      <c r="DB129" s="412" t="s">
        <v>197</v>
      </c>
      <c r="DC129" s="412" t="s">
        <v>197</v>
      </c>
      <c r="DD129" s="412" t="s">
        <v>197</v>
      </c>
      <c r="DE129" s="412" t="s">
        <v>197</v>
      </c>
      <c r="DF129" s="412" t="s">
        <v>197</v>
      </c>
      <c r="DG129" s="412" t="s">
        <v>197</v>
      </c>
      <c r="DH129" s="412" t="s">
        <v>197</v>
      </c>
      <c r="DI129" s="412" t="s">
        <v>197</v>
      </c>
      <c r="DJ129" s="412" t="s">
        <v>197</v>
      </c>
      <c r="DK129" s="412" t="s">
        <v>197</v>
      </c>
      <c r="DL129" s="412" t="s">
        <v>197</v>
      </c>
      <c r="DM129" s="412" t="s">
        <v>197</v>
      </c>
      <c r="DN129" s="412" t="s">
        <v>197</v>
      </c>
      <c r="DO129" s="412" t="s">
        <v>197</v>
      </c>
      <c r="DP129" s="412" t="s">
        <v>197</v>
      </c>
      <c r="DQ129" s="412" t="s">
        <v>197</v>
      </c>
      <c r="DR129" s="412" t="s">
        <v>197</v>
      </c>
      <c r="DS129" s="412" t="s">
        <v>197</v>
      </c>
      <c r="DT129" s="412" t="s">
        <v>197</v>
      </c>
      <c r="DU129" s="412" t="s">
        <v>197</v>
      </c>
      <c r="DV129" s="412" t="s">
        <v>197</v>
      </c>
      <c r="DW129" s="412" t="s">
        <v>197</v>
      </c>
      <c r="DX129" s="412" t="s">
        <v>197</v>
      </c>
      <c r="DY129" s="412" t="s">
        <v>197</v>
      </c>
      <c r="DZ129" s="412" t="s">
        <v>197</v>
      </c>
      <c r="EA129" s="412" t="s">
        <v>197</v>
      </c>
      <c r="EB129" s="412" t="s">
        <v>197</v>
      </c>
      <c r="EC129" s="412" t="s">
        <v>197</v>
      </c>
      <c r="ED129" s="412" t="s">
        <v>197</v>
      </c>
      <c r="EE129" s="412" t="s">
        <v>197</v>
      </c>
      <c r="EF129" s="412" t="s">
        <v>197</v>
      </c>
      <c r="EG129" s="412" t="s">
        <v>197</v>
      </c>
      <c r="EH129" s="412" t="s">
        <v>197</v>
      </c>
      <c r="EI129" s="412" t="s">
        <v>197</v>
      </c>
      <c r="EJ129" s="412" t="s">
        <v>197</v>
      </c>
      <c r="EK129" s="412" t="s">
        <v>197</v>
      </c>
      <c r="EL129" s="412" t="s">
        <v>197</v>
      </c>
      <c r="EM129" s="412" t="s">
        <v>197</v>
      </c>
      <c r="EN129" s="412" t="s">
        <v>197</v>
      </c>
      <c r="EO129" s="412" t="s">
        <v>197</v>
      </c>
      <c r="EP129" s="412" t="s">
        <v>197</v>
      </c>
      <c r="EQ129" s="412" t="s">
        <v>197</v>
      </c>
      <c r="ER129" s="412" t="s">
        <v>197</v>
      </c>
      <c r="ES129" s="412" t="s">
        <v>197</v>
      </c>
      <c r="ET129" s="412" t="s">
        <v>197</v>
      </c>
      <c r="EU129" s="412" t="s">
        <v>197</v>
      </c>
      <c r="EV129" s="411">
        <v>60.5</v>
      </c>
      <c r="EW129" s="411">
        <v>89</v>
      </c>
      <c r="EX129" s="411">
        <v>80</v>
      </c>
      <c r="EY129" s="412" t="s">
        <v>197</v>
      </c>
      <c r="EZ129" s="411">
        <v>69.099999999999994</v>
      </c>
      <c r="FA129" s="411">
        <v>56.4</v>
      </c>
      <c r="FB129" s="411">
        <v>61.4</v>
      </c>
      <c r="FC129" s="412" t="s">
        <v>197</v>
      </c>
      <c r="FD129" s="411">
        <v>75.900000000000006</v>
      </c>
      <c r="FE129" s="411">
        <v>66</v>
      </c>
      <c r="FF129" s="411">
        <v>70.2</v>
      </c>
      <c r="FG129" s="412" t="s">
        <v>197</v>
      </c>
      <c r="FH129" s="412" t="s">
        <v>197</v>
      </c>
      <c r="FI129" s="412" t="s">
        <v>197</v>
      </c>
      <c r="FJ129" s="412" t="s">
        <v>197</v>
      </c>
      <c r="FK129" s="412" t="s">
        <v>197</v>
      </c>
      <c r="FL129" s="412" t="s">
        <v>197</v>
      </c>
      <c r="FM129" s="411">
        <v>26.2</v>
      </c>
      <c r="FN129" s="411">
        <v>45.4</v>
      </c>
      <c r="FO129" s="411">
        <v>34.299999999999997</v>
      </c>
      <c r="FP129" s="411">
        <v>93.6</v>
      </c>
      <c r="FQ129" s="411">
        <v>61.8</v>
      </c>
      <c r="FR129" s="411">
        <v>72.8</v>
      </c>
      <c r="FS129" s="411">
        <v>31.2</v>
      </c>
      <c r="FT129" s="411">
        <v>57.8</v>
      </c>
      <c r="FU129" s="411">
        <v>41.2</v>
      </c>
      <c r="FV129" s="411">
        <v>51.7</v>
      </c>
      <c r="FW129" s="412" t="s">
        <v>197</v>
      </c>
      <c r="FX129" s="411">
        <v>41.1</v>
      </c>
      <c r="FY129" s="411">
        <v>85.2</v>
      </c>
      <c r="FZ129" s="411">
        <v>84.8</v>
      </c>
      <c r="GA129" s="411">
        <v>53.5</v>
      </c>
      <c r="GB129" s="411">
        <v>63.2</v>
      </c>
      <c r="GC129" s="411">
        <v>61.3</v>
      </c>
      <c r="GD129" s="412" t="s">
        <v>197</v>
      </c>
      <c r="GE129" s="412" t="s">
        <v>197</v>
      </c>
      <c r="GF129" s="412" t="s">
        <v>197</v>
      </c>
      <c r="GG129" s="412" t="s">
        <v>197</v>
      </c>
      <c r="GH129" s="412" t="s">
        <v>197</v>
      </c>
      <c r="GI129" s="412" t="s">
        <v>197</v>
      </c>
      <c r="GJ129" s="412" t="s">
        <v>197</v>
      </c>
      <c r="GK129" s="412" t="s">
        <v>197</v>
      </c>
      <c r="GL129" s="412" t="s">
        <v>197</v>
      </c>
      <c r="GM129" s="412" t="s">
        <v>197</v>
      </c>
      <c r="GN129" s="412" t="s">
        <v>197</v>
      </c>
      <c r="GO129" s="412" t="s">
        <v>197</v>
      </c>
      <c r="GP129" s="411">
        <v>11.7</v>
      </c>
      <c r="GQ129" s="411">
        <v>45.6</v>
      </c>
      <c r="GR129" s="411">
        <v>33.5</v>
      </c>
      <c r="GS129" s="411">
        <v>54.8</v>
      </c>
      <c r="GT129" s="411">
        <v>57.9</v>
      </c>
      <c r="GU129" s="411">
        <v>57.2</v>
      </c>
      <c r="GV129" s="412" t="s">
        <v>197</v>
      </c>
      <c r="GW129" s="412" t="s">
        <v>197</v>
      </c>
      <c r="GX129" s="412" t="s">
        <v>197</v>
      </c>
      <c r="GY129" s="411">
        <v>57.4</v>
      </c>
      <c r="GZ129" s="411">
        <v>61.2</v>
      </c>
      <c r="HA129" s="411">
        <v>59.3</v>
      </c>
      <c r="HB129" s="411">
        <v>44.6</v>
      </c>
      <c r="HC129" s="411">
        <v>57.2</v>
      </c>
      <c r="HD129" s="411">
        <v>53.4</v>
      </c>
      <c r="HE129" s="412" t="s">
        <v>197</v>
      </c>
      <c r="HF129" s="412" t="s">
        <v>197</v>
      </c>
      <c r="HG129" s="412" t="s">
        <v>197</v>
      </c>
      <c r="HH129" s="412" t="s">
        <v>197</v>
      </c>
      <c r="HI129" s="412" t="s">
        <v>197</v>
      </c>
      <c r="HJ129" s="412" t="s">
        <v>197</v>
      </c>
      <c r="HK129" s="412" t="s">
        <v>197</v>
      </c>
      <c r="HL129" s="412" t="s">
        <v>197</v>
      </c>
      <c r="HM129" s="412" t="s">
        <v>197</v>
      </c>
      <c r="HN129" s="412" t="s">
        <v>197</v>
      </c>
      <c r="HO129" s="412" t="s">
        <v>197</v>
      </c>
      <c r="HP129" s="412" t="s">
        <v>197</v>
      </c>
      <c r="HQ129" s="412" t="s">
        <v>197</v>
      </c>
      <c r="HR129" s="412" t="s">
        <v>197</v>
      </c>
      <c r="HS129" s="412" t="s">
        <v>197</v>
      </c>
      <c r="HT129" s="412" t="s">
        <v>197</v>
      </c>
      <c r="HU129" s="411">
        <v>80.099999999999994</v>
      </c>
      <c r="HV129" s="411">
        <v>91.4</v>
      </c>
      <c r="HW129" s="411">
        <v>90.8</v>
      </c>
      <c r="HX129" s="412" t="s">
        <v>197</v>
      </c>
      <c r="HY129" s="412" t="s">
        <v>197</v>
      </c>
      <c r="HZ129" s="412" t="s">
        <v>197</v>
      </c>
      <c r="IA129" s="412" t="s">
        <v>197</v>
      </c>
      <c r="IB129" s="412" t="s">
        <v>197</v>
      </c>
      <c r="IC129" s="412" t="s">
        <v>197</v>
      </c>
      <c r="ID129" s="411">
        <v>2.2999999999999998</v>
      </c>
      <c r="IE129" s="412" t="s">
        <v>197</v>
      </c>
      <c r="IF129" s="412" t="s">
        <v>197</v>
      </c>
      <c r="IG129" s="412" t="s">
        <v>197</v>
      </c>
      <c r="IH129" s="411">
        <v>176.5</v>
      </c>
      <c r="II129" s="412" t="s">
        <v>197</v>
      </c>
      <c r="IJ129" s="412" t="s">
        <v>197</v>
      </c>
      <c r="IK129" s="412" t="s">
        <v>197</v>
      </c>
      <c r="IL129" s="412" t="s">
        <v>197</v>
      </c>
      <c r="IM129" s="412" t="s">
        <v>197</v>
      </c>
      <c r="IN129" s="412" t="s">
        <v>197</v>
      </c>
      <c r="IO129" s="412" t="s">
        <v>197</v>
      </c>
      <c r="IP129" s="412" t="s">
        <v>197</v>
      </c>
      <c r="IQ129" s="412" t="s">
        <v>197</v>
      </c>
      <c r="IR129" s="411">
        <v>94.1</v>
      </c>
      <c r="IS129" s="411">
        <v>127.4</v>
      </c>
      <c r="IT129" s="411">
        <v>115</v>
      </c>
      <c r="IU129" s="412" t="s">
        <v>197</v>
      </c>
      <c r="IV129" s="412" t="s">
        <v>197</v>
      </c>
      <c r="IW129" s="412" t="s">
        <v>197</v>
      </c>
      <c r="IX129" s="412" t="s">
        <v>197</v>
      </c>
      <c r="IY129" s="412" t="s">
        <v>197</v>
      </c>
      <c r="IZ129" s="412" t="s">
        <v>197</v>
      </c>
      <c r="JA129" s="412" t="s">
        <v>197</v>
      </c>
      <c r="JB129" s="412" t="s">
        <v>197</v>
      </c>
      <c r="JC129" s="412" t="s">
        <v>197</v>
      </c>
      <c r="JD129" s="412" t="s">
        <v>197</v>
      </c>
      <c r="JE129" s="412" t="s">
        <v>197</v>
      </c>
      <c r="JF129" s="49" t="s">
        <v>87</v>
      </c>
      <c r="JG129" s="49" t="s">
        <v>87</v>
      </c>
      <c r="JH129" s="49" t="s">
        <v>87</v>
      </c>
      <c r="JI129" s="49">
        <v>47.4</v>
      </c>
      <c r="JJ129" s="49">
        <v>91.5</v>
      </c>
      <c r="JK129" s="49">
        <v>84.9</v>
      </c>
      <c r="JL129" s="49">
        <v>133.5</v>
      </c>
      <c r="JM129" s="49">
        <v>158</v>
      </c>
      <c r="JN129" s="49">
        <v>162.1</v>
      </c>
      <c r="JO129" s="49">
        <v>73.900000000000006</v>
      </c>
    </row>
    <row r="130" spans="1:275">
      <c r="A130" s="45"/>
      <c r="B130" s="46" t="s">
        <v>1846</v>
      </c>
      <c r="C130" s="300" t="s">
        <v>1345</v>
      </c>
      <c r="D130" s="46" t="s">
        <v>101</v>
      </c>
      <c r="E130" s="300" t="s">
        <v>13</v>
      </c>
      <c r="F130" s="47" t="s">
        <v>197</v>
      </c>
      <c r="G130" s="47" t="s">
        <v>197</v>
      </c>
      <c r="H130" s="411">
        <v>79</v>
      </c>
      <c r="I130" s="411">
        <v>78.900000000000006</v>
      </c>
      <c r="J130" s="411">
        <v>77.7</v>
      </c>
      <c r="K130" s="411">
        <v>85.1</v>
      </c>
      <c r="L130" s="411">
        <v>108.5</v>
      </c>
      <c r="M130" s="411">
        <v>97.4</v>
      </c>
      <c r="N130" s="411">
        <v>87.8</v>
      </c>
      <c r="O130" s="411">
        <v>101.5</v>
      </c>
      <c r="P130" s="411">
        <v>112.7</v>
      </c>
      <c r="Q130" s="411">
        <v>81.5</v>
      </c>
      <c r="R130" s="411">
        <v>103.8</v>
      </c>
      <c r="S130" s="411">
        <v>109.4</v>
      </c>
      <c r="T130" s="411">
        <v>169.1</v>
      </c>
      <c r="U130" s="411">
        <v>83.9</v>
      </c>
      <c r="V130" s="411">
        <v>66.2</v>
      </c>
      <c r="W130" s="411">
        <v>82</v>
      </c>
      <c r="X130" s="411">
        <v>98.8</v>
      </c>
      <c r="Y130" s="411">
        <v>103</v>
      </c>
      <c r="Z130" s="411">
        <v>57.4</v>
      </c>
      <c r="AA130" s="411">
        <v>122.9</v>
      </c>
      <c r="AB130" s="411">
        <v>70.900000000000006</v>
      </c>
      <c r="AC130" s="411">
        <v>165.4</v>
      </c>
      <c r="AD130" s="411">
        <v>23.4</v>
      </c>
      <c r="AE130" s="411">
        <v>106.3</v>
      </c>
      <c r="AF130" s="411">
        <v>99.4</v>
      </c>
      <c r="AG130" s="411">
        <v>73.900000000000006</v>
      </c>
      <c r="AH130" s="411">
        <v>82.3</v>
      </c>
      <c r="AI130" s="411">
        <v>110.3</v>
      </c>
      <c r="AJ130" s="411">
        <v>114.7</v>
      </c>
      <c r="AK130" s="411">
        <v>65.400000000000006</v>
      </c>
      <c r="AL130" s="412" t="s">
        <v>197</v>
      </c>
      <c r="AM130" s="411">
        <v>108.3</v>
      </c>
      <c r="AN130" s="411">
        <v>394.5</v>
      </c>
      <c r="AO130" s="411">
        <v>180.5</v>
      </c>
      <c r="AP130" s="411">
        <v>182.6</v>
      </c>
      <c r="AQ130" s="411">
        <v>51.8</v>
      </c>
      <c r="AR130" s="411">
        <v>123.3</v>
      </c>
      <c r="AS130" s="412" t="s">
        <v>197</v>
      </c>
      <c r="AT130" s="411">
        <v>99.4</v>
      </c>
      <c r="AU130" s="411">
        <v>377.3</v>
      </c>
      <c r="AV130" s="411">
        <v>61</v>
      </c>
      <c r="AW130" s="411">
        <v>41</v>
      </c>
      <c r="AX130" s="411">
        <v>43.7</v>
      </c>
      <c r="AY130" s="411">
        <v>121.7</v>
      </c>
      <c r="AZ130" s="411">
        <v>60.8</v>
      </c>
      <c r="BA130" s="411">
        <v>87.9</v>
      </c>
      <c r="BB130" s="411">
        <v>86.7</v>
      </c>
      <c r="BC130" s="411">
        <v>78.599999999999994</v>
      </c>
      <c r="BD130" s="411">
        <v>105.2</v>
      </c>
      <c r="BE130" s="411">
        <v>99.5</v>
      </c>
      <c r="BF130" s="411">
        <v>71.3</v>
      </c>
      <c r="BG130" s="411">
        <v>85.4</v>
      </c>
      <c r="BH130" s="411">
        <v>84.4</v>
      </c>
      <c r="BI130" s="411">
        <v>87.2</v>
      </c>
      <c r="BJ130" s="411">
        <v>117.2</v>
      </c>
      <c r="BK130" s="411">
        <v>101.8</v>
      </c>
      <c r="BL130" s="411">
        <v>62.6</v>
      </c>
      <c r="BM130" s="411">
        <v>63.7</v>
      </c>
      <c r="BN130" s="411">
        <v>63.4</v>
      </c>
      <c r="BO130" s="412" t="s">
        <v>197</v>
      </c>
      <c r="BP130" s="411">
        <v>133.80000000000001</v>
      </c>
      <c r="BQ130" s="411">
        <v>127.1</v>
      </c>
      <c r="BR130" s="411">
        <v>92</v>
      </c>
      <c r="BS130" s="411">
        <v>119.9</v>
      </c>
      <c r="BT130" s="411">
        <v>107.2</v>
      </c>
      <c r="BU130" s="411">
        <v>20</v>
      </c>
      <c r="BV130" s="411">
        <v>103</v>
      </c>
      <c r="BW130" s="411">
        <v>78</v>
      </c>
      <c r="BX130" s="411">
        <v>67.5</v>
      </c>
      <c r="BY130" s="411">
        <v>78.599999999999994</v>
      </c>
      <c r="BZ130" s="411">
        <v>71.5</v>
      </c>
      <c r="CA130" s="411">
        <v>48.1</v>
      </c>
      <c r="CB130" s="411">
        <v>77.099999999999994</v>
      </c>
      <c r="CC130" s="411">
        <v>66</v>
      </c>
      <c r="CD130" s="411">
        <v>49.2</v>
      </c>
      <c r="CE130" s="411">
        <v>64.900000000000006</v>
      </c>
      <c r="CF130" s="411">
        <v>57.3</v>
      </c>
      <c r="CG130" s="411">
        <v>123.8</v>
      </c>
      <c r="CH130" s="411">
        <v>55.4</v>
      </c>
      <c r="CI130" s="411">
        <v>99.7</v>
      </c>
      <c r="CJ130" s="411">
        <v>104.1</v>
      </c>
      <c r="CK130" s="411">
        <v>141.6</v>
      </c>
      <c r="CL130" s="411">
        <v>126.4</v>
      </c>
      <c r="CM130" s="411">
        <v>9.6</v>
      </c>
      <c r="CN130" s="411">
        <v>15.6</v>
      </c>
      <c r="CO130" s="411">
        <v>13</v>
      </c>
      <c r="CP130" s="412" t="s">
        <v>197</v>
      </c>
      <c r="CQ130" s="412" t="s">
        <v>197</v>
      </c>
      <c r="CR130" s="412" t="s">
        <v>197</v>
      </c>
      <c r="CS130" s="411">
        <v>185.4</v>
      </c>
      <c r="CT130" s="411">
        <v>52.5</v>
      </c>
      <c r="CU130" s="411">
        <v>105</v>
      </c>
      <c r="CV130" s="411">
        <v>82.5</v>
      </c>
      <c r="CW130" s="411">
        <v>78.900000000000006</v>
      </c>
      <c r="CX130" s="411">
        <v>117.1</v>
      </c>
      <c r="CY130" s="411">
        <v>100.7</v>
      </c>
      <c r="CZ130" s="411">
        <v>120.8</v>
      </c>
      <c r="DA130" s="411">
        <v>28.3</v>
      </c>
      <c r="DB130" s="411">
        <v>104.8</v>
      </c>
      <c r="DC130" s="411">
        <v>82</v>
      </c>
      <c r="DD130" s="411">
        <v>62.9</v>
      </c>
      <c r="DE130" s="411">
        <v>84.4</v>
      </c>
      <c r="DF130" s="411">
        <v>71.099999999999994</v>
      </c>
      <c r="DG130" s="411">
        <v>52</v>
      </c>
      <c r="DH130" s="411">
        <v>65</v>
      </c>
      <c r="DI130" s="411">
        <v>60.6</v>
      </c>
      <c r="DJ130" s="411">
        <v>53.5</v>
      </c>
      <c r="DK130" s="411">
        <v>79.2</v>
      </c>
      <c r="DL130" s="411">
        <v>67.5</v>
      </c>
      <c r="DM130" s="411">
        <v>101.7</v>
      </c>
      <c r="DN130" s="411">
        <v>139.19999999999999</v>
      </c>
      <c r="DO130" s="411">
        <v>125.4</v>
      </c>
      <c r="DP130" s="411">
        <v>37.4</v>
      </c>
      <c r="DQ130" s="411">
        <v>38.799999999999997</v>
      </c>
      <c r="DR130" s="411">
        <v>38.299999999999997</v>
      </c>
      <c r="DS130" s="411">
        <v>11.5</v>
      </c>
      <c r="DT130" s="411">
        <v>16.399999999999999</v>
      </c>
      <c r="DU130" s="411">
        <v>14.6</v>
      </c>
      <c r="DV130" s="411">
        <v>53.7</v>
      </c>
      <c r="DW130" s="411">
        <v>78.7</v>
      </c>
      <c r="DX130" s="411">
        <v>70.3</v>
      </c>
      <c r="DY130" s="411">
        <v>70</v>
      </c>
      <c r="DZ130" s="411">
        <v>103.1</v>
      </c>
      <c r="EA130" s="411">
        <v>84.7</v>
      </c>
      <c r="EB130" s="411">
        <v>65.900000000000006</v>
      </c>
      <c r="EC130" s="411">
        <v>142.4</v>
      </c>
      <c r="ED130" s="411">
        <v>122</v>
      </c>
      <c r="EE130" s="411">
        <v>190</v>
      </c>
      <c r="EF130" s="411">
        <v>79.900000000000006</v>
      </c>
      <c r="EG130" s="411">
        <v>276.7</v>
      </c>
      <c r="EH130" s="411">
        <v>195.1</v>
      </c>
      <c r="EI130" s="411">
        <v>74.7</v>
      </c>
      <c r="EJ130" s="411">
        <v>110.1</v>
      </c>
      <c r="EK130" s="411">
        <v>97.5</v>
      </c>
      <c r="EL130" s="412" t="s">
        <v>197</v>
      </c>
      <c r="EM130" s="411">
        <v>57.3</v>
      </c>
      <c r="EN130" s="411">
        <v>251.8</v>
      </c>
      <c r="EO130" s="411">
        <v>153.69999999999999</v>
      </c>
      <c r="EP130" s="411">
        <v>129.69999999999999</v>
      </c>
      <c r="EQ130" s="411">
        <v>138.9</v>
      </c>
      <c r="ER130" s="411">
        <v>133.80000000000001</v>
      </c>
      <c r="ES130" s="411">
        <v>45.6</v>
      </c>
      <c r="ET130" s="411">
        <v>85.5</v>
      </c>
      <c r="EU130" s="411">
        <v>114.1</v>
      </c>
      <c r="EV130" s="411">
        <v>96.2</v>
      </c>
      <c r="EW130" s="411">
        <v>126.7</v>
      </c>
      <c r="EX130" s="411">
        <v>117.3</v>
      </c>
      <c r="EY130" s="411">
        <v>77.599999999999994</v>
      </c>
      <c r="EZ130" s="411">
        <v>68.400000000000006</v>
      </c>
      <c r="FA130" s="411">
        <v>120.5</v>
      </c>
      <c r="FB130" s="411">
        <v>100.1</v>
      </c>
      <c r="FC130" s="411">
        <v>61.8</v>
      </c>
      <c r="FD130" s="411">
        <v>75.2</v>
      </c>
      <c r="FE130" s="411">
        <v>130.5</v>
      </c>
      <c r="FF130" s="411">
        <v>107.1</v>
      </c>
      <c r="FG130" s="411">
        <v>116.9</v>
      </c>
      <c r="FH130" s="411">
        <v>31.7</v>
      </c>
      <c r="FI130" s="411">
        <v>91.8</v>
      </c>
      <c r="FJ130" s="411">
        <v>66.599999999999994</v>
      </c>
      <c r="FK130" s="411">
        <v>104.1</v>
      </c>
      <c r="FL130" s="411">
        <v>87.5</v>
      </c>
      <c r="FM130" s="411">
        <v>90.6</v>
      </c>
      <c r="FN130" s="411">
        <v>118.9</v>
      </c>
      <c r="FO130" s="411">
        <v>102.6</v>
      </c>
      <c r="FP130" s="411">
        <v>64</v>
      </c>
      <c r="FQ130" s="411">
        <v>120</v>
      </c>
      <c r="FR130" s="411">
        <v>100.5</v>
      </c>
      <c r="FS130" s="411">
        <v>70.8</v>
      </c>
      <c r="FT130" s="411">
        <v>124.1</v>
      </c>
      <c r="FU130" s="411">
        <v>90.8</v>
      </c>
      <c r="FV130" s="411">
        <v>93.5</v>
      </c>
      <c r="FW130" s="411">
        <v>12.4</v>
      </c>
      <c r="FX130" s="411">
        <v>87.4</v>
      </c>
      <c r="FY130" s="411">
        <v>89.7</v>
      </c>
      <c r="FZ130" s="411">
        <v>89.7</v>
      </c>
      <c r="GA130" s="411">
        <v>95.5</v>
      </c>
      <c r="GB130" s="411">
        <v>120.2</v>
      </c>
      <c r="GC130" s="411">
        <v>115.6</v>
      </c>
      <c r="GD130" s="411">
        <v>62.8</v>
      </c>
      <c r="GE130" s="411">
        <v>125.2</v>
      </c>
      <c r="GF130" s="411">
        <v>84.4</v>
      </c>
      <c r="GG130" s="411">
        <v>8.6</v>
      </c>
      <c r="GH130" s="411">
        <v>51</v>
      </c>
      <c r="GI130" s="411">
        <v>50.8</v>
      </c>
      <c r="GJ130" s="412" t="s">
        <v>197</v>
      </c>
      <c r="GK130" s="411">
        <v>1.6</v>
      </c>
      <c r="GL130" s="411">
        <v>1</v>
      </c>
      <c r="GM130" s="411">
        <v>45</v>
      </c>
      <c r="GN130" s="411">
        <v>15</v>
      </c>
      <c r="GO130" s="411">
        <v>25.6</v>
      </c>
      <c r="GP130" s="411">
        <v>51.9</v>
      </c>
      <c r="GQ130" s="411">
        <v>114.6</v>
      </c>
      <c r="GR130" s="411">
        <v>92.2</v>
      </c>
      <c r="GS130" s="411">
        <v>65.7</v>
      </c>
      <c r="GT130" s="411">
        <v>93.7</v>
      </c>
      <c r="GU130" s="411">
        <v>88</v>
      </c>
      <c r="GV130" s="411">
        <v>71</v>
      </c>
      <c r="GW130" s="411">
        <v>277.7</v>
      </c>
      <c r="GX130" s="411">
        <v>192.7</v>
      </c>
      <c r="GY130" s="411">
        <v>100.8</v>
      </c>
      <c r="GZ130" s="411">
        <v>106.2</v>
      </c>
      <c r="HA130" s="411">
        <v>103.6</v>
      </c>
      <c r="HB130" s="411">
        <v>96.1</v>
      </c>
      <c r="HC130" s="411">
        <v>104.6</v>
      </c>
      <c r="HD130" s="411">
        <v>102.1</v>
      </c>
      <c r="HE130" s="411">
        <v>64.3</v>
      </c>
      <c r="HF130" s="411">
        <v>112.7</v>
      </c>
      <c r="HG130" s="411">
        <v>110.2</v>
      </c>
      <c r="HH130" s="411">
        <v>98</v>
      </c>
      <c r="HI130" s="411">
        <v>85.8</v>
      </c>
      <c r="HJ130" s="411">
        <v>68</v>
      </c>
      <c r="HK130" s="411">
        <v>76.599999999999994</v>
      </c>
      <c r="HL130" s="411">
        <v>67.599999999999994</v>
      </c>
      <c r="HM130" s="411">
        <v>74.8</v>
      </c>
      <c r="HN130" s="411">
        <v>72.8</v>
      </c>
      <c r="HO130" s="411">
        <v>129.4</v>
      </c>
      <c r="HP130" s="411">
        <v>158.69999999999999</v>
      </c>
      <c r="HQ130" s="411">
        <v>144</v>
      </c>
      <c r="HR130" s="411">
        <v>127.2</v>
      </c>
      <c r="HS130" s="411">
        <v>155.4</v>
      </c>
      <c r="HT130" s="411">
        <v>145.6</v>
      </c>
      <c r="HU130" s="411">
        <v>80.900000000000006</v>
      </c>
      <c r="HV130" s="411">
        <v>114.7</v>
      </c>
      <c r="HW130" s="411">
        <v>112.9</v>
      </c>
      <c r="HX130" s="411">
        <v>115.1</v>
      </c>
      <c r="HY130" s="412" t="s">
        <v>197</v>
      </c>
      <c r="HZ130" s="411">
        <v>82</v>
      </c>
      <c r="IA130" s="411">
        <v>9.6</v>
      </c>
      <c r="IB130" s="411">
        <v>134.4</v>
      </c>
      <c r="IC130" s="411">
        <v>66.599999999999994</v>
      </c>
      <c r="ID130" s="411">
        <v>57</v>
      </c>
      <c r="IE130" s="411">
        <v>149.9</v>
      </c>
      <c r="IF130" s="411">
        <v>241.7</v>
      </c>
      <c r="IG130" s="412" t="s">
        <v>197</v>
      </c>
      <c r="IH130" s="411">
        <v>204.5</v>
      </c>
      <c r="II130" s="411">
        <v>58.5</v>
      </c>
      <c r="IJ130" s="411">
        <v>56.3</v>
      </c>
      <c r="IK130" s="411">
        <v>142.80000000000001</v>
      </c>
      <c r="IL130" s="411">
        <v>71.599999999999994</v>
      </c>
      <c r="IM130" s="411">
        <v>9.4</v>
      </c>
      <c r="IN130" s="411">
        <v>6.3</v>
      </c>
      <c r="IO130" s="411">
        <v>84.3</v>
      </c>
      <c r="IP130" s="411">
        <v>6.1</v>
      </c>
      <c r="IQ130" s="411">
        <v>158.1</v>
      </c>
      <c r="IR130" s="411">
        <v>73.400000000000006</v>
      </c>
      <c r="IS130" s="411">
        <v>127.5</v>
      </c>
      <c r="IT130" s="411">
        <v>107.5</v>
      </c>
      <c r="IU130" s="411">
        <v>128.4</v>
      </c>
      <c r="IV130" s="411">
        <v>301</v>
      </c>
      <c r="IW130" s="411">
        <v>265.10000000000002</v>
      </c>
      <c r="IX130" s="411">
        <v>229.2</v>
      </c>
      <c r="IY130" s="411">
        <v>125</v>
      </c>
      <c r="IZ130" s="411">
        <v>94</v>
      </c>
      <c r="JA130" s="411">
        <v>46.6</v>
      </c>
      <c r="JB130" s="411">
        <v>72.400000000000006</v>
      </c>
      <c r="JC130" s="411">
        <v>111.9</v>
      </c>
      <c r="JD130" s="411">
        <v>149.9</v>
      </c>
      <c r="JE130" s="411">
        <v>141.30000000000001</v>
      </c>
      <c r="JF130" s="48">
        <v>76.2</v>
      </c>
      <c r="JG130" s="48">
        <v>286.7</v>
      </c>
      <c r="JH130" s="48">
        <v>152.80000000000001</v>
      </c>
      <c r="JI130" s="48">
        <v>128</v>
      </c>
      <c r="JJ130" s="48">
        <v>128.80000000000001</v>
      </c>
      <c r="JK130" s="48">
        <v>166.7</v>
      </c>
      <c r="JL130" s="48">
        <v>142.9</v>
      </c>
      <c r="JM130" s="48">
        <v>198.6</v>
      </c>
      <c r="JN130" s="48">
        <v>191.5</v>
      </c>
      <c r="JO130" s="48">
        <v>108.1</v>
      </c>
    </row>
    <row r="131" spans="1:275">
      <c r="A131" s="45"/>
      <c r="B131" s="46" t="s">
        <v>1847</v>
      </c>
      <c r="C131" s="300" t="s">
        <v>1346</v>
      </c>
      <c r="D131" s="46" t="s">
        <v>128</v>
      </c>
      <c r="E131" s="300" t="s">
        <v>14</v>
      </c>
      <c r="F131" s="47" t="s">
        <v>197</v>
      </c>
      <c r="G131" s="47" t="s">
        <v>197</v>
      </c>
      <c r="H131" s="411">
        <v>86.7</v>
      </c>
      <c r="I131" s="411">
        <v>91.2</v>
      </c>
      <c r="J131" s="411">
        <v>93.2</v>
      </c>
      <c r="K131" s="412" t="s">
        <v>197</v>
      </c>
      <c r="L131" s="411">
        <v>174.2</v>
      </c>
      <c r="M131" s="411">
        <v>233.3</v>
      </c>
      <c r="N131" s="412" t="s">
        <v>197</v>
      </c>
      <c r="O131" s="412" t="s">
        <v>197</v>
      </c>
      <c r="P131" s="411">
        <v>170.8</v>
      </c>
      <c r="Q131" s="412" t="s">
        <v>197</v>
      </c>
      <c r="R131" s="411">
        <v>219.3</v>
      </c>
      <c r="S131" s="411">
        <v>42.1</v>
      </c>
      <c r="T131" s="411">
        <v>33.6</v>
      </c>
      <c r="U131" s="412" t="s">
        <v>197</v>
      </c>
      <c r="V131" s="412" t="s">
        <v>197</v>
      </c>
      <c r="W131" s="412" t="s">
        <v>197</v>
      </c>
      <c r="X131" s="412" t="s">
        <v>197</v>
      </c>
      <c r="Y131" s="412" t="s">
        <v>197</v>
      </c>
      <c r="Z131" s="411">
        <v>48.6</v>
      </c>
      <c r="AA131" s="411">
        <v>40.4</v>
      </c>
      <c r="AB131" s="412" t="s">
        <v>197</v>
      </c>
      <c r="AC131" s="412" t="s">
        <v>197</v>
      </c>
      <c r="AD131" s="412" t="s">
        <v>197</v>
      </c>
      <c r="AE131" s="412" t="s">
        <v>197</v>
      </c>
      <c r="AF131" s="412" t="s">
        <v>197</v>
      </c>
      <c r="AG131" s="412" t="s">
        <v>197</v>
      </c>
      <c r="AH131" s="412" t="s">
        <v>197</v>
      </c>
      <c r="AI131" s="412" t="s">
        <v>197</v>
      </c>
      <c r="AJ131" s="412" t="s">
        <v>197</v>
      </c>
      <c r="AK131" s="412" t="s">
        <v>197</v>
      </c>
      <c r="AL131" s="412" t="s">
        <v>197</v>
      </c>
      <c r="AM131" s="412" t="s">
        <v>197</v>
      </c>
      <c r="AN131" s="412" t="s">
        <v>197</v>
      </c>
      <c r="AO131" s="412" t="s">
        <v>197</v>
      </c>
      <c r="AP131" s="412" t="s">
        <v>197</v>
      </c>
      <c r="AQ131" s="412" t="s">
        <v>197</v>
      </c>
      <c r="AR131" s="412" t="s">
        <v>197</v>
      </c>
      <c r="AS131" s="412" t="s">
        <v>197</v>
      </c>
      <c r="AT131" s="411">
        <v>86.3</v>
      </c>
      <c r="AU131" s="412" t="s">
        <v>197</v>
      </c>
      <c r="AV131" s="411">
        <v>78.900000000000006</v>
      </c>
      <c r="AW131" s="412" t="s">
        <v>197</v>
      </c>
      <c r="AX131" s="412" t="s">
        <v>197</v>
      </c>
      <c r="AY131" s="412" t="s">
        <v>197</v>
      </c>
      <c r="AZ131" s="411">
        <v>76.400000000000006</v>
      </c>
      <c r="BA131" s="411">
        <v>73.599999999999994</v>
      </c>
      <c r="BB131" s="411">
        <v>73.7</v>
      </c>
      <c r="BC131" s="411">
        <v>108</v>
      </c>
      <c r="BD131" s="411">
        <v>88.1</v>
      </c>
      <c r="BE131" s="411">
        <v>92.7</v>
      </c>
      <c r="BF131" s="411">
        <v>79.099999999999994</v>
      </c>
      <c r="BG131" s="411">
        <v>89.2</v>
      </c>
      <c r="BH131" s="411">
        <v>88.5</v>
      </c>
      <c r="BI131" s="412" t="s">
        <v>197</v>
      </c>
      <c r="BJ131" s="412" t="s">
        <v>197</v>
      </c>
      <c r="BK131" s="412" t="s">
        <v>197</v>
      </c>
      <c r="BL131" s="412" t="s">
        <v>197</v>
      </c>
      <c r="BM131" s="412" t="s">
        <v>197</v>
      </c>
      <c r="BN131" s="412" t="s">
        <v>197</v>
      </c>
      <c r="BO131" s="412" t="s">
        <v>197</v>
      </c>
      <c r="BP131" s="412" t="s">
        <v>197</v>
      </c>
      <c r="BQ131" s="412" t="s">
        <v>197</v>
      </c>
      <c r="BR131" s="412" t="s">
        <v>197</v>
      </c>
      <c r="BS131" s="412" t="s">
        <v>197</v>
      </c>
      <c r="BT131" s="412" t="s">
        <v>197</v>
      </c>
      <c r="BU131" s="412" t="s">
        <v>197</v>
      </c>
      <c r="BV131" s="412" t="s">
        <v>197</v>
      </c>
      <c r="BW131" s="412" t="s">
        <v>197</v>
      </c>
      <c r="BX131" s="412" t="s">
        <v>197</v>
      </c>
      <c r="BY131" s="412" t="s">
        <v>197</v>
      </c>
      <c r="BZ131" s="412" t="s">
        <v>197</v>
      </c>
      <c r="CA131" s="412" t="s">
        <v>197</v>
      </c>
      <c r="CB131" s="412" t="s">
        <v>197</v>
      </c>
      <c r="CC131" s="412" t="s">
        <v>197</v>
      </c>
      <c r="CD131" s="412" t="s">
        <v>197</v>
      </c>
      <c r="CE131" s="412" t="s">
        <v>197</v>
      </c>
      <c r="CF131" s="412" t="s">
        <v>197</v>
      </c>
      <c r="CG131" s="412" t="s">
        <v>197</v>
      </c>
      <c r="CH131" s="412" t="s">
        <v>197</v>
      </c>
      <c r="CI131" s="412" t="s">
        <v>197</v>
      </c>
      <c r="CJ131" s="412" t="s">
        <v>197</v>
      </c>
      <c r="CK131" s="412" t="s">
        <v>197</v>
      </c>
      <c r="CL131" s="412" t="s">
        <v>197</v>
      </c>
      <c r="CM131" s="412" t="s">
        <v>197</v>
      </c>
      <c r="CN131" s="412" t="s">
        <v>197</v>
      </c>
      <c r="CO131" s="412" t="s">
        <v>197</v>
      </c>
      <c r="CP131" s="412" t="s">
        <v>197</v>
      </c>
      <c r="CQ131" s="412" t="s">
        <v>197</v>
      </c>
      <c r="CR131" s="412" t="s">
        <v>197</v>
      </c>
      <c r="CS131" s="412" t="s">
        <v>197</v>
      </c>
      <c r="CT131" s="412" t="s">
        <v>197</v>
      </c>
      <c r="CU131" s="412" t="s">
        <v>197</v>
      </c>
      <c r="CV131" s="412" t="s">
        <v>197</v>
      </c>
      <c r="CW131" s="412" t="s">
        <v>197</v>
      </c>
      <c r="CX131" s="412" t="s">
        <v>197</v>
      </c>
      <c r="CY131" s="412" t="s">
        <v>197</v>
      </c>
      <c r="CZ131" s="412" t="s">
        <v>197</v>
      </c>
      <c r="DA131" s="412" t="s">
        <v>197</v>
      </c>
      <c r="DB131" s="412" t="s">
        <v>197</v>
      </c>
      <c r="DC131" s="412" t="s">
        <v>197</v>
      </c>
      <c r="DD131" s="412" t="s">
        <v>197</v>
      </c>
      <c r="DE131" s="412" t="s">
        <v>197</v>
      </c>
      <c r="DF131" s="412" t="s">
        <v>197</v>
      </c>
      <c r="DG131" s="412" t="s">
        <v>197</v>
      </c>
      <c r="DH131" s="412" t="s">
        <v>197</v>
      </c>
      <c r="DI131" s="412" t="s">
        <v>197</v>
      </c>
      <c r="DJ131" s="412" t="s">
        <v>197</v>
      </c>
      <c r="DK131" s="412" t="s">
        <v>197</v>
      </c>
      <c r="DL131" s="412" t="s">
        <v>197</v>
      </c>
      <c r="DM131" s="412" t="s">
        <v>197</v>
      </c>
      <c r="DN131" s="412" t="s">
        <v>197</v>
      </c>
      <c r="DO131" s="412" t="s">
        <v>197</v>
      </c>
      <c r="DP131" s="412" t="s">
        <v>197</v>
      </c>
      <c r="DQ131" s="412" t="s">
        <v>197</v>
      </c>
      <c r="DR131" s="412" t="s">
        <v>197</v>
      </c>
      <c r="DS131" s="412" t="s">
        <v>197</v>
      </c>
      <c r="DT131" s="412" t="s">
        <v>197</v>
      </c>
      <c r="DU131" s="412" t="s">
        <v>197</v>
      </c>
      <c r="DV131" s="412" t="s">
        <v>197</v>
      </c>
      <c r="DW131" s="412" t="s">
        <v>197</v>
      </c>
      <c r="DX131" s="412" t="s">
        <v>197</v>
      </c>
      <c r="DY131" s="412" t="s">
        <v>197</v>
      </c>
      <c r="DZ131" s="412" t="s">
        <v>197</v>
      </c>
      <c r="EA131" s="412" t="s">
        <v>197</v>
      </c>
      <c r="EB131" s="412" t="s">
        <v>197</v>
      </c>
      <c r="EC131" s="412" t="s">
        <v>197</v>
      </c>
      <c r="ED131" s="412" t="s">
        <v>197</v>
      </c>
      <c r="EE131" s="412" t="s">
        <v>197</v>
      </c>
      <c r="EF131" s="412" t="s">
        <v>197</v>
      </c>
      <c r="EG131" s="412" t="s">
        <v>197</v>
      </c>
      <c r="EH131" s="412" t="s">
        <v>197</v>
      </c>
      <c r="EI131" s="412" t="s">
        <v>197</v>
      </c>
      <c r="EJ131" s="412" t="s">
        <v>197</v>
      </c>
      <c r="EK131" s="412" t="s">
        <v>197</v>
      </c>
      <c r="EL131" s="412" t="s">
        <v>197</v>
      </c>
      <c r="EM131" s="412" t="s">
        <v>197</v>
      </c>
      <c r="EN131" s="412" t="s">
        <v>197</v>
      </c>
      <c r="EO131" s="412" t="s">
        <v>197</v>
      </c>
      <c r="EP131" s="412" t="s">
        <v>197</v>
      </c>
      <c r="EQ131" s="412" t="s">
        <v>197</v>
      </c>
      <c r="ER131" s="412" t="s">
        <v>197</v>
      </c>
      <c r="ES131" s="412" t="s">
        <v>197</v>
      </c>
      <c r="ET131" s="412" t="s">
        <v>197</v>
      </c>
      <c r="EU131" s="412" t="s">
        <v>197</v>
      </c>
      <c r="EV131" s="411">
        <v>64.099999999999994</v>
      </c>
      <c r="EW131" s="411">
        <v>95.4</v>
      </c>
      <c r="EX131" s="411">
        <v>85.4</v>
      </c>
      <c r="EY131" s="412" t="s">
        <v>197</v>
      </c>
      <c r="EZ131" s="411">
        <v>20.6</v>
      </c>
      <c r="FA131" s="411">
        <v>41.6</v>
      </c>
      <c r="FB131" s="411">
        <v>33.299999999999997</v>
      </c>
      <c r="FC131" s="412" t="s">
        <v>197</v>
      </c>
      <c r="FD131" s="411">
        <v>45.9</v>
      </c>
      <c r="FE131" s="411">
        <v>53.1</v>
      </c>
      <c r="FF131" s="411">
        <v>50</v>
      </c>
      <c r="FG131" s="412" t="s">
        <v>197</v>
      </c>
      <c r="FH131" s="412" t="s">
        <v>197</v>
      </c>
      <c r="FI131" s="412" t="s">
        <v>197</v>
      </c>
      <c r="FJ131" s="412" t="s">
        <v>197</v>
      </c>
      <c r="FK131" s="412" t="s">
        <v>197</v>
      </c>
      <c r="FL131" s="412" t="s">
        <v>197</v>
      </c>
      <c r="FM131" s="411">
        <v>48.6</v>
      </c>
      <c r="FN131" s="411">
        <v>64.8</v>
      </c>
      <c r="FO131" s="411">
        <v>55.4</v>
      </c>
      <c r="FP131" s="411">
        <v>26.2</v>
      </c>
      <c r="FQ131" s="411">
        <v>45.9</v>
      </c>
      <c r="FR131" s="411">
        <v>39.1</v>
      </c>
      <c r="FS131" s="411">
        <v>127.7</v>
      </c>
      <c r="FT131" s="411">
        <v>83.6</v>
      </c>
      <c r="FU131" s="411">
        <v>111.1</v>
      </c>
      <c r="FV131" s="412" t="s">
        <v>197</v>
      </c>
      <c r="FW131" s="412" t="s">
        <v>197</v>
      </c>
      <c r="FX131" s="411">
        <v>67.2</v>
      </c>
      <c r="FY131" s="411">
        <v>110.1</v>
      </c>
      <c r="FZ131" s="411">
        <v>109.6</v>
      </c>
      <c r="GA131" s="411">
        <v>59.3</v>
      </c>
      <c r="GB131" s="411">
        <v>93.3</v>
      </c>
      <c r="GC131" s="411">
        <v>86.8</v>
      </c>
      <c r="GD131" s="412" t="s">
        <v>197</v>
      </c>
      <c r="GE131" s="412" t="s">
        <v>197</v>
      </c>
      <c r="GF131" s="412" t="s">
        <v>197</v>
      </c>
      <c r="GG131" s="411">
        <v>75</v>
      </c>
      <c r="GH131" s="411">
        <v>215.7</v>
      </c>
      <c r="GI131" s="411">
        <v>214.7</v>
      </c>
      <c r="GJ131" s="412" t="s">
        <v>197</v>
      </c>
      <c r="GK131" s="412" t="s">
        <v>197</v>
      </c>
      <c r="GL131" s="412" t="s">
        <v>197</v>
      </c>
      <c r="GM131" s="412" t="s">
        <v>197</v>
      </c>
      <c r="GN131" s="412" t="s">
        <v>197</v>
      </c>
      <c r="GO131" s="412" t="s">
        <v>197</v>
      </c>
      <c r="GP131" s="412" t="s">
        <v>197</v>
      </c>
      <c r="GQ131" s="412" t="s">
        <v>197</v>
      </c>
      <c r="GR131" s="412" t="s">
        <v>197</v>
      </c>
      <c r="GS131" s="412" t="s">
        <v>197</v>
      </c>
      <c r="GT131" s="412" t="s">
        <v>197</v>
      </c>
      <c r="GU131" s="412" t="s">
        <v>197</v>
      </c>
      <c r="GV131" s="412" t="s">
        <v>197</v>
      </c>
      <c r="GW131" s="412" t="s">
        <v>197</v>
      </c>
      <c r="GX131" s="412" t="s">
        <v>197</v>
      </c>
      <c r="GY131" s="412" t="s">
        <v>197</v>
      </c>
      <c r="GZ131" s="412" t="s">
        <v>197</v>
      </c>
      <c r="HA131" s="412" t="s">
        <v>197</v>
      </c>
      <c r="HB131" s="412" t="s">
        <v>197</v>
      </c>
      <c r="HC131" s="412" t="s">
        <v>197</v>
      </c>
      <c r="HD131" s="412" t="s">
        <v>197</v>
      </c>
      <c r="HE131" s="412" t="s">
        <v>197</v>
      </c>
      <c r="HF131" s="412" t="s">
        <v>197</v>
      </c>
      <c r="HG131" s="412" t="s">
        <v>197</v>
      </c>
      <c r="HH131" s="412" t="s">
        <v>197</v>
      </c>
      <c r="HI131" s="411">
        <v>127.8</v>
      </c>
      <c r="HJ131" s="411">
        <v>158.5</v>
      </c>
      <c r="HK131" s="411">
        <v>143.5</v>
      </c>
      <c r="HL131" s="412" t="s">
        <v>197</v>
      </c>
      <c r="HM131" s="412" t="s">
        <v>197</v>
      </c>
      <c r="HN131" s="412" t="s">
        <v>197</v>
      </c>
      <c r="HO131" s="412" t="s">
        <v>197</v>
      </c>
      <c r="HP131" s="412" t="s">
        <v>197</v>
      </c>
      <c r="HQ131" s="412" t="s">
        <v>197</v>
      </c>
      <c r="HR131" s="412" t="s">
        <v>197</v>
      </c>
      <c r="HS131" s="412" t="s">
        <v>197</v>
      </c>
      <c r="HT131" s="412" t="s">
        <v>197</v>
      </c>
      <c r="HU131" s="411">
        <v>132.5</v>
      </c>
      <c r="HV131" s="411">
        <v>114.4</v>
      </c>
      <c r="HW131" s="411">
        <v>115.5</v>
      </c>
      <c r="HX131" s="412" t="s">
        <v>197</v>
      </c>
      <c r="HY131" s="412" t="s">
        <v>197</v>
      </c>
      <c r="HZ131" s="412" t="s">
        <v>197</v>
      </c>
      <c r="IA131" s="412" t="s">
        <v>197</v>
      </c>
      <c r="IB131" s="412" t="s">
        <v>197</v>
      </c>
      <c r="IC131" s="412" t="s">
        <v>197</v>
      </c>
      <c r="ID131" s="411">
        <v>235</v>
      </c>
      <c r="IE131" s="412" t="s">
        <v>197</v>
      </c>
      <c r="IF131" s="412" t="s">
        <v>197</v>
      </c>
      <c r="IG131" s="412" t="s">
        <v>197</v>
      </c>
      <c r="IH131" s="411">
        <v>27.7</v>
      </c>
      <c r="II131" s="412" t="s">
        <v>197</v>
      </c>
      <c r="IJ131" s="412" t="s">
        <v>197</v>
      </c>
      <c r="IK131" s="412" t="s">
        <v>197</v>
      </c>
      <c r="IL131" s="412" t="s">
        <v>197</v>
      </c>
      <c r="IM131" s="412" t="s">
        <v>197</v>
      </c>
      <c r="IN131" s="412" t="s">
        <v>197</v>
      </c>
      <c r="IO131" s="412" t="s">
        <v>197</v>
      </c>
      <c r="IP131" s="412" t="s">
        <v>197</v>
      </c>
      <c r="IQ131" s="412" t="s">
        <v>197</v>
      </c>
      <c r="IR131" s="411">
        <v>15.4</v>
      </c>
      <c r="IS131" s="411">
        <v>153.69999999999999</v>
      </c>
      <c r="IT131" s="411">
        <v>102</v>
      </c>
      <c r="IU131" s="412" t="s">
        <v>197</v>
      </c>
      <c r="IV131" s="412" t="s">
        <v>197</v>
      </c>
      <c r="IW131" s="412" t="s">
        <v>197</v>
      </c>
      <c r="IX131" s="412" t="s">
        <v>197</v>
      </c>
      <c r="IY131" s="412" t="s">
        <v>197</v>
      </c>
      <c r="IZ131" s="412" t="s">
        <v>197</v>
      </c>
      <c r="JA131" s="412" t="s">
        <v>197</v>
      </c>
      <c r="JB131" s="412" t="s">
        <v>197</v>
      </c>
      <c r="JC131" s="412" t="s">
        <v>197</v>
      </c>
      <c r="JD131" s="412" t="s">
        <v>197</v>
      </c>
      <c r="JE131" s="412" t="s">
        <v>197</v>
      </c>
      <c r="JF131" s="49" t="s">
        <v>87</v>
      </c>
      <c r="JG131" s="49" t="s">
        <v>87</v>
      </c>
      <c r="JH131" s="49" t="s">
        <v>87</v>
      </c>
      <c r="JI131" s="49">
        <v>78.3</v>
      </c>
      <c r="JJ131" s="49">
        <v>110.5</v>
      </c>
      <c r="JK131" s="49">
        <v>67.599999999999994</v>
      </c>
      <c r="JL131" s="49">
        <v>37.200000000000003</v>
      </c>
      <c r="JM131" s="49">
        <v>30.6</v>
      </c>
      <c r="JN131" s="49">
        <v>27.3</v>
      </c>
      <c r="JO131" s="49" t="s">
        <v>87</v>
      </c>
    </row>
    <row r="132" spans="1:275">
      <c r="A132" s="45"/>
      <c r="B132" s="46" t="s">
        <v>1848</v>
      </c>
      <c r="C132" s="300" t="s">
        <v>1347</v>
      </c>
      <c r="D132" s="46" t="s">
        <v>128</v>
      </c>
      <c r="E132" s="300" t="s">
        <v>14</v>
      </c>
      <c r="F132" s="47" t="s">
        <v>197</v>
      </c>
      <c r="G132" s="47" t="s">
        <v>197</v>
      </c>
      <c r="H132" s="411">
        <v>81</v>
      </c>
      <c r="I132" s="411">
        <v>88.5</v>
      </c>
      <c r="J132" s="411">
        <v>107.5</v>
      </c>
      <c r="K132" s="411">
        <v>52.9</v>
      </c>
      <c r="L132" s="411">
        <v>209.9</v>
      </c>
      <c r="M132" s="411">
        <v>147.5</v>
      </c>
      <c r="N132" s="411">
        <v>141.19999999999999</v>
      </c>
      <c r="O132" s="411">
        <v>348.4</v>
      </c>
      <c r="P132" s="411">
        <v>121.9</v>
      </c>
      <c r="Q132" s="411">
        <v>118.5</v>
      </c>
      <c r="R132" s="411">
        <v>173.1</v>
      </c>
      <c r="S132" s="411">
        <v>98.4</v>
      </c>
      <c r="T132" s="411">
        <v>66.599999999999994</v>
      </c>
      <c r="U132" s="411">
        <v>118.4</v>
      </c>
      <c r="V132" s="411">
        <v>162.9</v>
      </c>
      <c r="W132" s="411">
        <v>61</v>
      </c>
      <c r="X132" s="411">
        <v>171.7</v>
      </c>
      <c r="Y132" s="411">
        <v>111.2</v>
      </c>
      <c r="Z132" s="411">
        <v>31.8</v>
      </c>
      <c r="AA132" s="411">
        <v>67.5</v>
      </c>
      <c r="AB132" s="411">
        <v>224.9</v>
      </c>
      <c r="AC132" s="411">
        <v>32</v>
      </c>
      <c r="AD132" s="411">
        <v>97.5</v>
      </c>
      <c r="AE132" s="411">
        <v>127.1</v>
      </c>
      <c r="AF132" s="411">
        <v>157.4</v>
      </c>
      <c r="AG132" s="411">
        <v>71.400000000000006</v>
      </c>
      <c r="AH132" s="411">
        <v>164.9</v>
      </c>
      <c r="AI132" s="412" t="s">
        <v>197</v>
      </c>
      <c r="AJ132" s="411">
        <v>181.9</v>
      </c>
      <c r="AK132" s="411">
        <v>2.4</v>
      </c>
      <c r="AL132" s="412" t="s">
        <v>197</v>
      </c>
      <c r="AM132" s="411">
        <v>162.9</v>
      </c>
      <c r="AN132" s="411">
        <v>24.9</v>
      </c>
      <c r="AO132" s="411">
        <v>142.69999999999999</v>
      </c>
      <c r="AP132" s="411">
        <v>141.5</v>
      </c>
      <c r="AQ132" s="411">
        <v>133.1</v>
      </c>
      <c r="AR132" s="411">
        <v>123.5</v>
      </c>
      <c r="AS132" s="412" t="s">
        <v>197</v>
      </c>
      <c r="AT132" s="411">
        <v>142.4</v>
      </c>
      <c r="AU132" s="412" t="s">
        <v>197</v>
      </c>
      <c r="AV132" s="411">
        <v>120.2</v>
      </c>
      <c r="AW132" s="412" t="s">
        <v>197</v>
      </c>
      <c r="AX132" s="412" t="s">
        <v>197</v>
      </c>
      <c r="AY132" s="412" t="s">
        <v>197</v>
      </c>
      <c r="AZ132" s="411">
        <v>123.6</v>
      </c>
      <c r="BA132" s="411">
        <v>89.6</v>
      </c>
      <c r="BB132" s="411">
        <v>91.1</v>
      </c>
      <c r="BC132" s="411">
        <v>132.30000000000001</v>
      </c>
      <c r="BD132" s="411">
        <v>131.4</v>
      </c>
      <c r="BE132" s="411">
        <v>131.6</v>
      </c>
      <c r="BF132" s="411">
        <v>145.30000000000001</v>
      </c>
      <c r="BG132" s="411">
        <v>132.9</v>
      </c>
      <c r="BH132" s="411">
        <v>133.80000000000001</v>
      </c>
      <c r="BI132" s="411">
        <v>43.7</v>
      </c>
      <c r="BJ132" s="411">
        <v>38.700000000000003</v>
      </c>
      <c r="BK132" s="411">
        <v>41.3</v>
      </c>
      <c r="BL132" s="411">
        <v>126.4</v>
      </c>
      <c r="BM132" s="411">
        <v>249.8</v>
      </c>
      <c r="BN132" s="411">
        <v>216.9</v>
      </c>
      <c r="BO132" s="412" t="s">
        <v>197</v>
      </c>
      <c r="BP132" s="411">
        <v>141.80000000000001</v>
      </c>
      <c r="BQ132" s="411">
        <v>139.4</v>
      </c>
      <c r="BR132" s="411">
        <v>150.5</v>
      </c>
      <c r="BS132" s="411">
        <v>125.6</v>
      </c>
      <c r="BT132" s="411">
        <v>137.1</v>
      </c>
      <c r="BU132" s="411">
        <v>33</v>
      </c>
      <c r="BV132" s="411">
        <v>48.2</v>
      </c>
      <c r="BW132" s="411">
        <v>43.4</v>
      </c>
      <c r="BX132" s="411">
        <v>321.39999999999998</v>
      </c>
      <c r="BY132" s="411">
        <v>342.7</v>
      </c>
      <c r="BZ132" s="411">
        <v>329</v>
      </c>
      <c r="CA132" s="411">
        <v>84</v>
      </c>
      <c r="CB132" s="411">
        <v>49.3</v>
      </c>
      <c r="CC132" s="411">
        <v>63</v>
      </c>
      <c r="CD132" s="411">
        <v>232.7</v>
      </c>
      <c r="CE132" s="411">
        <v>217</v>
      </c>
      <c r="CF132" s="411">
        <v>224.7</v>
      </c>
      <c r="CG132" s="412" t="s">
        <v>197</v>
      </c>
      <c r="CH132" s="412" t="s">
        <v>197</v>
      </c>
      <c r="CI132" s="412" t="s">
        <v>197</v>
      </c>
      <c r="CJ132" s="411">
        <v>101.5</v>
      </c>
      <c r="CK132" s="411">
        <v>97.2</v>
      </c>
      <c r="CL132" s="411">
        <v>99</v>
      </c>
      <c r="CM132" s="411">
        <v>23.7</v>
      </c>
      <c r="CN132" s="411">
        <v>9</v>
      </c>
      <c r="CO132" s="411">
        <v>15.3</v>
      </c>
      <c r="CP132" s="412" t="s">
        <v>197</v>
      </c>
      <c r="CQ132" s="412" t="s">
        <v>197</v>
      </c>
      <c r="CR132" s="412" t="s">
        <v>197</v>
      </c>
      <c r="CS132" s="412" t="s">
        <v>197</v>
      </c>
      <c r="CT132" s="412" t="s">
        <v>197</v>
      </c>
      <c r="CU132" s="412" t="s">
        <v>197</v>
      </c>
      <c r="CV132" s="412" t="s">
        <v>197</v>
      </c>
      <c r="CW132" s="411">
        <v>156.30000000000001</v>
      </c>
      <c r="CX132" s="411">
        <v>109.2</v>
      </c>
      <c r="CY132" s="411">
        <v>129.80000000000001</v>
      </c>
      <c r="CZ132" s="411">
        <v>107.3</v>
      </c>
      <c r="DA132" s="411">
        <v>38.700000000000003</v>
      </c>
      <c r="DB132" s="411">
        <v>51.7</v>
      </c>
      <c r="DC132" s="411">
        <v>47.6</v>
      </c>
      <c r="DD132" s="411">
        <v>322.2</v>
      </c>
      <c r="DE132" s="411">
        <v>365.6</v>
      </c>
      <c r="DF132" s="411">
        <v>338.5</v>
      </c>
      <c r="DG132" s="411">
        <v>77.3</v>
      </c>
      <c r="DH132" s="411">
        <v>50.4</v>
      </c>
      <c r="DI132" s="411">
        <v>59.7</v>
      </c>
      <c r="DJ132" s="411">
        <v>252</v>
      </c>
      <c r="DK132" s="411">
        <v>250.4</v>
      </c>
      <c r="DL132" s="411">
        <v>251.1</v>
      </c>
      <c r="DM132" s="411">
        <v>108.2</v>
      </c>
      <c r="DN132" s="411">
        <v>102.2</v>
      </c>
      <c r="DO132" s="411">
        <v>104.5</v>
      </c>
      <c r="DP132" s="412" t="s">
        <v>197</v>
      </c>
      <c r="DQ132" s="412" t="s">
        <v>197</v>
      </c>
      <c r="DR132" s="412" t="s">
        <v>197</v>
      </c>
      <c r="DS132" s="412" t="s">
        <v>197</v>
      </c>
      <c r="DT132" s="412" t="s">
        <v>197</v>
      </c>
      <c r="DU132" s="412" t="s">
        <v>197</v>
      </c>
      <c r="DV132" s="411">
        <v>66.400000000000006</v>
      </c>
      <c r="DW132" s="411">
        <v>22.3</v>
      </c>
      <c r="DX132" s="411">
        <v>37.700000000000003</v>
      </c>
      <c r="DY132" s="411">
        <v>213.8</v>
      </c>
      <c r="DZ132" s="411">
        <v>194.7</v>
      </c>
      <c r="EA132" s="411">
        <v>205.5</v>
      </c>
      <c r="EB132" s="411">
        <v>139.4</v>
      </c>
      <c r="EC132" s="411">
        <v>27</v>
      </c>
      <c r="ED132" s="411">
        <v>58.3</v>
      </c>
      <c r="EE132" s="412" t="s">
        <v>197</v>
      </c>
      <c r="EF132" s="411">
        <v>26.5</v>
      </c>
      <c r="EG132" s="411">
        <v>15.7</v>
      </c>
      <c r="EH132" s="411">
        <v>20.3</v>
      </c>
      <c r="EI132" s="411">
        <v>65.400000000000006</v>
      </c>
      <c r="EJ132" s="411">
        <v>98.4</v>
      </c>
      <c r="EK132" s="411">
        <v>86.7</v>
      </c>
      <c r="EL132" s="412" t="s">
        <v>197</v>
      </c>
      <c r="EM132" s="411">
        <v>327.2</v>
      </c>
      <c r="EN132" s="411">
        <v>246.9</v>
      </c>
      <c r="EO132" s="411">
        <v>287.39999999999998</v>
      </c>
      <c r="EP132" s="412" t="s">
        <v>197</v>
      </c>
      <c r="EQ132" s="412" t="s">
        <v>197</v>
      </c>
      <c r="ER132" s="412" t="s">
        <v>197</v>
      </c>
      <c r="ES132" s="412" t="s">
        <v>197</v>
      </c>
      <c r="ET132" s="411">
        <v>85.3</v>
      </c>
      <c r="EU132" s="412" t="s">
        <v>197</v>
      </c>
      <c r="EV132" s="411">
        <v>93.7</v>
      </c>
      <c r="EW132" s="411">
        <v>94.3</v>
      </c>
      <c r="EX132" s="411">
        <v>94.1</v>
      </c>
      <c r="EY132" s="411">
        <v>110.4</v>
      </c>
      <c r="EZ132" s="411">
        <v>226</v>
      </c>
      <c r="FA132" s="411">
        <v>112.7</v>
      </c>
      <c r="FB132" s="411">
        <v>157</v>
      </c>
      <c r="FC132" s="411">
        <v>73.8</v>
      </c>
      <c r="FD132" s="411">
        <v>214.7</v>
      </c>
      <c r="FE132" s="411">
        <v>123.2</v>
      </c>
      <c r="FF132" s="411">
        <v>162</v>
      </c>
      <c r="FG132" s="411">
        <v>105.8</v>
      </c>
      <c r="FH132" s="411">
        <v>169.6</v>
      </c>
      <c r="FI132" s="411">
        <v>124.6</v>
      </c>
      <c r="FJ132" s="411">
        <v>122.1</v>
      </c>
      <c r="FK132" s="411">
        <v>40.200000000000003</v>
      </c>
      <c r="FL132" s="411">
        <v>76.599999999999994</v>
      </c>
      <c r="FM132" s="411">
        <v>120.5</v>
      </c>
      <c r="FN132" s="411">
        <v>133.69999999999999</v>
      </c>
      <c r="FO132" s="411">
        <v>126</v>
      </c>
      <c r="FP132" s="411">
        <v>288.10000000000002</v>
      </c>
      <c r="FQ132" s="411">
        <v>120.4</v>
      </c>
      <c r="FR132" s="411">
        <v>178.4</v>
      </c>
      <c r="FS132" s="411">
        <v>142.1</v>
      </c>
      <c r="FT132" s="411">
        <v>150.69999999999999</v>
      </c>
      <c r="FU132" s="411">
        <v>145.30000000000001</v>
      </c>
      <c r="FV132" s="411">
        <v>97.1</v>
      </c>
      <c r="FW132" s="411">
        <v>375.7</v>
      </c>
      <c r="FX132" s="411">
        <v>89.7</v>
      </c>
      <c r="FY132" s="411">
        <v>87.9</v>
      </c>
      <c r="FZ132" s="411">
        <v>87.9</v>
      </c>
      <c r="GA132" s="411">
        <v>87.3</v>
      </c>
      <c r="GB132" s="411">
        <v>91.7</v>
      </c>
      <c r="GC132" s="411">
        <v>90.8</v>
      </c>
      <c r="GD132" s="411">
        <v>120.5</v>
      </c>
      <c r="GE132" s="411">
        <v>115.5</v>
      </c>
      <c r="GF132" s="411">
        <v>118.8</v>
      </c>
      <c r="GG132" s="411">
        <v>236.2</v>
      </c>
      <c r="GH132" s="411">
        <v>166.9</v>
      </c>
      <c r="GI132" s="411">
        <v>167.4</v>
      </c>
      <c r="GJ132" s="412" t="s">
        <v>197</v>
      </c>
      <c r="GK132" s="412" t="s">
        <v>197</v>
      </c>
      <c r="GL132" s="412" t="s">
        <v>197</v>
      </c>
      <c r="GM132" s="411">
        <v>139.30000000000001</v>
      </c>
      <c r="GN132" s="411">
        <v>131.30000000000001</v>
      </c>
      <c r="GO132" s="411">
        <v>134.19999999999999</v>
      </c>
      <c r="GP132" s="411">
        <v>130.4</v>
      </c>
      <c r="GQ132" s="411">
        <v>123.8</v>
      </c>
      <c r="GR132" s="411">
        <v>126.2</v>
      </c>
      <c r="GS132" s="411">
        <v>72.2</v>
      </c>
      <c r="GT132" s="411">
        <v>78.599999999999994</v>
      </c>
      <c r="GU132" s="411">
        <v>77.3</v>
      </c>
      <c r="GV132" s="411">
        <v>49.9</v>
      </c>
      <c r="GW132" s="411">
        <v>125.3</v>
      </c>
      <c r="GX132" s="411">
        <v>94.3</v>
      </c>
      <c r="GY132" s="411">
        <v>96.4</v>
      </c>
      <c r="GZ132" s="411">
        <v>114.3</v>
      </c>
      <c r="HA132" s="411">
        <v>105.5</v>
      </c>
      <c r="HB132" s="411">
        <v>113.2</v>
      </c>
      <c r="HC132" s="411">
        <v>102.4</v>
      </c>
      <c r="HD132" s="411">
        <v>105.7</v>
      </c>
      <c r="HE132" s="411">
        <v>35.700000000000003</v>
      </c>
      <c r="HF132" s="411">
        <v>155.5</v>
      </c>
      <c r="HG132" s="411">
        <v>148.9</v>
      </c>
      <c r="HH132" s="412" t="s">
        <v>197</v>
      </c>
      <c r="HI132" s="411">
        <v>48</v>
      </c>
      <c r="HJ132" s="411">
        <v>61.8</v>
      </c>
      <c r="HK132" s="411">
        <v>55.1</v>
      </c>
      <c r="HL132" s="411">
        <v>30.9</v>
      </c>
      <c r="HM132" s="411">
        <v>20.3</v>
      </c>
      <c r="HN132" s="411">
        <v>23.3</v>
      </c>
      <c r="HO132" s="411">
        <v>150.30000000000001</v>
      </c>
      <c r="HP132" s="411">
        <v>160.69999999999999</v>
      </c>
      <c r="HQ132" s="411">
        <v>155.4</v>
      </c>
      <c r="HR132" s="411">
        <v>175.3</v>
      </c>
      <c r="HS132" s="411">
        <v>206.6</v>
      </c>
      <c r="HT132" s="411">
        <v>195.8</v>
      </c>
      <c r="HU132" s="411">
        <v>83.8</v>
      </c>
      <c r="HV132" s="411">
        <v>84.8</v>
      </c>
      <c r="HW132" s="411">
        <v>84.8</v>
      </c>
      <c r="HX132" s="411">
        <v>121</v>
      </c>
      <c r="HY132" s="412" t="s">
        <v>197</v>
      </c>
      <c r="HZ132" s="412" t="s">
        <v>197</v>
      </c>
      <c r="IA132" s="411">
        <v>683</v>
      </c>
      <c r="IB132" s="411">
        <v>177.6</v>
      </c>
      <c r="IC132" s="411">
        <v>450.3</v>
      </c>
      <c r="ID132" s="411">
        <v>388.5</v>
      </c>
      <c r="IE132" s="412" t="s">
        <v>197</v>
      </c>
      <c r="IF132" s="412" t="s">
        <v>197</v>
      </c>
      <c r="IG132" s="412" t="s">
        <v>197</v>
      </c>
      <c r="IH132" s="411">
        <v>41.9</v>
      </c>
      <c r="II132" s="412" t="s">
        <v>197</v>
      </c>
      <c r="IJ132" s="412" t="s">
        <v>197</v>
      </c>
      <c r="IK132" s="412" t="s">
        <v>197</v>
      </c>
      <c r="IL132" s="412" t="s">
        <v>197</v>
      </c>
      <c r="IM132" s="412" t="s">
        <v>197</v>
      </c>
      <c r="IN132" s="412" t="s">
        <v>197</v>
      </c>
      <c r="IO132" s="412" t="s">
        <v>197</v>
      </c>
      <c r="IP132" s="412" t="s">
        <v>197</v>
      </c>
      <c r="IQ132" s="411">
        <v>119.5</v>
      </c>
      <c r="IR132" s="411">
        <v>165.7</v>
      </c>
      <c r="IS132" s="411">
        <v>208</v>
      </c>
      <c r="IT132" s="411">
        <v>192.3</v>
      </c>
      <c r="IU132" s="411">
        <v>47.2</v>
      </c>
      <c r="IV132" s="411">
        <v>74.400000000000006</v>
      </c>
      <c r="IW132" s="411">
        <v>68.7</v>
      </c>
      <c r="IX132" s="412" t="s">
        <v>197</v>
      </c>
      <c r="IY132" s="412" t="s">
        <v>197</v>
      </c>
      <c r="IZ132" s="412" t="s">
        <v>197</v>
      </c>
      <c r="JA132" s="412" t="s">
        <v>197</v>
      </c>
      <c r="JB132" s="412" t="s">
        <v>197</v>
      </c>
      <c r="JC132" s="411">
        <v>73.3</v>
      </c>
      <c r="JD132" s="411">
        <v>113.6</v>
      </c>
      <c r="JE132" s="411">
        <v>104.4</v>
      </c>
      <c r="JF132" s="48">
        <v>34</v>
      </c>
      <c r="JG132" s="48">
        <v>28.2</v>
      </c>
      <c r="JH132" s="48">
        <v>28.5</v>
      </c>
      <c r="JI132" s="48">
        <v>90.6</v>
      </c>
      <c r="JJ132" s="48">
        <v>94</v>
      </c>
      <c r="JK132" s="48">
        <v>104.7</v>
      </c>
      <c r="JL132" s="48">
        <v>60.5</v>
      </c>
      <c r="JM132" s="48">
        <v>36</v>
      </c>
      <c r="JN132" s="48">
        <v>45.1</v>
      </c>
      <c r="JO132" s="48">
        <v>38.9</v>
      </c>
    </row>
    <row r="133" spans="1:275">
      <c r="A133" s="45"/>
      <c r="B133" s="46" t="s">
        <v>1849</v>
      </c>
      <c r="C133" s="300" t="s">
        <v>1311</v>
      </c>
      <c r="D133" s="46" t="s">
        <v>128</v>
      </c>
      <c r="E133" s="300" t="s">
        <v>14</v>
      </c>
      <c r="F133" s="47" t="s">
        <v>197</v>
      </c>
      <c r="G133" s="47" t="s">
        <v>197</v>
      </c>
      <c r="H133" s="411">
        <v>66.599999999999994</v>
      </c>
      <c r="I133" s="411">
        <v>66.8</v>
      </c>
      <c r="J133" s="411">
        <v>69</v>
      </c>
      <c r="K133" s="411">
        <v>15.2</v>
      </c>
      <c r="L133" s="411">
        <v>129.1</v>
      </c>
      <c r="M133" s="411">
        <v>134.4</v>
      </c>
      <c r="N133" s="412" t="s">
        <v>197</v>
      </c>
      <c r="O133" s="412" t="s">
        <v>197</v>
      </c>
      <c r="P133" s="411">
        <v>92.8</v>
      </c>
      <c r="Q133" s="412" t="s">
        <v>197</v>
      </c>
      <c r="R133" s="411">
        <v>130.30000000000001</v>
      </c>
      <c r="S133" s="411">
        <v>55.8</v>
      </c>
      <c r="T133" s="411">
        <v>55.1</v>
      </c>
      <c r="U133" s="411">
        <v>179.9</v>
      </c>
      <c r="V133" s="412" t="s">
        <v>197</v>
      </c>
      <c r="W133" s="412" t="s">
        <v>197</v>
      </c>
      <c r="X133" s="412" t="s">
        <v>197</v>
      </c>
      <c r="Y133" s="412" t="s">
        <v>197</v>
      </c>
      <c r="Z133" s="411">
        <v>43.5</v>
      </c>
      <c r="AA133" s="411">
        <v>192.8</v>
      </c>
      <c r="AB133" s="412" t="s">
        <v>197</v>
      </c>
      <c r="AC133" s="412" t="s">
        <v>197</v>
      </c>
      <c r="AD133" s="411">
        <v>505.3</v>
      </c>
      <c r="AE133" s="411">
        <v>23.3</v>
      </c>
      <c r="AF133" s="412" t="s">
        <v>197</v>
      </c>
      <c r="AG133" s="412" t="s">
        <v>197</v>
      </c>
      <c r="AH133" s="411">
        <v>38.5</v>
      </c>
      <c r="AI133" s="412" t="s">
        <v>197</v>
      </c>
      <c r="AJ133" s="412" t="s">
        <v>197</v>
      </c>
      <c r="AK133" s="412" t="s">
        <v>197</v>
      </c>
      <c r="AL133" s="412" t="s">
        <v>197</v>
      </c>
      <c r="AM133" s="412" t="s">
        <v>197</v>
      </c>
      <c r="AN133" s="412" t="s">
        <v>197</v>
      </c>
      <c r="AO133" s="412" t="s">
        <v>197</v>
      </c>
      <c r="AP133" s="412" t="s">
        <v>197</v>
      </c>
      <c r="AQ133" s="412" t="s">
        <v>197</v>
      </c>
      <c r="AR133" s="412" t="s">
        <v>197</v>
      </c>
      <c r="AS133" s="412" t="s">
        <v>197</v>
      </c>
      <c r="AT133" s="411">
        <v>33</v>
      </c>
      <c r="AU133" s="412" t="s">
        <v>197</v>
      </c>
      <c r="AV133" s="411">
        <v>27.1</v>
      </c>
      <c r="AW133" s="412" t="s">
        <v>197</v>
      </c>
      <c r="AX133" s="412" t="s">
        <v>197</v>
      </c>
      <c r="AY133" s="412" t="s">
        <v>197</v>
      </c>
      <c r="AZ133" s="411">
        <v>40</v>
      </c>
      <c r="BA133" s="411">
        <v>62.2</v>
      </c>
      <c r="BB133" s="411">
        <v>61.2</v>
      </c>
      <c r="BC133" s="411">
        <v>80.8</v>
      </c>
      <c r="BD133" s="411">
        <v>62.8</v>
      </c>
      <c r="BE133" s="411">
        <v>66.900000000000006</v>
      </c>
      <c r="BF133" s="411">
        <v>82.8</v>
      </c>
      <c r="BG133" s="411">
        <v>56.3</v>
      </c>
      <c r="BH133" s="411">
        <v>58.2</v>
      </c>
      <c r="BI133" s="411">
        <v>6.2</v>
      </c>
      <c r="BJ133" s="411">
        <v>8.6</v>
      </c>
      <c r="BK133" s="411">
        <v>7.4</v>
      </c>
      <c r="BL133" s="411">
        <v>3.9</v>
      </c>
      <c r="BM133" s="411">
        <v>28.3</v>
      </c>
      <c r="BN133" s="411">
        <v>21.8</v>
      </c>
      <c r="BO133" s="412" t="s">
        <v>197</v>
      </c>
      <c r="BP133" s="412" t="s">
        <v>197</v>
      </c>
      <c r="BQ133" s="412" t="s">
        <v>197</v>
      </c>
      <c r="BR133" s="412" t="s">
        <v>197</v>
      </c>
      <c r="BS133" s="412" t="s">
        <v>197</v>
      </c>
      <c r="BT133" s="412" t="s">
        <v>197</v>
      </c>
      <c r="BU133" s="412" t="s">
        <v>197</v>
      </c>
      <c r="BV133" s="412" t="s">
        <v>197</v>
      </c>
      <c r="BW133" s="412" t="s">
        <v>197</v>
      </c>
      <c r="BX133" s="412" t="s">
        <v>197</v>
      </c>
      <c r="BY133" s="412" t="s">
        <v>197</v>
      </c>
      <c r="BZ133" s="412" t="s">
        <v>197</v>
      </c>
      <c r="CA133" s="412" t="s">
        <v>197</v>
      </c>
      <c r="CB133" s="412" t="s">
        <v>197</v>
      </c>
      <c r="CC133" s="412" t="s">
        <v>197</v>
      </c>
      <c r="CD133" s="412" t="s">
        <v>197</v>
      </c>
      <c r="CE133" s="412" t="s">
        <v>197</v>
      </c>
      <c r="CF133" s="412" t="s">
        <v>197</v>
      </c>
      <c r="CG133" s="412" t="s">
        <v>197</v>
      </c>
      <c r="CH133" s="412" t="s">
        <v>197</v>
      </c>
      <c r="CI133" s="412" t="s">
        <v>197</v>
      </c>
      <c r="CJ133" s="412" t="s">
        <v>197</v>
      </c>
      <c r="CK133" s="412" t="s">
        <v>197</v>
      </c>
      <c r="CL133" s="412" t="s">
        <v>197</v>
      </c>
      <c r="CM133" s="412" t="s">
        <v>197</v>
      </c>
      <c r="CN133" s="412" t="s">
        <v>197</v>
      </c>
      <c r="CO133" s="412" t="s">
        <v>197</v>
      </c>
      <c r="CP133" s="412" t="s">
        <v>197</v>
      </c>
      <c r="CQ133" s="412" t="s">
        <v>197</v>
      </c>
      <c r="CR133" s="412" t="s">
        <v>197</v>
      </c>
      <c r="CS133" s="412" t="s">
        <v>197</v>
      </c>
      <c r="CT133" s="412" t="s">
        <v>197</v>
      </c>
      <c r="CU133" s="412" t="s">
        <v>197</v>
      </c>
      <c r="CV133" s="412" t="s">
        <v>197</v>
      </c>
      <c r="CW133" s="412" t="s">
        <v>197</v>
      </c>
      <c r="CX133" s="412" t="s">
        <v>197</v>
      </c>
      <c r="CY133" s="412" t="s">
        <v>197</v>
      </c>
      <c r="CZ133" s="412" t="s">
        <v>197</v>
      </c>
      <c r="DA133" s="412" t="s">
        <v>197</v>
      </c>
      <c r="DB133" s="412" t="s">
        <v>197</v>
      </c>
      <c r="DC133" s="412" t="s">
        <v>197</v>
      </c>
      <c r="DD133" s="412" t="s">
        <v>197</v>
      </c>
      <c r="DE133" s="412" t="s">
        <v>197</v>
      </c>
      <c r="DF133" s="412" t="s">
        <v>197</v>
      </c>
      <c r="DG133" s="412" t="s">
        <v>197</v>
      </c>
      <c r="DH133" s="412" t="s">
        <v>197</v>
      </c>
      <c r="DI133" s="412" t="s">
        <v>197</v>
      </c>
      <c r="DJ133" s="412" t="s">
        <v>197</v>
      </c>
      <c r="DK133" s="412" t="s">
        <v>197</v>
      </c>
      <c r="DL133" s="412" t="s">
        <v>197</v>
      </c>
      <c r="DM133" s="412" t="s">
        <v>197</v>
      </c>
      <c r="DN133" s="412" t="s">
        <v>197</v>
      </c>
      <c r="DO133" s="412" t="s">
        <v>197</v>
      </c>
      <c r="DP133" s="412" t="s">
        <v>197</v>
      </c>
      <c r="DQ133" s="412" t="s">
        <v>197</v>
      </c>
      <c r="DR133" s="412" t="s">
        <v>197</v>
      </c>
      <c r="DS133" s="412" t="s">
        <v>197</v>
      </c>
      <c r="DT133" s="412" t="s">
        <v>197</v>
      </c>
      <c r="DU133" s="412" t="s">
        <v>197</v>
      </c>
      <c r="DV133" s="412" t="s">
        <v>197</v>
      </c>
      <c r="DW133" s="412" t="s">
        <v>197</v>
      </c>
      <c r="DX133" s="412" t="s">
        <v>197</v>
      </c>
      <c r="DY133" s="412" t="s">
        <v>197</v>
      </c>
      <c r="DZ133" s="412" t="s">
        <v>197</v>
      </c>
      <c r="EA133" s="412" t="s">
        <v>197</v>
      </c>
      <c r="EB133" s="412" t="s">
        <v>197</v>
      </c>
      <c r="EC133" s="412" t="s">
        <v>197</v>
      </c>
      <c r="ED133" s="412" t="s">
        <v>197</v>
      </c>
      <c r="EE133" s="412" t="s">
        <v>197</v>
      </c>
      <c r="EF133" s="412" t="s">
        <v>197</v>
      </c>
      <c r="EG133" s="412" t="s">
        <v>197</v>
      </c>
      <c r="EH133" s="412" t="s">
        <v>197</v>
      </c>
      <c r="EI133" s="412" t="s">
        <v>197</v>
      </c>
      <c r="EJ133" s="412" t="s">
        <v>197</v>
      </c>
      <c r="EK133" s="412" t="s">
        <v>197</v>
      </c>
      <c r="EL133" s="412" t="s">
        <v>197</v>
      </c>
      <c r="EM133" s="412" t="s">
        <v>197</v>
      </c>
      <c r="EN133" s="412" t="s">
        <v>197</v>
      </c>
      <c r="EO133" s="412" t="s">
        <v>197</v>
      </c>
      <c r="EP133" s="412" t="s">
        <v>197</v>
      </c>
      <c r="EQ133" s="412" t="s">
        <v>197</v>
      </c>
      <c r="ER133" s="412" t="s">
        <v>197</v>
      </c>
      <c r="ES133" s="412" t="s">
        <v>197</v>
      </c>
      <c r="ET133" s="411">
        <v>35.9</v>
      </c>
      <c r="EU133" s="412" t="s">
        <v>197</v>
      </c>
      <c r="EV133" s="411">
        <v>35.700000000000003</v>
      </c>
      <c r="EW133" s="411">
        <v>72.3</v>
      </c>
      <c r="EX133" s="411">
        <v>60.7</v>
      </c>
      <c r="EY133" s="412" t="s">
        <v>197</v>
      </c>
      <c r="EZ133" s="411">
        <v>12.4</v>
      </c>
      <c r="FA133" s="411">
        <v>48.3</v>
      </c>
      <c r="FB133" s="411">
        <v>34.200000000000003</v>
      </c>
      <c r="FC133" s="412" t="s">
        <v>197</v>
      </c>
      <c r="FD133" s="411">
        <v>25</v>
      </c>
      <c r="FE133" s="411">
        <v>54.8</v>
      </c>
      <c r="FF133" s="411">
        <v>42.1</v>
      </c>
      <c r="FG133" s="412" t="s">
        <v>197</v>
      </c>
      <c r="FH133" s="412" t="s">
        <v>197</v>
      </c>
      <c r="FI133" s="412" t="s">
        <v>197</v>
      </c>
      <c r="FJ133" s="412" t="s">
        <v>197</v>
      </c>
      <c r="FK133" s="412" t="s">
        <v>197</v>
      </c>
      <c r="FL133" s="412" t="s">
        <v>197</v>
      </c>
      <c r="FM133" s="411">
        <v>6.5</v>
      </c>
      <c r="FN133" s="411">
        <v>23.4</v>
      </c>
      <c r="FO133" s="411">
        <v>13.6</v>
      </c>
      <c r="FP133" s="411">
        <v>16.600000000000001</v>
      </c>
      <c r="FQ133" s="411">
        <v>53.3</v>
      </c>
      <c r="FR133" s="411">
        <v>40.6</v>
      </c>
      <c r="FS133" s="411">
        <v>7.3</v>
      </c>
      <c r="FT133" s="411">
        <v>27.2</v>
      </c>
      <c r="FU133" s="411">
        <v>14.8</v>
      </c>
      <c r="FV133" s="412" t="s">
        <v>197</v>
      </c>
      <c r="FW133" s="412" t="s">
        <v>197</v>
      </c>
      <c r="FX133" s="411">
        <v>58.6</v>
      </c>
      <c r="FY133" s="411">
        <v>78.8</v>
      </c>
      <c r="FZ133" s="411">
        <v>78.599999999999994</v>
      </c>
      <c r="GA133" s="411">
        <v>38.9</v>
      </c>
      <c r="GB133" s="411">
        <v>87.9</v>
      </c>
      <c r="GC133" s="411">
        <v>78.599999999999994</v>
      </c>
      <c r="GD133" s="412" t="s">
        <v>197</v>
      </c>
      <c r="GE133" s="412" t="s">
        <v>197</v>
      </c>
      <c r="GF133" s="412" t="s">
        <v>197</v>
      </c>
      <c r="GG133" s="411">
        <v>70.2</v>
      </c>
      <c r="GH133" s="411">
        <v>118.6</v>
      </c>
      <c r="GI133" s="411">
        <v>118.3</v>
      </c>
      <c r="GJ133" s="412" t="s">
        <v>197</v>
      </c>
      <c r="GK133" s="412" t="s">
        <v>197</v>
      </c>
      <c r="GL133" s="412" t="s">
        <v>197</v>
      </c>
      <c r="GM133" s="411">
        <v>68.400000000000006</v>
      </c>
      <c r="GN133" s="411">
        <v>55.2</v>
      </c>
      <c r="GO133" s="411">
        <v>60</v>
      </c>
      <c r="GP133" s="412" t="s">
        <v>197</v>
      </c>
      <c r="GQ133" s="412" t="s">
        <v>197</v>
      </c>
      <c r="GR133" s="412" t="s">
        <v>197</v>
      </c>
      <c r="GS133" s="411">
        <v>14</v>
      </c>
      <c r="GT133" s="411">
        <v>28.5</v>
      </c>
      <c r="GU133" s="411">
        <v>25.6</v>
      </c>
      <c r="GV133" s="412" t="s">
        <v>197</v>
      </c>
      <c r="GW133" s="412" t="s">
        <v>197</v>
      </c>
      <c r="GX133" s="412" t="s">
        <v>197</v>
      </c>
      <c r="GY133" s="411">
        <v>29</v>
      </c>
      <c r="GZ133" s="411">
        <v>47.5</v>
      </c>
      <c r="HA133" s="411">
        <v>38.4</v>
      </c>
      <c r="HB133" s="411">
        <v>33.299999999999997</v>
      </c>
      <c r="HC133" s="411">
        <v>61.4</v>
      </c>
      <c r="HD133" s="411">
        <v>52.9</v>
      </c>
      <c r="HE133" s="412" t="s">
        <v>197</v>
      </c>
      <c r="HF133" s="412" t="s">
        <v>197</v>
      </c>
      <c r="HG133" s="412" t="s">
        <v>197</v>
      </c>
      <c r="HH133" s="412" t="s">
        <v>197</v>
      </c>
      <c r="HI133" s="412" t="s">
        <v>197</v>
      </c>
      <c r="HJ133" s="412" t="s">
        <v>197</v>
      </c>
      <c r="HK133" s="412" t="s">
        <v>197</v>
      </c>
      <c r="HL133" s="412" t="s">
        <v>197</v>
      </c>
      <c r="HM133" s="412" t="s">
        <v>197</v>
      </c>
      <c r="HN133" s="412" t="s">
        <v>197</v>
      </c>
      <c r="HO133" s="412" t="s">
        <v>197</v>
      </c>
      <c r="HP133" s="412" t="s">
        <v>197</v>
      </c>
      <c r="HQ133" s="412" t="s">
        <v>197</v>
      </c>
      <c r="HR133" s="412" t="s">
        <v>197</v>
      </c>
      <c r="HS133" s="412" t="s">
        <v>197</v>
      </c>
      <c r="HT133" s="412" t="s">
        <v>197</v>
      </c>
      <c r="HU133" s="411">
        <v>62.7</v>
      </c>
      <c r="HV133" s="411">
        <v>88.7</v>
      </c>
      <c r="HW133" s="411">
        <v>87.2</v>
      </c>
      <c r="HX133" s="412" t="s">
        <v>197</v>
      </c>
      <c r="HY133" s="412" t="s">
        <v>197</v>
      </c>
      <c r="HZ133" s="412" t="s">
        <v>197</v>
      </c>
      <c r="IA133" s="412" t="s">
        <v>197</v>
      </c>
      <c r="IB133" s="412" t="s">
        <v>197</v>
      </c>
      <c r="IC133" s="412" t="s">
        <v>197</v>
      </c>
      <c r="ID133" s="411">
        <v>290.8</v>
      </c>
      <c r="IE133" s="412" t="s">
        <v>197</v>
      </c>
      <c r="IF133" s="412" t="s">
        <v>197</v>
      </c>
      <c r="IG133" s="412" t="s">
        <v>197</v>
      </c>
      <c r="IH133" s="411">
        <v>23.3</v>
      </c>
      <c r="II133" s="412" t="s">
        <v>197</v>
      </c>
      <c r="IJ133" s="412" t="s">
        <v>197</v>
      </c>
      <c r="IK133" s="412" t="s">
        <v>197</v>
      </c>
      <c r="IL133" s="412" t="s">
        <v>197</v>
      </c>
      <c r="IM133" s="412" t="s">
        <v>197</v>
      </c>
      <c r="IN133" s="412" t="s">
        <v>197</v>
      </c>
      <c r="IO133" s="412" t="s">
        <v>197</v>
      </c>
      <c r="IP133" s="412" t="s">
        <v>197</v>
      </c>
      <c r="IQ133" s="412" t="s">
        <v>197</v>
      </c>
      <c r="IR133" s="411">
        <v>128.69999999999999</v>
      </c>
      <c r="IS133" s="411">
        <v>54.8</v>
      </c>
      <c r="IT133" s="411">
        <v>82.4</v>
      </c>
      <c r="IU133" s="411">
        <v>30.3</v>
      </c>
      <c r="IV133" s="411">
        <v>2.4</v>
      </c>
      <c r="IW133" s="411">
        <v>8.3000000000000007</v>
      </c>
      <c r="IX133" s="412" t="s">
        <v>197</v>
      </c>
      <c r="IY133" s="412" t="s">
        <v>197</v>
      </c>
      <c r="IZ133" s="412" t="s">
        <v>197</v>
      </c>
      <c r="JA133" s="412" t="s">
        <v>197</v>
      </c>
      <c r="JB133" s="412" t="s">
        <v>197</v>
      </c>
      <c r="JC133" s="411">
        <v>42.3</v>
      </c>
      <c r="JD133" s="411">
        <v>62.7</v>
      </c>
      <c r="JE133" s="411">
        <v>58</v>
      </c>
      <c r="JF133" s="48" t="s">
        <v>87</v>
      </c>
      <c r="JG133" s="48" t="s">
        <v>87</v>
      </c>
      <c r="JH133" s="48" t="s">
        <v>87</v>
      </c>
      <c r="JI133" s="48">
        <v>61.1</v>
      </c>
      <c r="JJ133" s="48">
        <v>33.700000000000003</v>
      </c>
      <c r="JK133" s="48">
        <v>32.299999999999997</v>
      </c>
      <c r="JL133" s="48">
        <v>30.1</v>
      </c>
      <c r="JM133" s="48">
        <v>22.9</v>
      </c>
      <c r="JN133" s="48">
        <v>24.4</v>
      </c>
      <c r="JO133" s="48" t="s">
        <v>87</v>
      </c>
    </row>
    <row r="134" spans="1:275">
      <c r="A134" s="45"/>
      <c r="B134" s="46" t="s">
        <v>1850</v>
      </c>
      <c r="C134" s="300" t="s">
        <v>1348</v>
      </c>
      <c r="D134" s="46" t="s">
        <v>128</v>
      </c>
      <c r="E134" s="300" t="s">
        <v>14</v>
      </c>
      <c r="F134" s="47" t="s">
        <v>197</v>
      </c>
      <c r="G134" s="47" t="s">
        <v>197</v>
      </c>
      <c r="H134" s="411">
        <v>67.7</v>
      </c>
      <c r="I134" s="411">
        <v>73.099999999999994</v>
      </c>
      <c r="J134" s="411">
        <v>95.2</v>
      </c>
      <c r="K134" s="411">
        <v>243.7</v>
      </c>
      <c r="L134" s="411">
        <v>163.4</v>
      </c>
      <c r="M134" s="411">
        <v>134.69999999999999</v>
      </c>
      <c r="N134" s="411">
        <v>198.9</v>
      </c>
      <c r="O134" s="411">
        <v>183.6</v>
      </c>
      <c r="P134" s="411">
        <v>119</v>
      </c>
      <c r="Q134" s="411">
        <v>183.6</v>
      </c>
      <c r="R134" s="411">
        <v>113.7</v>
      </c>
      <c r="S134" s="411">
        <v>131.69999999999999</v>
      </c>
      <c r="T134" s="411">
        <v>109.8</v>
      </c>
      <c r="U134" s="411">
        <v>77.3</v>
      </c>
      <c r="V134" s="412" t="s">
        <v>197</v>
      </c>
      <c r="W134" s="411">
        <v>124.9</v>
      </c>
      <c r="X134" s="412" t="s">
        <v>197</v>
      </c>
      <c r="Y134" s="412" t="s">
        <v>197</v>
      </c>
      <c r="Z134" s="411">
        <v>120.1</v>
      </c>
      <c r="AA134" s="411">
        <v>124.8</v>
      </c>
      <c r="AB134" s="411">
        <v>69.8</v>
      </c>
      <c r="AC134" s="411">
        <v>21.9</v>
      </c>
      <c r="AD134" s="411">
        <v>86.7</v>
      </c>
      <c r="AE134" s="411">
        <v>50.4</v>
      </c>
      <c r="AF134" s="411">
        <v>171.3</v>
      </c>
      <c r="AG134" s="411">
        <v>24</v>
      </c>
      <c r="AH134" s="411">
        <v>136.1</v>
      </c>
      <c r="AI134" s="412" t="s">
        <v>197</v>
      </c>
      <c r="AJ134" s="412" t="s">
        <v>197</v>
      </c>
      <c r="AK134" s="411">
        <v>176.5</v>
      </c>
      <c r="AL134" s="412" t="s">
        <v>197</v>
      </c>
      <c r="AM134" s="412" t="s">
        <v>197</v>
      </c>
      <c r="AN134" s="412" t="s">
        <v>197</v>
      </c>
      <c r="AO134" s="412" t="s">
        <v>197</v>
      </c>
      <c r="AP134" s="412" t="s">
        <v>197</v>
      </c>
      <c r="AQ134" s="411">
        <v>504.6</v>
      </c>
      <c r="AR134" s="411">
        <v>40.5</v>
      </c>
      <c r="AS134" s="412" t="s">
        <v>197</v>
      </c>
      <c r="AT134" s="411">
        <v>130.80000000000001</v>
      </c>
      <c r="AU134" s="412" t="s">
        <v>197</v>
      </c>
      <c r="AV134" s="411">
        <v>141.9</v>
      </c>
      <c r="AW134" s="412" t="s">
        <v>197</v>
      </c>
      <c r="AX134" s="412" t="s">
        <v>197</v>
      </c>
      <c r="AY134" s="412" t="s">
        <v>197</v>
      </c>
      <c r="AZ134" s="411">
        <v>120.5</v>
      </c>
      <c r="BA134" s="411">
        <v>95.6</v>
      </c>
      <c r="BB134" s="411">
        <v>96.8</v>
      </c>
      <c r="BC134" s="411">
        <v>86.3</v>
      </c>
      <c r="BD134" s="411">
        <v>88.4</v>
      </c>
      <c r="BE134" s="411">
        <v>88</v>
      </c>
      <c r="BF134" s="411">
        <v>117.8</v>
      </c>
      <c r="BG134" s="411">
        <v>116.5</v>
      </c>
      <c r="BH134" s="411">
        <v>116.6</v>
      </c>
      <c r="BI134" s="411">
        <v>53.3</v>
      </c>
      <c r="BJ134" s="411">
        <v>22.7</v>
      </c>
      <c r="BK134" s="411">
        <v>38.299999999999997</v>
      </c>
      <c r="BL134" s="411">
        <v>97.9</v>
      </c>
      <c r="BM134" s="411">
        <v>97.5</v>
      </c>
      <c r="BN134" s="411">
        <v>97.6</v>
      </c>
      <c r="BO134" s="412" t="s">
        <v>197</v>
      </c>
      <c r="BP134" s="412" t="s">
        <v>197</v>
      </c>
      <c r="BQ134" s="412" t="s">
        <v>197</v>
      </c>
      <c r="BR134" s="412" t="s">
        <v>197</v>
      </c>
      <c r="BS134" s="412" t="s">
        <v>197</v>
      </c>
      <c r="BT134" s="412" t="s">
        <v>197</v>
      </c>
      <c r="BU134" s="411">
        <v>50.8</v>
      </c>
      <c r="BV134" s="411">
        <v>60.8</v>
      </c>
      <c r="BW134" s="411">
        <v>57.5</v>
      </c>
      <c r="BX134" s="411">
        <v>303.8</v>
      </c>
      <c r="BY134" s="411">
        <v>255.6</v>
      </c>
      <c r="BZ134" s="411">
        <v>286.8</v>
      </c>
      <c r="CA134" s="411">
        <v>225.5</v>
      </c>
      <c r="CB134" s="411">
        <v>138.5</v>
      </c>
      <c r="CC134" s="411">
        <v>173.8</v>
      </c>
      <c r="CD134" s="411">
        <v>93.9</v>
      </c>
      <c r="CE134" s="411">
        <v>23.4</v>
      </c>
      <c r="CF134" s="411">
        <v>58.6</v>
      </c>
      <c r="CG134" s="412" t="s">
        <v>197</v>
      </c>
      <c r="CH134" s="412" t="s">
        <v>197</v>
      </c>
      <c r="CI134" s="412" t="s">
        <v>197</v>
      </c>
      <c r="CJ134" s="411">
        <v>87.7</v>
      </c>
      <c r="CK134" s="411">
        <v>102.8</v>
      </c>
      <c r="CL134" s="411">
        <v>96.5</v>
      </c>
      <c r="CM134" s="412" t="s">
        <v>197</v>
      </c>
      <c r="CN134" s="412" t="s">
        <v>197</v>
      </c>
      <c r="CO134" s="412" t="s">
        <v>197</v>
      </c>
      <c r="CP134" s="411">
        <v>57.3</v>
      </c>
      <c r="CQ134" s="411">
        <v>104.1</v>
      </c>
      <c r="CR134" s="411">
        <v>83.6</v>
      </c>
      <c r="CS134" s="412" t="s">
        <v>197</v>
      </c>
      <c r="CT134" s="412" t="s">
        <v>197</v>
      </c>
      <c r="CU134" s="412" t="s">
        <v>197</v>
      </c>
      <c r="CV134" s="412" t="s">
        <v>197</v>
      </c>
      <c r="CW134" s="412" t="s">
        <v>197</v>
      </c>
      <c r="CX134" s="412" t="s">
        <v>197</v>
      </c>
      <c r="CY134" s="412" t="s">
        <v>197</v>
      </c>
      <c r="CZ134" s="412" t="s">
        <v>197</v>
      </c>
      <c r="DA134" s="411">
        <v>85.2</v>
      </c>
      <c r="DB134" s="411">
        <v>68.099999999999994</v>
      </c>
      <c r="DC134" s="411">
        <v>73.7</v>
      </c>
      <c r="DD134" s="411">
        <v>316.3</v>
      </c>
      <c r="DE134" s="411">
        <v>278.2</v>
      </c>
      <c r="DF134" s="411">
        <v>302.10000000000002</v>
      </c>
      <c r="DG134" s="411">
        <v>243.1</v>
      </c>
      <c r="DH134" s="411">
        <v>140.6</v>
      </c>
      <c r="DI134" s="411">
        <v>177.2</v>
      </c>
      <c r="DJ134" s="411">
        <v>108.8</v>
      </c>
      <c r="DK134" s="411">
        <v>27.9</v>
      </c>
      <c r="DL134" s="411">
        <v>66.099999999999994</v>
      </c>
      <c r="DM134" s="411">
        <v>90.5</v>
      </c>
      <c r="DN134" s="411">
        <v>109.1</v>
      </c>
      <c r="DO134" s="411">
        <v>102</v>
      </c>
      <c r="DP134" s="411">
        <v>60.4</v>
      </c>
      <c r="DQ134" s="411">
        <v>133.1</v>
      </c>
      <c r="DR134" s="411">
        <v>107.3</v>
      </c>
      <c r="DS134" s="412" t="s">
        <v>197</v>
      </c>
      <c r="DT134" s="412" t="s">
        <v>197</v>
      </c>
      <c r="DU134" s="412" t="s">
        <v>197</v>
      </c>
      <c r="DV134" s="411">
        <v>24.5</v>
      </c>
      <c r="DW134" s="411">
        <v>22.9</v>
      </c>
      <c r="DX134" s="411">
        <v>23.5</v>
      </c>
      <c r="DY134" s="411">
        <v>368.8</v>
      </c>
      <c r="DZ134" s="411">
        <v>155.6</v>
      </c>
      <c r="EA134" s="411">
        <v>277.7</v>
      </c>
      <c r="EB134" s="412" t="s">
        <v>197</v>
      </c>
      <c r="EC134" s="412" t="s">
        <v>197</v>
      </c>
      <c r="ED134" s="412" t="s">
        <v>197</v>
      </c>
      <c r="EE134" s="412" t="s">
        <v>197</v>
      </c>
      <c r="EF134" s="412" t="s">
        <v>197</v>
      </c>
      <c r="EG134" s="412" t="s">
        <v>197</v>
      </c>
      <c r="EH134" s="412" t="s">
        <v>197</v>
      </c>
      <c r="EI134" s="412" t="s">
        <v>197</v>
      </c>
      <c r="EJ134" s="412" t="s">
        <v>197</v>
      </c>
      <c r="EK134" s="412" t="s">
        <v>197</v>
      </c>
      <c r="EL134" s="412" t="s">
        <v>197</v>
      </c>
      <c r="EM134" s="412" t="s">
        <v>197</v>
      </c>
      <c r="EN134" s="412" t="s">
        <v>197</v>
      </c>
      <c r="EO134" s="412" t="s">
        <v>197</v>
      </c>
      <c r="EP134" s="412" t="s">
        <v>197</v>
      </c>
      <c r="EQ134" s="412" t="s">
        <v>197</v>
      </c>
      <c r="ER134" s="412" t="s">
        <v>197</v>
      </c>
      <c r="ES134" s="412" t="s">
        <v>197</v>
      </c>
      <c r="ET134" s="411">
        <v>56.7</v>
      </c>
      <c r="EU134" s="412" t="s">
        <v>197</v>
      </c>
      <c r="EV134" s="411">
        <v>84.6</v>
      </c>
      <c r="EW134" s="411">
        <v>92.6</v>
      </c>
      <c r="EX134" s="411">
        <v>90</v>
      </c>
      <c r="EY134" s="411">
        <v>144</v>
      </c>
      <c r="EZ134" s="411">
        <v>122.1</v>
      </c>
      <c r="FA134" s="411">
        <v>112.9</v>
      </c>
      <c r="FB134" s="411">
        <v>116.5</v>
      </c>
      <c r="FC134" s="412" t="s">
        <v>197</v>
      </c>
      <c r="FD134" s="411">
        <v>113.6</v>
      </c>
      <c r="FE134" s="411">
        <v>107.6</v>
      </c>
      <c r="FF134" s="411">
        <v>110.1</v>
      </c>
      <c r="FG134" s="411">
        <v>183.5</v>
      </c>
      <c r="FH134" s="411">
        <v>463.6</v>
      </c>
      <c r="FI134" s="411">
        <v>265.7</v>
      </c>
      <c r="FJ134" s="411">
        <v>48.9</v>
      </c>
      <c r="FK134" s="411">
        <v>65.099999999999994</v>
      </c>
      <c r="FL134" s="411">
        <v>57.9</v>
      </c>
      <c r="FM134" s="411">
        <v>79</v>
      </c>
      <c r="FN134" s="411">
        <v>75</v>
      </c>
      <c r="FO134" s="411">
        <v>77.3</v>
      </c>
      <c r="FP134" s="411">
        <v>162</v>
      </c>
      <c r="FQ134" s="411">
        <v>122.5</v>
      </c>
      <c r="FR134" s="411">
        <v>136.1</v>
      </c>
      <c r="FS134" s="411">
        <v>93.4</v>
      </c>
      <c r="FT134" s="411">
        <v>90.1</v>
      </c>
      <c r="FU134" s="411">
        <v>92.2</v>
      </c>
      <c r="FV134" s="411">
        <v>87.4</v>
      </c>
      <c r="FW134" s="411">
        <v>113.2</v>
      </c>
      <c r="FX134" s="411">
        <v>57.6</v>
      </c>
      <c r="FY134" s="411">
        <v>113.6</v>
      </c>
      <c r="FZ134" s="411">
        <v>113.1</v>
      </c>
      <c r="GA134" s="411">
        <v>91</v>
      </c>
      <c r="GB134" s="411">
        <v>104.6</v>
      </c>
      <c r="GC134" s="411">
        <v>102</v>
      </c>
      <c r="GD134" s="412" t="s">
        <v>197</v>
      </c>
      <c r="GE134" s="412" t="s">
        <v>197</v>
      </c>
      <c r="GF134" s="412" t="s">
        <v>197</v>
      </c>
      <c r="GG134" s="411">
        <v>103.4</v>
      </c>
      <c r="GH134" s="411">
        <v>206</v>
      </c>
      <c r="GI134" s="411">
        <v>205.3</v>
      </c>
      <c r="GJ134" s="412" t="s">
        <v>197</v>
      </c>
      <c r="GK134" s="412" t="s">
        <v>197</v>
      </c>
      <c r="GL134" s="412" t="s">
        <v>197</v>
      </c>
      <c r="GM134" s="412" t="s">
        <v>197</v>
      </c>
      <c r="GN134" s="412" t="s">
        <v>197</v>
      </c>
      <c r="GO134" s="412" t="s">
        <v>197</v>
      </c>
      <c r="GP134" s="411">
        <v>75.099999999999994</v>
      </c>
      <c r="GQ134" s="411">
        <v>33.200000000000003</v>
      </c>
      <c r="GR134" s="411">
        <v>48.2</v>
      </c>
      <c r="GS134" s="411">
        <v>439.6</v>
      </c>
      <c r="GT134" s="411">
        <v>133.9</v>
      </c>
      <c r="GU134" s="411">
        <v>195.8</v>
      </c>
      <c r="GV134" s="411">
        <v>203.7</v>
      </c>
      <c r="GW134" s="411">
        <v>128.6</v>
      </c>
      <c r="GX134" s="411">
        <v>159.5</v>
      </c>
      <c r="GY134" s="411">
        <v>85.4</v>
      </c>
      <c r="GZ134" s="411">
        <v>103</v>
      </c>
      <c r="HA134" s="411">
        <v>94.3</v>
      </c>
      <c r="HB134" s="411">
        <v>93.4</v>
      </c>
      <c r="HC134" s="411">
        <v>118.6</v>
      </c>
      <c r="HD134" s="411">
        <v>110.9</v>
      </c>
      <c r="HE134" s="412" t="s">
        <v>197</v>
      </c>
      <c r="HF134" s="412" t="s">
        <v>197</v>
      </c>
      <c r="HG134" s="412" t="s">
        <v>197</v>
      </c>
      <c r="HH134" s="412" t="s">
        <v>197</v>
      </c>
      <c r="HI134" s="411">
        <v>224.4</v>
      </c>
      <c r="HJ134" s="411">
        <v>265.2</v>
      </c>
      <c r="HK134" s="411">
        <v>245.3</v>
      </c>
      <c r="HL134" s="411">
        <v>254.8</v>
      </c>
      <c r="HM134" s="411">
        <v>287.8</v>
      </c>
      <c r="HN134" s="411">
        <v>278.39999999999998</v>
      </c>
      <c r="HO134" s="412" t="s">
        <v>197</v>
      </c>
      <c r="HP134" s="412" t="s">
        <v>197</v>
      </c>
      <c r="HQ134" s="412" t="s">
        <v>197</v>
      </c>
      <c r="HR134" s="412" t="s">
        <v>197</v>
      </c>
      <c r="HS134" s="412" t="s">
        <v>197</v>
      </c>
      <c r="HT134" s="412" t="s">
        <v>197</v>
      </c>
      <c r="HU134" s="411">
        <v>81</v>
      </c>
      <c r="HV134" s="411">
        <v>99.9</v>
      </c>
      <c r="HW134" s="411">
        <v>98.8</v>
      </c>
      <c r="HX134" s="412" t="s">
        <v>197</v>
      </c>
      <c r="HY134" s="412" t="s">
        <v>197</v>
      </c>
      <c r="HZ134" s="411">
        <v>276.39999999999998</v>
      </c>
      <c r="IA134" s="412" t="s">
        <v>197</v>
      </c>
      <c r="IB134" s="412" t="s">
        <v>197</v>
      </c>
      <c r="IC134" s="412" t="s">
        <v>197</v>
      </c>
      <c r="ID134" s="411">
        <v>215.3</v>
      </c>
      <c r="IE134" s="412" t="s">
        <v>197</v>
      </c>
      <c r="IF134" s="412" t="s">
        <v>197</v>
      </c>
      <c r="IG134" s="412" t="s">
        <v>197</v>
      </c>
      <c r="IH134" s="411">
        <v>29.4</v>
      </c>
      <c r="II134" s="412" t="s">
        <v>197</v>
      </c>
      <c r="IJ134" s="412" t="s">
        <v>197</v>
      </c>
      <c r="IK134" s="412" t="s">
        <v>197</v>
      </c>
      <c r="IL134" s="412" t="s">
        <v>197</v>
      </c>
      <c r="IM134" s="412" t="s">
        <v>197</v>
      </c>
      <c r="IN134" s="412" t="s">
        <v>197</v>
      </c>
      <c r="IO134" s="412" t="s">
        <v>197</v>
      </c>
      <c r="IP134" s="412" t="s">
        <v>197</v>
      </c>
      <c r="IQ134" s="411">
        <v>403.6</v>
      </c>
      <c r="IR134" s="411">
        <v>188</v>
      </c>
      <c r="IS134" s="411">
        <v>146.19999999999999</v>
      </c>
      <c r="IT134" s="411">
        <v>161.80000000000001</v>
      </c>
      <c r="IU134" s="411">
        <v>26.8</v>
      </c>
      <c r="IV134" s="411">
        <v>14.8</v>
      </c>
      <c r="IW134" s="411">
        <v>17.3</v>
      </c>
      <c r="IX134" s="412" t="s">
        <v>197</v>
      </c>
      <c r="IY134" s="412" t="s">
        <v>197</v>
      </c>
      <c r="IZ134" s="412" t="s">
        <v>197</v>
      </c>
      <c r="JA134" s="412" t="s">
        <v>197</v>
      </c>
      <c r="JB134" s="412" t="s">
        <v>197</v>
      </c>
      <c r="JC134" s="411">
        <v>78.2</v>
      </c>
      <c r="JD134" s="411">
        <v>91.7</v>
      </c>
      <c r="JE134" s="411">
        <v>88.6</v>
      </c>
      <c r="JF134" s="48" t="s">
        <v>87</v>
      </c>
      <c r="JG134" s="48" t="s">
        <v>87</v>
      </c>
      <c r="JH134" s="48" t="s">
        <v>87</v>
      </c>
      <c r="JI134" s="48">
        <v>109</v>
      </c>
      <c r="JJ134" s="48">
        <v>74.900000000000006</v>
      </c>
      <c r="JK134" s="48">
        <v>60.5</v>
      </c>
      <c r="JL134" s="48">
        <v>57.1</v>
      </c>
      <c r="JM134" s="48">
        <v>43.2</v>
      </c>
      <c r="JN134" s="48">
        <v>43.5</v>
      </c>
      <c r="JO134" s="48" t="s">
        <v>87</v>
      </c>
    </row>
    <row r="135" spans="1:275">
      <c r="A135" s="45"/>
      <c r="B135" s="46" t="s">
        <v>1851</v>
      </c>
      <c r="C135" s="300" t="s">
        <v>1349</v>
      </c>
      <c r="D135" s="46" t="s">
        <v>128</v>
      </c>
      <c r="E135" s="300" t="s">
        <v>14</v>
      </c>
      <c r="F135" s="47" t="s">
        <v>197</v>
      </c>
      <c r="G135" s="47" t="s">
        <v>197</v>
      </c>
      <c r="H135" s="411">
        <v>88.3</v>
      </c>
      <c r="I135" s="411">
        <v>101.1</v>
      </c>
      <c r="J135" s="411">
        <v>147.80000000000001</v>
      </c>
      <c r="K135" s="412" t="s">
        <v>197</v>
      </c>
      <c r="L135" s="411">
        <v>65</v>
      </c>
      <c r="M135" s="411">
        <v>99</v>
      </c>
      <c r="N135" s="412" t="s">
        <v>197</v>
      </c>
      <c r="O135" s="412" t="s">
        <v>197</v>
      </c>
      <c r="P135" s="411">
        <v>187.5</v>
      </c>
      <c r="Q135" s="412" t="s">
        <v>197</v>
      </c>
      <c r="R135" s="411">
        <v>123.4</v>
      </c>
      <c r="S135" s="411">
        <v>52.3</v>
      </c>
      <c r="T135" s="412" t="s">
        <v>197</v>
      </c>
      <c r="U135" s="412" t="s">
        <v>197</v>
      </c>
      <c r="V135" s="412" t="s">
        <v>197</v>
      </c>
      <c r="W135" s="412" t="s">
        <v>197</v>
      </c>
      <c r="X135" s="412" t="s">
        <v>197</v>
      </c>
      <c r="Y135" s="412" t="s">
        <v>197</v>
      </c>
      <c r="Z135" s="411">
        <v>230.6</v>
      </c>
      <c r="AA135" s="411">
        <v>488.9</v>
      </c>
      <c r="AB135" s="411">
        <v>112.3</v>
      </c>
      <c r="AC135" s="412" t="s">
        <v>197</v>
      </c>
      <c r="AD135" s="411">
        <v>324</v>
      </c>
      <c r="AE135" s="412" t="s">
        <v>197</v>
      </c>
      <c r="AF135" s="411">
        <v>24.2</v>
      </c>
      <c r="AG135" s="412" t="s">
        <v>197</v>
      </c>
      <c r="AH135" s="411">
        <v>199</v>
      </c>
      <c r="AI135" s="412" t="s">
        <v>197</v>
      </c>
      <c r="AJ135" s="412" t="s">
        <v>197</v>
      </c>
      <c r="AK135" s="412" t="s">
        <v>197</v>
      </c>
      <c r="AL135" s="412" t="s">
        <v>197</v>
      </c>
      <c r="AM135" s="412" t="s">
        <v>197</v>
      </c>
      <c r="AN135" s="412" t="s">
        <v>197</v>
      </c>
      <c r="AO135" s="412" t="s">
        <v>197</v>
      </c>
      <c r="AP135" s="412" t="s">
        <v>197</v>
      </c>
      <c r="AQ135" s="412" t="s">
        <v>197</v>
      </c>
      <c r="AR135" s="412" t="s">
        <v>197</v>
      </c>
      <c r="AS135" s="412" t="s">
        <v>197</v>
      </c>
      <c r="AT135" s="411">
        <v>81.900000000000006</v>
      </c>
      <c r="AU135" s="412" t="s">
        <v>197</v>
      </c>
      <c r="AV135" s="411">
        <v>52.9</v>
      </c>
      <c r="AW135" s="412" t="s">
        <v>197</v>
      </c>
      <c r="AX135" s="411">
        <v>104.4</v>
      </c>
      <c r="AY135" s="412" t="s">
        <v>197</v>
      </c>
      <c r="AZ135" s="411">
        <v>74.2</v>
      </c>
      <c r="BA135" s="411">
        <v>63.8</v>
      </c>
      <c r="BB135" s="411">
        <v>64.3</v>
      </c>
      <c r="BC135" s="411">
        <v>99.2</v>
      </c>
      <c r="BD135" s="411">
        <v>74.7</v>
      </c>
      <c r="BE135" s="411">
        <v>80.599999999999994</v>
      </c>
      <c r="BF135" s="411">
        <v>102.5</v>
      </c>
      <c r="BG135" s="411">
        <v>70.599999999999994</v>
      </c>
      <c r="BH135" s="411">
        <v>73</v>
      </c>
      <c r="BI135" s="412" t="s">
        <v>197</v>
      </c>
      <c r="BJ135" s="412" t="s">
        <v>197</v>
      </c>
      <c r="BK135" s="412" t="s">
        <v>197</v>
      </c>
      <c r="BL135" s="412" t="s">
        <v>197</v>
      </c>
      <c r="BM135" s="412" t="s">
        <v>197</v>
      </c>
      <c r="BN135" s="412" t="s">
        <v>197</v>
      </c>
      <c r="BO135" s="412" t="s">
        <v>197</v>
      </c>
      <c r="BP135" s="412" t="s">
        <v>197</v>
      </c>
      <c r="BQ135" s="412" t="s">
        <v>197</v>
      </c>
      <c r="BR135" s="412" t="s">
        <v>197</v>
      </c>
      <c r="BS135" s="412" t="s">
        <v>197</v>
      </c>
      <c r="BT135" s="412" t="s">
        <v>197</v>
      </c>
      <c r="BU135" s="412" t="s">
        <v>197</v>
      </c>
      <c r="BV135" s="412" t="s">
        <v>197</v>
      </c>
      <c r="BW135" s="412" t="s">
        <v>197</v>
      </c>
      <c r="BX135" s="412" t="s">
        <v>197</v>
      </c>
      <c r="BY135" s="412" t="s">
        <v>197</v>
      </c>
      <c r="BZ135" s="412" t="s">
        <v>197</v>
      </c>
      <c r="CA135" s="412" t="s">
        <v>197</v>
      </c>
      <c r="CB135" s="412" t="s">
        <v>197</v>
      </c>
      <c r="CC135" s="412" t="s">
        <v>197</v>
      </c>
      <c r="CD135" s="412" t="s">
        <v>197</v>
      </c>
      <c r="CE135" s="412" t="s">
        <v>197</v>
      </c>
      <c r="CF135" s="412" t="s">
        <v>197</v>
      </c>
      <c r="CG135" s="412" t="s">
        <v>197</v>
      </c>
      <c r="CH135" s="412" t="s">
        <v>197</v>
      </c>
      <c r="CI135" s="412" t="s">
        <v>197</v>
      </c>
      <c r="CJ135" s="412" t="s">
        <v>197</v>
      </c>
      <c r="CK135" s="412" t="s">
        <v>197</v>
      </c>
      <c r="CL135" s="412" t="s">
        <v>197</v>
      </c>
      <c r="CM135" s="412" t="s">
        <v>197</v>
      </c>
      <c r="CN135" s="412" t="s">
        <v>197</v>
      </c>
      <c r="CO135" s="412" t="s">
        <v>197</v>
      </c>
      <c r="CP135" s="412" t="s">
        <v>197</v>
      </c>
      <c r="CQ135" s="412" t="s">
        <v>197</v>
      </c>
      <c r="CR135" s="412" t="s">
        <v>197</v>
      </c>
      <c r="CS135" s="412" t="s">
        <v>197</v>
      </c>
      <c r="CT135" s="412" t="s">
        <v>197</v>
      </c>
      <c r="CU135" s="412" t="s">
        <v>197</v>
      </c>
      <c r="CV135" s="412" t="s">
        <v>197</v>
      </c>
      <c r="CW135" s="412" t="s">
        <v>197</v>
      </c>
      <c r="CX135" s="412" t="s">
        <v>197</v>
      </c>
      <c r="CY135" s="412" t="s">
        <v>197</v>
      </c>
      <c r="CZ135" s="412" t="s">
        <v>197</v>
      </c>
      <c r="DA135" s="412" t="s">
        <v>197</v>
      </c>
      <c r="DB135" s="412" t="s">
        <v>197</v>
      </c>
      <c r="DC135" s="412" t="s">
        <v>197</v>
      </c>
      <c r="DD135" s="412" t="s">
        <v>197</v>
      </c>
      <c r="DE135" s="412" t="s">
        <v>197</v>
      </c>
      <c r="DF135" s="412" t="s">
        <v>197</v>
      </c>
      <c r="DG135" s="412" t="s">
        <v>197</v>
      </c>
      <c r="DH135" s="412" t="s">
        <v>197</v>
      </c>
      <c r="DI135" s="412" t="s">
        <v>197</v>
      </c>
      <c r="DJ135" s="412" t="s">
        <v>197</v>
      </c>
      <c r="DK135" s="412" t="s">
        <v>197</v>
      </c>
      <c r="DL135" s="412" t="s">
        <v>197</v>
      </c>
      <c r="DM135" s="412" t="s">
        <v>197</v>
      </c>
      <c r="DN135" s="412" t="s">
        <v>197</v>
      </c>
      <c r="DO135" s="412" t="s">
        <v>197</v>
      </c>
      <c r="DP135" s="412" t="s">
        <v>197</v>
      </c>
      <c r="DQ135" s="412" t="s">
        <v>197</v>
      </c>
      <c r="DR135" s="412" t="s">
        <v>197</v>
      </c>
      <c r="DS135" s="412" t="s">
        <v>197</v>
      </c>
      <c r="DT135" s="412" t="s">
        <v>197</v>
      </c>
      <c r="DU135" s="412" t="s">
        <v>197</v>
      </c>
      <c r="DV135" s="412" t="s">
        <v>197</v>
      </c>
      <c r="DW135" s="412" t="s">
        <v>197</v>
      </c>
      <c r="DX135" s="412" t="s">
        <v>197</v>
      </c>
      <c r="DY135" s="412" t="s">
        <v>197</v>
      </c>
      <c r="DZ135" s="412" t="s">
        <v>197</v>
      </c>
      <c r="EA135" s="412" t="s">
        <v>197</v>
      </c>
      <c r="EB135" s="412" t="s">
        <v>197</v>
      </c>
      <c r="EC135" s="412" t="s">
        <v>197</v>
      </c>
      <c r="ED135" s="412" t="s">
        <v>197</v>
      </c>
      <c r="EE135" s="412" t="s">
        <v>197</v>
      </c>
      <c r="EF135" s="412" t="s">
        <v>197</v>
      </c>
      <c r="EG135" s="412" t="s">
        <v>197</v>
      </c>
      <c r="EH135" s="412" t="s">
        <v>197</v>
      </c>
      <c r="EI135" s="412" t="s">
        <v>197</v>
      </c>
      <c r="EJ135" s="412" t="s">
        <v>197</v>
      </c>
      <c r="EK135" s="412" t="s">
        <v>197</v>
      </c>
      <c r="EL135" s="412" t="s">
        <v>197</v>
      </c>
      <c r="EM135" s="412" t="s">
        <v>197</v>
      </c>
      <c r="EN135" s="412" t="s">
        <v>197</v>
      </c>
      <c r="EO135" s="412" t="s">
        <v>197</v>
      </c>
      <c r="EP135" s="412" t="s">
        <v>197</v>
      </c>
      <c r="EQ135" s="412" t="s">
        <v>197</v>
      </c>
      <c r="ER135" s="412" t="s">
        <v>197</v>
      </c>
      <c r="ES135" s="412" t="s">
        <v>197</v>
      </c>
      <c r="ET135" s="411">
        <v>19.2</v>
      </c>
      <c r="EU135" s="412" t="s">
        <v>197</v>
      </c>
      <c r="EV135" s="411">
        <v>62.5</v>
      </c>
      <c r="EW135" s="411">
        <v>80.3</v>
      </c>
      <c r="EX135" s="411">
        <v>74.599999999999994</v>
      </c>
      <c r="EY135" s="412" t="s">
        <v>197</v>
      </c>
      <c r="EZ135" s="411">
        <v>60.3</v>
      </c>
      <c r="FA135" s="411">
        <v>51.2</v>
      </c>
      <c r="FB135" s="411">
        <v>54.7</v>
      </c>
      <c r="FC135" s="412" t="s">
        <v>197</v>
      </c>
      <c r="FD135" s="411">
        <v>109.1</v>
      </c>
      <c r="FE135" s="411">
        <v>61.4</v>
      </c>
      <c r="FF135" s="411">
        <v>81.7</v>
      </c>
      <c r="FG135" s="412" t="s">
        <v>197</v>
      </c>
      <c r="FH135" s="412" t="s">
        <v>197</v>
      </c>
      <c r="FI135" s="412" t="s">
        <v>197</v>
      </c>
      <c r="FJ135" s="412" t="s">
        <v>197</v>
      </c>
      <c r="FK135" s="412" t="s">
        <v>197</v>
      </c>
      <c r="FL135" s="412" t="s">
        <v>197</v>
      </c>
      <c r="FM135" s="411">
        <v>115.2</v>
      </c>
      <c r="FN135" s="411">
        <v>176.1</v>
      </c>
      <c r="FO135" s="411">
        <v>140.6</v>
      </c>
      <c r="FP135" s="411">
        <v>61.6</v>
      </c>
      <c r="FQ135" s="411">
        <v>50.9</v>
      </c>
      <c r="FR135" s="411">
        <v>54.6</v>
      </c>
      <c r="FS135" s="411">
        <v>96.4</v>
      </c>
      <c r="FT135" s="411">
        <v>107.2</v>
      </c>
      <c r="FU135" s="411">
        <v>100.5</v>
      </c>
      <c r="FV135" s="412" t="s">
        <v>197</v>
      </c>
      <c r="FW135" s="412" t="s">
        <v>197</v>
      </c>
      <c r="FX135" s="411">
        <v>83.4</v>
      </c>
      <c r="FY135" s="411">
        <v>75.400000000000006</v>
      </c>
      <c r="FZ135" s="411">
        <v>75.5</v>
      </c>
      <c r="GA135" s="411">
        <v>57.3</v>
      </c>
      <c r="GB135" s="411">
        <v>93.5</v>
      </c>
      <c r="GC135" s="411">
        <v>86.4</v>
      </c>
      <c r="GD135" s="412" t="s">
        <v>197</v>
      </c>
      <c r="GE135" s="412" t="s">
        <v>197</v>
      </c>
      <c r="GF135" s="412" t="s">
        <v>197</v>
      </c>
      <c r="GG135" s="411">
        <v>271.10000000000002</v>
      </c>
      <c r="GH135" s="411">
        <v>166.6</v>
      </c>
      <c r="GI135" s="411">
        <v>167.3</v>
      </c>
      <c r="GJ135" s="412" t="s">
        <v>197</v>
      </c>
      <c r="GK135" s="412" t="s">
        <v>197</v>
      </c>
      <c r="GL135" s="412" t="s">
        <v>197</v>
      </c>
      <c r="GM135" s="412" t="s">
        <v>197</v>
      </c>
      <c r="GN135" s="412" t="s">
        <v>197</v>
      </c>
      <c r="GO135" s="412" t="s">
        <v>197</v>
      </c>
      <c r="GP135" s="412" t="s">
        <v>197</v>
      </c>
      <c r="GQ135" s="412" t="s">
        <v>197</v>
      </c>
      <c r="GR135" s="412" t="s">
        <v>197</v>
      </c>
      <c r="GS135" s="411">
        <v>76.2</v>
      </c>
      <c r="GT135" s="411">
        <v>24.3</v>
      </c>
      <c r="GU135" s="411">
        <v>34.799999999999997</v>
      </c>
      <c r="GV135" s="412" t="s">
        <v>197</v>
      </c>
      <c r="GW135" s="412" t="s">
        <v>197</v>
      </c>
      <c r="GX135" s="412" t="s">
        <v>197</v>
      </c>
      <c r="GY135" s="411">
        <v>53</v>
      </c>
      <c r="GZ135" s="411">
        <v>73.2</v>
      </c>
      <c r="HA135" s="411">
        <v>63.2</v>
      </c>
      <c r="HB135" s="411">
        <v>44.5</v>
      </c>
      <c r="HC135" s="411">
        <v>89.6</v>
      </c>
      <c r="HD135" s="411">
        <v>75.8</v>
      </c>
      <c r="HE135" s="412" t="s">
        <v>197</v>
      </c>
      <c r="HF135" s="412" t="s">
        <v>197</v>
      </c>
      <c r="HG135" s="412" t="s">
        <v>197</v>
      </c>
      <c r="HH135" s="412" t="s">
        <v>197</v>
      </c>
      <c r="HI135" s="412" t="s">
        <v>197</v>
      </c>
      <c r="HJ135" s="412" t="s">
        <v>197</v>
      </c>
      <c r="HK135" s="412" t="s">
        <v>197</v>
      </c>
      <c r="HL135" s="412" t="s">
        <v>197</v>
      </c>
      <c r="HM135" s="412" t="s">
        <v>197</v>
      </c>
      <c r="HN135" s="412" t="s">
        <v>197</v>
      </c>
      <c r="HO135" s="412" t="s">
        <v>197</v>
      </c>
      <c r="HP135" s="412" t="s">
        <v>197</v>
      </c>
      <c r="HQ135" s="412" t="s">
        <v>197</v>
      </c>
      <c r="HR135" s="412" t="s">
        <v>197</v>
      </c>
      <c r="HS135" s="412" t="s">
        <v>197</v>
      </c>
      <c r="HT135" s="412" t="s">
        <v>197</v>
      </c>
      <c r="HU135" s="411">
        <v>111.9</v>
      </c>
      <c r="HV135" s="411">
        <v>84</v>
      </c>
      <c r="HW135" s="411">
        <v>85.7</v>
      </c>
      <c r="HX135" s="412" t="s">
        <v>197</v>
      </c>
      <c r="HY135" s="412" t="s">
        <v>197</v>
      </c>
      <c r="HZ135" s="412" t="s">
        <v>197</v>
      </c>
      <c r="IA135" s="412" t="s">
        <v>197</v>
      </c>
      <c r="IB135" s="412" t="s">
        <v>197</v>
      </c>
      <c r="IC135" s="412" t="s">
        <v>197</v>
      </c>
      <c r="ID135" s="411">
        <v>55.9</v>
      </c>
      <c r="IE135" s="412" t="s">
        <v>197</v>
      </c>
      <c r="IF135" s="412" t="s">
        <v>197</v>
      </c>
      <c r="IG135" s="412" t="s">
        <v>197</v>
      </c>
      <c r="IH135" s="411">
        <v>67.8</v>
      </c>
      <c r="II135" s="412" t="s">
        <v>197</v>
      </c>
      <c r="IJ135" s="412" t="s">
        <v>197</v>
      </c>
      <c r="IK135" s="412" t="s">
        <v>197</v>
      </c>
      <c r="IL135" s="412" t="s">
        <v>197</v>
      </c>
      <c r="IM135" s="412" t="s">
        <v>197</v>
      </c>
      <c r="IN135" s="412" t="s">
        <v>197</v>
      </c>
      <c r="IO135" s="412" t="s">
        <v>197</v>
      </c>
      <c r="IP135" s="412" t="s">
        <v>197</v>
      </c>
      <c r="IQ135" s="412" t="s">
        <v>197</v>
      </c>
      <c r="IR135" s="411">
        <v>150.9</v>
      </c>
      <c r="IS135" s="411">
        <v>118</v>
      </c>
      <c r="IT135" s="411">
        <v>130.4</v>
      </c>
      <c r="IU135" s="412" t="s">
        <v>197</v>
      </c>
      <c r="IV135" s="412" t="s">
        <v>197</v>
      </c>
      <c r="IW135" s="412" t="s">
        <v>197</v>
      </c>
      <c r="IX135" s="412" t="s">
        <v>197</v>
      </c>
      <c r="IY135" s="412" t="s">
        <v>197</v>
      </c>
      <c r="IZ135" s="412" t="s">
        <v>197</v>
      </c>
      <c r="JA135" s="412" t="s">
        <v>197</v>
      </c>
      <c r="JB135" s="412" t="s">
        <v>197</v>
      </c>
      <c r="JC135" s="412" t="s">
        <v>197</v>
      </c>
      <c r="JD135" s="412" t="s">
        <v>197</v>
      </c>
      <c r="JE135" s="412" t="s">
        <v>197</v>
      </c>
      <c r="JF135" s="49" t="s">
        <v>87</v>
      </c>
      <c r="JG135" s="49">
        <v>30.3</v>
      </c>
      <c r="JH135" s="49" t="s">
        <v>87</v>
      </c>
      <c r="JI135" s="49">
        <v>47.9</v>
      </c>
      <c r="JJ135" s="49">
        <v>41.6</v>
      </c>
      <c r="JK135" s="49">
        <v>56.7</v>
      </c>
      <c r="JL135" s="49">
        <v>56.3</v>
      </c>
      <c r="JM135" s="49">
        <v>68.8</v>
      </c>
      <c r="JN135" s="49">
        <v>85.7</v>
      </c>
      <c r="JO135" s="49" t="s">
        <v>87</v>
      </c>
    </row>
    <row r="136" spans="1:275">
      <c r="A136" s="45"/>
      <c r="B136" s="46" t="s">
        <v>1852</v>
      </c>
      <c r="C136" s="300" t="s">
        <v>1350</v>
      </c>
      <c r="D136" s="46" t="s">
        <v>128</v>
      </c>
      <c r="E136" s="300" t="s">
        <v>14</v>
      </c>
      <c r="F136" s="47" t="s">
        <v>197</v>
      </c>
      <c r="G136" s="47" t="s">
        <v>197</v>
      </c>
      <c r="H136" s="411">
        <v>106.2</v>
      </c>
      <c r="I136" s="411">
        <v>116.6</v>
      </c>
      <c r="J136" s="411">
        <v>122.9</v>
      </c>
      <c r="K136" s="412" t="s">
        <v>197</v>
      </c>
      <c r="L136" s="411">
        <v>166.1</v>
      </c>
      <c r="M136" s="411">
        <v>152.5</v>
      </c>
      <c r="N136" s="411">
        <v>92.3</v>
      </c>
      <c r="O136" s="412" t="s">
        <v>197</v>
      </c>
      <c r="P136" s="411">
        <v>96.1</v>
      </c>
      <c r="Q136" s="411">
        <v>159.30000000000001</v>
      </c>
      <c r="R136" s="411">
        <v>128.5</v>
      </c>
      <c r="S136" s="411">
        <v>67.900000000000006</v>
      </c>
      <c r="T136" s="411">
        <v>86.2</v>
      </c>
      <c r="U136" s="412" t="s">
        <v>197</v>
      </c>
      <c r="V136" s="412" t="s">
        <v>197</v>
      </c>
      <c r="W136" s="412" t="s">
        <v>197</v>
      </c>
      <c r="X136" s="412" t="s">
        <v>197</v>
      </c>
      <c r="Y136" s="412" t="s">
        <v>197</v>
      </c>
      <c r="Z136" s="411">
        <v>137.9</v>
      </c>
      <c r="AA136" s="411">
        <v>114.8</v>
      </c>
      <c r="AB136" s="412" t="s">
        <v>197</v>
      </c>
      <c r="AC136" s="412" t="s">
        <v>197</v>
      </c>
      <c r="AD136" s="412" t="s">
        <v>197</v>
      </c>
      <c r="AE136" s="411">
        <v>79.5</v>
      </c>
      <c r="AF136" s="411">
        <v>105.5</v>
      </c>
      <c r="AG136" s="411">
        <v>85</v>
      </c>
      <c r="AH136" s="411">
        <v>65</v>
      </c>
      <c r="AI136" s="412" t="s">
        <v>197</v>
      </c>
      <c r="AJ136" s="412" t="s">
        <v>197</v>
      </c>
      <c r="AK136" s="412" t="s">
        <v>197</v>
      </c>
      <c r="AL136" s="412" t="s">
        <v>197</v>
      </c>
      <c r="AM136" s="412" t="s">
        <v>197</v>
      </c>
      <c r="AN136" s="412" t="s">
        <v>197</v>
      </c>
      <c r="AO136" s="412" t="s">
        <v>197</v>
      </c>
      <c r="AP136" s="412" t="s">
        <v>197</v>
      </c>
      <c r="AQ136" s="411">
        <v>305.39999999999998</v>
      </c>
      <c r="AR136" s="411">
        <v>169.9</v>
      </c>
      <c r="AS136" s="412" t="s">
        <v>197</v>
      </c>
      <c r="AT136" s="411">
        <v>97.4</v>
      </c>
      <c r="AU136" s="412" t="s">
        <v>197</v>
      </c>
      <c r="AV136" s="411">
        <v>98.4</v>
      </c>
      <c r="AW136" s="412" t="s">
        <v>197</v>
      </c>
      <c r="AX136" s="412" t="s">
        <v>197</v>
      </c>
      <c r="AY136" s="412" t="s">
        <v>197</v>
      </c>
      <c r="AZ136" s="411">
        <v>108.1</v>
      </c>
      <c r="BA136" s="411">
        <v>105.2</v>
      </c>
      <c r="BB136" s="411">
        <v>105.3</v>
      </c>
      <c r="BC136" s="411">
        <v>88.6</v>
      </c>
      <c r="BD136" s="411">
        <v>99.1</v>
      </c>
      <c r="BE136" s="411">
        <v>96.6</v>
      </c>
      <c r="BF136" s="411">
        <v>86.2</v>
      </c>
      <c r="BG136" s="411">
        <v>103.9</v>
      </c>
      <c r="BH136" s="411">
        <v>102.6</v>
      </c>
      <c r="BI136" s="411">
        <v>17.5</v>
      </c>
      <c r="BJ136" s="411">
        <v>18.899999999999999</v>
      </c>
      <c r="BK136" s="411">
        <v>18.2</v>
      </c>
      <c r="BL136" s="412" t="s">
        <v>197</v>
      </c>
      <c r="BM136" s="412" t="s">
        <v>197</v>
      </c>
      <c r="BN136" s="412" t="s">
        <v>197</v>
      </c>
      <c r="BO136" s="412" t="s">
        <v>197</v>
      </c>
      <c r="BP136" s="412" t="s">
        <v>197</v>
      </c>
      <c r="BQ136" s="412" t="s">
        <v>197</v>
      </c>
      <c r="BR136" s="412" t="s">
        <v>197</v>
      </c>
      <c r="BS136" s="412" t="s">
        <v>197</v>
      </c>
      <c r="BT136" s="412" t="s">
        <v>197</v>
      </c>
      <c r="BU136" s="412" t="s">
        <v>197</v>
      </c>
      <c r="BV136" s="412" t="s">
        <v>197</v>
      </c>
      <c r="BW136" s="412" t="s">
        <v>197</v>
      </c>
      <c r="BX136" s="412" t="s">
        <v>197</v>
      </c>
      <c r="BY136" s="412" t="s">
        <v>197</v>
      </c>
      <c r="BZ136" s="412" t="s">
        <v>197</v>
      </c>
      <c r="CA136" s="412" t="s">
        <v>197</v>
      </c>
      <c r="CB136" s="412" t="s">
        <v>197</v>
      </c>
      <c r="CC136" s="412" t="s">
        <v>197</v>
      </c>
      <c r="CD136" s="412" t="s">
        <v>197</v>
      </c>
      <c r="CE136" s="412" t="s">
        <v>197</v>
      </c>
      <c r="CF136" s="412" t="s">
        <v>197</v>
      </c>
      <c r="CG136" s="412" t="s">
        <v>197</v>
      </c>
      <c r="CH136" s="412" t="s">
        <v>197</v>
      </c>
      <c r="CI136" s="412" t="s">
        <v>197</v>
      </c>
      <c r="CJ136" s="412" t="s">
        <v>197</v>
      </c>
      <c r="CK136" s="412" t="s">
        <v>197</v>
      </c>
      <c r="CL136" s="412" t="s">
        <v>197</v>
      </c>
      <c r="CM136" s="412" t="s">
        <v>197</v>
      </c>
      <c r="CN136" s="412" t="s">
        <v>197</v>
      </c>
      <c r="CO136" s="412" t="s">
        <v>197</v>
      </c>
      <c r="CP136" s="412" t="s">
        <v>197</v>
      </c>
      <c r="CQ136" s="412" t="s">
        <v>197</v>
      </c>
      <c r="CR136" s="412" t="s">
        <v>197</v>
      </c>
      <c r="CS136" s="412" t="s">
        <v>197</v>
      </c>
      <c r="CT136" s="412" t="s">
        <v>197</v>
      </c>
      <c r="CU136" s="412" t="s">
        <v>197</v>
      </c>
      <c r="CV136" s="412" t="s">
        <v>197</v>
      </c>
      <c r="CW136" s="412" t="s">
        <v>197</v>
      </c>
      <c r="CX136" s="412" t="s">
        <v>197</v>
      </c>
      <c r="CY136" s="412" t="s">
        <v>197</v>
      </c>
      <c r="CZ136" s="412" t="s">
        <v>197</v>
      </c>
      <c r="DA136" s="412" t="s">
        <v>197</v>
      </c>
      <c r="DB136" s="412" t="s">
        <v>197</v>
      </c>
      <c r="DC136" s="412" t="s">
        <v>197</v>
      </c>
      <c r="DD136" s="412" t="s">
        <v>197</v>
      </c>
      <c r="DE136" s="412" t="s">
        <v>197</v>
      </c>
      <c r="DF136" s="412" t="s">
        <v>197</v>
      </c>
      <c r="DG136" s="412" t="s">
        <v>197</v>
      </c>
      <c r="DH136" s="412" t="s">
        <v>197</v>
      </c>
      <c r="DI136" s="412" t="s">
        <v>197</v>
      </c>
      <c r="DJ136" s="412" t="s">
        <v>197</v>
      </c>
      <c r="DK136" s="412" t="s">
        <v>197</v>
      </c>
      <c r="DL136" s="412" t="s">
        <v>197</v>
      </c>
      <c r="DM136" s="412" t="s">
        <v>197</v>
      </c>
      <c r="DN136" s="412" t="s">
        <v>197</v>
      </c>
      <c r="DO136" s="412" t="s">
        <v>197</v>
      </c>
      <c r="DP136" s="412" t="s">
        <v>197</v>
      </c>
      <c r="DQ136" s="412" t="s">
        <v>197</v>
      </c>
      <c r="DR136" s="412" t="s">
        <v>197</v>
      </c>
      <c r="DS136" s="412" t="s">
        <v>197</v>
      </c>
      <c r="DT136" s="412" t="s">
        <v>197</v>
      </c>
      <c r="DU136" s="412" t="s">
        <v>197</v>
      </c>
      <c r="DV136" s="412" t="s">
        <v>197</v>
      </c>
      <c r="DW136" s="412" t="s">
        <v>197</v>
      </c>
      <c r="DX136" s="412" t="s">
        <v>197</v>
      </c>
      <c r="DY136" s="412" t="s">
        <v>197</v>
      </c>
      <c r="DZ136" s="412" t="s">
        <v>197</v>
      </c>
      <c r="EA136" s="412" t="s">
        <v>197</v>
      </c>
      <c r="EB136" s="412" t="s">
        <v>197</v>
      </c>
      <c r="EC136" s="412" t="s">
        <v>197</v>
      </c>
      <c r="ED136" s="412" t="s">
        <v>197</v>
      </c>
      <c r="EE136" s="412" t="s">
        <v>197</v>
      </c>
      <c r="EF136" s="412" t="s">
        <v>197</v>
      </c>
      <c r="EG136" s="412" t="s">
        <v>197</v>
      </c>
      <c r="EH136" s="412" t="s">
        <v>197</v>
      </c>
      <c r="EI136" s="412" t="s">
        <v>197</v>
      </c>
      <c r="EJ136" s="412" t="s">
        <v>197</v>
      </c>
      <c r="EK136" s="412" t="s">
        <v>197</v>
      </c>
      <c r="EL136" s="412" t="s">
        <v>197</v>
      </c>
      <c r="EM136" s="412" t="s">
        <v>197</v>
      </c>
      <c r="EN136" s="412" t="s">
        <v>197</v>
      </c>
      <c r="EO136" s="412" t="s">
        <v>197</v>
      </c>
      <c r="EP136" s="412" t="s">
        <v>197</v>
      </c>
      <c r="EQ136" s="412" t="s">
        <v>197</v>
      </c>
      <c r="ER136" s="412" t="s">
        <v>197</v>
      </c>
      <c r="ES136" s="412" t="s">
        <v>197</v>
      </c>
      <c r="ET136" s="411">
        <v>28.6</v>
      </c>
      <c r="EU136" s="412" t="s">
        <v>197</v>
      </c>
      <c r="EV136" s="411">
        <v>69.400000000000006</v>
      </c>
      <c r="EW136" s="411">
        <v>123.7</v>
      </c>
      <c r="EX136" s="411">
        <v>106.3</v>
      </c>
      <c r="EY136" s="412" t="s">
        <v>197</v>
      </c>
      <c r="EZ136" s="411">
        <v>74.900000000000006</v>
      </c>
      <c r="FA136" s="411">
        <v>81.5</v>
      </c>
      <c r="FB136" s="411">
        <v>78.900000000000006</v>
      </c>
      <c r="FC136" s="412" t="s">
        <v>197</v>
      </c>
      <c r="FD136" s="411">
        <v>58.4</v>
      </c>
      <c r="FE136" s="411">
        <v>76.7</v>
      </c>
      <c r="FF136" s="411">
        <v>68.900000000000006</v>
      </c>
      <c r="FG136" s="412" t="s">
        <v>197</v>
      </c>
      <c r="FH136" s="412" t="s">
        <v>197</v>
      </c>
      <c r="FI136" s="412" t="s">
        <v>197</v>
      </c>
      <c r="FJ136" s="411">
        <v>36.799999999999997</v>
      </c>
      <c r="FK136" s="411">
        <v>55.7</v>
      </c>
      <c r="FL136" s="411">
        <v>47.3</v>
      </c>
      <c r="FM136" s="411">
        <v>61.6</v>
      </c>
      <c r="FN136" s="411">
        <v>110.5</v>
      </c>
      <c r="FO136" s="411">
        <v>82.1</v>
      </c>
      <c r="FP136" s="411">
        <v>46.5</v>
      </c>
      <c r="FQ136" s="411">
        <v>72.900000000000006</v>
      </c>
      <c r="FR136" s="411">
        <v>63.8</v>
      </c>
      <c r="FS136" s="411">
        <v>49.2</v>
      </c>
      <c r="FT136" s="411">
        <v>82.2</v>
      </c>
      <c r="FU136" s="411">
        <v>61.6</v>
      </c>
      <c r="FV136" s="411">
        <v>49.3</v>
      </c>
      <c r="FW136" s="412" t="s">
        <v>197</v>
      </c>
      <c r="FX136" s="411">
        <v>38.200000000000003</v>
      </c>
      <c r="FY136" s="411">
        <v>105.1</v>
      </c>
      <c r="FZ136" s="411">
        <v>104.4</v>
      </c>
      <c r="GA136" s="411">
        <v>63.3</v>
      </c>
      <c r="GB136" s="411">
        <v>101.5</v>
      </c>
      <c r="GC136" s="411">
        <v>94.1</v>
      </c>
      <c r="GD136" s="412" t="s">
        <v>197</v>
      </c>
      <c r="GE136" s="412" t="s">
        <v>197</v>
      </c>
      <c r="GF136" s="412" t="s">
        <v>197</v>
      </c>
      <c r="GG136" s="411">
        <v>76.599999999999994</v>
      </c>
      <c r="GH136" s="411">
        <v>197.9</v>
      </c>
      <c r="GI136" s="411">
        <v>197</v>
      </c>
      <c r="GJ136" s="412" t="s">
        <v>197</v>
      </c>
      <c r="GK136" s="412" t="s">
        <v>197</v>
      </c>
      <c r="GL136" s="412" t="s">
        <v>197</v>
      </c>
      <c r="GM136" s="412" t="s">
        <v>197</v>
      </c>
      <c r="GN136" s="412" t="s">
        <v>197</v>
      </c>
      <c r="GO136" s="412" t="s">
        <v>197</v>
      </c>
      <c r="GP136" s="412" t="s">
        <v>197</v>
      </c>
      <c r="GQ136" s="412" t="s">
        <v>197</v>
      </c>
      <c r="GR136" s="412" t="s">
        <v>197</v>
      </c>
      <c r="GS136" s="412" t="s">
        <v>197</v>
      </c>
      <c r="GT136" s="412" t="s">
        <v>197</v>
      </c>
      <c r="GU136" s="412" t="s">
        <v>197</v>
      </c>
      <c r="GV136" s="412" t="s">
        <v>197</v>
      </c>
      <c r="GW136" s="412" t="s">
        <v>197</v>
      </c>
      <c r="GX136" s="412" t="s">
        <v>197</v>
      </c>
      <c r="GY136" s="411">
        <v>68.5</v>
      </c>
      <c r="GZ136" s="411">
        <v>97.4</v>
      </c>
      <c r="HA136" s="411">
        <v>83.2</v>
      </c>
      <c r="HB136" s="411">
        <v>61.3</v>
      </c>
      <c r="HC136" s="411">
        <v>135</v>
      </c>
      <c r="HD136" s="411">
        <v>112.5</v>
      </c>
      <c r="HE136" s="412" t="s">
        <v>197</v>
      </c>
      <c r="HF136" s="412" t="s">
        <v>197</v>
      </c>
      <c r="HG136" s="412" t="s">
        <v>197</v>
      </c>
      <c r="HH136" s="412" t="s">
        <v>197</v>
      </c>
      <c r="HI136" s="411">
        <v>179.7</v>
      </c>
      <c r="HJ136" s="411">
        <v>250</v>
      </c>
      <c r="HK136" s="411">
        <v>215.6</v>
      </c>
      <c r="HL136" s="411">
        <v>170.7</v>
      </c>
      <c r="HM136" s="411">
        <v>303.5</v>
      </c>
      <c r="HN136" s="411">
        <v>265.7</v>
      </c>
      <c r="HO136" s="412" t="s">
        <v>197</v>
      </c>
      <c r="HP136" s="412" t="s">
        <v>197</v>
      </c>
      <c r="HQ136" s="412" t="s">
        <v>197</v>
      </c>
      <c r="HR136" s="412" t="s">
        <v>197</v>
      </c>
      <c r="HS136" s="412" t="s">
        <v>197</v>
      </c>
      <c r="HT136" s="412" t="s">
        <v>197</v>
      </c>
      <c r="HU136" s="411">
        <v>70.8</v>
      </c>
      <c r="HV136" s="411">
        <v>114.6</v>
      </c>
      <c r="HW136" s="411">
        <v>111.9</v>
      </c>
      <c r="HX136" s="412" t="s">
        <v>197</v>
      </c>
      <c r="HY136" s="412" t="s">
        <v>197</v>
      </c>
      <c r="HZ136" s="411">
        <v>231.6</v>
      </c>
      <c r="IA136" s="412" t="s">
        <v>197</v>
      </c>
      <c r="IB136" s="412" t="s">
        <v>197</v>
      </c>
      <c r="IC136" s="412" t="s">
        <v>197</v>
      </c>
      <c r="ID136" s="411">
        <v>117.9</v>
      </c>
      <c r="IE136" s="412" t="s">
        <v>197</v>
      </c>
      <c r="IF136" s="412" t="s">
        <v>197</v>
      </c>
      <c r="IG136" s="412" t="s">
        <v>197</v>
      </c>
      <c r="IH136" s="411">
        <v>67.400000000000006</v>
      </c>
      <c r="II136" s="412" t="s">
        <v>197</v>
      </c>
      <c r="IJ136" s="412" t="s">
        <v>197</v>
      </c>
      <c r="IK136" s="412" t="s">
        <v>197</v>
      </c>
      <c r="IL136" s="412" t="s">
        <v>197</v>
      </c>
      <c r="IM136" s="412" t="s">
        <v>197</v>
      </c>
      <c r="IN136" s="412" t="s">
        <v>197</v>
      </c>
      <c r="IO136" s="412" t="s">
        <v>197</v>
      </c>
      <c r="IP136" s="412" t="s">
        <v>197</v>
      </c>
      <c r="IQ136" s="411">
        <v>270.3</v>
      </c>
      <c r="IR136" s="411">
        <v>166.7</v>
      </c>
      <c r="IS136" s="411">
        <v>139.9</v>
      </c>
      <c r="IT136" s="411">
        <v>150</v>
      </c>
      <c r="IU136" s="412" t="s">
        <v>197</v>
      </c>
      <c r="IV136" s="412" t="s">
        <v>197</v>
      </c>
      <c r="IW136" s="412" t="s">
        <v>197</v>
      </c>
      <c r="IX136" s="412" t="s">
        <v>197</v>
      </c>
      <c r="IY136" s="412" t="s">
        <v>197</v>
      </c>
      <c r="IZ136" s="412" t="s">
        <v>197</v>
      </c>
      <c r="JA136" s="412" t="s">
        <v>197</v>
      </c>
      <c r="JB136" s="412" t="s">
        <v>197</v>
      </c>
      <c r="JC136" s="412" t="s">
        <v>197</v>
      </c>
      <c r="JD136" s="412" t="s">
        <v>197</v>
      </c>
      <c r="JE136" s="412" t="s">
        <v>197</v>
      </c>
      <c r="JF136" s="49" t="s">
        <v>87</v>
      </c>
      <c r="JG136" s="49" t="s">
        <v>87</v>
      </c>
      <c r="JH136" s="49" t="s">
        <v>87</v>
      </c>
      <c r="JI136" s="49">
        <v>110.9</v>
      </c>
      <c r="JJ136" s="49">
        <v>96.7</v>
      </c>
      <c r="JK136" s="49">
        <v>110.7</v>
      </c>
      <c r="JL136" s="49">
        <v>86.2</v>
      </c>
      <c r="JM136" s="49">
        <v>43.7</v>
      </c>
      <c r="JN136" s="49">
        <v>60.4</v>
      </c>
      <c r="JO136" s="49">
        <v>122</v>
      </c>
    </row>
    <row r="137" spans="1:275">
      <c r="A137" s="45"/>
      <c r="B137" s="46" t="s">
        <v>1853</v>
      </c>
      <c r="C137" s="300" t="s">
        <v>1351</v>
      </c>
      <c r="D137" s="46" t="s">
        <v>128</v>
      </c>
      <c r="E137" s="300" t="s">
        <v>14</v>
      </c>
      <c r="F137" s="47" t="s">
        <v>197</v>
      </c>
      <c r="G137" s="47" t="s">
        <v>197</v>
      </c>
      <c r="H137" s="412" t="s">
        <v>197</v>
      </c>
      <c r="I137" s="412" t="s">
        <v>197</v>
      </c>
      <c r="J137" s="412" t="s">
        <v>197</v>
      </c>
      <c r="K137" s="412" t="s">
        <v>197</v>
      </c>
      <c r="L137" s="412" t="s">
        <v>197</v>
      </c>
      <c r="M137" s="412" t="s">
        <v>197</v>
      </c>
      <c r="N137" s="412" t="s">
        <v>197</v>
      </c>
      <c r="O137" s="412" t="s">
        <v>197</v>
      </c>
      <c r="P137" s="412" t="s">
        <v>197</v>
      </c>
      <c r="Q137" s="412" t="s">
        <v>197</v>
      </c>
      <c r="R137" s="412" t="s">
        <v>197</v>
      </c>
      <c r="S137" s="412" t="s">
        <v>197</v>
      </c>
      <c r="T137" s="412" t="s">
        <v>197</v>
      </c>
      <c r="U137" s="412" t="s">
        <v>197</v>
      </c>
      <c r="V137" s="412" t="s">
        <v>197</v>
      </c>
      <c r="W137" s="412" t="s">
        <v>197</v>
      </c>
      <c r="X137" s="412" t="s">
        <v>197</v>
      </c>
      <c r="Y137" s="412" t="s">
        <v>197</v>
      </c>
      <c r="Z137" s="412" t="s">
        <v>197</v>
      </c>
      <c r="AA137" s="412" t="s">
        <v>197</v>
      </c>
      <c r="AB137" s="412" t="s">
        <v>197</v>
      </c>
      <c r="AC137" s="412" t="s">
        <v>197</v>
      </c>
      <c r="AD137" s="412" t="s">
        <v>197</v>
      </c>
      <c r="AE137" s="412" t="s">
        <v>197</v>
      </c>
      <c r="AF137" s="412" t="s">
        <v>197</v>
      </c>
      <c r="AG137" s="412" t="s">
        <v>197</v>
      </c>
      <c r="AH137" s="412" t="s">
        <v>197</v>
      </c>
      <c r="AI137" s="412" t="s">
        <v>197</v>
      </c>
      <c r="AJ137" s="412" t="s">
        <v>197</v>
      </c>
      <c r="AK137" s="412" t="s">
        <v>197</v>
      </c>
      <c r="AL137" s="412" t="s">
        <v>197</v>
      </c>
      <c r="AM137" s="412" t="s">
        <v>197</v>
      </c>
      <c r="AN137" s="412" t="s">
        <v>197</v>
      </c>
      <c r="AO137" s="412" t="s">
        <v>197</v>
      </c>
      <c r="AP137" s="412" t="s">
        <v>197</v>
      </c>
      <c r="AQ137" s="412" t="s">
        <v>197</v>
      </c>
      <c r="AR137" s="412" t="s">
        <v>197</v>
      </c>
      <c r="AS137" s="412" t="s">
        <v>197</v>
      </c>
      <c r="AT137" s="412" t="s">
        <v>197</v>
      </c>
      <c r="AU137" s="412" t="s">
        <v>197</v>
      </c>
      <c r="AV137" s="412" t="s">
        <v>197</v>
      </c>
      <c r="AW137" s="412" t="s">
        <v>197</v>
      </c>
      <c r="AX137" s="412" t="s">
        <v>197</v>
      </c>
      <c r="AY137" s="412" t="s">
        <v>197</v>
      </c>
      <c r="AZ137" s="411">
        <v>45.3</v>
      </c>
      <c r="BA137" s="411">
        <v>65.900000000000006</v>
      </c>
      <c r="BB137" s="411">
        <v>65</v>
      </c>
      <c r="BC137" s="411">
        <v>61.4</v>
      </c>
      <c r="BD137" s="411">
        <v>42.8</v>
      </c>
      <c r="BE137" s="411">
        <v>47.4</v>
      </c>
      <c r="BF137" s="411">
        <v>64.900000000000006</v>
      </c>
      <c r="BG137" s="411">
        <v>60.5</v>
      </c>
      <c r="BH137" s="411">
        <v>60.8</v>
      </c>
      <c r="BI137" s="412" t="s">
        <v>197</v>
      </c>
      <c r="BJ137" s="412" t="s">
        <v>197</v>
      </c>
      <c r="BK137" s="412" t="s">
        <v>197</v>
      </c>
      <c r="BL137" s="412" t="s">
        <v>197</v>
      </c>
      <c r="BM137" s="412" t="s">
        <v>197</v>
      </c>
      <c r="BN137" s="412" t="s">
        <v>197</v>
      </c>
      <c r="BO137" s="412" t="s">
        <v>197</v>
      </c>
      <c r="BP137" s="412" t="s">
        <v>197</v>
      </c>
      <c r="BQ137" s="412" t="s">
        <v>197</v>
      </c>
      <c r="BR137" s="412" t="s">
        <v>197</v>
      </c>
      <c r="BS137" s="412" t="s">
        <v>197</v>
      </c>
      <c r="BT137" s="412" t="s">
        <v>197</v>
      </c>
      <c r="BU137" s="412" t="s">
        <v>197</v>
      </c>
      <c r="BV137" s="412" t="s">
        <v>197</v>
      </c>
      <c r="BW137" s="412" t="s">
        <v>197</v>
      </c>
      <c r="BX137" s="412" t="s">
        <v>197</v>
      </c>
      <c r="BY137" s="412" t="s">
        <v>197</v>
      </c>
      <c r="BZ137" s="412" t="s">
        <v>197</v>
      </c>
      <c r="CA137" s="412" t="s">
        <v>197</v>
      </c>
      <c r="CB137" s="412" t="s">
        <v>197</v>
      </c>
      <c r="CC137" s="412" t="s">
        <v>197</v>
      </c>
      <c r="CD137" s="412" t="s">
        <v>197</v>
      </c>
      <c r="CE137" s="412" t="s">
        <v>197</v>
      </c>
      <c r="CF137" s="412" t="s">
        <v>197</v>
      </c>
      <c r="CG137" s="412" t="s">
        <v>197</v>
      </c>
      <c r="CH137" s="412" t="s">
        <v>197</v>
      </c>
      <c r="CI137" s="412" t="s">
        <v>197</v>
      </c>
      <c r="CJ137" s="412" t="s">
        <v>197</v>
      </c>
      <c r="CK137" s="412" t="s">
        <v>197</v>
      </c>
      <c r="CL137" s="412" t="s">
        <v>197</v>
      </c>
      <c r="CM137" s="412" t="s">
        <v>197</v>
      </c>
      <c r="CN137" s="412" t="s">
        <v>197</v>
      </c>
      <c r="CO137" s="412" t="s">
        <v>197</v>
      </c>
      <c r="CP137" s="412" t="s">
        <v>197</v>
      </c>
      <c r="CQ137" s="412" t="s">
        <v>197</v>
      </c>
      <c r="CR137" s="412" t="s">
        <v>197</v>
      </c>
      <c r="CS137" s="412" t="s">
        <v>197</v>
      </c>
      <c r="CT137" s="412" t="s">
        <v>197</v>
      </c>
      <c r="CU137" s="412" t="s">
        <v>197</v>
      </c>
      <c r="CV137" s="412" t="s">
        <v>197</v>
      </c>
      <c r="CW137" s="412" t="s">
        <v>197</v>
      </c>
      <c r="CX137" s="412" t="s">
        <v>197</v>
      </c>
      <c r="CY137" s="412" t="s">
        <v>197</v>
      </c>
      <c r="CZ137" s="412" t="s">
        <v>197</v>
      </c>
      <c r="DA137" s="412" t="s">
        <v>197</v>
      </c>
      <c r="DB137" s="412" t="s">
        <v>197</v>
      </c>
      <c r="DC137" s="412" t="s">
        <v>197</v>
      </c>
      <c r="DD137" s="412" t="s">
        <v>197</v>
      </c>
      <c r="DE137" s="412" t="s">
        <v>197</v>
      </c>
      <c r="DF137" s="412" t="s">
        <v>197</v>
      </c>
      <c r="DG137" s="412" t="s">
        <v>197</v>
      </c>
      <c r="DH137" s="412" t="s">
        <v>197</v>
      </c>
      <c r="DI137" s="412" t="s">
        <v>197</v>
      </c>
      <c r="DJ137" s="412" t="s">
        <v>197</v>
      </c>
      <c r="DK137" s="412" t="s">
        <v>197</v>
      </c>
      <c r="DL137" s="412" t="s">
        <v>197</v>
      </c>
      <c r="DM137" s="412" t="s">
        <v>197</v>
      </c>
      <c r="DN137" s="412" t="s">
        <v>197</v>
      </c>
      <c r="DO137" s="412" t="s">
        <v>197</v>
      </c>
      <c r="DP137" s="412" t="s">
        <v>197</v>
      </c>
      <c r="DQ137" s="412" t="s">
        <v>197</v>
      </c>
      <c r="DR137" s="412" t="s">
        <v>197</v>
      </c>
      <c r="DS137" s="412" t="s">
        <v>197</v>
      </c>
      <c r="DT137" s="412" t="s">
        <v>197</v>
      </c>
      <c r="DU137" s="412" t="s">
        <v>197</v>
      </c>
      <c r="DV137" s="412" t="s">
        <v>197</v>
      </c>
      <c r="DW137" s="412" t="s">
        <v>197</v>
      </c>
      <c r="DX137" s="412" t="s">
        <v>197</v>
      </c>
      <c r="DY137" s="412" t="s">
        <v>197</v>
      </c>
      <c r="DZ137" s="412" t="s">
        <v>197</v>
      </c>
      <c r="EA137" s="412" t="s">
        <v>197</v>
      </c>
      <c r="EB137" s="412" t="s">
        <v>197</v>
      </c>
      <c r="EC137" s="412" t="s">
        <v>197</v>
      </c>
      <c r="ED137" s="412" t="s">
        <v>197</v>
      </c>
      <c r="EE137" s="412" t="s">
        <v>197</v>
      </c>
      <c r="EF137" s="412" t="s">
        <v>197</v>
      </c>
      <c r="EG137" s="412" t="s">
        <v>197</v>
      </c>
      <c r="EH137" s="412" t="s">
        <v>197</v>
      </c>
      <c r="EI137" s="412" t="s">
        <v>197</v>
      </c>
      <c r="EJ137" s="412" t="s">
        <v>197</v>
      </c>
      <c r="EK137" s="412" t="s">
        <v>197</v>
      </c>
      <c r="EL137" s="412" t="s">
        <v>197</v>
      </c>
      <c r="EM137" s="412" t="s">
        <v>197</v>
      </c>
      <c r="EN137" s="412" t="s">
        <v>197</v>
      </c>
      <c r="EO137" s="412" t="s">
        <v>197</v>
      </c>
      <c r="EP137" s="412" t="s">
        <v>197</v>
      </c>
      <c r="EQ137" s="412" t="s">
        <v>197</v>
      </c>
      <c r="ER137" s="412" t="s">
        <v>197</v>
      </c>
      <c r="ES137" s="412" t="s">
        <v>197</v>
      </c>
      <c r="ET137" s="412" t="s">
        <v>197</v>
      </c>
      <c r="EU137" s="412" t="s">
        <v>197</v>
      </c>
      <c r="EV137" s="411">
        <v>28</v>
      </c>
      <c r="EW137" s="411">
        <v>64</v>
      </c>
      <c r="EX137" s="411">
        <v>52.2</v>
      </c>
      <c r="EY137" s="412" t="s">
        <v>197</v>
      </c>
      <c r="EZ137" s="412" t="s">
        <v>197</v>
      </c>
      <c r="FA137" s="412" t="s">
        <v>197</v>
      </c>
      <c r="FB137" s="412" t="s">
        <v>197</v>
      </c>
      <c r="FC137" s="412" t="s">
        <v>197</v>
      </c>
      <c r="FD137" s="412" t="s">
        <v>197</v>
      </c>
      <c r="FE137" s="412" t="s">
        <v>197</v>
      </c>
      <c r="FF137" s="412" t="s">
        <v>197</v>
      </c>
      <c r="FG137" s="412" t="s">
        <v>197</v>
      </c>
      <c r="FH137" s="412" t="s">
        <v>197</v>
      </c>
      <c r="FI137" s="412" t="s">
        <v>197</v>
      </c>
      <c r="FJ137" s="412" t="s">
        <v>197</v>
      </c>
      <c r="FK137" s="412" t="s">
        <v>197</v>
      </c>
      <c r="FL137" s="412" t="s">
        <v>197</v>
      </c>
      <c r="FM137" s="411">
        <v>7</v>
      </c>
      <c r="FN137" s="411">
        <v>42.3</v>
      </c>
      <c r="FO137" s="411">
        <v>21.6</v>
      </c>
      <c r="FP137" s="412" t="s">
        <v>197</v>
      </c>
      <c r="FQ137" s="412" t="s">
        <v>197</v>
      </c>
      <c r="FR137" s="412" t="s">
        <v>197</v>
      </c>
      <c r="FS137" s="412" t="s">
        <v>197</v>
      </c>
      <c r="FT137" s="412" t="s">
        <v>197</v>
      </c>
      <c r="FU137" s="412" t="s">
        <v>197</v>
      </c>
      <c r="FV137" s="412" t="s">
        <v>197</v>
      </c>
      <c r="FW137" s="412" t="s">
        <v>197</v>
      </c>
      <c r="FX137" s="412" t="s">
        <v>197</v>
      </c>
      <c r="FY137" s="412" t="s">
        <v>197</v>
      </c>
      <c r="FZ137" s="412" t="s">
        <v>197</v>
      </c>
      <c r="GA137" s="411">
        <v>31.6</v>
      </c>
      <c r="GB137" s="411">
        <v>84.9</v>
      </c>
      <c r="GC137" s="411">
        <v>74.400000000000006</v>
      </c>
      <c r="GD137" s="412" t="s">
        <v>197</v>
      </c>
      <c r="GE137" s="412" t="s">
        <v>197</v>
      </c>
      <c r="GF137" s="412" t="s">
        <v>197</v>
      </c>
      <c r="GG137" s="412" t="s">
        <v>197</v>
      </c>
      <c r="GH137" s="412" t="s">
        <v>197</v>
      </c>
      <c r="GI137" s="412" t="s">
        <v>197</v>
      </c>
      <c r="GJ137" s="412" t="s">
        <v>197</v>
      </c>
      <c r="GK137" s="412" t="s">
        <v>197</v>
      </c>
      <c r="GL137" s="412" t="s">
        <v>197</v>
      </c>
      <c r="GM137" s="412" t="s">
        <v>197</v>
      </c>
      <c r="GN137" s="412" t="s">
        <v>197</v>
      </c>
      <c r="GO137" s="412" t="s">
        <v>197</v>
      </c>
      <c r="GP137" s="412" t="s">
        <v>197</v>
      </c>
      <c r="GQ137" s="412" t="s">
        <v>197</v>
      </c>
      <c r="GR137" s="412" t="s">
        <v>197</v>
      </c>
      <c r="GS137" s="412" t="s">
        <v>197</v>
      </c>
      <c r="GT137" s="412" t="s">
        <v>197</v>
      </c>
      <c r="GU137" s="412" t="s">
        <v>197</v>
      </c>
      <c r="GV137" s="412" t="s">
        <v>197</v>
      </c>
      <c r="GW137" s="412" t="s">
        <v>197</v>
      </c>
      <c r="GX137" s="412" t="s">
        <v>197</v>
      </c>
      <c r="GY137" s="412" t="s">
        <v>197</v>
      </c>
      <c r="GZ137" s="412" t="s">
        <v>197</v>
      </c>
      <c r="HA137" s="412" t="s">
        <v>197</v>
      </c>
      <c r="HB137" s="412" t="s">
        <v>197</v>
      </c>
      <c r="HC137" s="412" t="s">
        <v>197</v>
      </c>
      <c r="HD137" s="412" t="s">
        <v>197</v>
      </c>
      <c r="HE137" s="412" t="s">
        <v>197</v>
      </c>
      <c r="HF137" s="412" t="s">
        <v>197</v>
      </c>
      <c r="HG137" s="412" t="s">
        <v>197</v>
      </c>
      <c r="HH137" s="412" t="s">
        <v>197</v>
      </c>
      <c r="HI137" s="412" t="s">
        <v>197</v>
      </c>
      <c r="HJ137" s="412" t="s">
        <v>197</v>
      </c>
      <c r="HK137" s="412" t="s">
        <v>197</v>
      </c>
      <c r="HL137" s="412" t="s">
        <v>197</v>
      </c>
      <c r="HM137" s="412" t="s">
        <v>197</v>
      </c>
      <c r="HN137" s="412" t="s">
        <v>197</v>
      </c>
      <c r="HO137" s="412" t="s">
        <v>197</v>
      </c>
      <c r="HP137" s="412" t="s">
        <v>197</v>
      </c>
      <c r="HQ137" s="412" t="s">
        <v>197</v>
      </c>
      <c r="HR137" s="412" t="s">
        <v>197</v>
      </c>
      <c r="HS137" s="412" t="s">
        <v>197</v>
      </c>
      <c r="HT137" s="412" t="s">
        <v>197</v>
      </c>
      <c r="HU137" s="411">
        <v>158.69999999999999</v>
      </c>
      <c r="HV137" s="411">
        <v>116.8</v>
      </c>
      <c r="HW137" s="411">
        <v>119.6</v>
      </c>
      <c r="HX137" s="412" t="s">
        <v>197</v>
      </c>
      <c r="HY137" s="412" t="s">
        <v>197</v>
      </c>
      <c r="HZ137" s="412" t="s">
        <v>197</v>
      </c>
      <c r="IA137" s="412" t="s">
        <v>197</v>
      </c>
      <c r="IB137" s="412" t="s">
        <v>197</v>
      </c>
      <c r="IC137" s="412" t="s">
        <v>197</v>
      </c>
      <c r="ID137" s="412" t="s">
        <v>197</v>
      </c>
      <c r="IE137" s="412" t="s">
        <v>197</v>
      </c>
      <c r="IF137" s="412" t="s">
        <v>197</v>
      </c>
      <c r="IG137" s="412" t="s">
        <v>197</v>
      </c>
      <c r="IH137" s="412" t="s">
        <v>197</v>
      </c>
      <c r="II137" s="412" t="s">
        <v>197</v>
      </c>
      <c r="IJ137" s="412" t="s">
        <v>197</v>
      </c>
      <c r="IK137" s="412" t="s">
        <v>197</v>
      </c>
      <c r="IL137" s="412" t="s">
        <v>197</v>
      </c>
      <c r="IM137" s="412" t="s">
        <v>197</v>
      </c>
      <c r="IN137" s="412" t="s">
        <v>197</v>
      </c>
      <c r="IO137" s="412" t="s">
        <v>197</v>
      </c>
      <c r="IP137" s="412" t="s">
        <v>197</v>
      </c>
      <c r="IQ137" s="412" t="s">
        <v>197</v>
      </c>
      <c r="IR137" s="412" t="s">
        <v>197</v>
      </c>
      <c r="IS137" s="412" t="s">
        <v>197</v>
      </c>
      <c r="IT137" s="412" t="s">
        <v>197</v>
      </c>
      <c r="IU137" s="412" t="s">
        <v>197</v>
      </c>
      <c r="IV137" s="412" t="s">
        <v>197</v>
      </c>
      <c r="IW137" s="412" t="s">
        <v>197</v>
      </c>
      <c r="IX137" s="412" t="s">
        <v>197</v>
      </c>
      <c r="IY137" s="412" t="s">
        <v>197</v>
      </c>
      <c r="IZ137" s="412" t="s">
        <v>197</v>
      </c>
      <c r="JA137" s="412" t="s">
        <v>197</v>
      </c>
      <c r="JB137" s="412" t="s">
        <v>197</v>
      </c>
      <c r="JC137" s="412" t="s">
        <v>197</v>
      </c>
      <c r="JD137" s="412" t="s">
        <v>197</v>
      </c>
      <c r="JE137" s="412" t="s">
        <v>197</v>
      </c>
      <c r="JF137" s="49" t="s">
        <v>87</v>
      </c>
      <c r="JG137" s="49" t="s">
        <v>87</v>
      </c>
      <c r="JH137" s="49" t="s">
        <v>87</v>
      </c>
      <c r="JI137" s="49" t="s">
        <v>87</v>
      </c>
      <c r="JJ137" s="49">
        <v>48.9</v>
      </c>
      <c r="JK137" s="49">
        <v>21.4</v>
      </c>
      <c r="JL137" s="49">
        <v>14.9</v>
      </c>
      <c r="JM137" s="49">
        <v>10.1</v>
      </c>
      <c r="JN137" s="49" t="s">
        <v>87</v>
      </c>
      <c r="JO137" s="49" t="s">
        <v>87</v>
      </c>
    </row>
    <row r="138" spans="1:275">
      <c r="A138" s="45"/>
      <c r="B138" s="46" t="s">
        <v>1854</v>
      </c>
      <c r="C138" s="300" t="s">
        <v>1352</v>
      </c>
      <c r="D138" s="46" t="s">
        <v>102</v>
      </c>
      <c r="E138" s="300" t="s">
        <v>15</v>
      </c>
      <c r="F138" s="47" t="s">
        <v>197</v>
      </c>
      <c r="G138" s="47" t="s">
        <v>197</v>
      </c>
      <c r="H138" s="411">
        <v>97.8</v>
      </c>
      <c r="I138" s="411">
        <v>89.3</v>
      </c>
      <c r="J138" s="411">
        <v>50.7</v>
      </c>
      <c r="K138" s="412" t="s">
        <v>197</v>
      </c>
      <c r="L138" s="411">
        <v>76.599999999999994</v>
      </c>
      <c r="M138" s="412" t="s">
        <v>197</v>
      </c>
      <c r="N138" s="412" t="s">
        <v>197</v>
      </c>
      <c r="O138" s="412" t="s">
        <v>197</v>
      </c>
      <c r="P138" s="412" t="s">
        <v>197</v>
      </c>
      <c r="Q138" s="412" t="s">
        <v>197</v>
      </c>
      <c r="R138" s="411">
        <v>173.6</v>
      </c>
      <c r="S138" s="412" t="s">
        <v>197</v>
      </c>
      <c r="T138" s="412" t="s">
        <v>197</v>
      </c>
      <c r="U138" s="412" t="s">
        <v>197</v>
      </c>
      <c r="V138" s="412" t="s">
        <v>197</v>
      </c>
      <c r="W138" s="412" t="s">
        <v>197</v>
      </c>
      <c r="X138" s="412" t="s">
        <v>197</v>
      </c>
      <c r="Y138" s="412" t="s">
        <v>197</v>
      </c>
      <c r="Z138" s="411">
        <v>136.80000000000001</v>
      </c>
      <c r="AA138" s="411">
        <v>250.8</v>
      </c>
      <c r="AB138" s="412" t="s">
        <v>197</v>
      </c>
      <c r="AC138" s="412" t="s">
        <v>197</v>
      </c>
      <c r="AD138" s="412" t="s">
        <v>197</v>
      </c>
      <c r="AE138" s="411">
        <v>34.4</v>
      </c>
      <c r="AF138" s="412" t="s">
        <v>197</v>
      </c>
      <c r="AG138" s="411">
        <v>85.3</v>
      </c>
      <c r="AH138" s="411">
        <v>119.1</v>
      </c>
      <c r="AI138" s="412" t="s">
        <v>197</v>
      </c>
      <c r="AJ138" s="412" t="s">
        <v>197</v>
      </c>
      <c r="AK138" s="412" t="s">
        <v>197</v>
      </c>
      <c r="AL138" s="412" t="s">
        <v>197</v>
      </c>
      <c r="AM138" s="412" t="s">
        <v>197</v>
      </c>
      <c r="AN138" s="412" t="s">
        <v>197</v>
      </c>
      <c r="AO138" s="412" t="s">
        <v>197</v>
      </c>
      <c r="AP138" s="412" t="s">
        <v>197</v>
      </c>
      <c r="AQ138" s="412" t="s">
        <v>197</v>
      </c>
      <c r="AR138" s="412" t="s">
        <v>197</v>
      </c>
      <c r="AS138" s="412" t="s">
        <v>197</v>
      </c>
      <c r="AT138" s="411">
        <v>91.1</v>
      </c>
      <c r="AU138" s="412" t="s">
        <v>197</v>
      </c>
      <c r="AV138" s="412" t="s">
        <v>197</v>
      </c>
      <c r="AW138" s="412" t="s">
        <v>197</v>
      </c>
      <c r="AX138" s="412" t="s">
        <v>197</v>
      </c>
      <c r="AY138" s="412" t="s">
        <v>197</v>
      </c>
      <c r="AZ138" s="411">
        <v>133.30000000000001</v>
      </c>
      <c r="BA138" s="411">
        <v>87.6</v>
      </c>
      <c r="BB138" s="411">
        <v>89.7</v>
      </c>
      <c r="BC138" s="411">
        <v>51.9</v>
      </c>
      <c r="BD138" s="411">
        <v>53.2</v>
      </c>
      <c r="BE138" s="411">
        <v>52.9</v>
      </c>
      <c r="BF138" s="411">
        <v>105</v>
      </c>
      <c r="BG138" s="411">
        <v>68.7</v>
      </c>
      <c r="BH138" s="411">
        <v>71.400000000000006</v>
      </c>
      <c r="BI138" s="411">
        <v>84.2</v>
      </c>
      <c r="BJ138" s="411">
        <v>40.6</v>
      </c>
      <c r="BK138" s="411">
        <v>62.9</v>
      </c>
      <c r="BL138" s="412" t="s">
        <v>197</v>
      </c>
      <c r="BM138" s="412" t="s">
        <v>197</v>
      </c>
      <c r="BN138" s="412" t="s">
        <v>197</v>
      </c>
      <c r="BO138" s="412" t="s">
        <v>197</v>
      </c>
      <c r="BP138" s="412" t="s">
        <v>197</v>
      </c>
      <c r="BQ138" s="412" t="s">
        <v>197</v>
      </c>
      <c r="BR138" s="412" t="s">
        <v>197</v>
      </c>
      <c r="BS138" s="412" t="s">
        <v>197</v>
      </c>
      <c r="BT138" s="412" t="s">
        <v>197</v>
      </c>
      <c r="BU138" s="412" t="s">
        <v>197</v>
      </c>
      <c r="BV138" s="412" t="s">
        <v>197</v>
      </c>
      <c r="BW138" s="412" t="s">
        <v>197</v>
      </c>
      <c r="BX138" s="412" t="s">
        <v>197</v>
      </c>
      <c r="BY138" s="412" t="s">
        <v>197</v>
      </c>
      <c r="BZ138" s="412" t="s">
        <v>197</v>
      </c>
      <c r="CA138" s="412" t="s">
        <v>197</v>
      </c>
      <c r="CB138" s="412" t="s">
        <v>197</v>
      </c>
      <c r="CC138" s="412" t="s">
        <v>197</v>
      </c>
      <c r="CD138" s="412" t="s">
        <v>197</v>
      </c>
      <c r="CE138" s="412" t="s">
        <v>197</v>
      </c>
      <c r="CF138" s="412" t="s">
        <v>197</v>
      </c>
      <c r="CG138" s="412" t="s">
        <v>197</v>
      </c>
      <c r="CH138" s="412" t="s">
        <v>197</v>
      </c>
      <c r="CI138" s="412" t="s">
        <v>197</v>
      </c>
      <c r="CJ138" s="412" t="s">
        <v>197</v>
      </c>
      <c r="CK138" s="412" t="s">
        <v>197</v>
      </c>
      <c r="CL138" s="412" t="s">
        <v>197</v>
      </c>
      <c r="CM138" s="412" t="s">
        <v>197</v>
      </c>
      <c r="CN138" s="412" t="s">
        <v>197</v>
      </c>
      <c r="CO138" s="412" t="s">
        <v>197</v>
      </c>
      <c r="CP138" s="412" t="s">
        <v>197</v>
      </c>
      <c r="CQ138" s="412" t="s">
        <v>197</v>
      </c>
      <c r="CR138" s="412" t="s">
        <v>197</v>
      </c>
      <c r="CS138" s="412" t="s">
        <v>197</v>
      </c>
      <c r="CT138" s="412" t="s">
        <v>197</v>
      </c>
      <c r="CU138" s="412" t="s">
        <v>197</v>
      </c>
      <c r="CV138" s="412" t="s">
        <v>197</v>
      </c>
      <c r="CW138" s="412" t="s">
        <v>197</v>
      </c>
      <c r="CX138" s="412" t="s">
        <v>197</v>
      </c>
      <c r="CY138" s="412" t="s">
        <v>197</v>
      </c>
      <c r="CZ138" s="412" t="s">
        <v>197</v>
      </c>
      <c r="DA138" s="412" t="s">
        <v>197</v>
      </c>
      <c r="DB138" s="412" t="s">
        <v>197</v>
      </c>
      <c r="DC138" s="412" t="s">
        <v>197</v>
      </c>
      <c r="DD138" s="412" t="s">
        <v>197</v>
      </c>
      <c r="DE138" s="412" t="s">
        <v>197</v>
      </c>
      <c r="DF138" s="412" t="s">
        <v>197</v>
      </c>
      <c r="DG138" s="412" t="s">
        <v>197</v>
      </c>
      <c r="DH138" s="412" t="s">
        <v>197</v>
      </c>
      <c r="DI138" s="412" t="s">
        <v>197</v>
      </c>
      <c r="DJ138" s="412" t="s">
        <v>197</v>
      </c>
      <c r="DK138" s="412" t="s">
        <v>197</v>
      </c>
      <c r="DL138" s="412" t="s">
        <v>197</v>
      </c>
      <c r="DM138" s="412" t="s">
        <v>197</v>
      </c>
      <c r="DN138" s="412" t="s">
        <v>197</v>
      </c>
      <c r="DO138" s="412" t="s">
        <v>197</v>
      </c>
      <c r="DP138" s="412" t="s">
        <v>197</v>
      </c>
      <c r="DQ138" s="412" t="s">
        <v>197</v>
      </c>
      <c r="DR138" s="412" t="s">
        <v>197</v>
      </c>
      <c r="DS138" s="412" t="s">
        <v>197</v>
      </c>
      <c r="DT138" s="412" t="s">
        <v>197</v>
      </c>
      <c r="DU138" s="412" t="s">
        <v>197</v>
      </c>
      <c r="DV138" s="412" t="s">
        <v>197</v>
      </c>
      <c r="DW138" s="412" t="s">
        <v>197</v>
      </c>
      <c r="DX138" s="412" t="s">
        <v>197</v>
      </c>
      <c r="DY138" s="412" t="s">
        <v>197</v>
      </c>
      <c r="DZ138" s="412" t="s">
        <v>197</v>
      </c>
      <c r="EA138" s="412" t="s">
        <v>197</v>
      </c>
      <c r="EB138" s="412" t="s">
        <v>197</v>
      </c>
      <c r="EC138" s="412" t="s">
        <v>197</v>
      </c>
      <c r="ED138" s="412" t="s">
        <v>197</v>
      </c>
      <c r="EE138" s="412" t="s">
        <v>197</v>
      </c>
      <c r="EF138" s="412" t="s">
        <v>197</v>
      </c>
      <c r="EG138" s="412" t="s">
        <v>197</v>
      </c>
      <c r="EH138" s="412" t="s">
        <v>197</v>
      </c>
      <c r="EI138" s="412" t="s">
        <v>197</v>
      </c>
      <c r="EJ138" s="412" t="s">
        <v>197</v>
      </c>
      <c r="EK138" s="412" t="s">
        <v>197</v>
      </c>
      <c r="EL138" s="412" t="s">
        <v>197</v>
      </c>
      <c r="EM138" s="412" t="s">
        <v>197</v>
      </c>
      <c r="EN138" s="412" t="s">
        <v>197</v>
      </c>
      <c r="EO138" s="412" t="s">
        <v>197</v>
      </c>
      <c r="EP138" s="412" t="s">
        <v>197</v>
      </c>
      <c r="EQ138" s="412" t="s">
        <v>197</v>
      </c>
      <c r="ER138" s="412" t="s">
        <v>197</v>
      </c>
      <c r="ES138" s="412" t="s">
        <v>197</v>
      </c>
      <c r="ET138" s="412" t="s">
        <v>197</v>
      </c>
      <c r="EU138" s="412" t="s">
        <v>197</v>
      </c>
      <c r="EV138" s="411">
        <v>94.5</v>
      </c>
      <c r="EW138" s="411">
        <v>73.900000000000006</v>
      </c>
      <c r="EX138" s="411">
        <v>80.5</v>
      </c>
      <c r="EY138" s="412" t="s">
        <v>197</v>
      </c>
      <c r="EZ138" s="411">
        <v>10.5</v>
      </c>
      <c r="FA138" s="411">
        <v>92.8</v>
      </c>
      <c r="FB138" s="411">
        <v>60.6</v>
      </c>
      <c r="FC138" s="412" t="s">
        <v>197</v>
      </c>
      <c r="FD138" s="411">
        <v>44.1</v>
      </c>
      <c r="FE138" s="411">
        <v>105.3</v>
      </c>
      <c r="FF138" s="411">
        <v>79.3</v>
      </c>
      <c r="FG138" s="412" t="s">
        <v>197</v>
      </c>
      <c r="FH138" s="412" t="s">
        <v>197</v>
      </c>
      <c r="FI138" s="412" t="s">
        <v>197</v>
      </c>
      <c r="FJ138" s="412" t="s">
        <v>197</v>
      </c>
      <c r="FK138" s="412" t="s">
        <v>197</v>
      </c>
      <c r="FL138" s="412" t="s">
        <v>197</v>
      </c>
      <c r="FM138" s="411">
        <v>66.3</v>
      </c>
      <c r="FN138" s="411">
        <v>115.4</v>
      </c>
      <c r="FO138" s="411">
        <v>86.9</v>
      </c>
      <c r="FP138" s="411">
        <v>11.7</v>
      </c>
      <c r="FQ138" s="411">
        <v>102.5</v>
      </c>
      <c r="FR138" s="411">
        <v>71.099999999999994</v>
      </c>
      <c r="FS138" s="411">
        <v>112.3</v>
      </c>
      <c r="FT138" s="411">
        <v>180.1</v>
      </c>
      <c r="FU138" s="411">
        <v>137.80000000000001</v>
      </c>
      <c r="FV138" s="411">
        <v>56.6</v>
      </c>
      <c r="FW138" s="412" t="s">
        <v>197</v>
      </c>
      <c r="FX138" s="411">
        <v>151.1</v>
      </c>
      <c r="FY138" s="411">
        <v>95.9</v>
      </c>
      <c r="FZ138" s="411">
        <v>96.5</v>
      </c>
      <c r="GA138" s="411">
        <v>82</v>
      </c>
      <c r="GB138" s="411">
        <v>83.5</v>
      </c>
      <c r="GC138" s="411">
        <v>83.2</v>
      </c>
      <c r="GD138" s="412" t="s">
        <v>197</v>
      </c>
      <c r="GE138" s="412" t="s">
        <v>197</v>
      </c>
      <c r="GF138" s="412" t="s">
        <v>197</v>
      </c>
      <c r="GG138" s="412" t="s">
        <v>197</v>
      </c>
      <c r="GH138" s="411">
        <v>31.6</v>
      </c>
      <c r="GI138" s="411">
        <v>31.4</v>
      </c>
      <c r="GJ138" s="412" t="s">
        <v>197</v>
      </c>
      <c r="GK138" s="412" t="s">
        <v>197</v>
      </c>
      <c r="GL138" s="412" t="s">
        <v>197</v>
      </c>
      <c r="GM138" s="412" t="s">
        <v>197</v>
      </c>
      <c r="GN138" s="412" t="s">
        <v>197</v>
      </c>
      <c r="GO138" s="412" t="s">
        <v>197</v>
      </c>
      <c r="GP138" s="412" t="s">
        <v>197</v>
      </c>
      <c r="GQ138" s="412" t="s">
        <v>197</v>
      </c>
      <c r="GR138" s="412" t="s">
        <v>197</v>
      </c>
      <c r="GS138" s="411">
        <v>102.8</v>
      </c>
      <c r="GT138" s="411">
        <v>91.1</v>
      </c>
      <c r="GU138" s="411">
        <v>93.5</v>
      </c>
      <c r="GV138" s="412" t="s">
        <v>197</v>
      </c>
      <c r="GW138" s="412" t="s">
        <v>197</v>
      </c>
      <c r="GX138" s="412" t="s">
        <v>197</v>
      </c>
      <c r="GY138" s="411">
        <v>109.6</v>
      </c>
      <c r="GZ138" s="411">
        <v>121</v>
      </c>
      <c r="HA138" s="411">
        <v>115.4</v>
      </c>
      <c r="HB138" s="411">
        <v>57.3</v>
      </c>
      <c r="HC138" s="411">
        <v>66.5</v>
      </c>
      <c r="HD138" s="411">
        <v>63.7</v>
      </c>
      <c r="HE138" s="412" t="s">
        <v>197</v>
      </c>
      <c r="HF138" s="412" t="s">
        <v>197</v>
      </c>
      <c r="HG138" s="412" t="s">
        <v>197</v>
      </c>
      <c r="HH138" s="412" t="s">
        <v>197</v>
      </c>
      <c r="HI138" s="411">
        <v>287.5</v>
      </c>
      <c r="HJ138" s="411">
        <v>311.7</v>
      </c>
      <c r="HK138" s="411">
        <v>299.89999999999998</v>
      </c>
      <c r="HL138" s="412" t="s">
        <v>197</v>
      </c>
      <c r="HM138" s="412" t="s">
        <v>197</v>
      </c>
      <c r="HN138" s="412" t="s">
        <v>197</v>
      </c>
      <c r="HO138" s="412" t="s">
        <v>197</v>
      </c>
      <c r="HP138" s="412" t="s">
        <v>197</v>
      </c>
      <c r="HQ138" s="412" t="s">
        <v>197</v>
      </c>
      <c r="HR138" s="412" t="s">
        <v>197</v>
      </c>
      <c r="HS138" s="412" t="s">
        <v>197</v>
      </c>
      <c r="HT138" s="412" t="s">
        <v>197</v>
      </c>
      <c r="HU138" s="411">
        <v>38.4</v>
      </c>
      <c r="HV138" s="411">
        <v>73.8</v>
      </c>
      <c r="HW138" s="411">
        <v>71.7</v>
      </c>
      <c r="HX138" s="412" t="s">
        <v>197</v>
      </c>
      <c r="HY138" s="412" t="s">
        <v>197</v>
      </c>
      <c r="HZ138" s="412" t="s">
        <v>197</v>
      </c>
      <c r="IA138" s="412" t="s">
        <v>197</v>
      </c>
      <c r="IB138" s="412" t="s">
        <v>197</v>
      </c>
      <c r="IC138" s="412" t="s">
        <v>197</v>
      </c>
      <c r="ID138" s="411">
        <v>68.400000000000006</v>
      </c>
      <c r="IE138" s="412" t="s">
        <v>197</v>
      </c>
      <c r="IF138" s="412" t="s">
        <v>197</v>
      </c>
      <c r="IG138" s="412" t="s">
        <v>197</v>
      </c>
      <c r="IH138" s="411">
        <v>23.2</v>
      </c>
      <c r="II138" s="412" t="s">
        <v>197</v>
      </c>
      <c r="IJ138" s="412" t="s">
        <v>197</v>
      </c>
      <c r="IK138" s="412" t="s">
        <v>197</v>
      </c>
      <c r="IL138" s="412" t="s">
        <v>197</v>
      </c>
      <c r="IM138" s="412" t="s">
        <v>197</v>
      </c>
      <c r="IN138" s="412" t="s">
        <v>197</v>
      </c>
      <c r="IO138" s="412" t="s">
        <v>197</v>
      </c>
      <c r="IP138" s="412" t="s">
        <v>197</v>
      </c>
      <c r="IQ138" s="411">
        <v>147.6</v>
      </c>
      <c r="IR138" s="411">
        <v>185.8</v>
      </c>
      <c r="IS138" s="411">
        <v>98.5</v>
      </c>
      <c r="IT138" s="411">
        <v>131.1</v>
      </c>
      <c r="IU138" s="412" t="s">
        <v>197</v>
      </c>
      <c r="IV138" s="412" t="s">
        <v>197</v>
      </c>
      <c r="IW138" s="412" t="s">
        <v>197</v>
      </c>
      <c r="IX138" s="412" t="s">
        <v>197</v>
      </c>
      <c r="IY138" s="412" t="s">
        <v>197</v>
      </c>
      <c r="IZ138" s="412" t="s">
        <v>197</v>
      </c>
      <c r="JA138" s="412" t="s">
        <v>197</v>
      </c>
      <c r="JB138" s="412" t="s">
        <v>197</v>
      </c>
      <c r="JC138" s="412" t="s">
        <v>197</v>
      </c>
      <c r="JD138" s="412" t="s">
        <v>197</v>
      </c>
      <c r="JE138" s="412" t="s">
        <v>197</v>
      </c>
      <c r="JF138" s="49" t="s">
        <v>87</v>
      </c>
      <c r="JG138" s="49" t="s">
        <v>87</v>
      </c>
      <c r="JH138" s="49" t="s">
        <v>87</v>
      </c>
      <c r="JI138" s="49">
        <v>116.9</v>
      </c>
      <c r="JJ138" s="49">
        <v>68.8</v>
      </c>
      <c r="JK138" s="49">
        <v>73.5</v>
      </c>
      <c r="JL138" s="49">
        <v>74.900000000000006</v>
      </c>
      <c r="JM138" s="49">
        <v>39.200000000000003</v>
      </c>
      <c r="JN138" s="49">
        <v>33.9</v>
      </c>
      <c r="JO138" s="49" t="s">
        <v>87</v>
      </c>
    </row>
    <row r="139" spans="1:275">
      <c r="A139" s="45"/>
      <c r="B139" s="46" t="s">
        <v>1855</v>
      </c>
      <c r="C139" s="300" t="s">
        <v>1353</v>
      </c>
      <c r="D139" s="46" t="s">
        <v>102</v>
      </c>
      <c r="E139" s="300" t="s">
        <v>15</v>
      </c>
      <c r="F139" s="47" t="s">
        <v>197</v>
      </c>
      <c r="G139" s="47" t="s">
        <v>197</v>
      </c>
      <c r="H139" s="411">
        <v>97.5</v>
      </c>
      <c r="I139" s="411">
        <v>96</v>
      </c>
      <c r="J139" s="411">
        <v>94.8</v>
      </c>
      <c r="K139" s="411">
        <v>43.9</v>
      </c>
      <c r="L139" s="411">
        <v>163.4</v>
      </c>
      <c r="M139" s="411">
        <v>132.4</v>
      </c>
      <c r="N139" s="411">
        <v>176.6</v>
      </c>
      <c r="O139" s="411">
        <v>185.3</v>
      </c>
      <c r="P139" s="411">
        <v>179.9</v>
      </c>
      <c r="Q139" s="411">
        <v>93.8</v>
      </c>
      <c r="R139" s="411">
        <v>88.5</v>
      </c>
      <c r="S139" s="411">
        <v>142.9</v>
      </c>
      <c r="T139" s="411">
        <v>124.2</v>
      </c>
      <c r="U139" s="411">
        <v>99.2</v>
      </c>
      <c r="V139" s="411">
        <v>46.7</v>
      </c>
      <c r="W139" s="411">
        <v>100.4</v>
      </c>
      <c r="X139" s="411">
        <v>314.8</v>
      </c>
      <c r="Y139" s="411">
        <v>193.2</v>
      </c>
      <c r="Z139" s="411">
        <v>159.1</v>
      </c>
      <c r="AA139" s="411">
        <v>47.7</v>
      </c>
      <c r="AB139" s="411">
        <v>126.3</v>
      </c>
      <c r="AC139" s="411">
        <v>44.6</v>
      </c>
      <c r="AD139" s="411">
        <v>156.69999999999999</v>
      </c>
      <c r="AE139" s="411">
        <v>73.2</v>
      </c>
      <c r="AF139" s="411">
        <v>130.19999999999999</v>
      </c>
      <c r="AG139" s="411">
        <v>198.8</v>
      </c>
      <c r="AH139" s="411">
        <v>173</v>
      </c>
      <c r="AI139" s="412" t="s">
        <v>197</v>
      </c>
      <c r="AJ139" s="411">
        <v>127</v>
      </c>
      <c r="AK139" s="411">
        <v>28.9</v>
      </c>
      <c r="AL139" s="412" t="s">
        <v>197</v>
      </c>
      <c r="AM139" s="412" t="s">
        <v>197</v>
      </c>
      <c r="AN139" s="412" t="s">
        <v>197</v>
      </c>
      <c r="AO139" s="411">
        <v>28.8</v>
      </c>
      <c r="AP139" s="411">
        <v>28.5</v>
      </c>
      <c r="AQ139" s="411">
        <v>39.6</v>
      </c>
      <c r="AR139" s="411">
        <v>89.7</v>
      </c>
      <c r="AS139" s="412" t="s">
        <v>197</v>
      </c>
      <c r="AT139" s="411">
        <v>167.8</v>
      </c>
      <c r="AU139" s="412" t="s">
        <v>197</v>
      </c>
      <c r="AV139" s="411">
        <v>175.9</v>
      </c>
      <c r="AW139" s="412" t="s">
        <v>197</v>
      </c>
      <c r="AX139" s="411">
        <v>338.2</v>
      </c>
      <c r="AY139" s="412" t="s">
        <v>197</v>
      </c>
      <c r="AZ139" s="411">
        <v>129.9</v>
      </c>
      <c r="BA139" s="411">
        <v>100</v>
      </c>
      <c r="BB139" s="411">
        <v>101.4</v>
      </c>
      <c r="BC139" s="411">
        <v>106.4</v>
      </c>
      <c r="BD139" s="411">
        <v>114</v>
      </c>
      <c r="BE139" s="411">
        <v>112.3</v>
      </c>
      <c r="BF139" s="411">
        <v>102.5</v>
      </c>
      <c r="BG139" s="411">
        <v>126</v>
      </c>
      <c r="BH139" s="411">
        <v>124.3</v>
      </c>
      <c r="BI139" s="411">
        <v>217.4</v>
      </c>
      <c r="BJ139" s="411">
        <v>172.4</v>
      </c>
      <c r="BK139" s="411">
        <v>195.4</v>
      </c>
      <c r="BL139" s="411">
        <v>165.6</v>
      </c>
      <c r="BM139" s="411">
        <v>130</v>
      </c>
      <c r="BN139" s="411">
        <v>139.5</v>
      </c>
      <c r="BO139" s="412" t="s">
        <v>197</v>
      </c>
      <c r="BP139" s="412" t="s">
        <v>197</v>
      </c>
      <c r="BQ139" s="412" t="s">
        <v>197</v>
      </c>
      <c r="BR139" s="411">
        <v>104.8</v>
      </c>
      <c r="BS139" s="411">
        <v>167.7</v>
      </c>
      <c r="BT139" s="411">
        <v>138.6</v>
      </c>
      <c r="BU139" s="411">
        <v>140.6</v>
      </c>
      <c r="BV139" s="411">
        <v>88.7</v>
      </c>
      <c r="BW139" s="411">
        <v>105.1</v>
      </c>
      <c r="BX139" s="411">
        <v>116.5</v>
      </c>
      <c r="BY139" s="411">
        <v>139.4</v>
      </c>
      <c r="BZ139" s="411">
        <v>124.7</v>
      </c>
      <c r="CA139" s="411">
        <v>103.5</v>
      </c>
      <c r="CB139" s="411">
        <v>146.5</v>
      </c>
      <c r="CC139" s="411">
        <v>129.5</v>
      </c>
      <c r="CD139" s="411">
        <v>105.6</v>
      </c>
      <c r="CE139" s="411">
        <v>84.3</v>
      </c>
      <c r="CF139" s="411">
        <v>94.8</v>
      </c>
      <c r="CG139" s="412" t="s">
        <v>197</v>
      </c>
      <c r="CH139" s="412" t="s">
        <v>197</v>
      </c>
      <c r="CI139" s="412" t="s">
        <v>197</v>
      </c>
      <c r="CJ139" s="411">
        <v>107.9</v>
      </c>
      <c r="CK139" s="411">
        <v>116.6</v>
      </c>
      <c r="CL139" s="411">
        <v>113</v>
      </c>
      <c r="CM139" s="412" t="s">
        <v>197</v>
      </c>
      <c r="CN139" s="412" t="s">
        <v>197</v>
      </c>
      <c r="CO139" s="412" t="s">
        <v>197</v>
      </c>
      <c r="CP139" s="412" t="s">
        <v>197</v>
      </c>
      <c r="CQ139" s="412" t="s">
        <v>197</v>
      </c>
      <c r="CR139" s="412" t="s">
        <v>197</v>
      </c>
      <c r="CS139" s="412" t="s">
        <v>197</v>
      </c>
      <c r="CT139" s="411">
        <v>137.30000000000001</v>
      </c>
      <c r="CU139" s="411">
        <v>193</v>
      </c>
      <c r="CV139" s="411">
        <v>169.5</v>
      </c>
      <c r="CW139" s="411">
        <v>104.7</v>
      </c>
      <c r="CX139" s="411">
        <v>118.8</v>
      </c>
      <c r="CY139" s="411">
        <v>112.7</v>
      </c>
      <c r="CZ139" s="411">
        <v>127.5</v>
      </c>
      <c r="DA139" s="411">
        <v>133.9</v>
      </c>
      <c r="DB139" s="411">
        <v>78.400000000000006</v>
      </c>
      <c r="DC139" s="411">
        <v>95.8</v>
      </c>
      <c r="DD139" s="411">
        <v>128.30000000000001</v>
      </c>
      <c r="DE139" s="411">
        <v>158.6</v>
      </c>
      <c r="DF139" s="411">
        <v>139.69999999999999</v>
      </c>
      <c r="DG139" s="411">
        <v>100.8</v>
      </c>
      <c r="DH139" s="411">
        <v>141.69999999999999</v>
      </c>
      <c r="DI139" s="411">
        <v>127.5</v>
      </c>
      <c r="DJ139" s="411">
        <v>133.69999999999999</v>
      </c>
      <c r="DK139" s="411">
        <v>96.8</v>
      </c>
      <c r="DL139" s="411">
        <v>114</v>
      </c>
      <c r="DM139" s="411">
        <v>111.9</v>
      </c>
      <c r="DN139" s="411">
        <v>129.30000000000001</v>
      </c>
      <c r="DO139" s="411">
        <v>122.8</v>
      </c>
      <c r="DP139" s="412" t="s">
        <v>197</v>
      </c>
      <c r="DQ139" s="412" t="s">
        <v>197</v>
      </c>
      <c r="DR139" s="412" t="s">
        <v>197</v>
      </c>
      <c r="DS139" s="412" t="s">
        <v>197</v>
      </c>
      <c r="DT139" s="412" t="s">
        <v>197</v>
      </c>
      <c r="DU139" s="412" t="s">
        <v>197</v>
      </c>
      <c r="DV139" s="411">
        <v>90.1</v>
      </c>
      <c r="DW139" s="411">
        <v>96.8</v>
      </c>
      <c r="DX139" s="411">
        <v>94.5</v>
      </c>
      <c r="DY139" s="411">
        <v>93.1</v>
      </c>
      <c r="DZ139" s="411">
        <v>60.7</v>
      </c>
      <c r="EA139" s="411">
        <v>79.099999999999994</v>
      </c>
      <c r="EB139" s="411">
        <v>41.9</v>
      </c>
      <c r="EC139" s="411">
        <v>288</v>
      </c>
      <c r="ED139" s="411">
        <v>219.3</v>
      </c>
      <c r="EE139" s="411">
        <v>56.6</v>
      </c>
      <c r="EF139" s="411">
        <v>163.1</v>
      </c>
      <c r="EG139" s="411">
        <v>56.6</v>
      </c>
      <c r="EH139" s="411">
        <v>101.8</v>
      </c>
      <c r="EI139" s="411">
        <v>155.69999999999999</v>
      </c>
      <c r="EJ139" s="411">
        <v>163.5</v>
      </c>
      <c r="EK139" s="411">
        <v>160.69999999999999</v>
      </c>
      <c r="EL139" s="412" t="s">
        <v>197</v>
      </c>
      <c r="EM139" s="411">
        <v>166.6</v>
      </c>
      <c r="EN139" s="411">
        <v>472.4</v>
      </c>
      <c r="EO139" s="411">
        <v>318.3</v>
      </c>
      <c r="EP139" s="412" t="s">
        <v>197</v>
      </c>
      <c r="EQ139" s="412" t="s">
        <v>197</v>
      </c>
      <c r="ER139" s="412" t="s">
        <v>197</v>
      </c>
      <c r="ES139" s="411">
        <v>588.1</v>
      </c>
      <c r="ET139" s="411">
        <v>94.5</v>
      </c>
      <c r="EU139" s="412" t="s">
        <v>197</v>
      </c>
      <c r="EV139" s="411">
        <v>115</v>
      </c>
      <c r="EW139" s="411">
        <v>86.3</v>
      </c>
      <c r="EX139" s="411">
        <v>95.3</v>
      </c>
      <c r="EY139" s="411">
        <v>80</v>
      </c>
      <c r="EZ139" s="411">
        <v>47.1</v>
      </c>
      <c r="FA139" s="411">
        <v>121.1</v>
      </c>
      <c r="FB139" s="411">
        <v>92.1</v>
      </c>
      <c r="FC139" s="412" t="s">
        <v>197</v>
      </c>
      <c r="FD139" s="411">
        <v>47.7</v>
      </c>
      <c r="FE139" s="411">
        <v>140.80000000000001</v>
      </c>
      <c r="FF139" s="411">
        <v>101.3</v>
      </c>
      <c r="FG139" s="412" t="s">
        <v>197</v>
      </c>
      <c r="FH139" s="412" t="s">
        <v>197</v>
      </c>
      <c r="FI139" s="412" t="s">
        <v>197</v>
      </c>
      <c r="FJ139" s="411">
        <v>312.89999999999998</v>
      </c>
      <c r="FK139" s="411">
        <v>75.5</v>
      </c>
      <c r="FL139" s="411">
        <v>181</v>
      </c>
      <c r="FM139" s="411">
        <v>197.5</v>
      </c>
      <c r="FN139" s="411">
        <v>123.1</v>
      </c>
      <c r="FO139" s="411">
        <v>166.1</v>
      </c>
      <c r="FP139" s="411">
        <v>50.9</v>
      </c>
      <c r="FQ139" s="411">
        <v>79.2</v>
      </c>
      <c r="FR139" s="411">
        <v>69.400000000000006</v>
      </c>
      <c r="FS139" s="411">
        <v>135.9</v>
      </c>
      <c r="FT139" s="411">
        <v>91.7</v>
      </c>
      <c r="FU139" s="411">
        <v>119.3</v>
      </c>
      <c r="FV139" s="411">
        <v>119.2</v>
      </c>
      <c r="FW139" s="411">
        <v>108.2</v>
      </c>
      <c r="FX139" s="411">
        <v>157.5</v>
      </c>
      <c r="FY139" s="411">
        <v>115.3</v>
      </c>
      <c r="FZ139" s="411">
        <v>115.7</v>
      </c>
      <c r="GA139" s="411">
        <v>120.8</v>
      </c>
      <c r="GB139" s="411">
        <v>90.3</v>
      </c>
      <c r="GC139" s="411">
        <v>96.1</v>
      </c>
      <c r="GD139" s="411">
        <v>290.7</v>
      </c>
      <c r="GE139" s="411">
        <v>124.6</v>
      </c>
      <c r="GF139" s="411">
        <v>233.7</v>
      </c>
      <c r="GG139" s="411">
        <v>277</v>
      </c>
      <c r="GH139" s="411">
        <v>134.4</v>
      </c>
      <c r="GI139" s="411">
        <v>135.30000000000001</v>
      </c>
      <c r="GJ139" s="412" t="s">
        <v>197</v>
      </c>
      <c r="GK139" s="412" t="s">
        <v>197</v>
      </c>
      <c r="GL139" s="412" t="s">
        <v>197</v>
      </c>
      <c r="GM139" s="411">
        <v>77.2</v>
      </c>
      <c r="GN139" s="411">
        <v>83.7</v>
      </c>
      <c r="GO139" s="411">
        <v>81.3</v>
      </c>
      <c r="GP139" s="411">
        <v>83.6</v>
      </c>
      <c r="GQ139" s="411">
        <v>154.9</v>
      </c>
      <c r="GR139" s="411">
        <v>129.4</v>
      </c>
      <c r="GS139" s="411">
        <v>45.4</v>
      </c>
      <c r="GT139" s="411">
        <v>123.2</v>
      </c>
      <c r="GU139" s="411">
        <v>107.5</v>
      </c>
      <c r="GV139" s="412" t="s">
        <v>197</v>
      </c>
      <c r="GW139" s="412" t="s">
        <v>197</v>
      </c>
      <c r="GX139" s="412" t="s">
        <v>197</v>
      </c>
      <c r="GY139" s="411">
        <v>127.7</v>
      </c>
      <c r="GZ139" s="411">
        <v>150.30000000000001</v>
      </c>
      <c r="HA139" s="411">
        <v>139.19999999999999</v>
      </c>
      <c r="HB139" s="411">
        <v>113</v>
      </c>
      <c r="HC139" s="411">
        <v>88.4</v>
      </c>
      <c r="HD139" s="411">
        <v>95.9</v>
      </c>
      <c r="HE139" s="411">
        <v>42.9</v>
      </c>
      <c r="HF139" s="411">
        <v>203.2</v>
      </c>
      <c r="HG139" s="411">
        <v>194.4</v>
      </c>
      <c r="HH139" s="412" t="s">
        <v>197</v>
      </c>
      <c r="HI139" s="411">
        <v>101.8</v>
      </c>
      <c r="HJ139" s="411">
        <v>127.4</v>
      </c>
      <c r="HK139" s="411">
        <v>115</v>
      </c>
      <c r="HL139" s="411">
        <v>98.9</v>
      </c>
      <c r="HM139" s="411">
        <v>79.5</v>
      </c>
      <c r="HN139" s="411">
        <v>85</v>
      </c>
      <c r="HO139" s="412" t="s">
        <v>197</v>
      </c>
      <c r="HP139" s="412" t="s">
        <v>197</v>
      </c>
      <c r="HQ139" s="412" t="s">
        <v>197</v>
      </c>
      <c r="HR139" s="412" t="s">
        <v>197</v>
      </c>
      <c r="HS139" s="412" t="s">
        <v>197</v>
      </c>
      <c r="HT139" s="412" t="s">
        <v>197</v>
      </c>
      <c r="HU139" s="411">
        <v>65.099999999999994</v>
      </c>
      <c r="HV139" s="411">
        <v>84.2</v>
      </c>
      <c r="HW139" s="411">
        <v>83.1</v>
      </c>
      <c r="HX139" s="412" t="s">
        <v>197</v>
      </c>
      <c r="HY139" s="412" t="s">
        <v>197</v>
      </c>
      <c r="HZ139" s="411">
        <v>282.7</v>
      </c>
      <c r="IA139" s="411">
        <v>92.4</v>
      </c>
      <c r="IB139" s="411">
        <v>108.2</v>
      </c>
      <c r="IC139" s="411">
        <v>99.7</v>
      </c>
      <c r="ID139" s="411">
        <v>131.19999999999999</v>
      </c>
      <c r="IE139" s="412" t="s">
        <v>197</v>
      </c>
      <c r="IF139" s="412" t="s">
        <v>197</v>
      </c>
      <c r="IG139" s="411">
        <v>268</v>
      </c>
      <c r="IH139" s="411">
        <v>50.5</v>
      </c>
      <c r="II139" s="412" t="s">
        <v>197</v>
      </c>
      <c r="IJ139" s="412" t="s">
        <v>197</v>
      </c>
      <c r="IK139" s="412" t="s">
        <v>197</v>
      </c>
      <c r="IL139" s="412" t="s">
        <v>197</v>
      </c>
      <c r="IM139" s="412" t="s">
        <v>197</v>
      </c>
      <c r="IN139" s="412" t="s">
        <v>197</v>
      </c>
      <c r="IO139" s="412" t="s">
        <v>197</v>
      </c>
      <c r="IP139" s="412" t="s">
        <v>197</v>
      </c>
      <c r="IQ139" s="411">
        <v>106.3</v>
      </c>
      <c r="IR139" s="411">
        <v>160.69999999999999</v>
      </c>
      <c r="IS139" s="411">
        <v>146.30000000000001</v>
      </c>
      <c r="IT139" s="411">
        <v>151.69999999999999</v>
      </c>
      <c r="IU139" s="411">
        <v>101.6</v>
      </c>
      <c r="IV139" s="411">
        <v>58.6</v>
      </c>
      <c r="IW139" s="411">
        <v>67.599999999999994</v>
      </c>
      <c r="IX139" s="412" t="s">
        <v>197</v>
      </c>
      <c r="IY139" s="411">
        <v>162.4</v>
      </c>
      <c r="IZ139" s="411">
        <v>171.1</v>
      </c>
      <c r="JA139" s="411">
        <v>176.4</v>
      </c>
      <c r="JB139" s="411">
        <v>195</v>
      </c>
      <c r="JC139" s="411">
        <v>83.6</v>
      </c>
      <c r="JD139" s="411">
        <v>86.9</v>
      </c>
      <c r="JE139" s="411">
        <v>86.1</v>
      </c>
      <c r="JF139" s="48" t="s">
        <v>87</v>
      </c>
      <c r="JG139" s="48" t="s">
        <v>87</v>
      </c>
      <c r="JH139" s="48">
        <v>167.3</v>
      </c>
      <c r="JI139" s="48">
        <v>125.4</v>
      </c>
      <c r="JJ139" s="48">
        <v>56.1</v>
      </c>
      <c r="JK139" s="48">
        <v>62.7</v>
      </c>
      <c r="JL139" s="48">
        <v>75</v>
      </c>
      <c r="JM139" s="48">
        <v>50.7</v>
      </c>
      <c r="JN139" s="48">
        <v>55.7</v>
      </c>
      <c r="JO139" s="48">
        <v>30.7</v>
      </c>
    </row>
    <row r="140" spans="1:275">
      <c r="A140" s="45"/>
      <c r="B140" s="46" t="s">
        <v>1856</v>
      </c>
      <c r="C140" s="300" t="s">
        <v>1354</v>
      </c>
      <c r="D140" s="46" t="s">
        <v>102</v>
      </c>
      <c r="E140" s="300" t="s">
        <v>15</v>
      </c>
      <c r="F140" s="47" t="s">
        <v>197</v>
      </c>
      <c r="G140" s="47" t="s">
        <v>197</v>
      </c>
      <c r="H140" s="411">
        <v>102.7</v>
      </c>
      <c r="I140" s="411">
        <v>104.4</v>
      </c>
      <c r="J140" s="411">
        <v>71.8</v>
      </c>
      <c r="K140" s="411">
        <v>98.1</v>
      </c>
      <c r="L140" s="411">
        <v>95.8</v>
      </c>
      <c r="M140" s="411">
        <v>129.4</v>
      </c>
      <c r="N140" s="411">
        <v>143.30000000000001</v>
      </c>
      <c r="O140" s="411">
        <v>148.9</v>
      </c>
      <c r="P140" s="411">
        <v>80.099999999999994</v>
      </c>
      <c r="Q140" s="412" t="s">
        <v>197</v>
      </c>
      <c r="R140" s="411">
        <v>79.599999999999994</v>
      </c>
      <c r="S140" s="411">
        <v>109.9</v>
      </c>
      <c r="T140" s="412" t="s">
        <v>197</v>
      </c>
      <c r="U140" s="411">
        <v>85.6</v>
      </c>
      <c r="V140" s="412" t="s">
        <v>197</v>
      </c>
      <c r="W140" s="411">
        <v>51.8</v>
      </c>
      <c r="X140" s="412" t="s">
        <v>197</v>
      </c>
      <c r="Y140" s="412" t="s">
        <v>197</v>
      </c>
      <c r="Z140" s="411">
        <v>113.7</v>
      </c>
      <c r="AA140" s="411">
        <v>25.8</v>
      </c>
      <c r="AB140" s="411">
        <v>82.6</v>
      </c>
      <c r="AC140" s="412" t="s">
        <v>197</v>
      </c>
      <c r="AD140" s="412" t="s">
        <v>197</v>
      </c>
      <c r="AE140" s="411">
        <v>78.7</v>
      </c>
      <c r="AF140" s="411">
        <v>122.1</v>
      </c>
      <c r="AG140" s="411">
        <v>136.6</v>
      </c>
      <c r="AH140" s="411">
        <v>105.3</v>
      </c>
      <c r="AI140" s="412" t="s">
        <v>197</v>
      </c>
      <c r="AJ140" s="412" t="s">
        <v>197</v>
      </c>
      <c r="AK140" s="411">
        <v>183.6</v>
      </c>
      <c r="AL140" s="412" t="s">
        <v>197</v>
      </c>
      <c r="AM140" s="412" t="s">
        <v>197</v>
      </c>
      <c r="AN140" s="411">
        <v>685.1</v>
      </c>
      <c r="AO140" s="411">
        <v>111.6</v>
      </c>
      <c r="AP140" s="411">
        <v>117.4</v>
      </c>
      <c r="AQ140" s="411">
        <v>19.899999999999999</v>
      </c>
      <c r="AR140" s="411">
        <v>60</v>
      </c>
      <c r="AS140" s="412" t="s">
        <v>197</v>
      </c>
      <c r="AT140" s="411">
        <v>104.2</v>
      </c>
      <c r="AU140" s="412" t="s">
        <v>197</v>
      </c>
      <c r="AV140" s="411">
        <v>65.900000000000006</v>
      </c>
      <c r="AW140" s="412" t="s">
        <v>197</v>
      </c>
      <c r="AX140" s="412" t="s">
        <v>197</v>
      </c>
      <c r="AY140" s="412" t="s">
        <v>197</v>
      </c>
      <c r="AZ140" s="411">
        <v>96.9</v>
      </c>
      <c r="BA140" s="411">
        <v>68</v>
      </c>
      <c r="BB140" s="411">
        <v>69.3</v>
      </c>
      <c r="BC140" s="411">
        <v>87.3</v>
      </c>
      <c r="BD140" s="411">
        <v>74.599999999999994</v>
      </c>
      <c r="BE140" s="411">
        <v>77.5</v>
      </c>
      <c r="BF140" s="411">
        <v>83.7</v>
      </c>
      <c r="BG140" s="411">
        <v>82.7</v>
      </c>
      <c r="BH140" s="411">
        <v>82.7</v>
      </c>
      <c r="BI140" s="411">
        <v>54.8</v>
      </c>
      <c r="BJ140" s="411">
        <v>53.5</v>
      </c>
      <c r="BK140" s="411">
        <v>54.2</v>
      </c>
      <c r="BL140" s="411">
        <v>16.7</v>
      </c>
      <c r="BM140" s="411">
        <v>52.1</v>
      </c>
      <c r="BN140" s="411">
        <v>42.6</v>
      </c>
      <c r="BO140" s="412" t="s">
        <v>197</v>
      </c>
      <c r="BP140" s="412" t="s">
        <v>197</v>
      </c>
      <c r="BQ140" s="412" t="s">
        <v>197</v>
      </c>
      <c r="BR140" s="412" t="s">
        <v>197</v>
      </c>
      <c r="BS140" s="412" t="s">
        <v>197</v>
      </c>
      <c r="BT140" s="412" t="s">
        <v>197</v>
      </c>
      <c r="BU140" s="412" t="s">
        <v>197</v>
      </c>
      <c r="BV140" s="412" t="s">
        <v>197</v>
      </c>
      <c r="BW140" s="412" t="s">
        <v>197</v>
      </c>
      <c r="BX140" s="412" t="s">
        <v>197</v>
      </c>
      <c r="BY140" s="412" t="s">
        <v>197</v>
      </c>
      <c r="BZ140" s="412" t="s">
        <v>197</v>
      </c>
      <c r="CA140" s="412" t="s">
        <v>197</v>
      </c>
      <c r="CB140" s="412" t="s">
        <v>197</v>
      </c>
      <c r="CC140" s="412" t="s">
        <v>197</v>
      </c>
      <c r="CD140" s="412" t="s">
        <v>197</v>
      </c>
      <c r="CE140" s="412" t="s">
        <v>197</v>
      </c>
      <c r="CF140" s="412" t="s">
        <v>197</v>
      </c>
      <c r="CG140" s="412" t="s">
        <v>197</v>
      </c>
      <c r="CH140" s="412" t="s">
        <v>197</v>
      </c>
      <c r="CI140" s="412" t="s">
        <v>197</v>
      </c>
      <c r="CJ140" s="412" t="s">
        <v>197</v>
      </c>
      <c r="CK140" s="412" t="s">
        <v>197</v>
      </c>
      <c r="CL140" s="412" t="s">
        <v>197</v>
      </c>
      <c r="CM140" s="412" t="s">
        <v>197</v>
      </c>
      <c r="CN140" s="412" t="s">
        <v>197</v>
      </c>
      <c r="CO140" s="412" t="s">
        <v>197</v>
      </c>
      <c r="CP140" s="412" t="s">
        <v>197</v>
      </c>
      <c r="CQ140" s="412" t="s">
        <v>197</v>
      </c>
      <c r="CR140" s="412" t="s">
        <v>197</v>
      </c>
      <c r="CS140" s="412" t="s">
        <v>197</v>
      </c>
      <c r="CT140" s="412" t="s">
        <v>197</v>
      </c>
      <c r="CU140" s="412" t="s">
        <v>197</v>
      </c>
      <c r="CV140" s="412" t="s">
        <v>197</v>
      </c>
      <c r="CW140" s="412" t="s">
        <v>197</v>
      </c>
      <c r="CX140" s="412" t="s">
        <v>197</v>
      </c>
      <c r="CY140" s="412" t="s">
        <v>197</v>
      </c>
      <c r="CZ140" s="412" t="s">
        <v>197</v>
      </c>
      <c r="DA140" s="412" t="s">
        <v>197</v>
      </c>
      <c r="DB140" s="412" t="s">
        <v>197</v>
      </c>
      <c r="DC140" s="412" t="s">
        <v>197</v>
      </c>
      <c r="DD140" s="412" t="s">
        <v>197</v>
      </c>
      <c r="DE140" s="412" t="s">
        <v>197</v>
      </c>
      <c r="DF140" s="412" t="s">
        <v>197</v>
      </c>
      <c r="DG140" s="412" t="s">
        <v>197</v>
      </c>
      <c r="DH140" s="412" t="s">
        <v>197</v>
      </c>
      <c r="DI140" s="412" t="s">
        <v>197</v>
      </c>
      <c r="DJ140" s="412" t="s">
        <v>197</v>
      </c>
      <c r="DK140" s="412" t="s">
        <v>197</v>
      </c>
      <c r="DL140" s="412" t="s">
        <v>197</v>
      </c>
      <c r="DM140" s="412" t="s">
        <v>197</v>
      </c>
      <c r="DN140" s="412" t="s">
        <v>197</v>
      </c>
      <c r="DO140" s="412" t="s">
        <v>197</v>
      </c>
      <c r="DP140" s="412" t="s">
        <v>197</v>
      </c>
      <c r="DQ140" s="412" t="s">
        <v>197</v>
      </c>
      <c r="DR140" s="412" t="s">
        <v>197</v>
      </c>
      <c r="DS140" s="412" t="s">
        <v>197</v>
      </c>
      <c r="DT140" s="412" t="s">
        <v>197</v>
      </c>
      <c r="DU140" s="412" t="s">
        <v>197</v>
      </c>
      <c r="DV140" s="412" t="s">
        <v>197</v>
      </c>
      <c r="DW140" s="412" t="s">
        <v>197</v>
      </c>
      <c r="DX140" s="412" t="s">
        <v>197</v>
      </c>
      <c r="DY140" s="412" t="s">
        <v>197</v>
      </c>
      <c r="DZ140" s="412" t="s">
        <v>197</v>
      </c>
      <c r="EA140" s="412" t="s">
        <v>197</v>
      </c>
      <c r="EB140" s="412" t="s">
        <v>197</v>
      </c>
      <c r="EC140" s="412" t="s">
        <v>197</v>
      </c>
      <c r="ED140" s="412" t="s">
        <v>197</v>
      </c>
      <c r="EE140" s="412" t="s">
        <v>197</v>
      </c>
      <c r="EF140" s="412" t="s">
        <v>197</v>
      </c>
      <c r="EG140" s="412" t="s">
        <v>197</v>
      </c>
      <c r="EH140" s="412" t="s">
        <v>197</v>
      </c>
      <c r="EI140" s="412" t="s">
        <v>197</v>
      </c>
      <c r="EJ140" s="412" t="s">
        <v>197</v>
      </c>
      <c r="EK140" s="412" t="s">
        <v>197</v>
      </c>
      <c r="EL140" s="412" t="s">
        <v>197</v>
      </c>
      <c r="EM140" s="412" t="s">
        <v>197</v>
      </c>
      <c r="EN140" s="412" t="s">
        <v>197</v>
      </c>
      <c r="EO140" s="412" t="s">
        <v>197</v>
      </c>
      <c r="EP140" s="412" t="s">
        <v>197</v>
      </c>
      <c r="EQ140" s="412" t="s">
        <v>197</v>
      </c>
      <c r="ER140" s="412" t="s">
        <v>197</v>
      </c>
      <c r="ES140" s="412" t="s">
        <v>197</v>
      </c>
      <c r="ET140" s="411">
        <v>136.9</v>
      </c>
      <c r="EU140" s="412" t="s">
        <v>197</v>
      </c>
      <c r="EV140" s="411">
        <v>99.2</v>
      </c>
      <c r="EW140" s="411">
        <v>74.2</v>
      </c>
      <c r="EX140" s="411">
        <v>82.1</v>
      </c>
      <c r="EY140" s="412" t="s">
        <v>197</v>
      </c>
      <c r="EZ140" s="411">
        <v>44</v>
      </c>
      <c r="FA140" s="411">
        <v>99.9</v>
      </c>
      <c r="FB140" s="411">
        <v>78</v>
      </c>
      <c r="FC140" s="412" t="s">
        <v>197</v>
      </c>
      <c r="FD140" s="411">
        <v>40.299999999999997</v>
      </c>
      <c r="FE140" s="411">
        <v>105.9</v>
      </c>
      <c r="FF140" s="411">
        <v>78</v>
      </c>
      <c r="FG140" s="412" t="s">
        <v>197</v>
      </c>
      <c r="FH140" s="412" t="s">
        <v>197</v>
      </c>
      <c r="FI140" s="412" t="s">
        <v>197</v>
      </c>
      <c r="FJ140" s="411">
        <v>70.2</v>
      </c>
      <c r="FK140" s="411">
        <v>79.099999999999994</v>
      </c>
      <c r="FL140" s="411">
        <v>75.099999999999994</v>
      </c>
      <c r="FM140" s="411">
        <v>117.3</v>
      </c>
      <c r="FN140" s="411">
        <v>98.7</v>
      </c>
      <c r="FO140" s="411">
        <v>109.5</v>
      </c>
      <c r="FP140" s="411">
        <v>53.6</v>
      </c>
      <c r="FQ140" s="411">
        <v>109.3</v>
      </c>
      <c r="FR140" s="411">
        <v>90</v>
      </c>
      <c r="FS140" s="411">
        <v>86.7</v>
      </c>
      <c r="FT140" s="411">
        <v>102.5</v>
      </c>
      <c r="FU140" s="411">
        <v>92.7</v>
      </c>
      <c r="FV140" s="411">
        <v>84.9</v>
      </c>
      <c r="FW140" s="411">
        <v>25.4</v>
      </c>
      <c r="FX140" s="411">
        <v>87.3</v>
      </c>
      <c r="FY140" s="411">
        <v>98.1</v>
      </c>
      <c r="FZ140" s="411">
        <v>98</v>
      </c>
      <c r="GA140" s="411">
        <v>79.099999999999994</v>
      </c>
      <c r="GB140" s="411">
        <v>67.8</v>
      </c>
      <c r="GC140" s="411">
        <v>70</v>
      </c>
      <c r="GD140" s="412" t="s">
        <v>197</v>
      </c>
      <c r="GE140" s="412" t="s">
        <v>197</v>
      </c>
      <c r="GF140" s="412" t="s">
        <v>197</v>
      </c>
      <c r="GG140" s="412" t="s">
        <v>197</v>
      </c>
      <c r="GH140" s="411">
        <v>20.9</v>
      </c>
      <c r="GI140" s="411">
        <v>20.8</v>
      </c>
      <c r="GJ140" s="412" t="s">
        <v>197</v>
      </c>
      <c r="GK140" s="412" t="s">
        <v>197</v>
      </c>
      <c r="GL140" s="412" t="s">
        <v>197</v>
      </c>
      <c r="GM140" s="412" t="s">
        <v>197</v>
      </c>
      <c r="GN140" s="412" t="s">
        <v>197</v>
      </c>
      <c r="GO140" s="412" t="s">
        <v>197</v>
      </c>
      <c r="GP140" s="411">
        <v>73</v>
      </c>
      <c r="GQ140" s="411">
        <v>86.1</v>
      </c>
      <c r="GR140" s="411">
        <v>81.400000000000006</v>
      </c>
      <c r="GS140" s="411">
        <v>30</v>
      </c>
      <c r="GT140" s="411">
        <v>68.3</v>
      </c>
      <c r="GU140" s="411">
        <v>60.6</v>
      </c>
      <c r="GV140" s="412" t="s">
        <v>197</v>
      </c>
      <c r="GW140" s="412" t="s">
        <v>197</v>
      </c>
      <c r="GX140" s="412" t="s">
        <v>197</v>
      </c>
      <c r="GY140" s="411">
        <v>103.3</v>
      </c>
      <c r="GZ140" s="411">
        <v>95.6</v>
      </c>
      <c r="HA140" s="411">
        <v>99.4</v>
      </c>
      <c r="HB140" s="411">
        <v>60.4</v>
      </c>
      <c r="HC140" s="411">
        <v>66.8</v>
      </c>
      <c r="HD140" s="411">
        <v>64.8</v>
      </c>
      <c r="HE140" s="412" t="s">
        <v>197</v>
      </c>
      <c r="HF140" s="411">
        <v>528.20000000000005</v>
      </c>
      <c r="HG140" s="411">
        <v>498.8</v>
      </c>
      <c r="HH140" s="412" t="s">
        <v>197</v>
      </c>
      <c r="HI140" s="411">
        <v>36.200000000000003</v>
      </c>
      <c r="HJ140" s="411">
        <v>87.2</v>
      </c>
      <c r="HK140" s="411">
        <v>62.4</v>
      </c>
      <c r="HL140" s="412" t="s">
        <v>197</v>
      </c>
      <c r="HM140" s="412" t="s">
        <v>197</v>
      </c>
      <c r="HN140" s="412" t="s">
        <v>197</v>
      </c>
      <c r="HO140" s="411">
        <v>164.2</v>
      </c>
      <c r="HP140" s="411">
        <v>135.1</v>
      </c>
      <c r="HQ140" s="411">
        <v>149.80000000000001</v>
      </c>
      <c r="HR140" s="411">
        <v>89.8</v>
      </c>
      <c r="HS140" s="411">
        <v>71.2</v>
      </c>
      <c r="HT140" s="411">
        <v>77.599999999999994</v>
      </c>
      <c r="HU140" s="411">
        <v>81.8</v>
      </c>
      <c r="HV140" s="411">
        <v>75</v>
      </c>
      <c r="HW140" s="411">
        <v>75.400000000000006</v>
      </c>
      <c r="HX140" s="412" t="s">
        <v>197</v>
      </c>
      <c r="HY140" s="412" t="s">
        <v>197</v>
      </c>
      <c r="HZ140" s="411">
        <v>125</v>
      </c>
      <c r="IA140" s="411">
        <v>102.4</v>
      </c>
      <c r="IB140" s="411">
        <v>78</v>
      </c>
      <c r="IC140" s="411">
        <v>91.1</v>
      </c>
      <c r="ID140" s="411">
        <v>304</v>
      </c>
      <c r="IE140" s="412" t="s">
        <v>197</v>
      </c>
      <c r="IF140" s="412" t="s">
        <v>197</v>
      </c>
      <c r="IG140" s="412" t="s">
        <v>197</v>
      </c>
      <c r="IH140" s="411">
        <v>62.6</v>
      </c>
      <c r="II140" s="412" t="s">
        <v>197</v>
      </c>
      <c r="IJ140" s="412" t="s">
        <v>197</v>
      </c>
      <c r="IK140" s="412" t="s">
        <v>197</v>
      </c>
      <c r="IL140" s="412" t="s">
        <v>197</v>
      </c>
      <c r="IM140" s="412" t="s">
        <v>197</v>
      </c>
      <c r="IN140" s="412" t="s">
        <v>197</v>
      </c>
      <c r="IO140" s="412" t="s">
        <v>197</v>
      </c>
      <c r="IP140" s="412" t="s">
        <v>197</v>
      </c>
      <c r="IQ140" s="411">
        <v>74.5</v>
      </c>
      <c r="IR140" s="411">
        <v>51.7</v>
      </c>
      <c r="IS140" s="411">
        <v>79.3</v>
      </c>
      <c r="IT140" s="411">
        <v>69</v>
      </c>
      <c r="IU140" s="411">
        <v>145.80000000000001</v>
      </c>
      <c r="IV140" s="411">
        <v>147.5</v>
      </c>
      <c r="IW140" s="411">
        <v>147.1</v>
      </c>
      <c r="IX140" s="412" t="s">
        <v>197</v>
      </c>
      <c r="IY140" s="412" t="s">
        <v>197</v>
      </c>
      <c r="IZ140" s="412" t="s">
        <v>197</v>
      </c>
      <c r="JA140" s="412" t="s">
        <v>197</v>
      </c>
      <c r="JB140" s="412" t="s">
        <v>197</v>
      </c>
      <c r="JC140" s="411">
        <v>242.7</v>
      </c>
      <c r="JD140" s="411">
        <v>203.1</v>
      </c>
      <c r="JE140" s="411">
        <v>212.2</v>
      </c>
      <c r="JF140" s="48" t="s">
        <v>87</v>
      </c>
      <c r="JG140" s="48" t="s">
        <v>87</v>
      </c>
      <c r="JH140" s="48" t="s">
        <v>87</v>
      </c>
      <c r="JI140" s="48">
        <v>82.8</v>
      </c>
      <c r="JJ140" s="48">
        <v>69.7</v>
      </c>
      <c r="JK140" s="48">
        <v>69.7</v>
      </c>
      <c r="JL140" s="48">
        <v>73.2</v>
      </c>
      <c r="JM140" s="48">
        <v>71.400000000000006</v>
      </c>
      <c r="JN140" s="48">
        <v>77.099999999999994</v>
      </c>
      <c r="JO140" s="48">
        <v>74.2</v>
      </c>
    </row>
    <row r="141" spans="1:275">
      <c r="A141" s="45"/>
      <c r="B141" s="46" t="s">
        <v>1857</v>
      </c>
      <c r="C141" s="300" t="s">
        <v>1355</v>
      </c>
      <c r="D141" s="46" t="s">
        <v>102</v>
      </c>
      <c r="E141" s="300" t="s">
        <v>15</v>
      </c>
      <c r="F141" s="47" t="s">
        <v>197</v>
      </c>
      <c r="G141" s="47" t="s">
        <v>197</v>
      </c>
      <c r="H141" s="411">
        <v>77.900000000000006</v>
      </c>
      <c r="I141" s="411">
        <v>79.400000000000006</v>
      </c>
      <c r="J141" s="411">
        <v>110.5</v>
      </c>
      <c r="K141" s="412" t="s">
        <v>197</v>
      </c>
      <c r="L141" s="412" t="s">
        <v>197</v>
      </c>
      <c r="M141" s="411">
        <v>272.3</v>
      </c>
      <c r="N141" s="412" t="s">
        <v>197</v>
      </c>
      <c r="O141" s="412" t="s">
        <v>197</v>
      </c>
      <c r="P141" s="411">
        <v>114.9</v>
      </c>
      <c r="Q141" s="412" t="s">
        <v>197</v>
      </c>
      <c r="R141" s="411">
        <v>176</v>
      </c>
      <c r="S141" s="412" t="s">
        <v>197</v>
      </c>
      <c r="T141" s="412" t="s">
        <v>197</v>
      </c>
      <c r="U141" s="412" t="s">
        <v>197</v>
      </c>
      <c r="V141" s="412" t="s">
        <v>197</v>
      </c>
      <c r="W141" s="412" t="s">
        <v>197</v>
      </c>
      <c r="X141" s="412" t="s">
        <v>197</v>
      </c>
      <c r="Y141" s="412" t="s">
        <v>197</v>
      </c>
      <c r="Z141" s="411">
        <v>50.9</v>
      </c>
      <c r="AA141" s="411">
        <v>106.1</v>
      </c>
      <c r="AB141" s="412" t="s">
        <v>197</v>
      </c>
      <c r="AC141" s="412" t="s">
        <v>197</v>
      </c>
      <c r="AD141" s="412" t="s">
        <v>197</v>
      </c>
      <c r="AE141" s="411">
        <v>65</v>
      </c>
      <c r="AF141" s="412" t="s">
        <v>197</v>
      </c>
      <c r="AG141" s="412" t="s">
        <v>197</v>
      </c>
      <c r="AH141" s="412" t="s">
        <v>197</v>
      </c>
      <c r="AI141" s="412" t="s">
        <v>197</v>
      </c>
      <c r="AJ141" s="412" t="s">
        <v>197</v>
      </c>
      <c r="AK141" s="412" t="s">
        <v>197</v>
      </c>
      <c r="AL141" s="412" t="s">
        <v>197</v>
      </c>
      <c r="AM141" s="412" t="s">
        <v>197</v>
      </c>
      <c r="AN141" s="412" t="s">
        <v>197</v>
      </c>
      <c r="AO141" s="412" t="s">
        <v>197</v>
      </c>
      <c r="AP141" s="412" t="s">
        <v>197</v>
      </c>
      <c r="AQ141" s="412" t="s">
        <v>197</v>
      </c>
      <c r="AR141" s="412" t="s">
        <v>197</v>
      </c>
      <c r="AS141" s="412" t="s">
        <v>197</v>
      </c>
      <c r="AT141" s="412" t="s">
        <v>197</v>
      </c>
      <c r="AU141" s="412" t="s">
        <v>197</v>
      </c>
      <c r="AV141" s="412" t="s">
        <v>197</v>
      </c>
      <c r="AW141" s="412" t="s">
        <v>197</v>
      </c>
      <c r="AX141" s="412" t="s">
        <v>197</v>
      </c>
      <c r="AY141" s="412" t="s">
        <v>197</v>
      </c>
      <c r="AZ141" s="411">
        <v>95</v>
      </c>
      <c r="BA141" s="411">
        <v>94.4</v>
      </c>
      <c r="BB141" s="411">
        <v>94.5</v>
      </c>
      <c r="BC141" s="411">
        <v>83.8</v>
      </c>
      <c r="BD141" s="411">
        <v>66.3</v>
      </c>
      <c r="BE141" s="411">
        <v>70.400000000000006</v>
      </c>
      <c r="BF141" s="411">
        <v>79.5</v>
      </c>
      <c r="BG141" s="411">
        <v>68.8</v>
      </c>
      <c r="BH141" s="411">
        <v>69.599999999999994</v>
      </c>
      <c r="BI141" s="411">
        <v>109.8</v>
      </c>
      <c r="BJ141" s="411">
        <v>61.1</v>
      </c>
      <c r="BK141" s="411">
        <v>86</v>
      </c>
      <c r="BL141" s="411">
        <v>13.3</v>
      </c>
      <c r="BM141" s="411">
        <v>19.600000000000001</v>
      </c>
      <c r="BN141" s="411">
        <v>17.899999999999999</v>
      </c>
      <c r="BO141" s="412" t="s">
        <v>197</v>
      </c>
      <c r="BP141" s="412" t="s">
        <v>197</v>
      </c>
      <c r="BQ141" s="412" t="s">
        <v>197</v>
      </c>
      <c r="BR141" s="412" t="s">
        <v>197</v>
      </c>
      <c r="BS141" s="412" t="s">
        <v>197</v>
      </c>
      <c r="BT141" s="412" t="s">
        <v>197</v>
      </c>
      <c r="BU141" s="412" t="s">
        <v>197</v>
      </c>
      <c r="BV141" s="412" t="s">
        <v>197</v>
      </c>
      <c r="BW141" s="412" t="s">
        <v>197</v>
      </c>
      <c r="BX141" s="412" t="s">
        <v>197</v>
      </c>
      <c r="BY141" s="412" t="s">
        <v>197</v>
      </c>
      <c r="BZ141" s="412" t="s">
        <v>197</v>
      </c>
      <c r="CA141" s="412" t="s">
        <v>197</v>
      </c>
      <c r="CB141" s="412" t="s">
        <v>197</v>
      </c>
      <c r="CC141" s="412" t="s">
        <v>197</v>
      </c>
      <c r="CD141" s="412" t="s">
        <v>197</v>
      </c>
      <c r="CE141" s="412" t="s">
        <v>197</v>
      </c>
      <c r="CF141" s="412" t="s">
        <v>197</v>
      </c>
      <c r="CG141" s="412" t="s">
        <v>197</v>
      </c>
      <c r="CH141" s="412" t="s">
        <v>197</v>
      </c>
      <c r="CI141" s="412" t="s">
        <v>197</v>
      </c>
      <c r="CJ141" s="412" t="s">
        <v>197</v>
      </c>
      <c r="CK141" s="412" t="s">
        <v>197</v>
      </c>
      <c r="CL141" s="412" t="s">
        <v>197</v>
      </c>
      <c r="CM141" s="412" t="s">
        <v>197</v>
      </c>
      <c r="CN141" s="412" t="s">
        <v>197</v>
      </c>
      <c r="CO141" s="412" t="s">
        <v>197</v>
      </c>
      <c r="CP141" s="412" t="s">
        <v>197</v>
      </c>
      <c r="CQ141" s="412" t="s">
        <v>197</v>
      </c>
      <c r="CR141" s="412" t="s">
        <v>197</v>
      </c>
      <c r="CS141" s="412" t="s">
        <v>197</v>
      </c>
      <c r="CT141" s="412" t="s">
        <v>197</v>
      </c>
      <c r="CU141" s="412" t="s">
        <v>197</v>
      </c>
      <c r="CV141" s="412" t="s">
        <v>197</v>
      </c>
      <c r="CW141" s="412" t="s">
        <v>197</v>
      </c>
      <c r="CX141" s="412" t="s">
        <v>197</v>
      </c>
      <c r="CY141" s="412" t="s">
        <v>197</v>
      </c>
      <c r="CZ141" s="412" t="s">
        <v>197</v>
      </c>
      <c r="DA141" s="412" t="s">
        <v>197</v>
      </c>
      <c r="DB141" s="412" t="s">
        <v>197</v>
      </c>
      <c r="DC141" s="412" t="s">
        <v>197</v>
      </c>
      <c r="DD141" s="412" t="s">
        <v>197</v>
      </c>
      <c r="DE141" s="412" t="s">
        <v>197</v>
      </c>
      <c r="DF141" s="412" t="s">
        <v>197</v>
      </c>
      <c r="DG141" s="412" t="s">
        <v>197</v>
      </c>
      <c r="DH141" s="412" t="s">
        <v>197</v>
      </c>
      <c r="DI141" s="412" t="s">
        <v>197</v>
      </c>
      <c r="DJ141" s="412" t="s">
        <v>197</v>
      </c>
      <c r="DK141" s="412" t="s">
        <v>197</v>
      </c>
      <c r="DL141" s="412" t="s">
        <v>197</v>
      </c>
      <c r="DM141" s="412" t="s">
        <v>197</v>
      </c>
      <c r="DN141" s="412" t="s">
        <v>197</v>
      </c>
      <c r="DO141" s="412" t="s">
        <v>197</v>
      </c>
      <c r="DP141" s="412" t="s">
        <v>197</v>
      </c>
      <c r="DQ141" s="412" t="s">
        <v>197</v>
      </c>
      <c r="DR141" s="412" t="s">
        <v>197</v>
      </c>
      <c r="DS141" s="412" t="s">
        <v>197</v>
      </c>
      <c r="DT141" s="412" t="s">
        <v>197</v>
      </c>
      <c r="DU141" s="412" t="s">
        <v>197</v>
      </c>
      <c r="DV141" s="412" t="s">
        <v>197</v>
      </c>
      <c r="DW141" s="412" t="s">
        <v>197</v>
      </c>
      <c r="DX141" s="412" t="s">
        <v>197</v>
      </c>
      <c r="DY141" s="412" t="s">
        <v>197</v>
      </c>
      <c r="DZ141" s="412" t="s">
        <v>197</v>
      </c>
      <c r="EA141" s="412" t="s">
        <v>197</v>
      </c>
      <c r="EB141" s="412" t="s">
        <v>197</v>
      </c>
      <c r="EC141" s="412" t="s">
        <v>197</v>
      </c>
      <c r="ED141" s="412" t="s">
        <v>197</v>
      </c>
      <c r="EE141" s="412" t="s">
        <v>197</v>
      </c>
      <c r="EF141" s="412" t="s">
        <v>197</v>
      </c>
      <c r="EG141" s="412" t="s">
        <v>197</v>
      </c>
      <c r="EH141" s="412" t="s">
        <v>197</v>
      </c>
      <c r="EI141" s="412" t="s">
        <v>197</v>
      </c>
      <c r="EJ141" s="412" t="s">
        <v>197</v>
      </c>
      <c r="EK141" s="412" t="s">
        <v>197</v>
      </c>
      <c r="EL141" s="412" t="s">
        <v>197</v>
      </c>
      <c r="EM141" s="412" t="s">
        <v>197</v>
      </c>
      <c r="EN141" s="412" t="s">
        <v>197</v>
      </c>
      <c r="EO141" s="412" t="s">
        <v>197</v>
      </c>
      <c r="EP141" s="412" t="s">
        <v>197</v>
      </c>
      <c r="EQ141" s="412" t="s">
        <v>197</v>
      </c>
      <c r="ER141" s="412" t="s">
        <v>197</v>
      </c>
      <c r="ES141" s="412" t="s">
        <v>197</v>
      </c>
      <c r="ET141" s="412" t="s">
        <v>197</v>
      </c>
      <c r="EU141" s="412" t="s">
        <v>197</v>
      </c>
      <c r="EV141" s="411">
        <v>76.2</v>
      </c>
      <c r="EW141" s="411">
        <v>70.599999999999994</v>
      </c>
      <c r="EX141" s="411">
        <v>72.400000000000006</v>
      </c>
      <c r="EY141" s="412" t="s">
        <v>197</v>
      </c>
      <c r="EZ141" s="411">
        <v>11.5</v>
      </c>
      <c r="FA141" s="411">
        <v>74.900000000000006</v>
      </c>
      <c r="FB141" s="411">
        <v>50.1</v>
      </c>
      <c r="FC141" s="412" t="s">
        <v>197</v>
      </c>
      <c r="FD141" s="411">
        <v>41.4</v>
      </c>
      <c r="FE141" s="411">
        <v>28.3</v>
      </c>
      <c r="FF141" s="411">
        <v>33.9</v>
      </c>
      <c r="FG141" s="412" t="s">
        <v>197</v>
      </c>
      <c r="FH141" s="412" t="s">
        <v>197</v>
      </c>
      <c r="FI141" s="412" t="s">
        <v>197</v>
      </c>
      <c r="FJ141" s="412" t="s">
        <v>197</v>
      </c>
      <c r="FK141" s="412" t="s">
        <v>197</v>
      </c>
      <c r="FL141" s="412" t="s">
        <v>197</v>
      </c>
      <c r="FM141" s="411">
        <v>51.1</v>
      </c>
      <c r="FN141" s="411">
        <v>26.3</v>
      </c>
      <c r="FO141" s="411">
        <v>40.700000000000003</v>
      </c>
      <c r="FP141" s="411">
        <v>2.2000000000000002</v>
      </c>
      <c r="FQ141" s="411">
        <v>21</v>
      </c>
      <c r="FR141" s="411">
        <v>14.5</v>
      </c>
      <c r="FS141" s="411">
        <v>17.600000000000001</v>
      </c>
      <c r="FT141" s="411">
        <v>35.9</v>
      </c>
      <c r="FU141" s="411">
        <v>24.5</v>
      </c>
      <c r="FV141" s="411">
        <v>54.1</v>
      </c>
      <c r="FW141" s="412" t="s">
        <v>197</v>
      </c>
      <c r="FX141" s="411">
        <v>75.5</v>
      </c>
      <c r="FY141" s="411">
        <v>74</v>
      </c>
      <c r="FZ141" s="411">
        <v>74</v>
      </c>
      <c r="GA141" s="411">
        <v>67</v>
      </c>
      <c r="GB141" s="411">
        <v>130.69999999999999</v>
      </c>
      <c r="GC141" s="411">
        <v>118.4</v>
      </c>
      <c r="GD141" s="412" t="s">
        <v>197</v>
      </c>
      <c r="GE141" s="412" t="s">
        <v>197</v>
      </c>
      <c r="GF141" s="412" t="s">
        <v>197</v>
      </c>
      <c r="GG141" s="411">
        <v>119.5</v>
      </c>
      <c r="GH141" s="411">
        <v>21.9</v>
      </c>
      <c r="GI141" s="411">
        <v>22.6</v>
      </c>
      <c r="GJ141" s="412" t="s">
        <v>197</v>
      </c>
      <c r="GK141" s="412" t="s">
        <v>197</v>
      </c>
      <c r="GL141" s="412" t="s">
        <v>197</v>
      </c>
      <c r="GM141" s="411">
        <v>257.3</v>
      </c>
      <c r="GN141" s="411">
        <v>81.8</v>
      </c>
      <c r="GO141" s="411">
        <v>146.4</v>
      </c>
      <c r="GP141" s="412" t="s">
        <v>197</v>
      </c>
      <c r="GQ141" s="412" t="s">
        <v>197</v>
      </c>
      <c r="GR141" s="412" t="s">
        <v>197</v>
      </c>
      <c r="GS141" s="411">
        <v>96.6</v>
      </c>
      <c r="GT141" s="411">
        <v>410.9</v>
      </c>
      <c r="GU141" s="411">
        <v>347.3</v>
      </c>
      <c r="GV141" s="412" t="s">
        <v>197</v>
      </c>
      <c r="GW141" s="412" t="s">
        <v>197</v>
      </c>
      <c r="GX141" s="412" t="s">
        <v>197</v>
      </c>
      <c r="GY141" s="411">
        <v>86.2</v>
      </c>
      <c r="GZ141" s="411">
        <v>138.69999999999999</v>
      </c>
      <c r="HA141" s="411">
        <v>112.8</v>
      </c>
      <c r="HB141" s="411">
        <v>74.900000000000006</v>
      </c>
      <c r="HC141" s="411">
        <v>133.9</v>
      </c>
      <c r="HD141" s="411">
        <v>115.8</v>
      </c>
      <c r="HE141" s="412" t="s">
        <v>197</v>
      </c>
      <c r="HF141" s="412" t="s">
        <v>197</v>
      </c>
      <c r="HG141" s="412" t="s">
        <v>197</v>
      </c>
      <c r="HH141" s="412" t="s">
        <v>197</v>
      </c>
      <c r="HI141" s="412" t="s">
        <v>197</v>
      </c>
      <c r="HJ141" s="412" t="s">
        <v>197</v>
      </c>
      <c r="HK141" s="412" t="s">
        <v>197</v>
      </c>
      <c r="HL141" s="412" t="s">
        <v>197</v>
      </c>
      <c r="HM141" s="412" t="s">
        <v>197</v>
      </c>
      <c r="HN141" s="412" t="s">
        <v>197</v>
      </c>
      <c r="HO141" s="412" t="s">
        <v>197</v>
      </c>
      <c r="HP141" s="412" t="s">
        <v>197</v>
      </c>
      <c r="HQ141" s="412" t="s">
        <v>197</v>
      </c>
      <c r="HR141" s="412" t="s">
        <v>197</v>
      </c>
      <c r="HS141" s="412" t="s">
        <v>197</v>
      </c>
      <c r="HT141" s="412" t="s">
        <v>197</v>
      </c>
      <c r="HU141" s="411">
        <v>24.2</v>
      </c>
      <c r="HV141" s="411">
        <v>65.5</v>
      </c>
      <c r="HW141" s="411">
        <v>63</v>
      </c>
      <c r="HX141" s="412" t="s">
        <v>197</v>
      </c>
      <c r="HY141" s="412" t="s">
        <v>197</v>
      </c>
      <c r="HZ141" s="412" t="s">
        <v>197</v>
      </c>
      <c r="IA141" s="412" t="s">
        <v>197</v>
      </c>
      <c r="IB141" s="412" t="s">
        <v>197</v>
      </c>
      <c r="IC141" s="412" t="s">
        <v>197</v>
      </c>
      <c r="ID141" s="411">
        <v>35</v>
      </c>
      <c r="IE141" s="412" t="s">
        <v>197</v>
      </c>
      <c r="IF141" s="412" t="s">
        <v>197</v>
      </c>
      <c r="IG141" s="412" t="s">
        <v>197</v>
      </c>
      <c r="IH141" s="411">
        <v>61.9</v>
      </c>
      <c r="II141" s="412" t="s">
        <v>197</v>
      </c>
      <c r="IJ141" s="412" t="s">
        <v>197</v>
      </c>
      <c r="IK141" s="412" t="s">
        <v>197</v>
      </c>
      <c r="IL141" s="412" t="s">
        <v>197</v>
      </c>
      <c r="IM141" s="412" t="s">
        <v>197</v>
      </c>
      <c r="IN141" s="412" t="s">
        <v>197</v>
      </c>
      <c r="IO141" s="412" t="s">
        <v>197</v>
      </c>
      <c r="IP141" s="412" t="s">
        <v>197</v>
      </c>
      <c r="IQ141" s="412" t="s">
        <v>197</v>
      </c>
      <c r="IR141" s="411">
        <v>40.200000000000003</v>
      </c>
      <c r="IS141" s="411">
        <v>74</v>
      </c>
      <c r="IT141" s="411">
        <v>61.3</v>
      </c>
      <c r="IU141" s="412" t="s">
        <v>197</v>
      </c>
      <c r="IV141" s="412" t="s">
        <v>197</v>
      </c>
      <c r="IW141" s="412" t="s">
        <v>197</v>
      </c>
      <c r="IX141" s="412" t="s">
        <v>197</v>
      </c>
      <c r="IY141" s="412" t="s">
        <v>197</v>
      </c>
      <c r="IZ141" s="412" t="s">
        <v>197</v>
      </c>
      <c r="JA141" s="412" t="s">
        <v>197</v>
      </c>
      <c r="JB141" s="412" t="s">
        <v>197</v>
      </c>
      <c r="JC141" s="412" t="s">
        <v>197</v>
      </c>
      <c r="JD141" s="412" t="s">
        <v>197</v>
      </c>
      <c r="JE141" s="412" t="s">
        <v>197</v>
      </c>
      <c r="JF141" s="49" t="s">
        <v>87</v>
      </c>
      <c r="JG141" s="49" t="s">
        <v>87</v>
      </c>
      <c r="JH141" s="49" t="s">
        <v>87</v>
      </c>
      <c r="JI141" s="49">
        <v>96.5</v>
      </c>
      <c r="JJ141" s="49">
        <v>68.8</v>
      </c>
      <c r="JK141" s="49">
        <v>81.3</v>
      </c>
      <c r="JL141" s="49">
        <v>64.8</v>
      </c>
      <c r="JM141" s="49">
        <v>54.6</v>
      </c>
      <c r="JN141" s="49">
        <v>49</v>
      </c>
      <c r="JO141" s="49" t="s">
        <v>87</v>
      </c>
    </row>
    <row r="142" spans="1:275">
      <c r="A142" s="45"/>
      <c r="B142" s="46" t="s">
        <v>1858</v>
      </c>
      <c r="C142" s="300" t="s">
        <v>1356</v>
      </c>
      <c r="D142" s="46" t="s">
        <v>103</v>
      </c>
      <c r="E142" s="300" t="s">
        <v>16</v>
      </c>
      <c r="F142" s="47" t="s">
        <v>197</v>
      </c>
      <c r="G142" s="47" t="s">
        <v>197</v>
      </c>
      <c r="H142" s="411">
        <v>122.8</v>
      </c>
      <c r="I142" s="411">
        <v>134</v>
      </c>
      <c r="J142" s="411">
        <v>155</v>
      </c>
      <c r="K142" s="412" t="s">
        <v>197</v>
      </c>
      <c r="L142" s="411">
        <v>119.3</v>
      </c>
      <c r="M142" s="411">
        <v>98.7</v>
      </c>
      <c r="N142" s="412" t="s">
        <v>197</v>
      </c>
      <c r="O142" s="412" t="s">
        <v>197</v>
      </c>
      <c r="P142" s="411">
        <v>92.1</v>
      </c>
      <c r="Q142" s="412" t="s">
        <v>197</v>
      </c>
      <c r="R142" s="411">
        <v>84</v>
      </c>
      <c r="S142" s="411">
        <v>73.400000000000006</v>
      </c>
      <c r="T142" s="412" t="s">
        <v>197</v>
      </c>
      <c r="U142" s="412" t="s">
        <v>197</v>
      </c>
      <c r="V142" s="412" t="s">
        <v>197</v>
      </c>
      <c r="W142" s="412" t="s">
        <v>197</v>
      </c>
      <c r="X142" s="412" t="s">
        <v>197</v>
      </c>
      <c r="Y142" s="412" t="s">
        <v>197</v>
      </c>
      <c r="Z142" s="411">
        <v>27.8</v>
      </c>
      <c r="AA142" s="411">
        <v>34.9</v>
      </c>
      <c r="AB142" s="412" t="s">
        <v>197</v>
      </c>
      <c r="AC142" s="412" t="s">
        <v>197</v>
      </c>
      <c r="AD142" s="412" t="s">
        <v>197</v>
      </c>
      <c r="AE142" s="411">
        <v>21.8</v>
      </c>
      <c r="AF142" s="411">
        <v>94.3</v>
      </c>
      <c r="AG142" s="412" t="s">
        <v>197</v>
      </c>
      <c r="AH142" s="411">
        <v>53.9</v>
      </c>
      <c r="AI142" s="412" t="s">
        <v>197</v>
      </c>
      <c r="AJ142" s="412" t="s">
        <v>197</v>
      </c>
      <c r="AK142" s="412" t="s">
        <v>197</v>
      </c>
      <c r="AL142" s="412" t="s">
        <v>197</v>
      </c>
      <c r="AM142" s="412" t="s">
        <v>197</v>
      </c>
      <c r="AN142" s="411">
        <v>24.7</v>
      </c>
      <c r="AO142" s="411">
        <v>57.6</v>
      </c>
      <c r="AP142" s="411">
        <v>57.3</v>
      </c>
      <c r="AQ142" s="412" t="s">
        <v>197</v>
      </c>
      <c r="AR142" s="411">
        <v>28.6</v>
      </c>
      <c r="AS142" s="412" t="s">
        <v>197</v>
      </c>
      <c r="AT142" s="411">
        <v>69.099999999999994</v>
      </c>
      <c r="AU142" s="412" t="s">
        <v>197</v>
      </c>
      <c r="AV142" s="411">
        <v>278.10000000000002</v>
      </c>
      <c r="AW142" s="412" t="s">
        <v>197</v>
      </c>
      <c r="AX142" s="412" t="s">
        <v>197</v>
      </c>
      <c r="AY142" s="412" t="s">
        <v>197</v>
      </c>
      <c r="AZ142" s="411">
        <v>54.8</v>
      </c>
      <c r="BA142" s="411">
        <v>73.2</v>
      </c>
      <c r="BB142" s="411">
        <v>72.400000000000006</v>
      </c>
      <c r="BC142" s="411">
        <v>60.6</v>
      </c>
      <c r="BD142" s="411">
        <v>70.2</v>
      </c>
      <c r="BE142" s="411">
        <v>68.099999999999994</v>
      </c>
      <c r="BF142" s="411">
        <v>62.4</v>
      </c>
      <c r="BG142" s="411">
        <v>63.1</v>
      </c>
      <c r="BH142" s="411">
        <v>63</v>
      </c>
      <c r="BI142" s="411">
        <v>20.6</v>
      </c>
      <c r="BJ142" s="411">
        <v>49.9</v>
      </c>
      <c r="BK142" s="411">
        <v>34.9</v>
      </c>
      <c r="BL142" s="412" t="s">
        <v>197</v>
      </c>
      <c r="BM142" s="412" t="s">
        <v>197</v>
      </c>
      <c r="BN142" s="412" t="s">
        <v>197</v>
      </c>
      <c r="BO142" s="412" t="s">
        <v>197</v>
      </c>
      <c r="BP142" s="412" t="s">
        <v>197</v>
      </c>
      <c r="BQ142" s="412" t="s">
        <v>197</v>
      </c>
      <c r="BR142" s="412" t="s">
        <v>197</v>
      </c>
      <c r="BS142" s="412" t="s">
        <v>197</v>
      </c>
      <c r="BT142" s="412" t="s">
        <v>197</v>
      </c>
      <c r="BU142" s="412" t="s">
        <v>197</v>
      </c>
      <c r="BV142" s="412" t="s">
        <v>197</v>
      </c>
      <c r="BW142" s="412" t="s">
        <v>197</v>
      </c>
      <c r="BX142" s="412" t="s">
        <v>197</v>
      </c>
      <c r="BY142" s="412" t="s">
        <v>197</v>
      </c>
      <c r="BZ142" s="412" t="s">
        <v>197</v>
      </c>
      <c r="CA142" s="412" t="s">
        <v>197</v>
      </c>
      <c r="CB142" s="412" t="s">
        <v>197</v>
      </c>
      <c r="CC142" s="412" t="s">
        <v>197</v>
      </c>
      <c r="CD142" s="412" t="s">
        <v>197</v>
      </c>
      <c r="CE142" s="412" t="s">
        <v>197</v>
      </c>
      <c r="CF142" s="412" t="s">
        <v>197</v>
      </c>
      <c r="CG142" s="412" t="s">
        <v>197</v>
      </c>
      <c r="CH142" s="412" t="s">
        <v>197</v>
      </c>
      <c r="CI142" s="412" t="s">
        <v>197</v>
      </c>
      <c r="CJ142" s="412" t="s">
        <v>197</v>
      </c>
      <c r="CK142" s="412" t="s">
        <v>197</v>
      </c>
      <c r="CL142" s="412" t="s">
        <v>197</v>
      </c>
      <c r="CM142" s="412" t="s">
        <v>197</v>
      </c>
      <c r="CN142" s="412" t="s">
        <v>197</v>
      </c>
      <c r="CO142" s="412" t="s">
        <v>197</v>
      </c>
      <c r="CP142" s="412" t="s">
        <v>197</v>
      </c>
      <c r="CQ142" s="412" t="s">
        <v>197</v>
      </c>
      <c r="CR142" s="412" t="s">
        <v>197</v>
      </c>
      <c r="CS142" s="412" t="s">
        <v>197</v>
      </c>
      <c r="CT142" s="412" t="s">
        <v>197</v>
      </c>
      <c r="CU142" s="412" t="s">
        <v>197</v>
      </c>
      <c r="CV142" s="412" t="s">
        <v>197</v>
      </c>
      <c r="CW142" s="412" t="s">
        <v>197</v>
      </c>
      <c r="CX142" s="412" t="s">
        <v>197</v>
      </c>
      <c r="CY142" s="412" t="s">
        <v>197</v>
      </c>
      <c r="CZ142" s="412" t="s">
        <v>197</v>
      </c>
      <c r="DA142" s="412" t="s">
        <v>197</v>
      </c>
      <c r="DB142" s="412" t="s">
        <v>197</v>
      </c>
      <c r="DC142" s="412" t="s">
        <v>197</v>
      </c>
      <c r="DD142" s="412" t="s">
        <v>197</v>
      </c>
      <c r="DE142" s="412" t="s">
        <v>197</v>
      </c>
      <c r="DF142" s="412" t="s">
        <v>197</v>
      </c>
      <c r="DG142" s="412" t="s">
        <v>197</v>
      </c>
      <c r="DH142" s="412" t="s">
        <v>197</v>
      </c>
      <c r="DI142" s="412" t="s">
        <v>197</v>
      </c>
      <c r="DJ142" s="412" t="s">
        <v>197</v>
      </c>
      <c r="DK142" s="412" t="s">
        <v>197</v>
      </c>
      <c r="DL142" s="412" t="s">
        <v>197</v>
      </c>
      <c r="DM142" s="412" t="s">
        <v>197</v>
      </c>
      <c r="DN142" s="412" t="s">
        <v>197</v>
      </c>
      <c r="DO142" s="412" t="s">
        <v>197</v>
      </c>
      <c r="DP142" s="412" t="s">
        <v>197</v>
      </c>
      <c r="DQ142" s="412" t="s">
        <v>197</v>
      </c>
      <c r="DR142" s="412" t="s">
        <v>197</v>
      </c>
      <c r="DS142" s="412" t="s">
        <v>197</v>
      </c>
      <c r="DT142" s="412" t="s">
        <v>197</v>
      </c>
      <c r="DU142" s="412" t="s">
        <v>197</v>
      </c>
      <c r="DV142" s="412" t="s">
        <v>197</v>
      </c>
      <c r="DW142" s="412" t="s">
        <v>197</v>
      </c>
      <c r="DX142" s="412" t="s">
        <v>197</v>
      </c>
      <c r="DY142" s="412" t="s">
        <v>197</v>
      </c>
      <c r="DZ142" s="412" t="s">
        <v>197</v>
      </c>
      <c r="EA142" s="412" t="s">
        <v>197</v>
      </c>
      <c r="EB142" s="412" t="s">
        <v>197</v>
      </c>
      <c r="EC142" s="412" t="s">
        <v>197</v>
      </c>
      <c r="ED142" s="412" t="s">
        <v>197</v>
      </c>
      <c r="EE142" s="412" t="s">
        <v>197</v>
      </c>
      <c r="EF142" s="412" t="s">
        <v>197</v>
      </c>
      <c r="EG142" s="412" t="s">
        <v>197</v>
      </c>
      <c r="EH142" s="412" t="s">
        <v>197</v>
      </c>
      <c r="EI142" s="412" t="s">
        <v>197</v>
      </c>
      <c r="EJ142" s="412" t="s">
        <v>197</v>
      </c>
      <c r="EK142" s="412" t="s">
        <v>197</v>
      </c>
      <c r="EL142" s="412" t="s">
        <v>197</v>
      </c>
      <c r="EM142" s="412" t="s">
        <v>197</v>
      </c>
      <c r="EN142" s="412" t="s">
        <v>197</v>
      </c>
      <c r="EO142" s="412" t="s">
        <v>197</v>
      </c>
      <c r="EP142" s="412" t="s">
        <v>197</v>
      </c>
      <c r="EQ142" s="412" t="s">
        <v>197</v>
      </c>
      <c r="ER142" s="412" t="s">
        <v>197</v>
      </c>
      <c r="ES142" s="412" t="s">
        <v>197</v>
      </c>
      <c r="ET142" s="411">
        <v>59.3</v>
      </c>
      <c r="EU142" s="412" t="s">
        <v>197</v>
      </c>
      <c r="EV142" s="411">
        <v>66.099999999999994</v>
      </c>
      <c r="EW142" s="411">
        <v>73.599999999999994</v>
      </c>
      <c r="EX142" s="411">
        <v>71.2</v>
      </c>
      <c r="EY142" s="412" t="s">
        <v>197</v>
      </c>
      <c r="EZ142" s="411">
        <v>56.5</v>
      </c>
      <c r="FA142" s="411">
        <v>64.7</v>
      </c>
      <c r="FB142" s="411">
        <v>61.4</v>
      </c>
      <c r="FC142" s="412" t="s">
        <v>197</v>
      </c>
      <c r="FD142" s="411">
        <v>94.3</v>
      </c>
      <c r="FE142" s="411">
        <v>68.8</v>
      </c>
      <c r="FF142" s="411">
        <v>79.599999999999994</v>
      </c>
      <c r="FG142" s="412" t="s">
        <v>197</v>
      </c>
      <c r="FH142" s="412" t="s">
        <v>197</v>
      </c>
      <c r="FI142" s="412" t="s">
        <v>197</v>
      </c>
      <c r="FJ142" s="412" t="s">
        <v>197</v>
      </c>
      <c r="FK142" s="412" t="s">
        <v>197</v>
      </c>
      <c r="FL142" s="412" t="s">
        <v>197</v>
      </c>
      <c r="FM142" s="411">
        <v>59.2</v>
      </c>
      <c r="FN142" s="411">
        <v>66.400000000000006</v>
      </c>
      <c r="FO142" s="411">
        <v>62.3</v>
      </c>
      <c r="FP142" s="411">
        <v>74.5</v>
      </c>
      <c r="FQ142" s="411">
        <v>64.599999999999994</v>
      </c>
      <c r="FR142" s="411">
        <v>68</v>
      </c>
      <c r="FS142" s="411">
        <v>11.9</v>
      </c>
      <c r="FT142" s="411">
        <v>66.7</v>
      </c>
      <c r="FU142" s="411">
        <v>32.5</v>
      </c>
      <c r="FV142" s="411">
        <v>48.4</v>
      </c>
      <c r="FW142" s="412" t="s">
        <v>197</v>
      </c>
      <c r="FX142" s="411">
        <v>57.1</v>
      </c>
      <c r="FY142" s="411">
        <v>59.1</v>
      </c>
      <c r="FZ142" s="411">
        <v>59.1</v>
      </c>
      <c r="GA142" s="411">
        <v>69.400000000000006</v>
      </c>
      <c r="GB142" s="411">
        <v>85.2</v>
      </c>
      <c r="GC142" s="411">
        <v>82.2</v>
      </c>
      <c r="GD142" s="412" t="s">
        <v>197</v>
      </c>
      <c r="GE142" s="412" t="s">
        <v>197</v>
      </c>
      <c r="GF142" s="412" t="s">
        <v>197</v>
      </c>
      <c r="GG142" s="411">
        <v>161.9</v>
      </c>
      <c r="GH142" s="411">
        <v>134.69999999999999</v>
      </c>
      <c r="GI142" s="411">
        <v>134.9</v>
      </c>
      <c r="GJ142" s="412" t="s">
        <v>197</v>
      </c>
      <c r="GK142" s="412" t="s">
        <v>197</v>
      </c>
      <c r="GL142" s="412" t="s">
        <v>197</v>
      </c>
      <c r="GM142" s="412" t="s">
        <v>197</v>
      </c>
      <c r="GN142" s="412" t="s">
        <v>197</v>
      </c>
      <c r="GO142" s="412" t="s">
        <v>197</v>
      </c>
      <c r="GP142" s="411">
        <v>300.2</v>
      </c>
      <c r="GQ142" s="411">
        <v>17.600000000000001</v>
      </c>
      <c r="GR142" s="411">
        <v>118.6</v>
      </c>
      <c r="GS142" s="412" t="s">
        <v>197</v>
      </c>
      <c r="GT142" s="412" t="s">
        <v>197</v>
      </c>
      <c r="GU142" s="412" t="s">
        <v>197</v>
      </c>
      <c r="GV142" s="412" t="s">
        <v>197</v>
      </c>
      <c r="GW142" s="412" t="s">
        <v>197</v>
      </c>
      <c r="GX142" s="412" t="s">
        <v>197</v>
      </c>
      <c r="GY142" s="411">
        <v>55.2</v>
      </c>
      <c r="GZ142" s="411">
        <v>83.8</v>
      </c>
      <c r="HA142" s="411">
        <v>69.8</v>
      </c>
      <c r="HB142" s="412" t="s">
        <v>197</v>
      </c>
      <c r="HC142" s="412" t="s">
        <v>197</v>
      </c>
      <c r="HD142" s="412" t="s">
        <v>197</v>
      </c>
      <c r="HE142" s="412" t="s">
        <v>197</v>
      </c>
      <c r="HF142" s="412" t="s">
        <v>197</v>
      </c>
      <c r="HG142" s="412" t="s">
        <v>197</v>
      </c>
      <c r="HH142" s="412" t="s">
        <v>197</v>
      </c>
      <c r="HI142" s="412" t="s">
        <v>197</v>
      </c>
      <c r="HJ142" s="412" t="s">
        <v>197</v>
      </c>
      <c r="HK142" s="412" t="s">
        <v>197</v>
      </c>
      <c r="HL142" s="412" t="s">
        <v>197</v>
      </c>
      <c r="HM142" s="412" t="s">
        <v>197</v>
      </c>
      <c r="HN142" s="412" t="s">
        <v>197</v>
      </c>
      <c r="HO142" s="412" t="s">
        <v>197</v>
      </c>
      <c r="HP142" s="412" t="s">
        <v>197</v>
      </c>
      <c r="HQ142" s="412" t="s">
        <v>197</v>
      </c>
      <c r="HR142" s="412" t="s">
        <v>197</v>
      </c>
      <c r="HS142" s="412" t="s">
        <v>197</v>
      </c>
      <c r="HT142" s="412" t="s">
        <v>197</v>
      </c>
      <c r="HU142" s="411">
        <v>128</v>
      </c>
      <c r="HV142" s="411">
        <v>74.099999999999994</v>
      </c>
      <c r="HW142" s="411">
        <v>77.099999999999994</v>
      </c>
      <c r="HX142" s="412" t="s">
        <v>197</v>
      </c>
      <c r="HY142" s="412" t="s">
        <v>197</v>
      </c>
      <c r="HZ142" s="411">
        <v>109.7</v>
      </c>
      <c r="IA142" s="412" t="s">
        <v>197</v>
      </c>
      <c r="IB142" s="412" t="s">
        <v>197</v>
      </c>
      <c r="IC142" s="412" t="s">
        <v>197</v>
      </c>
      <c r="ID142" s="412" t="s">
        <v>197</v>
      </c>
      <c r="IE142" s="412" t="s">
        <v>197</v>
      </c>
      <c r="IF142" s="412" t="s">
        <v>197</v>
      </c>
      <c r="IG142" s="412" t="s">
        <v>197</v>
      </c>
      <c r="IH142" s="411">
        <v>44.6</v>
      </c>
      <c r="II142" s="412" t="s">
        <v>197</v>
      </c>
      <c r="IJ142" s="412" t="s">
        <v>197</v>
      </c>
      <c r="IK142" s="412" t="s">
        <v>197</v>
      </c>
      <c r="IL142" s="412" t="s">
        <v>197</v>
      </c>
      <c r="IM142" s="412" t="s">
        <v>197</v>
      </c>
      <c r="IN142" s="412" t="s">
        <v>197</v>
      </c>
      <c r="IO142" s="412" t="s">
        <v>197</v>
      </c>
      <c r="IP142" s="412" t="s">
        <v>197</v>
      </c>
      <c r="IQ142" s="412" t="s">
        <v>197</v>
      </c>
      <c r="IR142" s="411">
        <v>61.4</v>
      </c>
      <c r="IS142" s="411">
        <v>65.400000000000006</v>
      </c>
      <c r="IT142" s="411">
        <v>63.9</v>
      </c>
      <c r="IU142" s="412" t="s">
        <v>197</v>
      </c>
      <c r="IV142" s="412" t="s">
        <v>197</v>
      </c>
      <c r="IW142" s="412" t="s">
        <v>197</v>
      </c>
      <c r="IX142" s="412" t="s">
        <v>197</v>
      </c>
      <c r="IY142" s="412" t="s">
        <v>197</v>
      </c>
      <c r="IZ142" s="412" t="s">
        <v>197</v>
      </c>
      <c r="JA142" s="412" t="s">
        <v>197</v>
      </c>
      <c r="JB142" s="412" t="s">
        <v>197</v>
      </c>
      <c r="JC142" s="412" t="s">
        <v>197</v>
      </c>
      <c r="JD142" s="412" t="s">
        <v>197</v>
      </c>
      <c r="JE142" s="412" t="s">
        <v>197</v>
      </c>
      <c r="JF142" s="49" t="s">
        <v>87</v>
      </c>
      <c r="JG142" s="49">
        <v>136</v>
      </c>
      <c r="JH142" s="49" t="s">
        <v>87</v>
      </c>
      <c r="JI142" s="49">
        <v>55.3</v>
      </c>
      <c r="JJ142" s="49">
        <v>71.5</v>
      </c>
      <c r="JK142" s="49">
        <v>71.400000000000006</v>
      </c>
      <c r="JL142" s="49">
        <v>70.3</v>
      </c>
      <c r="JM142" s="49">
        <v>48.6</v>
      </c>
      <c r="JN142" s="49">
        <v>47.3</v>
      </c>
      <c r="JO142" s="49" t="s">
        <v>87</v>
      </c>
    </row>
    <row r="143" spans="1:275">
      <c r="A143" s="45"/>
      <c r="B143" s="46" t="s">
        <v>1859</v>
      </c>
      <c r="C143" s="300" t="s">
        <v>1357</v>
      </c>
      <c r="D143" s="46" t="s">
        <v>103</v>
      </c>
      <c r="E143" s="300" t="s">
        <v>16</v>
      </c>
      <c r="F143" s="47" t="s">
        <v>197</v>
      </c>
      <c r="G143" s="47" t="s">
        <v>197</v>
      </c>
      <c r="H143" s="411">
        <v>114.5</v>
      </c>
      <c r="I143" s="411">
        <v>119</v>
      </c>
      <c r="J143" s="411">
        <v>118.7</v>
      </c>
      <c r="K143" s="411">
        <v>56.5</v>
      </c>
      <c r="L143" s="411">
        <v>181.4</v>
      </c>
      <c r="M143" s="411">
        <v>153.5</v>
      </c>
      <c r="N143" s="411">
        <v>153.19999999999999</v>
      </c>
      <c r="O143" s="411">
        <v>328.7</v>
      </c>
      <c r="P143" s="411">
        <v>122.9</v>
      </c>
      <c r="Q143" s="411">
        <v>209</v>
      </c>
      <c r="R143" s="411">
        <v>125.6</v>
      </c>
      <c r="S143" s="411">
        <v>134.1</v>
      </c>
      <c r="T143" s="411">
        <v>83</v>
      </c>
      <c r="U143" s="411">
        <v>118.3</v>
      </c>
      <c r="V143" s="411">
        <v>122.7</v>
      </c>
      <c r="W143" s="411">
        <v>263.5</v>
      </c>
      <c r="X143" s="411">
        <v>224.7</v>
      </c>
      <c r="Y143" s="411">
        <v>198.8</v>
      </c>
      <c r="Z143" s="411">
        <v>143.30000000000001</v>
      </c>
      <c r="AA143" s="411">
        <v>32.6</v>
      </c>
      <c r="AB143" s="411">
        <v>96.9</v>
      </c>
      <c r="AC143" s="411">
        <v>49.6</v>
      </c>
      <c r="AD143" s="411">
        <v>103.2</v>
      </c>
      <c r="AE143" s="411">
        <v>133.5</v>
      </c>
      <c r="AF143" s="411">
        <v>137.6</v>
      </c>
      <c r="AG143" s="411">
        <v>171.5</v>
      </c>
      <c r="AH143" s="411">
        <v>102.3</v>
      </c>
      <c r="AI143" s="411">
        <v>195.9</v>
      </c>
      <c r="AJ143" s="411">
        <v>174.8</v>
      </c>
      <c r="AK143" s="411">
        <v>18.899999999999999</v>
      </c>
      <c r="AL143" s="412" t="s">
        <v>197</v>
      </c>
      <c r="AM143" s="411">
        <v>272.60000000000002</v>
      </c>
      <c r="AN143" s="411">
        <v>16.600000000000001</v>
      </c>
      <c r="AO143" s="411">
        <v>115.6</v>
      </c>
      <c r="AP143" s="411">
        <v>114.6</v>
      </c>
      <c r="AQ143" s="411">
        <v>19.399999999999999</v>
      </c>
      <c r="AR143" s="411">
        <v>65</v>
      </c>
      <c r="AS143" s="412" t="s">
        <v>197</v>
      </c>
      <c r="AT143" s="411">
        <v>139.80000000000001</v>
      </c>
      <c r="AU143" s="412" t="s">
        <v>197</v>
      </c>
      <c r="AV143" s="411">
        <v>163.1</v>
      </c>
      <c r="AW143" s="412" t="s">
        <v>197</v>
      </c>
      <c r="AX143" s="411">
        <v>298.10000000000002</v>
      </c>
      <c r="AY143" s="411">
        <v>166.5</v>
      </c>
      <c r="AZ143" s="411">
        <v>254.8</v>
      </c>
      <c r="BA143" s="411">
        <v>151.9</v>
      </c>
      <c r="BB143" s="411">
        <v>156.5</v>
      </c>
      <c r="BC143" s="411">
        <v>156.9</v>
      </c>
      <c r="BD143" s="411">
        <v>157.30000000000001</v>
      </c>
      <c r="BE143" s="411">
        <v>157.19999999999999</v>
      </c>
      <c r="BF143" s="411">
        <v>209.6</v>
      </c>
      <c r="BG143" s="411">
        <v>135</v>
      </c>
      <c r="BH143" s="411">
        <v>140.30000000000001</v>
      </c>
      <c r="BI143" s="411">
        <v>156</v>
      </c>
      <c r="BJ143" s="411">
        <v>154.6</v>
      </c>
      <c r="BK143" s="411">
        <v>155.30000000000001</v>
      </c>
      <c r="BL143" s="411">
        <v>198.6</v>
      </c>
      <c r="BM143" s="411">
        <v>104.3</v>
      </c>
      <c r="BN143" s="411">
        <v>129.5</v>
      </c>
      <c r="BO143" s="412" t="s">
        <v>197</v>
      </c>
      <c r="BP143" s="411">
        <v>124.5</v>
      </c>
      <c r="BQ143" s="411">
        <v>123.2</v>
      </c>
      <c r="BR143" s="411">
        <v>210.3</v>
      </c>
      <c r="BS143" s="411">
        <v>109.4</v>
      </c>
      <c r="BT143" s="411">
        <v>155.6</v>
      </c>
      <c r="BU143" s="411">
        <v>86.7</v>
      </c>
      <c r="BV143" s="411">
        <v>84.4</v>
      </c>
      <c r="BW143" s="411">
        <v>85.1</v>
      </c>
      <c r="BX143" s="411">
        <v>75.099999999999994</v>
      </c>
      <c r="BY143" s="411">
        <v>64.599999999999994</v>
      </c>
      <c r="BZ143" s="411">
        <v>71.3</v>
      </c>
      <c r="CA143" s="411">
        <v>92.7</v>
      </c>
      <c r="CB143" s="411">
        <v>48.9</v>
      </c>
      <c r="CC143" s="411">
        <v>65.7</v>
      </c>
      <c r="CD143" s="411">
        <v>236.1</v>
      </c>
      <c r="CE143" s="411">
        <v>203.6</v>
      </c>
      <c r="CF143" s="411">
        <v>219.3</v>
      </c>
      <c r="CG143" s="412" t="s">
        <v>197</v>
      </c>
      <c r="CH143" s="412" t="s">
        <v>197</v>
      </c>
      <c r="CI143" s="412" t="s">
        <v>197</v>
      </c>
      <c r="CJ143" s="411">
        <v>221.1</v>
      </c>
      <c r="CK143" s="411">
        <v>111.9</v>
      </c>
      <c r="CL143" s="411">
        <v>156.4</v>
      </c>
      <c r="CM143" s="412" t="s">
        <v>197</v>
      </c>
      <c r="CN143" s="412" t="s">
        <v>197</v>
      </c>
      <c r="CO143" s="412" t="s">
        <v>197</v>
      </c>
      <c r="CP143" s="412" t="s">
        <v>197</v>
      </c>
      <c r="CQ143" s="412" t="s">
        <v>197</v>
      </c>
      <c r="CR143" s="412" t="s">
        <v>197</v>
      </c>
      <c r="CS143" s="411">
        <v>752.3</v>
      </c>
      <c r="CT143" s="411">
        <v>324.10000000000002</v>
      </c>
      <c r="CU143" s="411">
        <v>201.9</v>
      </c>
      <c r="CV143" s="411">
        <v>254</v>
      </c>
      <c r="CW143" s="411">
        <v>184.8</v>
      </c>
      <c r="CX143" s="411">
        <v>108</v>
      </c>
      <c r="CY143" s="411">
        <v>141</v>
      </c>
      <c r="CZ143" s="411">
        <v>116.1</v>
      </c>
      <c r="DA143" s="411">
        <v>19.8</v>
      </c>
      <c r="DB143" s="411">
        <v>98.9</v>
      </c>
      <c r="DC143" s="411">
        <v>75</v>
      </c>
      <c r="DD143" s="411">
        <v>99.3</v>
      </c>
      <c r="DE143" s="411">
        <v>72.099999999999994</v>
      </c>
      <c r="DF143" s="411">
        <v>89</v>
      </c>
      <c r="DG143" s="411">
        <v>73</v>
      </c>
      <c r="DH143" s="411">
        <v>53.2</v>
      </c>
      <c r="DI143" s="411">
        <v>59.9</v>
      </c>
      <c r="DJ143" s="411">
        <v>300.2</v>
      </c>
      <c r="DK143" s="411">
        <v>267.3</v>
      </c>
      <c r="DL143" s="411">
        <v>282.39999999999998</v>
      </c>
      <c r="DM143" s="411">
        <v>211.2</v>
      </c>
      <c r="DN143" s="411">
        <v>118.9</v>
      </c>
      <c r="DO143" s="411">
        <v>153</v>
      </c>
      <c r="DP143" s="412" t="s">
        <v>197</v>
      </c>
      <c r="DQ143" s="412" t="s">
        <v>197</v>
      </c>
      <c r="DR143" s="412" t="s">
        <v>197</v>
      </c>
      <c r="DS143" s="411">
        <v>196.9</v>
      </c>
      <c r="DT143" s="411">
        <v>270.39999999999998</v>
      </c>
      <c r="DU143" s="411">
        <v>243.1</v>
      </c>
      <c r="DV143" s="411">
        <v>33.700000000000003</v>
      </c>
      <c r="DW143" s="411">
        <v>23.1</v>
      </c>
      <c r="DX143" s="411">
        <v>26.7</v>
      </c>
      <c r="DY143" s="411">
        <v>59.4</v>
      </c>
      <c r="DZ143" s="411">
        <v>39.799999999999997</v>
      </c>
      <c r="EA143" s="411">
        <v>50.8</v>
      </c>
      <c r="EB143" s="411">
        <v>86.5</v>
      </c>
      <c r="EC143" s="411">
        <v>110.4</v>
      </c>
      <c r="ED143" s="411">
        <v>104</v>
      </c>
      <c r="EE143" s="411">
        <v>102.3</v>
      </c>
      <c r="EF143" s="411">
        <v>165.6</v>
      </c>
      <c r="EG143" s="411">
        <v>71.900000000000006</v>
      </c>
      <c r="EH143" s="411">
        <v>111</v>
      </c>
      <c r="EI143" s="411">
        <v>35.6</v>
      </c>
      <c r="EJ143" s="411">
        <v>45.8</v>
      </c>
      <c r="EK143" s="411">
        <v>42.2</v>
      </c>
      <c r="EL143" s="412" t="s">
        <v>197</v>
      </c>
      <c r="EM143" s="411">
        <v>184.3</v>
      </c>
      <c r="EN143" s="411">
        <v>62</v>
      </c>
      <c r="EO143" s="411">
        <v>123.9</v>
      </c>
      <c r="EP143" s="412" t="s">
        <v>197</v>
      </c>
      <c r="EQ143" s="412" t="s">
        <v>197</v>
      </c>
      <c r="ER143" s="412" t="s">
        <v>197</v>
      </c>
      <c r="ES143" s="412" t="s">
        <v>197</v>
      </c>
      <c r="ET143" s="411">
        <v>239</v>
      </c>
      <c r="EU143" s="411">
        <v>213.6</v>
      </c>
      <c r="EV143" s="411">
        <v>153.9</v>
      </c>
      <c r="EW143" s="411">
        <v>102.6</v>
      </c>
      <c r="EX143" s="411">
        <v>118.5</v>
      </c>
      <c r="EY143" s="411">
        <v>154.69999999999999</v>
      </c>
      <c r="EZ143" s="411">
        <v>193</v>
      </c>
      <c r="FA143" s="411">
        <v>117.3</v>
      </c>
      <c r="FB143" s="411">
        <v>147</v>
      </c>
      <c r="FC143" s="411">
        <v>822.2</v>
      </c>
      <c r="FD143" s="411">
        <v>133.30000000000001</v>
      </c>
      <c r="FE143" s="411">
        <v>98.6</v>
      </c>
      <c r="FF143" s="411">
        <v>113.3</v>
      </c>
      <c r="FG143" s="411">
        <v>100.4</v>
      </c>
      <c r="FH143" s="411">
        <v>31</v>
      </c>
      <c r="FI143" s="411">
        <v>80</v>
      </c>
      <c r="FJ143" s="411">
        <v>284</v>
      </c>
      <c r="FK143" s="411">
        <v>83</v>
      </c>
      <c r="FL143" s="411">
        <v>172.4</v>
      </c>
      <c r="FM143" s="411">
        <v>198.5</v>
      </c>
      <c r="FN143" s="411">
        <v>108.6</v>
      </c>
      <c r="FO143" s="411">
        <v>160.5</v>
      </c>
      <c r="FP143" s="411">
        <v>121.2</v>
      </c>
      <c r="FQ143" s="411">
        <v>128.30000000000001</v>
      </c>
      <c r="FR143" s="411">
        <v>125.8</v>
      </c>
      <c r="FS143" s="411">
        <v>199.2</v>
      </c>
      <c r="FT143" s="411">
        <v>78.3</v>
      </c>
      <c r="FU143" s="411">
        <v>153.80000000000001</v>
      </c>
      <c r="FV143" s="411">
        <v>169.2</v>
      </c>
      <c r="FW143" s="411">
        <v>66.900000000000006</v>
      </c>
      <c r="FX143" s="411">
        <v>255.8</v>
      </c>
      <c r="FY143" s="411">
        <v>112.7</v>
      </c>
      <c r="FZ143" s="411">
        <v>113.9</v>
      </c>
      <c r="GA143" s="411">
        <v>155.4</v>
      </c>
      <c r="GB143" s="411">
        <v>113</v>
      </c>
      <c r="GC143" s="411">
        <v>121</v>
      </c>
      <c r="GD143" s="411">
        <v>237</v>
      </c>
      <c r="GE143" s="411">
        <v>167.6</v>
      </c>
      <c r="GF143" s="411">
        <v>213.1</v>
      </c>
      <c r="GG143" s="411">
        <v>454.9</v>
      </c>
      <c r="GH143" s="411">
        <v>189.8</v>
      </c>
      <c r="GI143" s="411">
        <v>191.4</v>
      </c>
      <c r="GJ143" s="412" t="s">
        <v>197</v>
      </c>
      <c r="GK143" s="411">
        <v>3.6</v>
      </c>
      <c r="GL143" s="411">
        <v>2.2999999999999998</v>
      </c>
      <c r="GM143" s="411">
        <v>95.9</v>
      </c>
      <c r="GN143" s="411">
        <v>312.60000000000002</v>
      </c>
      <c r="GO143" s="411">
        <v>235.4</v>
      </c>
      <c r="GP143" s="411">
        <v>257.10000000000002</v>
      </c>
      <c r="GQ143" s="411">
        <v>103.2</v>
      </c>
      <c r="GR143" s="411">
        <v>158.19999999999999</v>
      </c>
      <c r="GS143" s="411">
        <v>737.2</v>
      </c>
      <c r="GT143" s="411">
        <v>90.2</v>
      </c>
      <c r="GU143" s="411">
        <v>220.8</v>
      </c>
      <c r="GV143" s="411">
        <v>472.6</v>
      </c>
      <c r="GW143" s="411">
        <v>43</v>
      </c>
      <c r="GX143" s="411">
        <v>219.4</v>
      </c>
      <c r="GY143" s="411">
        <v>171.6</v>
      </c>
      <c r="GZ143" s="411">
        <v>133.5</v>
      </c>
      <c r="HA143" s="411">
        <v>152.1</v>
      </c>
      <c r="HB143" s="411">
        <v>174.2</v>
      </c>
      <c r="HC143" s="411">
        <v>178.2</v>
      </c>
      <c r="HD143" s="411">
        <v>176.9</v>
      </c>
      <c r="HE143" s="411">
        <v>115.8</v>
      </c>
      <c r="HF143" s="411">
        <v>91.8</v>
      </c>
      <c r="HG143" s="411">
        <v>93.1</v>
      </c>
      <c r="HH143" s="412" t="s">
        <v>197</v>
      </c>
      <c r="HI143" s="411">
        <v>114.2</v>
      </c>
      <c r="HJ143" s="411">
        <v>93.8</v>
      </c>
      <c r="HK143" s="411">
        <v>103.6</v>
      </c>
      <c r="HL143" s="411">
        <v>84.2</v>
      </c>
      <c r="HM143" s="411">
        <v>100.4</v>
      </c>
      <c r="HN143" s="411">
        <v>95.8</v>
      </c>
      <c r="HO143" s="411">
        <v>207.9</v>
      </c>
      <c r="HP143" s="411">
        <v>156.4</v>
      </c>
      <c r="HQ143" s="411">
        <v>182.4</v>
      </c>
      <c r="HR143" s="411">
        <v>184.7</v>
      </c>
      <c r="HS143" s="411">
        <v>118.9</v>
      </c>
      <c r="HT143" s="411">
        <v>141.69999999999999</v>
      </c>
      <c r="HU143" s="411">
        <v>74.400000000000006</v>
      </c>
      <c r="HV143" s="411">
        <v>93.9</v>
      </c>
      <c r="HW143" s="411">
        <v>92.8</v>
      </c>
      <c r="HX143" s="411">
        <v>187.4</v>
      </c>
      <c r="HY143" s="412" t="s">
        <v>197</v>
      </c>
      <c r="HZ143" s="411">
        <v>107.3</v>
      </c>
      <c r="IA143" s="412" t="s">
        <v>197</v>
      </c>
      <c r="IB143" s="412" t="s">
        <v>197</v>
      </c>
      <c r="IC143" s="412" t="s">
        <v>197</v>
      </c>
      <c r="ID143" s="411">
        <v>8.1999999999999993</v>
      </c>
      <c r="IE143" s="412" t="s">
        <v>197</v>
      </c>
      <c r="IF143" s="412" t="s">
        <v>197</v>
      </c>
      <c r="IG143" s="412" t="s">
        <v>197</v>
      </c>
      <c r="IH143" s="411">
        <v>128.1</v>
      </c>
      <c r="II143" s="411">
        <v>69.099999999999994</v>
      </c>
      <c r="IJ143" s="412" t="s">
        <v>197</v>
      </c>
      <c r="IK143" s="412" t="s">
        <v>197</v>
      </c>
      <c r="IL143" s="412" t="s">
        <v>197</v>
      </c>
      <c r="IM143" s="411">
        <v>31.3</v>
      </c>
      <c r="IN143" s="412" t="s">
        <v>197</v>
      </c>
      <c r="IO143" s="411">
        <v>59.3</v>
      </c>
      <c r="IP143" s="412" t="s">
        <v>197</v>
      </c>
      <c r="IQ143" s="411">
        <v>207.9</v>
      </c>
      <c r="IR143" s="411">
        <v>141.80000000000001</v>
      </c>
      <c r="IS143" s="411">
        <v>128.6</v>
      </c>
      <c r="IT143" s="411">
        <v>133.5</v>
      </c>
      <c r="IU143" s="411">
        <v>161</v>
      </c>
      <c r="IV143" s="411">
        <v>108.6</v>
      </c>
      <c r="IW143" s="411">
        <v>119.5</v>
      </c>
      <c r="IX143" s="412" t="s">
        <v>197</v>
      </c>
      <c r="IY143" s="412" t="s">
        <v>197</v>
      </c>
      <c r="IZ143" s="412" t="s">
        <v>197</v>
      </c>
      <c r="JA143" s="412" t="s">
        <v>197</v>
      </c>
      <c r="JB143" s="412" t="s">
        <v>197</v>
      </c>
      <c r="JC143" s="411">
        <v>115.9</v>
      </c>
      <c r="JD143" s="411">
        <v>160.30000000000001</v>
      </c>
      <c r="JE143" s="411">
        <v>150.19999999999999</v>
      </c>
      <c r="JF143" s="48">
        <v>337.7</v>
      </c>
      <c r="JG143" s="48">
        <v>154.6</v>
      </c>
      <c r="JH143" s="48">
        <v>170.7</v>
      </c>
      <c r="JI143" s="48">
        <v>104.4</v>
      </c>
      <c r="JJ143" s="48">
        <v>116.3</v>
      </c>
      <c r="JK143" s="48">
        <v>131.9</v>
      </c>
      <c r="JL143" s="48">
        <v>120.6</v>
      </c>
      <c r="JM143" s="48">
        <v>112.7</v>
      </c>
      <c r="JN143" s="48">
        <v>112.7</v>
      </c>
      <c r="JO143" s="48" t="s">
        <v>87</v>
      </c>
    </row>
    <row r="144" spans="1:275">
      <c r="A144" s="45"/>
      <c r="B144" s="46" t="s">
        <v>1860</v>
      </c>
      <c r="C144" s="300" t="s">
        <v>1358</v>
      </c>
      <c r="D144" s="46" t="s">
        <v>103</v>
      </c>
      <c r="E144" s="300" t="s">
        <v>16</v>
      </c>
      <c r="F144" s="47" t="s">
        <v>197</v>
      </c>
      <c r="G144" s="47" t="s">
        <v>197</v>
      </c>
      <c r="H144" s="411">
        <v>92.1</v>
      </c>
      <c r="I144" s="411">
        <v>95.3</v>
      </c>
      <c r="J144" s="411">
        <v>138.6</v>
      </c>
      <c r="K144" s="412" t="s">
        <v>197</v>
      </c>
      <c r="L144" s="411">
        <v>130.4</v>
      </c>
      <c r="M144" s="411">
        <v>136.80000000000001</v>
      </c>
      <c r="N144" s="412" t="s">
        <v>197</v>
      </c>
      <c r="O144" s="412" t="s">
        <v>197</v>
      </c>
      <c r="P144" s="412" t="s">
        <v>197</v>
      </c>
      <c r="Q144" s="412" t="s">
        <v>197</v>
      </c>
      <c r="R144" s="411">
        <v>71.900000000000006</v>
      </c>
      <c r="S144" s="411">
        <v>71.2</v>
      </c>
      <c r="T144" s="412" t="s">
        <v>197</v>
      </c>
      <c r="U144" s="412" t="s">
        <v>197</v>
      </c>
      <c r="V144" s="412" t="s">
        <v>197</v>
      </c>
      <c r="W144" s="412" t="s">
        <v>197</v>
      </c>
      <c r="X144" s="412" t="s">
        <v>197</v>
      </c>
      <c r="Y144" s="412" t="s">
        <v>197</v>
      </c>
      <c r="Z144" s="411">
        <v>105.8</v>
      </c>
      <c r="AA144" s="412" t="s">
        <v>197</v>
      </c>
      <c r="AB144" s="412" t="s">
        <v>197</v>
      </c>
      <c r="AC144" s="412" t="s">
        <v>197</v>
      </c>
      <c r="AD144" s="412" t="s">
        <v>197</v>
      </c>
      <c r="AE144" s="411">
        <v>45.1</v>
      </c>
      <c r="AF144" s="411">
        <v>49.8</v>
      </c>
      <c r="AG144" s="412" t="s">
        <v>197</v>
      </c>
      <c r="AH144" s="412" t="s">
        <v>197</v>
      </c>
      <c r="AI144" s="412" t="s">
        <v>197</v>
      </c>
      <c r="AJ144" s="412" t="s">
        <v>197</v>
      </c>
      <c r="AK144" s="412" t="s">
        <v>197</v>
      </c>
      <c r="AL144" s="412" t="s">
        <v>197</v>
      </c>
      <c r="AM144" s="412" t="s">
        <v>197</v>
      </c>
      <c r="AN144" s="412" t="s">
        <v>197</v>
      </c>
      <c r="AO144" s="412" t="s">
        <v>197</v>
      </c>
      <c r="AP144" s="412" t="s">
        <v>197</v>
      </c>
      <c r="AQ144" s="412" t="s">
        <v>197</v>
      </c>
      <c r="AR144" s="412" t="s">
        <v>197</v>
      </c>
      <c r="AS144" s="412" t="s">
        <v>197</v>
      </c>
      <c r="AT144" s="411">
        <v>67.400000000000006</v>
      </c>
      <c r="AU144" s="412" t="s">
        <v>197</v>
      </c>
      <c r="AV144" s="411">
        <v>143.69999999999999</v>
      </c>
      <c r="AW144" s="412" t="s">
        <v>197</v>
      </c>
      <c r="AX144" s="412" t="s">
        <v>197</v>
      </c>
      <c r="AY144" s="412" t="s">
        <v>197</v>
      </c>
      <c r="AZ144" s="411">
        <v>102.4</v>
      </c>
      <c r="BA144" s="411">
        <v>83</v>
      </c>
      <c r="BB144" s="411">
        <v>83.9</v>
      </c>
      <c r="BC144" s="411">
        <v>88</v>
      </c>
      <c r="BD144" s="411">
        <v>42</v>
      </c>
      <c r="BE144" s="411">
        <v>52.8</v>
      </c>
      <c r="BF144" s="411">
        <v>86.6</v>
      </c>
      <c r="BG144" s="411">
        <v>52.3</v>
      </c>
      <c r="BH144" s="411">
        <v>54.8</v>
      </c>
      <c r="BI144" s="412" t="s">
        <v>197</v>
      </c>
      <c r="BJ144" s="412" t="s">
        <v>197</v>
      </c>
      <c r="BK144" s="412" t="s">
        <v>197</v>
      </c>
      <c r="BL144" s="412" t="s">
        <v>197</v>
      </c>
      <c r="BM144" s="412" t="s">
        <v>197</v>
      </c>
      <c r="BN144" s="412" t="s">
        <v>197</v>
      </c>
      <c r="BO144" s="412" t="s">
        <v>197</v>
      </c>
      <c r="BP144" s="412" t="s">
        <v>197</v>
      </c>
      <c r="BQ144" s="412" t="s">
        <v>197</v>
      </c>
      <c r="BR144" s="412" t="s">
        <v>197</v>
      </c>
      <c r="BS144" s="412" t="s">
        <v>197</v>
      </c>
      <c r="BT144" s="412" t="s">
        <v>197</v>
      </c>
      <c r="BU144" s="412" t="s">
        <v>197</v>
      </c>
      <c r="BV144" s="412" t="s">
        <v>197</v>
      </c>
      <c r="BW144" s="412" t="s">
        <v>197</v>
      </c>
      <c r="BX144" s="412" t="s">
        <v>197</v>
      </c>
      <c r="BY144" s="412" t="s">
        <v>197</v>
      </c>
      <c r="BZ144" s="412" t="s">
        <v>197</v>
      </c>
      <c r="CA144" s="412" t="s">
        <v>197</v>
      </c>
      <c r="CB144" s="412" t="s">
        <v>197</v>
      </c>
      <c r="CC144" s="412" t="s">
        <v>197</v>
      </c>
      <c r="CD144" s="412" t="s">
        <v>197</v>
      </c>
      <c r="CE144" s="412" t="s">
        <v>197</v>
      </c>
      <c r="CF144" s="412" t="s">
        <v>197</v>
      </c>
      <c r="CG144" s="412" t="s">
        <v>197</v>
      </c>
      <c r="CH144" s="412" t="s">
        <v>197</v>
      </c>
      <c r="CI144" s="412" t="s">
        <v>197</v>
      </c>
      <c r="CJ144" s="412" t="s">
        <v>197</v>
      </c>
      <c r="CK144" s="412" t="s">
        <v>197</v>
      </c>
      <c r="CL144" s="412" t="s">
        <v>197</v>
      </c>
      <c r="CM144" s="412" t="s">
        <v>197</v>
      </c>
      <c r="CN144" s="412" t="s">
        <v>197</v>
      </c>
      <c r="CO144" s="412" t="s">
        <v>197</v>
      </c>
      <c r="CP144" s="412" t="s">
        <v>197</v>
      </c>
      <c r="CQ144" s="412" t="s">
        <v>197</v>
      </c>
      <c r="CR144" s="412" t="s">
        <v>197</v>
      </c>
      <c r="CS144" s="412" t="s">
        <v>197</v>
      </c>
      <c r="CT144" s="412" t="s">
        <v>197</v>
      </c>
      <c r="CU144" s="412" t="s">
        <v>197</v>
      </c>
      <c r="CV144" s="412" t="s">
        <v>197</v>
      </c>
      <c r="CW144" s="412" t="s">
        <v>197</v>
      </c>
      <c r="CX144" s="412" t="s">
        <v>197</v>
      </c>
      <c r="CY144" s="412" t="s">
        <v>197</v>
      </c>
      <c r="CZ144" s="412" t="s">
        <v>197</v>
      </c>
      <c r="DA144" s="412" t="s">
        <v>197</v>
      </c>
      <c r="DB144" s="412" t="s">
        <v>197</v>
      </c>
      <c r="DC144" s="412" t="s">
        <v>197</v>
      </c>
      <c r="DD144" s="412" t="s">
        <v>197</v>
      </c>
      <c r="DE144" s="412" t="s">
        <v>197</v>
      </c>
      <c r="DF144" s="412" t="s">
        <v>197</v>
      </c>
      <c r="DG144" s="412" t="s">
        <v>197</v>
      </c>
      <c r="DH144" s="412" t="s">
        <v>197</v>
      </c>
      <c r="DI144" s="412" t="s">
        <v>197</v>
      </c>
      <c r="DJ144" s="412" t="s">
        <v>197</v>
      </c>
      <c r="DK144" s="412" t="s">
        <v>197</v>
      </c>
      <c r="DL144" s="412" t="s">
        <v>197</v>
      </c>
      <c r="DM144" s="412" t="s">
        <v>197</v>
      </c>
      <c r="DN144" s="412" t="s">
        <v>197</v>
      </c>
      <c r="DO144" s="412" t="s">
        <v>197</v>
      </c>
      <c r="DP144" s="412" t="s">
        <v>197</v>
      </c>
      <c r="DQ144" s="412" t="s">
        <v>197</v>
      </c>
      <c r="DR144" s="412" t="s">
        <v>197</v>
      </c>
      <c r="DS144" s="412" t="s">
        <v>197</v>
      </c>
      <c r="DT144" s="412" t="s">
        <v>197</v>
      </c>
      <c r="DU144" s="412" t="s">
        <v>197</v>
      </c>
      <c r="DV144" s="412" t="s">
        <v>197</v>
      </c>
      <c r="DW144" s="412" t="s">
        <v>197</v>
      </c>
      <c r="DX144" s="412" t="s">
        <v>197</v>
      </c>
      <c r="DY144" s="412" t="s">
        <v>197</v>
      </c>
      <c r="DZ144" s="412" t="s">
        <v>197</v>
      </c>
      <c r="EA144" s="412" t="s">
        <v>197</v>
      </c>
      <c r="EB144" s="412" t="s">
        <v>197</v>
      </c>
      <c r="EC144" s="412" t="s">
        <v>197</v>
      </c>
      <c r="ED144" s="412" t="s">
        <v>197</v>
      </c>
      <c r="EE144" s="412" t="s">
        <v>197</v>
      </c>
      <c r="EF144" s="412" t="s">
        <v>197</v>
      </c>
      <c r="EG144" s="412" t="s">
        <v>197</v>
      </c>
      <c r="EH144" s="412" t="s">
        <v>197</v>
      </c>
      <c r="EI144" s="412" t="s">
        <v>197</v>
      </c>
      <c r="EJ144" s="412" t="s">
        <v>197</v>
      </c>
      <c r="EK144" s="412" t="s">
        <v>197</v>
      </c>
      <c r="EL144" s="412" t="s">
        <v>197</v>
      </c>
      <c r="EM144" s="412" t="s">
        <v>197</v>
      </c>
      <c r="EN144" s="412" t="s">
        <v>197</v>
      </c>
      <c r="EO144" s="412" t="s">
        <v>197</v>
      </c>
      <c r="EP144" s="412" t="s">
        <v>197</v>
      </c>
      <c r="EQ144" s="412" t="s">
        <v>197</v>
      </c>
      <c r="ER144" s="412" t="s">
        <v>197</v>
      </c>
      <c r="ES144" s="412" t="s">
        <v>197</v>
      </c>
      <c r="ET144" s="411">
        <v>193.6</v>
      </c>
      <c r="EU144" s="412" t="s">
        <v>197</v>
      </c>
      <c r="EV144" s="411">
        <v>84.3</v>
      </c>
      <c r="EW144" s="411">
        <v>74.8</v>
      </c>
      <c r="EX144" s="411">
        <v>77.900000000000006</v>
      </c>
      <c r="EY144" s="412" t="s">
        <v>197</v>
      </c>
      <c r="EZ144" s="411">
        <v>20.9</v>
      </c>
      <c r="FA144" s="411">
        <v>49.4</v>
      </c>
      <c r="FB144" s="411">
        <v>38.200000000000003</v>
      </c>
      <c r="FC144" s="412" t="s">
        <v>197</v>
      </c>
      <c r="FD144" s="411">
        <v>38.5</v>
      </c>
      <c r="FE144" s="411">
        <v>41.2</v>
      </c>
      <c r="FF144" s="411">
        <v>40</v>
      </c>
      <c r="FG144" s="412" t="s">
        <v>197</v>
      </c>
      <c r="FH144" s="412" t="s">
        <v>197</v>
      </c>
      <c r="FI144" s="412" t="s">
        <v>197</v>
      </c>
      <c r="FJ144" s="412" t="s">
        <v>197</v>
      </c>
      <c r="FK144" s="412" t="s">
        <v>197</v>
      </c>
      <c r="FL144" s="412" t="s">
        <v>197</v>
      </c>
      <c r="FM144" s="411">
        <v>97.4</v>
      </c>
      <c r="FN144" s="411">
        <v>75.5</v>
      </c>
      <c r="FO144" s="411">
        <v>88.3</v>
      </c>
      <c r="FP144" s="411">
        <v>25.9</v>
      </c>
      <c r="FQ144" s="411">
        <v>54.5</v>
      </c>
      <c r="FR144" s="411">
        <v>44.6</v>
      </c>
      <c r="FS144" s="411">
        <v>35.6</v>
      </c>
      <c r="FT144" s="411">
        <v>96.6</v>
      </c>
      <c r="FU144" s="411">
        <v>58.6</v>
      </c>
      <c r="FV144" s="412" t="s">
        <v>197</v>
      </c>
      <c r="FW144" s="412" t="s">
        <v>197</v>
      </c>
      <c r="FX144" s="411">
        <v>123.3</v>
      </c>
      <c r="FY144" s="411">
        <v>62.9</v>
      </c>
      <c r="FZ144" s="411">
        <v>63.6</v>
      </c>
      <c r="GA144" s="411">
        <v>99.4</v>
      </c>
      <c r="GB144" s="411">
        <v>97.5</v>
      </c>
      <c r="GC144" s="411">
        <v>97.9</v>
      </c>
      <c r="GD144" s="412" t="s">
        <v>197</v>
      </c>
      <c r="GE144" s="412" t="s">
        <v>197</v>
      </c>
      <c r="GF144" s="412" t="s">
        <v>197</v>
      </c>
      <c r="GG144" s="411">
        <v>27.3</v>
      </c>
      <c r="GH144" s="411">
        <v>11.5</v>
      </c>
      <c r="GI144" s="411">
        <v>11.7</v>
      </c>
      <c r="GJ144" s="412" t="s">
        <v>197</v>
      </c>
      <c r="GK144" s="412" t="s">
        <v>197</v>
      </c>
      <c r="GL144" s="412" t="s">
        <v>197</v>
      </c>
      <c r="GM144" s="412" t="s">
        <v>197</v>
      </c>
      <c r="GN144" s="412" t="s">
        <v>197</v>
      </c>
      <c r="GO144" s="412" t="s">
        <v>197</v>
      </c>
      <c r="GP144" s="412" t="s">
        <v>197</v>
      </c>
      <c r="GQ144" s="412" t="s">
        <v>197</v>
      </c>
      <c r="GR144" s="412" t="s">
        <v>197</v>
      </c>
      <c r="GS144" s="411">
        <v>116.9</v>
      </c>
      <c r="GT144" s="411">
        <v>177.9</v>
      </c>
      <c r="GU144" s="411">
        <v>165.5</v>
      </c>
      <c r="GV144" s="412" t="s">
        <v>197</v>
      </c>
      <c r="GW144" s="412" t="s">
        <v>197</v>
      </c>
      <c r="GX144" s="412" t="s">
        <v>197</v>
      </c>
      <c r="GY144" s="411">
        <v>75.3</v>
      </c>
      <c r="GZ144" s="411">
        <v>96.1</v>
      </c>
      <c r="HA144" s="411">
        <v>85.8</v>
      </c>
      <c r="HB144" s="411">
        <v>75.400000000000006</v>
      </c>
      <c r="HC144" s="411">
        <v>167.3</v>
      </c>
      <c r="HD144" s="411">
        <v>139.19999999999999</v>
      </c>
      <c r="HE144" s="412" t="s">
        <v>197</v>
      </c>
      <c r="HF144" s="412" t="s">
        <v>197</v>
      </c>
      <c r="HG144" s="412" t="s">
        <v>197</v>
      </c>
      <c r="HH144" s="412" t="s">
        <v>197</v>
      </c>
      <c r="HI144" s="412" t="s">
        <v>197</v>
      </c>
      <c r="HJ144" s="412" t="s">
        <v>197</v>
      </c>
      <c r="HK144" s="412" t="s">
        <v>197</v>
      </c>
      <c r="HL144" s="412" t="s">
        <v>197</v>
      </c>
      <c r="HM144" s="412" t="s">
        <v>197</v>
      </c>
      <c r="HN144" s="412" t="s">
        <v>197</v>
      </c>
      <c r="HO144" s="412" t="s">
        <v>197</v>
      </c>
      <c r="HP144" s="412" t="s">
        <v>197</v>
      </c>
      <c r="HQ144" s="412" t="s">
        <v>197</v>
      </c>
      <c r="HR144" s="412" t="s">
        <v>197</v>
      </c>
      <c r="HS144" s="412" t="s">
        <v>197</v>
      </c>
      <c r="HT144" s="412" t="s">
        <v>197</v>
      </c>
      <c r="HU144" s="411">
        <v>133.9</v>
      </c>
      <c r="HV144" s="411">
        <v>57.1</v>
      </c>
      <c r="HW144" s="411">
        <v>61.8</v>
      </c>
      <c r="HX144" s="412" t="s">
        <v>197</v>
      </c>
      <c r="HY144" s="412" t="s">
        <v>197</v>
      </c>
      <c r="HZ144" s="412" t="s">
        <v>197</v>
      </c>
      <c r="IA144" s="412" t="s">
        <v>197</v>
      </c>
      <c r="IB144" s="412" t="s">
        <v>197</v>
      </c>
      <c r="IC144" s="412" t="s">
        <v>197</v>
      </c>
      <c r="ID144" s="412" t="s">
        <v>197</v>
      </c>
      <c r="IE144" s="412" t="s">
        <v>197</v>
      </c>
      <c r="IF144" s="412" t="s">
        <v>197</v>
      </c>
      <c r="IG144" s="412" t="s">
        <v>197</v>
      </c>
      <c r="IH144" s="411">
        <v>44.7</v>
      </c>
      <c r="II144" s="412" t="s">
        <v>197</v>
      </c>
      <c r="IJ144" s="412" t="s">
        <v>197</v>
      </c>
      <c r="IK144" s="412" t="s">
        <v>197</v>
      </c>
      <c r="IL144" s="412" t="s">
        <v>197</v>
      </c>
      <c r="IM144" s="412" t="s">
        <v>197</v>
      </c>
      <c r="IN144" s="412" t="s">
        <v>197</v>
      </c>
      <c r="IO144" s="412" t="s">
        <v>197</v>
      </c>
      <c r="IP144" s="412" t="s">
        <v>197</v>
      </c>
      <c r="IQ144" s="412" t="s">
        <v>197</v>
      </c>
      <c r="IR144" s="411">
        <v>159.6</v>
      </c>
      <c r="IS144" s="411">
        <v>70</v>
      </c>
      <c r="IT144" s="411">
        <v>103.6</v>
      </c>
      <c r="IU144" s="412" t="s">
        <v>197</v>
      </c>
      <c r="IV144" s="412" t="s">
        <v>197</v>
      </c>
      <c r="IW144" s="412" t="s">
        <v>197</v>
      </c>
      <c r="IX144" s="412" t="s">
        <v>197</v>
      </c>
      <c r="IY144" s="412" t="s">
        <v>197</v>
      </c>
      <c r="IZ144" s="412" t="s">
        <v>197</v>
      </c>
      <c r="JA144" s="412" t="s">
        <v>197</v>
      </c>
      <c r="JB144" s="412" t="s">
        <v>197</v>
      </c>
      <c r="JC144" s="411">
        <v>137.5</v>
      </c>
      <c r="JD144" s="411">
        <v>5.4</v>
      </c>
      <c r="JE144" s="411">
        <v>36.4</v>
      </c>
      <c r="JF144" s="48" t="s">
        <v>87</v>
      </c>
      <c r="JG144" s="48" t="s">
        <v>87</v>
      </c>
      <c r="JH144" s="48" t="s">
        <v>87</v>
      </c>
      <c r="JI144" s="48">
        <v>87.7</v>
      </c>
      <c r="JJ144" s="48">
        <v>73.099999999999994</v>
      </c>
      <c r="JK144" s="48">
        <v>56.6</v>
      </c>
      <c r="JL144" s="48">
        <v>52.9</v>
      </c>
      <c r="JM144" s="48">
        <v>32.5</v>
      </c>
      <c r="JN144" s="48">
        <v>36</v>
      </c>
      <c r="JO144" s="48" t="s">
        <v>87</v>
      </c>
    </row>
    <row r="145" spans="1:275">
      <c r="A145" s="45"/>
      <c r="B145" s="46" t="s">
        <v>1861</v>
      </c>
      <c r="C145" s="300" t="s">
        <v>1359</v>
      </c>
      <c r="D145" s="46" t="s">
        <v>103</v>
      </c>
      <c r="E145" s="300" t="s">
        <v>16</v>
      </c>
      <c r="F145" s="47" t="s">
        <v>197</v>
      </c>
      <c r="G145" s="47" t="s">
        <v>197</v>
      </c>
      <c r="H145" s="411">
        <v>110.8</v>
      </c>
      <c r="I145" s="411">
        <v>125.9</v>
      </c>
      <c r="J145" s="411">
        <v>139</v>
      </c>
      <c r="K145" s="412" t="s">
        <v>197</v>
      </c>
      <c r="L145" s="411">
        <v>82.4</v>
      </c>
      <c r="M145" s="412" t="s">
        <v>197</v>
      </c>
      <c r="N145" s="412" t="s">
        <v>197</v>
      </c>
      <c r="O145" s="412" t="s">
        <v>197</v>
      </c>
      <c r="P145" s="412" t="s">
        <v>197</v>
      </c>
      <c r="Q145" s="412" t="s">
        <v>197</v>
      </c>
      <c r="R145" s="411">
        <v>118.1</v>
      </c>
      <c r="S145" s="412" t="s">
        <v>197</v>
      </c>
      <c r="T145" s="412" t="s">
        <v>197</v>
      </c>
      <c r="U145" s="412" t="s">
        <v>197</v>
      </c>
      <c r="V145" s="412" t="s">
        <v>197</v>
      </c>
      <c r="W145" s="412" t="s">
        <v>197</v>
      </c>
      <c r="X145" s="412" t="s">
        <v>197</v>
      </c>
      <c r="Y145" s="412" t="s">
        <v>197</v>
      </c>
      <c r="Z145" s="412" t="s">
        <v>197</v>
      </c>
      <c r="AA145" s="412" t="s">
        <v>197</v>
      </c>
      <c r="AB145" s="412" t="s">
        <v>197</v>
      </c>
      <c r="AC145" s="412" t="s">
        <v>197</v>
      </c>
      <c r="AD145" s="412" t="s">
        <v>197</v>
      </c>
      <c r="AE145" s="412" t="s">
        <v>197</v>
      </c>
      <c r="AF145" s="412" t="s">
        <v>197</v>
      </c>
      <c r="AG145" s="412" t="s">
        <v>197</v>
      </c>
      <c r="AH145" s="412" t="s">
        <v>197</v>
      </c>
      <c r="AI145" s="412" t="s">
        <v>197</v>
      </c>
      <c r="AJ145" s="412" t="s">
        <v>197</v>
      </c>
      <c r="AK145" s="412" t="s">
        <v>197</v>
      </c>
      <c r="AL145" s="412" t="s">
        <v>197</v>
      </c>
      <c r="AM145" s="412" t="s">
        <v>197</v>
      </c>
      <c r="AN145" s="412" t="s">
        <v>197</v>
      </c>
      <c r="AO145" s="412" t="s">
        <v>197</v>
      </c>
      <c r="AP145" s="412" t="s">
        <v>197</v>
      </c>
      <c r="AQ145" s="412" t="s">
        <v>197</v>
      </c>
      <c r="AR145" s="412" t="s">
        <v>197</v>
      </c>
      <c r="AS145" s="412" t="s">
        <v>197</v>
      </c>
      <c r="AT145" s="412" t="s">
        <v>197</v>
      </c>
      <c r="AU145" s="412" t="s">
        <v>197</v>
      </c>
      <c r="AV145" s="412" t="s">
        <v>197</v>
      </c>
      <c r="AW145" s="412" t="s">
        <v>197</v>
      </c>
      <c r="AX145" s="412" t="s">
        <v>197</v>
      </c>
      <c r="AY145" s="412" t="s">
        <v>197</v>
      </c>
      <c r="AZ145" s="411">
        <v>57.7</v>
      </c>
      <c r="BA145" s="411">
        <v>59.6</v>
      </c>
      <c r="BB145" s="411">
        <v>59.5</v>
      </c>
      <c r="BC145" s="411">
        <v>98.3</v>
      </c>
      <c r="BD145" s="411">
        <v>64.599999999999994</v>
      </c>
      <c r="BE145" s="411">
        <v>72.900000000000006</v>
      </c>
      <c r="BF145" s="411">
        <v>85</v>
      </c>
      <c r="BG145" s="411">
        <v>49.4</v>
      </c>
      <c r="BH145" s="411">
        <v>52.1</v>
      </c>
      <c r="BI145" s="412" t="s">
        <v>197</v>
      </c>
      <c r="BJ145" s="412" t="s">
        <v>197</v>
      </c>
      <c r="BK145" s="412" t="s">
        <v>197</v>
      </c>
      <c r="BL145" s="412" t="s">
        <v>197</v>
      </c>
      <c r="BM145" s="412" t="s">
        <v>197</v>
      </c>
      <c r="BN145" s="412" t="s">
        <v>197</v>
      </c>
      <c r="BO145" s="412" t="s">
        <v>197</v>
      </c>
      <c r="BP145" s="412" t="s">
        <v>197</v>
      </c>
      <c r="BQ145" s="412" t="s">
        <v>197</v>
      </c>
      <c r="BR145" s="412" t="s">
        <v>197</v>
      </c>
      <c r="BS145" s="412" t="s">
        <v>197</v>
      </c>
      <c r="BT145" s="412" t="s">
        <v>197</v>
      </c>
      <c r="BU145" s="412" t="s">
        <v>197</v>
      </c>
      <c r="BV145" s="412" t="s">
        <v>197</v>
      </c>
      <c r="BW145" s="412" t="s">
        <v>197</v>
      </c>
      <c r="BX145" s="412" t="s">
        <v>197</v>
      </c>
      <c r="BY145" s="412" t="s">
        <v>197</v>
      </c>
      <c r="BZ145" s="412" t="s">
        <v>197</v>
      </c>
      <c r="CA145" s="412" t="s">
        <v>197</v>
      </c>
      <c r="CB145" s="412" t="s">
        <v>197</v>
      </c>
      <c r="CC145" s="412" t="s">
        <v>197</v>
      </c>
      <c r="CD145" s="412" t="s">
        <v>197</v>
      </c>
      <c r="CE145" s="412" t="s">
        <v>197</v>
      </c>
      <c r="CF145" s="412" t="s">
        <v>197</v>
      </c>
      <c r="CG145" s="412" t="s">
        <v>197</v>
      </c>
      <c r="CH145" s="412" t="s">
        <v>197</v>
      </c>
      <c r="CI145" s="412" t="s">
        <v>197</v>
      </c>
      <c r="CJ145" s="412" t="s">
        <v>197</v>
      </c>
      <c r="CK145" s="412" t="s">
        <v>197</v>
      </c>
      <c r="CL145" s="412" t="s">
        <v>197</v>
      </c>
      <c r="CM145" s="412" t="s">
        <v>197</v>
      </c>
      <c r="CN145" s="412" t="s">
        <v>197</v>
      </c>
      <c r="CO145" s="412" t="s">
        <v>197</v>
      </c>
      <c r="CP145" s="412" t="s">
        <v>197</v>
      </c>
      <c r="CQ145" s="412" t="s">
        <v>197</v>
      </c>
      <c r="CR145" s="412" t="s">
        <v>197</v>
      </c>
      <c r="CS145" s="412" t="s">
        <v>197</v>
      </c>
      <c r="CT145" s="412" t="s">
        <v>197</v>
      </c>
      <c r="CU145" s="412" t="s">
        <v>197</v>
      </c>
      <c r="CV145" s="412" t="s">
        <v>197</v>
      </c>
      <c r="CW145" s="412" t="s">
        <v>197</v>
      </c>
      <c r="CX145" s="412" t="s">
        <v>197</v>
      </c>
      <c r="CY145" s="412" t="s">
        <v>197</v>
      </c>
      <c r="CZ145" s="412" t="s">
        <v>197</v>
      </c>
      <c r="DA145" s="412" t="s">
        <v>197</v>
      </c>
      <c r="DB145" s="412" t="s">
        <v>197</v>
      </c>
      <c r="DC145" s="412" t="s">
        <v>197</v>
      </c>
      <c r="DD145" s="412" t="s">
        <v>197</v>
      </c>
      <c r="DE145" s="412" t="s">
        <v>197</v>
      </c>
      <c r="DF145" s="412" t="s">
        <v>197</v>
      </c>
      <c r="DG145" s="412" t="s">
        <v>197</v>
      </c>
      <c r="DH145" s="412" t="s">
        <v>197</v>
      </c>
      <c r="DI145" s="412" t="s">
        <v>197</v>
      </c>
      <c r="DJ145" s="412" t="s">
        <v>197</v>
      </c>
      <c r="DK145" s="412" t="s">
        <v>197</v>
      </c>
      <c r="DL145" s="412" t="s">
        <v>197</v>
      </c>
      <c r="DM145" s="412" t="s">
        <v>197</v>
      </c>
      <c r="DN145" s="412" t="s">
        <v>197</v>
      </c>
      <c r="DO145" s="412" t="s">
        <v>197</v>
      </c>
      <c r="DP145" s="412" t="s">
        <v>197</v>
      </c>
      <c r="DQ145" s="412" t="s">
        <v>197</v>
      </c>
      <c r="DR145" s="412" t="s">
        <v>197</v>
      </c>
      <c r="DS145" s="412" t="s">
        <v>197</v>
      </c>
      <c r="DT145" s="412" t="s">
        <v>197</v>
      </c>
      <c r="DU145" s="412" t="s">
        <v>197</v>
      </c>
      <c r="DV145" s="412" t="s">
        <v>197</v>
      </c>
      <c r="DW145" s="412" t="s">
        <v>197</v>
      </c>
      <c r="DX145" s="412" t="s">
        <v>197</v>
      </c>
      <c r="DY145" s="412" t="s">
        <v>197</v>
      </c>
      <c r="DZ145" s="412" t="s">
        <v>197</v>
      </c>
      <c r="EA145" s="412" t="s">
        <v>197</v>
      </c>
      <c r="EB145" s="412" t="s">
        <v>197</v>
      </c>
      <c r="EC145" s="412" t="s">
        <v>197</v>
      </c>
      <c r="ED145" s="412" t="s">
        <v>197</v>
      </c>
      <c r="EE145" s="412" t="s">
        <v>197</v>
      </c>
      <c r="EF145" s="412" t="s">
        <v>197</v>
      </c>
      <c r="EG145" s="412" t="s">
        <v>197</v>
      </c>
      <c r="EH145" s="412" t="s">
        <v>197</v>
      </c>
      <c r="EI145" s="412" t="s">
        <v>197</v>
      </c>
      <c r="EJ145" s="412" t="s">
        <v>197</v>
      </c>
      <c r="EK145" s="412" t="s">
        <v>197</v>
      </c>
      <c r="EL145" s="412" t="s">
        <v>197</v>
      </c>
      <c r="EM145" s="412" t="s">
        <v>197</v>
      </c>
      <c r="EN145" s="412" t="s">
        <v>197</v>
      </c>
      <c r="EO145" s="412" t="s">
        <v>197</v>
      </c>
      <c r="EP145" s="412" t="s">
        <v>197</v>
      </c>
      <c r="EQ145" s="412" t="s">
        <v>197</v>
      </c>
      <c r="ER145" s="412" t="s">
        <v>197</v>
      </c>
      <c r="ES145" s="412" t="s">
        <v>197</v>
      </c>
      <c r="ET145" s="412" t="s">
        <v>197</v>
      </c>
      <c r="EU145" s="412" t="s">
        <v>197</v>
      </c>
      <c r="EV145" s="411">
        <v>35.299999999999997</v>
      </c>
      <c r="EW145" s="411">
        <v>51.9</v>
      </c>
      <c r="EX145" s="411">
        <v>46.4</v>
      </c>
      <c r="EY145" s="412" t="s">
        <v>197</v>
      </c>
      <c r="EZ145" s="411">
        <v>14.2</v>
      </c>
      <c r="FA145" s="411">
        <v>32.6</v>
      </c>
      <c r="FB145" s="411">
        <v>25.5</v>
      </c>
      <c r="FC145" s="412" t="s">
        <v>197</v>
      </c>
      <c r="FD145" s="411">
        <v>64.2</v>
      </c>
      <c r="FE145" s="411">
        <v>37.9</v>
      </c>
      <c r="FF145" s="411">
        <v>49.1</v>
      </c>
      <c r="FG145" s="412" t="s">
        <v>197</v>
      </c>
      <c r="FH145" s="412" t="s">
        <v>197</v>
      </c>
      <c r="FI145" s="412" t="s">
        <v>197</v>
      </c>
      <c r="FJ145" s="412" t="s">
        <v>197</v>
      </c>
      <c r="FK145" s="412" t="s">
        <v>197</v>
      </c>
      <c r="FL145" s="412" t="s">
        <v>197</v>
      </c>
      <c r="FM145" s="411">
        <v>8.6</v>
      </c>
      <c r="FN145" s="411">
        <v>24.8</v>
      </c>
      <c r="FO145" s="411">
        <v>15.3</v>
      </c>
      <c r="FP145" s="411">
        <v>19.100000000000001</v>
      </c>
      <c r="FQ145" s="411">
        <v>36</v>
      </c>
      <c r="FR145" s="411">
        <v>30.2</v>
      </c>
      <c r="FS145" s="411">
        <v>8.4</v>
      </c>
      <c r="FT145" s="411">
        <v>13.8</v>
      </c>
      <c r="FU145" s="411">
        <v>10.4</v>
      </c>
      <c r="FV145" s="412" t="s">
        <v>197</v>
      </c>
      <c r="FW145" s="412" t="s">
        <v>197</v>
      </c>
      <c r="FX145" s="411">
        <v>63.7</v>
      </c>
      <c r="FY145" s="411">
        <v>27.4</v>
      </c>
      <c r="FZ145" s="411">
        <v>27.9</v>
      </c>
      <c r="GA145" s="411">
        <v>27.7</v>
      </c>
      <c r="GB145" s="411">
        <v>53.2</v>
      </c>
      <c r="GC145" s="411">
        <v>48.1</v>
      </c>
      <c r="GD145" s="412" t="s">
        <v>197</v>
      </c>
      <c r="GE145" s="412" t="s">
        <v>197</v>
      </c>
      <c r="GF145" s="412" t="s">
        <v>197</v>
      </c>
      <c r="GG145" s="411">
        <v>207</v>
      </c>
      <c r="GH145" s="411">
        <v>43.2</v>
      </c>
      <c r="GI145" s="411">
        <v>44.7</v>
      </c>
      <c r="GJ145" s="412" t="s">
        <v>197</v>
      </c>
      <c r="GK145" s="412" t="s">
        <v>197</v>
      </c>
      <c r="GL145" s="412" t="s">
        <v>197</v>
      </c>
      <c r="GM145" s="412" t="s">
        <v>197</v>
      </c>
      <c r="GN145" s="412" t="s">
        <v>197</v>
      </c>
      <c r="GO145" s="412" t="s">
        <v>197</v>
      </c>
      <c r="GP145" s="412" t="s">
        <v>197</v>
      </c>
      <c r="GQ145" s="412" t="s">
        <v>197</v>
      </c>
      <c r="GR145" s="412" t="s">
        <v>197</v>
      </c>
      <c r="GS145" s="412" t="s">
        <v>197</v>
      </c>
      <c r="GT145" s="412" t="s">
        <v>197</v>
      </c>
      <c r="GU145" s="412" t="s">
        <v>197</v>
      </c>
      <c r="GV145" s="412" t="s">
        <v>197</v>
      </c>
      <c r="GW145" s="412" t="s">
        <v>197</v>
      </c>
      <c r="GX145" s="412" t="s">
        <v>197</v>
      </c>
      <c r="GY145" s="411">
        <v>8.6</v>
      </c>
      <c r="GZ145" s="411">
        <v>13.9</v>
      </c>
      <c r="HA145" s="411">
        <v>11.2</v>
      </c>
      <c r="HB145" s="412" t="s">
        <v>197</v>
      </c>
      <c r="HC145" s="412" t="s">
        <v>197</v>
      </c>
      <c r="HD145" s="412" t="s">
        <v>197</v>
      </c>
      <c r="HE145" s="412" t="s">
        <v>197</v>
      </c>
      <c r="HF145" s="412" t="s">
        <v>197</v>
      </c>
      <c r="HG145" s="412" t="s">
        <v>197</v>
      </c>
      <c r="HH145" s="412" t="s">
        <v>197</v>
      </c>
      <c r="HI145" s="412" t="s">
        <v>197</v>
      </c>
      <c r="HJ145" s="412" t="s">
        <v>197</v>
      </c>
      <c r="HK145" s="412" t="s">
        <v>197</v>
      </c>
      <c r="HL145" s="412" t="s">
        <v>197</v>
      </c>
      <c r="HM145" s="412" t="s">
        <v>197</v>
      </c>
      <c r="HN145" s="412" t="s">
        <v>197</v>
      </c>
      <c r="HO145" s="412" t="s">
        <v>197</v>
      </c>
      <c r="HP145" s="412" t="s">
        <v>197</v>
      </c>
      <c r="HQ145" s="412" t="s">
        <v>197</v>
      </c>
      <c r="HR145" s="412" t="s">
        <v>197</v>
      </c>
      <c r="HS145" s="412" t="s">
        <v>197</v>
      </c>
      <c r="HT145" s="412" t="s">
        <v>197</v>
      </c>
      <c r="HU145" s="411">
        <v>160.30000000000001</v>
      </c>
      <c r="HV145" s="411">
        <v>63.1</v>
      </c>
      <c r="HW145" s="411">
        <v>69.900000000000006</v>
      </c>
      <c r="HX145" s="412" t="s">
        <v>197</v>
      </c>
      <c r="HY145" s="412" t="s">
        <v>197</v>
      </c>
      <c r="HZ145" s="412" t="s">
        <v>197</v>
      </c>
      <c r="IA145" s="412" t="s">
        <v>197</v>
      </c>
      <c r="IB145" s="412" t="s">
        <v>197</v>
      </c>
      <c r="IC145" s="412" t="s">
        <v>197</v>
      </c>
      <c r="ID145" s="412" t="s">
        <v>197</v>
      </c>
      <c r="IE145" s="412" t="s">
        <v>197</v>
      </c>
      <c r="IF145" s="412" t="s">
        <v>197</v>
      </c>
      <c r="IG145" s="412" t="s">
        <v>197</v>
      </c>
      <c r="IH145" s="411">
        <v>64.2</v>
      </c>
      <c r="II145" s="412" t="s">
        <v>197</v>
      </c>
      <c r="IJ145" s="412" t="s">
        <v>197</v>
      </c>
      <c r="IK145" s="412" t="s">
        <v>197</v>
      </c>
      <c r="IL145" s="412" t="s">
        <v>197</v>
      </c>
      <c r="IM145" s="412" t="s">
        <v>197</v>
      </c>
      <c r="IN145" s="412" t="s">
        <v>197</v>
      </c>
      <c r="IO145" s="412" t="s">
        <v>197</v>
      </c>
      <c r="IP145" s="412" t="s">
        <v>197</v>
      </c>
      <c r="IQ145" s="412" t="s">
        <v>197</v>
      </c>
      <c r="IR145" s="411">
        <v>192.3</v>
      </c>
      <c r="IS145" s="411">
        <v>70.400000000000006</v>
      </c>
      <c r="IT145" s="411">
        <v>116.5</v>
      </c>
      <c r="IU145" s="412" t="s">
        <v>197</v>
      </c>
      <c r="IV145" s="412" t="s">
        <v>197</v>
      </c>
      <c r="IW145" s="412" t="s">
        <v>197</v>
      </c>
      <c r="IX145" s="412" t="s">
        <v>197</v>
      </c>
      <c r="IY145" s="412" t="s">
        <v>197</v>
      </c>
      <c r="IZ145" s="412" t="s">
        <v>197</v>
      </c>
      <c r="JA145" s="412" t="s">
        <v>197</v>
      </c>
      <c r="JB145" s="412" t="s">
        <v>197</v>
      </c>
      <c r="JC145" s="412" t="s">
        <v>197</v>
      </c>
      <c r="JD145" s="412" t="s">
        <v>197</v>
      </c>
      <c r="JE145" s="412" t="s">
        <v>197</v>
      </c>
      <c r="JF145" s="49" t="s">
        <v>87</v>
      </c>
      <c r="JG145" s="49" t="s">
        <v>87</v>
      </c>
      <c r="JH145" s="49" t="s">
        <v>87</v>
      </c>
      <c r="JI145" s="49">
        <v>15.5</v>
      </c>
      <c r="JJ145" s="49">
        <v>55.6</v>
      </c>
      <c r="JK145" s="49">
        <v>44.6</v>
      </c>
      <c r="JL145" s="49">
        <v>40.5</v>
      </c>
      <c r="JM145" s="49">
        <v>58.3</v>
      </c>
      <c r="JN145" s="49">
        <v>63.7</v>
      </c>
      <c r="JO145" s="49" t="s">
        <v>87</v>
      </c>
    </row>
    <row r="146" spans="1:275">
      <c r="A146" s="45"/>
      <c r="B146" s="46" t="s">
        <v>1862</v>
      </c>
      <c r="C146" s="300" t="s">
        <v>1360</v>
      </c>
      <c r="D146" s="46" t="s">
        <v>104</v>
      </c>
      <c r="E146" s="300" t="s">
        <v>17</v>
      </c>
      <c r="F146" s="47" t="s">
        <v>197</v>
      </c>
      <c r="G146" s="47" t="s">
        <v>197</v>
      </c>
      <c r="H146" s="411">
        <v>135.1</v>
      </c>
      <c r="I146" s="411">
        <v>144.80000000000001</v>
      </c>
      <c r="J146" s="411">
        <v>169.6</v>
      </c>
      <c r="K146" s="411">
        <v>74.099999999999994</v>
      </c>
      <c r="L146" s="411">
        <v>192.1</v>
      </c>
      <c r="M146" s="411">
        <v>224.8</v>
      </c>
      <c r="N146" s="411">
        <v>159.19999999999999</v>
      </c>
      <c r="O146" s="411">
        <v>271.3</v>
      </c>
      <c r="P146" s="411">
        <v>175</v>
      </c>
      <c r="Q146" s="411">
        <v>97.4</v>
      </c>
      <c r="R146" s="411">
        <v>168.9</v>
      </c>
      <c r="S146" s="411">
        <v>172.7</v>
      </c>
      <c r="T146" s="411">
        <v>188</v>
      </c>
      <c r="U146" s="411">
        <v>197.8</v>
      </c>
      <c r="V146" s="411">
        <v>93</v>
      </c>
      <c r="W146" s="411">
        <v>295.60000000000002</v>
      </c>
      <c r="X146" s="411">
        <v>208.8</v>
      </c>
      <c r="Y146" s="411">
        <v>224.3</v>
      </c>
      <c r="Z146" s="411">
        <v>143.6</v>
      </c>
      <c r="AA146" s="411">
        <v>179.6</v>
      </c>
      <c r="AB146" s="411">
        <v>199.9</v>
      </c>
      <c r="AC146" s="411">
        <v>212.7</v>
      </c>
      <c r="AD146" s="411">
        <v>148.69999999999999</v>
      </c>
      <c r="AE146" s="411">
        <v>168.1</v>
      </c>
      <c r="AF146" s="411">
        <v>186.3</v>
      </c>
      <c r="AG146" s="411">
        <v>79</v>
      </c>
      <c r="AH146" s="411">
        <v>150</v>
      </c>
      <c r="AI146" s="412" t="s">
        <v>197</v>
      </c>
      <c r="AJ146" s="411">
        <v>149.9</v>
      </c>
      <c r="AK146" s="412" t="s">
        <v>197</v>
      </c>
      <c r="AL146" s="412" t="s">
        <v>197</v>
      </c>
      <c r="AM146" s="411">
        <v>172.1</v>
      </c>
      <c r="AN146" s="411">
        <v>156.30000000000001</v>
      </c>
      <c r="AO146" s="411">
        <v>166</v>
      </c>
      <c r="AP146" s="411">
        <v>165.9</v>
      </c>
      <c r="AQ146" s="412" t="s">
        <v>197</v>
      </c>
      <c r="AR146" s="411">
        <v>58</v>
      </c>
      <c r="AS146" s="412" t="s">
        <v>197</v>
      </c>
      <c r="AT146" s="411">
        <v>188.8</v>
      </c>
      <c r="AU146" s="412" t="s">
        <v>197</v>
      </c>
      <c r="AV146" s="411">
        <v>210.6</v>
      </c>
      <c r="AW146" s="412" t="s">
        <v>197</v>
      </c>
      <c r="AX146" s="412" t="s">
        <v>197</v>
      </c>
      <c r="AY146" s="412" t="s">
        <v>197</v>
      </c>
      <c r="AZ146" s="411">
        <v>187.7</v>
      </c>
      <c r="BA146" s="411">
        <v>137.6</v>
      </c>
      <c r="BB146" s="411">
        <v>139.9</v>
      </c>
      <c r="BC146" s="411">
        <v>140.80000000000001</v>
      </c>
      <c r="BD146" s="411">
        <v>144.19999999999999</v>
      </c>
      <c r="BE146" s="411">
        <v>143.4</v>
      </c>
      <c r="BF146" s="411">
        <v>189.6</v>
      </c>
      <c r="BG146" s="411">
        <v>161.30000000000001</v>
      </c>
      <c r="BH146" s="411">
        <v>163.30000000000001</v>
      </c>
      <c r="BI146" s="411">
        <v>277.10000000000002</v>
      </c>
      <c r="BJ146" s="411">
        <v>178.6</v>
      </c>
      <c r="BK146" s="411">
        <v>229.1</v>
      </c>
      <c r="BL146" s="411">
        <v>180.7</v>
      </c>
      <c r="BM146" s="411">
        <v>103.6</v>
      </c>
      <c r="BN146" s="411">
        <v>124.3</v>
      </c>
      <c r="BO146" s="412" t="s">
        <v>197</v>
      </c>
      <c r="BP146" s="411">
        <v>124.5</v>
      </c>
      <c r="BQ146" s="411">
        <v>117.4</v>
      </c>
      <c r="BR146" s="411">
        <v>233.1</v>
      </c>
      <c r="BS146" s="411">
        <v>153.9</v>
      </c>
      <c r="BT146" s="411">
        <v>190.5</v>
      </c>
      <c r="BU146" s="411">
        <v>32.200000000000003</v>
      </c>
      <c r="BV146" s="411">
        <v>67.2</v>
      </c>
      <c r="BW146" s="411">
        <v>56.1</v>
      </c>
      <c r="BX146" s="411">
        <v>208.1</v>
      </c>
      <c r="BY146" s="411">
        <v>88</v>
      </c>
      <c r="BZ146" s="411">
        <v>165.1</v>
      </c>
      <c r="CA146" s="411">
        <v>189.4</v>
      </c>
      <c r="CB146" s="411">
        <v>242.7</v>
      </c>
      <c r="CC146" s="411">
        <v>221.7</v>
      </c>
      <c r="CD146" s="411">
        <v>302.39999999999998</v>
      </c>
      <c r="CE146" s="411">
        <v>133</v>
      </c>
      <c r="CF146" s="411">
        <v>216.3</v>
      </c>
      <c r="CG146" s="412" t="s">
        <v>197</v>
      </c>
      <c r="CH146" s="412" t="s">
        <v>197</v>
      </c>
      <c r="CI146" s="412" t="s">
        <v>197</v>
      </c>
      <c r="CJ146" s="411">
        <v>156</v>
      </c>
      <c r="CK146" s="411">
        <v>53.8</v>
      </c>
      <c r="CL146" s="411">
        <v>96.1</v>
      </c>
      <c r="CM146" s="411">
        <v>432.6</v>
      </c>
      <c r="CN146" s="411">
        <v>142.9</v>
      </c>
      <c r="CO146" s="411">
        <v>267.5</v>
      </c>
      <c r="CP146" s="412" t="s">
        <v>197</v>
      </c>
      <c r="CQ146" s="412" t="s">
        <v>197</v>
      </c>
      <c r="CR146" s="412" t="s">
        <v>197</v>
      </c>
      <c r="CS146" s="412" t="s">
        <v>197</v>
      </c>
      <c r="CT146" s="411">
        <v>557.70000000000005</v>
      </c>
      <c r="CU146" s="411">
        <v>286.39999999999998</v>
      </c>
      <c r="CV146" s="411">
        <v>401.3</v>
      </c>
      <c r="CW146" s="411">
        <v>297.7</v>
      </c>
      <c r="CX146" s="411">
        <v>166.1</v>
      </c>
      <c r="CY146" s="411">
        <v>223.5</v>
      </c>
      <c r="CZ146" s="411">
        <v>156.69999999999999</v>
      </c>
      <c r="DA146" s="411">
        <v>33</v>
      </c>
      <c r="DB146" s="411">
        <v>58.7</v>
      </c>
      <c r="DC146" s="411">
        <v>50.6</v>
      </c>
      <c r="DD146" s="411">
        <v>219.6</v>
      </c>
      <c r="DE146" s="411">
        <v>125.4</v>
      </c>
      <c r="DF146" s="411">
        <v>184.2</v>
      </c>
      <c r="DG146" s="411">
        <v>183.3</v>
      </c>
      <c r="DH146" s="411">
        <v>261</v>
      </c>
      <c r="DI146" s="411">
        <v>234</v>
      </c>
      <c r="DJ146" s="411">
        <v>325.10000000000002</v>
      </c>
      <c r="DK146" s="411">
        <v>144.69999999999999</v>
      </c>
      <c r="DL146" s="411">
        <v>228.6</v>
      </c>
      <c r="DM146" s="411">
        <v>149.4</v>
      </c>
      <c r="DN146" s="411">
        <v>46.5</v>
      </c>
      <c r="DO146" s="411">
        <v>85.2</v>
      </c>
      <c r="DP146" s="412" t="s">
        <v>197</v>
      </c>
      <c r="DQ146" s="412" t="s">
        <v>197</v>
      </c>
      <c r="DR146" s="412" t="s">
        <v>197</v>
      </c>
      <c r="DS146" s="412" t="s">
        <v>197</v>
      </c>
      <c r="DT146" s="412" t="s">
        <v>197</v>
      </c>
      <c r="DU146" s="412" t="s">
        <v>197</v>
      </c>
      <c r="DV146" s="412" t="s">
        <v>197</v>
      </c>
      <c r="DW146" s="412" t="s">
        <v>197</v>
      </c>
      <c r="DX146" s="412" t="s">
        <v>197</v>
      </c>
      <c r="DY146" s="411">
        <v>141</v>
      </c>
      <c r="DZ146" s="411">
        <v>53.5</v>
      </c>
      <c r="EA146" s="411">
        <v>103</v>
      </c>
      <c r="EB146" s="411">
        <v>290.8</v>
      </c>
      <c r="EC146" s="411">
        <v>86.9</v>
      </c>
      <c r="ED146" s="411">
        <v>143.80000000000001</v>
      </c>
      <c r="EE146" s="412" t="s">
        <v>197</v>
      </c>
      <c r="EF146" s="412" t="s">
        <v>197</v>
      </c>
      <c r="EG146" s="412" t="s">
        <v>197</v>
      </c>
      <c r="EH146" s="412" t="s">
        <v>197</v>
      </c>
      <c r="EI146" s="411">
        <v>343.8</v>
      </c>
      <c r="EJ146" s="411">
        <v>199.5</v>
      </c>
      <c r="EK146" s="411">
        <v>250.5</v>
      </c>
      <c r="EL146" s="412" t="s">
        <v>197</v>
      </c>
      <c r="EM146" s="411">
        <v>276.39999999999998</v>
      </c>
      <c r="EN146" s="411">
        <v>62.4</v>
      </c>
      <c r="EO146" s="411">
        <v>170.2</v>
      </c>
      <c r="EP146" s="412" t="s">
        <v>197</v>
      </c>
      <c r="EQ146" s="412" t="s">
        <v>197</v>
      </c>
      <c r="ER146" s="412" t="s">
        <v>197</v>
      </c>
      <c r="ES146" s="412" t="s">
        <v>197</v>
      </c>
      <c r="ET146" s="411">
        <v>264.60000000000002</v>
      </c>
      <c r="EU146" s="412" t="s">
        <v>197</v>
      </c>
      <c r="EV146" s="411">
        <v>164.1</v>
      </c>
      <c r="EW146" s="411">
        <v>108.5</v>
      </c>
      <c r="EX146" s="411">
        <v>126</v>
      </c>
      <c r="EY146" s="411">
        <v>166.2</v>
      </c>
      <c r="EZ146" s="411">
        <v>151.1</v>
      </c>
      <c r="FA146" s="411">
        <v>132.4</v>
      </c>
      <c r="FB146" s="411">
        <v>139.69999999999999</v>
      </c>
      <c r="FC146" s="411">
        <v>203.1</v>
      </c>
      <c r="FD146" s="411">
        <v>151.1</v>
      </c>
      <c r="FE146" s="411">
        <v>149.5</v>
      </c>
      <c r="FF146" s="411">
        <v>150.19999999999999</v>
      </c>
      <c r="FG146" s="412" t="s">
        <v>197</v>
      </c>
      <c r="FH146" s="412" t="s">
        <v>197</v>
      </c>
      <c r="FI146" s="412" t="s">
        <v>197</v>
      </c>
      <c r="FJ146" s="411">
        <v>289.7</v>
      </c>
      <c r="FK146" s="411">
        <v>150.80000000000001</v>
      </c>
      <c r="FL146" s="411">
        <v>212.5</v>
      </c>
      <c r="FM146" s="411">
        <v>115.8</v>
      </c>
      <c r="FN146" s="411">
        <v>65.099999999999994</v>
      </c>
      <c r="FO146" s="411">
        <v>94.5</v>
      </c>
      <c r="FP146" s="411">
        <v>46.6</v>
      </c>
      <c r="FQ146" s="411">
        <v>103</v>
      </c>
      <c r="FR146" s="411">
        <v>83.5</v>
      </c>
      <c r="FS146" s="411">
        <v>232.7</v>
      </c>
      <c r="FT146" s="411">
        <v>59.5</v>
      </c>
      <c r="FU146" s="411">
        <v>167.5</v>
      </c>
      <c r="FV146" s="411">
        <v>205</v>
      </c>
      <c r="FW146" s="411">
        <v>129</v>
      </c>
      <c r="FX146" s="411">
        <v>204</v>
      </c>
      <c r="FY146" s="411">
        <v>127.8</v>
      </c>
      <c r="FZ146" s="411">
        <v>128.5</v>
      </c>
      <c r="GA146" s="411">
        <v>176.4</v>
      </c>
      <c r="GB146" s="411">
        <v>91.6</v>
      </c>
      <c r="GC146" s="411">
        <v>107.8</v>
      </c>
      <c r="GD146" s="411">
        <v>43.7</v>
      </c>
      <c r="GE146" s="412" t="s">
        <v>197</v>
      </c>
      <c r="GF146" s="411">
        <v>28.7</v>
      </c>
      <c r="GG146" s="411">
        <v>407.7</v>
      </c>
      <c r="GH146" s="411">
        <v>174.6</v>
      </c>
      <c r="GI146" s="411">
        <v>176.1</v>
      </c>
      <c r="GJ146" s="412" t="s">
        <v>197</v>
      </c>
      <c r="GK146" s="412" t="s">
        <v>197</v>
      </c>
      <c r="GL146" s="412" t="s">
        <v>197</v>
      </c>
      <c r="GM146" s="411">
        <v>130.4</v>
      </c>
      <c r="GN146" s="411">
        <v>133.6</v>
      </c>
      <c r="GO146" s="411">
        <v>132.4</v>
      </c>
      <c r="GP146" s="411">
        <v>139.6</v>
      </c>
      <c r="GQ146" s="411">
        <v>223</v>
      </c>
      <c r="GR146" s="411">
        <v>193.1</v>
      </c>
      <c r="GS146" s="411">
        <v>32.9</v>
      </c>
      <c r="GT146" s="411">
        <v>168.8</v>
      </c>
      <c r="GU146" s="411">
        <v>141.30000000000001</v>
      </c>
      <c r="GV146" s="411">
        <v>273.5</v>
      </c>
      <c r="GW146" s="411">
        <v>301.7</v>
      </c>
      <c r="GX146" s="411">
        <v>290.10000000000002</v>
      </c>
      <c r="GY146" s="411">
        <v>183.8</v>
      </c>
      <c r="GZ146" s="411">
        <v>154.19999999999999</v>
      </c>
      <c r="HA146" s="411">
        <v>168.7</v>
      </c>
      <c r="HB146" s="411">
        <v>200.2</v>
      </c>
      <c r="HC146" s="411">
        <v>132.4</v>
      </c>
      <c r="HD146" s="411">
        <v>153</v>
      </c>
      <c r="HE146" s="411">
        <v>90.2</v>
      </c>
      <c r="HF146" s="411">
        <v>157.30000000000001</v>
      </c>
      <c r="HG146" s="411">
        <v>153.6</v>
      </c>
      <c r="HH146" s="412" t="s">
        <v>197</v>
      </c>
      <c r="HI146" s="411">
        <v>460</v>
      </c>
      <c r="HJ146" s="411">
        <v>385.4</v>
      </c>
      <c r="HK146" s="411">
        <v>421.6</v>
      </c>
      <c r="HL146" s="411">
        <v>536.20000000000005</v>
      </c>
      <c r="HM146" s="411">
        <v>305.89999999999998</v>
      </c>
      <c r="HN146" s="411">
        <v>371.2</v>
      </c>
      <c r="HO146" s="412" t="s">
        <v>197</v>
      </c>
      <c r="HP146" s="412" t="s">
        <v>197</v>
      </c>
      <c r="HQ146" s="412" t="s">
        <v>197</v>
      </c>
      <c r="HR146" s="412" t="s">
        <v>197</v>
      </c>
      <c r="HS146" s="412" t="s">
        <v>197</v>
      </c>
      <c r="HT146" s="412" t="s">
        <v>197</v>
      </c>
      <c r="HU146" s="411">
        <v>70.3</v>
      </c>
      <c r="HV146" s="411">
        <v>98</v>
      </c>
      <c r="HW146" s="411">
        <v>96.5</v>
      </c>
      <c r="HX146" s="411">
        <v>263.39999999999998</v>
      </c>
      <c r="HY146" s="412" t="s">
        <v>197</v>
      </c>
      <c r="HZ146" s="411">
        <v>344</v>
      </c>
      <c r="IA146" s="411">
        <v>325.10000000000002</v>
      </c>
      <c r="IB146" s="411">
        <v>491.3</v>
      </c>
      <c r="IC146" s="411">
        <v>401.5</v>
      </c>
      <c r="ID146" s="411">
        <v>39.5</v>
      </c>
      <c r="IE146" s="411">
        <v>35.200000000000003</v>
      </c>
      <c r="IF146" s="412" t="s">
        <v>197</v>
      </c>
      <c r="IG146" s="411">
        <v>182</v>
      </c>
      <c r="IH146" s="411">
        <v>47.6</v>
      </c>
      <c r="II146" s="412" t="s">
        <v>197</v>
      </c>
      <c r="IJ146" s="412" t="s">
        <v>197</v>
      </c>
      <c r="IK146" s="412" t="s">
        <v>197</v>
      </c>
      <c r="IL146" s="412" t="s">
        <v>197</v>
      </c>
      <c r="IM146" s="412" t="s">
        <v>197</v>
      </c>
      <c r="IN146" s="412" t="s">
        <v>197</v>
      </c>
      <c r="IO146" s="412" t="s">
        <v>197</v>
      </c>
      <c r="IP146" s="412" t="s">
        <v>197</v>
      </c>
      <c r="IQ146" s="411">
        <v>165.1</v>
      </c>
      <c r="IR146" s="411">
        <v>215.1</v>
      </c>
      <c r="IS146" s="411">
        <v>71</v>
      </c>
      <c r="IT146" s="411">
        <v>124.6</v>
      </c>
      <c r="IU146" s="411">
        <v>179.6</v>
      </c>
      <c r="IV146" s="411">
        <v>81.900000000000006</v>
      </c>
      <c r="IW146" s="411">
        <v>102.3</v>
      </c>
      <c r="IX146" s="411">
        <v>840.2</v>
      </c>
      <c r="IY146" s="411">
        <v>276.39999999999998</v>
      </c>
      <c r="IZ146" s="411">
        <v>335.5</v>
      </c>
      <c r="JA146" s="411">
        <v>344.8</v>
      </c>
      <c r="JB146" s="412" t="s">
        <v>197</v>
      </c>
      <c r="JC146" s="411">
        <v>342</v>
      </c>
      <c r="JD146" s="411">
        <v>328.3</v>
      </c>
      <c r="JE146" s="411">
        <v>331.5</v>
      </c>
      <c r="JF146" s="48" t="s">
        <v>87</v>
      </c>
      <c r="JG146" s="48">
        <v>55.7</v>
      </c>
      <c r="JH146" s="48">
        <v>73.5</v>
      </c>
      <c r="JI146" s="48">
        <v>272.7</v>
      </c>
      <c r="JJ146" s="48">
        <v>63.4</v>
      </c>
      <c r="JK146" s="48">
        <v>69.599999999999994</v>
      </c>
      <c r="JL146" s="48">
        <v>60.3</v>
      </c>
      <c r="JM146" s="48">
        <v>74</v>
      </c>
      <c r="JN146" s="48">
        <v>53</v>
      </c>
      <c r="JO146" s="48">
        <v>76</v>
      </c>
    </row>
    <row r="147" spans="1:275">
      <c r="A147" s="45"/>
      <c r="B147" s="46" t="s">
        <v>1863</v>
      </c>
      <c r="C147" s="300" t="s">
        <v>1361</v>
      </c>
      <c r="D147" s="46" t="s">
        <v>104</v>
      </c>
      <c r="E147" s="300" t="s">
        <v>17</v>
      </c>
      <c r="F147" s="47" t="s">
        <v>197</v>
      </c>
      <c r="G147" s="47" t="s">
        <v>197</v>
      </c>
      <c r="H147" s="411">
        <v>53.9</v>
      </c>
      <c r="I147" s="411">
        <v>66.900000000000006</v>
      </c>
      <c r="J147" s="411">
        <v>58</v>
      </c>
      <c r="K147" s="412" t="s">
        <v>197</v>
      </c>
      <c r="L147" s="412" t="s">
        <v>197</v>
      </c>
      <c r="M147" s="412" t="s">
        <v>197</v>
      </c>
      <c r="N147" s="412" t="s">
        <v>197</v>
      </c>
      <c r="O147" s="412" t="s">
        <v>197</v>
      </c>
      <c r="P147" s="412" t="s">
        <v>197</v>
      </c>
      <c r="Q147" s="412" t="s">
        <v>197</v>
      </c>
      <c r="R147" s="412" t="s">
        <v>197</v>
      </c>
      <c r="S147" s="412" t="s">
        <v>197</v>
      </c>
      <c r="T147" s="412" t="s">
        <v>197</v>
      </c>
      <c r="U147" s="412" t="s">
        <v>197</v>
      </c>
      <c r="V147" s="412" t="s">
        <v>197</v>
      </c>
      <c r="W147" s="412" t="s">
        <v>197</v>
      </c>
      <c r="X147" s="412" t="s">
        <v>197</v>
      </c>
      <c r="Y147" s="412" t="s">
        <v>197</v>
      </c>
      <c r="Z147" s="412" t="s">
        <v>197</v>
      </c>
      <c r="AA147" s="412" t="s">
        <v>197</v>
      </c>
      <c r="AB147" s="412" t="s">
        <v>197</v>
      </c>
      <c r="AC147" s="412" t="s">
        <v>197</v>
      </c>
      <c r="AD147" s="412" t="s">
        <v>197</v>
      </c>
      <c r="AE147" s="412" t="s">
        <v>197</v>
      </c>
      <c r="AF147" s="412" t="s">
        <v>197</v>
      </c>
      <c r="AG147" s="412" t="s">
        <v>197</v>
      </c>
      <c r="AH147" s="412" t="s">
        <v>197</v>
      </c>
      <c r="AI147" s="412" t="s">
        <v>197</v>
      </c>
      <c r="AJ147" s="412" t="s">
        <v>197</v>
      </c>
      <c r="AK147" s="412" t="s">
        <v>197</v>
      </c>
      <c r="AL147" s="412" t="s">
        <v>197</v>
      </c>
      <c r="AM147" s="412" t="s">
        <v>197</v>
      </c>
      <c r="AN147" s="412" t="s">
        <v>197</v>
      </c>
      <c r="AO147" s="412" t="s">
        <v>197</v>
      </c>
      <c r="AP147" s="412" t="s">
        <v>197</v>
      </c>
      <c r="AQ147" s="412" t="s">
        <v>197</v>
      </c>
      <c r="AR147" s="412" t="s">
        <v>197</v>
      </c>
      <c r="AS147" s="412" t="s">
        <v>197</v>
      </c>
      <c r="AT147" s="412" t="s">
        <v>197</v>
      </c>
      <c r="AU147" s="412" t="s">
        <v>197</v>
      </c>
      <c r="AV147" s="412" t="s">
        <v>197</v>
      </c>
      <c r="AW147" s="412" t="s">
        <v>197</v>
      </c>
      <c r="AX147" s="412" t="s">
        <v>197</v>
      </c>
      <c r="AY147" s="412" t="s">
        <v>197</v>
      </c>
      <c r="AZ147" s="411">
        <v>45.4</v>
      </c>
      <c r="BA147" s="411">
        <v>22.8</v>
      </c>
      <c r="BB147" s="411">
        <v>23.8</v>
      </c>
      <c r="BC147" s="411">
        <v>64.8</v>
      </c>
      <c r="BD147" s="411">
        <v>46.9</v>
      </c>
      <c r="BE147" s="411">
        <v>51.2</v>
      </c>
      <c r="BF147" s="411">
        <v>32.299999999999997</v>
      </c>
      <c r="BG147" s="411">
        <v>24.6</v>
      </c>
      <c r="BH147" s="411">
        <v>25.2</v>
      </c>
      <c r="BI147" s="412" t="s">
        <v>197</v>
      </c>
      <c r="BJ147" s="412" t="s">
        <v>197</v>
      </c>
      <c r="BK147" s="412" t="s">
        <v>197</v>
      </c>
      <c r="BL147" s="412" t="s">
        <v>197</v>
      </c>
      <c r="BM147" s="412" t="s">
        <v>197</v>
      </c>
      <c r="BN147" s="412" t="s">
        <v>197</v>
      </c>
      <c r="BO147" s="412" t="s">
        <v>197</v>
      </c>
      <c r="BP147" s="412" t="s">
        <v>197</v>
      </c>
      <c r="BQ147" s="412" t="s">
        <v>197</v>
      </c>
      <c r="BR147" s="412" t="s">
        <v>197</v>
      </c>
      <c r="BS147" s="412" t="s">
        <v>197</v>
      </c>
      <c r="BT147" s="412" t="s">
        <v>197</v>
      </c>
      <c r="BU147" s="412" t="s">
        <v>197</v>
      </c>
      <c r="BV147" s="412" t="s">
        <v>197</v>
      </c>
      <c r="BW147" s="412" t="s">
        <v>197</v>
      </c>
      <c r="BX147" s="412" t="s">
        <v>197</v>
      </c>
      <c r="BY147" s="412" t="s">
        <v>197</v>
      </c>
      <c r="BZ147" s="412" t="s">
        <v>197</v>
      </c>
      <c r="CA147" s="412" t="s">
        <v>197</v>
      </c>
      <c r="CB147" s="412" t="s">
        <v>197</v>
      </c>
      <c r="CC147" s="412" t="s">
        <v>197</v>
      </c>
      <c r="CD147" s="412" t="s">
        <v>197</v>
      </c>
      <c r="CE147" s="412" t="s">
        <v>197</v>
      </c>
      <c r="CF147" s="412" t="s">
        <v>197</v>
      </c>
      <c r="CG147" s="412" t="s">
        <v>197</v>
      </c>
      <c r="CH147" s="412" t="s">
        <v>197</v>
      </c>
      <c r="CI147" s="412" t="s">
        <v>197</v>
      </c>
      <c r="CJ147" s="412" t="s">
        <v>197</v>
      </c>
      <c r="CK147" s="412" t="s">
        <v>197</v>
      </c>
      <c r="CL147" s="412" t="s">
        <v>197</v>
      </c>
      <c r="CM147" s="412" t="s">
        <v>197</v>
      </c>
      <c r="CN147" s="412" t="s">
        <v>197</v>
      </c>
      <c r="CO147" s="412" t="s">
        <v>197</v>
      </c>
      <c r="CP147" s="412" t="s">
        <v>197</v>
      </c>
      <c r="CQ147" s="412" t="s">
        <v>197</v>
      </c>
      <c r="CR147" s="412" t="s">
        <v>197</v>
      </c>
      <c r="CS147" s="412" t="s">
        <v>197</v>
      </c>
      <c r="CT147" s="412" t="s">
        <v>197</v>
      </c>
      <c r="CU147" s="412" t="s">
        <v>197</v>
      </c>
      <c r="CV147" s="412" t="s">
        <v>197</v>
      </c>
      <c r="CW147" s="412" t="s">
        <v>197</v>
      </c>
      <c r="CX147" s="412" t="s">
        <v>197</v>
      </c>
      <c r="CY147" s="412" t="s">
        <v>197</v>
      </c>
      <c r="CZ147" s="412" t="s">
        <v>197</v>
      </c>
      <c r="DA147" s="412" t="s">
        <v>197</v>
      </c>
      <c r="DB147" s="412" t="s">
        <v>197</v>
      </c>
      <c r="DC147" s="412" t="s">
        <v>197</v>
      </c>
      <c r="DD147" s="412" t="s">
        <v>197</v>
      </c>
      <c r="DE147" s="412" t="s">
        <v>197</v>
      </c>
      <c r="DF147" s="412" t="s">
        <v>197</v>
      </c>
      <c r="DG147" s="412" t="s">
        <v>197</v>
      </c>
      <c r="DH147" s="412" t="s">
        <v>197</v>
      </c>
      <c r="DI147" s="412" t="s">
        <v>197</v>
      </c>
      <c r="DJ147" s="412" t="s">
        <v>197</v>
      </c>
      <c r="DK147" s="412" t="s">
        <v>197</v>
      </c>
      <c r="DL147" s="412" t="s">
        <v>197</v>
      </c>
      <c r="DM147" s="412" t="s">
        <v>197</v>
      </c>
      <c r="DN147" s="412" t="s">
        <v>197</v>
      </c>
      <c r="DO147" s="412" t="s">
        <v>197</v>
      </c>
      <c r="DP147" s="412" t="s">
        <v>197</v>
      </c>
      <c r="DQ147" s="412" t="s">
        <v>197</v>
      </c>
      <c r="DR147" s="412" t="s">
        <v>197</v>
      </c>
      <c r="DS147" s="412" t="s">
        <v>197</v>
      </c>
      <c r="DT147" s="412" t="s">
        <v>197</v>
      </c>
      <c r="DU147" s="412" t="s">
        <v>197</v>
      </c>
      <c r="DV147" s="412" t="s">
        <v>197</v>
      </c>
      <c r="DW147" s="412" t="s">
        <v>197</v>
      </c>
      <c r="DX147" s="412" t="s">
        <v>197</v>
      </c>
      <c r="DY147" s="412" t="s">
        <v>197</v>
      </c>
      <c r="DZ147" s="412" t="s">
        <v>197</v>
      </c>
      <c r="EA147" s="412" t="s">
        <v>197</v>
      </c>
      <c r="EB147" s="412" t="s">
        <v>197</v>
      </c>
      <c r="EC147" s="412" t="s">
        <v>197</v>
      </c>
      <c r="ED147" s="412" t="s">
        <v>197</v>
      </c>
      <c r="EE147" s="412" t="s">
        <v>197</v>
      </c>
      <c r="EF147" s="412" t="s">
        <v>197</v>
      </c>
      <c r="EG147" s="412" t="s">
        <v>197</v>
      </c>
      <c r="EH147" s="412" t="s">
        <v>197</v>
      </c>
      <c r="EI147" s="412" t="s">
        <v>197</v>
      </c>
      <c r="EJ147" s="412" t="s">
        <v>197</v>
      </c>
      <c r="EK147" s="412" t="s">
        <v>197</v>
      </c>
      <c r="EL147" s="412" t="s">
        <v>197</v>
      </c>
      <c r="EM147" s="412" t="s">
        <v>197</v>
      </c>
      <c r="EN147" s="412" t="s">
        <v>197</v>
      </c>
      <c r="EO147" s="412" t="s">
        <v>197</v>
      </c>
      <c r="EP147" s="412" t="s">
        <v>197</v>
      </c>
      <c r="EQ147" s="412" t="s">
        <v>197</v>
      </c>
      <c r="ER147" s="412" t="s">
        <v>197</v>
      </c>
      <c r="ES147" s="412" t="s">
        <v>197</v>
      </c>
      <c r="ET147" s="412" t="s">
        <v>197</v>
      </c>
      <c r="EU147" s="412" t="s">
        <v>197</v>
      </c>
      <c r="EV147" s="411">
        <v>33.200000000000003</v>
      </c>
      <c r="EW147" s="411">
        <v>40.299999999999997</v>
      </c>
      <c r="EX147" s="411">
        <v>38</v>
      </c>
      <c r="EY147" s="412" t="s">
        <v>197</v>
      </c>
      <c r="EZ147" s="412" t="s">
        <v>197</v>
      </c>
      <c r="FA147" s="412" t="s">
        <v>197</v>
      </c>
      <c r="FB147" s="412" t="s">
        <v>197</v>
      </c>
      <c r="FC147" s="412" t="s">
        <v>197</v>
      </c>
      <c r="FD147" s="412" t="s">
        <v>197</v>
      </c>
      <c r="FE147" s="412" t="s">
        <v>197</v>
      </c>
      <c r="FF147" s="412" t="s">
        <v>197</v>
      </c>
      <c r="FG147" s="412" t="s">
        <v>197</v>
      </c>
      <c r="FH147" s="412" t="s">
        <v>197</v>
      </c>
      <c r="FI147" s="412" t="s">
        <v>197</v>
      </c>
      <c r="FJ147" s="412" t="s">
        <v>197</v>
      </c>
      <c r="FK147" s="412" t="s">
        <v>197</v>
      </c>
      <c r="FL147" s="412" t="s">
        <v>197</v>
      </c>
      <c r="FM147" s="411">
        <v>2.9</v>
      </c>
      <c r="FN147" s="411">
        <v>21.9</v>
      </c>
      <c r="FO147" s="411">
        <v>10.9</v>
      </c>
      <c r="FP147" s="412" t="s">
        <v>197</v>
      </c>
      <c r="FQ147" s="412" t="s">
        <v>197</v>
      </c>
      <c r="FR147" s="412" t="s">
        <v>197</v>
      </c>
      <c r="FS147" s="412" t="s">
        <v>197</v>
      </c>
      <c r="FT147" s="412" t="s">
        <v>197</v>
      </c>
      <c r="FU147" s="412" t="s">
        <v>197</v>
      </c>
      <c r="FV147" s="412" t="s">
        <v>197</v>
      </c>
      <c r="FW147" s="412" t="s">
        <v>197</v>
      </c>
      <c r="FX147" s="411">
        <v>60.4</v>
      </c>
      <c r="FY147" s="411">
        <v>42.8</v>
      </c>
      <c r="FZ147" s="411">
        <v>43</v>
      </c>
      <c r="GA147" s="411">
        <v>35.700000000000003</v>
      </c>
      <c r="GB147" s="411">
        <v>35</v>
      </c>
      <c r="GC147" s="411">
        <v>35.1</v>
      </c>
      <c r="GD147" s="412" t="s">
        <v>197</v>
      </c>
      <c r="GE147" s="412" t="s">
        <v>197</v>
      </c>
      <c r="GF147" s="412" t="s">
        <v>197</v>
      </c>
      <c r="GG147" s="412" t="s">
        <v>197</v>
      </c>
      <c r="GH147" s="412" t="s">
        <v>197</v>
      </c>
      <c r="GI147" s="412" t="s">
        <v>197</v>
      </c>
      <c r="GJ147" s="412" t="s">
        <v>197</v>
      </c>
      <c r="GK147" s="412" t="s">
        <v>197</v>
      </c>
      <c r="GL147" s="412" t="s">
        <v>197</v>
      </c>
      <c r="GM147" s="412" t="s">
        <v>197</v>
      </c>
      <c r="GN147" s="412" t="s">
        <v>197</v>
      </c>
      <c r="GO147" s="412" t="s">
        <v>197</v>
      </c>
      <c r="GP147" s="412" t="s">
        <v>197</v>
      </c>
      <c r="GQ147" s="412" t="s">
        <v>197</v>
      </c>
      <c r="GR147" s="412" t="s">
        <v>197</v>
      </c>
      <c r="GS147" s="412" t="s">
        <v>197</v>
      </c>
      <c r="GT147" s="412" t="s">
        <v>197</v>
      </c>
      <c r="GU147" s="412" t="s">
        <v>197</v>
      </c>
      <c r="GV147" s="412" t="s">
        <v>197</v>
      </c>
      <c r="GW147" s="412" t="s">
        <v>197</v>
      </c>
      <c r="GX147" s="412" t="s">
        <v>197</v>
      </c>
      <c r="GY147" s="412" t="s">
        <v>197</v>
      </c>
      <c r="GZ147" s="412" t="s">
        <v>197</v>
      </c>
      <c r="HA147" s="412" t="s">
        <v>197</v>
      </c>
      <c r="HB147" s="412" t="s">
        <v>197</v>
      </c>
      <c r="HC147" s="412" t="s">
        <v>197</v>
      </c>
      <c r="HD147" s="412" t="s">
        <v>197</v>
      </c>
      <c r="HE147" s="412" t="s">
        <v>197</v>
      </c>
      <c r="HF147" s="412" t="s">
        <v>197</v>
      </c>
      <c r="HG147" s="412" t="s">
        <v>197</v>
      </c>
      <c r="HH147" s="412" t="s">
        <v>197</v>
      </c>
      <c r="HI147" s="412" t="s">
        <v>197</v>
      </c>
      <c r="HJ147" s="412" t="s">
        <v>197</v>
      </c>
      <c r="HK147" s="412" t="s">
        <v>197</v>
      </c>
      <c r="HL147" s="412" t="s">
        <v>197</v>
      </c>
      <c r="HM147" s="412" t="s">
        <v>197</v>
      </c>
      <c r="HN147" s="412" t="s">
        <v>197</v>
      </c>
      <c r="HO147" s="412" t="s">
        <v>197</v>
      </c>
      <c r="HP147" s="412" t="s">
        <v>197</v>
      </c>
      <c r="HQ147" s="412" t="s">
        <v>197</v>
      </c>
      <c r="HR147" s="412" t="s">
        <v>197</v>
      </c>
      <c r="HS147" s="412" t="s">
        <v>197</v>
      </c>
      <c r="HT147" s="412" t="s">
        <v>197</v>
      </c>
      <c r="HU147" s="411">
        <v>30.6</v>
      </c>
      <c r="HV147" s="411">
        <v>28.1</v>
      </c>
      <c r="HW147" s="411">
        <v>28.3</v>
      </c>
      <c r="HX147" s="412" t="s">
        <v>197</v>
      </c>
      <c r="HY147" s="412" t="s">
        <v>197</v>
      </c>
      <c r="HZ147" s="412" t="s">
        <v>197</v>
      </c>
      <c r="IA147" s="412" t="s">
        <v>197</v>
      </c>
      <c r="IB147" s="412" t="s">
        <v>197</v>
      </c>
      <c r="IC147" s="412" t="s">
        <v>197</v>
      </c>
      <c r="ID147" s="412" t="s">
        <v>197</v>
      </c>
      <c r="IE147" s="412" t="s">
        <v>197</v>
      </c>
      <c r="IF147" s="412" t="s">
        <v>197</v>
      </c>
      <c r="IG147" s="412" t="s">
        <v>197</v>
      </c>
      <c r="IH147" s="411">
        <v>49</v>
      </c>
      <c r="II147" s="412" t="s">
        <v>197</v>
      </c>
      <c r="IJ147" s="412" t="s">
        <v>197</v>
      </c>
      <c r="IK147" s="412" t="s">
        <v>197</v>
      </c>
      <c r="IL147" s="412" t="s">
        <v>197</v>
      </c>
      <c r="IM147" s="412" t="s">
        <v>197</v>
      </c>
      <c r="IN147" s="412" t="s">
        <v>197</v>
      </c>
      <c r="IO147" s="412" t="s">
        <v>197</v>
      </c>
      <c r="IP147" s="412" t="s">
        <v>197</v>
      </c>
      <c r="IQ147" s="412" t="s">
        <v>197</v>
      </c>
      <c r="IR147" s="412" t="s">
        <v>197</v>
      </c>
      <c r="IS147" s="412" t="s">
        <v>197</v>
      </c>
      <c r="IT147" s="412" t="s">
        <v>197</v>
      </c>
      <c r="IU147" s="412" t="s">
        <v>197</v>
      </c>
      <c r="IV147" s="412" t="s">
        <v>197</v>
      </c>
      <c r="IW147" s="412" t="s">
        <v>197</v>
      </c>
      <c r="IX147" s="412" t="s">
        <v>197</v>
      </c>
      <c r="IY147" s="412" t="s">
        <v>197</v>
      </c>
      <c r="IZ147" s="412" t="s">
        <v>197</v>
      </c>
      <c r="JA147" s="412" t="s">
        <v>197</v>
      </c>
      <c r="JB147" s="412" t="s">
        <v>197</v>
      </c>
      <c r="JC147" s="412" t="s">
        <v>197</v>
      </c>
      <c r="JD147" s="412" t="s">
        <v>197</v>
      </c>
      <c r="JE147" s="412" t="s">
        <v>197</v>
      </c>
      <c r="JF147" s="49" t="s">
        <v>87</v>
      </c>
      <c r="JG147" s="49" t="s">
        <v>87</v>
      </c>
      <c r="JH147" s="49" t="s">
        <v>87</v>
      </c>
      <c r="JI147" s="49" t="s">
        <v>87</v>
      </c>
      <c r="JJ147" s="49">
        <v>43</v>
      </c>
      <c r="JK147" s="49">
        <v>52.4</v>
      </c>
      <c r="JL147" s="49">
        <v>40.6</v>
      </c>
      <c r="JM147" s="49">
        <v>63.5</v>
      </c>
      <c r="JN147" s="49">
        <v>41.2</v>
      </c>
      <c r="JO147" s="49" t="s">
        <v>87</v>
      </c>
    </row>
    <row r="148" spans="1:275">
      <c r="A148" s="45"/>
      <c r="B148" s="46" t="s">
        <v>1864</v>
      </c>
      <c r="C148" s="300" t="s">
        <v>1362</v>
      </c>
      <c r="D148" s="46" t="s">
        <v>104</v>
      </c>
      <c r="E148" s="300" t="s">
        <v>17</v>
      </c>
      <c r="F148" s="47" t="s">
        <v>197</v>
      </c>
      <c r="G148" s="47" t="s">
        <v>197</v>
      </c>
      <c r="H148" s="411">
        <v>98.8</v>
      </c>
      <c r="I148" s="411">
        <v>105.8</v>
      </c>
      <c r="J148" s="411">
        <v>146.30000000000001</v>
      </c>
      <c r="K148" s="412" t="s">
        <v>197</v>
      </c>
      <c r="L148" s="412" t="s">
        <v>197</v>
      </c>
      <c r="M148" s="412" t="s">
        <v>197</v>
      </c>
      <c r="N148" s="412" t="s">
        <v>197</v>
      </c>
      <c r="O148" s="412" t="s">
        <v>197</v>
      </c>
      <c r="P148" s="412" t="s">
        <v>197</v>
      </c>
      <c r="Q148" s="412" t="s">
        <v>197</v>
      </c>
      <c r="R148" s="411">
        <v>39.5</v>
      </c>
      <c r="S148" s="412" t="s">
        <v>197</v>
      </c>
      <c r="T148" s="412" t="s">
        <v>197</v>
      </c>
      <c r="U148" s="411">
        <v>154.9</v>
      </c>
      <c r="V148" s="412" t="s">
        <v>197</v>
      </c>
      <c r="W148" s="412" t="s">
        <v>197</v>
      </c>
      <c r="X148" s="412" t="s">
        <v>197</v>
      </c>
      <c r="Y148" s="412" t="s">
        <v>197</v>
      </c>
      <c r="Z148" s="412" t="s">
        <v>197</v>
      </c>
      <c r="AA148" s="412" t="s">
        <v>197</v>
      </c>
      <c r="AB148" s="412" t="s">
        <v>197</v>
      </c>
      <c r="AC148" s="412" t="s">
        <v>197</v>
      </c>
      <c r="AD148" s="412" t="s">
        <v>197</v>
      </c>
      <c r="AE148" s="412" t="s">
        <v>197</v>
      </c>
      <c r="AF148" s="412" t="s">
        <v>197</v>
      </c>
      <c r="AG148" s="412" t="s">
        <v>197</v>
      </c>
      <c r="AH148" s="412" t="s">
        <v>197</v>
      </c>
      <c r="AI148" s="412" t="s">
        <v>197</v>
      </c>
      <c r="AJ148" s="412" t="s">
        <v>197</v>
      </c>
      <c r="AK148" s="412" t="s">
        <v>197</v>
      </c>
      <c r="AL148" s="412" t="s">
        <v>197</v>
      </c>
      <c r="AM148" s="412" t="s">
        <v>197</v>
      </c>
      <c r="AN148" s="412" t="s">
        <v>197</v>
      </c>
      <c r="AO148" s="412" t="s">
        <v>197</v>
      </c>
      <c r="AP148" s="412" t="s">
        <v>197</v>
      </c>
      <c r="AQ148" s="412" t="s">
        <v>197</v>
      </c>
      <c r="AR148" s="412" t="s">
        <v>197</v>
      </c>
      <c r="AS148" s="412" t="s">
        <v>197</v>
      </c>
      <c r="AT148" s="412" t="s">
        <v>197</v>
      </c>
      <c r="AU148" s="412" t="s">
        <v>197</v>
      </c>
      <c r="AV148" s="412" t="s">
        <v>197</v>
      </c>
      <c r="AW148" s="412" t="s">
        <v>197</v>
      </c>
      <c r="AX148" s="412" t="s">
        <v>197</v>
      </c>
      <c r="AY148" s="412" t="s">
        <v>197</v>
      </c>
      <c r="AZ148" s="411">
        <v>29.5</v>
      </c>
      <c r="BA148" s="411">
        <v>30</v>
      </c>
      <c r="BB148" s="411">
        <v>30</v>
      </c>
      <c r="BC148" s="411">
        <v>39.5</v>
      </c>
      <c r="BD148" s="411">
        <v>29.3</v>
      </c>
      <c r="BE148" s="411">
        <v>31.6</v>
      </c>
      <c r="BF148" s="411">
        <v>46.1</v>
      </c>
      <c r="BG148" s="411">
        <v>28</v>
      </c>
      <c r="BH148" s="411">
        <v>29.3</v>
      </c>
      <c r="BI148" s="412" t="s">
        <v>197</v>
      </c>
      <c r="BJ148" s="412" t="s">
        <v>197</v>
      </c>
      <c r="BK148" s="412" t="s">
        <v>197</v>
      </c>
      <c r="BL148" s="412" t="s">
        <v>197</v>
      </c>
      <c r="BM148" s="412" t="s">
        <v>197</v>
      </c>
      <c r="BN148" s="412" t="s">
        <v>197</v>
      </c>
      <c r="BO148" s="412" t="s">
        <v>197</v>
      </c>
      <c r="BP148" s="412" t="s">
        <v>197</v>
      </c>
      <c r="BQ148" s="412" t="s">
        <v>197</v>
      </c>
      <c r="BR148" s="412" t="s">
        <v>197</v>
      </c>
      <c r="BS148" s="412" t="s">
        <v>197</v>
      </c>
      <c r="BT148" s="412" t="s">
        <v>197</v>
      </c>
      <c r="BU148" s="412" t="s">
        <v>197</v>
      </c>
      <c r="BV148" s="412" t="s">
        <v>197</v>
      </c>
      <c r="BW148" s="412" t="s">
        <v>197</v>
      </c>
      <c r="BX148" s="412" t="s">
        <v>197</v>
      </c>
      <c r="BY148" s="412" t="s">
        <v>197</v>
      </c>
      <c r="BZ148" s="412" t="s">
        <v>197</v>
      </c>
      <c r="CA148" s="412" t="s">
        <v>197</v>
      </c>
      <c r="CB148" s="412" t="s">
        <v>197</v>
      </c>
      <c r="CC148" s="412" t="s">
        <v>197</v>
      </c>
      <c r="CD148" s="412" t="s">
        <v>197</v>
      </c>
      <c r="CE148" s="412" t="s">
        <v>197</v>
      </c>
      <c r="CF148" s="412" t="s">
        <v>197</v>
      </c>
      <c r="CG148" s="412" t="s">
        <v>197</v>
      </c>
      <c r="CH148" s="412" t="s">
        <v>197</v>
      </c>
      <c r="CI148" s="412" t="s">
        <v>197</v>
      </c>
      <c r="CJ148" s="412" t="s">
        <v>197</v>
      </c>
      <c r="CK148" s="412" t="s">
        <v>197</v>
      </c>
      <c r="CL148" s="412" t="s">
        <v>197</v>
      </c>
      <c r="CM148" s="412" t="s">
        <v>197</v>
      </c>
      <c r="CN148" s="412" t="s">
        <v>197</v>
      </c>
      <c r="CO148" s="412" t="s">
        <v>197</v>
      </c>
      <c r="CP148" s="412" t="s">
        <v>197</v>
      </c>
      <c r="CQ148" s="412" t="s">
        <v>197</v>
      </c>
      <c r="CR148" s="412" t="s">
        <v>197</v>
      </c>
      <c r="CS148" s="412" t="s">
        <v>197</v>
      </c>
      <c r="CT148" s="412" t="s">
        <v>197</v>
      </c>
      <c r="CU148" s="412" t="s">
        <v>197</v>
      </c>
      <c r="CV148" s="412" t="s">
        <v>197</v>
      </c>
      <c r="CW148" s="412" t="s">
        <v>197</v>
      </c>
      <c r="CX148" s="412" t="s">
        <v>197</v>
      </c>
      <c r="CY148" s="412" t="s">
        <v>197</v>
      </c>
      <c r="CZ148" s="412" t="s">
        <v>197</v>
      </c>
      <c r="DA148" s="412" t="s">
        <v>197</v>
      </c>
      <c r="DB148" s="412" t="s">
        <v>197</v>
      </c>
      <c r="DC148" s="412" t="s">
        <v>197</v>
      </c>
      <c r="DD148" s="412" t="s">
        <v>197</v>
      </c>
      <c r="DE148" s="412" t="s">
        <v>197</v>
      </c>
      <c r="DF148" s="412" t="s">
        <v>197</v>
      </c>
      <c r="DG148" s="412" t="s">
        <v>197</v>
      </c>
      <c r="DH148" s="412" t="s">
        <v>197</v>
      </c>
      <c r="DI148" s="412" t="s">
        <v>197</v>
      </c>
      <c r="DJ148" s="412" t="s">
        <v>197</v>
      </c>
      <c r="DK148" s="412" t="s">
        <v>197</v>
      </c>
      <c r="DL148" s="412" t="s">
        <v>197</v>
      </c>
      <c r="DM148" s="412" t="s">
        <v>197</v>
      </c>
      <c r="DN148" s="412" t="s">
        <v>197</v>
      </c>
      <c r="DO148" s="412" t="s">
        <v>197</v>
      </c>
      <c r="DP148" s="412" t="s">
        <v>197</v>
      </c>
      <c r="DQ148" s="412" t="s">
        <v>197</v>
      </c>
      <c r="DR148" s="412" t="s">
        <v>197</v>
      </c>
      <c r="DS148" s="412" t="s">
        <v>197</v>
      </c>
      <c r="DT148" s="412" t="s">
        <v>197</v>
      </c>
      <c r="DU148" s="412" t="s">
        <v>197</v>
      </c>
      <c r="DV148" s="412" t="s">
        <v>197</v>
      </c>
      <c r="DW148" s="412" t="s">
        <v>197</v>
      </c>
      <c r="DX148" s="412" t="s">
        <v>197</v>
      </c>
      <c r="DY148" s="412" t="s">
        <v>197</v>
      </c>
      <c r="DZ148" s="412" t="s">
        <v>197</v>
      </c>
      <c r="EA148" s="412" t="s">
        <v>197</v>
      </c>
      <c r="EB148" s="412" t="s">
        <v>197</v>
      </c>
      <c r="EC148" s="412" t="s">
        <v>197</v>
      </c>
      <c r="ED148" s="412" t="s">
        <v>197</v>
      </c>
      <c r="EE148" s="412" t="s">
        <v>197</v>
      </c>
      <c r="EF148" s="412" t="s">
        <v>197</v>
      </c>
      <c r="EG148" s="412" t="s">
        <v>197</v>
      </c>
      <c r="EH148" s="412" t="s">
        <v>197</v>
      </c>
      <c r="EI148" s="412" t="s">
        <v>197</v>
      </c>
      <c r="EJ148" s="412" t="s">
        <v>197</v>
      </c>
      <c r="EK148" s="412" t="s">
        <v>197</v>
      </c>
      <c r="EL148" s="412" t="s">
        <v>197</v>
      </c>
      <c r="EM148" s="412" t="s">
        <v>197</v>
      </c>
      <c r="EN148" s="412" t="s">
        <v>197</v>
      </c>
      <c r="EO148" s="412" t="s">
        <v>197</v>
      </c>
      <c r="EP148" s="412" t="s">
        <v>197</v>
      </c>
      <c r="EQ148" s="412" t="s">
        <v>197</v>
      </c>
      <c r="ER148" s="412" t="s">
        <v>197</v>
      </c>
      <c r="ES148" s="412" t="s">
        <v>197</v>
      </c>
      <c r="ET148" s="411">
        <v>58.7</v>
      </c>
      <c r="EU148" s="412" t="s">
        <v>197</v>
      </c>
      <c r="EV148" s="411">
        <v>26.3</v>
      </c>
      <c r="EW148" s="411">
        <v>41.2</v>
      </c>
      <c r="EX148" s="411">
        <v>36.5</v>
      </c>
      <c r="EY148" s="412" t="s">
        <v>197</v>
      </c>
      <c r="EZ148" s="411">
        <v>4.9000000000000004</v>
      </c>
      <c r="FA148" s="411">
        <v>33</v>
      </c>
      <c r="FB148" s="411">
        <v>22</v>
      </c>
      <c r="FC148" s="412" t="s">
        <v>197</v>
      </c>
      <c r="FD148" s="411">
        <v>10.8</v>
      </c>
      <c r="FE148" s="411">
        <v>38.9</v>
      </c>
      <c r="FF148" s="411">
        <v>26.9</v>
      </c>
      <c r="FG148" s="412" t="s">
        <v>197</v>
      </c>
      <c r="FH148" s="412" t="s">
        <v>197</v>
      </c>
      <c r="FI148" s="412" t="s">
        <v>197</v>
      </c>
      <c r="FJ148" s="412" t="s">
        <v>197</v>
      </c>
      <c r="FK148" s="412" t="s">
        <v>197</v>
      </c>
      <c r="FL148" s="412" t="s">
        <v>197</v>
      </c>
      <c r="FM148" s="411">
        <v>4</v>
      </c>
      <c r="FN148" s="411">
        <v>18.399999999999999</v>
      </c>
      <c r="FO148" s="411">
        <v>10.1</v>
      </c>
      <c r="FP148" s="411">
        <v>6.6</v>
      </c>
      <c r="FQ148" s="411">
        <v>35.5</v>
      </c>
      <c r="FR148" s="411">
        <v>25.5</v>
      </c>
      <c r="FS148" s="411">
        <v>5.5</v>
      </c>
      <c r="FT148" s="411">
        <v>11.7</v>
      </c>
      <c r="FU148" s="411">
        <v>7.8</v>
      </c>
      <c r="FV148" s="412" t="s">
        <v>197</v>
      </c>
      <c r="FW148" s="412" t="s">
        <v>197</v>
      </c>
      <c r="FX148" s="411">
        <v>19.7</v>
      </c>
      <c r="FY148" s="411">
        <v>50</v>
      </c>
      <c r="FZ148" s="411">
        <v>49.8</v>
      </c>
      <c r="GA148" s="411">
        <v>19.2</v>
      </c>
      <c r="GB148" s="411">
        <v>43.9</v>
      </c>
      <c r="GC148" s="411">
        <v>39.200000000000003</v>
      </c>
      <c r="GD148" s="412" t="s">
        <v>197</v>
      </c>
      <c r="GE148" s="412" t="s">
        <v>197</v>
      </c>
      <c r="GF148" s="412" t="s">
        <v>197</v>
      </c>
      <c r="GG148" s="411">
        <v>40.6</v>
      </c>
      <c r="GH148" s="411">
        <v>65.5</v>
      </c>
      <c r="GI148" s="411">
        <v>65.400000000000006</v>
      </c>
      <c r="GJ148" s="412" t="s">
        <v>197</v>
      </c>
      <c r="GK148" s="412" t="s">
        <v>197</v>
      </c>
      <c r="GL148" s="412" t="s">
        <v>197</v>
      </c>
      <c r="GM148" s="411">
        <v>17.8</v>
      </c>
      <c r="GN148" s="411">
        <v>30.5</v>
      </c>
      <c r="GO148" s="411">
        <v>25.9</v>
      </c>
      <c r="GP148" s="412" t="s">
        <v>197</v>
      </c>
      <c r="GQ148" s="412" t="s">
        <v>197</v>
      </c>
      <c r="GR148" s="412" t="s">
        <v>197</v>
      </c>
      <c r="GS148" s="411">
        <v>18.100000000000001</v>
      </c>
      <c r="GT148" s="411">
        <v>9.1999999999999993</v>
      </c>
      <c r="GU148" s="411">
        <v>11</v>
      </c>
      <c r="GV148" s="412" t="s">
        <v>197</v>
      </c>
      <c r="GW148" s="412" t="s">
        <v>197</v>
      </c>
      <c r="GX148" s="412" t="s">
        <v>197</v>
      </c>
      <c r="GY148" s="412" t="s">
        <v>197</v>
      </c>
      <c r="GZ148" s="412" t="s">
        <v>197</v>
      </c>
      <c r="HA148" s="412" t="s">
        <v>197</v>
      </c>
      <c r="HB148" s="412" t="s">
        <v>197</v>
      </c>
      <c r="HC148" s="412" t="s">
        <v>197</v>
      </c>
      <c r="HD148" s="412" t="s">
        <v>197</v>
      </c>
      <c r="HE148" s="412" t="s">
        <v>197</v>
      </c>
      <c r="HF148" s="412" t="s">
        <v>197</v>
      </c>
      <c r="HG148" s="412" t="s">
        <v>197</v>
      </c>
      <c r="HH148" s="412" t="s">
        <v>197</v>
      </c>
      <c r="HI148" s="412" t="s">
        <v>197</v>
      </c>
      <c r="HJ148" s="412" t="s">
        <v>197</v>
      </c>
      <c r="HK148" s="412" t="s">
        <v>197</v>
      </c>
      <c r="HL148" s="412" t="s">
        <v>197</v>
      </c>
      <c r="HM148" s="412" t="s">
        <v>197</v>
      </c>
      <c r="HN148" s="412" t="s">
        <v>197</v>
      </c>
      <c r="HO148" s="412" t="s">
        <v>197</v>
      </c>
      <c r="HP148" s="412" t="s">
        <v>197</v>
      </c>
      <c r="HQ148" s="412" t="s">
        <v>197</v>
      </c>
      <c r="HR148" s="412" t="s">
        <v>197</v>
      </c>
      <c r="HS148" s="412" t="s">
        <v>197</v>
      </c>
      <c r="HT148" s="412" t="s">
        <v>197</v>
      </c>
      <c r="HU148" s="411">
        <v>46.4</v>
      </c>
      <c r="HV148" s="411">
        <v>52.2</v>
      </c>
      <c r="HW148" s="411">
        <v>51.8</v>
      </c>
      <c r="HX148" s="412" t="s">
        <v>197</v>
      </c>
      <c r="HY148" s="412" t="s">
        <v>197</v>
      </c>
      <c r="HZ148" s="412" t="s">
        <v>197</v>
      </c>
      <c r="IA148" s="412" t="s">
        <v>197</v>
      </c>
      <c r="IB148" s="412" t="s">
        <v>197</v>
      </c>
      <c r="IC148" s="412" t="s">
        <v>197</v>
      </c>
      <c r="ID148" s="411">
        <v>50.4</v>
      </c>
      <c r="IE148" s="412" t="s">
        <v>197</v>
      </c>
      <c r="IF148" s="412" t="s">
        <v>197</v>
      </c>
      <c r="IG148" s="412" t="s">
        <v>197</v>
      </c>
      <c r="IH148" s="411">
        <v>40.200000000000003</v>
      </c>
      <c r="II148" s="412" t="s">
        <v>197</v>
      </c>
      <c r="IJ148" s="412" t="s">
        <v>197</v>
      </c>
      <c r="IK148" s="412" t="s">
        <v>197</v>
      </c>
      <c r="IL148" s="412" t="s">
        <v>197</v>
      </c>
      <c r="IM148" s="412" t="s">
        <v>197</v>
      </c>
      <c r="IN148" s="412" t="s">
        <v>197</v>
      </c>
      <c r="IO148" s="412" t="s">
        <v>197</v>
      </c>
      <c r="IP148" s="412" t="s">
        <v>197</v>
      </c>
      <c r="IQ148" s="412" t="s">
        <v>197</v>
      </c>
      <c r="IR148" s="411">
        <v>47.4</v>
      </c>
      <c r="IS148" s="411">
        <v>40.299999999999997</v>
      </c>
      <c r="IT148" s="411">
        <v>43</v>
      </c>
      <c r="IU148" s="412" t="s">
        <v>197</v>
      </c>
      <c r="IV148" s="412" t="s">
        <v>197</v>
      </c>
      <c r="IW148" s="412" t="s">
        <v>197</v>
      </c>
      <c r="IX148" s="412" t="s">
        <v>197</v>
      </c>
      <c r="IY148" s="412" t="s">
        <v>197</v>
      </c>
      <c r="IZ148" s="412" t="s">
        <v>197</v>
      </c>
      <c r="JA148" s="412" t="s">
        <v>197</v>
      </c>
      <c r="JB148" s="412" t="s">
        <v>197</v>
      </c>
      <c r="JC148" s="412" t="s">
        <v>197</v>
      </c>
      <c r="JD148" s="412" t="s">
        <v>197</v>
      </c>
      <c r="JE148" s="412" t="s">
        <v>197</v>
      </c>
      <c r="JF148" s="49" t="s">
        <v>87</v>
      </c>
      <c r="JG148" s="49" t="s">
        <v>87</v>
      </c>
      <c r="JH148" s="49" t="s">
        <v>87</v>
      </c>
      <c r="JI148" s="49">
        <v>47.4</v>
      </c>
      <c r="JJ148" s="49">
        <v>62.6</v>
      </c>
      <c r="JK148" s="49">
        <v>76.599999999999994</v>
      </c>
      <c r="JL148" s="49">
        <v>47.9</v>
      </c>
      <c r="JM148" s="49">
        <v>40.299999999999997</v>
      </c>
      <c r="JN148" s="49">
        <v>31.8</v>
      </c>
      <c r="JO148" s="49" t="s">
        <v>87</v>
      </c>
    </row>
    <row r="149" spans="1:275">
      <c r="A149" s="45"/>
      <c r="B149" s="46" t="s">
        <v>1865</v>
      </c>
      <c r="C149" s="300" t="s">
        <v>1363</v>
      </c>
      <c r="D149" s="46" t="s">
        <v>104</v>
      </c>
      <c r="E149" s="300" t="s">
        <v>17</v>
      </c>
      <c r="F149" s="47" t="s">
        <v>197</v>
      </c>
      <c r="G149" s="47" t="s">
        <v>197</v>
      </c>
      <c r="H149" s="411">
        <v>131.80000000000001</v>
      </c>
      <c r="I149" s="411">
        <v>121.7</v>
      </c>
      <c r="J149" s="411">
        <v>93.8</v>
      </c>
      <c r="K149" s="412" t="s">
        <v>197</v>
      </c>
      <c r="L149" s="411">
        <v>70.900000000000006</v>
      </c>
      <c r="M149" s="411">
        <v>92.8</v>
      </c>
      <c r="N149" s="411">
        <v>93.1</v>
      </c>
      <c r="O149" s="412" t="s">
        <v>197</v>
      </c>
      <c r="P149" s="412" t="s">
        <v>197</v>
      </c>
      <c r="Q149" s="412" t="s">
        <v>197</v>
      </c>
      <c r="R149" s="411">
        <v>66.599999999999994</v>
      </c>
      <c r="S149" s="411">
        <v>89.3</v>
      </c>
      <c r="T149" s="412" t="s">
        <v>197</v>
      </c>
      <c r="U149" s="412" t="s">
        <v>197</v>
      </c>
      <c r="V149" s="412" t="s">
        <v>197</v>
      </c>
      <c r="W149" s="412" t="s">
        <v>197</v>
      </c>
      <c r="X149" s="412" t="s">
        <v>197</v>
      </c>
      <c r="Y149" s="412" t="s">
        <v>197</v>
      </c>
      <c r="Z149" s="412" t="s">
        <v>197</v>
      </c>
      <c r="AA149" s="412" t="s">
        <v>197</v>
      </c>
      <c r="AB149" s="412" t="s">
        <v>197</v>
      </c>
      <c r="AC149" s="412" t="s">
        <v>197</v>
      </c>
      <c r="AD149" s="411">
        <v>351.3</v>
      </c>
      <c r="AE149" s="412" t="s">
        <v>197</v>
      </c>
      <c r="AF149" s="412" t="s">
        <v>197</v>
      </c>
      <c r="AG149" s="412" t="s">
        <v>197</v>
      </c>
      <c r="AH149" s="412" t="s">
        <v>197</v>
      </c>
      <c r="AI149" s="412" t="s">
        <v>197</v>
      </c>
      <c r="AJ149" s="412" t="s">
        <v>197</v>
      </c>
      <c r="AK149" s="412" t="s">
        <v>197</v>
      </c>
      <c r="AL149" s="412" t="s">
        <v>197</v>
      </c>
      <c r="AM149" s="412" t="s">
        <v>197</v>
      </c>
      <c r="AN149" s="412" t="s">
        <v>197</v>
      </c>
      <c r="AO149" s="412" t="s">
        <v>197</v>
      </c>
      <c r="AP149" s="412" t="s">
        <v>197</v>
      </c>
      <c r="AQ149" s="412" t="s">
        <v>197</v>
      </c>
      <c r="AR149" s="412" t="s">
        <v>197</v>
      </c>
      <c r="AS149" s="412" t="s">
        <v>197</v>
      </c>
      <c r="AT149" s="412" t="s">
        <v>197</v>
      </c>
      <c r="AU149" s="412" t="s">
        <v>197</v>
      </c>
      <c r="AV149" s="412" t="s">
        <v>197</v>
      </c>
      <c r="AW149" s="412" t="s">
        <v>197</v>
      </c>
      <c r="AX149" s="412" t="s">
        <v>197</v>
      </c>
      <c r="AY149" s="412" t="s">
        <v>197</v>
      </c>
      <c r="AZ149" s="411">
        <v>64.400000000000006</v>
      </c>
      <c r="BA149" s="411">
        <v>64.599999999999994</v>
      </c>
      <c r="BB149" s="411">
        <v>64.599999999999994</v>
      </c>
      <c r="BC149" s="411">
        <v>72.599999999999994</v>
      </c>
      <c r="BD149" s="411">
        <v>53.6</v>
      </c>
      <c r="BE149" s="411">
        <v>58</v>
      </c>
      <c r="BF149" s="411">
        <v>77.5</v>
      </c>
      <c r="BG149" s="411">
        <v>74.599999999999994</v>
      </c>
      <c r="BH149" s="411">
        <v>74.900000000000006</v>
      </c>
      <c r="BI149" s="411">
        <v>56.5</v>
      </c>
      <c r="BJ149" s="411">
        <v>56.9</v>
      </c>
      <c r="BK149" s="411">
        <v>56.7</v>
      </c>
      <c r="BL149" s="411">
        <v>25.7</v>
      </c>
      <c r="BM149" s="411">
        <v>52.2</v>
      </c>
      <c r="BN149" s="411">
        <v>45.1</v>
      </c>
      <c r="BO149" s="412" t="s">
        <v>197</v>
      </c>
      <c r="BP149" s="412" t="s">
        <v>197</v>
      </c>
      <c r="BQ149" s="412" t="s">
        <v>197</v>
      </c>
      <c r="BR149" s="412" t="s">
        <v>197</v>
      </c>
      <c r="BS149" s="412" t="s">
        <v>197</v>
      </c>
      <c r="BT149" s="412" t="s">
        <v>197</v>
      </c>
      <c r="BU149" s="412" t="s">
        <v>197</v>
      </c>
      <c r="BV149" s="412" t="s">
        <v>197</v>
      </c>
      <c r="BW149" s="412" t="s">
        <v>197</v>
      </c>
      <c r="BX149" s="412" t="s">
        <v>197</v>
      </c>
      <c r="BY149" s="412" t="s">
        <v>197</v>
      </c>
      <c r="BZ149" s="412" t="s">
        <v>197</v>
      </c>
      <c r="CA149" s="412" t="s">
        <v>197</v>
      </c>
      <c r="CB149" s="412" t="s">
        <v>197</v>
      </c>
      <c r="CC149" s="412" t="s">
        <v>197</v>
      </c>
      <c r="CD149" s="412" t="s">
        <v>197</v>
      </c>
      <c r="CE149" s="412" t="s">
        <v>197</v>
      </c>
      <c r="CF149" s="412" t="s">
        <v>197</v>
      </c>
      <c r="CG149" s="412" t="s">
        <v>197</v>
      </c>
      <c r="CH149" s="412" t="s">
        <v>197</v>
      </c>
      <c r="CI149" s="412" t="s">
        <v>197</v>
      </c>
      <c r="CJ149" s="411">
        <v>39.299999999999997</v>
      </c>
      <c r="CK149" s="411">
        <v>25.2</v>
      </c>
      <c r="CL149" s="411">
        <v>31.2</v>
      </c>
      <c r="CM149" s="412" t="s">
        <v>197</v>
      </c>
      <c r="CN149" s="412" t="s">
        <v>197</v>
      </c>
      <c r="CO149" s="412" t="s">
        <v>197</v>
      </c>
      <c r="CP149" s="412" t="s">
        <v>197</v>
      </c>
      <c r="CQ149" s="412" t="s">
        <v>197</v>
      </c>
      <c r="CR149" s="412" t="s">
        <v>197</v>
      </c>
      <c r="CS149" s="412" t="s">
        <v>197</v>
      </c>
      <c r="CT149" s="412" t="s">
        <v>197</v>
      </c>
      <c r="CU149" s="412" t="s">
        <v>197</v>
      </c>
      <c r="CV149" s="412" t="s">
        <v>197</v>
      </c>
      <c r="CW149" s="412" t="s">
        <v>197</v>
      </c>
      <c r="CX149" s="412" t="s">
        <v>197</v>
      </c>
      <c r="CY149" s="412" t="s">
        <v>197</v>
      </c>
      <c r="CZ149" s="412" t="s">
        <v>197</v>
      </c>
      <c r="DA149" s="412" t="s">
        <v>197</v>
      </c>
      <c r="DB149" s="412" t="s">
        <v>197</v>
      </c>
      <c r="DC149" s="412" t="s">
        <v>197</v>
      </c>
      <c r="DD149" s="412" t="s">
        <v>197</v>
      </c>
      <c r="DE149" s="412" t="s">
        <v>197</v>
      </c>
      <c r="DF149" s="412" t="s">
        <v>197</v>
      </c>
      <c r="DG149" s="411">
        <v>50.9</v>
      </c>
      <c r="DH149" s="411">
        <v>117.4</v>
      </c>
      <c r="DI149" s="411">
        <v>93.6</v>
      </c>
      <c r="DJ149" s="412" t="s">
        <v>197</v>
      </c>
      <c r="DK149" s="412" t="s">
        <v>197</v>
      </c>
      <c r="DL149" s="412" t="s">
        <v>197</v>
      </c>
      <c r="DM149" s="411">
        <v>33.5</v>
      </c>
      <c r="DN149" s="411">
        <v>27.7</v>
      </c>
      <c r="DO149" s="411">
        <v>29.9</v>
      </c>
      <c r="DP149" s="412" t="s">
        <v>197</v>
      </c>
      <c r="DQ149" s="412" t="s">
        <v>197</v>
      </c>
      <c r="DR149" s="412" t="s">
        <v>197</v>
      </c>
      <c r="DS149" s="412" t="s">
        <v>197</v>
      </c>
      <c r="DT149" s="412" t="s">
        <v>197</v>
      </c>
      <c r="DU149" s="412" t="s">
        <v>197</v>
      </c>
      <c r="DV149" s="412" t="s">
        <v>197</v>
      </c>
      <c r="DW149" s="412" t="s">
        <v>197</v>
      </c>
      <c r="DX149" s="412" t="s">
        <v>197</v>
      </c>
      <c r="DY149" s="412" t="s">
        <v>197</v>
      </c>
      <c r="DZ149" s="412" t="s">
        <v>197</v>
      </c>
      <c r="EA149" s="412" t="s">
        <v>197</v>
      </c>
      <c r="EB149" s="412" t="s">
        <v>197</v>
      </c>
      <c r="EC149" s="412" t="s">
        <v>197</v>
      </c>
      <c r="ED149" s="412" t="s">
        <v>197</v>
      </c>
      <c r="EE149" s="412" t="s">
        <v>197</v>
      </c>
      <c r="EF149" s="412" t="s">
        <v>197</v>
      </c>
      <c r="EG149" s="412" t="s">
        <v>197</v>
      </c>
      <c r="EH149" s="412" t="s">
        <v>197</v>
      </c>
      <c r="EI149" s="412" t="s">
        <v>197</v>
      </c>
      <c r="EJ149" s="412" t="s">
        <v>197</v>
      </c>
      <c r="EK149" s="412" t="s">
        <v>197</v>
      </c>
      <c r="EL149" s="412" t="s">
        <v>197</v>
      </c>
      <c r="EM149" s="412" t="s">
        <v>197</v>
      </c>
      <c r="EN149" s="412" t="s">
        <v>197</v>
      </c>
      <c r="EO149" s="412" t="s">
        <v>197</v>
      </c>
      <c r="EP149" s="412" t="s">
        <v>197</v>
      </c>
      <c r="EQ149" s="412" t="s">
        <v>197</v>
      </c>
      <c r="ER149" s="412" t="s">
        <v>197</v>
      </c>
      <c r="ES149" s="412" t="s">
        <v>197</v>
      </c>
      <c r="ET149" s="411">
        <v>105.1</v>
      </c>
      <c r="EU149" s="412" t="s">
        <v>197</v>
      </c>
      <c r="EV149" s="411">
        <v>62.6</v>
      </c>
      <c r="EW149" s="411">
        <v>64.8</v>
      </c>
      <c r="EX149" s="411">
        <v>64.099999999999994</v>
      </c>
      <c r="EY149" s="412" t="s">
        <v>197</v>
      </c>
      <c r="EZ149" s="411">
        <v>40.299999999999997</v>
      </c>
      <c r="FA149" s="411">
        <v>30.1</v>
      </c>
      <c r="FB149" s="411">
        <v>34.1</v>
      </c>
      <c r="FC149" s="412" t="s">
        <v>197</v>
      </c>
      <c r="FD149" s="411">
        <v>50.4</v>
      </c>
      <c r="FE149" s="411">
        <v>41.9</v>
      </c>
      <c r="FF149" s="411">
        <v>45.5</v>
      </c>
      <c r="FG149" s="412" t="s">
        <v>197</v>
      </c>
      <c r="FH149" s="412" t="s">
        <v>197</v>
      </c>
      <c r="FI149" s="412" t="s">
        <v>197</v>
      </c>
      <c r="FJ149" s="412" t="s">
        <v>197</v>
      </c>
      <c r="FK149" s="412" t="s">
        <v>197</v>
      </c>
      <c r="FL149" s="412" t="s">
        <v>197</v>
      </c>
      <c r="FM149" s="411">
        <v>27.9</v>
      </c>
      <c r="FN149" s="411">
        <v>42.6</v>
      </c>
      <c r="FO149" s="411">
        <v>34.1</v>
      </c>
      <c r="FP149" s="412" t="s">
        <v>197</v>
      </c>
      <c r="FQ149" s="412" t="s">
        <v>197</v>
      </c>
      <c r="FR149" s="412" t="s">
        <v>197</v>
      </c>
      <c r="FS149" s="411">
        <v>34.799999999999997</v>
      </c>
      <c r="FT149" s="411">
        <v>59.4</v>
      </c>
      <c r="FU149" s="411">
        <v>44.1</v>
      </c>
      <c r="FV149" s="412" t="s">
        <v>197</v>
      </c>
      <c r="FW149" s="411">
        <v>25.3</v>
      </c>
      <c r="FX149" s="411">
        <v>74.099999999999994</v>
      </c>
      <c r="FY149" s="411">
        <v>88.1</v>
      </c>
      <c r="FZ149" s="411">
        <v>87.9</v>
      </c>
      <c r="GA149" s="411">
        <v>61.4</v>
      </c>
      <c r="GB149" s="411">
        <v>59.6</v>
      </c>
      <c r="GC149" s="411">
        <v>59.9</v>
      </c>
      <c r="GD149" s="412" t="s">
        <v>197</v>
      </c>
      <c r="GE149" s="412" t="s">
        <v>197</v>
      </c>
      <c r="GF149" s="412" t="s">
        <v>197</v>
      </c>
      <c r="GG149" s="411">
        <v>27.1</v>
      </c>
      <c r="GH149" s="411">
        <v>38.4</v>
      </c>
      <c r="GI149" s="411">
        <v>38.4</v>
      </c>
      <c r="GJ149" s="412" t="s">
        <v>197</v>
      </c>
      <c r="GK149" s="412" t="s">
        <v>197</v>
      </c>
      <c r="GL149" s="412" t="s">
        <v>197</v>
      </c>
      <c r="GM149" s="411">
        <v>162.9</v>
      </c>
      <c r="GN149" s="411">
        <v>80.5</v>
      </c>
      <c r="GO149" s="411">
        <v>110.6</v>
      </c>
      <c r="GP149" s="412" t="s">
        <v>197</v>
      </c>
      <c r="GQ149" s="412" t="s">
        <v>197</v>
      </c>
      <c r="GR149" s="412" t="s">
        <v>197</v>
      </c>
      <c r="GS149" s="412" t="s">
        <v>197</v>
      </c>
      <c r="GT149" s="412" t="s">
        <v>197</v>
      </c>
      <c r="GU149" s="412" t="s">
        <v>197</v>
      </c>
      <c r="GV149" s="412" t="s">
        <v>197</v>
      </c>
      <c r="GW149" s="412" t="s">
        <v>197</v>
      </c>
      <c r="GX149" s="412" t="s">
        <v>197</v>
      </c>
      <c r="GY149" s="411">
        <v>71.5</v>
      </c>
      <c r="GZ149" s="411">
        <v>79.400000000000006</v>
      </c>
      <c r="HA149" s="411">
        <v>75.5</v>
      </c>
      <c r="HB149" s="412" t="s">
        <v>197</v>
      </c>
      <c r="HC149" s="412" t="s">
        <v>197</v>
      </c>
      <c r="HD149" s="412" t="s">
        <v>197</v>
      </c>
      <c r="HE149" s="412" t="s">
        <v>197</v>
      </c>
      <c r="HF149" s="412" t="s">
        <v>197</v>
      </c>
      <c r="HG149" s="412" t="s">
        <v>197</v>
      </c>
      <c r="HH149" s="412" t="s">
        <v>197</v>
      </c>
      <c r="HI149" s="412" t="s">
        <v>197</v>
      </c>
      <c r="HJ149" s="412" t="s">
        <v>197</v>
      </c>
      <c r="HK149" s="412" t="s">
        <v>197</v>
      </c>
      <c r="HL149" s="412" t="s">
        <v>197</v>
      </c>
      <c r="HM149" s="412" t="s">
        <v>197</v>
      </c>
      <c r="HN149" s="412" t="s">
        <v>197</v>
      </c>
      <c r="HO149" s="412" t="s">
        <v>197</v>
      </c>
      <c r="HP149" s="412" t="s">
        <v>197</v>
      </c>
      <c r="HQ149" s="412" t="s">
        <v>197</v>
      </c>
      <c r="HR149" s="412" t="s">
        <v>197</v>
      </c>
      <c r="HS149" s="412" t="s">
        <v>197</v>
      </c>
      <c r="HT149" s="412" t="s">
        <v>197</v>
      </c>
      <c r="HU149" s="411">
        <v>28.7</v>
      </c>
      <c r="HV149" s="411">
        <v>69.400000000000006</v>
      </c>
      <c r="HW149" s="411">
        <v>67</v>
      </c>
      <c r="HX149" s="412" t="s">
        <v>197</v>
      </c>
      <c r="HY149" s="412" t="s">
        <v>197</v>
      </c>
      <c r="HZ149" s="412" t="s">
        <v>197</v>
      </c>
      <c r="IA149" s="412" t="s">
        <v>197</v>
      </c>
      <c r="IB149" s="412" t="s">
        <v>197</v>
      </c>
      <c r="IC149" s="412" t="s">
        <v>197</v>
      </c>
      <c r="ID149" s="411">
        <v>4.3</v>
      </c>
      <c r="IE149" s="412" t="s">
        <v>197</v>
      </c>
      <c r="IF149" s="412" t="s">
        <v>197</v>
      </c>
      <c r="IG149" s="412" t="s">
        <v>197</v>
      </c>
      <c r="IH149" s="411">
        <v>30.1</v>
      </c>
      <c r="II149" s="412" t="s">
        <v>197</v>
      </c>
      <c r="IJ149" s="412" t="s">
        <v>197</v>
      </c>
      <c r="IK149" s="412" t="s">
        <v>197</v>
      </c>
      <c r="IL149" s="412" t="s">
        <v>197</v>
      </c>
      <c r="IM149" s="412" t="s">
        <v>197</v>
      </c>
      <c r="IN149" s="412" t="s">
        <v>197</v>
      </c>
      <c r="IO149" s="412" t="s">
        <v>197</v>
      </c>
      <c r="IP149" s="412" t="s">
        <v>197</v>
      </c>
      <c r="IQ149" s="412" t="s">
        <v>197</v>
      </c>
      <c r="IR149" s="412" t="s">
        <v>197</v>
      </c>
      <c r="IS149" s="412" t="s">
        <v>197</v>
      </c>
      <c r="IT149" s="412" t="s">
        <v>197</v>
      </c>
      <c r="IU149" s="412" t="s">
        <v>197</v>
      </c>
      <c r="IV149" s="412" t="s">
        <v>197</v>
      </c>
      <c r="IW149" s="412" t="s">
        <v>197</v>
      </c>
      <c r="IX149" s="412" t="s">
        <v>197</v>
      </c>
      <c r="IY149" s="412" t="s">
        <v>197</v>
      </c>
      <c r="IZ149" s="412" t="s">
        <v>197</v>
      </c>
      <c r="JA149" s="412" t="s">
        <v>197</v>
      </c>
      <c r="JB149" s="412" t="s">
        <v>197</v>
      </c>
      <c r="JC149" s="412" t="s">
        <v>197</v>
      </c>
      <c r="JD149" s="412" t="s">
        <v>197</v>
      </c>
      <c r="JE149" s="412" t="s">
        <v>197</v>
      </c>
      <c r="JF149" s="49" t="s">
        <v>87</v>
      </c>
      <c r="JG149" s="49" t="s">
        <v>87</v>
      </c>
      <c r="JH149" s="49" t="s">
        <v>87</v>
      </c>
      <c r="JI149" s="49">
        <v>63.9</v>
      </c>
      <c r="JJ149" s="49">
        <v>56.4</v>
      </c>
      <c r="JK149" s="49">
        <v>52.2</v>
      </c>
      <c r="JL149" s="49">
        <v>41.3</v>
      </c>
      <c r="JM149" s="49">
        <v>28</v>
      </c>
      <c r="JN149" s="49">
        <v>30</v>
      </c>
      <c r="JO149" s="49" t="s">
        <v>87</v>
      </c>
    </row>
    <row r="150" spans="1:275">
      <c r="A150" s="45"/>
      <c r="B150" s="46" t="s">
        <v>1866</v>
      </c>
      <c r="C150" s="300" t="s">
        <v>1364</v>
      </c>
      <c r="D150" s="46" t="s">
        <v>105</v>
      </c>
      <c r="E150" s="300" t="s">
        <v>18</v>
      </c>
      <c r="F150" s="47" t="s">
        <v>197</v>
      </c>
      <c r="G150" s="47" t="s">
        <v>197</v>
      </c>
      <c r="H150" s="411">
        <v>97.9</v>
      </c>
      <c r="I150" s="411">
        <v>99.1</v>
      </c>
      <c r="J150" s="411">
        <v>93.7</v>
      </c>
      <c r="K150" s="411">
        <v>217.9</v>
      </c>
      <c r="L150" s="411">
        <v>87.1</v>
      </c>
      <c r="M150" s="411">
        <v>63.3</v>
      </c>
      <c r="N150" s="411">
        <v>183</v>
      </c>
      <c r="O150" s="412" t="s">
        <v>197</v>
      </c>
      <c r="P150" s="411">
        <v>79.5</v>
      </c>
      <c r="Q150" s="411">
        <v>188.2</v>
      </c>
      <c r="R150" s="411">
        <v>73.5</v>
      </c>
      <c r="S150" s="411">
        <v>141.80000000000001</v>
      </c>
      <c r="T150" s="411">
        <v>98.8</v>
      </c>
      <c r="U150" s="411">
        <v>109.7</v>
      </c>
      <c r="V150" s="412" t="s">
        <v>197</v>
      </c>
      <c r="W150" s="411">
        <v>132.4</v>
      </c>
      <c r="X150" s="412" t="s">
        <v>197</v>
      </c>
      <c r="Y150" s="411">
        <v>162.9</v>
      </c>
      <c r="Z150" s="411">
        <v>97</v>
      </c>
      <c r="AA150" s="411">
        <v>103.9</v>
      </c>
      <c r="AB150" s="411">
        <v>63.9</v>
      </c>
      <c r="AC150" s="411">
        <v>50.3</v>
      </c>
      <c r="AD150" s="412" t="s">
        <v>197</v>
      </c>
      <c r="AE150" s="411">
        <v>126.7</v>
      </c>
      <c r="AF150" s="411">
        <v>128.6</v>
      </c>
      <c r="AG150" s="411">
        <v>133.6</v>
      </c>
      <c r="AH150" s="411">
        <v>99.4</v>
      </c>
      <c r="AI150" s="412" t="s">
        <v>197</v>
      </c>
      <c r="AJ150" s="411">
        <v>160.1</v>
      </c>
      <c r="AK150" s="412" t="s">
        <v>197</v>
      </c>
      <c r="AL150" s="412" t="s">
        <v>197</v>
      </c>
      <c r="AM150" s="412" t="s">
        <v>197</v>
      </c>
      <c r="AN150" s="412" t="s">
        <v>197</v>
      </c>
      <c r="AO150" s="412" t="s">
        <v>197</v>
      </c>
      <c r="AP150" s="412" t="s">
        <v>197</v>
      </c>
      <c r="AQ150" s="412" t="s">
        <v>197</v>
      </c>
      <c r="AR150" s="412" t="s">
        <v>197</v>
      </c>
      <c r="AS150" s="412" t="s">
        <v>197</v>
      </c>
      <c r="AT150" s="411">
        <v>139.30000000000001</v>
      </c>
      <c r="AU150" s="412" t="s">
        <v>197</v>
      </c>
      <c r="AV150" s="411">
        <v>89.1</v>
      </c>
      <c r="AW150" s="411">
        <v>201.4</v>
      </c>
      <c r="AX150" s="412" t="s">
        <v>197</v>
      </c>
      <c r="AY150" s="412" t="s">
        <v>197</v>
      </c>
      <c r="AZ150" s="411">
        <v>92.4</v>
      </c>
      <c r="BA150" s="411">
        <v>85.4</v>
      </c>
      <c r="BB150" s="411">
        <v>85.7</v>
      </c>
      <c r="BC150" s="411">
        <v>106.2</v>
      </c>
      <c r="BD150" s="411">
        <v>71.5</v>
      </c>
      <c r="BE150" s="411">
        <v>79.3</v>
      </c>
      <c r="BF150" s="411">
        <v>110.7</v>
      </c>
      <c r="BG150" s="411">
        <v>95.4</v>
      </c>
      <c r="BH150" s="411">
        <v>96.5</v>
      </c>
      <c r="BI150" s="411">
        <v>95.7</v>
      </c>
      <c r="BJ150" s="411">
        <v>159.5</v>
      </c>
      <c r="BK150" s="411">
        <v>126.9</v>
      </c>
      <c r="BL150" s="411">
        <v>117.5</v>
      </c>
      <c r="BM150" s="411">
        <v>185.7</v>
      </c>
      <c r="BN150" s="411">
        <v>167.5</v>
      </c>
      <c r="BO150" s="412" t="s">
        <v>197</v>
      </c>
      <c r="BP150" s="412" t="s">
        <v>197</v>
      </c>
      <c r="BQ150" s="412" t="s">
        <v>197</v>
      </c>
      <c r="BR150" s="412" t="s">
        <v>197</v>
      </c>
      <c r="BS150" s="412" t="s">
        <v>197</v>
      </c>
      <c r="BT150" s="412" t="s">
        <v>197</v>
      </c>
      <c r="BU150" s="411">
        <v>23.4</v>
      </c>
      <c r="BV150" s="411">
        <v>38.799999999999997</v>
      </c>
      <c r="BW150" s="411">
        <v>34</v>
      </c>
      <c r="BX150" s="411">
        <v>136.80000000000001</v>
      </c>
      <c r="BY150" s="411">
        <v>137.1</v>
      </c>
      <c r="BZ150" s="411">
        <v>136.9</v>
      </c>
      <c r="CA150" s="411">
        <v>106</v>
      </c>
      <c r="CB150" s="411">
        <v>165.1</v>
      </c>
      <c r="CC150" s="411">
        <v>141.80000000000001</v>
      </c>
      <c r="CD150" s="411">
        <v>331.2</v>
      </c>
      <c r="CE150" s="411">
        <v>620.20000000000005</v>
      </c>
      <c r="CF150" s="411">
        <v>478.1</v>
      </c>
      <c r="CG150" s="412" t="s">
        <v>197</v>
      </c>
      <c r="CH150" s="412" t="s">
        <v>197</v>
      </c>
      <c r="CI150" s="412" t="s">
        <v>197</v>
      </c>
      <c r="CJ150" s="411">
        <v>153</v>
      </c>
      <c r="CK150" s="411">
        <v>121.3</v>
      </c>
      <c r="CL150" s="411">
        <v>134.4</v>
      </c>
      <c r="CM150" s="412" t="s">
        <v>197</v>
      </c>
      <c r="CN150" s="412" t="s">
        <v>197</v>
      </c>
      <c r="CO150" s="412" t="s">
        <v>197</v>
      </c>
      <c r="CP150" s="412" t="s">
        <v>197</v>
      </c>
      <c r="CQ150" s="412" t="s">
        <v>197</v>
      </c>
      <c r="CR150" s="412" t="s">
        <v>197</v>
      </c>
      <c r="CS150" s="412" t="s">
        <v>197</v>
      </c>
      <c r="CT150" s="412" t="s">
        <v>197</v>
      </c>
      <c r="CU150" s="412" t="s">
        <v>197</v>
      </c>
      <c r="CV150" s="412" t="s">
        <v>197</v>
      </c>
      <c r="CW150" s="412" t="s">
        <v>197</v>
      </c>
      <c r="CX150" s="412" t="s">
        <v>197</v>
      </c>
      <c r="CY150" s="412" t="s">
        <v>197</v>
      </c>
      <c r="CZ150" s="412" t="s">
        <v>197</v>
      </c>
      <c r="DA150" s="411">
        <v>12.8</v>
      </c>
      <c r="DB150" s="411">
        <v>113.5</v>
      </c>
      <c r="DC150" s="411">
        <v>82</v>
      </c>
      <c r="DD150" s="411">
        <v>130.19999999999999</v>
      </c>
      <c r="DE150" s="411">
        <v>126.7</v>
      </c>
      <c r="DF150" s="411">
        <v>128.9</v>
      </c>
      <c r="DG150" s="411">
        <v>96.1</v>
      </c>
      <c r="DH150" s="411">
        <v>143.9</v>
      </c>
      <c r="DI150" s="411">
        <v>127.3</v>
      </c>
      <c r="DJ150" s="411">
        <v>318.60000000000002</v>
      </c>
      <c r="DK150" s="411">
        <v>598.5</v>
      </c>
      <c r="DL150" s="411">
        <v>468.4</v>
      </c>
      <c r="DM150" s="411">
        <v>150.69999999999999</v>
      </c>
      <c r="DN150" s="411">
        <v>111</v>
      </c>
      <c r="DO150" s="411">
        <v>125.9</v>
      </c>
      <c r="DP150" s="412" t="s">
        <v>197</v>
      </c>
      <c r="DQ150" s="412" t="s">
        <v>197</v>
      </c>
      <c r="DR150" s="412" t="s">
        <v>197</v>
      </c>
      <c r="DS150" s="412" t="s">
        <v>197</v>
      </c>
      <c r="DT150" s="412" t="s">
        <v>197</v>
      </c>
      <c r="DU150" s="412" t="s">
        <v>197</v>
      </c>
      <c r="DV150" s="411">
        <v>131.5</v>
      </c>
      <c r="DW150" s="411">
        <v>61.7</v>
      </c>
      <c r="DX150" s="411">
        <v>86</v>
      </c>
      <c r="DY150" s="411">
        <v>443.5</v>
      </c>
      <c r="DZ150" s="411">
        <v>218.8</v>
      </c>
      <c r="EA150" s="411">
        <v>345.8</v>
      </c>
      <c r="EB150" s="411">
        <v>149.4</v>
      </c>
      <c r="EC150" s="411">
        <v>412.5</v>
      </c>
      <c r="ED150" s="411">
        <v>339.2</v>
      </c>
      <c r="EE150" s="411">
        <v>463.7</v>
      </c>
      <c r="EF150" s="411">
        <v>241.6</v>
      </c>
      <c r="EG150" s="411">
        <v>123.6</v>
      </c>
      <c r="EH150" s="411">
        <v>173.6</v>
      </c>
      <c r="EI150" s="412" t="s">
        <v>197</v>
      </c>
      <c r="EJ150" s="412" t="s">
        <v>197</v>
      </c>
      <c r="EK150" s="412" t="s">
        <v>197</v>
      </c>
      <c r="EL150" s="412" t="s">
        <v>197</v>
      </c>
      <c r="EM150" s="411">
        <v>76.3</v>
      </c>
      <c r="EN150" s="411">
        <v>209.6</v>
      </c>
      <c r="EO150" s="411">
        <v>142.4</v>
      </c>
      <c r="EP150" s="412" t="s">
        <v>197</v>
      </c>
      <c r="EQ150" s="412" t="s">
        <v>197</v>
      </c>
      <c r="ER150" s="412" t="s">
        <v>197</v>
      </c>
      <c r="ES150" s="412" t="s">
        <v>197</v>
      </c>
      <c r="ET150" s="411">
        <v>58.1</v>
      </c>
      <c r="EU150" s="412" t="s">
        <v>197</v>
      </c>
      <c r="EV150" s="411">
        <v>107.9</v>
      </c>
      <c r="EW150" s="411">
        <v>92</v>
      </c>
      <c r="EX150" s="411">
        <v>97</v>
      </c>
      <c r="EY150" s="411">
        <v>83.7</v>
      </c>
      <c r="EZ150" s="411">
        <v>187.5</v>
      </c>
      <c r="FA150" s="411">
        <v>73.099999999999994</v>
      </c>
      <c r="FB150" s="411">
        <v>117.9</v>
      </c>
      <c r="FC150" s="411">
        <v>103.8</v>
      </c>
      <c r="FD150" s="411">
        <v>221.8</v>
      </c>
      <c r="FE150" s="411">
        <v>91.2</v>
      </c>
      <c r="FF150" s="411">
        <v>146.69999999999999</v>
      </c>
      <c r="FG150" s="411">
        <v>318.2</v>
      </c>
      <c r="FH150" s="411">
        <v>280.8</v>
      </c>
      <c r="FI150" s="411">
        <v>307.2</v>
      </c>
      <c r="FJ150" s="411">
        <v>85.6</v>
      </c>
      <c r="FK150" s="411">
        <v>148.30000000000001</v>
      </c>
      <c r="FL150" s="411">
        <v>120.4</v>
      </c>
      <c r="FM150" s="411">
        <v>91</v>
      </c>
      <c r="FN150" s="411">
        <v>111</v>
      </c>
      <c r="FO150" s="411">
        <v>99.4</v>
      </c>
      <c r="FP150" s="411">
        <v>227.1</v>
      </c>
      <c r="FQ150" s="411">
        <v>76.2</v>
      </c>
      <c r="FR150" s="411">
        <v>128.4</v>
      </c>
      <c r="FS150" s="411">
        <v>114.2</v>
      </c>
      <c r="FT150" s="411">
        <v>69.900000000000006</v>
      </c>
      <c r="FU150" s="411">
        <v>97.6</v>
      </c>
      <c r="FV150" s="411">
        <v>138.19999999999999</v>
      </c>
      <c r="FW150" s="411">
        <v>157.80000000000001</v>
      </c>
      <c r="FX150" s="411">
        <v>140.9</v>
      </c>
      <c r="FY150" s="411">
        <v>117.2</v>
      </c>
      <c r="FZ150" s="411">
        <v>117.4</v>
      </c>
      <c r="GA150" s="411">
        <v>95</v>
      </c>
      <c r="GB150" s="411">
        <v>117.1</v>
      </c>
      <c r="GC150" s="411">
        <v>112.9</v>
      </c>
      <c r="GD150" s="412" t="s">
        <v>197</v>
      </c>
      <c r="GE150" s="412" t="s">
        <v>197</v>
      </c>
      <c r="GF150" s="412" t="s">
        <v>197</v>
      </c>
      <c r="GG150" s="411">
        <v>8.1</v>
      </c>
      <c r="GH150" s="411">
        <v>15.2</v>
      </c>
      <c r="GI150" s="411">
        <v>15.2</v>
      </c>
      <c r="GJ150" s="412" t="s">
        <v>197</v>
      </c>
      <c r="GK150" s="412" t="s">
        <v>197</v>
      </c>
      <c r="GL150" s="412" t="s">
        <v>197</v>
      </c>
      <c r="GM150" s="411">
        <v>92.5</v>
      </c>
      <c r="GN150" s="411">
        <v>132.4</v>
      </c>
      <c r="GO150" s="411">
        <v>118</v>
      </c>
      <c r="GP150" s="411">
        <v>71.900000000000006</v>
      </c>
      <c r="GQ150" s="411">
        <v>166.3</v>
      </c>
      <c r="GR150" s="411">
        <v>132.5</v>
      </c>
      <c r="GS150" s="411">
        <v>35.9</v>
      </c>
      <c r="GT150" s="411">
        <v>14.5</v>
      </c>
      <c r="GU150" s="411">
        <v>18.899999999999999</v>
      </c>
      <c r="GV150" s="412" t="s">
        <v>197</v>
      </c>
      <c r="GW150" s="412" t="s">
        <v>197</v>
      </c>
      <c r="GX150" s="412" t="s">
        <v>197</v>
      </c>
      <c r="GY150" s="411">
        <v>122.6</v>
      </c>
      <c r="GZ150" s="411">
        <v>105.1</v>
      </c>
      <c r="HA150" s="411">
        <v>113.7</v>
      </c>
      <c r="HB150" s="411">
        <v>115</v>
      </c>
      <c r="HC150" s="411">
        <v>105.1</v>
      </c>
      <c r="HD150" s="411">
        <v>108.1</v>
      </c>
      <c r="HE150" s="412" t="s">
        <v>197</v>
      </c>
      <c r="HF150" s="412" t="s">
        <v>197</v>
      </c>
      <c r="HG150" s="412" t="s">
        <v>197</v>
      </c>
      <c r="HH150" s="412" t="s">
        <v>197</v>
      </c>
      <c r="HI150" s="411">
        <v>166.4</v>
      </c>
      <c r="HJ150" s="411">
        <v>175</v>
      </c>
      <c r="HK150" s="411">
        <v>170.8</v>
      </c>
      <c r="HL150" s="411">
        <v>168.2</v>
      </c>
      <c r="HM150" s="411">
        <v>159.5</v>
      </c>
      <c r="HN150" s="411">
        <v>162</v>
      </c>
      <c r="HO150" s="412" t="s">
        <v>197</v>
      </c>
      <c r="HP150" s="412" t="s">
        <v>197</v>
      </c>
      <c r="HQ150" s="412" t="s">
        <v>197</v>
      </c>
      <c r="HR150" s="412" t="s">
        <v>197</v>
      </c>
      <c r="HS150" s="412" t="s">
        <v>197</v>
      </c>
      <c r="HT150" s="412" t="s">
        <v>197</v>
      </c>
      <c r="HU150" s="411">
        <v>46.7</v>
      </c>
      <c r="HV150" s="411">
        <v>105.9</v>
      </c>
      <c r="HW150" s="411">
        <v>102.6</v>
      </c>
      <c r="HX150" s="411">
        <v>104.5</v>
      </c>
      <c r="HY150" s="412" t="s">
        <v>197</v>
      </c>
      <c r="HZ150" s="412" t="s">
        <v>197</v>
      </c>
      <c r="IA150" s="412" t="s">
        <v>197</v>
      </c>
      <c r="IB150" s="412" t="s">
        <v>197</v>
      </c>
      <c r="IC150" s="412" t="s">
        <v>197</v>
      </c>
      <c r="ID150" s="411">
        <v>12.5</v>
      </c>
      <c r="IE150" s="412" t="s">
        <v>197</v>
      </c>
      <c r="IF150" s="412" t="s">
        <v>197</v>
      </c>
      <c r="IG150" s="412" t="s">
        <v>197</v>
      </c>
      <c r="IH150" s="411">
        <v>68.7</v>
      </c>
      <c r="II150" s="412" t="s">
        <v>197</v>
      </c>
      <c r="IJ150" s="412" t="s">
        <v>197</v>
      </c>
      <c r="IK150" s="412" t="s">
        <v>197</v>
      </c>
      <c r="IL150" s="412" t="s">
        <v>197</v>
      </c>
      <c r="IM150" s="412" t="s">
        <v>197</v>
      </c>
      <c r="IN150" s="412" t="s">
        <v>197</v>
      </c>
      <c r="IO150" s="412" t="s">
        <v>197</v>
      </c>
      <c r="IP150" s="412" t="s">
        <v>197</v>
      </c>
      <c r="IQ150" s="412" t="s">
        <v>197</v>
      </c>
      <c r="IR150" s="411">
        <v>31.6</v>
      </c>
      <c r="IS150" s="411">
        <v>13.3</v>
      </c>
      <c r="IT150" s="411">
        <v>20.100000000000001</v>
      </c>
      <c r="IU150" s="411">
        <v>118.2</v>
      </c>
      <c r="IV150" s="411">
        <v>36.4</v>
      </c>
      <c r="IW150" s="411">
        <v>53.5</v>
      </c>
      <c r="IX150" s="412" t="s">
        <v>197</v>
      </c>
      <c r="IY150" s="412" t="s">
        <v>197</v>
      </c>
      <c r="IZ150" s="412" t="s">
        <v>197</v>
      </c>
      <c r="JA150" s="412" t="s">
        <v>197</v>
      </c>
      <c r="JB150" s="412" t="s">
        <v>197</v>
      </c>
      <c r="JC150" s="411">
        <v>45.6</v>
      </c>
      <c r="JD150" s="411">
        <v>36.1</v>
      </c>
      <c r="JE150" s="411">
        <v>38.299999999999997</v>
      </c>
      <c r="JF150" s="48" t="s">
        <v>87</v>
      </c>
      <c r="JG150" s="48" t="s">
        <v>87</v>
      </c>
      <c r="JH150" s="48" t="s">
        <v>87</v>
      </c>
      <c r="JI150" s="48">
        <v>50.9</v>
      </c>
      <c r="JJ150" s="48">
        <v>72.7</v>
      </c>
      <c r="JK150" s="48">
        <v>67.400000000000006</v>
      </c>
      <c r="JL150" s="48">
        <v>55.3</v>
      </c>
      <c r="JM150" s="48">
        <v>82.1</v>
      </c>
      <c r="JN150" s="48">
        <v>89.5</v>
      </c>
      <c r="JO150" s="48" t="s">
        <v>87</v>
      </c>
    </row>
    <row r="151" spans="1:275">
      <c r="A151" s="45"/>
      <c r="B151" s="46" t="s">
        <v>1867</v>
      </c>
      <c r="C151" s="300" t="s">
        <v>1365</v>
      </c>
      <c r="D151" s="46" t="s">
        <v>105</v>
      </c>
      <c r="E151" s="300" t="s">
        <v>18</v>
      </c>
      <c r="F151" s="47" t="s">
        <v>197</v>
      </c>
      <c r="G151" s="47" t="s">
        <v>197</v>
      </c>
      <c r="H151" s="411">
        <v>87.9</v>
      </c>
      <c r="I151" s="411">
        <v>80.900000000000006</v>
      </c>
      <c r="J151" s="411">
        <v>85.5</v>
      </c>
      <c r="K151" s="412" t="s">
        <v>197</v>
      </c>
      <c r="L151" s="412" t="s">
        <v>197</v>
      </c>
      <c r="M151" s="412" t="s">
        <v>197</v>
      </c>
      <c r="N151" s="412" t="s">
        <v>197</v>
      </c>
      <c r="O151" s="412" t="s">
        <v>197</v>
      </c>
      <c r="P151" s="412" t="s">
        <v>197</v>
      </c>
      <c r="Q151" s="412" t="s">
        <v>197</v>
      </c>
      <c r="R151" s="411">
        <v>34.700000000000003</v>
      </c>
      <c r="S151" s="411">
        <v>91.5</v>
      </c>
      <c r="T151" s="412" t="s">
        <v>197</v>
      </c>
      <c r="U151" s="411">
        <v>649</v>
      </c>
      <c r="V151" s="412" t="s">
        <v>197</v>
      </c>
      <c r="W151" s="412" t="s">
        <v>197</v>
      </c>
      <c r="X151" s="412" t="s">
        <v>197</v>
      </c>
      <c r="Y151" s="412" t="s">
        <v>197</v>
      </c>
      <c r="Z151" s="412" t="s">
        <v>197</v>
      </c>
      <c r="AA151" s="412" t="s">
        <v>197</v>
      </c>
      <c r="AB151" s="411">
        <v>94.9</v>
      </c>
      <c r="AC151" s="412" t="s">
        <v>197</v>
      </c>
      <c r="AD151" s="412" t="s">
        <v>197</v>
      </c>
      <c r="AE151" s="412" t="s">
        <v>197</v>
      </c>
      <c r="AF151" s="412" t="s">
        <v>197</v>
      </c>
      <c r="AG151" s="412" t="s">
        <v>197</v>
      </c>
      <c r="AH151" s="412" t="s">
        <v>197</v>
      </c>
      <c r="AI151" s="412" t="s">
        <v>197</v>
      </c>
      <c r="AJ151" s="412" t="s">
        <v>197</v>
      </c>
      <c r="AK151" s="412" t="s">
        <v>197</v>
      </c>
      <c r="AL151" s="412" t="s">
        <v>197</v>
      </c>
      <c r="AM151" s="412" t="s">
        <v>197</v>
      </c>
      <c r="AN151" s="412" t="s">
        <v>197</v>
      </c>
      <c r="AO151" s="412" t="s">
        <v>197</v>
      </c>
      <c r="AP151" s="412" t="s">
        <v>197</v>
      </c>
      <c r="AQ151" s="412" t="s">
        <v>197</v>
      </c>
      <c r="AR151" s="412" t="s">
        <v>197</v>
      </c>
      <c r="AS151" s="412" t="s">
        <v>197</v>
      </c>
      <c r="AT151" s="412" t="s">
        <v>197</v>
      </c>
      <c r="AU151" s="412" t="s">
        <v>197</v>
      </c>
      <c r="AV151" s="412" t="s">
        <v>197</v>
      </c>
      <c r="AW151" s="412" t="s">
        <v>197</v>
      </c>
      <c r="AX151" s="412" t="s">
        <v>197</v>
      </c>
      <c r="AY151" s="412" t="s">
        <v>197</v>
      </c>
      <c r="AZ151" s="411">
        <v>56.6</v>
      </c>
      <c r="BA151" s="411">
        <v>54.8</v>
      </c>
      <c r="BB151" s="411">
        <v>54.9</v>
      </c>
      <c r="BC151" s="411">
        <v>62.5</v>
      </c>
      <c r="BD151" s="411">
        <v>37.5</v>
      </c>
      <c r="BE151" s="411">
        <v>43.2</v>
      </c>
      <c r="BF151" s="411">
        <v>71.400000000000006</v>
      </c>
      <c r="BG151" s="411">
        <v>50.9</v>
      </c>
      <c r="BH151" s="411">
        <v>52.4</v>
      </c>
      <c r="BI151" s="412" t="s">
        <v>197</v>
      </c>
      <c r="BJ151" s="412" t="s">
        <v>197</v>
      </c>
      <c r="BK151" s="412" t="s">
        <v>197</v>
      </c>
      <c r="BL151" s="412" t="s">
        <v>197</v>
      </c>
      <c r="BM151" s="412" t="s">
        <v>197</v>
      </c>
      <c r="BN151" s="412" t="s">
        <v>197</v>
      </c>
      <c r="BO151" s="412" t="s">
        <v>197</v>
      </c>
      <c r="BP151" s="412" t="s">
        <v>197</v>
      </c>
      <c r="BQ151" s="412" t="s">
        <v>197</v>
      </c>
      <c r="BR151" s="412" t="s">
        <v>197</v>
      </c>
      <c r="BS151" s="412" t="s">
        <v>197</v>
      </c>
      <c r="BT151" s="412" t="s">
        <v>197</v>
      </c>
      <c r="BU151" s="412" t="s">
        <v>197</v>
      </c>
      <c r="BV151" s="412" t="s">
        <v>197</v>
      </c>
      <c r="BW151" s="412" t="s">
        <v>197</v>
      </c>
      <c r="BX151" s="412" t="s">
        <v>197</v>
      </c>
      <c r="BY151" s="412" t="s">
        <v>197</v>
      </c>
      <c r="BZ151" s="412" t="s">
        <v>197</v>
      </c>
      <c r="CA151" s="412" t="s">
        <v>197</v>
      </c>
      <c r="CB151" s="412" t="s">
        <v>197</v>
      </c>
      <c r="CC151" s="412" t="s">
        <v>197</v>
      </c>
      <c r="CD151" s="412" t="s">
        <v>197</v>
      </c>
      <c r="CE151" s="412" t="s">
        <v>197</v>
      </c>
      <c r="CF151" s="412" t="s">
        <v>197</v>
      </c>
      <c r="CG151" s="412" t="s">
        <v>197</v>
      </c>
      <c r="CH151" s="412" t="s">
        <v>197</v>
      </c>
      <c r="CI151" s="412" t="s">
        <v>197</v>
      </c>
      <c r="CJ151" s="412" t="s">
        <v>197</v>
      </c>
      <c r="CK151" s="412" t="s">
        <v>197</v>
      </c>
      <c r="CL151" s="412" t="s">
        <v>197</v>
      </c>
      <c r="CM151" s="412" t="s">
        <v>197</v>
      </c>
      <c r="CN151" s="412" t="s">
        <v>197</v>
      </c>
      <c r="CO151" s="412" t="s">
        <v>197</v>
      </c>
      <c r="CP151" s="412" t="s">
        <v>197</v>
      </c>
      <c r="CQ151" s="412" t="s">
        <v>197</v>
      </c>
      <c r="CR151" s="412" t="s">
        <v>197</v>
      </c>
      <c r="CS151" s="412" t="s">
        <v>197</v>
      </c>
      <c r="CT151" s="412" t="s">
        <v>197</v>
      </c>
      <c r="CU151" s="412" t="s">
        <v>197</v>
      </c>
      <c r="CV151" s="412" t="s">
        <v>197</v>
      </c>
      <c r="CW151" s="412" t="s">
        <v>197</v>
      </c>
      <c r="CX151" s="412" t="s">
        <v>197</v>
      </c>
      <c r="CY151" s="412" t="s">
        <v>197</v>
      </c>
      <c r="CZ151" s="412" t="s">
        <v>197</v>
      </c>
      <c r="DA151" s="412" t="s">
        <v>197</v>
      </c>
      <c r="DB151" s="412" t="s">
        <v>197</v>
      </c>
      <c r="DC151" s="412" t="s">
        <v>197</v>
      </c>
      <c r="DD151" s="412" t="s">
        <v>197</v>
      </c>
      <c r="DE151" s="412" t="s">
        <v>197</v>
      </c>
      <c r="DF151" s="412" t="s">
        <v>197</v>
      </c>
      <c r="DG151" s="412" t="s">
        <v>197</v>
      </c>
      <c r="DH151" s="412" t="s">
        <v>197</v>
      </c>
      <c r="DI151" s="412" t="s">
        <v>197</v>
      </c>
      <c r="DJ151" s="412" t="s">
        <v>197</v>
      </c>
      <c r="DK151" s="412" t="s">
        <v>197</v>
      </c>
      <c r="DL151" s="412" t="s">
        <v>197</v>
      </c>
      <c r="DM151" s="412" t="s">
        <v>197</v>
      </c>
      <c r="DN151" s="412" t="s">
        <v>197</v>
      </c>
      <c r="DO151" s="412" t="s">
        <v>197</v>
      </c>
      <c r="DP151" s="412" t="s">
        <v>197</v>
      </c>
      <c r="DQ151" s="412" t="s">
        <v>197</v>
      </c>
      <c r="DR151" s="412" t="s">
        <v>197</v>
      </c>
      <c r="DS151" s="412" t="s">
        <v>197</v>
      </c>
      <c r="DT151" s="412" t="s">
        <v>197</v>
      </c>
      <c r="DU151" s="412" t="s">
        <v>197</v>
      </c>
      <c r="DV151" s="412" t="s">
        <v>197</v>
      </c>
      <c r="DW151" s="412" t="s">
        <v>197</v>
      </c>
      <c r="DX151" s="412" t="s">
        <v>197</v>
      </c>
      <c r="DY151" s="412" t="s">
        <v>197</v>
      </c>
      <c r="DZ151" s="412" t="s">
        <v>197</v>
      </c>
      <c r="EA151" s="412" t="s">
        <v>197</v>
      </c>
      <c r="EB151" s="412" t="s">
        <v>197</v>
      </c>
      <c r="EC151" s="412" t="s">
        <v>197</v>
      </c>
      <c r="ED151" s="412" t="s">
        <v>197</v>
      </c>
      <c r="EE151" s="412" t="s">
        <v>197</v>
      </c>
      <c r="EF151" s="412" t="s">
        <v>197</v>
      </c>
      <c r="EG151" s="412" t="s">
        <v>197</v>
      </c>
      <c r="EH151" s="412" t="s">
        <v>197</v>
      </c>
      <c r="EI151" s="412" t="s">
        <v>197</v>
      </c>
      <c r="EJ151" s="412" t="s">
        <v>197</v>
      </c>
      <c r="EK151" s="412" t="s">
        <v>197</v>
      </c>
      <c r="EL151" s="412" t="s">
        <v>197</v>
      </c>
      <c r="EM151" s="412" t="s">
        <v>197</v>
      </c>
      <c r="EN151" s="412" t="s">
        <v>197</v>
      </c>
      <c r="EO151" s="412" t="s">
        <v>197</v>
      </c>
      <c r="EP151" s="412" t="s">
        <v>197</v>
      </c>
      <c r="EQ151" s="412" t="s">
        <v>197</v>
      </c>
      <c r="ER151" s="412" t="s">
        <v>197</v>
      </c>
      <c r="ES151" s="412" t="s">
        <v>197</v>
      </c>
      <c r="ET151" s="411">
        <v>81.2</v>
      </c>
      <c r="EU151" s="412" t="s">
        <v>197</v>
      </c>
      <c r="EV151" s="411">
        <v>39.5</v>
      </c>
      <c r="EW151" s="411">
        <v>62.5</v>
      </c>
      <c r="EX151" s="411">
        <v>55.2</v>
      </c>
      <c r="EY151" s="412" t="s">
        <v>197</v>
      </c>
      <c r="EZ151" s="411">
        <v>6.3</v>
      </c>
      <c r="FA151" s="411">
        <v>90.3</v>
      </c>
      <c r="FB151" s="411">
        <v>57.4</v>
      </c>
      <c r="FC151" s="412" t="s">
        <v>197</v>
      </c>
      <c r="FD151" s="411">
        <v>17</v>
      </c>
      <c r="FE151" s="411">
        <v>99.1</v>
      </c>
      <c r="FF151" s="411">
        <v>64.2</v>
      </c>
      <c r="FG151" s="412" t="s">
        <v>197</v>
      </c>
      <c r="FH151" s="412" t="s">
        <v>197</v>
      </c>
      <c r="FI151" s="412" t="s">
        <v>197</v>
      </c>
      <c r="FJ151" s="412" t="s">
        <v>197</v>
      </c>
      <c r="FK151" s="412" t="s">
        <v>197</v>
      </c>
      <c r="FL151" s="412" t="s">
        <v>197</v>
      </c>
      <c r="FM151" s="411">
        <v>9.5</v>
      </c>
      <c r="FN151" s="411">
        <v>74.7</v>
      </c>
      <c r="FO151" s="411">
        <v>36.9</v>
      </c>
      <c r="FP151" s="411">
        <v>8.5</v>
      </c>
      <c r="FQ151" s="411">
        <v>100.8</v>
      </c>
      <c r="FR151" s="411">
        <v>68.900000000000006</v>
      </c>
      <c r="FS151" s="411">
        <v>16.2</v>
      </c>
      <c r="FT151" s="411">
        <v>57</v>
      </c>
      <c r="FU151" s="411">
        <v>31.5</v>
      </c>
      <c r="FV151" s="412" t="s">
        <v>197</v>
      </c>
      <c r="FW151" s="412" t="s">
        <v>197</v>
      </c>
      <c r="FX151" s="411">
        <v>56.7</v>
      </c>
      <c r="FY151" s="411">
        <v>106.9</v>
      </c>
      <c r="FZ151" s="411">
        <v>106.5</v>
      </c>
      <c r="GA151" s="411">
        <v>32.700000000000003</v>
      </c>
      <c r="GB151" s="411">
        <v>96.1</v>
      </c>
      <c r="GC151" s="411">
        <v>84</v>
      </c>
      <c r="GD151" s="412" t="s">
        <v>197</v>
      </c>
      <c r="GE151" s="412" t="s">
        <v>197</v>
      </c>
      <c r="GF151" s="412" t="s">
        <v>197</v>
      </c>
      <c r="GG151" s="412" t="s">
        <v>197</v>
      </c>
      <c r="GH151" s="412" t="s">
        <v>197</v>
      </c>
      <c r="GI151" s="412" t="s">
        <v>197</v>
      </c>
      <c r="GJ151" s="412" t="s">
        <v>197</v>
      </c>
      <c r="GK151" s="412" t="s">
        <v>197</v>
      </c>
      <c r="GL151" s="412" t="s">
        <v>197</v>
      </c>
      <c r="GM151" s="412" t="s">
        <v>197</v>
      </c>
      <c r="GN151" s="412" t="s">
        <v>197</v>
      </c>
      <c r="GO151" s="412" t="s">
        <v>197</v>
      </c>
      <c r="GP151" s="411">
        <v>25.2</v>
      </c>
      <c r="GQ151" s="411">
        <v>95.4</v>
      </c>
      <c r="GR151" s="411">
        <v>70.3</v>
      </c>
      <c r="GS151" s="412" t="s">
        <v>197</v>
      </c>
      <c r="GT151" s="412" t="s">
        <v>197</v>
      </c>
      <c r="GU151" s="412" t="s">
        <v>197</v>
      </c>
      <c r="GV151" s="412" t="s">
        <v>197</v>
      </c>
      <c r="GW151" s="412" t="s">
        <v>197</v>
      </c>
      <c r="GX151" s="412" t="s">
        <v>197</v>
      </c>
      <c r="GY151" s="411">
        <v>36.9</v>
      </c>
      <c r="GZ151" s="411">
        <v>85</v>
      </c>
      <c r="HA151" s="411">
        <v>61.3</v>
      </c>
      <c r="HB151" s="411">
        <v>30.7</v>
      </c>
      <c r="HC151" s="411">
        <v>120.5</v>
      </c>
      <c r="HD151" s="411">
        <v>93.1</v>
      </c>
      <c r="HE151" s="412" t="s">
        <v>197</v>
      </c>
      <c r="HF151" s="412" t="s">
        <v>197</v>
      </c>
      <c r="HG151" s="412" t="s">
        <v>197</v>
      </c>
      <c r="HH151" s="412" t="s">
        <v>197</v>
      </c>
      <c r="HI151" s="412" t="s">
        <v>197</v>
      </c>
      <c r="HJ151" s="412" t="s">
        <v>197</v>
      </c>
      <c r="HK151" s="412" t="s">
        <v>197</v>
      </c>
      <c r="HL151" s="412" t="s">
        <v>197</v>
      </c>
      <c r="HM151" s="412" t="s">
        <v>197</v>
      </c>
      <c r="HN151" s="412" t="s">
        <v>197</v>
      </c>
      <c r="HO151" s="412" t="s">
        <v>197</v>
      </c>
      <c r="HP151" s="412" t="s">
        <v>197</v>
      </c>
      <c r="HQ151" s="412" t="s">
        <v>197</v>
      </c>
      <c r="HR151" s="412" t="s">
        <v>197</v>
      </c>
      <c r="HS151" s="412" t="s">
        <v>197</v>
      </c>
      <c r="HT151" s="412" t="s">
        <v>197</v>
      </c>
      <c r="HU151" s="411">
        <v>51.4</v>
      </c>
      <c r="HV151" s="411">
        <v>79.5</v>
      </c>
      <c r="HW151" s="411">
        <v>77.900000000000006</v>
      </c>
      <c r="HX151" s="412" t="s">
        <v>197</v>
      </c>
      <c r="HY151" s="412" t="s">
        <v>197</v>
      </c>
      <c r="HZ151" s="412" t="s">
        <v>197</v>
      </c>
      <c r="IA151" s="412" t="s">
        <v>197</v>
      </c>
      <c r="IB151" s="412" t="s">
        <v>197</v>
      </c>
      <c r="IC151" s="412" t="s">
        <v>197</v>
      </c>
      <c r="ID151" s="412" t="s">
        <v>197</v>
      </c>
      <c r="IE151" s="412" t="s">
        <v>197</v>
      </c>
      <c r="IF151" s="412" t="s">
        <v>197</v>
      </c>
      <c r="IG151" s="412" t="s">
        <v>197</v>
      </c>
      <c r="IH151" s="411">
        <v>87.8</v>
      </c>
      <c r="II151" s="412" t="s">
        <v>197</v>
      </c>
      <c r="IJ151" s="412" t="s">
        <v>197</v>
      </c>
      <c r="IK151" s="412" t="s">
        <v>197</v>
      </c>
      <c r="IL151" s="412" t="s">
        <v>197</v>
      </c>
      <c r="IM151" s="412" t="s">
        <v>197</v>
      </c>
      <c r="IN151" s="412" t="s">
        <v>197</v>
      </c>
      <c r="IO151" s="412" t="s">
        <v>197</v>
      </c>
      <c r="IP151" s="412" t="s">
        <v>197</v>
      </c>
      <c r="IQ151" s="412" t="s">
        <v>197</v>
      </c>
      <c r="IR151" s="411">
        <v>14.7</v>
      </c>
      <c r="IS151" s="411">
        <v>61.8</v>
      </c>
      <c r="IT151" s="411">
        <v>44.2</v>
      </c>
      <c r="IU151" s="412" t="s">
        <v>197</v>
      </c>
      <c r="IV151" s="412" t="s">
        <v>197</v>
      </c>
      <c r="IW151" s="412" t="s">
        <v>197</v>
      </c>
      <c r="IX151" s="412" t="s">
        <v>197</v>
      </c>
      <c r="IY151" s="412" t="s">
        <v>197</v>
      </c>
      <c r="IZ151" s="412" t="s">
        <v>197</v>
      </c>
      <c r="JA151" s="412" t="s">
        <v>197</v>
      </c>
      <c r="JB151" s="412" t="s">
        <v>197</v>
      </c>
      <c r="JC151" s="412" t="s">
        <v>197</v>
      </c>
      <c r="JD151" s="412" t="s">
        <v>197</v>
      </c>
      <c r="JE151" s="412" t="s">
        <v>197</v>
      </c>
      <c r="JF151" s="49" t="s">
        <v>87</v>
      </c>
      <c r="JG151" s="49" t="s">
        <v>87</v>
      </c>
      <c r="JH151" s="49" t="s">
        <v>87</v>
      </c>
      <c r="JI151" s="49">
        <v>41.1</v>
      </c>
      <c r="JJ151" s="49">
        <v>52.2</v>
      </c>
      <c r="JK151" s="49">
        <v>55.4</v>
      </c>
      <c r="JL151" s="49">
        <v>82.9</v>
      </c>
      <c r="JM151" s="49">
        <v>73.599999999999994</v>
      </c>
      <c r="JN151" s="49">
        <v>68.7</v>
      </c>
      <c r="JO151" s="49" t="s">
        <v>87</v>
      </c>
    </row>
    <row r="152" spans="1:275">
      <c r="A152" s="45"/>
      <c r="B152" s="46" t="s">
        <v>1868</v>
      </c>
      <c r="C152" s="300" t="s">
        <v>1366</v>
      </c>
      <c r="D152" s="46" t="s">
        <v>105</v>
      </c>
      <c r="E152" s="300" t="s">
        <v>18</v>
      </c>
      <c r="F152" s="47" t="s">
        <v>197</v>
      </c>
      <c r="G152" s="47" t="s">
        <v>197</v>
      </c>
      <c r="H152" s="411">
        <v>126.3</v>
      </c>
      <c r="I152" s="411">
        <v>116.5</v>
      </c>
      <c r="J152" s="411">
        <v>124.7</v>
      </c>
      <c r="K152" s="412" t="s">
        <v>197</v>
      </c>
      <c r="L152" s="412" t="s">
        <v>197</v>
      </c>
      <c r="M152" s="412" t="s">
        <v>197</v>
      </c>
      <c r="N152" s="412" t="s">
        <v>197</v>
      </c>
      <c r="O152" s="412" t="s">
        <v>197</v>
      </c>
      <c r="P152" s="412" t="s">
        <v>197</v>
      </c>
      <c r="Q152" s="412" t="s">
        <v>197</v>
      </c>
      <c r="R152" s="411">
        <v>50.2</v>
      </c>
      <c r="S152" s="412" t="s">
        <v>197</v>
      </c>
      <c r="T152" s="412" t="s">
        <v>197</v>
      </c>
      <c r="U152" s="412" t="s">
        <v>197</v>
      </c>
      <c r="V152" s="412" t="s">
        <v>197</v>
      </c>
      <c r="W152" s="412" t="s">
        <v>197</v>
      </c>
      <c r="X152" s="412" t="s">
        <v>197</v>
      </c>
      <c r="Y152" s="412" t="s">
        <v>197</v>
      </c>
      <c r="Z152" s="412" t="s">
        <v>197</v>
      </c>
      <c r="AA152" s="412" t="s">
        <v>197</v>
      </c>
      <c r="AB152" s="412" t="s">
        <v>197</v>
      </c>
      <c r="AC152" s="412" t="s">
        <v>197</v>
      </c>
      <c r="AD152" s="412" t="s">
        <v>197</v>
      </c>
      <c r="AE152" s="412" t="s">
        <v>197</v>
      </c>
      <c r="AF152" s="412" t="s">
        <v>197</v>
      </c>
      <c r="AG152" s="412" t="s">
        <v>197</v>
      </c>
      <c r="AH152" s="412" t="s">
        <v>197</v>
      </c>
      <c r="AI152" s="412" t="s">
        <v>197</v>
      </c>
      <c r="AJ152" s="412" t="s">
        <v>197</v>
      </c>
      <c r="AK152" s="412" t="s">
        <v>197</v>
      </c>
      <c r="AL152" s="412" t="s">
        <v>197</v>
      </c>
      <c r="AM152" s="412" t="s">
        <v>197</v>
      </c>
      <c r="AN152" s="412" t="s">
        <v>197</v>
      </c>
      <c r="AO152" s="412" t="s">
        <v>197</v>
      </c>
      <c r="AP152" s="412" t="s">
        <v>197</v>
      </c>
      <c r="AQ152" s="412" t="s">
        <v>197</v>
      </c>
      <c r="AR152" s="412" t="s">
        <v>197</v>
      </c>
      <c r="AS152" s="412" t="s">
        <v>197</v>
      </c>
      <c r="AT152" s="412" t="s">
        <v>197</v>
      </c>
      <c r="AU152" s="412" t="s">
        <v>197</v>
      </c>
      <c r="AV152" s="412" t="s">
        <v>197</v>
      </c>
      <c r="AW152" s="412" t="s">
        <v>197</v>
      </c>
      <c r="AX152" s="412" t="s">
        <v>197</v>
      </c>
      <c r="AY152" s="412" t="s">
        <v>197</v>
      </c>
      <c r="AZ152" s="411">
        <v>76.5</v>
      </c>
      <c r="BA152" s="411">
        <v>89.5</v>
      </c>
      <c r="BB152" s="411">
        <v>88.9</v>
      </c>
      <c r="BC152" s="411">
        <v>78.7</v>
      </c>
      <c r="BD152" s="411">
        <v>52.5</v>
      </c>
      <c r="BE152" s="411">
        <v>58.9</v>
      </c>
      <c r="BF152" s="411">
        <v>48.7</v>
      </c>
      <c r="BG152" s="411">
        <v>43.4</v>
      </c>
      <c r="BH152" s="411">
        <v>43.8</v>
      </c>
      <c r="BI152" s="412" t="s">
        <v>197</v>
      </c>
      <c r="BJ152" s="412" t="s">
        <v>197</v>
      </c>
      <c r="BK152" s="412" t="s">
        <v>197</v>
      </c>
      <c r="BL152" s="412" t="s">
        <v>197</v>
      </c>
      <c r="BM152" s="412" t="s">
        <v>197</v>
      </c>
      <c r="BN152" s="412" t="s">
        <v>197</v>
      </c>
      <c r="BO152" s="412" t="s">
        <v>197</v>
      </c>
      <c r="BP152" s="412" t="s">
        <v>197</v>
      </c>
      <c r="BQ152" s="412" t="s">
        <v>197</v>
      </c>
      <c r="BR152" s="412" t="s">
        <v>197</v>
      </c>
      <c r="BS152" s="412" t="s">
        <v>197</v>
      </c>
      <c r="BT152" s="412" t="s">
        <v>197</v>
      </c>
      <c r="BU152" s="412" t="s">
        <v>197</v>
      </c>
      <c r="BV152" s="412" t="s">
        <v>197</v>
      </c>
      <c r="BW152" s="412" t="s">
        <v>197</v>
      </c>
      <c r="BX152" s="412" t="s">
        <v>197</v>
      </c>
      <c r="BY152" s="412" t="s">
        <v>197</v>
      </c>
      <c r="BZ152" s="412" t="s">
        <v>197</v>
      </c>
      <c r="CA152" s="412" t="s">
        <v>197</v>
      </c>
      <c r="CB152" s="412" t="s">
        <v>197</v>
      </c>
      <c r="CC152" s="412" t="s">
        <v>197</v>
      </c>
      <c r="CD152" s="412" t="s">
        <v>197</v>
      </c>
      <c r="CE152" s="412" t="s">
        <v>197</v>
      </c>
      <c r="CF152" s="412" t="s">
        <v>197</v>
      </c>
      <c r="CG152" s="412" t="s">
        <v>197</v>
      </c>
      <c r="CH152" s="412" t="s">
        <v>197</v>
      </c>
      <c r="CI152" s="412" t="s">
        <v>197</v>
      </c>
      <c r="CJ152" s="412" t="s">
        <v>197</v>
      </c>
      <c r="CK152" s="412" t="s">
        <v>197</v>
      </c>
      <c r="CL152" s="412" t="s">
        <v>197</v>
      </c>
      <c r="CM152" s="412" t="s">
        <v>197</v>
      </c>
      <c r="CN152" s="412" t="s">
        <v>197</v>
      </c>
      <c r="CO152" s="412" t="s">
        <v>197</v>
      </c>
      <c r="CP152" s="412" t="s">
        <v>197</v>
      </c>
      <c r="CQ152" s="412" t="s">
        <v>197</v>
      </c>
      <c r="CR152" s="412" t="s">
        <v>197</v>
      </c>
      <c r="CS152" s="412" t="s">
        <v>197</v>
      </c>
      <c r="CT152" s="412" t="s">
        <v>197</v>
      </c>
      <c r="CU152" s="412" t="s">
        <v>197</v>
      </c>
      <c r="CV152" s="412" t="s">
        <v>197</v>
      </c>
      <c r="CW152" s="412" t="s">
        <v>197</v>
      </c>
      <c r="CX152" s="412" t="s">
        <v>197</v>
      </c>
      <c r="CY152" s="412" t="s">
        <v>197</v>
      </c>
      <c r="CZ152" s="412" t="s">
        <v>197</v>
      </c>
      <c r="DA152" s="412" t="s">
        <v>197</v>
      </c>
      <c r="DB152" s="412" t="s">
        <v>197</v>
      </c>
      <c r="DC152" s="412" t="s">
        <v>197</v>
      </c>
      <c r="DD152" s="412" t="s">
        <v>197</v>
      </c>
      <c r="DE152" s="412" t="s">
        <v>197</v>
      </c>
      <c r="DF152" s="412" t="s">
        <v>197</v>
      </c>
      <c r="DG152" s="412" t="s">
        <v>197</v>
      </c>
      <c r="DH152" s="412" t="s">
        <v>197</v>
      </c>
      <c r="DI152" s="412" t="s">
        <v>197</v>
      </c>
      <c r="DJ152" s="412" t="s">
        <v>197</v>
      </c>
      <c r="DK152" s="412" t="s">
        <v>197</v>
      </c>
      <c r="DL152" s="412" t="s">
        <v>197</v>
      </c>
      <c r="DM152" s="412" t="s">
        <v>197</v>
      </c>
      <c r="DN152" s="412" t="s">
        <v>197</v>
      </c>
      <c r="DO152" s="412" t="s">
        <v>197</v>
      </c>
      <c r="DP152" s="412" t="s">
        <v>197</v>
      </c>
      <c r="DQ152" s="412" t="s">
        <v>197</v>
      </c>
      <c r="DR152" s="412" t="s">
        <v>197</v>
      </c>
      <c r="DS152" s="412" t="s">
        <v>197</v>
      </c>
      <c r="DT152" s="412" t="s">
        <v>197</v>
      </c>
      <c r="DU152" s="412" t="s">
        <v>197</v>
      </c>
      <c r="DV152" s="412" t="s">
        <v>197</v>
      </c>
      <c r="DW152" s="412" t="s">
        <v>197</v>
      </c>
      <c r="DX152" s="412" t="s">
        <v>197</v>
      </c>
      <c r="DY152" s="412" t="s">
        <v>197</v>
      </c>
      <c r="DZ152" s="412" t="s">
        <v>197</v>
      </c>
      <c r="EA152" s="412" t="s">
        <v>197</v>
      </c>
      <c r="EB152" s="412" t="s">
        <v>197</v>
      </c>
      <c r="EC152" s="412" t="s">
        <v>197</v>
      </c>
      <c r="ED152" s="412" t="s">
        <v>197</v>
      </c>
      <c r="EE152" s="412" t="s">
        <v>197</v>
      </c>
      <c r="EF152" s="412" t="s">
        <v>197</v>
      </c>
      <c r="EG152" s="412" t="s">
        <v>197</v>
      </c>
      <c r="EH152" s="412" t="s">
        <v>197</v>
      </c>
      <c r="EI152" s="412" t="s">
        <v>197</v>
      </c>
      <c r="EJ152" s="412" t="s">
        <v>197</v>
      </c>
      <c r="EK152" s="412" t="s">
        <v>197</v>
      </c>
      <c r="EL152" s="412" t="s">
        <v>197</v>
      </c>
      <c r="EM152" s="412" t="s">
        <v>197</v>
      </c>
      <c r="EN152" s="412" t="s">
        <v>197</v>
      </c>
      <c r="EO152" s="412" t="s">
        <v>197</v>
      </c>
      <c r="EP152" s="412" t="s">
        <v>197</v>
      </c>
      <c r="EQ152" s="412" t="s">
        <v>197</v>
      </c>
      <c r="ER152" s="412" t="s">
        <v>197</v>
      </c>
      <c r="ES152" s="412" t="s">
        <v>197</v>
      </c>
      <c r="ET152" s="412" t="s">
        <v>197</v>
      </c>
      <c r="EU152" s="412" t="s">
        <v>197</v>
      </c>
      <c r="EV152" s="411">
        <v>28.7</v>
      </c>
      <c r="EW152" s="411">
        <v>32.4</v>
      </c>
      <c r="EX152" s="411">
        <v>31.2</v>
      </c>
      <c r="EY152" s="412" t="s">
        <v>197</v>
      </c>
      <c r="EZ152" s="412" t="s">
        <v>197</v>
      </c>
      <c r="FA152" s="412" t="s">
        <v>197</v>
      </c>
      <c r="FB152" s="412" t="s">
        <v>197</v>
      </c>
      <c r="FC152" s="412" t="s">
        <v>197</v>
      </c>
      <c r="FD152" s="412" t="s">
        <v>197</v>
      </c>
      <c r="FE152" s="412" t="s">
        <v>197</v>
      </c>
      <c r="FF152" s="412" t="s">
        <v>197</v>
      </c>
      <c r="FG152" s="412" t="s">
        <v>197</v>
      </c>
      <c r="FH152" s="412" t="s">
        <v>197</v>
      </c>
      <c r="FI152" s="412" t="s">
        <v>197</v>
      </c>
      <c r="FJ152" s="412" t="s">
        <v>197</v>
      </c>
      <c r="FK152" s="412" t="s">
        <v>197</v>
      </c>
      <c r="FL152" s="412" t="s">
        <v>197</v>
      </c>
      <c r="FM152" s="411">
        <v>11.8</v>
      </c>
      <c r="FN152" s="411">
        <v>34.4</v>
      </c>
      <c r="FO152" s="411">
        <v>21.2</v>
      </c>
      <c r="FP152" s="412" t="s">
        <v>197</v>
      </c>
      <c r="FQ152" s="412" t="s">
        <v>197</v>
      </c>
      <c r="FR152" s="412" t="s">
        <v>197</v>
      </c>
      <c r="FS152" s="411">
        <v>9.6</v>
      </c>
      <c r="FT152" s="411">
        <v>19.7</v>
      </c>
      <c r="FU152" s="411">
        <v>13.4</v>
      </c>
      <c r="FV152" s="412" t="s">
        <v>197</v>
      </c>
      <c r="FW152" s="412" t="s">
        <v>197</v>
      </c>
      <c r="FX152" s="411">
        <v>11.8</v>
      </c>
      <c r="FY152" s="411">
        <v>14.9</v>
      </c>
      <c r="FZ152" s="411">
        <v>14.8</v>
      </c>
      <c r="GA152" s="411">
        <v>32.799999999999997</v>
      </c>
      <c r="GB152" s="411">
        <v>176.4</v>
      </c>
      <c r="GC152" s="411">
        <v>148.30000000000001</v>
      </c>
      <c r="GD152" s="412" t="s">
        <v>197</v>
      </c>
      <c r="GE152" s="412" t="s">
        <v>197</v>
      </c>
      <c r="GF152" s="412" t="s">
        <v>197</v>
      </c>
      <c r="GG152" s="412" t="s">
        <v>197</v>
      </c>
      <c r="GH152" s="412" t="s">
        <v>197</v>
      </c>
      <c r="GI152" s="412" t="s">
        <v>197</v>
      </c>
      <c r="GJ152" s="412" t="s">
        <v>197</v>
      </c>
      <c r="GK152" s="412" t="s">
        <v>197</v>
      </c>
      <c r="GL152" s="412" t="s">
        <v>197</v>
      </c>
      <c r="GM152" s="412" t="s">
        <v>197</v>
      </c>
      <c r="GN152" s="412" t="s">
        <v>197</v>
      </c>
      <c r="GO152" s="412" t="s">
        <v>197</v>
      </c>
      <c r="GP152" s="412" t="s">
        <v>197</v>
      </c>
      <c r="GQ152" s="412" t="s">
        <v>197</v>
      </c>
      <c r="GR152" s="412" t="s">
        <v>197</v>
      </c>
      <c r="GS152" s="412" t="s">
        <v>197</v>
      </c>
      <c r="GT152" s="412" t="s">
        <v>197</v>
      </c>
      <c r="GU152" s="412" t="s">
        <v>197</v>
      </c>
      <c r="GV152" s="412" t="s">
        <v>197</v>
      </c>
      <c r="GW152" s="412" t="s">
        <v>197</v>
      </c>
      <c r="GX152" s="412" t="s">
        <v>197</v>
      </c>
      <c r="GY152" s="412" t="s">
        <v>197</v>
      </c>
      <c r="GZ152" s="412" t="s">
        <v>197</v>
      </c>
      <c r="HA152" s="412" t="s">
        <v>197</v>
      </c>
      <c r="HB152" s="412" t="s">
        <v>197</v>
      </c>
      <c r="HC152" s="412" t="s">
        <v>197</v>
      </c>
      <c r="HD152" s="412" t="s">
        <v>197</v>
      </c>
      <c r="HE152" s="412" t="s">
        <v>197</v>
      </c>
      <c r="HF152" s="412" t="s">
        <v>197</v>
      </c>
      <c r="HG152" s="412" t="s">
        <v>197</v>
      </c>
      <c r="HH152" s="412" t="s">
        <v>197</v>
      </c>
      <c r="HI152" s="412" t="s">
        <v>197</v>
      </c>
      <c r="HJ152" s="412" t="s">
        <v>197</v>
      </c>
      <c r="HK152" s="412" t="s">
        <v>197</v>
      </c>
      <c r="HL152" s="412" t="s">
        <v>197</v>
      </c>
      <c r="HM152" s="412" t="s">
        <v>197</v>
      </c>
      <c r="HN152" s="412" t="s">
        <v>197</v>
      </c>
      <c r="HO152" s="412" t="s">
        <v>197</v>
      </c>
      <c r="HP152" s="412" t="s">
        <v>197</v>
      </c>
      <c r="HQ152" s="412" t="s">
        <v>197</v>
      </c>
      <c r="HR152" s="412" t="s">
        <v>197</v>
      </c>
      <c r="HS152" s="412" t="s">
        <v>197</v>
      </c>
      <c r="HT152" s="412" t="s">
        <v>197</v>
      </c>
      <c r="HU152" s="411">
        <v>167.1</v>
      </c>
      <c r="HV152" s="411">
        <v>77.3</v>
      </c>
      <c r="HW152" s="411">
        <v>83.1</v>
      </c>
      <c r="HX152" s="412" t="s">
        <v>197</v>
      </c>
      <c r="HY152" s="412" t="s">
        <v>197</v>
      </c>
      <c r="HZ152" s="412" t="s">
        <v>197</v>
      </c>
      <c r="IA152" s="412" t="s">
        <v>197</v>
      </c>
      <c r="IB152" s="412" t="s">
        <v>197</v>
      </c>
      <c r="IC152" s="412" t="s">
        <v>197</v>
      </c>
      <c r="ID152" s="412" t="s">
        <v>197</v>
      </c>
      <c r="IE152" s="412" t="s">
        <v>197</v>
      </c>
      <c r="IF152" s="412" t="s">
        <v>197</v>
      </c>
      <c r="IG152" s="412" t="s">
        <v>197</v>
      </c>
      <c r="IH152" s="411">
        <v>23.3</v>
      </c>
      <c r="II152" s="412" t="s">
        <v>197</v>
      </c>
      <c r="IJ152" s="412" t="s">
        <v>197</v>
      </c>
      <c r="IK152" s="412" t="s">
        <v>197</v>
      </c>
      <c r="IL152" s="412" t="s">
        <v>197</v>
      </c>
      <c r="IM152" s="412" t="s">
        <v>197</v>
      </c>
      <c r="IN152" s="412" t="s">
        <v>197</v>
      </c>
      <c r="IO152" s="412" t="s">
        <v>197</v>
      </c>
      <c r="IP152" s="412" t="s">
        <v>197</v>
      </c>
      <c r="IQ152" s="412" t="s">
        <v>197</v>
      </c>
      <c r="IR152" s="412" t="s">
        <v>197</v>
      </c>
      <c r="IS152" s="412" t="s">
        <v>197</v>
      </c>
      <c r="IT152" s="412" t="s">
        <v>197</v>
      </c>
      <c r="IU152" s="412" t="s">
        <v>197</v>
      </c>
      <c r="IV152" s="412" t="s">
        <v>197</v>
      </c>
      <c r="IW152" s="412" t="s">
        <v>197</v>
      </c>
      <c r="IX152" s="412" t="s">
        <v>197</v>
      </c>
      <c r="IY152" s="412" t="s">
        <v>197</v>
      </c>
      <c r="IZ152" s="412" t="s">
        <v>197</v>
      </c>
      <c r="JA152" s="412" t="s">
        <v>197</v>
      </c>
      <c r="JB152" s="412" t="s">
        <v>197</v>
      </c>
      <c r="JC152" s="412" t="s">
        <v>197</v>
      </c>
      <c r="JD152" s="412" t="s">
        <v>197</v>
      </c>
      <c r="JE152" s="412" t="s">
        <v>197</v>
      </c>
      <c r="JF152" s="49" t="s">
        <v>87</v>
      </c>
      <c r="JG152" s="49" t="s">
        <v>87</v>
      </c>
      <c r="JH152" s="49" t="s">
        <v>87</v>
      </c>
      <c r="JI152" s="49">
        <v>47.1</v>
      </c>
      <c r="JJ152" s="49">
        <v>47.6</v>
      </c>
      <c r="JK152" s="49">
        <v>37.200000000000003</v>
      </c>
      <c r="JL152" s="49">
        <v>29.3</v>
      </c>
      <c r="JM152" s="49">
        <v>25.4</v>
      </c>
      <c r="JN152" s="49">
        <v>23</v>
      </c>
      <c r="JO152" s="49" t="s">
        <v>87</v>
      </c>
    </row>
    <row r="153" spans="1:275">
      <c r="A153" s="45"/>
      <c r="B153" s="46" t="s">
        <v>1869</v>
      </c>
      <c r="C153" s="300" t="s">
        <v>1367</v>
      </c>
      <c r="D153" s="46" t="s">
        <v>105</v>
      </c>
      <c r="E153" s="300" t="s">
        <v>18</v>
      </c>
      <c r="F153" s="47" t="s">
        <v>197</v>
      </c>
      <c r="G153" s="47" t="s">
        <v>197</v>
      </c>
      <c r="H153" s="411">
        <v>72.8</v>
      </c>
      <c r="I153" s="411">
        <v>73.400000000000006</v>
      </c>
      <c r="J153" s="411">
        <v>68.8</v>
      </c>
      <c r="K153" s="412" t="s">
        <v>197</v>
      </c>
      <c r="L153" s="411">
        <v>18.2</v>
      </c>
      <c r="M153" s="411">
        <v>54.1</v>
      </c>
      <c r="N153" s="412" t="s">
        <v>197</v>
      </c>
      <c r="O153" s="412" t="s">
        <v>197</v>
      </c>
      <c r="P153" s="412" t="s">
        <v>197</v>
      </c>
      <c r="Q153" s="412" t="s">
        <v>197</v>
      </c>
      <c r="R153" s="411">
        <v>84</v>
      </c>
      <c r="S153" s="411">
        <v>40.700000000000003</v>
      </c>
      <c r="T153" s="412" t="s">
        <v>197</v>
      </c>
      <c r="U153" s="412" t="s">
        <v>197</v>
      </c>
      <c r="V153" s="412" t="s">
        <v>197</v>
      </c>
      <c r="W153" s="412" t="s">
        <v>197</v>
      </c>
      <c r="X153" s="412" t="s">
        <v>197</v>
      </c>
      <c r="Y153" s="412" t="s">
        <v>197</v>
      </c>
      <c r="Z153" s="412" t="s">
        <v>197</v>
      </c>
      <c r="AA153" s="412" t="s">
        <v>197</v>
      </c>
      <c r="AB153" s="412" t="s">
        <v>197</v>
      </c>
      <c r="AC153" s="412" t="s">
        <v>197</v>
      </c>
      <c r="AD153" s="412" t="s">
        <v>197</v>
      </c>
      <c r="AE153" s="412" t="s">
        <v>197</v>
      </c>
      <c r="AF153" s="412" t="s">
        <v>197</v>
      </c>
      <c r="AG153" s="412" t="s">
        <v>197</v>
      </c>
      <c r="AH153" s="412" t="s">
        <v>197</v>
      </c>
      <c r="AI153" s="412" t="s">
        <v>197</v>
      </c>
      <c r="AJ153" s="412" t="s">
        <v>197</v>
      </c>
      <c r="AK153" s="412" t="s">
        <v>197</v>
      </c>
      <c r="AL153" s="412" t="s">
        <v>197</v>
      </c>
      <c r="AM153" s="412" t="s">
        <v>197</v>
      </c>
      <c r="AN153" s="412" t="s">
        <v>197</v>
      </c>
      <c r="AO153" s="412" t="s">
        <v>197</v>
      </c>
      <c r="AP153" s="412" t="s">
        <v>197</v>
      </c>
      <c r="AQ153" s="412" t="s">
        <v>197</v>
      </c>
      <c r="AR153" s="412" t="s">
        <v>197</v>
      </c>
      <c r="AS153" s="412" t="s">
        <v>197</v>
      </c>
      <c r="AT153" s="411">
        <v>35.4</v>
      </c>
      <c r="AU153" s="412" t="s">
        <v>197</v>
      </c>
      <c r="AV153" s="411">
        <v>99</v>
      </c>
      <c r="AW153" s="412" t="s">
        <v>197</v>
      </c>
      <c r="AX153" s="412" t="s">
        <v>197</v>
      </c>
      <c r="AY153" s="412" t="s">
        <v>197</v>
      </c>
      <c r="AZ153" s="411">
        <v>17.5</v>
      </c>
      <c r="BA153" s="411">
        <v>49.4</v>
      </c>
      <c r="BB153" s="411">
        <v>48</v>
      </c>
      <c r="BC153" s="411">
        <v>44.4</v>
      </c>
      <c r="BD153" s="411">
        <v>34.799999999999997</v>
      </c>
      <c r="BE153" s="411">
        <v>37</v>
      </c>
      <c r="BF153" s="411">
        <v>44.9</v>
      </c>
      <c r="BG153" s="411">
        <v>32.4</v>
      </c>
      <c r="BH153" s="411">
        <v>33.299999999999997</v>
      </c>
      <c r="BI153" s="412" t="s">
        <v>197</v>
      </c>
      <c r="BJ153" s="412" t="s">
        <v>197</v>
      </c>
      <c r="BK153" s="412" t="s">
        <v>197</v>
      </c>
      <c r="BL153" s="412" t="s">
        <v>197</v>
      </c>
      <c r="BM153" s="412" t="s">
        <v>197</v>
      </c>
      <c r="BN153" s="412" t="s">
        <v>197</v>
      </c>
      <c r="BO153" s="412" t="s">
        <v>197</v>
      </c>
      <c r="BP153" s="412" t="s">
        <v>197</v>
      </c>
      <c r="BQ153" s="412" t="s">
        <v>197</v>
      </c>
      <c r="BR153" s="412" t="s">
        <v>197</v>
      </c>
      <c r="BS153" s="412" t="s">
        <v>197</v>
      </c>
      <c r="BT153" s="412" t="s">
        <v>197</v>
      </c>
      <c r="BU153" s="412" t="s">
        <v>197</v>
      </c>
      <c r="BV153" s="412" t="s">
        <v>197</v>
      </c>
      <c r="BW153" s="412" t="s">
        <v>197</v>
      </c>
      <c r="BX153" s="412" t="s">
        <v>197</v>
      </c>
      <c r="BY153" s="412" t="s">
        <v>197</v>
      </c>
      <c r="BZ153" s="412" t="s">
        <v>197</v>
      </c>
      <c r="CA153" s="412" t="s">
        <v>197</v>
      </c>
      <c r="CB153" s="412" t="s">
        <v>197</v>
      </c>
      <c r="CC153" s="412" t="s">
        <v>197</v>
      </c>
      <c r="CD153" s="412" t="s">
        <v>197</v>
      </c>
      <c r="CE153" s="412" t="s">
        <v>197</v>
      </c>
      <c r="CF153" s="412" t="s">
        <v>197</v>
      </c>
      <c r="CG153" s="412" t="s">
        <v>197</v>
      </c>
      <c r="CH153" s="412" t="s">
        <v>197</v>
      </c>
      <c r="CI153" s="412" t="s">
        <v>197</v>
      </c>
      <c r="CJ153" s="412" t="s">
        <v>197</v>
      </c>
      <c r="CK153" s="412" t="s">
        <v>197</v>
      </c>
      <c r="CL153" s="412" t="s">
        <v>197</v>
      </c>
      <c r="CM153" s="412" t="s">
        <v>197</v>
      </c>
      <c r="CN153" s="412" t="s">
        <v>197</v>
      </c>
      <c r="CO153" s="412" t="s">
        <v>197</v>
      </c>
      <c r="CP153" s="412" t="s">
        <v>197</v>
      </c>
      <c r="CQ153" s="412" t="s">
        <v>197</v>
      </c>
      <c r="CR153" s="412" t="s">
        <v>197</v>
      </c>
      <c r="CS153" s="412" t="s">
        <v>197</v>
      </c>
      <c r="CT153" s="412" t="s">
        <v>197</v>
      </c>
      <c r="CU153" s="412" t="s">
        <v>197</v>
      </c>
      <c r="CV153" s="412" t="s">
        <v>197</v>
      </c>
      <c r="CW153" s="412" t="s">
        <v>197</v>
      </c>
      <c r="CX153" s="412" t="s">
        <v>197</v>
      </c>
      <c r="CY153" s="412" t="s">
        <v>197</v>
      </c>
      <c r="CZ153" s="412" t="s">
        <v>197</v>
      </c>
      <c r="DA153" s="412" t="s">
        <v>197</v>
      </c>
      <c r="DB153" s="412" t="s">
        <v>197</v>
      </c>
      <c r="DC153" s="412" t="s">
        <v>197</v>
      </c>
      <c r="DD153" s="412" t="s">
        <v>197</v>
      </c>
      <c r="DE153" s="412" t="s">
        <v>197</v>
      </c>
      <c r="DF153" s="412" t="s">
        <v>197</v>
      </c>
      <c r="DG153" s="412" t="s">
        <v>197</v>
      </c>
      <c r="DH153" s="412" t="s">
        <v>197</v>
      </c>
      <c r="DI153" s="412" t="s">
        <v>197</v>
      </c>
      <c r="DJ153" s="412" t="s">
        <v>197</v>
      </c>
      <c r="DK153" s="412" t="s">
        <v>197</v>
      </c>
      <c r="DL153" s="412" t="s">
        <v>197</v>
      </c>
      <c r="DM153" s="412" t="s">
        <v>197</v>
      </c>
      <c r="DN153" s="412" t="s">
        <v>197</v>
      </c>
      <c r="DO153" s="412" t="s">
        <v>197</v>
      </c>
      <c r="DP153" s="412" t="s">
        <v>197</v>
      </c>
      <c r="DQ153" s="412" t="s">
        <v>197</v>
      </c>
      <c r="DR153" s="412" t="s">
        <v>197</v>
      </c>
      <c r="DS153" s="412" t="s">
        <v>197</v>
      </c>
      <c r="DT153" s="412" t="s">
        <v>197</v>
      </c>
      <c r="DU153" s="412" t="s">
        <v>197</v>
      </c>
      <c r="DV153" s="412" t="s">
        <v>197</v>
      </c>
      <c r="DW153" s="412" t="s">
        <v>197</v>
      </c>
      <c r="DX153" s="412" t="s">
        <v>197</v>
      </c>
      <c r="DY153" s="412" t="s">
        <v>197</v>
      </c>
      <c r="DZ153" s="412" t="s">
        <v>197</v>
      </c>
      <c r="EA153" s="412" t="s">
        <v>197</v>
      </c>
      <c r="EB153" s="412" t="s">
        <v>197</v>
      </c>
      <c r="EC153" s="412" t="s">
        <v>197</v>
      </c>
      <c r="ED153" s="412" t="s">
        <v>197</v>
      </c>
      <c r="EE153" s="412" t="s">
        <v>197</v>
      </c>
      <c r="EF153" s="412" t="s">
        <v>197</v>
      </c>
      <c r="EG153" s="412" t="s">
        <v>197</v>
      </c>
      <c r="EH153" s="412" t="s">
        <v>197</v>
      </c>
      <c r="EI153" s="412" t="s">
        <v>197</v>
      </c>
      <c r="EJ153" s="412" t="s">
        <v>197</v>
      </c>
      <c r="EK153" s="412" t="s">
        <v>197</v>
      </c>
      <c r="EL153" s="412" t="s">
        <v>197</v>
      </c>
      <c r="EM153" s="412" t="s">
        <v>197</v>
      </c>
      <c r="EN153" s="412" t="s">
        <v>197</v>
      </c>
      <c r="EO153" s="412" t="s">
        <v>197</v>
      </c>
      <c r="EP153" s="412" t="s">
        <v>197</v>
      </c>
      <c r="EQ153" s="412" t="s">
        <v>197</v>
      </c>
      <c r="ER153" s="412" t="s">
        <v>197</v>
      </c>
      <c r="ES153" s="412" t="s">
        <v>197</v>
      </c>
      <c r="ET153" s="412" t="s">
        <v>197</v>
      </c>
      <c r="EU153" s="412" t="s">
        <v>197</v>
      </c>
      <c r="EV153" s="411">
        <v>49.8</v>
      </c>
      <c r="EW153" s="411">
        <v>53.1</v>
      </c>
      <c r="EX153" s="411">
        <v>52.1</v>
      </c>
      <c r="EY153" s="411">
        <v>25.3</v>
      </c>
      <c r="EZ153" s="411">
        <v>25.8</v>
      </c>
      <c r="FA153" s="411">
        <v>33.200000000000003</v>
      </c>
      <c r="FB153" s="411">
        <v>30.3</v>
      </c>
      <c r="FC153" s="412" t="s">
        <v>197</v>
      </c>
      <c r="FD153" s="411">
        <v>38.200000000000003</v>
      </c>
      <c r="FE153" s="411">
        <v>31.9</v>
      </c>
      <c r="FF153" s="411">
        <v>34.6</v>
      </c>
      <c r="FG153" s="412" t="s">
        <v>197</v>
      </c>
      <c r="FH153" s="412" t="s">
        <v>197</v>
      </c>
      <c r="FI153" s="412" t="s">
        <v>197</v>
      </c>
      <c r="FJ153" s="412" t="s">
        <v>197</v>
      </c>
      <c r="FK153" s="412" t="s">
        <v>197</v>
      </c>
      <c r="FL153" s="412" t="s">
        <v>197</v>
      </c>
      <c r="FM153" s="411">
        <v>22.4</v>
      </c>
      <c r="FN153" s="411">
        <v>48.5</v>
      </c>
      <c r="FO153" s="411">
        <v>33.299999999999997</v>
      </c>
      <c r="FP153" s="411">
        <v>21.4</v>
      </c>
      <c r="FQ153" s="411">
        <v>35.799999999999997</v>
      </c>
      <c r="FR153" s="411">
        <v>30.8</v>
      </c>
      <c r="FS153" s="411">
        <v>8.5</v>
      </c>
      <c r="FT153" s="411">
        <v>23.1</v>
      </c>
      <c r="FU153" s="411">
        <v>14</v>
      </c>
      <c r="FV153" s="412" t="s">
        <v>197</v>
      </c>
      <c r="FW153" s="412" t="s">
        <v>197</v>
      </c>
      <c r="FX153" s="411">
        <v>105.2</v>
      </c>
      <c r="FY153" s="411">
        <v>66.3</v>
      </c>
      <c r="FZ153" s="411">
        <v>66.599999999999994</v>
      </c>
      <c r="GA153" s="411">
        <v>42.1</v>
      </c>
      <c r="GB153" s="411">
        <v>79.599999999999994</v>
      </c>
      <c r="GC153" s="411">
        <v>72.400000000000006</v>
      </c>
      <c r="GD153" s="412" t="s">
        <v>197</v>
      </c>
      <c r="GE153" s="412" t="s">
        <v>197</v>
      </c>
      <c r="GF153" s="412" t="s">
        <v>197</v>
      </c>
      <c r="GG153" s="412" t="s">
        <v>197</v>
      </c>
      <c r="GH153" s="412" t="s">
        <v>197</v>
      </c>
      <c r="GI153" s="412" t="s">
        <v>197</v>
      </c>
      <c r="GJ153" s="412" t="s">
        <v>197</v>
      </c>
      <c r="GK153" s="412" t="s">
        <v>197</v>
      </c>
      <c r="GL153" s="412" t="s">
        <v>197</v>
      </c>
      <c r="GM153" s="411">
        <v>88.2</v>
      </c>
      <c r="GN153" s="411">
        <v>91.5</v>
      </c>
      <c r="GO153" s="411">
        <v>90.3</v>
      </c>
      <c r="GP153" s="411">
        <v>7.7</v>
      </c>
      <c r="GQ153" s="411">
        <v>38.700000000000003</v>
      </c>
      <c r="GR153" s="411">
        <v>27.6</v>
      </c>
      <c r="GS153" s="412" t="s">
        <v>197</v>
      </c>
      <c r="GT153" s="412" t="s">
        <v>197</v>
      </c>
      <c r="GU153" s="412" t="s">
        <v>197</v>
      </c>
      <c r="GV153" s="412" t="s">
        <v>197</v>
      </c>
      <c r="GW153" s="412" t="s">
        <v>197</v>
      </c>
      <c r="GX153" s="412" t="s">
        <v>197</v>
      </c>
      <c r="GY153" s="412" t="s">
        <v>197</v>
      </c>
      <c r="GZ153" s="412" t="s">
        <v>197</v>
      </c>
      <c r="HA153" s="412" t="s">
        <v>197</v>
      </c>
      <c r="HB153" s="412" t="s">
        <v>197</v>
      </c>
      <c r="HC153" s="412" t="s">
        <v>197</v>
      </c>
      <c r="HD153" s="412" t="s">
        <v>197</v>
      </c>
      <c r="HE153" s="412" t="s">
        <v>197</v>
      </c>
      <c r="HF153" s="412" t="s">
        <v>197</v>
      </c>
      <c r="HG153" s="412" t="s">
        <v>197</v>
      </c>
      <c r="HH153" s="412" t="s">
        <v>197</v>
      </c>
      <c r="HI153" s="412" t="s">
        <v>197</v>
      </c>
      <c r="HJ153" s="412" t="s">
        <v>197</v>
      </c>
      <c r="HK153" s="412" t="s">
        <v>197</v>
      </c>
      <c r="HL153" s="412" t="s">
        <v>197</v>
      </c>
      <c r="HM153" s="412" t="s">
        <v>197</v>
      </c>
      <c r="HN153" s="412" t="s">
        <v>197</v>
      </c>
      <c r="HO153" s="412" t="s">
        <v>197</v>
      </c>
      <c r="HP153" s="412" t="s">
        <v>197</v>
      </c>
      <c r="HQ153" s="412" t="s">
        <v>197</v>
      </c>
      <c r="HR153" s="412" t="s">
        <v>197</v>
      </c>
      <c r="HS153" s="412" t="s">
        <v>197</v>
      </c>
      <c r="HT153" s="412" t="s">
        <v>197</v>
      </c>
      <c r="HU153" s="411">
        <v>184.6</v>
      </c>
      <c r="HV153" s="411">
        <v>81.099999999999994</v>
      </c>
      <c r="HW153" s="411">
        <v>87.1</v>
      </c>
      <c r="HX153" s="412" t="s">
        <v>197</v>
      </c>
      <c r="HY153" s="412" t="s">
        <v>197</v>
      </c>
      <c r="HZ153" s="412" t="s">
        <v>197</v>
      </c>
      <c r="IA153" s="412" t="s">
        <v>197</v>
      </c>
      <c r="IB153" s="412" t="s">
        <v>197</v>
      </c>
      <c r="IC153" s="412" t="s">
        <v>197</v>
      </c>
      <c r="ID153" s="411">
        <v>3.7</v>
      </c>
      <c r="IE153" s="412" t="s">
        <v>197</v>
      </c>
      <c r="IF153" s="412" t="s">
        <v>197</v>
      </c>
      <c r="IG153" s="412" t="s">
        <v>197</v>
      </c>
      <c r="IH153" s="411">
        <v>55.3</v>
      </c>
      <c r="II153" s="412" t="s">
        <v>197</v>
      </c>
      <c r="IJ153" s="412" t="s">
        <v>197</v>
      </c>
      <c r="IK153" s="412" t="s">
        <v>197</v>
      </c>
      <c r="IL153" s="412" t="s">
        <v>197</v>
      </c>
      <c r="IM153" s="412" t="s">
        <v>197</v>
      </c>
      <c r="IN153" s="412" t="s">
        <v>197</v>
      </c>
      <c r="IO153" s="412" t="s">
        <v>197</v>
      </c>
      <c r="IP153" s="412" t="s">
        <v>197</v>
      </c>
      <c r="IQ153" s="412" t="s">
        <v>197</v>
      </c>
      <c r="IR153" s="412" t="s">
        <v>197</v>
      </c>
      <c r="IS153" s="412" t="s">
        <v>197</v>
      </c>
      <c r="IT153" s="412" t="s">
        <v>197</v>
      </c>
      <c r="IU153" s="412" t="s">
        <v>197</v>
      </c>
      <c r="IV153" s="412" t="s">
        <v>197</v>
      </c>
      <c r="IW153" s="412" t="s">
        <v>197</v>
      </c>
      <c r="IX153" s="412" t="s">
        <v>197</v>
      </c>
      <c r="IY153" s="412" t="s">
        <v>197</v>
      </c>
      <c r="IZ153" s="412" t="s">
        <v>197</v>
      </c>
      <c r="JA153" s="412" t="s">
        <v>197</v>
      </c>
      <c r="JB153" s="412" t="s">
        <v>197</v>
      </c>
      <c r="JC153" s="412" t="s">
        <v>197</v>
      </c>
      <c r="JD153" s="412" t="s">
        <v>197</v>
      </c>
      <c r="JE153" s="412" t="s">
        <v>197</v>
      </c>
      <c r="JF153" s="49" t="s">
        <v>87</v>
      </c>
      <c r="JG153" s="49" t="s">
        <v>87</v>
      </c>
      <c r="JH153" s="49" t="s">
        <v>87</v>
      </c>
      <c r="JI153" s="49">
        <v>14.6</v>
      </c>
      <c r="JJ153" s="49">
        <v>53.5</v>
      </c>
      <c r="JK153" s="49">
        <v>50.5</v>
      </c>
      <c r="JL153" s="49">
        <v>36.9</v>
      </c>
      <c r="JM153" s="49">
        <v>87.3</v>
      </c>
      <c r="JN153" s="49">
        <v>70.400000000000006</v>
      </c>
      <c r="JO153" s="49" t="s">
        <v>87</v>
      </c>
    </row>
    <row r="154" spans="1:275">
      <c r="A154" s="45"/>
      <c r="B154" s="46" t="s">
        <v>1870</v>
      </c>
      <c r="C154" s="300" t="s">
        <v>1368</v>
      </c>
      <c r="D154" s="46" t="s">
        <v>106</v>
      </c>
      <c r="E154" s="300" t="s">
        <v>19</v>
      </c>
      <c r="F154" s="47" t="s">
        <v>197</v>
      </c>
      <c r="G154" s="47" t="s">
        <v>197</v>
      </c>
      <c r="H154" s="411">
        <v>126.4</v>
      </c>
      <c r="I154" s="411">
        <v>140</v>
      </c>
      <c r="J154" s="411">
        <v>148.5</v>
      </c>
      <c r="K154" s="411">
        <v>230.8</v>
      </c>
      <c r="L154" s="411">
        <v>204.4</v>
      </c>
      <c r="M154" s="411">
        <v>118.4</v>
      </c>
      <c r="N154" s="412" t="s">
        <v>197</v>
      </c>
      <c r="O154" s="412" t="s">
        <v>197</v>
      </c>
      <c r="P154" s="412" t="s">
        <v>197</v>
      </c>
      <c r="Q154" s="412" t="s">
        <v>197</v>
      </c>
      <c r="R154" s="411">
        <v>40.200000000000003</v>
      </c>
      <c r="S154" s="411">
        <v>150</v>
      </c>
      <c r="T154" s="412" t="s">
        <v>197</v>
      </c>
      <c r="U154" s="412" t="s">
        <v>197</v>
      </c>
      <c r="V154" s="412" t="s">
        <v>197</v>
      </c>
      <c r="W154" s="411">
        <v>143.9</v>
      </c>
      <c r="X154" s="412" t="s">
        <v>197</v>
      </c>
      <c r="Y154" s="411">
        <v>173.2</v>
      </c>
      <c r="Z154" s="411">
        <v>110.2</v>
      </c>
      <c r="AA154" s="412" t="s">
        <v>197</v>
      </c>
      <c r="AB154" s="411">
        <v>125.1</v>
      </c>
      <c r="AC154" s="412" t="s">
        <v>197</v>
      </c>
      <c r="AD154" s="412" t="s">
        <v>197</v>
      </c>
      <c r="AE154" s="411">
        <v>148.1</v>
      </c>
      <c r="AF154" s="411">
        <v>111.9</v>
      </c>
      <c r="AG154" s="412" t="s">
        <v>197</v>
      </c>
      <c r="AH154" s="411">
        <v>111.8</v>
      </c>
      <c r="AI154" s="412" t="s">
        <v>197</v>
      </c>
      <c r="AJ154" s="412" t="s">
        <v>197</v>
      </c>
      <c r="AK154" s="412" t="s">
        <v>197</v>
      </c>
      <c r="AL154" s="412" t="s">
        <v>197</v>
      </c>
      <c r="AM154" s="412" t="s">
        <v>197</v>
      </c>
      <c r="AN154" s="412" t="s">
        <v>197</v>
      </c>
      <c r="AO154" s="412" t="s">
        <v>197</v>
      </c>
      <c r="AP154" s="412" t="s">
        <v>197</v>
      </c>
      <c r="AQ154" s="411">
        <v>133.80000000000001</v>
      </c>
      <c r="AR154" s="411">
        <v>302.3</v>
      </c>
      <c r="AS154" s="412" t="s">
        <v>197</v>
      </c>
      <c r="AT154" s="411">
        <v>131.19999999999999</v>
      </c>
      <c r="AU154" s="412" t="s">
        <v>197</v>
      </c>
      <c r="AV154" s="411">
        <v>83.6</v>
      </c>
      <c r="AW154" s="412" t="s">
        <v>197</v>
      </c>
      <c r="AX154" s="412" t="s">
        <v>197</v>
      </c>
      <c r="AY154" s="412" t="s">
        <v>197</v>
      </c>
      <c r="AZ154" s="411">
        <v>112.4</v>
      </c>
      <c r="BA154" s="411">
        <v>122.2</v>
      </c>
      <c r="BB154" s="411">
        <v>121.7</v>
      </c>
      <c r="BC154" s="411">
        <v>108.7</v>
      </c>
      <c r="BD154" s="411">
        <v>159.19999999999999</v>
      </c>
      <c r="BE154" s="411">
        <v>147.4</v>
      </c>
      <c r="BF154" s="411">
        <v>105.7</v>
      </c>
      <c r="BG154" s="411">
        <v>124.2</v>
      </c>
      <c r="BH154" s="411">
        <v>122.8</v>
      </c>
      <c r="BI154" s="411">
        <v>91.1</v>
      </c>
      <c r="BJ154" s="411">
        <v>113.5</v>
      </c>
      <c r="BK154" s="411">
        <v>102</v>
      </c>
      <c r="BL154" s="411">
        <v>138.30000000000001</v>
      </c>
      <c r="BM154" s="411">
        <v>97.1</v>
      </c>
      <c r="BN154" s="411">
        <v>108.2</v>
      </c>
      <c r="BO154" s="412" t="s">
        <v>197</v>
      </c>
      <c r="BP154" s="412" t="s">
        <v>197</v>
      </c>
      <c r="BQ154" s="412" t="s">
        <v>197</v>
      </c>
      <c r="BR154" s="412" t="s">
        <v>197</v>
      </c>
      <c r="BS154" s="412" t="s">
        <v>197</v>
      </c>
      <c r="BT154" s="412" t="s">
        <v>197</v>
      </c>
      <c r="BU154" s="412" t="s">
        <v>197</v>
      </c>
      <c r="BV154" s="412" t="s">
        <v>197</v>
      </c>
      <c r="BW154" s="412" t="s">
        <v>197</v>
      </c>
      <c r="BX154" s="412" t="s">
        <v>197</v>
      </c>
      <c r="BY154" s="412" t="s">
        <v>197</v>
      </c>
      <c r="BZ154" s="412" t="s">
        <v>197</v>
      </c>
      <c r="CA154" s="412" t="s">
        <v>197</v>
      </c>
      <c r="CB154" s="412" t="s">
        <v>197</v>
      </c>
      <c r="CC154" s="412" t="s">
        <v>197</v>
      </c>
      <c r="CD154" s="412" t="s">
        <v>197</v>
      </c>
      <c r="CE154" s="412" t="s">
        <v>197</v>
      </c>
      <c r="CF154" s="412" t="s">
        <v>197</v>
      </c>
      <c r="CG154" s="412" t="s">
        <v>197</v>
      </c>
      <c r="CH154" s="412" t="s">
        <v>197</v>
      </c>
      <c r="CI154" s="412" t="s">
        <v>197</v>
      </c>
      <c r="CJ154" s="412" t="s">
        <v>197</v>
      </c>
      <c r="CK154" s="412" t="s">
        <v>197</v>
      </c>
      <c r="CL154" s="412" t="s">
        <v>197</v>
      </c>
      <c r="CM154" s="412" t="s">
        <v>197</v>
      </c>
      <c r="CN154" s="412" t="s">
        <v>197</v>
      </c>
      <c r="CO154" s="412" t="s">
        <v>197</v>
      </c>
      <c r="CP154" s="412" t="s">
        <v>197</v>
      </c>
      <c r="CQ154" s="412" t="s">
        <v>197</v>
      </c>
      <c r="CR154" s="412" t="s">
        <v>197</v>
      </c>
      <c r="CS154" s="412" t="s">
        <v>197</v>
      </c>
      <c r="CT154" s="412" t="s">
        <v>197</v>
      </c>
      <c r="CU154" s="412" t="s">
        <v>197</v>
      </c>
      <c r="CV154" s="412" t="s">
        <v>197</v>
      </c>
      <c r="CW154" s="412" t="s">
        <v>197</v>
      </c>
      <c r="CX154" s="412" t="s">
        <v>197</v>
      </c>
      <c r="CY154" s="412" t="s">
        <v>197</v>
      </c>
      <c r="CZ154" s="412" t="s">
        <v>197</v>
      </c>
      <c r="DA154" s="412" t="s">
        <v>197</v>
      </c>
      <c r="DB154" s="412" t="s">
        <v>197</v>
      </c>
      <c r="DC154" s="412" t="s">
        <v>197</v>
      </c>
      <c r="DD154" s="412" t="s">
        <v>197</v>
      </c>
      <c r="DE154" s="412" t="s">
        <v>197</v>
      </c>
      <c r="DF154" s="412" t="s">
        <v>197</v>
      </c>
      <c r="DG154" s="412" t="s">
        <v>197</v>
      </c>
      <c r="DH154" s="412" t="s">
        <v>197</v>
      </c>
      <c r="DI154" s="412" t="s">
        <v>197</v>
      </c>
      <c r="DJ154" s="412" t="s">
        <v>197</v>
      </c>
      <c r="DK154" s="412" t="s">
        <v>197</v>
      </c>
      <c r="DL154" s="412" t="s">
        <v>197</v>
      </c>
      <c r="DM154" s="412" t="s">
        <v>197</v>
      </c>
      <c r="DN154" s="412" t="s">
        <v>197</v>
      </c>
      <c r="DO154" s="412" t="s">
        <v>197</v>
      </c>
      <c r="DP154" s="412" t="s">
        <v>197</v>
      </c>
      <c r="DQ154" s="412" t="s">
        <v>197</v>
      </c>
      <c r="DR154" s="412" t="s">
        <v>197</v>
      </c>
      <c r="DS154" s="412" t="s">
        <v>197</v>
      </c>
      <c r="DT154" s="412" t="s">
        <v>197</v>
      </c>
      <c r="DU154" s="412" t="s">
        <v>197</v>
      </c>
      <c r="DV154" s="412" t="s">
        <v>197</v>
      </c>
      <c r="DW154" s="412" t="s">
        <v>197</v>
      </c>
      <c r="DX154" s="412" t="s">
        <v>197</v>
      </c>
      <c r="DY154" s="412" t="s">
        <v>197</v>
      </c>
      <c r="DZ154" s="412" t="s">
        <v>197</v>
      </c>
      <c r="EA154" s="412" t="s">
        <v>197</v>
      </c>
      <c r="EB154" s="412" t="s">
        <v>197</v>
      </c>
      <c r="EC154" s="412" t="s">
        <v>197</v>
      </c>
      <c r="ED154" s="412" t="s">
        <v>197</v>
      </c>
      <c r="EE154" s="412" t="s">
        <v>197</v>
      </c>
      <c r="EF154" s="412" t="s">
        <v>197</v>
      </c>
      <c r="EG154" s="412" t="s">
        <v>197</v>
      </c>
      <c r="EH154" s="412" t="s">
        <v>197</v>
      </c>
      <c r="EI154" s="412" t="s">
        <v>197</v>
      </c>
      <c r="EJ154" s="412" t="s">
        <v>197</v>
      </c>
      <c r="EK154" s="412" t="s">
        <v>197</v>
      </c>
      <c r="EL154" s="412" t="s">
        <v>197</v>
      </c>
      <c r="EM154" s="412" t="s">
        <v>197</v>
      </c>
      <c r="EN154" s="412" t="s">
        <v>197</v>
      </c>
      <c r="EO154" s="412" t="s">
        <v>197</v>
      </c>
      <c r="EP154" s="412" t="s">
        <v>197</v>
      </c>
      <c r="EQ154" s="412" t="s">
        <v>197</v>
      </c>
      <c r="ER154" s="412" t="s">
        <v>197</v>
      </c>
      <c r="ES154" s="412" t="s">
        <v>197</v>
      </c>
      <c r="ET154" s="412" t="s">
        <v>197</v>
      </c>
      <c r="EU154" s="412" t="s">
        <v>197</v>
      </c>
      <c r="EV154" s="411">
        <v>89.9</v>
      </c>
      <c r="EW154" s="411">
        <v>78.3</v>
      </c>
      <c r="EX154" s="411">
        <v>82</v>
      </c>
      <c r="EY154" s="412" t="s">
        <v>197</v>
      </c>
      <c r="EZ154" s="411">
        <v>53.7</v>
      </c>
      <c r="FA154" s="411">
        <v>111.6</v>
      </c>
      <c r="FB154" s="411">
        <v>89</v>
      </c>
      <c r="FC154" s="411">
        <v>84.9</v>
      </c>
      <c r="FD154" s="411">
        <v>48.1</v>
      </c>
      <c r="FE154" s="411">
        <v>50</v>
      </c>
      <c r="FF154" s="411">
        <v>49.2</v>
      </c>
      <c r="FG154" s="412" t="s">
        <v>197</v>
      </c>
      <c r="FH154" s="412" t="s">
        <v>197</v>
      </c>
      <c r="FI154" s="412" t="s">
        <v>197</v>
      </c>
      <c r="FJ154" s="412" t="s">
        <v>197</v>
      </c>
      <c r="FK154" s="412" t="s">
        <v>197</v>
      </c>
      <c r="FL154" s="412" t="s">
        <v>197</v>
      </c>
      <c r="FM154" s="411">
        <v>82.8</v>
      </c>
      <c r="FN154" s="411">
        <v>155.5</v>
      </c>
      <c r="FO154" s="411">
        <v>113.3</v>
      </c>
      <c r="FP154" s="411">
        <v>46.7</v>
      </c>
      <c r="FQ154" s="411">
        <v>122.4</v>
      </c>
      <c r="FR154" s="411">
        <v>96.3</v>
      </c>
      <c r="FS154" s="411">
        <v>60.8</v>
      </c>
      <c r="FT154" s="411">
        <v>76.7</v>
      </c>
      <c r="FU154" s="411">
        <v>66.8</v>
      </c>
      <c r="FV154" s="411">
        <v>141.6</v>
      </c>
      <c r="FW154" s="411">
        <v>379.7</v>
      </c>
      <c r="FX154" s="411">
        <v>95</v>
      </c>
      <c r="FY154" s="411">
        <v>133</v>
      </c>
      <c r="FZ154" s="411">
        <v>132.6</v>
      </c>
      <c r="GA154" s="411">
        <v>106.3</v>
      </c>
      <c r="GB154" s="411">
        <v>108.7</v>
      </c>
      <c r="GC154" s="411">
        <v>108.2</v>
      </c>
      <c r="GD154" s="411">
        <v>747</v>
      </c>
      <c r="GE154" s="411">
        <v>407.9</v>
      </c>
      <c r="GF154" s="411">
        <v>631.5</v>
      </c>
      <c r="GG154" s="411">
        <v>218.2</v>
      </c>
      <c r="GH154" s="411">
        <v>194.6</v>
      </c>
      <c r="GI154" s="411">
        <v>194.7</v>
      </c>
      <c r="GJ154" s="412" t="s">
        <v>197</v>
      </c>
      <c r="GK154" s="412" t="s">
        <v>197</v>
      </c>
      <c r="GL154" s="412" t="s">
        <v>197</v>
      </c>
      <c r="GM154" s="411">
        <v>105.8</v>
      </c>
      <c r="GN154" s="411">
        <v>611</v>
      </c>
      <c r="GO154" s="411">
        <v>426.1</v>
      </c>
      <c r="GP154" s="412" t="s">
        <v>197</v>
      </c>
      <c r="GQ154" s="412" t="s">
        <v>197</v>
      </c>
      <c r="GR154" s="412" t="s">
        <v>197</v>
      </c>
      <c r="GS154" s="411">
        <v>15.5</v>
      </c>
      <c r="GT154" s="411">
        <v>59.2</v>
      </c>
      <c r="GU154" s="411">
        <v>50.3</v>
      </c>
      <c r="GV154" s="412" t="s">
        <v>197</v>
      </c>
      <c r="GW154" s="412" t="s">
        <v>197</v>
      </c>
      <c r="GX154" s="412" t="s">
        <v>197</v>
      </c>
      <c r="GY154" s="411">
        <v>96.7</v>
      </c>
      <c r="GZ154" s="411">
        <v>116.5</v>
      </c>
      <c r="HA154" s="411">
        <v>106.8</v>
      </c>
      <c r="HB154" s="411">
        <v>111.7</v>
      </c>
      <c r="HC154" s="411">
        <v>153</v>
      </c>
      <c r="HD154" s="411">
        <v>140.4</v>
      </c>
      <c r="HE154" s="411">
        <v>49.9</v>
      </c>
      <c r="HF154" s="411">
        <v>238</v>
      </c>
      <c r="HG154" s="411">
        <v>227.6</v>
      </c>
      <c r="HH154" s="412" t="s">
        <v>197</v>
      </c>
      <c r="HI154" s="412" t="s">
        <v>197</v>
      </c>
      <c r="HJ154" s="412" t="s">
        <v>197</v>
      </c>
      <c r="HK154" s="412" t="s">
        <v>197</v>
      </c>
      <c r="HL154" s="412" t="s">
        <v>197</v>
      </c>
      <c r="HM154" s="412" t="s">
        <v>197</v>
      </c>
      <c r="HN154" s="412" t="s">
        <v>197</v>
      </c>
      <c r="HO154" s="412" t="s">
        <v>197</v>
      </c>
      <c r="HP154" s="412" t="s">
        <v>197</v>
      </c>
      <c r="HQ154" s="412" t="s">
        <v>197</v>
      </c>
      <c r="HR154" s="411">
        <v>162.9</v>
      </c>
      <c r="HS154" s="411">
        <v>166</v>
      </c>
      <c r="HT154" s="411">
        <v>164.9</v>
      </c>
      <c r="HU154" s="411">
        <v>67.400000000000006</v>
      </c>
      <c r="HV154" s="411">
        <v>94.9</v>
      </c>
      <c r="HW154" s="411">
        <v>93.3</v>
      </c>
      <c r="HX154" s="412" t="s">
        <v>197</v>
      </c>
      <c r="HY154" s="412" t="s">
        <v>197</v>
      </c>
      <c r="HZ154" s="411">
        <v>109</v>
      </c>
      <c r="IA154" s="412" t="s">
        <v>197</v>
      </c>
      <c r="IB154" s="412" t="s">
        <v>197</v>
      </c>
      <c r="IC154" s="412" t="s">
        <v>197</v>
      </c>
      <c r="ID154" s="411">
        <v>137.19999999999999</v>
      </c>
      <c r="IE154" s="412" t="s">
        <v>197</v>
      </c>
      <c r="IF154" s="412" t="s">
        <v>197</v>
      </c>
      <c r="IG154" s="412" t="s">
        <v>197</v>
      </c>
      <c r="IH154" s="411">
        <v>55.2</v>
      </c>
      <c r="II154" s="412" t="s">
        <v>197</v>
      </c>
      <c r="IJ154" s="412" t="s">
        <v>197</v>
      </c>
      <c r="IK154" s="412" t="s">
        <v>197</v>
      </c>
      <c r="IL154" s="412" t="s">
        <v>197</v>
      </c>
      <c r="IM154" s="412" t="s">
        <v>197</v>
      </c>
      <c r="IN154" s="412" t="s">
        <v>197</v>
      </c>
      <c r="IO154" s="412" t="s">
        <v>197</v>
      </c>
      <c r="IP154" s="412" t="s">
        <v>197</v>
      </c>
      <c r="IQ154" s="412" t="s">
        <v>197</v>
      </c>
      <c r="IR154" s="411">
        <v>157.80000000000001</v>
      </c>
      <c r="IS154" s="411">
        <v>275.10000000000002</v>
      </c>
      <c r="IT154" s="411">
        <v>231.2</v>
      </c>
      <c r="IU154" s="412" t="s">
        <v>197</v>
      </c>
      <c r="IV154" s="412" t="s">
        <v>197</v>
      </c>
      <c r="IW154" s="412" t="s">
        <v>197</v>
      </c>
      <c r="IX154" s="412" t="s">
        <v>197</v>
      </c>
      <c r="IY154" s="412" t="s">
        <v>197</v>
      </c>
      <c r="IZ154" s="412" t="s">
        <v>197</v>
      </c>
      <c r="JA154" s="412" t="s">
        <v>197</v>
      </c>
      <c r="JB154" s="412" t="s">
        <v>197</v>
      </c>
      <c r="JC154" s="412" t="s">
        <v>197</v>
      </c>
      <c r="JD154" s="412" t="s">
        <v>197</v>
      </c>
      <c r="JE154" s="412" t="s">
        <v>197</v>
      </c>
      <c r="JF154" s="49" t="s">
        <v>87</v>
      </c>
      <c r="JG154" s="49" t="s">
        <v>87</v>
      </c>
      <c r="JH154" s="49" t="s">
        <v>87</v>
      </c>
      <c r="JI154" s="49">
        <v>185.9</v>
      </c>
      <c r="JJ154" s="49">
        <v>80.599999999999994</v>
      </c>
      <c r="JK154" s="49">
        <v>86.9</v>
      </c>
      <c r="JL154" s="49">
        <v>97.3</v>
      </c>
      <c r="JM154" s="49">
        <v>75.599999999999994</v>
      </c>
      <c r="JN154" s="49">
        <v>95.7</v>
      </c>
      <c r="JO154" s="49" t="s">
        <v>87</v>
      </c>
    </row>
    <row r="155" spans="1:275">
      <c r="A155" s="45"/>
      <c r="B155" s="46" t="s">
        <v>1871</v>
      </c>
      <c r="C155" s="300" t="s">
        <v>1369</v>
      </c>
      <c r="D155" s="46" t="s">
        <v>106</v>
      </c>
      <c r="E155" s="300" t="s">
        <v>19</v>
      </c>
      <c r="F155" s="47" t="s">
        <v>197</v>
      </c>
      <c r="G155" s="47" t="s">
        <v>197</v>
      </c>
      <c r="H155" s="411">
        <v>94.1</v>
      </c>
      <c r="I155" s="411">
        <v>85.2</v>
      </c>
      <c r="J155" s="411">
        <v>58.8</v>
      </c>
      <c r="K155" s="412" t="s">
        <v>197</v>
      </c>
      <c r="L155" s="412" t="s">
        <v>197</v>
      </c>
      <c r="M155" s="412" t="s">
        <v>197</v>
      </c>
      <c r="N155" s="412" t="s">
        <v>197</v>
      </c>
      <c r="O155" s="412" t="s">
        <v>197</v>
      </c>
      <c r="P155" s="412" t="s">
        <v>197</v>
      </c>
      <c r="Q155" s="412" t="s">
        <v>197</v>
      </c>
      <c r="R155" s="412" t="s">
        <v>197</v>
      </c>
      <c r="S155" s="412" t="s">
        <v>197</v>
      </c>
      <c r="T155" s="412" t="s">
        <v>197</v>
      </c>
      <c r="U155" s="412" t="s">
        <v>197</v>
      </c>
      <c r="V155" s="412" t="s">
        <v>197</v>
      </c>
      <c r="W155" s="412" t="s">
        <v>197</v>
      </c>
      <c r="X155" s="412" t="s">
        <v>197</v>
      </c>
      <c r="Y155" s="412" t="s">
        <v>197</v>
      </c>
      <c r="Z155" s="412" t="s">
        <v>197</v>
      </c>
      <c r="AA155" s="412" t="s">
        <v>197</v>
      </c>
      <c r="AB155" s="412" t="s">
        <v>197</v>
      </c>
      <c r="AC155" s="412" t="s">
        <v>197</v>
      </c>
      <c r="AD155" s="412" t="s">
        <v>197</v>
      </c>
      <c r="AE155" s="412" t="s">
        <v>197</v>
      </c>
      <c r="AF155" s="412" t="s">
        <v>197</v>
      </c>
      <c r="AG155" s="412" t="s">
        <v>197</v>
      </c>
      <c r="AH155" s="412" t="s">
        <v>197</v>
      </c>
      <c r="AI155" s="412" t="s">
        <v>197</v>
      </c>
      <c r="AJ155" s="412" t="s">
        <v>197</v>
      </c>
      <c r="AK155" s="412" t="s">
        <v>197</v>
      </c>
      <c r="AL155" s="412" t="s">
        <v>197</v>
      </c>
      <c r="AM155" s="412" t="s">
        <v>197</v>
      </c>
      <c r="AN155" s="412" t="s">
        <v>197</v>
      </c>
      <c r="AO155" s="412" t="s">
        <v>197</v>
      </c>
      <c r="AP155" s="412" t="s">
        <v>197</v>
      </c>
      <c r="AQ155" s="412" t="s">
        <v>197</v>
      </c>
      <c r="AR155" s="412" t="s">
        <v>197</v>
      </c>
      <c r="AS155" s="412" t="s">
        <v>197</v>
      </c>
      <c r="AT155" s="412" t="s">
        <v>197</v>
      </c>
      <c r="AU155" s="412" t="s">
        <v>197</v>
      </c>
      <c r="AV155" s="412" t="s">
        <v>197</v>
      </c>
      <c r="AW155" s="412" t="s">
        <v>197</v>
      </c>
      <c r="AX155" s="412" t="s">
        <v>197</v>
      </c>
      <c r="AY155" s="412" t="s">
        <v>197</v>
      </c>
      <c r="AZ155" s="411">
        <v>39.4</v>
      </c>
      <c r="BA155" s="411">
        <v>49</v>
      </c>
      <c r="BB155" s="411">
        <v>48.6</v>
      </c>
      <c r="BC155" s="411">
        <v>73.8</v>
      </c>
      <c r="BD155" s="411">
        <v>64</v>
      </c>
      <c r="BE155" s="411">
        <v>66.2</v>
      </c>
      <c r="BF155" s="411">
        <v>52.5</v>
      </c>
      <c r="BG155" s="411">
        <v>40.700000000000003</v>
      </c>
      <c r="BH155" s="411">
        <v>41.6</v>
      </c>
      <c r="BI155" s="411">
        <v>11.2</v>
      </c>
      <c r="BJ155" s="411">
        <v>4.2</v>
      </c>
      <c r="BK155" s="411">
        <v>7.8</v>
      </c>
      <c r="BL155" s="412" t="s">
        <v>197</v>
      </c>
      <c r="BM155" s="412" t="s">
        <v>197</v>
      </c>
      <c r="BN155" s="412" t="s">
        <v>197</v>
      </c>
      <c r="BO155" s="412" t="s">
        <v>197</v>
      </c>
      <c r="BP155" s="412" t="s">
        <v>197</v>
      </c>
      <c r="BQ155" s="412" t="s">
        <v>197</v>
      </c>
      <c r="BR155" s="412" t="s">
        <v>197</v>
      </c>
      <c r="BS155" s="412" t="s">
        <v>197</v>
      </c>
      <c r="BT155" s="412" t="s">
        <v>197</v>
      </c>
      <c r="BU155" s="412" t="s">
        <v>197</v>
      </c>
      <c r="BV155" s="412" t="s">
        <v>197</v>
      </c>
      <c r="BW155" s="412" t="s">
        <v>197</v>
      </c>
      <c r="BX155" s="412" t="s">
        <v>197</v>
      </c>
      <c r="BY155" s="412" t="s">
        <v>197</v>
      </c>
      <c r="BZ155" s="412" t="s">
        <v>197</v>
      </c>
      <c r="CA155" s="412" t="s">
        <v>197</v>
      </c>
      <c r="CB155" s="412" t="s">
        <v>197</v>
      </c>
      <c r="CC155" s="412" t="s">
        <v>197</v>
      </c>
      <c r="CD155" s="412" t="s">
        <v>197</v>
      </c>
      <c r="CE155" s="412" t="s">
        <v>197</v>
      </c>
      <c r="CF155" s="412" t="s">
        <v>197</v>
      </c>
      <c r="CG155" s="412" t="s">
        <v>197</v>
      </c>
      <c r="CH155" s="412" t="s">
        <v>197</v>
      </c>
      <c r="CI155" s="412" t="s">
        <v>197</v>
      </c>
      <c r="CJ155" s="412" t="s">
        <v>197</v>
      </c>
      <c r="CK155" s="412" t="s">
        <v>197</v>
      </c>
      <c r="CL155" s="412" t="s">
        <v>197</v>
      </c>
      <c r="CM155" s="412" t="s">
        <v>197</v>
      </c>
      <c r="CN155" s="412" t="s">
        <v>197</v>
      </c>
      <c r="CO155" s="412" t="s">
        <v>197</v>
      </c>
      <c r="CP155" s="412" t="s">
        <v>197</v>
      </c>
      <c r="CQ155" s="412" t="s">
        <v>197</v>
      </c>
      <c r="CR155" s="412" t="s">
        <v>197</v>
      </c>
      <c r="CS155" s="412" t="s">
        <v>197</v>
      </c>
      <c r="CT155" s="412" t="s">
        <v>197</v>
      </c>
      <c r="CU155" s="412" t="s">
        <v>197</v>
      </c>
      <c r="CV155" s="412" t="s">
        <v>197</v>
      </c>
      <c r="CW155" s="412" t="s">
        <v>197</v>
      </c>
      <c r="CX155" s="412" t="s">
        <v>197</v>
      </c>
      <c r="CY155" s="412" t="s">
        <v>197</v>
      </c>
      <c r="CZ155" s="412" t="s">
        <v>197</v>
      </c>
      <c r="DA155" s="412" t="s">
        <v>197</v>
      </c>
      <c r="DB155" s="412" t="s">
        <v>197</v>
      </c>
      <c r="DC155" s="412" t="s">
        <v>197</v>
      </c>
      <c r="DD155" s="412" t="s">
        <v>197</v>
      </c>
      <c r="DE155" s="412" t="s">
        <v>197</v>
      </c>
      <c r="DF155" s="412" t="s">
        <v>197</v>
      </c>
      <c r="DG155" s="412" t="s">
        <v>197</v>
      </c>
      <c r="DH155" s="412" t="s">
        <v>197</v>
      </c>
      <c r="DI155" s="412" t="s">
        <v>197</v>
      </c>
      <c r="DJ155" s="412" t="s">
        <v>197</v>
      </c>
      <c r="DK155" s="412" t="s">
        <v>197</v>
      </c>
      <c r="DL155" s="412" t="s">
        <v>197</v>
      </c>
      <c r="DM155" s="412" t="s">
        <v>197</v>
      </c>
      <c r="DN155" s="412" t="s">
        <v>197</v>
      </c>
      <c r="DO155" s="412" t="s">
        <v>197</v>
      </c>
      <c r="DP155" s="412" t="s">
        <v>197</v>
      </c>
      <c r="DQ155" s="412" t="s">
        <v>197</v>
      </c>
      <c r="DR155" s="412" t="s">
        <v>197</v>
      </c>
      <c r="DS155" s="412" t="s">
        <v>197</v>
      </c>
      <c r="DT155" s="412" t="s">
        <v>197</v>
      </c>
      <c r="DU155" s="412" t="s">
        <v>197</v>
      </c>
      <c r="DV155" s="412" t="s">
        <v>197</v>
      </c>
      <c r="DW155" s="412" t="s">
        <v>197</v>
      </c>
      <c r="DX155" s="412" t="s">
        <v>197</v>
      </c>
      <c r="DY155" s="412" t="s">
        <v>197</v>
      </c>
      <c r="DZ155" s="412" t="s">
        <v>197</v>
      </c>
      <c r="EA155" s="412" t="s">
        <v>197</v>
      </c>
      <c r="EB155" s="412" t="s">
        <v>197</v>
      </c>
      <c r="EC155" s="412" t="s">
        <v>197</v>
      </c>
      <c r="ED155" s="412" t="s">
        <v>197</v>
      </c>
      <c r="EE155" s="412" t="s">
        <v>197</v>
      </c>
      <c r="EF155" s="412" t="s">
        <v>197</v>
      </c>
      <c r="EG155" s="412" t="s">
        <v>197</v>
      </c>
      <c r="EH155" s="412" t="s">
        <v>197</v>
      </c>
      <c r="EI155" s="412" t="s">
        <v>197</v>
      </c>
      <c r="EJ155" s="412" t="s">
        <v>197</v>
      </c>
      <c r="EK155" s="412" t="s">
        <v>197</v>
      </c>
      <c r="EL155" s="412" t="s">
        <v>197</v>
      </c>
      <c r="EM155" s="412" t="s">
        <v>197</v>
      </c>
      <c r="EN155" s="412" t="s">
        <v>197</v>
      </c>
      <c r="EO155" s="412" t="s">
        <v>197</v>
      </c>
      <c r="EP155" s="412" t="s">
        <v>197</v>
      </c>
      <c r="EQ155" s="412" t="s">
        <v>197</v>
      </c>
      <c r="ER155" s="412" t="s">
        <v>197</v>
      </c>
      <c r="ES155" s="412" t="s">
        <v>197</v>
      </c>
      <c r="ET155" s="412" t="s">
        <v>197</v>
      </c>
      <c r="EU155" s="412" t="s">
        <v>197</v>
      </c>
      <c r="EV155" s="411">
        <v>66.599999999999994</v>
      </c>
      <c r="EW155" s="411">
        <v>55.3</v>
      </c>
      <c r="EX155" s="411">
        <v>58.8</v>
      </c>
      <c r="EY155" s="412" t="s">
        <v>197</v>
      </c>
      <c r="EZ155" s="412" t="s">
        <v>197</v>
      </c>
      <c r="FA155" s="411">
        <v>7.2</v>
      </c>
      <c r="FB155" s="411">
        <v>4.4000000000000004</v>
      </c>
      <c r="FC155" s="412" t="s">
        <v>197</v>
      </c>
      <c r="FD155" s="411">
        <v>25.1</v>
      </c>
      <c r="FE155" s="411">
        <v>23.4</v>
      </c>
      <c r="FF155" s="411">
        <v>24.1</v>
      </c>
      <c r="FG155" s="412" t="s">
        <v>197</v>
      </c>
      <c r="FH155" s="412" t="s">
        <v>197</v>
      </c>
      <c r="FI155" s="412" t="s">
        <v>197</v>
      </c>
      <c r="FJ155" s="412" t="s">
        <v>197</v>
      </c>
      <c r="FK155" s="412" t="s">
        <v>197</v>
      </c>
      <c r="FL155" s="412" t="s">
        <v>197</v>
      </c>
      <c r="FM155" s="411">
        <v>30.4</v>
      </c>
      <c r="FN155" s="411">
        <v>18</v>
      </c>
      <c r="FO155" s="411">
        <v>25.2</v>
      </c>
      <c r="FP155" s="412" t="s">
        <v>197</v>
      </c>
      <c r="FQ155" s="411">
        <v>7.2</v>
      </c>
      <c r="FR155" s="411">
        <v>4.7</v>
      </c>
      <c r="FS155" s="411">
        <v>11.4</v>
      </c>
      <c r="FT155" s="411">
        <v>10.6</v>
      </c>
      <c r="FU155" s="411">
        <v>11.1</v>
      </c>
      <c r="FV155" s="411">
        <v>65.8</v>
      </c>
      <c r="FW155" s="412" t="s">
        <v>197</v>
      </c>
      <c r="FX155" s="411">
        <v>74.599999999999994</v>
      </c>
      <c r="FY155" s="411">
        <v>90.4</v>
      </c>
      <c r="FZ155" s="411">
        <v>90.3</v>
      </c>
      <c r="GA155" s="411">
        <v>43.2</v>
      </c>
      <c r="GB155" s="411">
        <v>71</v>
      </c>
      <c r="GC155" s="411">
        <v>65.7</v>
      </c>
      <c r="GD155" s="412" t="s">
        <v>197</v>
      </c>
      <c r="GE155" s="412" t="s">
        <v>197</v>
      </c>
      <c r="GF155" s="412" t="s">
        <v>197</v>
      </c>
      <c r="GG155" s="412" t="s">
        <v>197</v>
      </c>
      <c r="GH155" s="412" t="s">
        <v>197</v>
      </c>
      <c r="GI155" s="412" t="s">
        <v>197</v>
      </c>
      <c r="GJ155" s="412" t="s">
        <v>197</v>
      </c>
      <c r="GK155" s="412" t="s">
        <v>197</v>
      </c>
      <c r="GL155" s="412" t="s">
        <v>197</v>
      </c>
      <c r="GM155" s="412" t="s">
        <v>197</v>
      </c>
      <c r="GN155" s="412" t="s">
        <v>197</v>
      </c>
      <c r="GO155" s="412" t="s">
        <v>197</v>
      </c>
      <c r="GP155" s="412" t="s">
        <v>197</v>
      </c>
      <c r="GQ155" s="412" t="s">
        <v>197</v>
      </c>
      <c r="GR155" s="412" t="s">
        <v>197</v>
      </c>
      <c r="GS155" s="412" t="s">
        <v>197</v>
      </c>
      <c r="GT155" s="412" t="s">
        <v>197</v>
      </c>
      <c r="GU155" s="412" t="s">
        <v>197</v>
      </c>
      <c r="GV155" s="412" t="s">
        <v>197</v>
      </c>
      <c r="GW155" s="412" t="s">
        <v>197</v>
      </c>
      <c r="GX155" s="412" t="s">
        <v>197</v>
      </c>
      <c r="GY155" s="411">
        <v>62.6</v>
      </c>
      <c r="GZ155" s="411">
        <v>44.1</v>
      </c>
      <c r="HA155" s="411">
        <v>53.2</v>
      </c>
      <c r="HB155" s="411">
        <v>46.6</v>
      </c>
      <c r="HC155" s="411">
        <v>72.7</v>
      </c>
      <c r="HD155" s="411">
        <v>64.8</v>
      </c>
      <c r="HE155" s="412" t="s">
        <v>197</v>
      </c>
      <c r="HF155" s="412" t="s">
        <v>197</v>
      </c>
      <c r="HG155" s="412" t="s">
        <v>197</v>
      </c>
      <c r="HH155" s="412" t="s">
        <v>197</v>
      </c>
      <c r="HI155" s="412" t="s">
        <v>197</v>
      </c>
      <c r="HJ155" s="412" t="s">
        <v>197</v>
      </c>
      <c r="HK155" s="412" t="s">
        <v>197</v>
      </c>
      <c r="HL155" s="412" t="s">
        <v>197</v>
      </c>
      <c r="HM155" s="412" t="s">
        <v>197</v>
      </c>
      <c r="HN155" s="412" t="s">
        <v>197</v>
      </c>
      <c r="HO155" s="412" t="s">
        <v>197</v>
      </c>
      <c r="HP155" s="412" t="s">
        <v>197</v>
      </c>
      <c r="HQ155" s="412" t="s">
        <v>197</v>
      </c>
      <c r="HR155" s="412" t="s">
        <v>197</v>
      </c>
      <c r="HS155" s="412" t="s">
        <v>197</v>
      </c>
      <c r="HT155" s="412" t="s">
        <v>197</v>
      </c>
      <c r="HU155" s="411">
        <v>83.5</v>
      </c>
      <c r="HV155" s="411">
        <v>76.7</v>
      </c>
      <c r="HW155" s="411">
        <v>77.099999999999994</v>
      </c>
      <c r="HX155" s="412" t="s">
        <v>197</v>
      </c>
      <c r="HY155" s="412" t="s">
        <v>197</v>
      </c>
      <c r="HZ155" s="412" t="s">
        <v>197</v>
      </c>
      <c r="IA155" s="412" t="s">
        <v>197</v>
      </c>
      <c r="IB155" s="412" t="s">
        <v>197</v>
      </c>
      <c r="IC155" s="412" t="s">
        <v>197</v>
      </c>
      <c r="ID155" s="411">
        <v>159.5</v>
      </c>
      <c r="IE155" s="412" t="s">
        <v>197</v>
      </c>
      <c r="IF155" s="412" t="s">
        <v>197</v>
      </c>
      <c r="IG155" s="412" t="s">
        <v>197</v>
      </c>
      <c r="IH155" s="411">
        <v>63.3</v>
      </c>
      <c r="II155" s="412" t="s">
        <v>197</v>
      </c>
      <c r="IJ155" s="412" t="s">
        <v>197</v>
      </c>
      <c r="IK155" s="412" t="s">
        <v>197</v>
      </c>
      <c r="IL155" s="412" t="s">
        <v>197</v>
      </c>
      <c r="IM155" s="412" t="s">
        <v>197</v>
      </c>
      <c r="IN155" s="412" t="s">
        <v>197</v>
      </c>
      <c r="IO155" s="412" t="s">
        <v>197</v>
      </c>
      <c r="IP155" s="412" t="s">
        <v>197</v>
      </c>
      <c r="IQ155" s="412" t="s">
        <v>197</v>
      </c>
      <c r="IR155" s="411">
        <v>68.099999999999994</v>
      </c>
      <c r="IS155" s="411">
        <v>64.5</v>
      </c>
      <c r="IT155" s="411">
        <v>65.8</v>
      </c>
      <c r="IU155" s="412" t="s">
        <v>197</v>
      </c>
      <c r="IV155" s="412" t="s">
        <v>197</v>
      </c>
      <c r="IW155" s="412" t="s">
        <v>197</v>
      </c>
      <c r="IX155" s="412" t="s">
        <v>197</v>
      </c>
      <c r="IY155" s="412" t="s">
        <v>197</v>
      </c>
      <c r="IZ155" s="412" t="s">
        <v>197</v>
      </c>
      <c r="JA155" s="412" t="s">
        <v>197</v>
      </c>
      <c r="JB155" s="412" t="s">
        <v>197</v>
      </c>
      <c r="JC155" s="412" t="s">
        <v>197</v>
      </c>
      <c r="JD155" s="412" t="s">
        <v>197</v>
      </c>
      <c r="JE155" s="412" t="s">
        <v>197</v>
      </c>
      <c r="JF155" s="49" t="s">
        <v>87</v>
      </c>
      <c r="JG155" s="49" t="s">
        <v>87</v>
      </c>
      <c r="JH155" s="49" t="s">
        <v>87</v>
      </c>
      <c r="JI155" s="49">
        <v>57.9</v>
      </c>
      <c r="JJ155" s="49">
        <v>56.4</v>
      </c>
      <c r="JK155" s="49">
        <v>56.1</v>
      </c>
      <c r="JL155" s="49">
        <v>61.9</v>
      </c>
      <c r="JM155" s="49">
        <v>60.9</v>
      </c>
      <c r="JN155" s="49">
        <v>63.3</v>
      </c>
      <c r="JO155" s="49" t="s">
        <v>87</v>
      </c>
    </row>
    <row r="156" spans="1:275">
      <c r="A156" s="45"/>
      <c r="B156" s="46" t="s">
        <v>1872</v>
      </c>
      <c r="C156" s="300" t="s">
        <v>1370</v>
      </c>
      <c r="D156" s="46" t="s">
        <v>106</v>
      </c>
      <c r="E156" s="300" t="s">
        <v>19</v>
      </c>
      <c r="F156" s="47" t="s">
        <v>197</v>
      </c>
      <c r="G156" s="47" t="s">
        <v>197</v>
      </c>
      <c r="H156" s="411">
        <v>100.3</v>
      </c>
      <c r="I156" s="411">
        <v>110.7</v>
      </c>
      <c r="J156" s="411">
        <v>131.4</v>
      </c>
      <c r="K156" s="412" t="s">
        <v>197</v>
      </c>
      <c r="L156" s="411">
        <v>84.6</v>
      </c>
      <c r="M156" s="411">
        <v>169.5</v>
      </c>
      <c r="N156" s="411">
        <v>110.2</v>
      </c>
      <c r="O156" s="412" t="s">
        <v>197</v>
      </c>
      <c r="P156" s="411">
        <v>119.1</v>
      </c>
      <c r="Q156" s="412" t="s">
        <v>197</v>
      </c>
      <c r="R156" s="411">
        <v>80.8</v>
      </c>
      <c r="S156" s="411">
        <v>125.8</v>
      </c>
      <c r="T156" s="412" t="s">
        <v>197</v>
      </c>
      <c r="U156" s="412" t="s">
        <v>197</v>
      </c>
      <c r="V156" s="412" t="s">
        <v>197</v>
      </c>
      <c r="W156" s="412" t="s">
        <v>197</v>
      </c>
      <c r="X156" s="412" t="s">
        <v>197</v>
      </c>
      <c r="Y156" s="412" t="s">
        <v>197</v>
      </c>
      <c r="Z156" s="412" t="s">
        <v>197</v>
      </c>
      <c r="AA156" s="412" t="s">
        <v>197</v>
      </c>
      <c r="AB156" s="412" t="s">
        <v>197</v>
      </c>
      <c r="AC156" s="412" t="s">
        <v>197</v>
      </c>
      <c r="AD156" s="412" t="s">
        <v>197</v>
      </c>
      <c r="AE156" s="411">
        <v>119.9</v>
      </c>
      <c r="AF156" s="411">
        <v>102.1</v>
      </c>
      <c r="AG156" s="412" t="s">
        <v>197</v>
      </c>
      <c r="AH156" s="412" t="s">
        <v>197</v>
      </c>
      <c r="AI156" s="412" t="s">
        <v>197</v>
      </c>
      <c r="AJ156" s="412" t="s">
        <v>197</v>
      </c>
      <c r="AK156" s="411">
        <v>429.7</v>
      </c>
      <c r="AL156" s="412" t="s">
        <v>197</v>
      </c>
      <c r="AM156" s="412" t="s">
        <v>197</v>
      </c>
      <c r="AN156" s="411">
        <v>55.4</v>
      </c>
      <c r="AO156" s="411">
        <v>149.30000000000001</v>
      </c>
      <c r="AP156" s="411">
        <v>148.30000000000001</v>
      </c>
      <c r="AQ156" s="412" t="s">
        <v>197</v>
      </c>
      <c r="AR156" s="412" t="s">
        <v>197</v>
      </c>
      <c r="AS156" s="412" t="s">
        <v>197</v>
      </c>
      <c r="AT156" s="411">
        <v>123.6</v>
      </c>
      <c r="AU156" s="412" t="s">
        <v>197</v>
      </c>
      <c r="AV156" s="411">
        <v>93.4</v>
      </c>
      <c r="AW156" s="412" t="s">
        <v>197</v>
      </c>
      <c r="AX156" s="412" t="s">
        <v>197</v>
      </c>
      <c r="AY156" s="412" t="s">
        <v>197</v>
      </c>
      <c r="AZ156" s="411">
        <v>113.5</v>
      </c>
      <c r="BA156" s="411">
        <v>117.7</v>
      </c>
      <c r="BB156" s="411">
        <v>117.5</v>
      </c>
      <c r="BC156" s="411">
        <v>71.900000000000006</v>
      </c>
      <c r="BD156" s="411">
        <v>104.9</v>
      </c>
      <c r="BE156" s="411">
        <v>97.2</v>
      </c>
      <c r="BF156" s="411">
        <v>94.5</v>
      </c>
      <c r="BG156" s="411">
        <v>122.7</v>
      </c>
      <c r="BH156" s="411">
        <v>120.6</v>
      </c>
      <c r="BI156" s="411">
        <v>119.5</v>
      </c>
      <c r="BJ156" s="411">
        <v>102.4</v>
      </c>
      <c r="BK156" s="411">
        <v>111.2</v>
      </c>
      <c r="BL156" s="411">
        <v>132.6</v>
      </c>
      <c r="BM156" s="411">
        <v>50.5</v>
      </c>
      <c r="BN156" s="411">
        <v>72.599999999999994</v>
      </c>
      <c r="BO156" s="412" t="s">
        <v>197</v>
      </c>
      <c r="BP156" s="412" t="s">
        <v>197</v>
      </c>
      <c r="BQ156" s="412" t="s">
        <v>197</v>
      </c>
      <c r="BR156" s="412" t="s">
        <v>197</v>
      </c>
      <c r="BS156" s="412" t="s">
        <v>197</v>
      </c>
      <c r="BT156" s="412" t="s">
        <v>197</v>
      </c>
      <c r="BU156" s="412" t="s">
        <v>197</v>
      </c>
      <c r="BV156" s="412" t="s">
        <v>197</v>
      </c>
      <c r="BW156" s="412" t="s">
        <v>197</v>
      </c>
      <c r="BX156" s="412" t="s">
        <v>197</v>
      </c>
      <c r="BY156" s="412" t="s">
        <v>197</v>
      </c>
      <c r="BZ156" s="412" t="s">
        <v>197</v>
      </c>
      <c r="CA156" s="412" t="s">
        <v>197</v>
      </c>
      <c r="CB156" s="412" t="s">
        <v>197</v>
      </c>
      <c r="CC156" s="412" t="s">
        <v>197</v>
      </c>
      <c r="CD156" s="412" t="s">
        <v>197</v>
      </c>
      <c r="CE156" s="412" t="s">
        <v>197</v>
      </c>
      <c r="CF156" s="412" t="s">
        <v>197</v>
      </c>
      <c r="CG156" s="412" t="s">
        <v>197</v>
      </c>
      <c r="CH156" s="412" t="s">
        <v>197</v>
      </c>
      <c r="CI156" s="412" t="s">
        <v>197</v>
      </c>
      <c r="CJ156" s="412" t="s">
        <v>197</v>
      </c>
      <c r="CK156" s="412" t="s">
        <v>197</v>
      </c>
      <c r="CL156" s="412" t="s">
        <v>197</v>
      </c>
      <c r="CM156" s="412" t="s">
        <v>197</v>
      </c>
      <c r="CN156" s="412" t="s">
        <v>197</v>
      </c>
      <c r="CO156" s="412" t="s">
        <v>197</v>
      </c>
      <c r="CP156" s="412" t="s">
        <v>197</v>
      </c>
      <c r="CQ156" s="412" t="s">
        <v>197</v>
      </c>
      <c r="CR156" s="412" t="s">
        <v>197</v>
      </c>
      <c r="CS156" s="412" t="s">
        <v>197</v>
      </c>
      <c r="CT156" s="412" t="s">
        <v>197</v>
      </c>
      <c r="CU156" s="412" t="s">
        <v>197</v>
      </c>
      <c r="CV156" s="412" t="s">
        <v>197</v>
      </c>
      <c r="CW156" s="412" t="s">
        <v>197</v>
      </c>
      <c r="CX156" s="412" t="s">
        <v>197</v>
      </c>
      <c r="CY156" s="412" t="s">
        <v>197</v>
      </c>
      <c r="CZ156" s="412" t="s">
        <v>197</v>
      </c>
      <c r="DA156" s="412" t="s">
        <v>197</v>
      </c>
      <c r="DB156" s="412" t="s">
        <v>197</v>
      </c>
      <c r="DC156" s="412" t="s">
        <v>197</v>
      </c>
      <c r="DD156" s="412" t="s">
        <v>197</v>
      </c>
      <c r="DE156" s="412" t="s">
        <v>197</v>
      </c>
      <c r="DF156" s="412" t="s">
        <v>197</v>
      </c>
      <c r="DG156" s="412" t="s">
        <v>197</v>
      </c>
      <c r="DH156" s="412" t="s">
        <v>197</v>
      </c>
      <c r="DI156" s="412" t="s">
        <v>197</v>
      </c>
      <c r="DJ156" s="412" t="s">
        <v>197</v>
      </c>
      <c r="DK156" s="412" t="s">
        <v>197</v>
      </c>
      <c r="DL156" s="412" t="s">
        <v>197</v>
      </c>
      <c r="DM156" s="412" t="s">
        <v>197</v>
      </c>
      <c r="DN156" s="412" t="s">
        <v>197</v>
      </c>
      <c r="DO156" s="412" t="s">
        <v>197</v>
      </c>
      <c r="DP156" s="412" t="s">
        <v>197</v>
      </c>
      <c r="DQ156" s="412" t="s">
        <v>197</v>
      </c>
      <c r="DR156" s="412" t="s">
        <v>197</v>
      </c>
      <c r="DS156" s="412" t="s">
        <v>197</v>
      </c>
      <c r="DT156" s="412" t="s">
        <v>197</v>
      </c>
      <c r="DU156" s="412" t="s">
        <v>197</v>
      </c>
      <c r="DV156" s="412" t="s">
        <v>197</v>
      </c>
      <c r="DW156" s="412" t="s">
        <v>197</v>
      </c>
      <c r="DX156" s="412" t="s">
        <v>197</v>
      </c>
      <c r="DY156" s="412" t="s">
        <v>197</v>
      </c>
      <c r="DZ156" s="412" t="s">
        <v>197</v>
      </c>
      <c r="EA156" s="412" t="s">
        <v>197</v>
      </c>
      <c r="EB156" s="412" t="s">
        <v>197</v>
      </c>
      <c r="EC156" s="412" t="s">
        <v>197</v>
      </c>
      <c r="ED156" s="412" t="s">
        <v>197</v>
      </c>
      <c r="EE156" s="412" t="s">
        <v>197</v>
      </c>
      <c r="EF156" s="412" t="s">
        <v>197</v>
      </c>
      <c r="EG156" s="412" t="s">
        <v>197</v>
      </c>
      <c r="EH156" s="412" t="s">
        <v>197</v>
      </c>
      <c r="EI156" s="412" t="s">
        <v>197</v>
      </c>
      <c r="EJ156" s="412" t="s">
        <v>197</v>
      </c>
      <c r="EK156" s="412" t="s">
        <v>197</v>
      </c>
      <c r="EL156" s="412" t="s">
        <v>197</v>
      </c>
      <c r="EM156" s="412" t="s">
        <v>197</v>
      </c>
      <c r="EN156" s="412" t="s">
        <v>197</v>
      </c>
      <c r="EO156" s="412" t="s">
        <v>197</v>
      </c>
      <c r="EP156" s="412" t="s">
        <v>197</v>
      </c>
      <c r="EQ156" s="412" t="s">
        <v>197</v>
      </c>
      <c r="ER156" s="412" t="s">
        <v>197</v>
      </c>
      <c r="ES156" s="412" t="s">
        <v>197</v>
      </c>
      <c r="ET156" s="412" t="s">
        <v>197</v>
      </c>
      <c r="EU156" s="412" t="s">
        <v>197</v>
      </c>
      <c r="EV156" s="411">
        <v>90.9</v>
      </c>
      <c r="EW156" s="411">
        <v>74.7</v>
      </c>
      <c r="EX156" s="411">
        <v>79.8</v>
      </c>
      <c r="EY156" s="412" t="s">
        <v>197</v>
      </c>
      <c r="EZ156" s="411">
        <v>131.69999999999999</v>
      </c>
      <c r="FA156" s="411">
        <v>46.2</v>
      </c>
      <c r="FB156" s="411">
        <v>79.599999999999994</v>
      </c>
      <c r="FC156" s="412" t="s">
        <v>197</v>
      </c>
      <c r="FD156" s="411">
        <v>123.5</v>
      </c>
      <c r="FE156" s="411">
        <v>60.4</v>
      </c>
      <c r="FF156" s="411">
        <v>87.2</v>
      </c>
      <c r="FG156" s="412" t="s">
        <v>197</v>
      </c>
      <c r="FH156" s="412" t="s">
        <v>197</v>
      </c>
      <c r="FI156" s="412" t="s">
        <v>197</v>
      </c>
      <c r="FJ156" s="411">
        <v>66.400000000000006</v>
      </c>
      <c r="FK156" s="411">
        <v>175.1</v>
      </c>
      <c r="FL156" s="411">
        <v>126.8</v>
      </c>
      <c r="FM156" s="411">
        <v>82.9</v>
      </c>
      <c r="FN156" s="411">
        <v>64.599999999999994</v>
      </c>
      <c r="FO156" s="411">
        <v>75.3</v>
      </c>
      <c r="FP156" s="411">
        <v>179.8</v>
      </c>
      <c r="FQ156" s="411">
        <v>47.1</v>
      </c>
      <c r="FR156" s="411">
        <v>92.9</v>
      </c>
      <c r="FS156" s="411">
        <v>155.9</v>
      </c>
      <c r="FT156" s="411">
        <v>163</v>
      </c>
      <c r="FU156" s="411">
        <v>158.5</v>
      </c>
      <c r="FV156" s="411">
        <v>126.9</v>
      </c>
      <c r="FW156" s="412" t="s">
        <v>197</v>
      </c>
      <c r="FX156" s="411">
        <v>72.3</v>
      </c>
      <c r="FY156" s="411">
        <v>113.4</v>
      </c>
      <c r="FZ156" s="411">
        <v>113</v>
      </c>
      <c r="GA156" s="411">
        <v>95.7</v>
      </c>
      <c r="GB156" s="411">
        <v>98.6</v>
      </c>
      <c r="GC156" s="411">
        <v>98</v>
      </c>
      <c r="GD156" s="412" t="s">
        <v>197</v>
      </c>
      <c r="GE156" s="412" t="s">
        <v>197</v>
      </c>
      <c r="GF156" s="412" t="s">
        <v>197</v>
      </c>
      <c r="GG156" s="412" t="s">
        <v>197</v>
      </c>
      <c r="GH156" s="412" t="s">
        <v>197</v>
      </c>
      <c r="GI156" s="412" t="s">
        <v>197</v>
      </c>
      <c r="GJ156" s="412" t="s">
        <v>197</v>
      </c>
      <c r="GK156" s="412" t="s">
        <v>197</v>
      </c>
      <c r="GL156" s="412" t="s">
        <v>197</v>
      </c>
      <c r="GM156" s="411">
        <v>111</v>
      </c>
      <c r="GN156" s="411">
        <v>110.1</v>
      </c>
      <c r="GO156" s="411">
        <v>110.4</v>
      </c>
      <c r="GP156" s="411">
        <v>68.599999999999994</v>
      </c>
      <c r="GQ156" s="411">
        <v>99.3</v>
      </c>
      <c r="GR156" s="411">
        <v>88.3</v>
      </c>
      <c r="GS156" s="411">
        <v>130.1</v>
      </c>
      <c r="GT156" s="411">
        <v>20.7</v>
      </c>
      <c r="GU156" s="411">
        <v>42.9</v>
      </c>
      <c r="GV156" s="412" t="s">
        <v>197</v>
      </c>
      <c r="GW156" s="412" t="s">
        <v>197</v>
      </c>
      <c r="GX156" s="412" t="s">
        <v>197</v>
      </c>
      <c r="GY156" s="411">
        <v>97.9</v>
      </c>
      <c r="GZ156" s="411">
        <v>112.9</v>
      </c>
      <c r="HA156" s="411">
        <v>105.5</v>
      </c>
      <c r="HB156" s="411">
        <v>110.5</v>
      </c>
      <c r="HC156" s="411">
        <v>137.9</v>
      </c>
      <c r="HD156" s="411">
        <v>129.5</v>
      </c>
      <c r="HE156" s="411">
        <v>123</v>
      </c>
      <c r="HF156" s="411">
        <v>65.599999999999994</v>
      </c>
      <c r="HG156" s="411">
        <v>68.8</v>
      </c>
      <c r="HH156" s="412" t="s">
        <v>197</v>
      </c>
      <c r="HI156" s="411">
        <v>257.5</v>
      </c>
      <c r="HJ156" s="411">
        <v>294.7</v>
      </c>
      <c r="HK156" s="411">
        <v>276.5</v>
      </c>
      <c r="HL156" s="411">
        <v>309.89999999999998</v>
      </c>
      <c r="HM156" s="411">
        <v>349.8</v>
      </c>
      <c r="HN156" s="411">
        <v>338.5</v>
      </c>
      <c r="HO156" s="412" t="s">
        <v>197</v>
      </c>
      <c r="HP156" s="412" t="s">
        <v>197</v>
      </c>
      <c r="HQ156" s="412" t="s">
        <v>197</v>
      </c>
      <c r="HR156" s="412" t="s">
        <v>197</v>
      </c>
      <c r="HS156" s="412" t="s">
        <v>197</v>
      </c>
      <c r="HT156" s="412" t="s">
        <v>197</v>
      </c>
      <c r="HU156" s="411">
        <v>52.2</v>
      </c>
      <c r="HV156" s="411">
        <v>80.599999999999994</v>
      </c>
      <c r="HW156" s="411">
        <v>78.900000000000006</v>
      </c>
      <c r="HX156" s="412" t="s">
        <v>197</v>
      </c>
      <c r="HY156" s="412" t="s">
        <v>197</v>
      </c>
      <c r="HZ156" s="411">
        <v>138.80000000000001</v>
      </c>
      <c r="IA156" s="412" t="s">
        <v>197</v>
      </c>
      <c r="IB156" s="412" t="s">
        <v>197</v>
      </c>
      <c r="IC156" s="412" t="s">
        <v>197</v>
      </c>
      <c r="ID156" s="411">
        <v>610.4</v>
      </c>
      <c r="IE156" s="412" t="s">
        <v>197</v>
      </c>
      <c r="IF156" s="412" t="s">
        <v>197</v>
      </c>
      <c r="IG156" s="412" t="s">
        <v>197</v>
      </c>
      <c r="IH156" s="411">
        <v>97.4</v>
      </c>
      <c r="II156" s="412" t="s">
        <v>197</v>
      </c>
      <c r="IJ156" s="412" t="s">
        <v>197</v>
      </c>
      <c r="IK156" s="412" t="s">
        <v>197</v>
      </c>
      <c r="IL156" s="412" t="s">
        <v>197</v>
      </c>
      <c r="IM156" s="412" t="s">
        <v>197</v>
      </c>
      <c r="IN156" s="412" t="s">
        <v>197</v>
      </c>
      <c r="IO156" s="412" t="s">
        <v>197</v>
      </c>
      <c r="IP156" s="412" t="s">
        <v>197</v>
      </c>
      <c r="IQ156" s="412" t="s">
        <v>197</v>
      </c>
      <c r="IR156" s="411">
        <v>37.9</v>
      </c>
      <c r="IS156" s="411">
        <v>119.4</v>
      </c>
      <c r="IT156" s="411">
        <v>88.9</v>
      </c>
      <c r="IU156" s="412" t="s">
        <v>197</v>
      </c>
      <c r="IV156" s="412" t="s">
        <v>197</v>
      </c>
      <c r="IW156" s="412" t="s">
        <v>197</v>
      </c>
      <c r="IX156" s="412" t="s">
        <v>197</v>
      </c>
      <c r="IY156" s="412" t="s">
        <v>197</v>
      </c>
      <c r="IZ156" s="412" t="s">
        <v>197</v>
      </c>
      <c r="JA156" s="412" t="s">
        <v>197</v>
      </c>
      <c r="JB156" s="412" t="s">
        <v>197</v>
      </c>
      <c r="JC156" s="411">
        <v>21</v>
      </c>
      <c r="JD156" s="411">
        <v>127.9</v>
      </c>
      <c r="JE156" s="411">
        <v>103.1</v>
      </c>
      <c r="JF156" s="49" t="s">
        <v>87</v>
      </c>
      <c r="JG156" s="49" t="s">
        <v>87</v>
      </c>
      <c r="JH156" s="49" t="s">
        <v>87</v>
      </c>
      <c r="JI156" s="49">
        <v>97.2</v>
      </c>
      <c r="JJ156" s="49">
        <v>97.1</v>
      </c>
      <c r="JK156" s="49">
        <v>80.8</v>
      </c>
      <c r="JL156" s="49">
        <v>104.5</v>
      </c>
      <c r="JM156" s="49">
        <v>76.400000000000006</v>
      </c>
      <c r="JN156" s="49">
        <v>87.1</v>
      </c>
      <c r="JO156" s="49" t="s">
        <v>87</v>
      </c>
    </row>
    <row r="157" spans="1:275">
      <c r="A157" s="45"/>
      <c r="B157" s="46" t="s">
        <v>1873</v>
      </c>
      <c r="C157" s="300" t="s">
        <v>1371</v>
      </c>
      <c r="D157" s="46" t="s">
        <v>106</v>
      </c>
      <c r="E157" s="300" t="s">
        <v>19</v>
      </c>
      <c r="F157" s="47" t="s">
        <v>197</v>
      </c>
      <c r="G157" s="47" t="s">
        <v>197</v>
      </c>
      <c r="H157" s="411">
        <v>96.5</v>
      </c>
      <c r="I157" s="411">
        <v>111.2</v>
      </c>
      <c r="J157" s="411">
        <v>157.30000000000001</v>
      </c>
      <c r="K157" s="412" t="s">
        <v>197</v>
      </c>
      <c r="L157" s="412" t="s">
        <v>197</v>
      </c>
      <c r="M157" s="411">
        <v>131.30000000000001</v>
      </c>
      <c r="N157" s="412" t="s">
        <v>197</v>
      </c>
      <c r="O157" s="412" t="s">
        <v>197</v>
      </c>
      <c r="P157" s="411">
        <v>180</v>
      </c>
      <c r="Q157" s="412" t="s">
        <v>197</v>
      </c>
      <c r="R157" s="411">
        <v>127.4</v>
      </c>
      <c r="S157" s="412" t="s">
        <v>197</v>
      </c>
      <c r="T157" s="412" t="s">
        <v>197</v>
      </c>
      <c r="U157" s="412" t="s">
        <v>197</v>
      </c>
      <c r="V157" s="412" t="s">
        <v>197</v>
      </c>
      <c r="W157" s="412" t="s">
        <v>197</v>
      </c>
      <c r="X157" s="412" t="s">
        <v>197</v>
      </c>
      <c r="Y157" s="412" t="s">
        <v>197</v>
      </c>
      <c r="Z157" s="412" t="s">
        <v>197</v>
      </c>
      <c r="AA157" s="412" t="s">
        <v>197</v>
      </c>
      <c r="AB157" s="412" t="s">
        <v>197</v>
      </c>
      <c r="AC157" s="411">
        <v>32.5</v>
      </c>
      <c r="AD157" s="412" t="s">
        <v>197</v>
      </c>
      <c r="AE157" s="412" t="s">
        <v>197</v>
      </c>
      <c r="AF157" s="412" t="s">
        <v>197</v>
      </c>
      <c r="AG157" s="411">
        <v>58.5</v>
      </c>
      <c r="AH157" s="411">
        <v>71.8</v>
      </c>
      <c r="AI157" s="412" t="s">
        <v>197</v>
      </c>
      <c r="AJ157" s="412" t="s">
        <v>197</v>
      </c>
      <c r="AK157" s="412" t="s">
        <v>197</v>
      </c>
      <c r="AL157" s="412" t="s">
        <v>197</v>
      </c>
      <c r="AM157" s="412" t="s">
        <v>197</v>
      </c>
      <c r="AN157" s="412" t="s">
        <v>197</v>
      </c>
      <c r="AO157" s="412" t="s">
        <v>197</v>
      </c>
      <c r="AP157" s="412" t="s">
        <v>197</v>
      </c>
      <c r="AQ157" s="412" t="s">
        <v>197</v>
      </c>
      <c r="AR157" s="412" t="s">
        <v>197</v>
      </c>
      <c r="AS157" s="412" t="s">
        <v>197</v>
      </c>
      <c r="AT157" s="412" t="s">
        <v>197</v>
      </c>
      <c r="AU157" s="412" t="s">
        <v>197</v>
      </c>
      <c r="AV157" s="412" t="s">
        <v>197</v>
      </c>
      <c r="AW157" s="412" t="s">
        <v>197</v>
      </c>
      <c r="AX157" s="412" t="s">
        <v>197</v>
      </c>
      <c r="AY157" s="412" t="s">
        <v>197</v>
      </c>
      <c r="AZ157" s="411">
        <v>56.7</v>
      </c>
      <c r="BA157" s="411">
        <v>76</v>
      </c>
      <c r="BB157" s="411">
        <v>75.099999999999994</v>
      </c>
      <c r="BC157" s="411">
        <v>74.7</v>
      </c>
      <c r="BD157" s="411">
        <v>75.599999999999994</v>
      </c>
      <c r="BE157" s="411">
        <v>75.400000000000006</v>
      </c>
      <c r="BF157" s="411">
        <v>66</v>
      </c>
      <c r="BG157" s="411">
        <v>80.599999999999994</v>
      </c>
      <c r="BH157" s="411">
        <v>79.5</v>
      </c>
      <c r="BI157" s="412" t="s">
        <v>197</v>
      </c>
      <c r="BJ157" s="412" t="s">
        <v>197</v>
      </c>
      <c r="BK157" s="412" t="s">
        <v>197</v>
      </c>
      <c r="BL157" s="412" t="s">
        <v>197</v>
      </c>
      <c r="BM157" s="412" t="s">
        <v>197</v>
      </c>
      <c r="BN157" s="412" t="s">
        <v>197</v>
      </c>
      <c r="BO157" s="412" t="s">
        <v>197</v>
      </c>
      <c r="BP157" s="412" t="s">
        <v>197</v>
      </c>
      <c r="BQ157" s="412" t="s">
        <v>197</v>
      </c>
      <c r="BR157" s="412" t="s">
        <v>197</v>
      </c>
      <c r="BS157" s="412" t="s">
        <v>197</v>
      </c>
      <c r="BT157" s="412" t="s">
        <v>197</v>
      </c>
      <c r="BU157" s="412" t="s">
        <v>197</v>
      </c>
      <c r="BV157" s="412" t="s">
        <v>197</v>
      </c>
      <c r="BW157" s="412" t="s">
        <v>197</v>
      </c>
      <c r="BX157" s="412" t="s">
        <v>197</v>
      </c>
      <c r="BY157" s="412" t="s">
        <v>197</v>
      </c>
      <c r="BZ157" s="412" t="s">
        <v>197</v>
      </c>
      <c r="CA157" s="412" t="s">
        <v>197</v>
      </c>
      <c r="CB157" s="412" t="s">
        <v>197</v>
      </c>
      <c r="CC157" s="412" t="s">
        <v>197</v>
      </c>
      <c r="CD157" s="412" t="s">
        <v>197</v>
      </c>
      <c r="CE157" s="412" t="s">
        <v>197</v>
      </c>
      <c r="CF157" s="412" t="s">
        <v>197</v>
      </c>
      <c r="CG157" s="412" t="s">
        <v>197</v>
      </c>
      <c r="CH157" s="412" t="s">
        <v>197</v>
      </c>
      <c r="CI157" s="412" t="s">
        <v>197</v>
      </c>
      <c r="CJ157" s="412" t="s">
        <v>197</v>
      </c>
      <c r="CK157" s="412" t="s">
        <v>197</v>
      </c>
      <c r="CL157" s="412" t="s">
        <v>197</v>
      </c>
      <c r="CM157" s="412" t="s">
        <v>197</v>
      </c>
      <c r="CN157" s="412" t="s">
        <v>197</v>
      </c>
      <c r="CO157" s="412" t="s">
        <v>197</v>
      </c>
      <c r="CP157" s="412" t="s">
        <v>197</v>
      </c>
      <c r="CQ157" s="412" t="s">
        <v>197</v>
      </c>
      <c r="CR157" s="412" t="s">
        <v>197</v>
      </c>
      <c r="CS157" s="412" t="s">
        <v>197</v>
      </c>
      <c r="CT157" s="412" t="s">
        <v>197</v>
      </c>
      <c r="CU157" s="412" t="s">
        <v>197</v>
      </c>
      <c r="CV157" s="412" t="s">
        <v>197</v>
      </c>
      <c r="CW157" s="412" t="s">
        <v>197</v>
      </c>
      <c r="CX157" s="412" t="s">
        <v>197</v>
      </c>
      <c r="CY157" s="412" t="s">
        <v>197</v>
      </c>
      <c r="CZ157" s="412" t="s">
        <v>197</v>
      </c>
      <c r="DA157" s="412" t="s">
        <v>197</v>
      </c>
      <c r="DB157" s="412" t="s">
        <v>197</v>
      </c>
      <c r="DC157" s="412" t="s">
        <v>197</v>
      </c>
      <c r="DD157" s="412" t="s">
        <v>197</v>
      </c>
      <c r="DE157" s="412" t="s">
        <v>197</v>
      </c>
      <c r="DF157" s="412" t="s">
        <v>197</v>
      </c>
      <c r="DG157" s="412" t="s">
        <v>197</v>
      </c>
      <c r="DH157" s="412" t="s">
        <v>197</v>
      </c>
      <c r="DI157" s="412" t="s">
        <v>197</v>
      </c>
      <c r="DJ157" s="412" t="s">
        <v>197</v>
      </c>
      <c r="DK157" s="412" t="s">
        <v>197</v>
      </c>
      <c r="DL157" s="412" t="s">
        <v>197</v>
      </c>
      <c r="DM157" s="412" t="s">
        <v>197</v>
      </c>
      <c r="DN157" s="412" t="s">
        <v>197</v>
      </c>
      <c r="DO157" s="412" t="s">
        <v>197</v>
      </c>
      <c r="DP157" s="412" t="s">
        <v>197</v>
      </c>
      <c r="DQ157" s="412" t="s">
        <v>197</v>
      </c>
      <c r="DR157" s="412" t="s">
        <v>197</v>
      </c>
      <c r="DS157" s="412" t="s">
        <v>197</v>
      </c>
      <c r="DT157" s="412" t="s">
        <v>197</v>
      </c>
      <c r="DU157" s="412" t="s">
        <v>197</v>
      </c>
      <c r="DV157" s="412" t="s">
        <v>197</v>
      </c>
      <c r="DW157" s="412" t="s">
        <v>197</v>
      </c>
      <c r="DX157" s="412" t="s">
        <v>197</v>
      </c>
      <c r="DY157" s="412" t="s">
        <v>197</v>
      </c>
      <c r="DZ157" s="412" t="s">
        <v>197</v>
      </c>
      <c r="EA157" s="412" t="s">
        <v>197</v>
      </c>
      <c r="EB157" s="412" t="s">
        <v>197</v>
      </c>
      <c r="EC157" s="412" t="s">
        <v>197</v>
      </c>
      <c r="ED157" s="412" t="s">
        <v>197</v>
      </c>
      <c r="EE157" s="412" t="s">
        <v>197</v>
      </c>
      <c r="EF157" s="412" t="s">
        <v>197</v>
      </c>
      <c r="EG157" s="412" t="s">
        <v>197</v>
      </c>
      <c r="EH157" s="412" t="s">
        <v>197</v>
      </c>
      <c r="EI157" s="412" t="s">
        <v>197</v>
      </c>
      <c r="EJ157" s="412" t="s">
        <v>197</v>
      </c>
      <c r="EK157" s="412" t="s">
        <v>197</v>
      </c>
      <c r="EL157" s="412" t="s">
        <v>197</v>
      </c>
      <c r="EM157" s="412" t="s">
        <v>197</v>
      </c>
      <c r="EN157" s="412" t="s">
        <v>197</v>
      </c>
      <c r="EO157" s="412" t="s">
        <v>197</v>
      </c>
      <c r="EP157" s="412" t="s">
        <v>197</v>
      </c>
      <c r="EQ157" s="412" t="s">
        <v>197</v>
      </c>
      <c r="ER157" s="412" t="s">
        <v>197</v>
      </c>
      <c r="ES157" s="412" t="s">
        <v>197</v>
      </c>
      <c r="ET157" s="412" t="s">
        <v>197</v>
      </c>
      <c r="EU157" s="412" t="s">
        <v>197</v>
      </c>
      <c r="EV157" s="411">
        <v>60.9</v>
      </c>
      <c r="EW157" s="411">
        <v>95.3</v>
      </c>
      <c r="EX157" s="411">
        <v>84.4</v>
      </c>
      <c r="EY157" s="412" t="s">
        <v>197</v>
      </c>
      <c r="EZ157" s="411">
        <v>69.099999999999994</v>
      </c>
      <c r="FA157" s="411">
        <v>59.1</v>
      </c>
      <c r="FB157" s="411">
        <v>63</v>
      </c>
      <c r="FC157" s="412" t="s">
        <v>197</v>
      </c>
      <c r="FD157" s="411">
        <v>79</v>
      </c>
      <c r="FE157" s="411">
        <v>70.599999999999994</v>
      </c>
      <c r="FF157" s="411">
        <v>74.2</v>
      </c>
      <c r="FG157" s="412" t="s">
        <v>197</v>
      </c>
      <c r="FH157" s="412" t="s">
        <v>197</v>
      </c>
      <c r="FI157" s="412" t="s">
        <v>197</v>
      </c>
      <c r="FJ157" s="412" t="s">
        <v>197</v>
      </c>
      <c r="FK157" s="412" t="s">
        <v>197</v>
      </c>
      <c r="FL157" s="412" t="s">
        <v>197</v>
      </c>
      <c r="FM157" s="411">
        <v>45.8</v>
      </c>
      <c r="FN157" s="411">
        <v>59.1</v>
      </c>
      <c r="FO157" s="411">
        <v>51.3</v>
      </c>
      <c r="FP157" s="411">
        <v>71.599999999999994</v>
      </c>
      <c r="FQ157" s="411">
        <v>61</v>
      </c>
      <c r="FR157" s="411">
        <v>64.599999999999994</v>
      </c>
      <c r="FS157" s="411">
        <v>90.1</v>
      </c>
      <c r="FT157" s="411">
        <v>105</v>
      </c>
      <c r="FU157" s="411">
        <v>95.7</v>
      </c>
      <c r="FV157" s="412" t="s">
        <v>197</v>
      </c>
      <c r="FW157" s="411">
        <v>113.5</v>
      </c>
      <c r="FX157" s="411">
        <v>205.7</v>
      </c>
      <c r="FY157" s="411">
        <v>139.5</v>
      </c>
      <c r="FZ157" s="411">
        <v>140.1</v>
      </c>
      <c r="GA157" s="411">
        <v>50.4</v>
      </c>
      <c r="GB157" s="411">
        <v>76.8</v>
      </c>
      <c r="GC157" s="411">
        <v>71.7</v>
      </c>
      <c r="GD157" s="412" t="s">
        <v>197</v>
      </c>
      <c r="GE157" s="412" t="s">
        <v>197</v>
      </c>
      <c r="GF157" s="412" t="s">
        <v>197</v>
      </c>
      <c r="GG157" s="412" t="s">
        <v>197</v>
      </c>
      <c r="GH157" s="412" t="s">
        <v>197</v>
      </c>
      <c r="GI157" s="412" t="s">
        <v>197</v>
      </c>
      <c r="GJ157" s="412" t="s">
        <v>197</v>
      </c>
      <c r="GK157" s="412" t="s">
        <v>197</v>
      </c>
      <c r="GL157" s="412" t="s">
        <v>197</v>
      </c>
      <c r="GM157" s="411">
        <v>104.8</v>
      </c>
      <c r="GN157" s="411">
        <v>30.2</v>
      </c>
      <c r="GO157" s="411">
        <v>57.5</v>
      </c>
      <c r="GP157" s="412" t="s">
        <v>197</v>
      </c>
      <c r="GQ157" s="412" t="s">
        <v>197</v>
      </c>
      <c r="GR157" s="412" t="s">
        <v>197</v>
      </c>
      <c r="GS157" s="412" t="s">
        <v>197</v>
      </c>
      <c r="GT157" s="412" t="s">
        <v>197</v>
      </c>
      <c r="GU157" s="412" t="s">
        <v>197</v>
      </c>
      <c r="GV157" s="412" t="s">
        <v>197</v>
      </c>
      <c r="GW157" s="412" t="s">
        <v>197</v>
      </c>
      <c r="GX157" s="412" t="s">
        <v>197</v>
      </c>
      <c r="GY157" s="411">
        <v>68.7</v>
      </c>
      <c r="GZ157" s="411">
        <v>138.1</v>
      </c>
      <c r="HA157" s="411">
        <v>103.9</v>
      </c>
      <c r="HB157" s="411">
        <v>59.1</v>
      </c>
      <c r="HC157" s="411">
        <v>90.4</v>
      </c>
      <c r="HD157" s="411">
        <v>80.900000000000006</v>
      </c>
      <c r="HE157" s="412" t="s">
        <v>197</v>
      </c>
      <c r="HF157" s="412" t="s">
        <v>197</v>
      </c>
      <c r="HG157" s="412" t="s">
        <v>197</v>
      </c>
      <c r="HH157" s="412" t="s">
        <v>197</v>
      </c>
      <c r="HI157" s="412" t="s">
        <v>197</v>
      </c>
      <c r="HJ157" s="412" t="s">
        <v>197</v>
      </c>
      <c r="HK157" s="412" t="s">
        <v>197</v>
      </c>
      <c r="HL157" s="412" t="s">
        <v>197</v>
      </c>
      <c r="HM157" s="412" t="s">
        <v>197</v>
      </c>
      <c r="HN157" s="412" t="s">
        <v>197</v>
      </c>
      <c r="HO157" s="412" t="s">
        <v>197</v>
      </c>
      <c r="HP157" s="412" t="s">
        <v>197</v>
      </c>
      <c r="HQ157" s="412" t="s">
        <v>197</v>
      </c>
      <c r="HR157" s="412" t="s">
        <v>197</v>
      </c>
      <c r="HS157" s="412" t="s">
        <v>197</v>
      </c>
      <c r="HT157" s="412" t="s">
        <v>197</v>
      </c>
      <c r="HU157" s="411">
        <v>30.5</v>
      </c>
      <c r="HV157" s="411">
        <v>98.5</v>
      </c>
      <c r="HW157" s="411">
        <v>94.5</v>
      </c>
      <c r="HX157" s="412" t="s">
        <v>197</v>
      </c>
      <c r="HY157" s="412" t="s">
        <v>197</v>
      </c>
      <c r="HZ157" s="411">
        <v>238.8</v>
      </c>
      <c r="IA157" s="412" t="s">
        <v>197</v>
      </c>
      <c r="IB157" s="412" t="s">
        <v>197</v>
      </c>
      <c r="IC157" s="412" t="s">
        <v>197</v>
      </c>
      <c r="ID157" s="411">
        <v>134.9</v>
      </c>
      <c r="IE157" s="412" t="s">
        <v>197</v>
      </c>
      <c r="IF157" s="412" t="s">
        <v>197</v>
      </c>
      <c r="IG157" s="411">
        <v>2935</v>
      </c>
      <c r="IH157" s="411">
        <v>87.8</v>
      </c>
      <c r="II157" s="412" t="s">
        <v>197</v>
      </c>
      <c r="IJ157" s="412" t="s">
        <v>197</v>
      </c>
      <c r="IK157" s="412" t="s">
        <v>197</v>
      </c>
      <c r="IL157" s="412" t="s">
        <v>197</v>
      </c>
      <c r="IM157" s="412" t="s">
        <v>197</v>
      </c>
      <c r="IN157" s="412" t="s">
        <v>197</v>
      </c>
      <c r="IO157" s="412" t="s">
        <v>197</v>
      </c>
      <c r="IP157" s="412" t="s">
        <v>197</v>
      </c>
      <c r="IQ157" s="412" t="s">
        <v>197</v>
      </c>
      <c r="IR157" s="412" t="s">
        <v>197</v>
      </c>
      <c r="IS157" s="412" t="s">
        <v>197</v>
      </c>
      <c r="IT157" s="412" t="s">
        <v>197</v>
      </c>
      <c r="IU157" s="412" t="s">
        <v>197</v>
      </c>
      <c r="IV157" s="412" t="s">
        <v>197</v>
      </c>
      <c r="IW157" s="412" t="s">
        <v>197</v>
      </c>
      <c r="IX157" s="412" t="s">
        <v>197</v>
      </c>
      <c r="IY157" s="412" t="s">
        <v>197</v>
      </c>
      <c r="IZ157" s="412" t="s">
        <v>197</v>
      </c>
      <c r="JA157" s="412" t="s">
        <v>197</v>
      </c>
      <c r="JB157" s="412" t="s">
        <v>197</v>
      </c>
      <c r="JC157" s="412" t="s">
        <v>197</v>
      </c>
      <c r="JD157" s="412" t="s">
        <v>197</v>
      </c>
      <c r="JE157" s="412" t="s">
        <v>197</v>
      </c>
      <c r="JF157" s="49" t="s">
        <v>87</v>
      </c>
      <c r="JG157" s="49" t="s">
        <v>87</v>
      </c>
      <c r="JH157" s="49">
        <v>31</v>
      </c>
      <c r="JI157" s="49">
        <v>78</v>
      </c>
      <c r="JJ157" s="49">
        <v>93.6</v>
      </c>
      <c r="JK157" s="49">
        <v>100.6</v>
      </c>
      <c r="JL157" s="49">
        <v>73.5</v>
      </c>
      <c r="JM157" s="49">
        <v>136.19999999999999</v>
      </c>
      <c r="JN157" s="49">
        <v>86.3</v>
      </c>
      <c r="JO157" s="49" t="s">
        <v>87</v>
      </c>
    </row>
    <row r="158" spans="1:275">
      <c r="A158" s="45"/>
      <c r="B158" s="46" t="s">
        <v>1874</v>
      </c>
      <c r="C158" s="300" t="s">
        <v>1372</v>
      </c>
      <c r="D158" s="46" t="s">
        <v>106</v>
      </c>
      <c r="E158" s="300" t="s">
        <v>19</v>
      </c>
      <c r="F158" s="47" t="s">
        <v>197</v>
      </c>
      <c r="G158" s="47" t="s">
        <v>197</v>
      </c>
      <c r="H158" s="411">
        <v>111.3</v>
      </c>
      <c r="I158" s="411">
        <v>118.2</v>
      </c>
      <c r="J158" s="411">
        <v>135.6</v>
      </c>
      <c r="K158" s="412" t="s">
        <v>197</v>
      </c>
      <c r="L158" s="411">
        <v>92.6</v>
      </c>
      <c r="M158" s="411">
        <v>130</v>
      </c>
      <c r="N158" s="411">
        <v>49.2</v>
      </c>
      <c r="O158" s="412" t="s">
        <v>197</v>
      </c>
      <c r="P158" s="411">
        <v>171.1</v>
      </c>
      <c r="Q158" s="412" t="s">
        <v>197</v>
      </c>
      <c r="R158" s="411">
        <v>185.3</v>
      </c>
      <c r="S158" s="411">
        <v>34.799999999999997</v>
      </c>
      <c r="T158" s="411">
        <v>91.6</v>
      </c>
      <c r="U158" s="412" t="s">
        <v>197</v>
      </c>
      <c r="V158" s="412" t="s">
        <v>197</v>
      </c>
      <c r="W158" s="412" t="s">
        <v>197</v>
      </c>
      <c r="X158" s="412" t="s">
        <v>197</v>
      </c>
      <c r="Y158" s="412" t="s">
        <v>197</v>
      </c>
      <c r="Z158" s="412" t="s">
        <v>197</v>
      </c>
      <c r="AA158" s="412" t="s">
        <v>197</v>
      </c>
      <c r="AB158" s="412" t="s">
        <v>197</v>
      </c>
      <c r="AC158" s="412" t="s">
        <v>197</v>
      </c>
      <c r="AD158" s="412" t="s">
        <v>197</v>
      </c>
      <c r="AE158" s="411">
        <v>89.8</v>
      </c>
      <c r="AF158" s="412" t="s">
        <v>197</v>
      </c>
      <c r="AG158" s="412" t="s">
        <v>197</v>
      </c>
      <c r="AH158" s="411">
        <v>80.400000000000006</v>
      </c>
      <c r="AI158" s="412" t="s">
        <v>197</v>
      </c>
      <c r="AJ158" s="412" t="s">
        <v>197</v>
      </c>
      <c r="AK158" s="412" t="s">
        <v>197</v>
      </c>
      <c r="AL158" s="412" t="s">
        <v>197</v>
      </c>
      <c r="AM158" s="412" t="s">
        <v>197</v>
      </c>
      <c r="AN158" s="412" t="s">
        <v>197</v>
      </c>
      <c r="AO158" s="412" t="s">
        <v>197</v>
      </c>
      <c r="AP158" s="412" t="s">
        <v>197</v>
      </c>
      <c r="AQ158" s="412" t="s">
        <v>197</v>
      </c>
      <c r="AR158" s="412" t="s">
        <v>197</v>
      </c>
      <c r="AS158" s="412" t="s">
        <v>197</v>
      </c>
      <c r="AT158" s="411">
        <v>85.8</v>
      </c>
      <c r="AU158" s="412" t="s">
        <v>197</v>
      </c>
      <c r="AV158" s="411">
        <v>81.400000000000006</v>
      </c>
      <c r="AW158" s="412" t="s">
        <v>197</v>
      </c>
      <c r="AX158" s="412" t="s">
        <v>197</v>
      </c>
      <c r="AY158" s="412" t="s">
        <v>197</v>
      </c>
      <c r="AZ158" s="411">
        <v>76.8</v>
      </c>
      <c r="BA158" s="411">
        <v>96.5</v>
      </c>
      <c r="BB158" s="411">
        <v>95.6</v>
      </c>
      <c r="BC158" s="411">
        <v>109.4</v>
      </c>
      <c r="BD158" s="411">
        <v>84.5</v>
      </c>
      <c r="BE158" s="411">
        <v>90.5</v>
      </c>
      <c r="BF158" s="411">
        <v>86.6</v>
      </c>
      <c r="BG158" s="411">
        <v>90.9</v>
      </c>
      <c r="BH158" s="411">
        <v>90.5</v>
      </c>
      <c r="BI158" s="411">
        <v>48.4</v>
      </c>
      <c r="BJ158" s="411">
        <v>68.099999999999994</v>
      </c>
      <c r="BK158" s="411">
        <v>58</v>
      </c>
      <c r="BL158" s="412" t="s">
        <v>197</v>
      </c>
      <c r="BM158" s="411">
        <v>14.1</v>
      </c>
      <c r="BN158" s="411">
        <v>10.3</v>
      </c>
      <c r="BO158" s="412" t="s">
        <v>197</v>
      </c>
      <c r="BP158" s="412" t="s">
        <v>197</v>
      </c>
      <c r="BQ158" s="412" t="s">
        <v>197</v>
      </c>
      <c r="BR158" s="412" t="s">
        <v>197</v>
      </c>
      <c r="BS158" s="412" t="s">
        <v>197</v>
      </c>
      <c r="BT158" s="412" t="s">
        <v>197</v>
      </c>
      <c r="BU158" s="412" t="s">
        <v>197</v>
      </c>
      <c r="BV158" s="412" t="s">
        <v>197</v>
      </c>
      <c r="BW158" s="412" t="s">
        <v>197</v>
      </c>
      <c r="BX158" s="412" t="s">
        <v>197</v>
      </c>
      <c r="BY158" s="412" t="s">
        <v>197</v>
      </c>
      <c r="BZ158" s="412" t="s">
        <v>197</v>
      </c>
      <c r="CA158" s="412" t="s">
        <v>197</v>
      </c>
      <c r="CB158" s="412" t="s">
        <v>197</v>
      </c>
      <c r="CC158" s="412" t="s">
        <v>197</v>
      </c>
      <c r="CD158" s="412" t="s">
        <v>197</v>
      </c>
      <c r="CE158" s="412" t="s">
        <v>197</v>
      </c>
      <c r="CF158" s="412" t="s">
        <v>197</v>
      </c>
      <c r="CG158" s="412" t="s">
        <v>197</v>
      </c>
      <c r="CH158" s="412" t="s">
        <v>197</v>
      </c>
      <c r="CI158" s="412" t="s">
        <v>197</v>
      </c>
      <c r="CJ158" s="412" t="s">
        <v>197</v>
      </c>
      <c r="CK158" s="412" t="s">
        <v>197</v>
      </c>
      <c r="CL158" s="412" t="s">
        <v>197</v>
      </c>
      <c r="CM158" s="412" t="s">
        <v>197</v>
      </c>
      <c r="CN158" s="412" t="s">
        <v>197</v>
      </c>
      <c r="CO158" s="412" t="s">
        <v>197</v>
      </c>
      <c r="CP158" s="412" t="s">
        <v>197</v>
      </c>
      <c r="CQ158" s="412" t="s">
        <v>197</v>
      </c>
      <c r="CR158" s="412" t="s">
        <v>197</v>
      </c>
      <c r="CS158" s="412" t="s">
        <v>197</v>
      </c>
      <c r="CT158" s="412" t="s">
        <v>197</v>
      </c>
      <c r="CU158" s="412" t="s">
        <v>197</v>
      </c>
      <c r="CV158" s="412" t="s">
        <v>197</v>
      </c>
      <c r="CW158" s="412" t="s">
        <v>197</v>
      </c>
      <c r="CX158" s="412" t="s">
        <v>197</v>
      </c>
      <c r="CY158" s="412" t="s">
        <v>197</v>
      </c>
      <c r="CZ158" s="412" t="s">
        <v>197</v>
      </c>
      <c r="DA158" s="412" t="s">
        <v>197</v>
      </c>
      <c r="DB158" s="412" t="s">
        <v>197</v>
      </c>
      <c r="DC158" s="412" t="s">
        <v>197</v>
      </c>
      <c r="DD158" s="412" t="s">
        <v>197</v>
      </c>
      <c r="DE158" s="412" t="s">
        <v>197</v>
      </c>
      <c r="DF158" s="412" t="s">
        <v>197</v>
      </c>
      <c r="DG158" s="412" t="s">
        <v>197</v>
      </c>
      <c r="DH158" s="412" t="s">
        <v>197</v>
      </c>
      <c r="DI158" s="412" t="s">
        <v>197</v>
      </c>
      <c r="DJ158" s="412" t="s">
        <v>197</v>
      </c>
      <c r="DK158" s="412" t="s">
        <v>197</v>
      </c>
      <c r="DL158" s="412" t="s">
        <v>197</v>
      </c>
      <c r="DM158" s="412" t="s">
        <v>197</v>
      </c>
      <c r="DN158" s="412" t="s">
        <v>197</v>
      </c>
      <c r="DO158" s="412" t="s">
        <v>197</v>
      </c>
      <c r="DP158" s="412" t="s">
        <v>197</v>
      </c>
      <c r="DQ158" s="412" t="s">
        <v>197</v>
      </c>
      <c r="DR158" s="412" t="s">
        <v>197</v>
      </c>
      <c r="DS158" s="412" t="s">
        <v>197</v>
      </c>
      <c r="DT158" s="412" t="s">
        <v>197</v>
      </c>
      <c r="DU158" s="412" t="s">
        <v>197</v>
      </c>
      <c r="DV158" s="412" t="s">
        <v>197</v>
      </c>
      <c r="DW158" s="412" t="s">
        <v>197</v>
      </c>
      <c r="DX158" s="412" t="s">
        <v>197</v>
      </c>
      <c r="DY158" s="412" t="s">
        <v>197</v>
      </c>
      <c r="DZ158" s="412" t="s">
        <v>197</v>
      </c>
      <c r="EA158" s="412" t="s">
        <v>197</v>
      </c>
      <c r="EB158" s="412" t="s">
        <v>197</v>
      </c>
      <c r="EC158" s="412" t="s">
        <v>197</v>
      </c>
      <c r="ED158" s="412" t="s">
        <v>197</v>
      </c>
      <c r="EE158" s="412" t="s">
        <v>197</v>
      </c>
      <c r="EF158" s="412" t="s">
        <v>197</v>
      </c>
      <c r="EG158" s="412" t="s">
        <v>197</v>
      </c>
      <c r="EH158" s="412" t="s">
        <v>197</v>
      </c>
      <c r="EI158" s="412" t="s">
        <v>197</v>
      </c>
      <c r="EJ158" s="412" t="s">
        <v>197</v>
      </c>
      <c r="EK158" s="412" t="s">
        <v>197</v>
      </c>
      <c r="EL158" s="412" t="s">
        <v>197</v>
      </c>
      <c r="EM158" s="412" t="s">
        <v>197</v>
      </c>
      <c r="EN158" s="412" t="s">
        <v>197</v>
      </c>
      <c r="EO158" s="412" t="s">
        <v>197</v>
      </c>
      <c r="EP158" s="412" t="s">
        <v>197</v>
      </c>
      <c r="EQ158" s="412" t="s">
        <v>197</v>
      </c>
      <c r="ER158" s="412" t="s">
        <v>197</v>
      </c>
      <c r="ES158" s="412" t="s">
        <v>197</v>
      </c>
      <c r="ET158" s="411">
        <v>153.9</v>
      </c>
      <c r="EU158" s="412" t="s">
        <v>197</v>
      </c>
      <c r="EV158" s="411">
        <v>77.8</v>
      </c>
      <c r="EW158" s="411">
        <v>65.099999999999994</v>
      </c>
      <c r="EX158" s="411">
        <v>69.2</v>
      </c>
      <c r="EY158" s="412" t="s">
        <v>197</v>
      </c>
      <c r="EZ158" s="411">
        <v>21.8</v>
      </c>
      <c r="FA158" s="411">
        <v>126.5</v>
      </c>
      <c r="FB158" s="411">
        <v>85.7</v>
      </c>
      <c r="FC158" s="412" t="s">
        <v>197</v>
      </c>
      <c r="FD158" s="411">
        <v>23.7</v>
      </c>
      <c r="FE158" s="411">
        <v>146.30000000000001</v>
      </c>
      <c r="FF158" s="411">
        <v>94.2</v>
      </c>
      <c r="FG158" s="412" t="s">
        <v>197</v>
      </c>
      <c r="FH158" s="412" t="s">
        <v>197</v>
      </c>
      <c r="FI158" s="412" t="s">
        <v>197</v>
      </c>
      <c r="FJ158" s="412" t="s">
        <v>197</v>
      </c>
      <c r="FK158" s="412" t="s">
        <v>197</v>
      </c>
      <c r="FL158" s="412" t="s">
        <v>197</v>
      </c>
      <c r="FM158" s="411">
        <v>25</v>
      </c>
      <c r="FN158" s="411">
        <v>87.3</v>
      </c>
      <c r="FO158" s="411">
        <v>51</v>
      </c>
      <c r="FP158" s="411">
        <v>23.8</v>
      </c>
      <c r="FQ158" s="411">
        <v>136.80000000000001</v>
      </c>
      <c r="FR158" s="411">
        <v>97.8</v>
      </c>
      <c r="FS158" s="411">
        <v>30.5</v>
      </c>
      <c r="FT158" s="411">
        <v>124.5</v>
      </c>
      <c r="FU158" s="411">
        <v>66</v>
      </c>
      <c r="FV158" s="411">
        <v>87.2</v>
      </c>
      <c r="FW158" s="412" t="s">
        <v>197</v>
      </c>
      <c r="FX158" s="411">
        <v>65.7</v>
      </c>
      <c r="FY158" s="411">
        <v>73.2</v>
      </c>
      <c r="FZ158" s="411">
        <v>73.2</v>
      </c>
      <c r="GA158" s="411">
        <v>44.6</v>
      </c>
      <c r="GB158" s="411">
        <v>113.2</v>
      </c>
      <c r="GC158" s="411">
        <v>99.9</v>
      </c>
      <c r="GD158" s="412" t="s">
        <v>197</v>
      </c>
      <c r="GE158" s="412" t="s">
        <v>197</v>
      </c>
      <c r="GF158" s="412" t="s">
        <v>197</v>
      </c>
      <c r="GG158" s="411">
        <v>180.4</v>
      </c>
      <c r="GH158" s="411">
        <v>95.6</v>
      </c>
      <c r="GI158" s="411">
        <v>96.1</v>
      </c>
      <c r="GJ158" s="412" t="s">
        <v>197</v>
      </c>
      <c r="GK158" s="412" t="s">
        <v>197</v>
      </c>
      <c r="GL158" s="412" t="s">
        <v>197</v>
      </c>
      <c r="GM158" s="412" t="s">
        <v>197</v>
      </c>
      <c r="GN158" s="412" t="s">
        <v>197</v>
      </c>
      <c r="GO158" s="412" t="s">
        <v>197</v>
      </c>
      <c r="GP158" s="412" t="s">
        <v>197</v>
      </c>
      <c r="GQ158" s="412" t="s">
        <v>197</v>
      </c>
      <c r="GR158" s="412" t="s">
        <v>197</v>
      </c>
      <c r="GS158" s="412" t="s">
        <v>197</v>
      </c>
      <c r="GT158" s="412" t="s">
        <v>197</v>
      </c>
      <c r="GU158" s="412" t="s">
        <v>197</v>
      </c>
      <c r="GV158" s="412" t="s">
        <v>197</v>
      </c>
      <c r="GW158" s="412" t="s">
        <v>197</v>
      </c>
      <c r="GX158" s="412" t="s">
        <v>197</v>
      </c>
      <c r="GY158" s="411">
        <v>87.1</v>
      </c>
      <c r="GZ158" s="411">
        <v>110.8</v>
      </c>
      <c r="HA158" s="411">
        <v>99.1</v>
      </c>
      <c r="HB158" s="411">
        <v>59.2</v>
      </c>
      <c r="HC158" s="411">
        <v>96.4</v>
      </c>
      <c r="HD158" s="411">
        <v>85</v>
      </c>
      <c r="HE158" s="412" t="s">
        <v>197</v>
      </c>
      <c r="HF158" s="412" t="s">
        <v>197</v>
      </c>
      <c r="HG158" s="412" t="s">
        <v>197</v>
      </c>
      <c r="HH158" s="412" t="s">
        <v>197</v>
      </c>
      <c r="HI158" s="411">
        <v>226.6</v>
      </c>
      <c r="HJ158" s="411">
        <v>277.8</v>
      </c>
      <c r="HK158" s="411">
        <v>252.7</v>
      </c>
      <c r="HL158" s="411">
        <v>154.1</v>
      </c>
      <c r="HM158" s="411">
        <v>238.3</v>
      </c>
      <c r="HN158" s="411">
        <v>214.3</v>
      </c>
      <c r="HO158" s="412" t="s">
        <v>197</v>
      </c>
      <c r="HP158" s="412" t="s">
        <v>197</v>
      </c>
      <c r="HQ158" s="412" t="s">
        <v>197</v>
      </c>
      <c r="HR158" s="412" t="s">
        <v>197</v>
      </c>
      <c r="HS158" s="412" t="s">
        <v>197</v>
      </c>
      <c r="HT158" s="412" t="s">
        <v>197</v>
      </c>
      <c r="HU158" s="411">
        <v>35.6</v>
      </c>
      <c r="HV158" s="411">
        <v>68.7</v>
      </c>
      <c r="HW158" s="411">
        <v>66.7</v>
      </c>
      <c r="HX158" s="412" t="s">
        <v>197</v>
      </c>
      <c r="HY158" s="412" t="s">
        <v>197</v>
      </c>
      <c r="HZ158" s="411">
        <v>381.1</v>
      </c>
      <c r="IA158" s="412" t="s">
        <v>197</v>
      </c>
      <c r="IB158" s="412" t="s">
        <v>197</v>
      </c>
      <c r="IC158" s="412" t="s">
        <v>197</v>
      </c>
      <c r="ID158" s="411">
        <v>120.8</v>
      </c>
      <c r="IE158" s="412" t="s">
        <v>197</v>
      </c>
      <c r="IF158" s="412" t="s">
        <v>197</v>
      </c>
      <c r="IG158" s="412" t="s">
        <v>197</v>
      </c>
      <c r="IH158" s="411">
        <v>59.5</v>
      </c>
      <c r="II158" s="412" t="s">
        <v>197</v>
      </c>
      <c r="IJ158" s="412" t="s">
        <v>197</v>
      </c>
      <c r="IK158" s="412" t="s">
        <v>197</v>
      </c>
      <c r="IL158" s="412" t="s">
        <v>197</v>
      </c>
      <c r="IM158" s="412" t="s">
        <v>197</v>
      </c>
      <c r="IN158" s="412" t="s">
        <v>197</v>
      </c>
      <c r="IO158" s="412" t="s">
        <v>197</v>
      </c>
      <c r="IP158" s="412" t="s">
        <v>197</v>
      </c>
      <c r="IQ158" s="412" t="s">
        <v>197</v>
      </c>
      <c r="IR158" s="411">
        <v>89.1</v>
      </c>
      <c r="IS158" s="411">
        <v>77.400000000000006</v>
      </c>
      <c r="IT158" s="411">
        <v>81.8</v>
      </c>
      <c r="IU158" s="412" t="s">
        <v>197</v>
      </c>
      <c r="IV158" s="412" t="s">
        <v>197</v>
      </c>
      <c r="IW158" s="412" t="s">
        <v>197</v>
      </c>
      <c r="IX158" s="412" t="s">
        <v>197</v>
      </c>
      <c r="IY158" s="412" t="s">
        <v>197</v>
      </c>
      <c r="IZ158" s="412" t="s">
        <v>197</v>
      </c>
      <c r="JA158" s="412" t="s">
        <v>197</v>
      </c>
      <c r="JB158" s="412" t="s">
        <v>197</v>
      </c>
      <c r="JC158" s="412" t="s">
        <v>197</v>
      </c>
      <c r="JD158" s="412" t="s">
        <v>197</v>
      </c>
      <c r="JE158" s="412" t="s">
        <v>197</v>
      </c>
      <c r="JF158" s="49" t="s">
        <v>87</v>
      </c>
      <c r="JG158" s="49" t="s">
        <v>87</v>
      </c>
      <c r="JH158" s="49" t="s">
        <v>87</v>
      </c>
      <c r="JI158" s="49">
        <v>130.9</v>
      </c>
      <c r="JJ158" s="49">
        <v>105.3</v>
      </c>
      <c r="JK158" s="49">
        <v>72.7</v>
      </c>
      <c r="JL158" s="49">
        <v>74</v>
      </c>
      <c r="JM158" s="49">
        <v>83.9</v>
      </c>
      <c r="JN158" s="49">
        <v>84.1</v>
      </c>
      <c r="JO158" s="49" t="s">
        <v>87</v>
      </c>
    </row>
    <row r="159" spans="1:275">
      <c r="A159" s="45"/>
      <c r="B159" s="46" t="s">
        <v>1875</v>
      </c>
      <c r="C159" s="300" t="s">
        <v>1373</v>
      </c>
      <c r="D159" s="46" t="s">
        <v>106</v>
      </c>
      <c r="E159" s="300" t="s">
        <v>19</v>
      </c>
      <c r="F159" s="47" t="s">
        <v>197</v>
      </c>
      <c r="G159" s="47" t="s">
        <v>197</v>
      </c>
      <c r="H159" s="411">
        <v>48.3</v>
      </c>
      <c r="I159" s="411">
        <v>40.700000000000003</v>
      </c>
      <c r="J159" s="411">
        <v>36.5</v>
      </c>
      <c r="K159" s="412" t="s">
        <v>197</v>
      </c>
      <c r="L159" s="412" t="s">
        <v>197</v>
      </c>
      <c r="M159" s="412" t="s">
        <v>197</v>
      </c>
      <c r="N159" s="412" t="s">
        <v>197</v>
      </c>
      <c r="O159" s="412" t="s">
        <v>197</v>
      </c>
      <c r="P159" s="412" t="s">
        <v>197</v>
      </c>
      <c r="Q159" s="412" t="s">
        <v>197</v>
      </c>
      <c r="R159" s="412" t="s">
        <v>197</v>
      </c>
      <c r="S159" s="412" t="s">
        <v>197</v>
      </c>
      <c r="T159" s="412" t="s">
        <v>197</v>
      </c>
      <c r="U159" s="412" t="s">
        <v>197</v>
      </c>
      <c r="V159" s="412" t="s">
        <v>197</v>
      </c>
      <c r="W159" s="412" t="s">
        <v>197</v>
      </c>
      <c r="X159" s="412" t="s">
        <v>197</v>
      </c>
      <c r="Y159" s="412" t="s">
        <v>197</v>
      </c>
      <c r="Z159" s="412" t="s">
        <v>197</v>
      </c>
      <c r="AA159" s="412" t="s">
        <v>197</v>
      </c>
      <c r="AB159" s="412" t="s">
        <v>197</v>
      </c>
      <c r="AC159" s="412" t="s">
        <v>197</v>
      </c>
      <c r="AD159" s="412" t="s">
        <v>197</v>
      </c>
      <c r="AE159" s="412" t="s">
        <v>197</v>
      </c>
      <c r="AF159" s="412" t="s">
        <v>197</v>
      </c>
      <c r="AG159" s="412" t="s">
        <v>197</v>
      </c>
      <c r="AH159" s="412" t="s">
        <v>197</v>
      </c>
      <c r="AI159" s="412" t="s">
        <v>197</v>
      </c>
      <c r="AJ159" s="412" t="s">
        <v>197</v>
      </c>
      <c r="AK159" s="412" t="s">
        <v>197</v>
      </c>
      <c r="AL159" s="412" t="s">
        <v>197</v>
      </c>
      <c r="AM159" s="412" t="s">
        <v>197</v>
      </c>
      <c r="AN159" s="412" t="s">
        <v>197</v>
      </c>
      <c r="AO159" s="412" t="s">
        <v>197</v>
      </c>
      <c r="AP159" s="412" t="s">
        <v>197</v>
      </c>
      <c r="AQ159" s="412" t="s">
        <v>197</v>
      </c>
      <c r="AR159" s="412" t="s">
        <v>197</v>
      </c>
      <c r="AS159" s="412" t="s">
        <v>197</v>
      </c>
      <c r="AT159" s="412" t="s">
        <v>197</v>
      </c>
      <c r="AU159" s="412" t="s">
        <v>197</v>
      </c>
      <c r="AV159" s="412" t="s">
        <v>197</v>
      </c>
      <c r="AW159" s="412" t="s">
        <v>197</v>
      </c>
      <c r="AX159" s="412" t="s">
        <v>197</v>
      </c>
      <c r="AY159" s="412" t="s">
        <v>197</v>
      </c>
      <c r="AZ159" s="412" t="s">
        <v>197</v>
      </c>
      <c r="BA159" s="412" t="s">
        <v>197</v>
      </c>
      <c r="BB159" s="412" t="s">
        <v>197</v>
      </c>
      <c r="BC159" s="412" t="s">
        <v>197</v>
      </c>
      <c r="BD159" s="412" t="s">
        <v>197</v>
      </c>
      <c r="BE159" s="412" t="s">
        <v>197</v>
      </c>
      <c r="BF159" s="412" t="s">
        <v>197</v>
      </c>
      <c r="BG159" s="412" t="s">
        <v>197</v>
      </c>
      <c r="BH159" s="412" t="s">
        <v>197</v>
      </c>
      <c r="BI159" s="412" t="s">
        <v>197</v>
      </c>
      <c r="BJ159" s="412" t="s">
        <v>197</v>
      </c>
      <c r="BK159" s="412" t="s">
        <v>197</v>
      </c>
      <c r="BL159" s="412" t="s">
        <v>197</v>
      </c>
      <c r="BM159" s="412" t="s">
        <v>197</v>
      </c>
      <c r="BN159" s="412" t="s">
        <v>197</v>
      </c>
      <c r="BO159" s="412" t="s">
        <v>197</v>
      </c>
      <c r="BP159" s="412" t="s">
        <v>197</v>
      </c>
      <c r="BQ159" s="412" t="s">
        <v>197</v>
      </c>
      <c r="BR159" s="412" t="s">
        <v>197</v>
      </c>
      <c r="BS159" s="412" t="s">
        <v>197</v>
      </c>
      <c r="BT159" s="412" t="s">
        <v>197</v>
      </c>
      <c r="BU159" s="412" t="s">
        <v>197</v>
      </c>
      <c r="BV159" s="412" t="s">
        <v>197</v>
      </c>
      <c r="BW159" s="412" t="s">
        <v>197</v>
      </c>
      <c r="BX159" s="412" t="s">
        <v>197</v>
      </c>
      <c r="BY159" s="412" t="s">
        <v>197</v>
      </c>
      <c r="BZ159" s="412" t="s">
        <v>197</v>
      </c>
      <c r="CA159" s="412" t="s">
        <v>197</v>
      </c>
      <c r="CB159" s="412" t="s">
        <v>197</v>
      </c>
      <c r="CC159" s="412" t="s">
        <v>197</v>
      </c>
      <c r="CD159" s="412" t="s">
        <v>197</v>
      </c>
      <c r="CE159" s="412" t="s">
        <v>197</v>
      </c>
      <c r="CF159" s="412" t="s">
        <v>197</v>
      </c>
      <c r="CG159" s="412" t="s">
        <v>197</v>
      </c>
      <c r="CH159" s="412" t="s">
        <v>197</v>
      </c>
      <c r="CI159" s="412" t="s">
        <v>197</v>
      </c>
      <c r="CJ159" s="412" t="s">
        <v>197</v>
      </c>
      <c r="CK159" s="412" t="s">
        <v>197</v>
      </c>
      <c r="CL159" s="412" t="s">
        <v>197</v>
      </c>
      <c r="CM159" s="412" t="s">
        <v>197</v>
      </c>
      <c r="CN159" s="412" t="s">
        <v>197</v>
      </c>
      <c r="CO159" s="412" t="s">
        <v>197</v>
      </c>
      <c r="CP159" s="412" t="s">
        <v>197</v>
      </c>
      <c r="CQ159" s="412" t="s">
        <v>197</v>
      </c>
      <c r="CR159" s="412" t="s">
        <v>197</v>
      </c>
      <c r="CS159" s="412" t="s">
        <v>197</v>
      </c>
      <c r="CT159" s="412" t="s">
        <v>197</v>
      </c>
      <c r="CU159" s="412" t="s">
        <v>197</v>
      </c>
      <c r="CV159" s="412" t="s">
        <v>197</v>
      </c>
      <c r="CW159" s="412" t="s">
        <v>197</v>
      </c>
      <c r="CX159" s="412" t="s">
        <v>197</v>
      </c>
      <c r="CY159" s="412" t="s">
        <v>197</v>
      </c>
      <c r="CZ159" s="412" t="s">
        <v>197</v>
      </c>
      <c r="DA159" s="412" t="s">
        <v>197</v>
      </c>
      <c r="DB159" s="412" t="s">
        <v>197</v>
      </c>
      <c r="DC159" s="412" t="s">
        <v>197</v>
      </c>
      <c r="DD159" s="412" t="s">
        <v>197</v>
      </c>
      <c r="DE159" s="412" t="s">
        <v>197</v>
      </c>
      <c r="DF159" s="412" t="s">
        <v>197</v>
      </c>
      <c r="DG159" s="412" t="s">
        <v>197</v>
      </c>
      <c r="DH159" s="412" t="s">
        <v>197</v>
      </c>
      <c r="DI159" s="412" t="s">
        <v>197</v>
      </c>
      <c r="DJ159" s="412" t="s">
        <v>197</v>
      </c>
      <c r="DK159" s="412" t="s">
        <v>197</v>
      </c>
      <c r="DL159" s="412" t="s">
        <v>197</v>
      </c>
      <c r="DM159" s="412" t="s">
        <v>197</v>
      </c>
      <c r="DN159" s="412" t="s">
        <v>197</v>
      </c>
      <c r="DO159" s="412" t="s">
        <v>197</v>
      </c>
      <c r="DP159" s="412" t="s">
        <v>197</v>
      </c>
      <c r="DQ159" s="412" t="s">
        <v>197</v>
      </c>
      <c r="DR159" s="412" t="s">
        <v>197</v>
      </c>
      <c r="DS159" s="412" t="s">
        <v>197</v>
      </c>
      <c r="DT159" s="412" t="s">
        <v>197</v>
      </c>
      <c r="DU159" s="412" t="s">
        <v>197</v>
      </c>
      <c r="DV159" s="412" t="s">
        <v>197</v>
      </c>
      <c r="DW159" s="412" t="s">
        <v>197</v>
      </c>
      <c r="DX159" s="412" t="s">
        <v>197</v>
      </c>
      <c r="DY159" s="412" t="s">
        <v>197</v>
      </c>
      <c r="DZ159" s="412" t="s">
        <v>197</v>
      </c>
      <c r="EA159" s="412" t="s">
        <v>197</v>
      </c>
      <c r="EB159" s="412" t="s">
        <v>197</v>
      </c>
      <c r="EC159" s="412" t="s">
        <v>197</v>
      </c>
      <c r="ED159" s="412" t="s">
        <v>197</v>
      </c>
      <c r="EE159" s="412" t="s">
        <v>197</v>
      </c>
      <c r="EF159" s="412" t="s">
        <v>197</v>
      </c>
      <c r="EG159" s="412" t="s">
        <v>197</v>
      </c>
      <c r="EH159" s="412" t="s">
        <v>197</v>
      </c>
      <c r="EI159" s="412" t="s">
        <v>197</v>
      </c>
      <c r="EJ159" s="412" t="s">
        <v>197</v>
      </c>
      <c r="EK159" s="412" t="s">
        <v>197</v>
      </c>
      <c r="EL159" s="412" t="s">
        <v>197</v>
      </c>
      <c r="EM159" s="412" t="s">
        <v>197</v>
      </c>
      <c r="EN159" s="412" t="s">
        <v>197</v>
      </c>
      <c r="EO159" s="412" t="s">
        <v>197</v>
      </c>
      <c r="EP159" s="412" t="s">
        <v>197</v>
      </c>
      <c r="EQ159" s="412" t="s">
        <v>197</v>
      </c>
      <c r="ER159" s="412" t="s">
        <v>197</v>
      </c>
      <c r="ES159" s="412" t="s">
        <v>197</v>
      </c>
      <c r="ET159" s="412" t="s">
        <v>197</v>
      </c>
      <c r="EU159" s="412" t="s">
        <v>197</v>
      </c>
      <c r="EV159" s="411">
        <v>58.3</v>
      </c>
      <c r="EW159" s="411">
        <v>45.6</v>
      </c>
      <c r="EX159" s="411">
        <v>49.7</v>
      </c>
      <c r="EY159" s="412" t="s">
        <v>197</v>
      </c>
      <c r="EZ159" s="412" t="s">
        <v>197</v>
      </c>
      <c r="FA159" s="412" t="s">
        <v>197</v>
      </c>
      <c r="FB159" s="412" t="s">
        <v>197</v>
      </c>
      <c r="FC159" s="412" t="s">
        <v>197</v>
      </c>
      <c r="FD159" s="412" t="s">
        <v>197</v>
      </c>
      <c r="FE159" s="412" t="s">
        <v>197</v>
      </c>
      <c r="FF159" s="412" t="s">
        <v>197</v>
      </c>
      <c r="FG159" s="412" t="s">
        <v>197</v>
      </c>
      <c r="FH159" s="412" t="s">
        <v>197</v>
      </c>
      <c r="FI159" s="412" t="s">
        <v>197</v>
      </c>
      <c r="FJ159" s="412" t="s">
        <v>197</v>
      </c>
      <c r="FK159" s="412" t="s">
        <v>197</v>
      </c>
      <c r="FL159" s="412" t="s">
        <v>197</v>
      </c>
      <c r="FM159" s="412" t="s">
        <v>197</v>
      </c>
      <c r="FN159" s="412" t="s">
        <v>197</v>
      </c>
      <c r="FO159" s="412" t="s">
        <v>197</v>
      </c>
      <c r="FP159" s="412" t="s">
        <v>197</v>
      </c>
      <c r="FQ159" s="412" t="s">
        <v>197</v>
      </c>
      <c r="FR159" s="412" t="s">
        <v>197</v>
      </c>
      <c r="FS159" s="412" t="s">
        <v>197</v>
      </c>
      <c r="FT159" s="412" t="s">
        <v>197</v>
      </c>
      <c r="FU159" s="412" t="s">
        <v>197</v>
      </c>
      <c r="FV159" s="412" t="s">
        <v>197</v>
      </c>
      <c r="FW159" s="412" t="s">
        <v>197</v>
      </c>
      <c r="FX159" s="412" t="s">
        <v>197</v>
      </c>
      <c r="FY159" s="412" t="s">
        <v>197</v>
      </c>
      <c r="FZ159" s="412" t="s">
        <v>197</v>
      </c>
      <c r="GA159" s="411">
        <v>25.7</v>
      </c>
      <c r="GB159" s="411">
        <v>94.5</v>
      </c>
      <c r="GC159" s="411">
        <v>81</v>
      </c>
      <c r="GD159" s="412" t="s">
        <v>197</v>
      </c>
      <c r="GE159" s="412" t="s">
        <v>197</v>
      </c>
      <c r="GF159" s="412" t="s">
        <v>197</v>
      </c>
      <c r="GG159" s="412" t="s">
        <v>197</v>
      </c>
      <c r="GH159" s="412" t="s">
        <v>197</v>
      </c>
      <c r="GI159" s="412" t="s">
        <v>197</v>
      </c>
      <c r="GJ159" s="412" t="s">
        <v>197</v>
      </c>
      <c r="GK159" s="412" t="s">
        <v>197</v>
      </c>
      <c r="GL159" s="412" t="s">
        <v>197</v>
      </c>
      <c r="GM159" s="412" t="s">
        <v>197</v>
      </c>
      <c r="GN159" s="412" t="s">
        <v>197</v>
      </c>
      <c r="GO159" s="412" t="s">
        <v>197</v>
      </c>
      <c r="GP159" s="412" t="s">
        <v>197</v>
      </c>
      <c r="GQ159" s="412" t="s">
        <v>197</v>
      </c>
      <c r="GR159" s="412" t="s">
        <v>197</v>
      </c>
      <c r="GS159" s="412" t="s">
        <v>197</v>
      </c>
      <c r="GT159" s="412" t="s">
        <v>197</v>
      </c>
      <c r="GU159" s="412" t="s">
        <v>197</v>
      </c>
      <c r="GV159" s="412" t="s">
        <v>197</v>
      </c>
      <c r="GW159" s="412" t="s">
        <v>197</v>
      </c>
      <c r="GX159" s="412" t="s">
        <v>197</v>
      </c>
      <c r="GY159" s="412" t="s">
        <v>197</v>
      </c>
      <c r="GZ159" s="412" t="s">
        <v>197</v>
      </c>
      <c r="HA159" s="412" t="s">
        <v>197</v>
      </c>
      <c r="HB159" s="412" t="s">
        <v>197</v>
      </c>
      <c r="HC159" s="412" t="s">
        <v>197</v>
      </c>
      <c r="HD159" s="412" t="s">
        <v>197</v>
      </c>
      <c r="HE159" s="412" t="s">
        <v>197</v>
      </c>
      <c r="HF159" s="412" t="s">
        <v>197</v>
      </c>
      <c r="HG159" s="412" t="s">
        <v>197</v>
      </c>
      <c r="HH159" s="412" t="s">
        <v>197</v>
      </c>
      <c r="HI159" s="412" t="s">
        <v>197</v>
      </c>
      <c r="HJ159" s="412" t="s">
        <v>197</v>
      </c>
      <c r="HK159" s="412" t="s">
        <v>197</v>
      </c>
      <c r="HL159" s="412" t="s">
        <v>197</v>
      </c>
      <c r="HM159" s="412" t="s">
        <v>197</v>
      </c>
      <c r="HN159" s="412" t="s">
        <v>197</v>
      </c>
      <c r="HO159" s="412" t="s">
        <v>197</v>
      </c>
      <c r="HP159" s="412" t="s">
        <v>197</v>
      </c>
      <c r="HQ159" s="412" t="s">
        <v>197</v>
      </c>
      <c r="HR159" s="412" t="s">
        <v>197</v>
      </c>
      <c r="HS159" s="412" t="s">
        <v>197</v>
      </c>
      <c r="HT159" s="412" t="s">
        <v>197</v>
      </c>
      <c r="HU159" s="411">
        <v>2.9</v>
      </c>
      <c r="HV159" s="411">
        <v>26.3</v>
      </c>
      <c r="HW159" s="411">
        <v>24.7</v>
      </c>
      <c r="HX159" s="412" t="s">
        <v>197</v>
      </c>
      <c r="HY159" s="412" t="s">
        <v>197</v>
      </c>
      <c r="HZ159" s="412" t="s">
        <v>197</v>
      </c>
      <c r="IA159" s="412" t="s">
        <v>197</v>
      </c>
      <c r="IB159" s="412" t="s">
        <v>197</v>
      </c>
      <c r="IC159" s="412" t="s">
        <v>197</v>
      </c>
      <c r="ID159" s="412" t="s">
        <v>197</v>
      </c>
      <c r="IE159" s="412" t="s">
        <v>197</v>
      </c>
      <c r="IF159" s="412" t="s">
        <v>197</v>
      </c>
      <c r="IG159" s="412" t="s">
        <v>197</v>
      </c>
      <c r="IH159" s="412" t="s">
        <v>197</v>
      </c>
      <c r="II159" s="412" t="s">
        <v>197</v>
      </c>
      <c r="IJ159" s="412" t="s">
        <v>197</v>
      </c>
      <c r="IK159" s="412" t="s">
        <v>197</v>
      </c>
      <c r="IL159" s="412" t="s">
        <v>197</v>
      </c>
      <c r="IM159" s="412" t="s">
        <v>197</v>
      </c>
      <c r="IN159" s="412" t="s">
        <v>197</v>
      </c>
      <c r="IO159" s="412" t="s">
        <v>197</v>
      </c>
      <c r="IP159" s="412" t="s">
        <v>197</v>
      </c>
      <c r="IQ159" s="412" t="s">
        <v>197</v>
      </c>
      <c r="IR159" s="412" t="s">
        <v>197</v>
      </c>
      <c r="IS159" s="412" t="s">
        <v>197</v>
      </c>
      <c r="IT159" s="412" t="s">
        <v>197</v>
      </c>
      <c r="IU159" s="412" t="s">
        <v>197</v>
      </c>
      <c r="IV159" s="412" t="s">
        <v>197</v>
      </c>
      <c r="IW159" s="412" t="s">
        <v>197</v>
      </c>
      <c r="IX159" s="412" t="s">
        <v>197</v>
      </c>
      <c r="IY159" s="412" t="s">
        <v>197</v>
      </c>
      <c r="IZ159" s="412" t="s">
        <v>197</v>
      </c>
      <c r="JA159" s="412" t="s">
        <v>197</v>
      </c>
      <c r="JB159" s="412" t="s">
        <v>197</v>
      </c>
      <c r="JC159" s="412" t="s">
        <v>197</v>
      </c>
      <c r="JD159" s="412" t="s">
        <v>197</v>
      </c>
      <c r="JE159" s="412" t="s">
        <v>197</v>
      </c>
      <c r="JF159" s="49" t="s">
        <v>87</v>
      </c>
      <c r="JG159" s="49" t="s">
        <v>87</v>
      </c>
      <c r="JH159" s="49" t="s">
        <v>87</v>
      </c>
      <c r="JI159" s="49" t="s">
        <v>87</v>
      </c>
      <c r="JJ159" s="49">
        <v>37.700000000000003</v>
      </c>
      <c r="JK159" s="49">
        <v>24.2</v>
      </c>
      <c r="JL159" s="49">
        <v>33.9</v>
      </c>
      <c r="JM159" s="49">
        <v>23.7</v>
      </c>
      <c r="JN159" s="49">
        <v>15.2</v>
      </c>
      <c r="JO159" s="49" t="s">
        <v>87</v>
      </c>
    </row>
    <row r="160" spans="1:275">
      <c r="A160" s="45"/>
      <c r="B160" s="46" t="s">
        <v>1876</v>
      </c>
      <c r="C160" s="300" t="s">
        <v>1374</v>
      </c>
      <c r="D160" s="46" t="s">
        <v>106</v>
      </c>
      <c r="E160" s="300" t="s">
        <v>19</v>
      </c>
      <c r="F160" s="47" t="s">
        <v>197</v>
      </c>
      <c r="G160" s="47" t="s">
        <v>197</v>
      </c>
      <c r="H160" s="411">
        <v>85.9</v>
      </c>
      <c r="I160" s="411">
        <v>94.7</v>
      </c>
      <c r="J160" s="411">
        <v>118.1</v>
      </c>
      <c r="K160" s="411">
        <v>492.8</v>
      </c>
      <c r="L160" s="411">
        <v>71</v>
      </c>
      <c r="M160" s="411">
        <v>151.6</v>
      </c>
      <c r="N160" s="411">
        <v>46.2</v>
      </c>
      <c r="O160" s="412" t="s">
        <v>197</v>
      </c>
      <c r="P160" s="411">
        <v>171.4</v>
      </c>
      <c r="Q160" s="412" t="s">
        <v>197</v>
      </c>
      <c r="R160" s="411">
        <v>156</v>
      </c>
      <c r="S160" s="411">
        <v>77.3</v>
      </c>
      <c r="T160" s="411">
        <v>120.9</v>
      </c>
      <c r="U160" s="411">
        <v>101</v>
      </c>
      <c r="V160" s="411">
        <v>176.2</v>
      </c>
      <c r="W160" s="411">
        <v>150.19999999999999</v>
      </c>
      <c r="X160" s="411">
        <v>246.6</v>
      </c>
      <c r="Y160" s="411">
        <v>108.9</v>
      </c>
      <c r="Z160" s="411">
        <v>52.6</v>
      </c>
      <c r="AA160" s="411">
        <v>112.8</v>
      </c>
      <c r="AB160" s="411">
        <v>178.6</v>
      </c>
      <c r="AC160" s="411">
        <v>24</v>
      </c>
      <c r="AD160" s="411">
        <v>93.3</v>
      </c>
      <c r="AE160" s="411">
        <v>113.9</v>
      </c>
      <c r="AF160" s="411">
        <v>118.6</v>
      </c>
      <c r="AG160" s="411">
        <v>83.9</v>
      </c>
      <c r="AH160" s="411">
        <v>124.9</v>
      </c>
      <c r="AI160" s="412" t="s">
        <v>197</v>
      </c>
      <c r="AJ160" s="412" t="s">
        <v>197</v>
      </c>
      <c r="AK160" s="411">
        <v>159.1</v>
      </c>
      <c r="AL160" s="412" t="s">
        <v>197</v>
      </c>
      <c r="AM160" s="412" t="s">
        <v>197</v>
      </c>
      <c r="AN160" s="411">
        <v>13.5</v>
      </c>
      <c r="AO160" s="411">
        <v>54.4</v>
      </c>
      <c r="AP160" s="411">
        <v>53.9</v>
      </c>
      <c r="AQ160" s="411">
        <v>63.6</v>
      </c>
      <c r="AR160" s="411">
        <v>117.8</v>
      </c>
      <c r="AS160" s="412" t="s">
        <v>197</v>
      </c>
      <c r="AT160" s="411">
        <v>116.8</v>
      </c>
      <c r="AU160" s="412" t="s">
        <v>197</v>
      </c>
      <c r="AV160" s="411">
        <v>141.6</v>
      </c>
      <c r="AW160" s="412" t="s">
        <v>197</v>
      </c>
      <c r="AX160" s="411">
        <v>35.1</v>
      </c>
      <c r="AY160" s="412" t="s">
        <v>197</v>
      </c>
      <c r="AZ160" s="411">
        <v>83.4</v>
      </c>
      <c r="BA160" s="411">
        <v>111.2</v>
      </c>
      <c r="BB160" s="411">
        <v>110</v>
      </c>
      <c r="BC160" s="411">
        <v>90.8</v>
      </c>
      <c r="BD160" s="411">
        <v>84.7</v>
      </c>
      <c r="BE160" s="411">
        <v>86.1</v>
      </c>
      <c r="BF160" s="411">
        <v>71.400000000000006</v>
      </c>
      <c r="BG160" s="411">
        <v>96</v>
      </c>
      <c r="BH160" s="411">
        <v>94.2</v>
      </c>
      <c r="BI160" s="411">
        <v>160.5</v>
      </c>
      <c r="BJ160" s="411">
        <v>103.1</v>
      </c>
      <c r="BK160" s="411">
        <v>132.5</v>
      </c>
      <c r="BL160" s="411">
        <v>170.2</v>
      </c>
      <c r="BM160" s="411">
        <v>70.900000000000006</v>
      </c>
      <c r="BN160" s="411">
        <v>97.5</v>
      </c>
      <c r="BO160" s="412" t="s">
        <v>197</v>
      </c>
      <c r="BP160" s="412" t="s">
        <v>197</v>
      </c>
      <c r="BQ160" s="412" t="s">
        <v>197</v>
      </c>
      <c r="BR160" s="412" t="s">
        <v>197</v>
      </c>
      <c r="BS160" s="412" t="s">
        <v>197</v>
      </c>
      <c r="BT160" s="412" t="s">
        <v>197</v>
      </c>
      <c r="BU160" s="411">
        <v>81.2</v>
      </c>
      <c r="BV160" s="411">
        <v>174.2</v>
      </c>
      <c r="BW160" s="411">
        <v>144.69999999999999</v>
      </c>
      <c r="BX160" s="411">
        <v>153.30000000000001</v>
      </c>
      <c r="BY160" s="411">
        <v>57.3</v>
      </c>
      <c r="BZ160" s="411">
        <v>119</v>
      </c>
      <c r="CA160" s="411">
        <v>86.4</v>
      </c>
      <c r="CB160" s="411">
        <v>120.1</v>
      </c>
      <c r="CC160" s="411">
        <v>106.8</v>
      </c>
      <c r="CD160" s="411">
        <v>51.8</v>
      </c>
      <c r="CE160" s="411">
        <v>39.5</v>
      </c>
      <c r="CF160" s="411">
        <v>45.6</v>
      </c>
      <c r="CG160" s="412" t="s">
        <v>197</v>
      </c>
      <c r="CH160" s="412" t="s">
        <v>197</v>
      </c>
      <c r="CI160" s="412" t="s">
        <v>197</v>
      </c>
      <c r="CJ160" s="411">
        <v>93.4</v>
      </c>
      <c r="CK160" s="411">
        <v>76.3</v>
      </c>
      <c r="CL160" s="411">
        <v>83.4</v>
      </c>
      <c r="CM160" s="412" t="s">
        <v>197</v>
      </c>
      <c r="CN160" s="412" t="s">
        <v>197</v>
      </c>
      <c r="CO160" s="412" t="s">
        <v>197</v>
      </c>
      <c r="CP160" s="412" t="s">
        <v>197</v>
      </c>
      <c r="CQ160" s="412" t="s">
        <v>197</v>
      </c>
      <c r="CR160" s="412" t="s">
        <v>197</v>
      </c>
      <c r="CS160" s="412" t="s">
        <v>197</v>
      </c>
      <c r="CT160" s="412" t="s">
        <v>197</v>
      </c>
      <c r="CU160" s="412" t="s">
        <v>197</v>
      </c>
      <c r="CV160" s="412" t="s">
        <v>197</v>
      </c>
      <c r="CW160" s="412" t="s">
        <v>197</v>
      </c>
      <c r="CX160" s="412" t="s">
        <v>197</v>
      </c>
      <c r="CY160" s="412" t="s">
        <v>197</v>
      </c>
      <c r="CZ160" s="412" t="s">
        <v>197</v>
      </c>
      <c r="DA160" s="411">
        <v>62.4</v>
      </c>
      <c r="DB160" s="411">
        <v>110.9</v>
      </c>
      <c r="DC160" s="411">
        <v>95.7</v>
      </c>
      <c r="DD160" s="411">
        <v>131.9</v>
      </c>
      <c r="DE160" s="411">
        <v>53</v>
      </c>
      <c r="DF160" s="411">
        <v>102.2</v>
      </c>
      <c r="DG160" s="411">
        <v>75.3</v>
      </c>
      <c r="DH160" s="411">
        <v>119.5</v>
      </c>
      <c r="DI160" s="411">
        <v>104.1</v>
      </c>
      <c r="DJ160" s="411">
        <v>41.7</v>
      </c>
      <c r="DK160" s="411">
        <v>38.5</v>
      </c>
      <c r="DL160" s="411">
        <v>40</v>
      </c>
      <c r="DM160" s="411">
        <v>87.8</v>
      </c>
      <c r="DN160" s="411">
        <v>80.400000000000006</v>
      </c>
      <c r="DO160" s="411">
        <v>83.2</v>
      </c>
      <c r="DP160" s="412" t="s">
        <v>197</v>
      </c>
      <c r="DQ160" s="412" t="s">
        <v>197</v>
      </c>
      <c r="DR160" s="412" t="s">
        <v>197</v>
      </c>
      <c r="DS160" s="412" t="s">
        <v>197</v>
      </c>
      <c r="DT160" s="412" t="s">
        <v>197</v>
      </c>
      <c r="DU160" s="412" t="s">
        <v>197</v>
      </c>
      <c r="DV160" s="411">
        <v>80.599999999999994</v>
      </c>
      <c r="DW160" s="411">
        <v>299</v>
      </c>
      <c r="DX160" s="411">
        <v>222.5</v>
      </c>
      <c r="DY160" s="412" t="s">
        <v>197</v>
      </c>
      <c r="DZ160" s="412" t="s">
        <v>197</v>
      </c>
      <c r="EA160" s="412" t="s">
        <v>197</v>
      </c>
      <c r="EB160" s="412" t="s">
        <v>197</v>
      </c>
      <c r="EC160" s="412" t="s">
        <v>197</v>
      </c>
      <c r="ED160" s="412" t="s">
        <v>197</v>
      </c>
      <c r="EE160" s="412" t="s">
        <v>197</v>
      </c>
      <c r="EF160" s="412" t="s">
        <v>197</v>
      </c>
      <c r="EG160" s="412" t="s">
        <v>197</v>
      </c>
      <c r="EH160" s="412" t="s">
        <v>197</v>
      </c>
      <c r="EI160" s="412" t="s">
        <v>197</v>
      </c>
      <c r="EJ160" s="412" t="s">
        <v>197</v>
      </c>
      <c r="EK160" s="412" t="s">
        <v>197</v>
      </c>
      <c r="EL160" s="412" t="s">
        <v>197</v>
      </c>
      <c r="EM160" s="412" t="s">
        <v>197</v>
      </c>
      <c r="EN160" s="412" t="s">
        <v>197</v>
      </c>
      <c r="EO160" s="412" t="s">
        <v>197</v>
      </c>
      <c r="EP160" s="411">
        <v>82.8</v>
      </c>
      <c r="EQ160" s="411">
        <v>69</v>
      </c>
      <c r="ER160" s="411">
        <v>76.599999999999994</v>
      </c>
      <c r="ES160" s="412" t="s">
        <v>197</v>
      </c>
      <c r="ET160" s="411">
        <v>137.9</v>
      </c>
      <c r="EU160" s="412" t="s">
        <v>197</v>
      </c>
      <c r="EV160" s="411">
        <v>125.2</v>
      </c>
      <c r="EW160" s="411">
        <v>74.5</v>
      </c>
      <c r="EX160" s="411">
        <v>90.5</v>
      </c>
      <c r="EY160" s="411">
        <v>185</v>
      </c>
      <c r="EZ160" s="411">
        <v>117.1</v>
      </c>
      <c r="FA160" s="411">
        <v>139.80000000000001</v>
      </c>
      <c r="FB160" s="411">
        <v>130.9</v>
      </c>
      <c r="FC160" s="411">
        <v>14.2</v>
      </c>
      <c r="FD160" s="411">
        <v>120.8</v>
      </c>
      <c r="FE160" s="411">
        <v>158</v>
      </c>
      <c r="FF160" s="411">
        <v>142.19999999999999</v>
      </c>
      <c r="FG160" s="411">
        <v>30.3</v>
      </c>
      <c r="FH160" s="411">
        <v>60.9</v>
      </c>
      <c r="FI160" s="411">
        <v>39.299999999999997</v>
      </c>
      <c r="FJ160" s="411">
        <v>49</v>
      </c>
      <c r="FK160" s="411">
        <v>92.8</v>
      </c>
      <c r="FL160" s="411">
        <v>73.3</v>
      </c>
      <c r="FM160" s="411">
        <v>134.80000000000001</v>
      </c>
      <c r="FN160" s="411">
        <v>94.2</v>
      </c>
      <c r="FO160" s="411">
        <v>117.7</v>
      </c>
      <c r="FP160" s="411">
        <v>150.80000000000001</v>
      </c>
      <c r="FQ160" s="411">
        <v>150.9</v>
      </c>
      <c r="FR160" s="411">
        <v>150.9</v>
      </c>
      <c r="FS160" s="411">
        <v>135.19999999999999</v>
      </c>
      <c r="FT160" s="411">
        <v>94.3</v>
      </c>
      <c r="FU160" s="411">
        <v>119.8</v>
      </c>
      <c r="FV160" s="411">
        <v>157.69999999999999</v>
      </c>
      <c r="FW160" s="411">
        <v>299.60000000000002</v>
      </c>
      <c r="FX160" s="411">
        <v>130.5</v>
      </c>
      <c r="FY160" s="411">
        <v>129.4</v>
      </c>
      <c r="FZ160" s="411">
        <v>129.4</v>
      </c>
      <c r="GA160" s="411">
        <v>88.8</v>
      </c>
      <c r="GB160" s="411">
        <v>124.3</v>
      </c>
      <c r="GC160" s="411">
        <v>117.5</v>
      </c>
      <c r="GD160" s="411">
        <v>156.80000000000001</v>
      </c>
      <c r="GE160" s="411">
        <v>58.5</v>
      </c>
      <c r="GF160" s="411">
        <v>123.2</v>
      </c>
      <c r="GG160" s="411">
        <v>184.1</v>
      </c>
      <c r="GH160" s="411">
        <v>141</v>
      </c>
      <c r="GI160" s="411">
        <v>141.30000000000001</v>
      </c>
      <c r="GJ160" s="412" t="s">
        <v>197</v>
      </c>
      <c r="GK160" s="412" t="s">
        <v>197</v>
      </c>
      <c r="GL160" s="412" t="s">
        <v>197</v>
      </c>
      <c r="GM160" s="412" t="s">
        <v>197</v>
      </c>
      <c r="GN160" s="412" t="s">
        <v>197</v>
      </c>
      <c r="GO160" s="412" t="s">
        <v>197</v>
      </c>
      <c r="GP160" s="411">
        <v>67.599999999999994</v>
      </c>
      <c r="GQ160" s="411">
        <v>132.19999999999999</v>
      </c>
      <c r="GR160" s="411">
        <v>109.1</v>
      </c>
      <c r="GS160" s="411">
        <v>54.7</v>
      </c>
      <c r="GT160" s="411">
        <v>89.2</v>
      </c>
      <c r="GU160" s="411">
        <v>82.2</v>
      </c>
      <c r="GV160" s="412" t="s">
        <v>197</v>
      </c>
      <c r="GW160" s="412" t="s">
        <v>197</v>
      </c>
      <c r="GX160" s="412" t="s">
        <v>197</v>
      </c>
      <c r="GY160" s="411">
        <v>135.4</v>
      </c>
      <c r="GZ160" s="411">
        <v>97.5</v>
      </c>
      <c r="HA160" s="411">
        <v>116.1</v>
      </c>
      <c r="HB160" s="411">
        <v>109.2</v>
      </c>
      <c r="HC160" s="411">
        <v>107.2</v>
      </c>
      <c r="HD160" s="411">
        <v>107.8</v>
      </c>
      <c r="HE160" s="411">
        <v>358.1</v>
      </c>
      <c r="HF160" s="411">
        <v>174.2</v>
      </c>
      <c r="HG160" s="411">
        <v>184.3</v>
      </c>
      <c r="HH160" s="412" t="s">
        <v>197</v>
      </c>
      <c r="HI160" s="412" t="s">
        <v>197</v>
      </c>
      <c r="HJ160" s="412" t="s">
        <v>197</v>
      </c>
      <c r="HK160" s="412" t="s">
        <v>197</v>
      </c>
      <c r="HL160" s="412" t="s">
        <v>197</v>
      </c>
      <c r="HM160" s="412" t="s">
        <v>197</v>
      </c>
      <c r="HN160" s="412" t="s">
        <v>197</v>
      </c>
      <c r="HO160" s="412" t="s">
        <v>197</v>
      </c>
      <c r="HP160" s="412" t="s">
        <v>197</v>
      </c>
      <c r="HQ160" s="412" t="s">
        <v>197</v>
      </c>
      <c r="HR160" s="412" t="s">
        <v>197</v>
      </c>
      <c r="HS160" s="412" t="s">
        <v>197</v>
      </c>
      <c r="HT160" s="412" t="s">
        <v>197</v>
      </c>
      <c r="HU160" s="411">
        <v>79.900000000000006</v>
      </c>
      <c r="HV160" s="411">
        <v>104.5</v>
      </c>
      <c r="HW160" s="411">
        <v>103.1</v>
      </c>
      <c r="HX160" s="412" t="s">
        <v>197</v>
      </c>
      <c r="HY160" s="412" t="s">
        <v>197</v>
      </c>
      <c r="HZ160" s="412" t="s">
        <v>197</v>
      </c>
      <c r="IA160" s="412" t="s">
        <v>197</v>
      </c>
      <c r="IB160" s="412" t="s">
        <v>197</v>
      </c>
      <c r="IC160" s="412" t="s">
        <v>197</v>
      </c>
      <c r="ID160" s="411">
        <v>26.6</v>
      </c>
      <c r="IE160" s="412" t="s">
        <v>197</v>
      </c>
      <c r="IF160" s="412" t="s">
        <v>197</v>
      </c>
      <c r="IG160" s="411">
        <v>167.8</v>
      </c>
      <c r="IH160" s="411">
        <v>72</v>
      </c>
      <c r="II160" s="412" t="s">
        <v>197</v>
      </c>
      <c r="IJ160" s="412" t="s">
        <v>197</v>
      </c>
      <c r="IK160" s="412" t="s">
        <v>197</v>
      </c>
      <c r="IL160" s="412" t="s">
        <v>197</v>
      </c>
      <c r="IM160" s="412" t="s">
        <v>197</v>
      </c>
      <c r="IN160" s="412" t="s">
        <v>197</v>
      </c>
      <c r="IO160" s="412" t="s">
        <v>197</v>
      </c>
      <c r="IP160" s="412" t="s">
        <v>197</v>
      </c>
      <c r="IQ160" s="411">
        <v>4.2</v>
      </c>
      <c r="IR160" s="411">
        <v>62.6</v>
      </c>
      <c r="IS160" s="411">
        <v>88.4</v>
      </c>
      <c r="IT160" s="411">
        <v>78.8</v>
      </c>
      <c r="IU160" s="411">
        <v>19.8</v>
      </c>
      <c r="IV160" s="411">
        <v>22.3</v>
      </c>
      <c r="IW160" s="411">
        <v>21.8</v>
      </c>
      <c r="IX160" s="412" t="s">
        <v>197</v>
      </c>
      <c r="IY160" s="412" t="s">
        <v>197</v>
      </c>
      <c r="IZ160" s="412" t="s">
        <v>197</v>
      </c>
      <c r="JA160" s="412" t="s">
        <v>197</v>
      </c>
      <c r="JB160" s="412" t="s">
        <v>197</v>
      </c>
      <c r="JC160" s="411">
        <v>77.7</v>
      </c>
      <c r="JD160" s="411">
        <v>82.9</v>
      </c>
      <c r="JE160" s="411">
        <v>81.7</v>
      </c>
      <c r="JF160" s="48" t="s">
        <v>87</v>
      </c>
      <c r="JG160" s="48" t="s">
        <v>87</v>
      </c>
      <c r="JH160" s="48" t="s">
        <v>87</v>
      </c>
      <c r="JI160" s="48">
        <v>128.30000000000001</v>
      </c>
      <c r="JJ160" s="48">
        <v>106.4</v>
      </c>
      <c r="JK160" s="48">
        <v>79.599999999999994</v>
      </c>
      <c r="JL160" s="48">
        <v>94.8</v>
      </c>
      <c r="JM160" s="48">
        <v>84</v>
      </c>
      <c r="JN160" s="48">
        <v>84.8</v>
      </c>
      <c r="JO160" s="48" t="s">
        <v>87</v>
      </c>
    </row>
    <row r="161" spans="1:275">
      <c r="A161" s="45"/>
      <c r="B161" s="46" t="s">
        <v>1877</v>
      </c>
      <c r="C161" s="300" t="s">
        <v>1375</v>
      </c>
      <c r="D161" s="46" t="s">
        <v>106</v>
      </c>
      <c r="E161" s="300" t="s">
        <v>19</v>
      </c>
      <c r="F161" s="47" t="s">
        <v>197</v>
      </c>
      <c r="G161" s="47" t="s">
        <v>197</v>
      </c>
      <c r="H161" s="411">
        <v>74</v>
      </c>
      <c r="I161" s="411">
        <v>88.7</v>
      </c>
      <c r="J161" s="411">
        <v>80.599999999999994</v>
      </c>
      <c r="K161" s="412" t="s">
        <v>197</v>
      </c>
      <c r="L161" s="412" t="s">
        <v>197</v>
      </c>
      <c r="M161" s="412" t="s">
        <v>197</v>
      </c>
      <c r="N161" s="412" t="s">
        <v>197</v>
      </c>
      <c r="O161" s="412" t="s">
        <v>197</v>
      </c>
      <c r="P161" s="412" t="s">
        <v>197</v>
      </c>
      <c r="Q161" s="412" t="s">
        <v>197</v>
      </c>
      <c r="R161" s="412" t="s">
        <v>197</v>
      </c>
      <c r="S161" s="412" t="s">
        <v>197</v>
      </c>
      <c r="T161" s="412" t="s">
        <v>197</v>
      </c>
      <c r="U161" s="412" t="s">
        <v>197</v>
      </c>
      <c r="V161" s="412" t="s">
        <v>197</v>
      </c>
      <c r="W161" s="412" t="s">
        <v>197</v>
      </c>
      <c r="X161" s="412" t="s">
        <v>197</v>
      </c>
      <c r="Y161" s="412" t="s">
        <v>197</v>
      </c>
      <c r="Z161" s="412" t="s">
        <v>197</v>
      </c>
      <c r="AA161" s="412" t="s">
        <v>197</v>
      </c>
      <c r="AB161" s="412" t="s">
        <v>197</v>
      </c>
      <c r="AC161" s="412" t="s">
        <v>197</v>
      </c>
      <c r="AD161" s="412" t="s">
        <v>197</v>
      </c>
      <c r="AE161" s="412" t="s">
        <v>197</v>
      </c>
      <c r="AF161" s="412" t="s">
        <v>197</v>
      </c>
      <c r="AG161" s="412" t="s">
        <v>197</v>
      </c>
      <c r="AH161" s="412" t="s">
        <v>197</v>
      </c>
      <c r="AI161" s="412" t="s">
        <v>197</v>
      </c>
      <c r="AJ161" s="412" t="s">
        <v>197</v>
      </c>
      <c r="AK161" s="412" t="s">
        <v>197</v>
      </c>
      <c r="AL161" s="412" t="s">
        <v>197</v>
      </c>
      <c r="AM161" s="412" t="s">
        <v>197</v>
      </c>
      <c r="AN161" s="412" t="s">
        <v>197</v>
      </c>
      <c r="AO161" s="412" t="s">
        <v>197</v>
      </c>
      <c r="AP161" s="412" t="s">
        <v>197</v>
      </c>
      <c r="AQ161" s="412" t="s">
        <v>197</v>
      </c>
      <c r="AR161" s="412" t="s">
        <v>197</v>
      </c>
      <c r="AS161" s="412" t="s">
        <v>197</v>
      </c>
      <c r="AT161" s="412" t="s">
        <v>197</v>
      </c>
      <c r="AU161" s="412" t="s">
        <v>197</v>
      </c>
      <c r="AV161" s="412" t="s">
        <v>197</v>
      </c>
      <c r="AW161" s="412" t="s">
        <v>197</v>
      </c>
      <c r="AX161" s="412" t="s">
        <v>197</v>
      </c>
      <c r="AY161" s="412" t="s">
        <v>197</v>
      </c>
      <c r="AZ161" s="411">
        <v>59.6</v>
      </c>
      <c r="BA161" s="411">
        <v>86</v>
      </c>
      <c r="BB161" s="411">
        <v>84.8</v>
      </c>
      <c r="BC161" s="411">
        <v>84.8</v>
      </c>
      <c r="BD161" s="411">
        <v>65</v>
      </c>
      <c r="BE161" s="411">
        <v>69.7</v>
      </c>
      <c r="BF161" s="411">
        <v>64.5</v>
      </c>
      <c r="BG161" s="411">
        <v>78</v>
      </c>
      <c r="BH161" s="411">
        <v>77</v>
      </c>
      <c r="BI161" s="412" t="s">
        <v>197</v>
      </c>
      <c r="BJ161" s="412" t="s">
        <v>197</v>
      </c>
      <c r="BK161" s="412" t="s">
        <v>197</v>
      </c>
      <c r="BL161" s="412" t="s">
        <v>197</v>
      </c>
      <c r="BM161" s="412" t="s">
        <v>197</v>
      </c>
      <c r="BN161" s="412" t="s">
        <v>197</v>
      </c>
      <c r="BO161" s="412" t="s">
        <v>197</v>
      </c>
      <c r="BP161" s="412" t="s">
        <v>197</v>
      </c>
      <c r="BQ161" s="412" t="s">
        <v>197</v>
      </c>
      <c r="BR161" s="412" t="s">
        <v>197</v>
      </c>
      <c r="BS161" s="412" t="s">
        <v>197</v>
      </c>
      <c r="BT161" s="412" t="s">
        <v>197</v>
      </c>
      <c r="BU161" s="412" t="s">
        <v>197</v>
      </c>
      <c r="BV161" s="412" t="s">
        <v>197</v>
      </c>
      <c r="BW161" s="412" t="s">
        <v>197</v>
      </c>
      <c r="BX161" s="412" t="s">
        <v>197</v>
      </c>
      <c r="BY161" s="412" t="s">
        <v>197</v>
      </c>
      <c r="BZ161" s="412" t="s">
        <v>197</v>
      </c>
      <c r="CA161" s="412" t="s">
        <v>197</v>
      </c>
      <c r="CB161" s="412" t="s">
        <v>197</v>
      </c>
      <c r="CC161" s="412" t="s">
        <v>197</v>
      </c>
      <c r="CD161" s="412" t="s">
        <v>197</v>
      </c>
      <c r="CE161" s="412" t="s">
        <v>197</v>
      </c>
      <c r="CF161" s="412" t="s">
        <v>197</v>
      </c>
      <c r="CG161" s="412" t="s">
        <v>197</v>
      </c>
      <c r="CH161" s="412" t="s">
        <v>197</v>
      </c>
      <c r="CI161" s="412" t="s">
        <v>197</v>
      </c>
      <c r="CJ161" s="412" t="s">
        <v>197</v>
      </c>
      <c r="CK161" s="412" t="s">
        <v>197</v>
      </c>
      <c r="CL161" s="412" t="s">
        <v>197</v>
      </c>
      <c r="CM161" s="412" t="s">
        <v>197</v>
      </c>
      <c r="CN161" s="412" t="s">
        <v>197</v>
      </c>
      <c r="CO161" s="412" t="s">
        <v>197</v>
      </c>
      <c r="CP161" s="412" t="s">
        <v>197</v>
      </c>
      <c r="CQ161" s="412" t="s">
        <v>197</v>
      </c>
      <c r="CR161" s="412" t="s">
        <v>197</v>
      </c>
      <c r="CS161" s="412" t="s">
        <v>197</v>
      </c>
      <c r="CT161" s="412" t="s">
        <v>197</v>
      </c>
      <c r="CU161" s="412" t="s">
        <v>197</v>
      </c>
      <c r="CV161" s="412" t="s">
        <v>197</v>
      </c>
      <c r="CW161" s="412" t="s">
        <v>197</v>
      </c>
      <c r="CX161" s="412" t="s">
        <v>197</v>
      </c>
      <c r="CY161" s="412" t="s">
        <v>197</v>
      </c>
      <c r="CZ161" s="412" t="s">
        <v>197</v>
      </c>
      <c r="DA161" s="412" t="s">
        <v>197</v>
      </c>
      <c r="DB161" s="412" t="s">
        <v>197</v>
      </c>
      <c r="DC161" s="412" t="s">
        <v>197</v>
      </c>
      <c r="DD161" s="412" t="s">
        <v>197</v>
      </c>
      <c r="DE161" s="412" t="s">
        <v>197</v>
      </c>
      <c r="DF161" s="412" t="s">
        <v>197</v>
      </c>
      <c r="DG161" s="412" t="s">
        <v>197</v>
      </c>
      <c r="DH161" s="412" t="s">
        <v>197</v>
      </c>
      <c r="DI161" s="412" t="s">
        <v>197</v>
      </c>
      <c r="DJ161" s="412" t="s">
        <v>197</v>
      </c>
      <c r="DK161" s="412" t="s">
        <v>197</v>
      </c>
      <c r="DL161" s="412" t="s">
        <v>197</v>
      </c>
      <c r="DM161" s="412" t="s">
        <v>197</v>
      </c>
      <c r="DN161" s="412" t="s">
        <v>197</v>
      </c>
      <c r="DO161" s="412" t="s">
        <v>197</v>
      </c>
      <c r="DP161" s="412" t="s">
        <v>197</v>
      </c>
      <c r="DQ161" s="412" t="s">
        <v>197</v>
      </c>
      <c r="DR161" s="412" t="s">
        <v>197</v>
      </c>
      <c r="DS161" s="412" t="s">
        <v>197</v>
      </c>
      <c r="DT161" s="412" t="s">
        <v>197</v>
      </c>
      <c r="DU161" s="412" t="s">
        <v>197</v>
      </c>
      <c r="DV161" s="412" t="s">
        <v>197</v>
      </c>
      <c r="DW161" s="412" t="s">
        <v>197</v>
      </c>
      <c r="DX161" s="412" t="s">
        <v>197</v>
      </c>
      <c r="DY161" s="412" t="s">
        <v>197</v>
      </c>
      <c r="DZ161" s="412" t="s">
        <v>197</v>
      </c>
      <c r="EA161" s="412" t="s">
        <v>197</v>
      </c>
      <c r="EB161" s="412" t="s">
        <v>197</v>
      </c>
      <c r="EC161" s="412" t="s">
        <v>197</v>
      </c>
      <c r="ED161" s="412" t="s">
        <v>197</v>
      </c>
      <c r="EE161" s="412" t="s">
        <v>197</v>
      </c>
      <c r="EF161" s="412" t="s">
        <v>197</v>
      </c>
      <c r="EG161" s="412" t="s">
        <v>197</v>
      </c>
      <c r="EH161" s="412" t="s">
        <v>197</v>
      </c>
      <c r="EI161" s="412" t="s">
        <v>197</v>
      </c>
      <c r="EJ161" s="412" t="s">
        <v>197</v>
      </c>
      <c r="EK161" s="412" t="s">
        <v>197</v>
      </c>
      <c r="EL161" s="412" t="s">
        <v>197</v>
      </c>
      <c r="EM161" s="412" t="s">
        <v>197</v>
      </c>
      <c r="EN161" s="412" t="s">
        <v>197</v>
      </c>
      <c r="EO161" s="412" t="s">
        <v>197</v>
      </c>
      <c r="EP161" s="412" t="s">
        <v>197</v>
      </c>
      <c r="EQ161" s="412" t="s">
        <v>197</v>
      </c>
      <c r="ER161" s="412" t="s">
        <v>197</v>
      </c>
      <c r="ES161" s="412" t="s">
        <v>197</v>
      </c>
      <c r="ET161" s="412" t="s">
        <v>197</v>
      </c>
      <c r="EU161" s="412" t="s">
        <v>197</v>
      </c>
      <c r="EV161" s="411">
        <v>81.099999999999994</v>
      </c>
      <c r="EW161" s="411">
        <v>69.7</v>
      </c>
      <c r="EX161" s="411">
        <v>73.400000000000006</v>
      </c>
      <c r="EY161" s="412" t="s">
        <v>197</v>
      </c>
      <c r="EZ161" s="412" t="s">
        <v>197</v>
      </c>
      <c r="FA161" s="412" t="s">
        <v>197</v>
      </c>
      <c r="FB161" s="412" t="s">
        <v>197</v>
      </c>
      <c r="FC161" s="412" t="s">
        <v>197</v>
      </c>
      <c r="FD161" s="412" t="s">
        <v>197</v>
      </c>
      <c r="FE161" s="412" t="s">
        <v>197</v>
      </c>
      <c r="FF161" s="412" t="s">
        <v>197</v>
      </c>
      <c r="FG161" s="412" t="s">
        <v>197</v>
      </c>
      <c r="FH161" s="412" t="s">
        <v>197</v>
      </c>
      <c r="FI161" s="412" t="s">
        <v>197</v>
      </c>
      <c r="FJ161" s="412" t="s">
        <v>197</v>
      </c>
      <c r="FK161" s="412" t="s">
        <v>197</v>
      </c>
      <c r="FL161" s="412" t="s">
        <v>197</v>
      </c>
      <c r="FM161" s="411">
        <v>31.6</v>
      </c>
      <c r="FN161" s="411">
        <v>222.2</v>
      </c>
      <c r="FO161" s="411">
        <v>111.1</v>
      </c>
      <c r="FP161" s="412" t="s">
        <v>197</v>
      </c>
      <c r="FQ161" s="412" t="s">
        <v>197</v>
      </c>
      <c r="FR161" s="412" t="s">
        <v>197</v>
      </c>
      <c r="FS161" s="412" t="s">
        <v>197</v>
      </c>
      <c r="FT161" s="412" t="s">
        <v>197</v>
      </c>
      <c r="FU161" s="412" t="s">
        <v>197</v>
      </c>
      <c r="FV161" s="412" t="s">
        <v>197</v>
      </c>
      <c r="FW161" s="412" t="s">
        <v>197</v>
      </c>
      <c r="FX161" s="411">
        <v>121.8</v>
      </c>
      <c r="FY161" s="411">
        <v>89.6</v>
      </c>
      <c r="FZ161" s="411">
        <v>90</v>
      </c>
      <c r="GA161" s="411">
        <v>58.3</v>
      </c>
      <c r="GB161" s="411">
        <v>81.099999999999994</v>
      </c>
      <c r="GC161" s="411">
        <v>76.7</v>
      </c>
      <c r="GD161" s="412" t="s">
        <v>197</v>
      </c>
      <c r="GE161" s="412" t="s">
        <v>197</v>
      </c>
      <c r="GF161" s="412" t="s">
        <v>197</v>
      </c>
      <c r="GG161" s="412" t="s">
        <v>197</v>
      </c>
      <c r="GH161" s="412" t="s">
        <v>197</v>
      </c>
      <c r="GI161" s="412" t="s">
        <v>197</v>
      </c>
      <c r="GJ161" s="412" t="s">
        <v>197</v>
      </c>
      <c r="GK161" s="412" t="s">
        <v>197</v>
      </c>
      <c r="GL161" s="412" t="s">
        <v>197</v>
      </c>
      <c r="GM161" s="412" t="s">
        <v>197</v>
      </c>
      <c r="GN161" s="412" t="s">
        <v>197</v>
      </c>
      <c r="GO161" s="412" t="s">
        <v>197</v>
      </c>
      <c r="GP161" s="412" t="s">
        <v>197</v>
      </c>
      <c r="GQ161" s="412" t="s">
        <v>197</v>
      </c>
      <c r="GR161" s="412" t="s">
        <v>197</v>
      </c>
      <c r="GS161" s="412" t="s">
        <v>197</v>
      </c>
      <c r="GT161" s="412" t="s">
        <v>197</v>
      </c>
      <c r="GU161" s="412" t="s">
        <v>197</v>
      </c>
      <c r="GV161" s="412" t="s">
        <v>197</v>
      </c>
      <c r="GW161" s="412" t="s">
        <v>197</v>
      </c>
      <c r="GX161" s="412" t="s">
        <v>197</v>
      </c>
      <c r="GY161" s="412" t="s">
        <v>197</v>
      </c>
      <c r="GZ161" s="412" t="s">
        <v>197</v>
      </c>
      <c r="HA161" s="412" t="s">
        <v>197</v>
      </c>
      <c r="HB161" s="412" t="s">
        <v>197</v>
      </c>
      <c r="HC161" s="412" t="s">
        <v>197</v>
      </c>
      <c r="HD161" s="412" t="s">
        <v>197</v>
      </c>
      <c r="HE161" s="412" t="s">
        <v>197</v>
      </c>
      <c r="HF161" s="412" t="s">
        <v>197</v>
      </c>
      <c r="HG161" s="412" t="s">
        <v>197</v>
      </c>
      <c r="HH161" s="412" t="s">
        <v>197</v>
      </c>
      <c r="HI161" s="412" t="s">
        <v>197</v>
      </c>
      <c r="HJ161" s="412" t="s">
        <v>197</v>
      </c>
      <c r="HK161" s="412" t="s">
        <v>197</v>
      </c>
      <c r="HL161" s="412" t="s">
        <v>197</v>
      </c>
      <c r="HM161" s="412" t="s">
        <v>197</v>
      </c>
      <c r="HN161" s="412" t="s">
        <v>197</v>
      </c>
      <c r="HO161" s="412" t="s">
        <v>197</v>
      </c>
      <c r="HP161" s="412" t="s">
        <v>197</v>
      </c>
      <c r="HQ161" s="412" t="s">
        <v>197</v>
      </c>
      <c r="HR161" s="412" t="s">
        <v>197</v>
      </c>
      <c r="HS161" s="412" t="s">
        <v>197</v>
      </c>
      <c r="HT161" s="412" t="s">
        <v>197</v>
      </c>
      <c r="HU161" s="411">
        <v>5.7</v>
      </c>
      <c r="HV161" s="411">
        <v>48.3</v>
      </c>
      <c r="HW161" s="411">
        <v>45.7</v>
      </c>
      <c r="HX161" s="412" t="s">
        <v>197</v>
      </c>
      <c r="HY161" s="412" t="s">
        <v>197</v>
      </c>
      <c r="HZ161" s="412" t="s">
        <v>197</v>
      </c>
      <c r="IA161" s="412" t="s">
        <v>197</v>
      </c>
      <c r="IB161" s="412" t="s">
        <v>197</v>
      </c>
      <c r="IC161" s="412" t="s">
        <v>197</v>
      </c>
      <c r="ID161" s="412" t="s">
        <v>197</v>
      </c>
      <c r="IE161" s="412" t="s">
        <v>197</v>
      </c>
      <c r="IF161" s="412" t="s">
        <v>197</v>
      </c>
      <c r="IG161" s="412" t="s">
        <v>197</v>
      </c>
      <c r="IH161" s="411">
        <v>43.9</v>
      </c>
      <c r="II161" s="412" t="s">
        <v>197</v>
      </c>
      <c r="IJ161" s="412" t="s">
        <v>197</v>
      </c>
      <c r="IK161" s="412" t="s">
        <v>197</v>
      </c>
      <c r="IL161" s="412" t="s">
        <v>197</v>
      </c>
      <c r="IM161" s="412" t="s">
        <v>197</v>
      </c>
      <c r="IN161" s="412" t="s">
        <v>197</v>
      </c>
      <c r="IO161" s="412" t="s">
        <v>197</v>
      </c>
      <c r="IP161" s="412" t="s">
        <v>197</v>
      </c>
      <c r="IQ161" s="412" t="s">
        <v>197</v>
      </c>
      <c r="IR161" s="412" t="s">
        <v>197</v>
      </c>
      <c r="IS161" s="412" t="s">
        <v>197</v>
      </c>
      <c r="IT161" s="412" t="s">
        <v>197</v>
      </c>
      <c r="IU161" s="412" t="s">
        <v>197</v>
      </c>
      <c r="IV161" s="412" t="s">
        <v>197</v>
      </c>
      <c r="IW161" s="412" t="s">
        <v>197</v>
      </c>
      <c r="IX161" s="412" t="s">
        <v>197</v>
      </c>
      <c r="IY161" s="412" t="s">
        <v>197</v>
      </c>
      <c r="IZ161" s="412" t="s">
        <v>197</v>
      </c>
      <c r="JA161" s="412" t="s">
        <v>197</v>
      </c>
      <c r="JB161" s="412" t="s">
        <v>197</v>
      </c>
      <c r="JC161" s="412" t="s">
        <v>197</v>
      </c>
      <c r="JD161" s="412" t="s">
        <v>197</v>
      </c>
      <c r="JE161" s="412" t="s">
        <v>197</v>
      </c>
      <c r="JF161" s="49" t="s">
        <v>87</v>
      </c>
      <c r="JG161" s="49" t="s">
        <v>87</v>
      </c>
      <c r="JH161" s="49" t="s">
        <v>87</v>
      </c>
      <c r="JI161" s="49" t="s">
        <v>87</v>
      </c>
      <c r="JJ161" s="49">
        <v>127.5</v>
      </c>
      <c r="JK161" s="49">
        <v>59.1</v>
      </c>
      <c r="JL161" s="49">
        <v>64.900000000000006</v>
      </c>
      <c r="JM161" s="49">
        <v>64.8</v>
      </c>
      <c r="JN161" s="49">
        <v>44.6</v>
      </c>
      <c r="JO161" s="49" t="s">
        <v>87</v>
      </c>
    </row>
    <row r="162" spans="1:275">
      <c r="A162" s="45"/>
      <c r="B162" s="46" t="s">
        <v>1878</v>
      </c>
      <c r="C162" s="300" t="s">
        <v>1376</v>
      </c>
      <c r="D162" s="46" t="s">
        <v>106</v>
      </c>
      <c r="E162" s="300" t="s">
        <v>19</v>
      </c>
      <c r="F162" s="47" t="s">
        <v>197</v>
      </c>
      <c r="G162" s="47" t="s">
        <v>197</v>
      </c>
      <c r="H162" s="411">
        <v>86</v>
      </c>
      <c r="I162" s="411">
        <v>93</v>
      </c>
      <c r="J162" s="411">
        <v>130.4</v>
      </c>
      <c r="K162" s="411">
        <v>110.1</v>
      </c>
      <c r="L162" s="411">
        <v>80.8</v>
      </c>
      <c r="M162" s="411">
        <v>86.1</v>
      </c>
      <c r="N162" s="411">
        <v>76.099999999999994</v>
      </c>
      <c r="O162" s="411">
        <v>88.8</v>
      </c>
      <c r="P162" s="411">
        <v>74.5</v>
      </c>
      <c r="Q162" s="411">
        <v>68.5</v>
      </c>
      <c r="R162" s="411">
        <v>99.8</v>
      </c>
      <c r="S162" s="411">
        <v>90.3</v>
      </c>
      <c r="T162" s="411">
        <v>79.7</v>
      </c>
      <c r="U162" s="411">
        <v>50.9</v>
      </c>
      <c r="V162" s="412" t="s">
        <v>197</v>
      </c>
      <c r="W162" s="411">
        <v>92.1</v>
      </c>
      <c r="X162" s="411">
        <v>47</v>
      </c>
      <c r="Y162" s="411">
        <v>103.2</v>
      </c>
      <c r="Z162" s="411">
        <v>130.30000000000001</v>
      </c>
      <c r="AA162" s="411">
        <v>34.5</v>
      </c>
      <c r="AB162" s="411">
        <v>109.8</v>
      </c>
      <c r="AC162" s="411">
        <v>21.3</v>
      </c>
      <c r="AD162" s="412" t="s">
        <v>197</v>
      </c>
      <c r="AE162" s="411">
        <v>103.4</v>
      </c>
      <c r="AF162" s="411">
        <v>80.5</v>
      </c>
      <c r="AG162" s="411">
        <v>93.1</v>
      </c>
      <c r="AH162" s="411">
        <v>91.3</v>
      </c>
      <c r="AI162" s="412" t="s">
        <v>197</v>
      </c>
      <c r="AJ162" s="412" t="s">
        <v>197</v>
      </c>
      <c r="AK162" s="412" t="s">
        <v>197</v>
      </c>
      <c r="AL162" s="412" t="s">
        <v>197</v>
      </c>
      <c r="AM162" s="412" t="s">
        <v>197</v>
      </c>
      <c r="AN162" s="411">
        <v>1365.3</v>
      </c>
      <c r="AO162" s="411">
        <v>182.4</v>
      </c>
      <c r="AP162" s="411">
        <v>194.2</v>
      </c>
      <c r="AQ162" s="411">
        <v>88.5</v>
      </c>
      <c r="AR162" s="411">
        <v>184.7</v>
      </c>
      <c r="AS162" s="412" t="s">
        <v>197</v>
      </c>
      <c r="AT162" s="411">
        <v>105.6</v>
      </c>
      <c r="AU162" s="412" t="s">
        <v>197</v>
      </c>
      <c r="AV162" s="411">
        <v>146.4</v>
      </c>
      <c r="AW162" s="412" t="s">
        <v>197</v>
      </c>
      <c r="AX162" s="412" t="s">
        <v>197</v>
      </c>
      <c r="AY162" s="411">
        <v>412.1</v>
      </c>
      <c r="AZ162" s="411">
        <v>104.5</v>
      </c>
      <c r="BA162" s="411">
        <v>114.7</v>
      </c>
      <c r="BB162" s="411">
        <v>114.2</v>
      </c>
      <c r="BC162" s="411">
        <v>73.3</v>
      </c>
      <c r="BD162" s="411">
        <v>96.7</v>
      </c>
      <c r="BE162" s="411">
        <v>91.3</v>
      </c>
      <c r="BF162" s="411">
        <v>75</v>
      </c>
      <c r="BG162" s="411">
        <v>96</v>
      </c>
      <c r="BH162" s="411">
        <v>94.4</v>
      </c>
      <c r="BI162" s="411">
        <v>143.5</v>
      </c>
      <c r="BJ162" s="411">
        <v>117</v>
      </c>
      <c r="BK162" s="411">
        <v>130.6</v>
      </c>
      <c r="BL162" s="411">
        <v>11.4</v>
      </c>
      <c r="BM162" s="411">
        <v>13.2</v>
      </c>
      <c r="BN162" s="411">
        <v>12.7</v>
      </c>
      <c r="BO162" s="412" t="s">
        <v>197</v>
      </c>
      <c r="BP162" s="412" t="s">
        <v>197</v>
      </c>
      <c r="BQ162" s="412" t="s">
        <v>197</v>
      </c>
      <c r="BR162" s="412" t="s">
        <v>197</v>
      </c>
      <c r="BS162" s="412" t="s">
        <v>197</v>
      </c>
      <c r="BT162" s="412" t="s">
        <v>197</v>
      </c>
      <c r="BU162" s="412" t="s">
        <v>197</v>
      </c>
      <c r="BV162" s="412" t="s">
        <v>197</v>
      </c>
      <c r="BW162" s="412" t="s">
        <v>197</v>
      </c>
      <c r="BX162" s="412" t="s">
        <v>197</v>
      </c>
      <c r="BY162" s="412" t="s">
        <v>197</v>
      </c>
      <c r="BZ162" s="412" t="s">
        <v>197</v>
      </c>
      <c r="CA162" s="412" t="s">
        <v>197</v>
      </c>
      <c r="CB162" s="412" t="s">
        <v>197</v>
      </c>
      <c r="CC162" s="412" t="s">
        <v>197</v>
      </c>
      <c r="CD162" s="412" t="s">
        <v>197</v>
      </c>
      <c r="CE162" s="412" t="s">
        <v>197</v>
      </c>
      <c r="CF162" s="412" t="s">
        <v>197</v>
      </c>
      <c r="CG162" s="412" t="s">
        <v>197</v>
      </c>
      <c r="CH162" s="412" t="s">
        <v>197</v>
      </c>
      <c r="CI162" s="412" t="s">
        <v>197</v>
      </c>
      <c r="CJ162" s="412" t="s">
        <v>197</v>
      </c>
      <c r="CK162" s="412" t="s">
        <v>197</v>
      </c>
      <c r="CL162" s="412" t="s">
        <v>197</v>
      </c>
      <c r="CM162" s="412" t="s">
        <v>197</v>
      </c>
      <c r="CN162" s="412" t="s">
        <v>197</v>
      </c>
      <c r="CO162" s="412" t="s">
        <v>197</v>
      </c>
      <c r="CP162" s="412" t="s">
        <v>197</v>
      </c>
      <c r="CQ162" s="412" t="s">
        <v>197</v>
      </c>
      <c r="CR162" s="412" t="s">
        <v>197</v>
      </c>
      <c r="CS162" s="412" t="s">
        <v>197</v>
      </c>
      <c r="CT162" s="412" t="s">
        <v>197</v>
      </c>
      <c r="CU162" s="412" t="s">
        <v>197</v>
      </c>
      <c r="CV162" s="412" t="s">
        <v>197</v>
      </c>
      <c r="CW162" s="412" t="s">
        <v>197</v>
      </c>
      <c r="CX162" s="412" t="s">
        <v>197</v>
      </c>
      <c r="CY162" s="412" t="s">
        <v>197</v>
      </c>
      <c r="CZ162" s="412" t="s">
        <v>197</v>
      </c>
      <c r="DA162" s="412" t="s">
        <v>197</v>
      </c>
      <c r="DB162" s="412" t="s">
        <v>197</v>
      </c>
      <c r="DC162" s="412" t="s">
        <v>197</v>
      </c>
      <c r="DD162" s="412" t="s">
        <v>197</v>
      </c>
      <c r="DE162" s="412" t="s">
        <v>197</v>
      </c>
      <c r="DF162" s="412" t="s">
        <v>197</v>
      </c>
      <c r="DG162" s="412" t="s">
        <v>197</v>
      </c>
      <c r="DH162" s="412" t="s">
        <v>197</v>
      </c>
      <c r="DI162" s="412" t="s">
        <v>197</v>
      </c>
      <c r="DJ162" s="412" t="s">
        <v>197</v>
      </c>
      <c r="DK162" s="412" t="s">
        <v>197</v>
      </c>
      <c r="DL162" s="412" t="s">
        <v>197</v>
      </c>
      <c r="DM162" s="412" t="s">
        <v>197</v>
      </c>
      <c r="DN162" s="412" t="s">
        <v>197</v>
      </c>
      <c r="DO162" s="412" t="s">
        <v>197</v>
      </c>
      <c r="DP162" s="412" t="s">
        <v>197</v>
      </c>
      <c r="DQ162" s="412" t="s">
        <v>197</v>
      </c>
      <c r="DR162" s="412" t="s">
        <v>197</v>
      </c>
      <c r="DS162" s="412" t="s">
        <v>197</v>
      </c>
      <c r="DT162" s="412" t="s">
        <v>197</v>
      </c>
      <c r="DU162" s="412" t="s">
        <v>197</v>
      </c>
      <c r="DV162" s="412" t="s">
        <v>197</v>
      </c>
      <c r="DW162" s="412" t="s">
        <v>197</v>
      </c>
      <c r="DX162" s="412" t="s">
        <v>197</v>
      </c>
      <c r="DY162" s="412" t="s">
        <v>197</v>
      </c>
      <c r="DZ162" s="412" t="s">
        <v>197</v>
      </c>
      <c r="EA162" s="412" t="s">
        <v>197</v>
      </c>
      <c r="EB162" s="412" t="s">
        <v>197</v>
      </c>
      <c r="EC162" s="412" t="s">
        <v>197</v>
      </c>
      <c r="ED162" s="412" t="s">
        <v>197</v>
      </c>
      <c r="EE162" s="412" t="s">
        <v>197</v>
      </c>
      <c r="EF162" s="412" t="s">
        <v>197</v>
      </c>
      <c r="EG162" s="412" t="s">
        <v>197</v>
      </c>
      <c r="EH162" s="412" t="s">
        <v>197</v>
      </c>
      <c r="EI162" s="412" t="s">
        <v>197</v>
      </c>
      <c r="EJ162" s="412" t="s">
        <v>197</v>
      </c>
      <c r="EK162" s="412" t="s">
        <v>197</v>
      </c>
      <c r="EL162" s="412" t="s">
        <v>197</v>
      </c>
      <c r="EM162" s="412" t="s">
        <v>197</v>
      </c>
      <c r="EN162" s="412" t="s">
        <v>197</v>
      </c>
      <c r="EO162" s="412" t="s">
        <v>197</v>
      </c>
      <c r="EP162" s="412" t="s">
        <v>197</v>
      </c>
      <c r="EQ162" s="412" t="s">
        <v>197</v>
      </c>
      <c r="ER162" s="412" t="s">
        <v>197</v>
      </c>
      <c r="ES162" s="412" t="s">
        <v>197</v>
      </c>
      <c r="ET162" s="411">
        <v>74.900000000000006</v>
      </c>
      <c r="EU162" s="412" t="s">
        <v>197</v>
      </c>
      <c r="EV162" s="411">
        <v>94.9</v>
      </c>
      <c r="EW162" s="411">
        <v>65.7</v>
      </c>
      <c r="EX162" s="411">
        <v>75</v>
      </c>
      <c r="EY162" s="411">
        <v>101.3</v>
      </c>
      <c r="EZ162" s="411">
        <v>50.1</v>
      </c>
      <c r="FA162" s="411">
        <v>105.6</v>
      </c>
      <c r="FB162" s="411">
        <v>83.9</v>
      </c>
      <c r="FC162" s="411">
        <v>305.5</v>
      </c>
      <c r="FD162" s="411">
        <v>46.7</v>
      </c>
      <c r="FE162" s="411">
        <v>64.3</v>
      </c>
      <c r="FF162" s="411">
        <v>56.8</v>
      </c>
      <c r="FG162" s="411">
        <v>11.4</v>
      </c>
      <c r="FH162" s="411">
        <v>310.3</v>
      </c>
      <c r="FI162" s="411">
        <v>99.1</v>
      </c>
      <c r="FJ162" s="411">
        <v>44.3</v>
      </c>
      <c r="FK162" s="411">
        <v>106.2</v>
      </c>
      <c r="FL162" s="411">
        <v>78.7</v>
      </c>
      <c r="FM162" s="411">
        <v>59.7</v>
      </c>
      <c r="FN162" s="411">
        <v>57.5</v>
      </c>
      <c r="FO162" s="411">
        <v>58.8</v>
      </c>
      <c r="FP162" s="411">
        <v>13.4</v>
      </c>
      <c r="FQ162" s="411">
        <v>111.4</v>
      </c>
      <c r="FR162" s="411">
        <v>77.5</v>
      </c>
      <c r="FS162" s="411">
        <v>104.9</v>
      </c>
      <c r="FT162" s="411">
        <v>55.6</v>
      </c>
      <c r="FU162" s="411">
        <v>86.3</v>
      </c>
      <c r="FV162" s="411">
        <v>93.2</v>
      </c>
      <c r="FW162" s="411">
        <v>155.69999999999999</v>
      </c>
      <c r="FX162" s="411">
        <v>102.4</v>
      </c>
      <c r="FY162" s="411">
        <v>83.9</v>
      </c>
      <c r="FZ162" s="411">
        <v>84</v>
      </c>
      <c r="GA162" s="411">
        <v>86.4</v>
      </c>
      <c r="GB162" s="411">
        <v>113.1</v>
      </c>
      <c r="GC162" s="411">
        <v>108</v>
      </c>
      <c r="GD162" s="411">
        <v>7.6</v>
      </c>
      <c r="GE162" s="411">
        <v>87.6</v>
      </c>
      <c r="GF162" s="411">
        <v>34.9</v>
      </c>
      <c r="GG162" s="411">
        <v>24.8</v>
      </c>
      <c r="GH162" s="411">
        <v>57.3</v>
      </c>
      <c r="GI162" s="411">
        <v>57.1</v>
      </c>
      <c r="GJ162" s="412" t="s">
        <v>197</v>
      </c>
      <c r="GK162" s="412" t="s">
        <v>197</v>
      </c>
      <c r="GL162" s="412" t="s">
        <v>197</v>
      </c>
      <c r="GM162" s="411">
        <v>23.4</v>
      </c>
      <c r="GN162" s="411">
        <v>50</v>
      </c>
      <c r="GO162" s="411">
        <v>40.299999999999997</v>
      </c>
      <c r="GP162" s="411">
        <v>51.8</v>
      </c>
      <c r="GQ162" s="411">
        <v>102.3</v>
      </c>
      <c r="GR162" s="411">
        <v>84.3</v>
      </c>
      <c r="GS162" s="411">
        <v>41.6</v>
      </c>
      <c r="GT162" s="411">
        <v>248.6</v>
      </c>
      <c r="GU162" s="411">
        <v>206.7</v>
      </c>
      <c r="GV162" s="411">
        <v>32.1</v>
      </c>
      <c r="GW162" s="411">
        <v>78.3</v>
      </c>
      <c r="GX162" s="411">
        <v>59.4</v>
      </c>
      <c r="GY162" s="411">
        <v>98.9</v>
      </c>
      <c r="GZ162" s="411">
        <v>84.5</v>
      </c>
      <c r="HA162" s="411">
        <v>91.6</v>
      </c>
      <c r="HB162" s="411">
        <v>103.2</v>
      </c>
      <c r="HC162" s="411">
        <v>116</v>
      </c>
      <c r="HD162" s="411">
        <v>112.1</v>
      </c>
      <c r="HE162" s="412" t="s">
        <v>197</v>
      </c>
      <c r="HF162" s="411">
        <v>99.1</v>
      </c>
      <c r="HG162" s="411">
        <v>93.6</v>
      </c>
      <c r="HH162" s="411">
        <v>59.7</v>
      </c>
      <c r="HI162" s="411">
        <v>210.5</v>
      </c>
      <c r="HJ162" s="411">
        <v>182.1</v>
      </c>
      <c r="HK162" s="411">
        <v>195.9</v>
      </c>
      <c r="HL162" s="411">
        <v>238.6</v>
      </c>
      <c r="HM162" s="411">
        <v>209.6</v>
      </c>
      <c r="HN162" s="411">
        <v>217.8</v>
      </c>
      <c r="HO162" s="412" t="s">
        <v>197</v>
      </c>
      <c r="HP162" s="412" t="s">
        <v>197</v>
      </c>
      <c r="HQ162" s="412" t="s">
        <v>197</v>
      </c>
      <c r="HR162" s="412" t="s">
        <v>197</v>
      </c>
      <c r="HS162" s="412" t="s">
        <v>197</v>
      </c>
      <c r="HT162" s="412" t="s">
        <v>197</v>
      </c>
      <c r="HU162" s="411">
        <v>71.400000000000006</v>
      </c>
      <c r="HV162" s="411">
        <v>77.599999999999994</v>
      </c>
      <c r="HW162" s="411">
        <v>77.3</v>
      </c>
      <c r="HX162" s="412" t="s">
        <v>197</v>
      </c>
      <c r="HY162" s="412" t="s">
        <v>197</v>
      </c>
      <c r="HZ162" s="411">
        <v>98.3</v>
      </c>
      <c r="IA162" s="412" t="s">
        <v>197</v>
      </c>
      <c r="IB162" s="412" t="s">
        <v>197</v>
      </c>
      <c r="IC162" s="412" t="s">
        <v>197</v>
      </c>
      <c r="ID162" s="411">
        <v>31.3</v>
      </c>
      <c r="IE162" s="412" t="s">
        <v>197</v>
      </c>
      <c r="IF162" s="412" t="s">
        <v>197</v>
      </c>
      <c r="IG162" s="411">
        <v>179.8</v>
      </c>
      <c r="IH162" s="411">
        <v>70.3</v>
      </c>
      <c r="II162" s="411">
        <v>206.7</v>
      </c>
      <c r="IJ162" s="411">
        <v>185.3</v>
      </c>
      <c r="IK162" s="412" t="s">
        <v>197</v>
      </c>
      <c r="IL162" s="412" t="s">
        <v>197</v>
      </c>
      <c r="IM162" s="412" t="s">
        <v>197</v>
      </c>
      <c r="IN162" s="412" t="s">
        <v>197</v>
      </c>
      <c r="IO162" s="411">
        <v>200</v>
      </c>
      <c r="IP162" s="412" t="s">
        <v>197</v>
      </c>
      <c r="IQ162" s="411">
        <v>94.2</v>
      </c>
      <c r="IR162" s="411">
        <v>69.099999999999994</v>
      </c>
      <c r="IS162" s="411">
        <v>141.5</v>
      </c>
      <c r="IT162" s="411">
        <v>114.5</v>
      </c>
      <c r="IU162" s="411">
        <v>473.2</v>
      </c>
      <c r="IV162" s="411">
        <v>312.60000000000002</v>
      </c>
      <c r="IW162" s="411">
        <v>346.2</v>
      </c>
      <c r="IX162" s="412" t="s">
        <v>197</v>
      </c>
      <c r="IY162" s="411">
        <v>301.2</v>
      </c>
      <c r="IZ162" s="411">
        <v>331.7</v>
      </c>
      <c r="JA162" s="411">
        <v>281.89999999999998</v>
      </c>
      <c r="JB162" s="412" t="s">
        <v>197</v>
      </c>
      <c r="JC162" s="411">
        <v>40.9</v>
      </c>
      <c r="JD162" s="411">
        <v>180.9</v>
      </c>
      <c r="JE162" s="411">
        <v>148.6</v>
      </c>
      <c r="JF162" s="48" t="s">
        <v>87</v>
      </c>
      <c r="JG162" s="48" t="s">
        <v>87</v>
      </c>
      <c r="JH162" s="48" t="s">
        <v>87</v>
      </c>
      <c r="JI162" s="48">
        <v>67.3</v>
      </c>
      <c r="JJ162" s="48">
        <v>73.2</v>
      </c>
      <c r="JK162" s="48">
        <v>62.6</v>
      </c>
      <c r="JL162" s="48">
        <v>72.5</v>
      </c>
      <c r="JM162" s="48">
        <v>76</v>
      </c>
      <c r="JN162" s="48">
        <v>81.599999999999994</v>
      </c>
      <c r="JO162" s="48">
        <v>369.1</v>
      </c>
    </row>
    <row r="163" spans="1:275">
      <c r="A163" s="45"/>
      <c r="B163" s="46" t="s">
        <v>1879</v>
      </c>
      <c r="C163" s="300" t="s">
        <v>1377</v>
      </c>
      <c r="D163" s="46" t="s">
        <v>106</v>
      </c>
      <c r="E163" s="300" t="s">
        <v>19</v>
      </c>
      <c r="F163" s="47" t="s">
        <v>197</v>
      </c>
      <c r="G163" s="47" t="s">
        <v>197</v>
      </c>
      <c r="H163" s="411">
        <v>57.5</v>
      </c>
      <c r="I163" s="411">
        <v>67.599999999999994</v>
      </c>
      <c r="J163" s="411">
        <v>80.599999999999994</v>
      </c>
      <c r="K163" s="412" t="s">
        <v>197</v>
      </c>
      <c r="L163" s="412" t="s">
        <v>197</v>
      </c>
      <c r="M163" s="412" t="s">
        <v>197</v>
      </c>
      <c r="N163" s="412" t="s">
        <v>197</v>
      </c>
      <c r="O163" s="412" t="s">
        <v>197</v>
      </c>
      <c r="P163" s="412" t="s">
        <v>197</v>
      </c>
      <c r="Q163" s="412" t="s">
        <v>197</v>
      </c>
      <c r="R163" s="412" t="s">
        <v>197</v>
      </c>
      <c r="S163" s="412" t="s">
        <v>197</v>
      </c>
      <c r="T163" s="412" t="s">
        <v>197</v>
      </c>
      <c r="U163" s="412" t="s">
        <v>197</v>
      </c>
      <c r="V163" s="412" t="s">
        <v>197</v>
      </c>
      <c r="W163" s="412" t="s">
        <v>197</v>
      </c>
      <c r="X163" s="412" t="s">
        <v>197</v>
      </c>
      <c r="Y163" s="412" t="s">
        <v>197</v>
      </c>
      <c r="Z163" s="412" t="s">
        <v>197</v>
      </c>
      <c r="AA163" s="412" t="s">
        <v>197</v>
      </c>
      <c r="AB163" s="412" t="s">
        <v>197</v>
      </c>
      <c r="AC163" s="412" t="s">
        <v>197</v>
      </c>
      <c r="AD163" s="412" t="s">
        <v>197</v>
      </c>
      <c r="AE163" s="412" t="s">
        <v>197</v>
      </c>
      <c r="AF163" s="412" t="s">
        <v>197</v>
      </c>
      <c r="AG163" s="412" t="s">
        <v>197</v>
      </c>
      <c r="AH163" s="412" t="s">
        <v>197</v>
      </c>
      <c r="AI163" s="412" t="s">
        <v>197</v>
      </c>
      <c r="AJ163" s="412" t="s">
        <v>197</v>
      </c>
      <c r="AK163" s="412" t="s">
        <v>197</v>
      </c>
      <c r="AL163" s="412" t="s">
        <v>197</v>
      </c>
      <c r="AM163" s="412" t="s">
        <v>197</v>
      </c>
      <c r="AN163" s="412" t="s">
        <v>197</v>
      </c>
      <c r="AO163" s="412" t="s">
        <v>197</v>
      </c>
      <c r="AP163" s="412" t="s">
        <v>197</v>
      </c>
      <c r="AQ163" s="412" t="s">
        <v>197</v>
      </c>
      <c r="AR163" s="412" t="s">
        <v>197</v>
      </c>
      <c r="AS163" s="412" t="s">
        <v>197</v>
      </c>
      <c r="AT163" s="412" t="s">
        <v>197</v>
      </c>
      <c r="AU163" s="412" t="s">
        <v>197</v>
      </c>
      <c r="AV163" s="412" t="s">
        <v>197</v>
      </c>
      <c r="AW163" s="412" t="s">
        <v>197</v>
      </c>
      <c r="AX163" s="412" t="s">
        <v>197</v>
      </c>
      <c r="AY163" s="412" t="s">
        <v>197</v>
      </c>
      <c r="AZ163" s="411">
        <v>31.3</v>
      </c>
      <c r="BA163" s="411">
        <v>79.3</v>
      </c>
      <c r="BB163" s="411">
        <v>77.099999999999994</v>
      </c>
      <c r="BC163" s="411">
        <v>81.2</v>
      </c>
      <c r="BD163" s="411">
        <v>66.400000000000006</v>
      </c>
      <c r="BE163" s="411">
        <v>69.900000000000006</v>
      </c>
      <c r="BF163" s="411">
        <v>57.1</v>
      </c>
      <c r="BG163" s="411">
        <v>67.3</v>
      </c>
      <c r="BH163" s="411">
        <v>66.5</v>
      </c>
      <c r="BI163" s="412" t="s">
        <v>197</v>
      </c>
      <c r="BJ163" s="412" t="s">
        <v>197</v>
      </c>
      <c r="BK163" s="412" t="s">
        <v>197</v>
      </c>
      <c r="BL163" s="412" t="s">
        <v>197</v>
      </c>
      <c r="BM163" s="412" t="s">
        <v>197</v>
      </c>
      <c r="BN163" s="412" t="s">
        <v>197</v>
      </c>
      <c r="BO163" s="412" t="s">
        <v>197</v>
      </c>
      <c r="BP163" s="412" t="s">
        <v>197</v>
      </c>
      <c r="BQ163" s="412" t="s">
        <v>197</v>
      </c>
      <c r="BR163" s="412" t="s">
        <v>197</v>
      </c>
      <c r="BS163" s="412" t="s">
        <v>197</v>
      </c>
      <c r="BT163" s="412" t="s">
        <v>197</v>
      </c>
      <c r="BU163" s="412" t="s">
        <v>197</v>
      </c>
      <c r="BV163" s="412" t="s">
        <v>197</v>
      </c>
      <c r="BW163" s="412" t="s">
        <v>197</v>
      </c>
      <c r="BX163" s="412" t="s">
        <v>197</v>
      </c>
      <c r="BY163" s="412" t="s">
        <v>197</v>
      </c>
      <c r="BZ163" s="412" t="s">
        <v>197</v>
      </c>
      <c r="CA163" s="412" t="s">
        <v>197</v>
      </c>
      <c r="CB163" s="412" t="s">
        <v>197</v>
      </c>
      <c r="CC163" s="412" t="s">
        <v>197</v>
      </c>
      <c r="CD163" s="412" t="s">
        <v>197</v>
      </c>
      <c r="CE163" s="412" t="s">
        <v>197</v>
      </c>
      <c r="CF163" s="412" t="s">
        <v>197</v>
      </c>
      <c r="CG163" s="412" t="s">
        <v>197</v>
      </c>
      <c r="CH163" s="412" t="s">
        <v>197</v>
      </c>
      <c r="CI163" s="412" t="s">
        <v>197</v>
      </c>
      <c r="CJ163" s="412" t="s">
        <v>197</v>
      </c>
      <c r="CK163" s="412" t="s">
        <v>197</v>
      </c>
      <c r="CL163" s="412" t="s">
        <v>197</v>
      </c>
      <c r="CM163" s="412" t="s">
        <v>197</v>
      </c>
      <c r="CN163" s="412" t="s">
        <v>197</v>
      </c>
      <c r="CO163" s="412" t="s">
        <v>197</v>
      </c>
      <c r="CP163" s="412" t="s">
        <v>197</v>
      </c>
      <c r="CQ163" s="412" t="s">
        <v>197</v>
      </c>
      <c r="CR163" s="412" t="s">
        <v>197</v>
      </c>
      <c r="CS163" s="412" t="s">
        <v>197</v>
      </c>
      <c r="CT163" s="412" t="s">
        <v>197</v>
      </c>
      <c r="CU163" s="412" t="s">
        <v>197</v>
      </c>
      <c r="CV163" s="412" t="s">
        <v>197</v>
      </c>
      <c r="CW163" s="412" t="s">
        <v>197</v>
      </c>
      <c r="CX163" s="412" t="s">
        <v>197</v>
      </c>
      <c r="CY163" s="412" t="s">
        <v>197</v>
      </c>
      <c r="CZ163" s="412" t="s">
        <v>197</v>
      </c>
      <c r="DA163" s="412" t="s">
        <v>197</v>
      </c>
      <c r="DB163" s="412" t="s">
        <v>197</v>
      </c>
      <c r="DC163" s="412" t="s">
        <v>197</v>
      </c>
      <c r="DD163" s="412" t="s">
        <v>197</v>
      </c>
      <c r="DE163" s="412" t="s">
        <v>197</v>
      </c>
      <c r="DF163" s="412" t="s">
        <v>197</v>
      </c>
      <c r="DG163" s="412" t="s">
        <v>197</v>
      </c>
      <c r="DH163" s="412" t="s">
        <v>197</v>
      </c>
      <c r="DI163" s="412" t="s">
        <v>197</v>
      </c>
      <c r="DJ163" s="412" t="s">
        <v>197</v>
      </c>
      <c r="DK163" s="412" t="s">
        <v>197</v>
      </c>
      <c r="DL163" s="412" t="s">
        <v>197</v>
      </c>
      <c r="DM163" s="412" t="s">
        <v>197</v>
      </c>
      <c r="DN163" s="412" t="s">
        <v>197</v>
      </c>
      <c r="DO163" s="412" t="s">
        <v>197</v>
      </c>
      <c r="DP163" s="412" t="s">
        <v>197</v>
      </c>
      <c r="DQ163" s="412" t="s">
        <v>197</v>
      </c>
      <c r="DR163" s="412" t="s">
        <v>197</v>
      </c>
      <c r="DS163" s="412" t="s">
        <v>197</v>
      </c>
      <c r="DT163" s="412" t="s">
        <v>197</v>
      </c>
      <c r="DU163" s="412" t="s">
        <v>197</v>
      </c>
      <c r="DV163" s="412" t="s">
        <v>197</v>
      </c>
      <c r="DW163" s="412" t="s">
        <v>197</v>
      </c>
      <c r="DX163" s="412" t="s">
        <v>197</v>
      </c>
      <c r="DY163" s="412" t="s">
        <v>197</v>
      </c>
      <c r="DZ163" s="412" t="s">
        <v>197</v>
      </c>
      <c r="EA163" s="412" t="s">
        <v>197</v>
      </c>
      <c r="EB163" s="412" t="s">
        <v>197</v>
      </c>
      <c r="EC163" s="412" t="s">
        <v>197</v>
      </c>
      <c r="ED163" s="412" t="s">
        <v>197</v>
      </c>
      <c r="EE163" s="412" t="s">
        <v>197</v>
      </c>
      <c r="EF163" s="412" t="s">
        <v>197</v>
      </c>
      <c r="EG163" s="412" t="s">
        <v>197</v>
      </c>
      <c r="EH163" s="412" t="s">
        <v>197</v>
      </c>
      <c r="EI163" s="412" t="s">
        <v>197</v>
      </c>
      <c r="EJ163" s="412" t="s">
        <v>197</v>
      </c>
      <c r="EK163" s="412" t="s">
        <v>197</v>
      </c>
      <c r="EL163" s="412" t="s">
        <v>197</v>
      </c>
      <c r="EM163" s="412" t="s">
        <v>197</v>
      </c>
      <c r="EN163" s="412" t="s">
        <v>197</v>
      </c>
      <c r="EO163" s="412" t="s">
        <v>197</v>
      </c>
      <c r="EP163" s="412" t="s">
        <v>197</v>
      </c>
      <c r="EQ163" s="412" t="s">
        <v>197</v>
      </c>
      <c r="ER163" s="412" t="s">
        <v>197</v>
      </c>
      <c r="ES163" s="412" t="s">
        <v>197</v>
      </c>
      <c r="ET163" s="412" t="s">
        <v>197</v>
      </c>
      <c r="EU163" s="412" t="s">
        <v>197</v>
      </c>
      <c r="EV163" s="411">
        <v>74.3</v>
      </c>
      <c r="EW163" s="411">
        <v>76</v>
      </c>
      <c r="EX163" s="411">
        <v>75.5</v>
      </c>
      <c r="EY163" s="412" t="s">
        <v>197</v>
      </c>
      <c r="EZ163" s="412" t="s">
        <v>197</v>
      </c>
      <c r="FA163" s="412" t="s">
        <v>197</v>
      </c>
      <c r="FB163" s="412" t="s">
        <v>197</v>
      </c>
      <c r="FC163" s="412" t="s">
        <v>197</v>
      </c>
      <c r="FD163" s="412" t="s">
        <v>197</v>
      </c>
      <c r="FE163" s="412" t="s">
        <v>197</v>
      </c>
      <c r="FF163" s="412" t="s">
        <v>197</v>
      </c>
      <c r="FG163" s="412" t="s">
        <v>197</v>
      </c>
      <c r="FH163" s="412" t="s">
        <v>197</v>
      </c>
      <c r="FI163" s="412" t="s">
        <v>197</v>
      </c>
      <c r="FJ163" s="412" t="s">
        <v>197</v>
      </c>
      <c r="FK163" s="412" t="s">
        <v>197</v>
      </c>
      <c r="FL163" s="412" t="s">
        <v>197</v>
      </c>
      <c r="FM163" s="411">
        <v>33.4</v>
      </c>
      <c r="FN163" s="411">
        <v>91.5</v>
      </c>
      <c r="FO163" s="411">
        <v>57.7</v>
      </c>
      <c r="FP163" s="412" t="s">
        <v>197</v>
      </c>
      <c r="FQ163" s="412" t="s">
        <v>197</v>
      </c>
      <c r="FR163" s="412" t="s">
        <v>197</v>
      </c>
      <c r="FS163" s="411">
        <v>43.3</v>
      </c>
      <c r="FT163" s="411">
        <v>54.3</v>
      </c>
      <c r="FU163" s="411">
        <v>47.4</v>
      </c>
      <c r="FV163" s="412" t="s">
        <v>197</v>
      </c>
      <c r="FW163" s="412" t="s">
        <v>197</v>
      </c>
      <c r="FX163" s="411">
        <v>129.19999999999999</v>
      </c>
      <c r="FY163" s="411">
        <v>213.2</v>
      </c>
      <c r="FZ163" s="411">
        <v>212.3</v>
      </c>
      <c r="GA163" s="411">
        <v>75.3</v>
      </c>
      <c r="GB163" s="411">
        <v>94.6</v>
      </c>
      <c r="GC163" s="411">
        <v>90.9</v>
      </c>
      <c r="GD163" s="412" t="s">
        <v>197</v>
      </c>
      <c r="GE163" s="412" t="s">
        <v>197</v>
      </c>
      <c r="GF163" s="412" t="s">
        <v>197</v>
      </c>
      <c r="GG163" s="412" t="s">
        <v>197</v>
      </c>
      <c r="GH163" s="412" t="s">
        <v>197</v>
      </c>
      <c r="GI163" s="412" t="s">
        <v>197</v>
      </c>
      <c r="GJ163" s="412" t="s">
        <v>197</v>
      </c>
      <c r="GK163" s="412" t="s">
        <v>197</v>
      </c>
      <c r="GL163" s="412" t="s">
        <v>197</v>
      </c>
      <c r="GM163" s="412" t="s">
        <v>197</v>
      </c>
      <c r="GN163" s="412" t="s">
        <v>197</v>
      </c>
      <c r="GO163" s="412" t="s">
        <v>197</v>
      </c>
      <c r="GP163" s="412" t="s">
        <v>197</v>
      </c>
      <c r="GQ163" s="412" t="s">
        <v>197</v>
      </c>
      <c r="GR163" s="412" t="s">
        <v>197</v>
      </c>
      <c r="GS163" s="412" t="s">
        <v>197</v>
      </c>
      <c r="GT163" s="412" t="s">
        <v>197</v>
      </c>
      <c r="GU163" s="412" t="s">
        <v>197</v>
      </c>
      <c r="GV163" s="412" t="s">
        <v>197</v>
      </c>
      <c r="GW163" s="412" t="s">
        <v>197</v>
      </c>
      <c r="GX163" s="412" t="s">
        <v>197</v>
      </c>
      <c r="GY163" s="412" t="s">
        <v>197</v>
      </c>
      <c r="GZ163" s="412" t="s">
        <v>197</v>
      </c>
      <c r="HA163" s="412" t="s">
        <v>197</v>
      </c>
      <c r="HB163" s="412" t="s">
        <v>197</v>
      </c>
      <c r="HC163" s="412" t="s">
        <v>197</v>
      </c>
      <c r="HD163" s="412" t="s">
        <v>197</v>
      </c>
      <c r="HE163" s="412" t="s">
        <v>197</v>
      </c>
      <c r="HF163" s="412" t="s">
        <v>197</v>
      </c>
      <c r="HG163" s="412" t="s">
        <v>197</v>
      </c>
      <c r="HH163" s="412" t="s">
        <v>197</v>
      </c>
      <c r="HI163" s="412" t="s">
        <v>197</v>
      </c>
      <c r="HJ163" s="412" t="s">
        <v>197</v>
      </c>
      <c r="HK163" s="412" t="s">
        <v>197</v>
      </c>
      <c r="HL163" s="412" t="s">
        <v>197</v>
      </c>
      <c r="HM163" s="412" t="s">
        <v>197</v>
      </c>
      <c r="HN163" s="412" t="s">
        <v>197</v>
      </c>
      <c r="HO163" s="412" t="s">
        <v>197</v>
      </c>
      <c r="HP163" s="412" t="s">
        <v>197</v>
      </c>
      <c r="HQ163" s="412" t="s">
        <v>197</v>
      </c>
      <c r="HR163" s="412" t="s">
        <v>197</v>
      </c>
      <c r="HS163" s="412" t="s">
        <v>197</v>
      </c>
      <c r="HT163" s="412" t="s">
        <v>197</v>
      </c>
      <c r="HU163" s="411">
        <v>4.9000000000000004</v>
      </c>
      <c r="HV163" s="411">
        <v>121.7</v>
      </c>
      <c r="HW163" s="411">
        <v>114.6</v>
      </c>
      <c r="HX163" s="412" t="s">
        <v>197</v>
      </c>
      <c r="HY163" s="412" t="s">
        <v>197</v>
      </c>
      <c r="HZ163" s="412" t="s">
        <v>197</v>
      </c>
      <c r="IA163" s="412" t="s">
        <v>197</v>
      </c>
      <c r="IB163" s="412" t="s">
        <v>197</v>
      </c>
      <c r="IC163" s="412" t="s">
        <v>197</v>
      </c>
      <c r="ID163" s="412" t="s">
        <v>197</v>
      </c>
      <c r="IE163" s="412" t="s">
        <v>197</v>
      </c>
      <c r="IF163" s="412" t="s">
        <v>197</v>
      </c>
      <c r="IG163" s="412" t="s">
        <v>197</v>
      </c>
      <c r="IH163" s="411">
        <v>34.4</v>
      </c>
      <c r="II163" s="412" t="s">
        <v>197</v>
      </c>
      <c r="IJ163" s="412" t="s">
        <v>197</v>
      </c>
      <c r="IK163" s="412" t="s">
        <v>197</v>
      </c>
      <c r="IL163" s="412" t="s">
        <v>197</v>
      </c>
      <c r="IM163" s="412" t="s">
        <v>197</v>
      </c>
      <c r="IN163" s="412" t="s">
        <v>197</v>
      </c>
      <c r="IO163" s="412" t="s">
        <v>197</v>
      </c>
      <c r="IP163" s="412" t="s">
        <v>197</v>
      </c>
      <c r="IQ163" s="412" t="s">
        <v>197</v>
      </c>
      <c r="IR163" s="412" t="s">
        <v>197</v>
      </c>
      <c r="IS163" s="412" t="s">
        <v>197</v>
      </c>
      <c r="IT163" s="412" t="s">
        <v>197</v>
      </c>
      <c r="IU163" s="412" t="s">
        <v>197</v>
      </c>
      <c r="IV163" s="412" t="s">
        <v>197</v>
      </c>
      <c r="IW163" s="412" t="s">
        <v>197</v>
      </c>
      <c r="IX163" s="412" t="s">
        <v>197</v>
      </c>
      <c r="IY163" s="412" t="s">
        <v>197</v>
      </c>
      <c r="IZ163" s="412" t="s">
        <v>197</v>
      </c>
      <c r="JA163" s="412" t="s">
        <v>197</v>
      </c>
      <c r="JB163" s="412" t="s">
        <v>197</v>
      </c>
      <c r="JC163" s="412" t="s">
        <v>197</v>
      </c>
      <c r="JD163" s="412" t="s">
        <v>197</v>
      </c>
      <c r="JE163" s="412" t="s">
        <v>197</v>
      </c>
      <c r="JF163" s="49" t="s">
        <v>87</v>
      </c>
      <c r="JG163" s="49" t="s">
        <v>87</v>
      </c>
      <c r="JH163" s="49" t="s">
        <v>87</v>
      </c>
      <c r="JI163" s="49" t="s">
        <v>87</v>
      </c>
      <c r="JJ163" s="49">
        <v>28</v>
      </c>
      <c r="JK163" s="49">
        <v>26</v>
      </c>
      <c r="JL163" s="49">
        <v>33.799999999999997</v>
      </c>
      <c r="JM163" s="49">
        <v>43.6</v>
      </c>
      <c r="JN163" s="49">
        <v>44.9</v>
      </c>
      <c r="JO163" s="49" t="s">
        <v>87</v>
      </c>
    </row>
    <row r="164" spans="1:275">
      <c r="A164" s="45"/>
      <c r="B164" s="46" t="s">
        <v>1880</v>
      </c>
      <c r="C164" s="300" t="s">
        <v>1378</v>
      </c>
      <c r="D164" s="46" t="s">
        <v>107</v>
      </c>
      <c r="E164" s="300" t="s">
        <v>20</v>
      </c>
      <c r="F164" s="47" t="s">
        <v>197</v>
      </c>
      <c r="G164" s="47" t="s">
        <v>197</v>
      </c>
      <c r="H164" s="411">
        <v>127.6</v>
      </c>
      <c r="I164" s="411">
        <v>127.7</v>
      </c>
      <c r="J164" s="411">
        <v>122.2</v>
      </c>
      <c r="K164" s="411">
        <v>56.6</v>
      </c>
      <c r="L164" s="411">
        <v>110.7</v>
      </c>
      <c r="M164" s="411">
        <v>174.7</v>
      </c>
      <c r="N164" s="411">
        <v>122.6</v>
      </c>
      <c r="O164" s="411">
        <v>137.1</v>
      </c>
      <c r="P164" s="411">
        <v>167.5</v>
      </c>
      <c r="Q164" s="411">
        <v>60.2</v>
      </c>
      <c r="R164" s="411">
        <v>161.9</v>
      </c>
      <c r="S164" s="411">
        <v>98.9</v>
      </c>
      <c r="T164" s="411">
        <v>152.1</v>
      </c>
      <c r="U164" s="412" t="s">
        <v>197</v>
      </c>
      <c r="V164" s="411">
        <v>56.6</v>
      </c>
      <c r="W164" s="411">
        <v>127.6</v>
      </c>
      <c r="X164" s="411">
        <v>171.5</v>
      </c>
      <c r="Y164" s="411">
        <v>135.5</v>
      </c>
      <c r="Z164" s="411">
        <v>100.9</v>
      </c>
      <c r="AA164" s="411">
        <v>74.400000000000006</v>
      </c>
      <c r="AB164" s="411">
        <v>76.599999999999994</v>
      </c>
      <c r="AC164" s="411">
        <v>79</v>
      </c>
      <c r="AD164" s="412" t="s">
        <v>197</v>
      </c>
      <c r="AE164" s="411">
        <v>91.4</v>
      </c>
      <c r="AF164" s="411">
        <v>126.1</v>
      </c>
      <c r="AG164" s="411">
        <v>48</v>
      </c>
      <c r="AH164" s="411">
        <v>102.9</v>
      </c>
      <c r="AI164" s="412" t="s">
        <v>197</v>
      </c>
      <c r="AJ164" s="411">
        <v>137.1</v>
      </c>
      <c r="AK164" s="411">
        <v>37.5</v>
      </c>
      <c r="AL164" s="412" t="s">
        <v>197</v>
      </c>
      <c r="AM164" s="411">
        <v>107.2</v>
      </c>
      <c r="AN164" s="411">
        <v>64.400000000000006</v>
      </c>
      <c r="AO164" s="411">
        <v>54.2</v>
      </c>
      <c r="AP164" s="411">
        <v>54.3</v>
      </c>
      <c r="AQ164" s="411">
        <v>39.700000000000003</v>
      </c>
      <c r="AR164" s="411">
        <v>75.5</v>
      </c>
      <c r="AS164" s="412" t="s">
        <v>197</v>
      </c>
      <c r="AT164" s="411">
        <v>120.9</v>
      </c>
      <c r="AU164" s="412" t="s">
        <v>197</v>
      </c>
      <c r="AV164" s="411">
        <v>96.9</v>
      </c>
      <c r="AW164" s="412" t="s">
        <v>197</v>
      </c>
      <c r="AX164" s="412" t="s">
        <v>197</v>
      </c>
      <c r="AY164" s="411">
        <v>68.8</v>
      </c>
      <c r="AZ164" s="411">
        <v>100.4</v>
      </c>
      <c r="BA164" s="411">
        <v>111.7</v>
      </c>
      <c r="BB164" s="411">
        <v>111.2</v>
      </c>
      <c r="BC164" s="411">
        <v>77.3</v>
      </c>
      <c r="BD164" s="411">
        <v>91.8</v>
      </c>
      <c r="BE164" s="411">
        <v>88.6</v>
      </c>
      <c r="BF164" s="411">
        <v>111.6</v>
      </c>
      <c r="BG164" s="411">
        <v>127.9</v>
      </c>
      <c r="BH164" s="411">
        <v>126.7</v>
      </c>
      <c r="BI164" s="411">
        <v>173.3</v>
      </c>
      <c r="BJ164" s="411">
        <v>132.69999999999999</v>
      </c>
      <c r="BK164" s="411">
        <v>153.5</v>
      </c>
      <c r="BL164" s="411">
        <v>152</v>
      </c>
      <c r="BM164" s="411">
        <v>125.9</v>
      </c>
      <c r="BN164" s="411">
        <v>132.9</v>
      </c>
      <c r="BO164" s="412" t="s">
        <v>197</v>
      </c>
      <c r="BP164" s="411">
        <v>150</v>
      </c>
      <c r="BQ164" s="411">
        <v>172.3</v>
      </c>
      <c r="BR164" s="411">
        <v>106.1</v>
      </c>
      <c r="BS164" s="411">
        <v>132.1</v>
      </c>
      <c r="BT164" s="411">
        <v>120.1</v>
      </c>
      <c r="BU164" s="411">
        <v>43.7</v>
      </c>
      <c r="BV164" s="411">
        <v>75.2</v>
      </c>
      <c r="BW164" s="411">
        <v>65.400000000000006</v>
      </c>
      <c r="BX164" s="411">
        <v>79</v>
      </c>
      <c r="BY164" s="411">
        <v>99.4</v>
      </c>
      <c r="BZ164" s="411">
        <v>86.4</v>
      </c>
      <c r="CA164" s="411">
        <v>91.9</v>
      </c>
      <c r="CB164" s="411">
        <v>94.1</v>
      </c>
      <c r="CC164" s="411">
        <v>93.3</v>
      </c>
      <c r="CD164" s="411">
        <v>187.6</v>
      </c>
      <c r="CE164" s="411">
        <v>245.9</v>
      </c>
      <c r="CF164" s="411">
        <v>217.5</v>
      </c>
      <c r="CG164" s="412" t="s">
        <v>197</v>
      </c>
      <c r="CH164" s="412" t="s">
        <v>197</v>
      </c>
      <c r="CI164" s="412" t="s">
        <v>197</v>
      </c>
      <c r="CJ164" s="411">
        <v>166.2</v>
      </c>
      <c r="CK164" s="411">
        <v>150.1</v>
      </c>
      <c r="CL164" s="411">
        <v>156.69999999999999</v>
      </c>
      <c r="CM164" s="412" t="s">
        <v>197</v>
      </c>
      <c r="CN164" s="412" t="s">
        <v>197</v>
      </c>
      <c r="CO164" s="412" t="s">
        <v>197</v>
      </c>
      <c r="CP164" s="412" t="s">
        <v>197</v>
      </c>
      <c r="CQ164" s="412" t="s">
        <v>197</v>
      </c>
      <c r="CR164" s="412" t="s">
        <v>197</v>
      </c>
      <c r="CS164" s="412" t="s">
        <v>197</v>
      </c>
      <c r="CT164" s="411">
        <v>91.3</v>
      </c>
      <c r="CU164" s="411">
        <v>107.1</v>
      </c>
      <c r="CV164" s="411">
        <v>100.4</v>
      </c>
      <c r="CW164" s="411">
        <v>110.4</v>
      </c>
      <c r="CX164" s="411">
        <v>118.4</v>
      </c>
      <c r="CY164" s="411">
        <v>114.9</v>
      </c>
      <c r="CZ164" s="411">
        <v>120.2</v>
      </c>
      <c r="DA164" s="411">
        <v>35.6</v>
      </c>
      <c r="DB164" s="411">
        <v>59.9</v>
      </c>
      <c r="DC164" s="411">
        <v>52.4</v>
      </c>
      <c r="DD164" s="411">
        <v>76</v>
      </c>
      <c r="DE164" s="411">
        <v>81.2</v>
      </c>
      <c r="DF164" s="411">
        <v>78</v>
      </c>
      <c r="DG164" s="411">
        <v>87.5</v>
      </c>
      <c r="DH164" s="411">
        <v>85.2</v>
      </c>
      <c r="DI164" s="411">
        <v>86</v>
      </c>
      <c r="DJ164" s="411">
        <v>199.6</v>
      </c>
      <c r="DK164" s="411">
        <v>262</v>
      </c>
      <c r="DL164" s="411">
        <v>233.2</v>
      </c>
      <c r="DM164" s="411">
        <v>150.5</v>
      </c>
      <c r="DN164" s="411">
        <v>152.80000000000001</v>
      </c>
      <c r="DO164" s="411">
        <v>151.9</v>
      </c>
      <c r="DP164" s="412" t="s">
        <v>197</v>
      </c>
      <c r="DQ164" s="412" t="s">
        <v>197</v>
      </c>
      <c r="DR164" s="412" t="s">
        <v>197</v>
      </c>
      <c r="DS164" s="411">
        <v>58</v>
      </c>
      <c r="DT164" s="411">
        <v>123.8</v>
      </c>
      <c r="DU164" s="411">
        <v>99.5</v>
      </c>
      <c r="DV164" s="411">
        <v>86.5</v>
      </c>
      <c r="DW164" s="411">
        <v>85.8</v>
      </c>
      <c r="DX164" s="411">
        <v>86.1</v>
      </c>
      <c r="DY164" s="411">
        <v>116</v>
      </c>
      <c r="DZ164" s="411">
        <v>283.39999999999998</v>
      </c>
      <c r="EA164" s="411">
        <v>189.2</v>
      </c>
      <c r="EB164" s="411">
        <v>53.6</v>
      </c>
      <c r="EC164" s="411">
        <v>126.9</v>
      </c>
      <c r="ED164" s="411">
        <v>106.8</v>
      </c>
      <c r="EE164" s="411">
        <v>337.3</v>
      </c>
      <c r="EF164" s="411">
        <v>184.3</v>
      </c>
      <c r="EG164" s="411">
        <v>187.2</v>
      </c>
      <c r="EH164" s="411">
        <v>186</v>
      </c>
      <c r="EI164" s="411">
        <v>14.6</v>
      </c>
      <c r="EJ164" s="411">
        <v>106.3</v>
      </c>
      <c r="EK164" s="411">
        <v>74.099999999999994</v>
      </c>
      <c r="EL164" s="412" t="s">
        <v>197</v>
      </c>
      <c r="EM164" s="411">
        <v>240.6</v>
      </c>
      <c r="EN164" s="411">
        <v>309.8</v>
      </c>
      <c r="EO164" s="411">
        <v>274.89999999999998</v>
      </c>
      <c r="EP164" s="411">
        <v>89.7</v>
      </c>
      <c r="EQ164" s="411">
        <v>131.80000000000001</v>
      </c>
      <c r="ER164" s="411">
        <v>108.3</v>
      </c>
      <c r="ES164" s="412" t="s">
        <v>197</v>
      </c>
      <c r="ET164" s="411">
        <v>150.69999999999999</v>
      </c>
      <c r="EU164" s="411">
        <v>180.3</v>
      </c>
      <c r="EV164" s="411">
        <v>107.9</v>
      </c>
      <c r="EW164" s="411">
        <v>95.9</v>
      </c>
      <c r="EX164" s="411">
        <v>99.6</v>
      </c>
      <c r="EY164" s="411">
        <v>119</v>
      </c>
      <c r="EZ164" s="411">
        <v>43.8</v>
      </c>
      <c r="FA164" s="411">
        <v>122.2</v>
      </c>
      <c r="FB164" s="411">
        <v>91.4</v>
      </c>
      <c r="FC164" s="411">
        <v>233.5</v>
      </c>
      <c r="FD164" s="411">
        <v>57.8</v>
      </c>
      <c r="FE164" s="411">
        <v>104.6</v>
      </c>
      <c r="FF164" s="411">
        <v>84.7</v>
      </c>
      <c r="FG164" s="411">
        <v>79.5</v>
      </c>
      <c r="FH164" s="411">
        <v>457.7</v>
      </c>
      <c r="FI164" s="411">
        <v>191.2</v>
      </c>
      <c r="FJ164" s="411">
        <v>139.30000000000001</v>
      </c>
      <c r="FK164" s="411">
        <v>154.5</v>
      </c>
      <c r="FL164" s="411">
        <v>147.69999999999999</v>
      </c>
      <c r="FM164" s="411">
        <v>137.1</v>
      </c>
      <c r="FN164" s="411">
        <v>135.4</v>
      </c>
      <c r="FO164" s="411">
        <v>136.4</v>
      </c>
      <c r="FP164" s="411">
        <v>12.9</v>
      </c>
      <c r="FQ164" s="411">
        <v>106.9</v>
      </c>
      <c r="FR164" s="411">
        <v>74.3</v>
      </c>
      <c r="FS164" s="411">
        <v>149</v>
      </c>
      <c r="FT164" s="411">
        <v>135.9</v>
      </c>
      <c r="FU164" s="411">
        <v>144.1</v>
      </c>
      <c r="FV164" s="411">
        <v>91.3</v>
      </c>
      <c r="FW164" s="411">
        <v>13.7</v>
      </c>
      <c r="FX164" s="411">
        <v>133.30000000000001</v>
      </c>
      <c r="FY164" s="411">
        <v>104.3</v>
      </c>
      <c r="FZ164" s="411">
        <v>104.5</v>
      </c>
      <c r="GA164" s="411">
        <v>105.7</v>
      </c>
      <c r="GB164" s="411">
        <v>100.4</v>
      </c>
      <c r="GC164" s="411">
        <v>101.4</v>
      </c>
      <c r="GD164" s="411">
        <v>285.89999999999998</v>
      </c>
      <c r="GE164" s="411">
        <v>102.2</v>
      </c>
      <c r="GF164" s="411">
        <v>222.6</v>
      </c>
      <c r="GG164" s="412" t="s">
        <v>197</v>
      </c>
      <c r="GH164" s="411">
        <v>27.7</v>
      </c>
      <c r="GI164" s="411">
        <v>27.6</v>
      </c>
      <c r="GJ164" s="412" t="s">
        <v>197</v>
      </c>
      <c r="GK164" s="412" t="s">
        <v>197</v>
      </c>
      <c r="GL164" s="412" t="s">
        <v>197</v>
      </c>
      <c r="GM164" s="411">
        <v>131.6</v>
      </c>
      <c r="GN164" s="411">
        <v>73.7</v>
      </c>
      <c r="GO164" s="411">
        <v>94.5</v>
      </c>
      <c r="GP164" s="411">
        <v>135.30000000000001</v>
      </c>
      <c r="GQ164" s="411">
        <v>145.69999999999999</v>
      </c>
      <c r="GR164" s="411">
        <v>142</v>
      </c>
      <c r="GS164" s="412" t="s">
        <v>197</v>
      </c>
      <c r="GT164" s="411">
        <v>154.6</v>
      </c>
      <c r="GU164" s="411">
        <v>123.4</v>
      </c>
      <c r="GV164" s="411">
        <v>103.6</v>
      </c>
      <c r="GW164" s="411">
        <v>100.1</v>
      </c>
      <c r="GX164" s="411">
        <v>101.5</v>
      </c>
      <c r="GY164" s="411">
        <v>119.3</v>
      </c>
      <c r="GZ164" s="411">
        <v>116.2</v>
      </c>
      <c r="HA164" s="411">
        <v>117.8</v>
      </c>
      <c r="HB164" s="411">
        <v>96.9</v>
      </c>
      <c r="HC164" s="411">
        <v>101.8</v>
      </c>
      <c r="HD164" s="411">
        <v>100.3</v>
      </c>
      <c r="HE164" s="411">
        <v>122.7</v>
      </c>
      <c r="HF164" s="411">
        <v>128.1</v>
      </c>
      <c r="HG164" s="411">
        <v>127.8</v>
      </c>
      <c r="HH164" s="411">
        <v>23.2</v>
      </c>
      <c r="HI164" s="411">
        <v>137.80000000000001</v>
      </c>
      <c r="HJ164" s="411">
        <v>127.3</v>
      </c>
      <c r="HK164" s="411">
        <v>132.4</v>
      </c>
      <c r="HL164" s="411">
        <v>142.1</v>
      </c>
      <c r="HM164" s="411">
        <v>152.69999999999999</v>
      </c>
      <c r="HN164" s="411">
        <v>149.69999999999999</v>
      </c>
      <c r="HO164" s="411">
        <v>117</v>
      </c>
      <c r="HP164" s="411">
        <v>113.4</v>
      </c>
      <c r="HQ164" s="411">
        <v>115.2</v>
      </c>
      <c r="HR164" s="411">
        <v>66.400000000000006</v>
      </c>
      <c r="HS164" s="411">
        <v>73.3</v>
      </c>
      <c r="HT164" s="411">
        <v>70.900000000000006</v>
      </c>
      <c r="HU164" s="411">
        <v>59</v>
      </c>
      <c r="HV164" s="411">
        <v>95.8</v>
      </c>
      <c r="HW164" s="411">
        <v>93.8</v>
      </c>
      <c r="HX164" s="411">
        <v>78.7</v>
      </c>
      <c r="HY164" s="412" t="s">
        <v>197</v>
      </c>
      <c r="HZ164" s="411">
        <v>120.7</v>
      </c>
      <c r="IA164" s="411">
        <v>221.7</v>
      </c>
      <c r="IB164" s="411">
        <v>222.8</v>
      </c>
      <c r="IC164" s="411">
        <v>222.2</v>
      </c>
      <c r="ID164" s="411">
        <v>176.7</v>
      </c>
      <c r="IE164" s="412" t="s">
        <v>197</v>
      </c>
      <c r="IF164" s="412" t="s">
        <v>197</v>
      </c>
      <c r="IG164" s="412" t="s">
        <v>197</v>
      </c>
      <c r="IH164" s="411">
        <v>152.30000000000001</v>
      </c>
      <c r="II164" s="411">
        <v>147</v>
      </c>
      <c r="IJ164" s="411">
        <v>151.30000000000001</v>
      </c>
      <c r="IK164" s="412" t="s">
        <v>197</v>
      </c>
      <c r="IL164" s="412" t="s">
        <v>197</v>
      </c>
      <c r="IM164" s="411">
        <v>29.7</v>
      </c>
      <c r="IN164" s="411">
        <v>39.4</v>
      </c>
      <c r="IO164" s="412" t="s">
        <v>197</v>
      </c>
      <c r="IP164" s="412" t="s">
        <v>197</v>
      </c>
      <c r="IQ164" s="411">
        <v>135.4</v>
      </c>
      <c r="IR164" s="411">
        <v>89.2</v>
      </c>
      <c r="IS164" s="411">
        <v>68.5</v>
      </c>
      <c r="IT164" s="411">
        <v>76.2</v>
      </c>
      <c r="IU164" s="411">
        <v>95</v>
      </c>
      <c r="IV164" s="411">
        <v>55.5</v>
      </c>
      <c r="IW164" s="411">
        <v>63.7</v>
      </c>
      <c r="IX164" s="412" t="s">
        <v>197</v>
      </c>
      <c r="IY164" s="411">
        <v>197</v>
      </c>
      <c r="IZ164" s="411">
        <v>203.5</v>
      </c>
      <c r="JA164" s="411">
        <v>162.5</v>
      </c>
      <c r="JB164" s="412" t="s">
        <v>197</v>
      </c>
      <c r="JC164" s="411">
        <v>81.5</v>
      </c>
      <c r="JD164" s="411">
        <v>92.6</v>
      </c>
      <c r="JE164" s="411">
        <v>90.1</v>
      </c>
      <c r="JF164" s="48">
        <v>303</v>
      </c>
      <c r="JG164" s="48">
        <v>159.6</v>
      </c>
      <c r="JH164" s="48">
        <v>159.69999999999999</v>
      </c>
      <c r="JI164" s="48">
        <v>91.8</v>
      </c>
      <c r="JJ164" s="48">
        <v>151.9</v>
      </c>
      <c r="JK164" s="48">
        <v>140.30000000000001</v>
      </c>
      <c r="JL164" s="48">
        <v>117.1</v>
      </c>
      <c r="JM164" s="48">
        <v>132.4</v>
      </c>
      <c r="JN164" s="48">
        <v>128.80000000000001</v>
      </c>
      <c r="JO164" s="48">
        <v>195.1</v>
      </c>
    </row>
    <row r="165" spans="1:275">
      <c r="A165" s="45"/>
      <c r="B165" s="46" t="s">
        <v>1881</v>
      </c>
      <c r="C165" s="300" t="s">
        <v>1379</v>
      </c>
      <c r="D165" s="46" t="s">
        <v>107</v>
      </c>
      <c r="E165" s="300" t="s">
        <v>20</v>
      </c>
      <c r="F165" s="47" t="s">
        <v>197</v>
      </c>
      <c r="G165" s="47" t="s">
        <v>197</v>
      </c>
      <c r="H165" s="411">
        <v>87.4</v>
      </c>
      <c r="I165" s="411">
        <v>91.1</v>
      </c>
      <c r="J165" s="411">
        <v>91.7</v>
      </c>
      <c r="K165" s="412" t="s">
        <v>197</v>
      </c>
      <c r="L165" s="411">
        <v>85.3</v>
      </c>
      <c r="M165" s="411">
        <v>131.4</v>
      </c>
      <c r="N165" s="411">
        <v>124.2</v>
      </c>
      <c r="O165" s="412" t="s">
        <v>197</v>
      </c>
      <c r="P165" s="411">
        <v>175.1</v>
      </c>
      <c r="Q165" s="412" t="s">
        <v>197</v>
      </c>
      <c r="R165" s="411">
        <v>183.1</v>
      </c>
      <c r="S165" s="411">
        <v>45.7</v>
      </c>
      <c r="T165" s="412" t="s">
        <v>197</v>
      </c>
      <c r="U165" s="412" t="s">
        <v>197</v>
      </c>
      <c r="V165" s="412" t="s">
        <v>197</v>
      </c>
      <c r="W165" s="412" t="s">
        <v>197</v>
      </c>
      <c r="X165" s="412" t="s">
        <v>197</v>
      </c>
      <c r="Y165" s="412" t="s">
        <v>197</v>
      </c>
      <c r="Z165" s="411">
        <v>147.80000000000001</v>
      </c>
      <c r="AA165" s="411">
        <v>50.8</v>
      </c>
      <c r="AB165" s="412" t="s">
        <v>197</v>
      </c>
      <c r="AC165" s="411">
        <v>96.6</v>
      </c>
      <c r="AD165" s="412" t="s">
        <v>197</v>
      </c>
      <c r="AE165" s="411">
        <v>65</v>
      </c>
      <c r="AF165" s="411">
        <v>84.3</v>
      </c>
      <c r="AG165" s="411">
        <v>28.4</v>
      </c>
      <c r="AH165" s="411">
        <v>128.6</v>
      </c>
      <c r="AI165" s="412" t="s">
        <v>197</v>
      </c>
      <c r="AJ165" s="412" t="s">
        <v>197</v>
      </c>
      <c r="AK165" s="412" t="s">
        <v>197</v>
      </c>
      <c r="AL165" s="412" t="s">
        <v>197</v>
      </c>
      <c r="AM165" s="412" t="s">
        <v>197</v>
      </c>
      <c r="AN165" s="411">
        <v>495.1</v>
      </c>
      <c r="AO165" s="411">
        <v>133.69999999999999</v>
      </c>
      <c r="AP165" s="411">
        <v>137.30000000000001</v>
      </c>
      <c r="AQ165" s="411">
        <v>249.2</v>
      </c>
      <c r="AR165" s="411">
        <v>0.9</v>
      </c>
      <c r="AS165" s="412" t="s">
        <v>197</v>
      </c>
      <c r="AT165" s="411">
        <v>97.3</v>
      </c>
      <c r="AU165" s="412" t="s">
        <v>197</v>
      </c>
      <c r="AV165" s="411">
        <v>52.3</v>
      </c>
      <c r="AW165" s="412" t="s">
        <v>197</v>
      </c>
      <c r="AX165" s="412" t="s">
        <v>197</v>
      </c>
      <c r="AY165" s="411">
        <v>442.8</v>
      </c>
      <c r="AZ165" s="411">
        <v>37.4</v>
      </c>
      <c r="BA165" s="411">
        <v>67.400000000000006</v>
      </c>
      <c r="BB165" s="411">
        <v>66.099999999999994</v>
      </c>
      <c r="BC165" s="411">
        <v>56.2</v>
      </c>
      <c r="BD165" s="411">
        <v>50.5</v>
      </c>
      <c r="BE165" s="411">
        <v>51.7</v>
      </c>
      <c r="BF165" s="411">
        <v>43.7</v>
      </c>
      <c r="BG165" s="411">
        <v>97</v>
      </c>
      <c r="BH165" s="411">
        <v>93.2</v>
      </c>
      <c r="BI165" s="411">
        <v>69.3</v>
      </c>
      <c r="BJ165" s="411">
        <v>115.2</v>
      </c>
      <c r="BK165" s="411">
        <v>91.8</v>
      </c>
      <c r="BL165" s="411">
        <v>120.8</v>
      </c>
      <c r="BM165" s="411">
        <v>175.8</v>
      </c>
      <c r="BN165" s="411">
        <v>161.1</v>
      </c>
      <c r="BO165" s="412" t="s">
        <v>197</v>
      </c>
      <c r="BP165" s="412" t="s">
        <v>197</v>
      </c>
      <c r="BQ165" s="412" t="s">
        <v>197</v>
      </c>
      <c r="BR165" s="412" t="s">
        <v>197</v>
      </c>
      <c r="BS165" s="412" t="s">
        <v>197</v>
      </c>
      <c r="BT165" s="412" t="s">
        <v>197</v>
      </c>
      <c r="BU165" s="412" t="s">
        <v>197</v>
      </c>
      <c r="BV165" s="412" t="s">
        <v>197</v>
      </c>
      <c r="BW165" s="412" t="s">
        <v>197</v>
      </c>
      <c r="BX165" s="412" t="s">
        <v>197</v>
      </c>
      <c r="BY165" s="412" t="s">
        <v>197</v>
      </c>
      <c r="BZ165" s="412" t="s">
        <v>197</v>
      </c>
      <c r="CA165" s="412" t="s">
        <v>197</v>
      </c>
      <c r="CB165" s="412" t="s">
        <v>197</v>
      </c>
      <c r="CC165" s="412" t="s">
        <v>197</v>
      </c>
      <c r="CD165" s="412" t="s">
        <v>197</v>
      </c>
      <c r="CE165" s="412" t="s">
        <v>197</v>
      </c>
      <c r="CF165" s="412" t="s">
        <v>197</v>
      </c>
      <c r="CG165" s="412" t="s">
        <v>197</v>
      </c>
      <c r="CH165" s="412" t="s">
        <v>197</v>
      </c>
      <c r="CI165" s="412" t="s">
        <v>197</v>
      </c>
      <c r="CJ165" s="412" t="s">
        <v>197</v>
      </c>
      <c r="CK165" s="412" t="s">
        <v>197</v>
      </c>
      <c r="CL165" s="412" t="s">
        <v>197</v>
      </c>
      <c r="CM165" s="412" t="s">
        <v>197</v>
      </c>
      <c r="CN165" s="412" t="s">
        <v>197</v>
      </c>
      <c r="CO165" s="412" t="s">
        <v>197</v>
      </c>
      <c r="CP165" s="412" t="s">
        <v>197</v>
      </c>
      <c r="CQ165" s="412" t="s">
        <v>197</v>
      </c>
      <c r="CR165" s="412" t="s">
        <v>197</v>
      </c>
      <c r="CS165" s="412" t="s">
        <v>197</v>
      </c>
      <c r="CT165" s="412" t="s">
        <v>197</v>
      </c>
      <c r="CU165" s="412" t="s">
        <v>197</v>
      </c>
      <c r="CV165" s="412" t="s">
        <v>197</v>
      </c>
      <c r="CW165" s="412" t="s">
        <v>197</v>
      </c>
      <c r="CX165" s="412" t="s">
        <v>197</v>
      </c>
      <c r="CY165" s="412" t="s">
        <v>197</v>
      </c>
      <c r="CZ165" s="412" t="s">
        <v>197</v>
      </c>
      <c r="DA165" s="412" t="s">
        <v>197</v>
      </c>
      <c r="DB165" s="412" t="s">
        <v>197</v>
      </c>
      <c r="DC165" s="412" t="s">
        <v>197</v>
      </c>
      <c r="DD165" s="412" t="s">
        <v>197</v>
      </c>
      <c r="DE165" s="412" t="s">
        <v>197</v>
      </c>
      <c r="DF165" s="412" t="s">
        <v>197</v>
      </c>
      <c r="DG165" s="412" t="s">
        <v>197</v>
      </c>
      <c r="DH165" s="412" t="s">
        <v>197</v>
      </c>
      <c r="DI165" s="412" t="s">
        <v>197</v>
      </c>
      <c r="DJ165" s="412" t="s">
        <v>197</v>
      </c>
      <c r="DK165" s="412" t="s">
        <v>197</v>
      </c>
      <c r="DL165" s="412" t="s">
        <v>197</v>
      </c>
      <c r="DM165" s="412" t="s">
        <v>197</v>
      </c>
      <c r="DN165" s="412" t="s">
        <v>197</v>
      </c>
      <c r="DO165" s="412" t="s">
        <v>197</v>
      </c>
      <c r="DP165" s="412" t="s">
        <v>197</v>
      </c>
      <c r="DQ165" s="412" t="s">
        <v>197</v>
      </c>
      <c r="DR165" s="412" t="s">
        <v>197</v>
      </c>
      <c r="DS165" s="412" t="s">
        <v>197</v>
      </c>
      <c r="DT165" s="412" t="s">
        <v>197</v>
      </c>
      <c r="DU165" s="412" t="s">
        <v>197</v>
      </c>
      <c r="DV165" s="412" t="s">
        <v>197</v>
      </c>
      <c r="DW165" s="412" t="s">
        <v>197</v>
      </c>
      <c r="DX165" s="412" t="s">
        <v>197</v>
      </c>
      <c r="DY165" s="412" t="s">
        <v>197</v>
      </c>
      <c r="DZ165" s="412" t="s">
        <v>197</v>
      </c>
      <c r="EA165" s="412" t="s">
        <v>197</v>
      </c>
      <c r="EB165" s="412" t="s">
        <v>197</v>
      </c>
      <c r="EC165" s="412" t="s">
        <v>197</v>
      </c>
      <c r="ED165" s="412" t="s">
        <v>197</v>
      </c>
      <c r="EE165" s="412" t="s">
        <v>197</v>
      </c>
      <c r="EF165" s="412" t="s">
        <v>197</v>
      </c>
      <c r="EG165" s="412" t="s">
        <v>197</v>
      </c>
      <c r="EH165" s="412" t="s">
        <v>197</v>
      </c>
      <c r="EI165" s="412" t="s">
        <v>197</v>
      </c>
      <c r="EJ165" s="412" t="s">
        <v>197</v>
      </c>
      <c r="EK165" s="412" t="s">
        <v>197</v>
      </c>
      <c r="EL165" s="412" t="s">
        <v>197</v>
      </c>
      <c r="EM165" s="412" t="s">
        <v>197</v>
      </c>
      <c r="EN165" s="412" t="s">
        <v>197</v>
      </c>
      <c r="EO165" s="412" t="s">
        <v>197</v>
      </c>
      <c r="EP165" s="412" t="s">
        <v>197</v>
      </c>
      <c r="EQ165" s="412" t="s">
        <v>197</v>
      </c>
      <c r="ER165" s="412" t="s">
        <v>197</v>
      </c>
      <c r="ES165" s="412" t="s">
        <v>197</v>
      </c>
      <c r="ET165" s="411">
        <v>37.4</v>
      </c>
      <c r="EU165" s="412" t="s">
        <v>197</v>
      </c>
      <c r="EV165" s="411">
        <v>71.3</v>
      </c>
      <c r="EW165" s="411">
        <v>103.1</v>
      </c>
      <c r="EX165" s="411">
        <v>93.1</v>
      </c>
      <c r="EY165" s="412" t="s">
        <v>197</v>
      </c>
      <c r="EZ165" s="411">
        <v>119.1</v>
      </c>
      <c r="FA165" s="411">
        <v>86.4</v>
      </c>
      <c r="FB165" s="411">
        <v>99.2</v>
      </c>
      <c r="FC165" s="412" t="s">
        <v>197</v>
      </c>
      <c r="FD165" s="411">
        <v>196.8</v>
      </c>
      <c r="FE165" s="411">
        <v>134.30000000000001</v>
      </c>
      <c r="FF165" s="411">
        <v>160.9</v>
      </c>
      <c r="FG165" s="411">
        <v>1118.5</v>
      </c>
      <c r="FH165" s="412" t="s">
        <v>197</v>
      </c>
      <c r="FI165" s="411">
        <v>788.1</v>
      </c>
      <c r="FJ165" s="412" t="s">
        <v>197</v>
      </c>
      <c r="FK165" s="412" t="s">
        <v>197</v>
      </c>
      <c r="FL165" s="412" t="s">
        <v>197</v>
      </c>
      <c r="FM165" s="411">
        <v>59.2</v>
      </c>
      <c r="FN165" s="411">
        <v>96.7</v>
      </c>
      <c r="FO165" s="411">
        <v>74.900000000000006</v>
      </c>
      <c r="FP165" s="411">
        <v>27.2</v>
      </c>
      <c r="FQ165" s="411">
        <v>90.7</v>
      </c>
      <c r="FR165" s="411">
        <v>68.7</v>
      </c>
      <c r="FS165" s="411">
        <v>86.1</v>
      </c>
      <c r="FT165" s="411">
        <v>199</v>
      </c>
      <c r="FU165" s="411">
        <v>128.5</v>
      </c>
      <c r="FV165" s="412" t="s">
        <v>197</v>
      </c>
      <c r="FW165" s="412" t="s">
        <v>197</v>
      </c>
      <c r="FX165" s="411">
        <v>57.4</v>
      </c>
      <c r="FY165" s="411">
        <v>69.900000000000006</v>
      </c>
      <c r="FZ165" s="411">
        <v>69.8</v>
      </c>
      <c r="GA165" s="411">
        <v>64.099999999999994</v>
      </c>
      <c r="GB165" s="411">
        <v>95.4</v>
      </c>
      <c r="GC165" s="411">
        <v>89.4</v>
      </c>
      <c r="GD165" s="412" t="s">
        <v>197</v>
      </c>
      <c r="GE165" s="412" t="s">
        <v>197</v>
      </c>
      <c r="GF165" s="412" t="s">
        <v>197</v>
      </c>
      <c r="GG165" s="412" t="s">
        <v>197</v>
      </c>
      <c r="GH165" s="411">
        <v>7.5</v>
      </c>
      <c r="GI165" s="411">
        <v>7.5</v>
      </c>
      <c r="GJ165" s="412" t="s">
        <v>197</v>
      </c>
      <c r="GK165" s="412" t="s">
        <v>197</v>
      </c>
      <c r="GL165" s="412" t="s">
        <v>197</v>
      </c>
      <c r="GM165" s="411">
        <v>43.5</v>
      </c>
      <c r="GN165" s="411">
        <v>14.8</v>
      </c>
      <c r="GO165" s="411">
        <v>25.2</v>
      </c>
      <c r="GP165" s="411">
        <v>94.1</v>
      </c>
      <c r="GQ165" s="411">
        <v>120.9</v>
      </c>
      <c r="GR165" s="411">
        <v>111.3</v>
      </c>
      <c r="GS165" s="412" t="s">
        <v>197</v>
      </c>
      <c r="GT165" s="411">
        <v>22.4</v>
      </c>
      <c r="GU165" s="411">
        <v>17.899999999999999</v>
      </c>
      <c r="GV165" s="412" t="s">
        <v>197</v>
      </c>
      <c r="GW165" s="412" t="s">
        <v>197</v>
      </c>
      <c r="GX165" s="412" t="s">
        <v>197</v>
      </c>
      <c r="GY165" s="411">
        <v>70</v>
      </c>
      <c r="GZ165" s="411">
        <v>116</v>
      </c>
      <c r="HA165" s="411">
        <v>93.4</v>
      </c>
      <c r="HB165" s="411">
        <v>64.3</v>
      </c>
      <c r="HC165" s="411">
        <v>100.5</v>
      </c>
      <c r="HD165" s="411">
        <v>89.5</v>
      </c>
      <c r="HE165" s="412" t="s">
        <v>197</v>
      </c>
      <c r="HF165" s="412" t="s">
        <v>197</v>
      </c>
      <c r="HG165" s="412" t="s">
        <v>197</v>
      </c>
      <c r="HH165" s="412" t="s">
        <v>197</v>
      </c>
      <c r="HI165" s="412" t="s">
        <v>197</v>
      </c>
      <c r="HJ165" s="412" t="s">
        <v>197</v>
      </c>
      <c r="HK165" s="412" t="s">
        <v>197</v>
      </c>
      <c r="HL165" s="412" t="s">
        <v>197</v>
      </c>
      <c r="HM165" s="412" t="s">
        <v>197</v>
      </c>
      <c r="HN165" s="412" t="s">
        <v>197</v>
      </c>
      <c r="HO165" s="412" t="s">
        <v>197</v>
      </c>
      <c r="HP165" s="412" t="s">
        <v>197</v>
      </c>
      <c r="HQ165" s="412" t="s">
        <v>197</v>
      </c>
      <c r="HR165" s="412" t="s">
        <v>197</v>
      </c>
      <c r="HS165" s="412" t="s">
        <v>197</v>
      </c>
      <c r="HT165" s="412" t="s">
        <v>197</v>
      </c>
      <c r="HU165" s="411">
        <v>64</v>
      </c>
      <c r="HV165" s="411">
        <v>83.2</v>
      </c>
      <c r="HW165" s="411">
        <v>82.2</v>
      </c>
      <c r="HX165" s="412" t="s">
        <v>197</v>
      </c>
      <c r="HY165" s="412" t="s">
        <v>197</v>
      </c>
      <c r="HZ165" s="411">
        <v>89.8</v>
      </c>
      <c r="IA165" s="412" t="s">
        <v>197</v>
      </c>
      <c r="IB165" s="412" t="s">
        <v>197</v>
      </c>
      <c r="IC165" s="412" t="s">
        <v>197</v>
      </c>
      <c r="ID165" s="411">
        <v>276.10000000000002</v>
      </c>
      <c r="IE165" s="412" t="s">
        <v>197</v>
      </c>
      <c r="IF165" s="412" t="s">
        <v>197</v>
      </c>
      <c r="IG165" s="412" t="s">
        <v>197</v>
      </c>
      <c r="IH165" s="411">
        <v>133.1</v>
      </c>
      <c r="II165" s="411">
        <v>386.5</v>
      </c>
      <c r="IJ165" s="411">
        <v>244.2</v>
      </c>
      <c r="IK165" s="412" t="s">
        <v>197</v>
      </c>
      <c r="IL165" s="412" t="s">
        <v>197</v>
      </c>
      <c r="IM165" s="412" t="s">
        <v>197</v>
      </c>
      <c r="IN165" s="412" t="s">
        <v>197</v>
      </c>
      <c r="IO165" s="411">
        <v>363.1</v>
      </c>
      <c r="IP165" s="412" t="s">
        <v>197</v>
      </c>
      <c r="IQ165" s="411">
        <v>71.599999999999994</v>
      </c>
      <c r="IR165" s="411">
        <v>49</v>
      </c>
      <c r="IS165" s="411">
        <v>104.6</v>
      </c>
      <c r="IT165" s="411">
        <v>84</v>
      </c>
      <c r="IU165" s="411">
        <v>27.1</v>
      </c>
      <c r="IV165" s="411">
        <v>36.799999999999997</v>
      </c>
      <c r="IW165" s="411">
        <v>34.700000000000003</v>
      </c>
      <c r="IX165" s="412" t="s">
        <v>197</v>
      </c>
      <c r="IY165" s="412" t="s">
        <v>197</v>
      </c>
      <c r="IZ165" s="412" t="s">
        <v>197</v>
      </c>
      <c r="JA165" s="412" t="s">
        <v>197</v>
      </c>
      <c r="JB165" s="412" t="s">
        <v>197</v>
      </c>
      <c r="JC165" s="411">
        <v>15.3</v>
      </c>
      <c r="JD165" s="411">
        <v>32.4</v>
      </c>
      <c r="JE165" s="411">
        <v>28.5</v>
      </c>
      <c r="JF165" s="48" t="s">
        <v>87</v>
      </c>
      <c r="JG165" s="48" t="s">
        <v>87</v>
      </c>
      <c r="JH165" s="48" t="s">
        <v>87</v>
      </c>
      <c r="JI165" s="48">
        <v>78.8</v>
      </c>
      <c r="JJ165" s="48">
        <v>98.7</v>
      </c>
      <c r="JK165" s="48">
        <v>89</v>
      </c>
      <c r="JL165" s="48">
        <v>92</v>
      </c>
      <c r="JM165" s="48">
        <v>145.69999999999999</v>
      </c>
      <c r="JN165" s="48">
        <v>131.19999999999999</v>
      </c>
      <c r="JO165" s="48" t="s">
        <v>87</v>
      </c>
    </row>
    <row r="166" spans="1:275">
      <c r="A166" s="45"/>
      <c r="B166" s="46" t="s">
        <v>1882</v>
      </c>
      <c r="C166" s="300" t="s">
        <v>1380</v>
      </c>
      <c r="D166" s="46" t="s">
        <v>107</v>
      </c>
      <c r="E166" s="300" t="s">
        <v>20</v>
      </c>
      <c r="F166" s="47" t="s">
        <v>197</v>
      </c>
      <c r="G166" s="47" t="s">
        <v>197</v>
      </c>
      <c r="H166" s="411">
        <v>89.1</v>
      </c>
      <c r="I166" s="411">
        <v>87.1</v>
      </c>
      <c r="J166" s="411">
        <v>81.099999999999994</v>
      </c>
      <c r="K166" s="411">
        <v>162.6</v>
      </c>
      <c r="L166" s="411">
        <v>52.9</v>
      </c>
      <c r="M166" s="411">
        <v>122.3</v>
      </c>
      <c r="N166" s="411">
        <v>46.6</v>
      </c>
      <c r="O166" s="412" t="s">
        <v>197</v>
      </c>
      <c r="P166" s="411">
        <v>97.2</v>
      </c>
      <c r="Q166" s="412" t="s">
        <v>197</v>
      </c>
      <c r="R166" s="411">
        <v>90.2</v>
      </c>
      <c r="S166" s="411">
        <v>51.4</v>
      </c>
      <c r="T166" s="411">
        <v>38.4</v>
      </c>
      <c r="U166" s="411">
        <v>94.3</v>
      </c>
      <c r="V166" s="412" t="s">
        <v>197</v>
      </c>
      <c r="W166" s="412" t="s">
        <v>197</v>
      </c>
      <c r="X166" s="412" t="s">
        <v>197</v>
      </c>
      <c r="Y166" s="412" t="s">
        <v>197</v>
      </c>
      <c r="Z166" s="411">
        <v>17.399999999999999</v>
      </c>
      <c r="AA166" s="411">
        <v>173.7</v>
      </c>
      <c r="AB166" s="411">
        <v>22.9</v>
      </c>
      <c r="AC166" s="411">
        <v>104.8</v>
      </c>
      <c r="AD166" s="412" t="s">
        <v>197</v>
      </c>
      <c r="AE166" s="411">
        <v>50.4</v>
      </c>
      <c r="AF166" s="411">
        <v>47.7</v>
      </c>
      <c r="AG166" s="411">
        <v>61.6</v>
      </c>
      <c r="AH166" s="411">
        <v>104.1</v>
      </c>
      <c r="AI166" s="412" t="s">
        <v>197</v>
      </c>
      <c r="AJ166" s="412" t="s">
        <v>197</v>
      </c>
      <c r="AK166" s="412" t="s">
        <v>197</v>
      </c>
      <c r="AL166" s="412" t="s">
        <v>197</v>
      </c>
      <c r="AM166" s="412" t="s">
        <v>197</v>
      </c>
      <c r="AN166" s="412" t="s">
        <v>197</v>
      </c>
      <c r="AO166" s="412" t="s">
        <v>197</v>
      </c>
      <c r="AP166" s="412" t="s">
        <v>197</v>
      </c>
      <c r="AQ166" s="412" t="s">
        <v>197</v>
      </c>
      <c r="AR166" s="412" t="s">
        <v>197</v>
      </c>
      <c r="AS166" s="412" t="s">
        <v>197</v>
      </c>
      <c r="AT166" s="411">
        <v>60.8</v>
      </c>
      <c r="AU166" s="412" t="s">
        <v>197</v>
      </c>
      <c r="AV166" s="411">
        <v>60.4</v>
      </c>
      <c r="AW166" s="411">
        <v>116.1</v>
      </c>
      <c r="AX166" s="411">
        <v>143.1</v>
      </c>
      <c r="AY166" s="412" t="s">
        <v>197</v>
      </c>
      <c r="AZ166" s="411">
        <v>78.8</v>
      </c>
      <c r="BA166" s="411">
        <v>81.2</v>
      </c>
      <c r="BB166" s="411">
        <v>81.099999999999994</v>
      </c>
      <c r="BC166" s="411">
        <v>70.400000000000006</v>
      </c>
      <c r="BD166" s="411">
        <v>39.4</v>
      </c>
      <c r="BE166" s="411">
        <v>46.4</v>
      </c>
      <c r="BF166" s="411">
        <v>80.5</v>
      </c>
      <c r="BG166" s="411">
        <v>68.099999999999994</v>
      </c>
      <c r="BH166" s="411">
        <v>69</v>
      </c>
      <c r="BI166" s="411">
        <v>46</v>
      </c>
      <c r="BJ166" s="411">
        <v>76.5</v>
      </c>
      <c r="BK166" s="411">
        <v>60.9</v>
      </c>
      <c r="BL166" s="411">
        <v>23.6</v>
      </c>
      <c r="BM166" s="411">
        <v>32.200000000000003</v>
      </c>
      <c r="BN166" s="411">
        <v>29.9</v>
      </c>
      <c r="BO166" s="412" t="s">
        <v>197</v>
      </c>
      <c r="BP166" s="412" t="s">
        <v>197</v>
      </c>
      <c r="BQ166" s="412" t="s">
        <v>197</v>
      </c>
      <c r="BR166" s="412" t="s">
        <v>197</v>
      </c>
      <c r="BS166" s="412" t="s">
        <v>197</v>
      </c>
      <c r="BT166" s="412" t="s">
        <v>197</v>
      </c>
      <c r="BU166" s="412" t="s">
        <v>197</v>
      </c>
      <c r="BV166" s="412" t="s">
        <v>197</v>
      </c>
      <c r="BW166" s="412" t="s">
        <v>197</v>
      </c>
      <c r="BX166" s="412" t="s">
        <v>197</v>
      </c>
      <c r="BY166" s="412" t="s">
        <v>197</v>
      </c>
      <c r="BZ166" s="412" t="s">
        <v>197</v>
      </c>
      <c r="CA166" s="412" t="s">
        <v>197</v>
      </c>
      <c r="CB166" s="412" t="s">
        <v>197</v>
      </c>
      <c r="CC166" s="412" t="s">
        <v>197</v>
      </c>
      <c r="CD166" s="412" t="s">
        <v>197</v>
      </c>
      <c r="CE166" s="412" t="s">
        <v>197</v>
      </c>
      <c r="CF166" s="412" t="s">
        <v>197</v>
      </c>
      <c r="CG166" s="412" t="s">
        <v>197</v>
      </c>
      <c r="CH166" s="412" t="s">
        <v>197</v>
      </c>
      <c r="CI166" s="412" t="s">
        <v>197</v>
      </c>
      <c r="CJ166" s="412" t="s">
        <v>197</v>
      </c>
      <c r="CK166" s="412" t="s">
        <v>197</v>
      </c>
      <c r="CL166" s="412" t="s">
        <v>197</v>
      </c>
      <c r="CM166" s="412" t="s">
        <v>197</v>
      </c>
      <c r="CN166" s="412" t="s">
        <v>197</v>
      </c>
      <c r="CO166" s="412" t="s">
        <v>197</v>
      </c>
      <c r="CP166" s="412" t="s">
        <v>197</v>
      </c>
      <c r="CQ166" s="412" t="s">
        <v>197</v>
      </c>
      <c r="CR166" s="412" t="s">
        <v>197</v>
      </c>
      <c r="CS166" s="412" t="s">
        <v>197</v>
      </c>
      <c r="CT166" s="412" t="s">
        <v>197</v>
      </c>
      <c r="CU166" s="412" t="s">
        <v>197</v>
      </c>
      <c r="CV166" s="412" t="s">
        <v>197</v>
      </c>
      <c r="CW166" s="412" t="s">
        <v>197</v>
      </c>
      <c r="CX166" s="412" t="s">
        <v>197</v>
      </c>
      <c r="CY166" s="412" t="s">
        <v>197</v>
      </c>
      <c r="CZ166" s="412" t="s">
        <v>197</v>
      </c>
      <c r="DA166" s="412" t="s">
        <v>197</v>
      </c>
      <c r="DB166" s="412" t="s">
        <v>197</v>
      </c>
      <c r="DC166" s="412" t="s">
        <v>197</v>
      </c>
      <c r="DD166" s="412" t="s">
        <v>197</v>
      </c>
      <c r="DE166" s="412" t="s">
        <v>197</v>
      </c>
      <c r="DF166" s="412" t="s">
        <v>197</v>
      </c>
      <c r="DG166" s="412" t="s">
        <v>197</v>
      </c>
      <c r="DH166" s="412" t="s">
        <v>197</v>
      </c>
      <c r="DI166" s="412" t="s">
        <v>197</v>
      </c>
      <c r="DJ166" s="412" t="s">
        <v>197</v>
      </c>
      <c r="DK166" s="412" t="s">
        <v>197</v>
      </c>
      <c r="DL166" s="412" t="s">
        <v>197</v>
      </c>
      <c r="DM166" s="412" t="s">
        <v>197</v>
      </c>
      <c r="DN166" s="412" t="s">
        <v>197</v>
      </c>
      <c r="DO166" s="412" t="s">
        <v>197</v>
      </c>
      <c r="DP166" s="412" t="s">
        <v>197</v>
      </c>
      <c r="DQ166" s="412" t="s">
        <v>197</v>
      </c>
      <c r="DR166" s="412" t="s">
        <v>197</v>
      </c>
      <c r="DS166" s="412" t="s">
        <v>197</v>
      </c>
      <c r="DT166" s="412" t="s">
        <v>197</v>
      </c>
      <c r="DU166" s="412" t="s">
        <v>197</v>
      </c>
      <c r="DV166" s="412" t="s">
        <v>197</v>
      </c>
      <c r="DW166" s="412" t="s">
        <v>197</v>
      </c>
      <c r="DX166" s="412" t="s">
        <v>197</v>
      </c>
      <c r="DY166" s="412" t="s">
        <v>197</v>
      </c>
      <c r="DZ166" s="412" t="s">
        <v>197</v>
      </c>
      <c r="EA166" s="412" t="s">
        <v>197</v>
      </c>
      <c r="EB166" s="412" t="s">
        <v>197</v>
      </c>
      <c r="EC166" s="412" t="s">
        <v>197</v>
      </c>
      <c r="ED166" s="412" t="s">
        <v>197</v>
      </c>
      <c r="EE166" s="412" t="s">
        <v>197</v>
      </c>
      <c r="EF166" s="412" t="s">
        <v>197</v>
      </c>
      <c r="EG166" s="412" t="s">
        <v>197</v>
      </c>
      <c r="EH166" s="412" t="s">
        <v>197</v>
      </c>
      <c r="EI166" s="412" t="s">
        <v>197</v>
      </c>
      <c r="EJ166" s="412" t="s">
        <v>197</v>
      </c>
      <c r="EK166" s="412" t="s">
        <v>197</v>
      </c>
      <c r="EL166" s="412" t="s">
        <v>197</v>
      </c>
      <c r="EM166" s="412" t="s">
        <v>197</v>
      </c>
      <c r="EN166" s="412" t="s">
        <v>197</v>
      </c>
      <c r="EO166" s="412" t="s">
        <v>197</v>
      </c>
      <c r="EP166" s="412" t="s">
        <v>197</v>
      </c>
      <c r="EQ166" s="412" t="s">
        <v>197</v>
      </c>
      <c r="ER166" s="412" t="s">
        <v>197</v>
      </c>
      <c r="ES166" s="412" t="s">
        <v>197</v>
      </c>
      <c r="ET166" s="411">
        <v>93.3</v>
      </c>
      <c r="EU166" s="412" t="s">
        <v>197</v>
      </c>
      <c r="EV166" s="411">
        <v>61.9</v>
      </c>
      <c r="EW166" s="411">
        <v>79.8</v>
      </c>
      <c r="EX166" s="411">
        <v>74.2</v>
      </c>
      <c r="EY166" s="412" t="s">
        <v>197</v>
      </c>
      <c r="EZ166" s="411">
        <v>38</v>
      </c>
      <c r="FA166" s="411">
        <v>75.8</v>
      </c>
      <c r="FB166" s="411">
        <v>61</v>
      </c>
      <c r="FC166" s="411">
        <v>79.900000000000006</v>
      </c>
      <c r="FD166" s="411">
        <v>43.5</v>
      </c>
      <c r="FE166" s="411">
        <v>92.4</v>
      </c>
      <c r="FF166" s="411">
        <v>71.599999999999994</v>
      </c>
      <c r="FG166" s="411">
        <v>150.69999999999999</v>
      </c>
      <c r="FH166" s="411">
        <v>13.4</v>
      </c>
      <c r="FI166" s="411">
        <v>110.2</v>
      </c>
      <c r="FJ166" s="412" t="s">
        <v>197</v>
      </c>
      <c r="FK166" s="412" t="s">
        <v>197</v>
      </c>
      <c r="FL166" s="412" t="s">
        <v>197</v>
      </c>
      <c r="FM166" s="411">
        <v>31.6</v>
      </c>
      <c r="FN166" s="411">
        <v>82.6</v>
      </c>
      <c r="FO166" s="411">
        <v>53</v>
      </c>
      <c r="FP166" s="411">
        <v>38.299999999999997</v>
      </c>
      <c r="FQ166" s="411">
        <v>76.5</v>
      </c>
      <c r="FR166" s="411">
        <v>63.3</v>
      </c>
      <c r="FS166" s="411">
        <v>52.8</v>
      </c>
      <c r="FT166" s="411">
        <v>74.599999999999994</v>
      </c>
      <c r="FU166" s="411">
        <v>61</v>
      </c>
      <c r="FV166" s="412" t="s">
        <v>197</v>
      </c>
      <c r="FW166" s="412" t="s">
        <v>197</v>
      </c>
      <c r="FX166" s="411">
        <v>74.400000000000006</v>
      </c>
      <c r="FY166" s="411">
        <v>115.8</v>
      </c>
      <c r="FZ166" s="411">
        <v>115.4</v>
      </c>
      <c r="GA166" s="411">
        <v>49.1</v>
      </c>
      <c r="GB166" s="411">
        <v>55.3</v>
      </c>
      <c r="GC166" s="411">
        <v>54.1</v>
      </c>
      <c r="GD166" s="412" t="s">
        <v>197</v>
      </c>
      <c r="GE166" s="412" t="s">
        <v>197</v>
      </c>
      <c r="GF166" s="412" t="s">
        <v>197</v>
      </c>
      <c r="GG166" s="412" t="s">
        <v>197</v>
      </c>
      <c r="GH166" s="412" t="s">
        <v>197</v>
      </c>
      <c r="GI166" s="412" t="s">
        <v>197</v>
      </c>
      <c r="GJ166" s="412" t="s">
        <v>197</v>
      </c>
      <c r="GK166" s="412" t="s">
        <v>197</v>
      </c>
      <c r="GL166" s="412" t="s">
        <v>197</v>
      </c>
      <c r="GM166" s="411">
        <v>60.2</v>
      </c>
      <c r="GN166" s="411">
        <v>24.6</v>
      </c>
      <c r="GO166" s="411">
        <v>37.6</v>
      </c>
      <c r="GP166" s="411">
        <v>3.8</v>
      </c>
      <c r="GQ166" s="411">
        <v>21</v>
      </c>
      <c r="GR166" s="411">
        <v>14.9</v>
      </c>
      <c r="GS166" s="411">
        <v>61.5</v>
      </c>
      <c r="GT166" s="411">
        <v>53.6</v>
      </c>
      <c r="GU166" s="411">
        <v>55.2</v>
      </c>
      <c r="GV166" s="412" t="s">
        <v>197</v>
      </c>
      <c r="GW166" s="412" t="s">
        <v>197</v>
      </c>
      <c r="GX166" s="412" t="s">
        <v>197</v>
      </c>
      <c r="GY166" s="411">
        <v>54.1</v>
      </c>
      <c r="GZ166" s="411">
        <v>93.9</v>
      </c>
      <c r="HA166" s="411">
        <v>74.3</v>
      </c>
      <c r="HB166" s="411">
        <v>44.9</v>
      </c>
      <c r="HC166" s="411">
        <v>39</v>
      </c>
      <c r="HD166" s="411">
        <v>40.799999999999997</v>
      </c>
      <c r="HE166" s="412" t="s">
        <v>197</v>
      </c>
      <c r="HF166" s="412" t="s">
        <v>197</v>
      </c>
      <c r="HG166" s="412" t="s">
        <v>197</v>
      </c>
      <c r="HH166" s="412" t="s">
        <v>197</v>
      </c>
      <c r="HI166" s="412" t="s">
        <v>197</v>
      </c>
      <c r="HJ166" s="412" t="s">
        <v>197</v>
      </c>
      <c r="HK166" s="412" t="s">
        <v>197</v>
      </c>
      <c r="HL166" s="412" t="s">
        <v>197</v>
      </c>
      <c r="HM166" s="412" t="s">
        <v>197</v>
      </c>
      <c r="HN166" s="412" t="s">
        <v>197</v>
      </c>
      <c r="HO166" s="412" t="s">
        <v>197</v>
      </c>
      <c r="HP166" s="412" t="s">
        <v>197</v>
      </c>
      <c r="HQ166" s="412" t="s">
        <v>197</v>
      </c>
      <c r="HR166" s="412" t="s">
        <v>197</v>
      </c>
      <c r="HS166" s="412" t="s">
        <v>197</v>
      </c>
      <c r="HT166" s="412" t="s">
        <v>197</v>
      </c>
      <c r="HU166" s="411">
        <v>89.4</v>
      </c>
      <c r="HV166" s="411">
        <v>91.7</v>
      </c>
      <c r="HW166" s="411">
        <v>91.6</v>
      </c>
      <c r="HX166" s="412" t="s">
        <v>197</v>
      </c>
      <c r="HY166" s="412" t="s">
        <v>197</v>
      </c>
      <c r="HZ166" s="412" t="s">
        <v>197</v>
      </c>
      <c r="IA166" s="412" t="s">
        <v>197</v>
      </c>
      <c r="IB166" s="412" t="s">
        <v>197</v>
      </c>
      <c r="IC166" s="412" t="s">
        <v>197</v>
      </c>
      <c r="ID166" s="411">
        <v>40.200000000000003</v>
      </c>
      <c r="IE166" s="412" t="s">
        <v>197</v>
      </c>
      <c r="IF166" s="412" t="s">
        <v>197</v>
      </c>
      <c r="IG166" s="412" t="s">
        <v>197</v>
      </c>
      <c r="IH166" s="411">
        <v>75.8</v>
      </c>
      <c r="II166" s="412" t="s">
        <v>197</v>
      </c>
      <c r="IJ166" s="412" t="s">
        <v>197</v>
      </c>
      <c r="IK166" s="412" t="s">
        <v>197</v>
      </c>
      <c r="IL166" s="412" t="s">
        <v>197</v>
      </c>
      <c r="IM166" s="412" t="s">
        <v>197</v>
      </c>
      <c r="IN166" s="412" t="s">
        <v>197</v>
      </c>
      <c r="IO166" s="412" t="s">
        <v>197</v>
      </c>
      <c r="IP166" s="412" t="s">
        <v>197</v>
      </c>
      <c r="IQ166" s="411">
        <v>41.7</v>
      </c>
      <c r="IR166" s="411">
        <v>67.5</v>
      </c>
      <c r="IS166" s="411">
        <v>67.400000000000006</v>
      </c>
      <c r="IT166" s="411">
        <v>67.5</v>
      </c>
      <c r="IU166" s="412" t="s">
        <v>197</v>
      </c>
      <c r="IV166" s="412" t="s">
        <v>197</v>
      </c>
      <c r="IW166" s="412" t="s">
        <v>197</v>
      </c>
      <c r="IX166" s="412" t="s">
        <v>197</v>
      </c>
      <c r="IY166" s="412" t="s">
        <v>197</v>
      </c>
      <c r="IZ166" s="412" t="s">
        <v>197</v>
      </c>
      <c r="JA166" s="412" t="s">
        <v>197</v>
      </c>
      <c r="JB166" s="412" t="s">
        <v>197</v>
      </c>
      <c r="JC166" s="412" t="s">
        <v>197</v>
      </c>
      <c r="JD166" s="412" t="s">
        <v>197</v>
      </c>
      <c r="JE166" s="412" t="s">
        <v>197</v>
      </c>
      <c r="JF166" s="49" t="s">
        <v>87</v>
      </c>
      <c r="JG166" s="49" t="s">
        <v>87</v>
      </c>
      <c r="JH166" s="49">
        <v>12.3</v>
      </c>
      <c r="JI166" s="49">
        <v>72.8</v>
      </c>
      <c r="JJ166" s="49">
        <v>87.4</v>
      </c>
      <c r="JK166" s="49">
        <v>81.5</v>
      </c>
      <c r="JL166" s="49">
        <v>73.5</v>
      </c>
      <c r="JM166" s="49">
        <v>60.4</v>
      </c>
      <c r="JN166" s="49">
        <v>77.400000000000006</v>
      </c>
      <c r="JO166" s="49" t="s">
        <v>87</v>
      </c>
    </row>
    <row r="167" spans="1:275">
      <c r="A167" s="45"/>
      <c r="B167" s="46" t="s">
        <v>1883</v>
      </c>
      <c r="C167" s="300" t="s">
        <v>1381</v>
      </c>
      <c r="D167" s="46" t="s">
        <v>107</v>
      </c>
      <c r="E167" s="300" t="s">
        <v>20</v>
      </c>
      <c r="F167" s="47" t="s">
        <v>197</v>
      </c>
      <c r="G167" s="47" t="s">
        <v>197</v>
      </c>
      <c r="H167" s="411">
        <v>71.2</v>
      </c>
      <c r="I167" s="411">
        <v>70.7</v>
      </c>
      <c r="J167" s="411">
        <v>87.4</v>
      </c>
      <c r="K167" s="412" t="s">
        <v>197</v>
      </c>
      <c r="L167" s="411">
        <v>78.400000000000006</v>
      </c>
      <c r="M167" s="411">
        <v>162</v>
      </c>
      <c r="N167" s="411">
        <v>63.3</v>
      </c>
      <c r="O167" s="412" t="s">
        <v>197</v>
      </c>
      <c r="P167" s="411">
        <v>151</v>
      </c>
      <c r="Q167" s="412" t="s">
        <v>197</v>
      </c>
      <c r="R167" s="411">
        <v>193.3</v>
      </c>
      <c r="S167" s="411">
        <v>60.6</v>
      </c>
      <c r="T167" s="411">
        <v>86.8</v>
      </c>
      <c r="U167" s="412" t="s">
        <v>197</v>
      </c>
      <c r="V167" s="412" t="s">
        <v>197</v>
      </c>
      <c r="W167" s="412" t="s">
        <v>197</v>
      </c>
      <c r="X167" s="412" t="s">
        <v>197</v>
      </c>
      <c r="Y167" s="412" t="s">
        <v>197</v>
      </c>
      <c r="Z167" s="411">
        <v>58.6</v>
      </c>
      <c r="AA167" s="411">
        <v>122.2</v>
      </c>
      <c r="AB167" s="411">
        <v>77.8</v>
      </c>
      <c r="AC167" s="411">
        <v>122.9</v>
      </c>
      <c r="AD167" s="412" t="s">
        <v>197</v>
      </c>
      <c r="AE167" s="411">
        <v>66.5</v>
      </c>
      <c r="AF167" s="411">
        <v>64.400000000000006</v>
      </c>
      <c r="AG167" s="411">
        <v>145.1</v>
      </c>
      <c r="AH167" s="411">
        <v>144.5</v>
      </c>
      <c r="AI167" s="412" t="s">
        <v>197</v>
      </c>
      <c r="AJ167" s="412" t="s">
        <v>197</v>
      </c>
      <c r="AK167" s="412" t="s">
        <v>197</v>
      </c>
      <c r="AL167" s="412" t="s">
        <v>197</v>
      </c>
      <c r="AM167" s="412" t="s">
        <v>197</v>
      </c>
      <c r="AN167" s="412" t="s">
        <v>197</v>
      </c>
      <c r="AO167" s="411">
        <v>55.6</v>
      </c>
      <c r="AP167" s="411">
        <v>55</v>
      </c>
      <c r="AQ167" s="411">
        <v>83.5</v>
      </c>
      <c r="AR167" s="411">
        <v>154.19999999999999</v>
      </c>
      <c r="AS167" s="412" t="s">
        <v>197</v>
      </c>
      <c r="AT167" s="411">
        <v>93.7</v>
      </c>
      <c r="AU167" s="412" t="s">
        <v>197</v>
      </c>
      <c r="AV167" s="411">
        <v>106.4</v>
      </c>
      <c r="AW167" s="412" t="s">
        <v>197</v>
      </c>
      <c r="AX167" s="412" t="s">
        <v>197</v>
      </c>
      <c r="AY167" s="411">
        <v>401.9</v>
      </c>
      <c r="AZ167" s="411">
        <v>65.3</v>
      </c>
      <c r="BA167" s="411">
        <v>57.4</v>
      </c>
      <c r="BB167" s="411">
        <v>57.7</v>
      </c>
      <c r="BC167" s="411">
        <v>85.2</v>
      </c>
      <c r="BD167" s="411">
        <v>53</v>
      </c>
      <c r="BE167" s="411">
        <v>60.4</v>
      </c>
      <c r="BF167" s="411">
        <v>77.7</v>
      </c>
      <c r="BG167" s="411">
        <v>64.400000000000006</v>
      </c>
      <c r="BH167" s="411">
        <v>65.400000000000006</v>
      </c>
      <c r="BI167" s="411">
        <v>21.8</v>
      </c>
      <c r="BJ167" s="411">
        <v>23.3</v>
      </c>
      <c r="BK167" s="411">
        <v>22.5</v>
      </c>
      <c r="BL167" s="411">
        <v>81</v>
      </c>
      <c r="BM167" s="411">
        <v>262.7</v>
      </c>
      <c r="BN167" s="411">
        <v>213.9</v>
      </c>
      <c r="BO167" s="412" t="s">
        <v>197</v>
      </c>
      <c r="BP167" s="412" t="s">
        <v>197</v>
      </c>
      <c r="BQ167" s="412" t="s">
        <v>197</v>
      </c>
      <c r="BR167" s="412" t="s">
        <v>197</v>
      </c>
      <c r="BS167" s="412" t="s">
        <v>197</v>
      </c>
      <c r="BT167" s="412" t="s">
        <v>197</v>
      </c>
      <c r="BU167" s="412" t="s">
        <v>197</v>
      </c>
      <c r="BV167" s="412" t="s">
        <v>197</v>
      </c>
      <c r="BW167" s="412" t="s">
        <v>197</v>
      </c>
      <c r="BX167" s="412" t="s">
        <v>197</v>
      </c>
      <c r="BY167" s="412" t="s">
        <v>197</v>
      </c>
      <c r="BZ167" s="412" t="s">
        <v>197</v>
      </c>
      <c r="CA167" s="412" t="s">
        <v>197</v>
      </c>
      <c r="CB167" s="412" t="s">
        <v>197</v>
      </c>
      <c r="CC167" s="412" t="s">
        <v>197</v>
      </c>
      <c r="CD167" s="411">
        <v>17.600000000000001</v>
      </c>
      <c r="CE167" s="411">
        <v>30.5</v>
      </c>
      <c r="CF167" s="411">
        <v>24.1</v>
      </c>
      <c r="CG167" s="412" t="s">
        <v>197</v>
      </c>
      <c r="CH167" s="412" t="s">
        <v>197</v>
      </c>
      <c r="CI167" s="412" t="s">
        <v>197</v>
      </c>
      <c r="CJ167" s="412" t="s">
        <v>197</v>
      </c>
      <c r="CK167" s="412" t="s">
        <v>197</v>
      </c>
      <c r="CL167" s="412" t="s">
        <v>197</v>
      </c>
      <c r="CM167" s="412" t="s">
        <v>197</v>
      </c>
      <c r="CN167" s="412" t="s">
        <v>197</v>
      </c>
      <c r="CO167" s="412" t="s">
        <v>197</v>
      </c>
      <c r="CP167" s="412" t="s">
        <v>197</v>
      </c>
      <c r="CQ167" s="412" t="s">
        <v>197</v>
      </c>
      <c r="CR167" s="412" t="s">
        <v>197</v>
      </c>
      <c r="CS167" s="412" t="s">
        <v>197</v>
      </c>
      <c r="CT167" s="412" t="s">
        <v>197</v>
      </c>
      <c r="CU167" s="412" t="s">
        <v>197</v>
      </c>
      <c r="CV167" s="412" t="s">
        <v>197</v>
      </c>
      <c r="CW167" s="412" t="s">
        <v>197</v>
      </c>
      <c r="CX167" s="412" t="s">
        <v>197</v>
      </c>
      <c r="CY167" s="412" t="s">
        <v>197</v>
      </c>
      <c r="CZ167" s="412" t="s">
        <v>197</v>
      </c>
      <c r="DA167" s="412" t="s">
        <v>197</v>
      </c>
      <c r="DB167" s="412" t="s">
        <v>197</v>
      </c>
      <c r="DC167" s="412" t="s">
        <v>197</v>
      </c>
      <c r="DD167" s="412" t="s">
        <v>197</v>
      </c>
      <c r="DE167" s="412" t="s">
        <v>197</v>
      </c>
      <c r="DF167" s="412" t="s">
        <v>197</v>
      </c>
      <c r="DG167" s="412" t="s">
        <v>197</v>
      </c>
      <c r="DH167" s="412" t="s">
        <v>197</v>
      </c>
      <c r="DI167" s="412" t="s">
        <v>197</v>
      </c>
      <c r="DJ167" s="411">
        <v>17.399999999999999</v>
      </c>
      <c r="DK167" s="411">
        <v>23.4</v>
      </c>
      <c r="DL167" s="411">
        <v>20.6</v>
      </c>
      <c r="DM167" s="412" t="s">
        <v>197</v>
      </c>
      <c r="DN167" s="412" t="s">
        <v>197</v>
      </c>
      <c r="DO167" s="412" t="s">
        <v>197</v>
      </c>
      <c r="DP167" s="412" t="s">
        <v>197</v>
      </c>
      <c r="DQ167" s="412" t="s">
        <v>197</v>
      </c>
      <c r="DR167" s="412" t="s">
        <v>197</v>
      </c>
      <c r="DS167" s="412" t="s">
        <v>197</v>
      </c>
      <c r="DT167" s="412" t="s">
        <v>197</v>
      </c>
      <c r="DU167" s="412" t="s">
        <v>197</v>
      </c>
      <c r="DV167" s="412" t="s">
        <v>197</v>
      </c>
      <c r="DW167" s="412" t="s">
        <v>197</v>
      </c>
      <c r="DX167" s="412" t="s">
        <v>197</v>
      </c>
      <c r="DY167" s="412" t="s">
        <v>197</v>
      </c>
      <c r="DZ167" s="412" t="s">
        <v>197</v>
      </c>
      <c r="EA167" s="412" t="s">
        <v>197</v>
      </c>
      <c r="EB167" s="412" t="s">
        <v>197</v>
      </c>
      <c r="EC167" s="412" t="s">
        <v>197</v>
      </c>
      <c r="ED167" s="412" t="s">
        <v>197</v>
      </c>
      <c r="EE167" s="412" t="s">
        <v>197</v>
      </c>
      <c r="EF167" s="412" t="s">
        <v>197</v>
      </c>
      <c r="EG167" s="412" t="s">
        <v>197</v>
      </c>
      <c r="EH167" s="412" t="s">
        <v>197</v>
      </c>
      <c r="EI167" s="412" t="s">
        <v>197</v>
      </c>
      <c r="EJ167" s="412" t="s">
        <v>197</v>
      </c>
      <c r="EK167" s="412" t="s">
        <v>197</v>
      </c>
      <c r="EL167" s="412" t="s">
        <v>197</v>
      </c>
      <c r="EM167" s="412" t="s">
        <v>197</v>
      </c>
      <c r="EN167" s="412" t="s">
        <v>197</v>
      </c>
      <c r="EO167" s="412" t="s">
        <v>197</v>
      </c>
      <c r="EP167" s="412" t="s">
        <v>197</v>
      </c>
      <c r="EQ167" s="412" t="s">
        <v>197</v>
      </c>
      <c r="ER167" s="412" t="s">
        <v>197</v>
      </c>
      <c r="ES167" s="412" t="s">
        <v>197</v>
      </c>
      <c r="ET167" s="411">
        <v>170.7</v>
      </c>
      <c r="EU167" s="412" t="s">
        <v>197</v>
      </c>
      <c r="EV167" s="411">
        <v>88.1</v>
      </c>
      <c r="EW167" s="411">
        <v>75</v>
      </c>
      <c r="EX167" s="411">
        <v>79.2</v>
      </c>
      <c r="EY167" s="412" t="s">
        <v>197</v>
      </c>
      <c r="EZ167" s="411">
        <v>63.8</v>
      </c>
      <c r="FA167" s="411">
        <v>58.8</v>
      </c>
      <c r="FB167" s="411">
        <v>60.8</v>
      </c>
      <c r="FC167" s="412" t="s">
        <v>197</v>
      </c>
      <c r="FD167" s="411">
        <v>87.3</v>
      </c>
      <c r="FE167" s="411">
        <v>67.400000000000006</v>
      </c>
      <c r="FF167" s="411">
        <v>75.900000000000006</v>
      </c>
      <c r="FG167" s="412" t="s">
        <v>197</v>
      </c>
      <c r="FH167" s="412" t="s">
        <v>197</v>
      </c>
      <c r="FI167" s="412" t="s">
        <v>197</v>
      </c>
      <c r="FJ167" s="411">
        <v>75.8</v>
      </c>
      <c r="FK167" s="411">
        <v>96.8</v>
      </c>
      <c r="FL167" s="411">
        <v>87.5</v>
      </c>
      <c r="FM167" s="411">
        <v>59.7</v>
      </c>
      <c r="FN167" s="411">
        <v>82.1</v>
      </c>
      <c r="FO167" s="411">
        <v>69.099999999999994</v>
      </c>
      <c r="FP167" s="411">
        <v>14.7</v>
      </c>
      <c r="FQ167" s="411">
        <v>64.900000000000006</v>
      </c>
      <c r="FR167" s="411">
        <v>47.6</v>
      </c>
      <c r="FS167" s="411">
        <v>119.1</v>
      </c>
      <c r="FT167" s="411">
        <v>137.5</v>
      </c>
      <c r="FU167" s="411">
        <v>126</v>
      </c>
      <c r="FV167" s="411">
        <v>62.3</v>
      </c>
      <c r="FW167" s="412" t="s">
        <v>197</v>
      </c>
      <c r="FX167" s="411">
        <v>103.1</v>
      </c>
      <c r="FY167" s="411">
        <v>95.8</v>
      </c>
      <c r="FZ167" s="411">
        <v>95.9</v>
      </c>
      <c r="GA167" s="411">
        <v>93.1</v>
      </c>
      <c r="GB167" s="411">
        <v>94.5</v>
      </c>
      <c r="GC167" s="411">
        <v>94.3</v>
      </c>
      <c r="GD167" s="412" t="s">
        <v>197</v>
      </c>
      <c r="GE167" s="412" t="s">
        <v>197</v>
      </c>
      <c r="GF167" s="412" t="s">
        <v>197</v>
      </c>
      <c r="GG167" s="411">
        <v>91.1</v>
      </c>
      <c r="GH167" s="411">
        <v>46</v>
      </c>
      <c r="GI167" s="411">
        <v>46.3</v>
      </c>
      <c r="GJ167" s="412" t="s">
        <v>197</v>
      </c>
      <c r="GK167" s="412" t="s">
        <v>197</v>
      </c>
      <c r="GL167" s="412" t="s">
        <v>197</v>
      </c>
      <c r="GM167" s="411">
        <v>102.1</v>
      </c>
      <c r="GN167" s="411">
        <v>42.8</v>
      </c>
      <c r="GO167" s="411">
        <v>64.5</v>
      </c>
      <c r="GP167" s="411">
        <v>114</v>
      </c>
      <c r="GQ167" s="411">
        <v>87.4</v>
      </c>
      <c r="GR167" s="411">
        <v>96.9</v>
      </c>
      <c r="GS167" s="411">
        <v>38.1</v>
      </c>
      <c r="GT167" s="411">
        <v>45.9</v>
      </c>
      <c r="GU167" s="411">
        <v>44.3</v>
      </c>
      <c r="GV167" s="412" t="s">
        <v>197</v>
      </c>
      <c r="GW167" s="412" t="s">
        <v>197</v>
      </c>
      <c r="GX167" s="412" t="s">
        <v>197</v>
      </c>
      <c r="GY167" s="411">
        <v>93.7</v>
      </c>
      <c r="GZ167" s="411">
        <v>105.4</v>
      </c>
      <c r="HA167" s="411">
        <v>99.7</v>
      </c>
      <c r="HB167" s="411">
        <v>100.1</v>
      </c>
      <c r="HC167" s="411">
        <v>118.9</v>
      </c>
      <c r="HD167" s="411">
        <v>113.2</v>
      </c>
      <c r="HE167" s="411">
        <v>72.400000000000006</v>
      </c>
      <c r="HF167" s="411">
        <v>60.4</v>
      </c>
      <c r="HG167" s="411">
        <v>61.1</v>
      </c>
      <c r="HH167" s="412" t="s">
        <v>197</v>
      </c>
      <c r="HI167" s="412" t="s">
        <v>197</v>
      </c>
      <c r="HJ167" s="412" t="s">
        <v>197</v>
      </c>
      <c r="HK167" s="412" t="s">
        <v>197</v>
      </c>
      <c r="HL167" s="412" t="s">
        <v>197</v>
      </c>
      <c r="HM167" s="412" t="s">
        <v>197</v>
      </c>
      <c r="HN167" s="412" t="s">
        <v>197</v>
      </c>
      <c r="HO167" s="412" t="s">
        <v>197</v>
      </c>
      <c r="HP167" s="412" t="s">
        <v>197</v>
      </c>
      <c r="HQ167" s="412" t="s">
        <v>197</v>
      </c>
      <c r="HR167" s="412" t="s">
        <v>197</v>
      </c>
      <c r="HS167" s="412" t="s">
        <v>197</v>
      </c>
      <c r="HT167" s="412" t="s">
        <v>197</v>
      </c>
      <c r="HU167" s="411">
        <v>58.3</v>
      </c>
      <c r="HV167" s="411">
        <v>76</v>
      </c>
      <c r="HW167" s="411">
        <v>75</v>
      </c>
      <c r="HX167" s="412" t="s">
        <v>197</v>
      </c>
      <c r="HY167" s="412" t="s">
        <v>197</v>
      </c>
      <c r="HZ167" s="411">
        <v>241.3</v>
      </c>
      <c r="IA167" s="412" t="s">
        <v>197</v>
      </c>
      <c r="IB167" s="412" t="s">
        <v>197</v>
      </c>
      <c r="IC167" s="412" t="s">
        <v>197</v>
      </c>
      <c r="ID167" s="411">
        <v>19.7</v>
      </c>
      <c r="IE167" s="412" t="s">
        <v>197</v>
      </c>
      <c r="IF167" s="412" t="s">
        <v>197</v>
      </c>
      <c r="IG167" s="411">
        <v>1098.2</v>
      </c>
      <c r="IH167" s="411">
        <v>190.2</v>
      </c>
      <c r="II167" s="412" t="s">
        <v>197</v>
      </c>
      <c r="IJ167" s="412" t="s">
        <v>197</v>
      </c>
      <c r="IK167" s="412" t="s">
        <v>197</v>
      </c>
      <c r="IL167" s="412" t="s">
        <v>197</v>
      </c>
      <c r="IM167" s="412" t="s">
        <v>197</v>
      </c>
      <c r="IN167" s="412" t="s">
        <v>197</v>
      </c>
      <c r="IO167" s="412" t="s">
        <v>197</v>
      </c>
      <c r="IP167" s="412" t="s">
        <v>197</v>
      </c>
      <c r="IQ167" s="411">
        <v>90.2</v>
      </c>
      <c r="IR167" s="411">
        <v>95.6</v>
      </c>
      <c r="IS167" s="411">
        <v>94.2</v>
      </c>
      <c r="IT167" s="411">
        <v>94.7</v>
      </c>
      <c r="IU167" s="411">
        <v>45.2</v>
      </c>
      <c r="IV167" s="411">
        <v>29.1</v>
      </c>
      <c r="IW167" s="411">
        <v>32.5</v>
      </c>
      <c r="IX167" s="412" t="s">
        <v>197</v>
      </c>
      <c r="IY167" s="412" t="s">
        <v>197</v>
      </c>
      <c r="IZ167" s="412" t="s">
        <v>197</v>
      </c>
      <c r="JA167" s="412" t="s">
        <v>197</v>
      </c>
      <c r="JB167" s="412" t="s">
        <v>197</v>
      </c>
      <c r="JC167" s="411">
        <v>15</v>
      </c>
      <c r="JD167" s="411">
        <v>27.4</v>
      </c>
      <c r="JE167" s="411">
        <v>24.6</v>
      </c>
      <c r="JF167" s="48" t="s">
        <v>87</v>
      </c>
      <c r="JG167" s="48" t="s">
        <v>87</v>
      </c>
      <c r="JH167" s="48" t="s">
        <v>87</v>
      </c>
      <c r="JI167" s="48">
        <v>92.9</v>
      </c>
      <c r="JJ167" s="48">
        <v>97</v>
      </c>
      <c r="JK167" s="48">
        <v>104.8</v>
      </c>
      <c r="JL167" s="48">
        <v>98.2</v>
      </c>
      <c r="JM167" s="48">
        <v>146.6</v>
      </c>
      <c r="JN167" s="48">
        <v>162.69999999999999</v>
      </c>
      <c r="JO167" s="48">
        <v>41.8</v>
      </c>
    </row>
    <row r="168" spans="1:275">
      <c r="A168" s="45"/>
      <c r="B168" s="46" t="s">
        <v>1884</v>
      </c>
      <c r="C168" s="300" t="s">
        <v>1382</v>
      </c>
      <c r="D168" s="46" t="s">
        <v>107</v>
      </c>
      <c r="E168" s="300" t="s">
        <v>20</v>
      </c>
      <c r="F168" s="47" t="s">
        <v>197</v>
      </c>
      <c r="G168" s="47" t="s">
        <v>197</v>
      </c>
      <c r="H168" s="411">
        <v>94.6</v>
      </c>
      <c r="I168" s="411">
        <v>102.6</v>
      </c>
      <c r="J168" s="411">
        <v>110.8</v>
      </c>
      <c r="K168" s="412" t="s">
        <v>197</v>
      </c>
      <c r="L168" s="412" t="s">
        <v>197</v>
      </c>
      <c r="M168" s="411">
        <v>167.7</v>
      </c>
      <c r="N168" s="412" t="s">
        <v>197</v>
      </c>
      <c r="O168" s="412" t="s">
        <v>197</v>
      </c>
      <c r="P168" s="411">
        <v>126.2</v>
      </c>
      <c r="Q168" s="412" t="s">
        <v>197</v>
      </c>
      <c r="R168" s="411">
        <v>141.6</v>
      </c>
      <c r="S168" s="411">
        <v>70.099999999999994</v>
      </c>
      <c r="T168" s="412" t="s">
        <v>197</v>
      </c>
      <c r="U168" s="412" t="s">
        <v>197</v>
      </c>
      <c r="V168" s="412" t="s">
        <v>197</v>
      </c>
      <c r="W168" s="412" t="s">
        <v>197</v>
      </c>
      <c r="X168" s="412" t="s">
        <v>197</v>
      </c>
      <c r="Y168" s="412" t="s">
        <v>197</v>
      </c>
      <c r="Z168" s="411">
        <v>68.099999999999994</v>
      </c>
      <c r="AA168" s="411">
        <v>56.8</v>
      </c>
      <c r="AB168" s="412" t="s">
        <v>197</v>
      </c>
      <c r="AC168" s="412" t="s">
        <v>197</v>
      </c>
      <c r="AD168" s="412" t="s">
        <v>197</v>
      </c>
      <c r="AE168" s="411">
        <v>28.3</v>
      </c>
      <c r="AF168" s="411">
        <v>115.5</v>
      </c>
      <c r="AG168" s="412" t="s">
        <v>197</v>
      </c>
      <c r="AH168" s="411">
        <v>39.9</v>
      </c>
      <c r="AI168" s="412" t="s">
        <v>197</v>
      </c>
      <c r="AJ168" s="412" t="s">
        <v>197</v>
      </c>
      <c r="AK168" s="412" t="s">
        <v>197</v>
      </c>
      <c r="AL168" s="412" t="s">
        <v>197</v>
      </c>
      <c r="AM168" s="412" t="s">
        <v>197</v>
      </c>
      <c r="AN168" s="412" t="s">
        <v>197</v>
      </c>
      <c r="AO168" s="412" t="s">
        <v>197</v>
      </c>
      <c r="AP168" s="412" t="s">
        <v>197</v>
      </c>
      <c r="AQ168" s="412" t="s">
        <v>197</v>
      </c>
      <c r="AR168" s="412" t="s">
        <v>197</v>
      </c>
      <c r="AS168" s="412" t="s">
        <v>197</v>
      </c>
      <c r="AT168" s="411">
        <v>71.599999999999994</v>
      </c>
      <c r="AU168" s="412" t="s">
        <v>197</v>
      </c>
      <c r="AV168" s="411">
        <v>50</v>
      </c>
      <c r="AW168" s="412" t="s">
        <v>197</v>
      </c>
      <c r="AX168" s="412" t="s">
        <v>197</v>
      </c>
      <c r="AY168" s="412" t="s">
        <v>197</v>
      </c>
      <c r="AZ168" s="411">
        <v>54.2</v>
      </c>
      <c r="BA168" s="411">
        <v>71.900000000000006</v>
      </c>
      <c r="BB168" s="411">
        <v>71.099999999999994</v>
      </c>
      <c r="BC168" s="411">
        <v>71</v>
      </c>
      <c r="BD168" s="411">
        <v>69.8</v>
      </c>
      <c r="BE168" s="411">
        <v>70.099999999999994</v>
      </c>
      <c r="BF168" s="411">
        <v>89.3</v>
      </c>
      <c r="BG168" s="411">
        <v>82.9</v>
      </c>
      <c r="BH168" s="411">
        <v>83.4</v>
      </c>
      <c r="BI168" s="412" t="s">
        <v>197</v>
      </c>
      <c r="BJ168" s="412" t="s">
        <v>197</v>
      </c>
      <c r="BK168" s="412" t="s">
        <v>197</v>
      </c>
      <c r="BL168" s="412" t="s">
        <v>197</v>
      </c>
      <c r="BM168" s="412" t="s">
        <v>197</v>
      </c>
      <c r="BN168" s="412" t="s">
        <v>197</v>
      </c>
      <c r="BO168" s="412" t="s">
        <v>197</v>
      </c>
      <c r="BP168" s="412" t="s">
        <v>197</v>
      </c>
      <c r="BQ168" s="412" t="s">
        <v>197</v>
      </c>
      <c r="BR168" s="412" t="s">
        <v>197</v>
      </c>
      <c r="BS168" s="412" t="s">
        <v>197</v>
      </c>
      <c r="BT168" s="412" t="s">
        <v>197</v>
      </c>
      <c r="BU168" s="412" t="s">
        <v>197</v>
      </c>
      <c r="BV168" s="412" t="s">
        <v>197</v>
      </c>
      <c r="BW168" s="412" t="s">
        <v>197</v>
      </c>
      <c r="BX168" s="412" t="s">
        <v>197</v>
      </c>
      <c r="BY168" s="412" t="s">
        <v>197</v>
      </c>
      <c r="BZ168" s="412" t="s">
        <v>197</v>
      </c>
      <c r="CA168" s="412" t="s">
        <v>197</v>
      </c>
      <c r="CB168" s="412" t="s">
        <v>197</v>
      </c>
      <c r="CC168" s="412" t="s">
        <v>197</v>
      </c>
      <c r="CD168" s="412" t="s">
        <v>197</v>
      </c>
      <c r="CE168" s="412" t="s">
        <v>197</v>
      </c>
      <c r="CF168" s="412" t="s">
        <v>197</v>
      </c>
      <c r="CG168" s="412" t="s">
        <v>197</v>
      </c>
      <c r="CH168" s="412" t="s">
        <v>197</v>
      </c>
      <c r="CI168" s="412" t="s">
        <v>197</v>
      </c>
      <c r="CJ168" s="412" t="s">
        <v>197</v>
      </c>
      <c r="CK168" s="412" t="s">
        <v>197</v>
      </c>
      <c r="CL168" s="412" t="s">
        <v>197</v>
      </c>
      <c r="CM168" s="412" t="s">
        <v>197</v>
      </c>
      <c r="CN168" s="412" t="s">
        <v>197</v>
      </c>
      <c r="CO168" s="412" t="s">
        <v>197</v>
      </c>
      <c r="CP168" s="412" t="s">
        <v>197</v>
      </c>
      <c r="CQ168" s="412" t="s">
        <v>197</v>
      </c>
      <c r="CR168" s="412" t="s">
        <v>197</v>
      </c>
      <c r="CS168" s="412" t="s">
        <v>197</v>
      </c>
      <c r="CT168" s="412" t="s">
        <v>197</v>
      </c>
      <c r="CU168" s="412" t="s">
        <v>197</v>
      </c>
      <c r="CV168" s="412" t="s">
        <v>197</v>
      </c>
      <c r="CW168" s="412" t="s">
        <v>197</v>
      </c>
      <c r="CX168" s="412" t="s">
        <v>197</v>
      </c>
      <c r="CY168" s="412" t="s">
        <v>197</v>
      </c>
      <c r="CZ168" s="412" t="s">
        <v>197</v>
      </c>
      <c r="DA168" s="412" t="s">
        <v>197</v>
      </c>
      <c r="DB168" s="412" t="s">
        <v>197</v>
      </c>
      <c r="DC168" s="412" t="s">
        <v>197</v>
      </c>
      <c r="DD168" s="412" t="s">
        <v>197</v>
      </c>
      <c r="DE168" s="412" t="s">
        <v>197</v>
      </c>
      <c r="DF168" s="412" t="s">
        <v>197</v>
      </c>
      <c r="DG168" s="412" t="s">
        <v>197</v>
      </c>
      <c r="DH168" s="412" t="s">
        <v>197</v>
      </c>
      <c r="DI168" s="412" t="s">
        <v>197</v>
      </c>
      <c r="DJ168" s="412" t="s">
        <v>197</v>
      </c>
      <c r="DK168" s="412" t="s">
        <v>197</v>
      </c>
      <c r="DL168" s="412" t="s">
        <v>197</v>
      </c>
      <c r="DM168" s="412" t="s">
        <v>197</v>
      </c>
      <c r="DN168" s="412" t="s">
        <v>197</v>
      </c>
      <c r="DO168" s="412" t="s">
        <v>197</v>
      </c>
      <c r="DP168" s="412" t="s">
        <v>197</v>
      </c>
      <c r="DQ168" s="412" t="s">
        <v>197</v>
      </c>
      <c r="DR168" s="412" t="s">
        <v>197</v>
      </c>
      <c r="DS168" s="412" t="s">
        <v>197</v>
      </c>
      <c r="DT168" s="412" t="s">
        <v>197</v>
      </c>
      <c r="DU168" s="412" t="s">
        <v>197</v>
      </c>
      <c r="DV168" s="412" t="s">
        <v>197</v>
      </c>
      <c r="DW168" s="412" t="s">
        <v>197</v>
      </c>
      <c r="DX168" s="412" t="s">
        <v>197</v>
      </c>
      <c r="DY168" s="412" t="s">
        <v>197</v>
      </c>
      <c r="DZ168" s="412" t="s">
        <v>197</v>
      </c>
      <c r="EA168" s="412" t="s">
        <v>197</v>
      </c>
      <c r="EB168" s="412" t="s">
        <v>197</v>
      </c>
      <c r="EC168" s="412" t="s">
        <v>197</v>
      </c>
      <c r="ED168" s="412" t="s">
        <v>197</v>
      </c>
      <c r="EE168" s="412" t="s">
        <v>197</v>
      </c>
      <c r="EF168" s="412" t="s">
        <v>197</v>
      </c>
      <c r="EG168" s="412" t="s">
        <v>197</v>
      </c>
      <c r="EH168" s="412" t="s">
        <v>197</v>
      </c>
      <c r="EI168" s="412" t="s">
        <v>197</v>
      </c>
      <c r="EJ168" s="412" t="s">
        <v>197</v>
      </c>
      <c r="EK168" s="412" t="s">
        <v>197</v>
      </c>
      <c r="EL168" s="412" t="s">
        <v>197</v>
      </c>
      <c r="EM168" s="412" t="s">
        <v>197</v>
      </c>
      <c r="EN168" s="412" t="s">
        <v>197</v>
      </c>
      <c r="EO168" s="412" t="s">
        <v>197</v>
      </c>
      <c r="EP168" s="412" t="s">
        <v>197</v>
      </c>
      <c r="EQ168" s="412" t="s">
        <v>197</v>
      </c>
      <c r="ER168" s="412" t="s">
        <v>197</v>
      </c>
      <c r="ES168" s="412" t="s">
        <v>197</v>
      </c>
      <c r="ET168" s="411">
        <v>93.4</v>
      </c>
      <c r="EU168" s="412" t="s">
        <v>197</v>
      </c>
      <c r="EV168" s="411">
        <v>60.4</v>
      </c>
      <c r="EW168" s="411">
        <v>63.3</v>
      </c>
      <c r="EX168" s="411">
        <v>62.3</v>
      </c>
      <c r="EY168" s="412" t="s">
        <v>197</v>
      </c>
      <c r="EZ168" s="411">
        <v>8.6</v>
      </c>
      <c r="FA168" s="411">
        <v>67</v>
      </c>
      <c r="FB168" s="411">
        <v>44.2</v>
      </c>
      <c r="FC168" s="412" t="s">
        <v>197</v>
      </c>
      <c r="FD168" s="411">
        <v>52.6</v>
      </c>
      <c r="FE168" s="411">
        <v>95.4</v>
      </c>
      <c r="FF168" s="411">
        <v>77.2</v>
      </c>
      <c r="FG168" s="412" t="s">
        <v>197</v>
      </c>
      <c r="FH168" s="412" t="s">
        <v>197</v>
      </c>
      <c r="FI168" s="412" t="s">
        <v>197</v>
      </c>
      <c r="FJ168" s="412" t="s">
        <v>197</v>
      </c>
      <c r="FK168" s="412" t="s">
        <v>197</v>
      </c>
      <c r="FL168" s="412" t="s">
        <v>197</v>
      </c>
      <c r="FM168" s="411">
        <v>25.7</v>
      </c>
      <c r="FN168" s="411">
        <v>50.4</v>
      </c>
      <c r="FO168" s="411">
        <v>36.1</v>
      </c>
      <c r="FP168" s="411">
        <v>17.3</v>
      </c>
      <c r="FQ168" s="411">
        <v>73.900000000000006</v>
      </c>
      <c r="FR168" s="411">
        <v>54.4</v>
      </c>
      <c r="FS168" s="411">
        <v>66.7</v>
      </c>
      <c r="FT168" s="411">
        <v>92.3</v>
      </c>
      <c r="FU168" s="411">
        <v>76.400000000000006</v>
      </c>
      <c r="FV168" s="411">
        <v>26.3</v>
      </c>
      <c r="FW168" s="412" t="s">
        <v>197</v>
      </c>
      <c r="FX168" s="411">
        <v>117.5</v>
      </c>
      <c r="FY168" s="411">
        <v>73.599999999999994</v>
      </c>
      <c r="FZ168" s="411">
        <v>74.099999999999994</v>
      </c>
      <c r="GA168" s="411">
        <v>53.2</v>
      </c>
      <c r="GB168" s="411">
        <v>78.2</v>
      </c>
      <c r="GC168" s="411">
        <v>73.400000000000006</v>
      </c>
      <c r="GD168" s="412" t="s">
        <v>197</v>
      </c>
      <c r="GE168" s="412" t="s">
        <v>197</v>
      </c>
      <c r="GF168" s="412" t="s">
        <v>197</v>
      </c>
      <c r="GG168" s="411">
        <v>306.10000000000002</v>
      </c>
      <c r="GH168" s="411">
        <v>82.8</v>
      </c>
      <c r="GI168" s="411">
        <v>84.3</v>
      </c>
      <c r="GJ168" s="412" t="s">
        <v>197</v>
      </c>
      <c r="GK168" s="412" t="s">
        <v>197</v>
      </c>
      <c r="GL168" s="412" t="s">
        <v>197</v>
      </c>
      <c r="GM168" s="412" t="s">
        <v>197</v>
      </c>
      <c r="GN168" s="412" t="s">
        <v>197</v>
      </c>
      <c r="GO168" s="412" t="s">
        <v>197</v>
      </c>
      <c r="GP168" s="412" t="s">
        <v>197</v>
      </c>
      <c r="GQ168" s="412" t="s">
        <v>197</v>
      </c>
      <c r="GR168" s="412" t="s">
        <v>197</v>
      </c>
      <c r="GS168" s="412" t="s">
        <v>197</v>
      </c>
      <c r="GT168" s="412" t="s">
        <v>197</v>
      </c>
      <c r="GU168" s="412" t="s">
        <v>197</v>
      </c>
      <c r="GV168" s="412" t="s">
        <v>197</v>
      </c>
      <c r="GW168" s="412" t="s">
        <v>197</v>
      </c>
      <c r="GX168" s="412" t="s">
        <v>197</v>
      </c>
      <c r="GY168" s="411">
        <v>63.9</v>
      </c>
      <c r="GZ168" s="411">
        <v>85.7</v>
      </c>
      <c r="HA168" s="411">
        <v>74.900000000000006</v>
      </c>
      <c r="HB168" s="412" t="s">
        <v>197</v>
      </c>
      <c r="HC168" s="412" t="s">
        <v>197</v>
      </c>
      <c r="HD168" s="412" t="s">
        <v>197</v>
      </c>
      <c r="HE168" s="412" t="s">
        <v>197</v>
      </c>
      <c r="HF168" s="412" t="s">
        <v>197</v>
      </c>
      <c r="HG168" s="412" t="s">
        <v>197</v>
      </c>
      <c r="HH168" s="412" t="s">
        <v>197</v>
      </c>
      <c r="HI168" s="412" t="s">
        <v>197</v>
      </c>
      <c r="HJ168" s="412" t="s">
        <v>197</v>
      </c>
      <c r="HK168" s="412" t="s">
        <v>197</v>
      </c>
      <c r="HL168" s="412" t="s">
        <v>197</v>
      </c>
      <c r="HM168" s="412" t="s">
        <v>197</v>
      </c>
      <c r="HN168" s="412" t="s">
        <v>197</v>
      </c>
      <c r="HO168" s="412" t="s">
        <v>197</v>
      </c>
      <c r="HP168" s="412" t="s">
        <v>197</v>
      </c>
      <c r="HQ168" s="412" t="s">
        <v>197</v>
      </c>
      <c r="HR168" s="412" t="s">
        <v>197</v>
      </c>
      <c r="HS168" s="412" t="s">
        <v>197</v>
      </c>
      <c r="HT168" s="412" t="s">
        <v>197</v>
      </c>
      <c r="HU168" s="411">
        <v>43.4</v>
      </c>
      <c r="HV168" s="411">
        <v>56.9</v>
      </c>
      <c r="HW168" s="411">
        <v>56.1</v>
      </c>
      <c r="HX168" s="412" t="s">
        <v>197</v>
      </c>
      <c r="HY168" s="412" t="s">
        <v>197</v>
      </c>
      <c r="HZ168" s="412" t="s">
        <v>197</v>
      </c>
      <c r="IA168" s="412" t="s">
        <v>197</v>
      </c>
      <c r="IB168" s="412" t="s">
        <v>197</v>
      </c>
      <c r="IC168" s="412" t="s">
        <v>197</v>
      </c>
      <c r="ID168" s="411">
        <v>33</v>
      </c>
      <c r="IE168" s="412" t="s">
        <v>197</v>
      </c>
      <c r="IF168" s="412" t="s">
        <v>197</v>
      </c>
      <c r="IG168" s="412" t="s">
        <v>197</v>
      </c>
      <c r="IH168" s="411">
        <v>103.9</v>
      </c>
      <c r="II168" s="412" t="s">
        <v>197</v>
      </c>
      <c r="IJ168" s="412" t="s">
        <v>197</v>
      </c>
      <c r="IK168" s="412" t="s">
        <v>197</v>
      </c>
      <c r="IL168" s="412" t="s">
        <v>197</v>
      </c>
      <c r="IM168" s="412" t="s">
        <v>197</v>
      </c>
      <c r="IN168" s="412" t="s">
        <v>197</v>
      </c>
      <c r="IO168" s="412" t="s">
        <v>197</v>
      </c>
      <c r="IP168" s="412" t="s">
        <v>197</v>
      </c>
      <c r="IQ168" s="411">
        <v>161.80000000000001</v>
      </c>
      <c r="IR168" s="411">
        <v>117</v>
      </c>
      <c r="IS168" s="411">
        <v>75.5</v>
      </c>
      <c r="IT168" s="411">
        <v>91.1</v>
      </c>
      <c r="IU168" s="411">
        <v>202.1</v>
      </c>
      <c r="IV168" s="411">
        <v>58.3</v>
      </c>
      <c r="IW168" s="411">
        <v>88.4</v>
      </c>
      <c r="IX168" s="412" t="s">
        <v>197</v>
      </c>
      <c r="IY168" s="412" t="s">
        <v>197</v>
      </c>
      <c r="IZ168" s="412" t="s">
        <v>197</v>
      </c>
      <c r="JA168" s="412" t="s">
        <v>197</v>
      </c>
      <c r="JB168" s="412" t="s">
        <v>197</v>
      </c>
      <c r="JC168" s="411">
        <v>237.3</v>
      </c>
      <c r="JD168" s="411">
        <v>235.9</v>
      </c>
      <c r="JE168" s="411">
        <v>236.3</v>
      </c>
      <c r="JF168" s="48" t="s">
        <v>87</v>
      </c>
      <c r="JG168" s="48" t="s">
        <v>87</v>
      </c>
      <c r="JH168" s="48" t="s">
        <v>87</v>
      </c>
      <c r="JI168" s="48">
        <v>44.5</v>
      </c>
      <c r="JJ168" s="48">
        <v>71</v>
      </c>
      <c r="JK168" s="48">
        <v>74.2</v>
      </c>
      <c r="JL168" s="48">
        <v>83.6</v>
      </c>
      <c r="JM168" s="48">
        <v>96.7</v>
      </c>
      <c r="JN168" s="48">
        <v>113.6</v>
      </c>
      <c r="JO168" s="48" t="s">
        <v>87</v>
      </c>
    </row>
    <row r="169" spans="1:275">
      <c r="A169" s="45"/>
      <c r="B169" s="46" t="s">
        <v>1885</v>
      </c>
      <c r="C169" s="300" t="s">
        <v>1383</v>
      </c>
      <c r="D169" s="46" t="s">
        <v>108</v>
      </c>
      <c r="E169" s="300" t="s">
        <v>129</v>
      </c>
      <c r="F169" s="47" t="s">
        <v>197</v>
      </c>
      <c r="G169" s="47" t="s">
        <v>197</v>
      </c>
      <c r="H169" s="411">
        <v>125.2</v>
      </c>
      <c r="I169" s="411">
        <v>116</v>
      </c>
      <c r="J169" s="411">
        <v>118.5</v>
      </c>
      <c r="K169" s="412" t="s">
        <v>197</v>
      </c>
      <c r="L169" s="412" t="s">
        <v>197</v>
      </c>
      <c r="M169" s="412" t="s">
        <v>197</v>
      </c>
      <c r="N169" s="412" t="s">
        <v>197</v>
      </c>
      <c r="O169" s="412" t="s">
        <v>197</v>
      </c>
      <c r="P169" s="412" t="s">
        <v>197</v>
      </c>
      <c r="Q169" s="412" t="s">
        <v>197</v>
      </c>
      <c r="R169" s="412" t="s">
        <v>197</v>
      </c>
      <c r="S169" s="412" t="s">
        <v>197</v>
      </c>
      <c r="T169" s="412" t="s">
        <v>197</v>
      </c>
      <c r="U169" s="412" t="s">
        <v>197</v>
      </c>
      <c r="V169" s="412" t="s">
        <v>197</v>
      </c>
      <c r="W169" s="412" t="s">
        <v>197</v>
      </c>
      <c r="X169" s="412" t="s">
        <v>197</v>
      </c>
      <c r="Y169" s="412" t="s">
        <v>197</v>
      </c>
      <c r="Z169" s="412" t="s">
        <v>197</v>
      </c>
      <c r="AA169" s="412" t="s">
        <v>197</v>
      </c>
      <c r="AB169" s="412" t="s">
        <v>197</v>
      </c>
      <c r="AC169" s="412" t="s">
        <v>197</v>
      </c>
      <c r="AD169" s="412" t="s">
        <v>197</v>
      </c>
      <c r="AE169" s="412" t="s">
        <v>197</v>
      </c>
      <c r="AF169" s="412" t="s">
        <v>197</v>
      </c>
      <c r="AG169" s="412" t="s">
        <v>197</v>
      </c>
      <c r="AH169" s="412" t="s">
        <v>197</v>
      </c>
      <c r="AI169" s="412" t="s">
        <v>197</v>
      </c>
      <c r="AJ169" s="412" t="s">
        <v>197</v>
      </c>
      <c r="AK169" s="412" t="s">
        <v>197</v>
      </c>
      <c r="AL169" s="412" t="s">
        <v>197</v>
      </c>
      <c r="AM169" s="412" t="s">
        <v>197</v>
      </c>
      <c r="AN169" s="412" t="s">
        <v>197</v>
      </c>
      <c r="AO169" s="412" t="s">
        <v>197</v>
      </c>
      <c r="AP169" s="412" t="s">
        <v>197</v>
      </c>
      <c r="AQ169" s="412" t="s">
        <v>197</v>
      </c>
      <c r="AR169" s="412" t="s">
        <v>197</v>
      </c>
      <c r="AS169" s="412" t="s">
        <v>197</v>
      </c>
      <c r="AT169" s="412" t="s">
        <v>197</v>
      </c>
      <c r="AU169" s="412" t="s">
        <v>197</v>
      </c>
      <c r="AV169" s="412" t="s">
        <v>197</v>
      </c>
      <c r="AW169" s="412" t="s">
        <v>197</v>
      </c>
      <c r="AX169" s="412" t="s">
        <v>197</v>
      </c>
      <c r="AY169" s="412" t="s">
        <v>197</v>
      </c>
      <c r="AZ169" s="411">
        <v>44.4</v>
      </c>
      <c r="BA169" s="411">
        <v>29.2</v>
      </c>
      <c r="BB169" s="411">
        <v>29.9</v>
      </c>
      <c r="BC169" s="411">
        <v>69.3</v>
      </c>
      <c r="BD169" s="411">
        <v>46.6</v>
      </c>
      <c r="BE169" s="411">
        <v>52</v>
      </c>
      <c r="BF169" s="411">
        <v>39.799999999999997</v>
      </c>
      <c r="BG169" s="411">
        <v>21.1</v>
      </c>
      <c r="BH169" s="411">
        <v>22.5</v>
      </c>
      <c r="BI169" s="412" t="s">
        <v>197</v>
      </c>
      <c r="BJ169" s="412" t="s">
        <v>197</v>
      </c>
      <c r="BK169" s="412" t="s">
        <v>197</v>
      </c>
      <c r="BL169" s="412" t="s">
        <v>197</v>
      </c>
      <c r="BM169" s="412" t="s">
        <v>197</v>
      </c>
      <c r="BN169" s="412" t="s">
        <v>197</v>
      </c>
      <c r="BO169" s="412" t="s">
        <v>197</v>
      </c>
      <c r="BP169" s="412" t="s">
        <v>197</v>
      </c>
      <c r="BQ169" s="412" t="s">
        <v>197</v>
      </c>
      <c r="BR169" s="412" t="s">
        <v>197</v>
      </c>
      <c r="BS169" s="412" t="s">
        <v>197</v>
      </c>
      <c r="BT169" s="412" t="s">
        <v>197</v>
      </c>
      <c r="BU169" s="412" t="s">
        <v>197</v>
      </c>
      <c r="BV169" s="412" t="s">
        <v>197</v>
      </c>
      <c r="BW169" s="412" t="s">
        <v>197</v>
      </c>
      <c r="BX169" s="412" t="s">
        <v>197</v>
      </c>
      <c r="BY169" s="412" t="s">
        <v>197</v>
      </c>
      <c r="BZ169" s="412" t="s">
        <v>197</v>
      </c>
      <c r="CA169" s="412" t="s">
        <v>197</v>
      </c>
      <c r="CB169" s="412" t="s">
        <v>197</v>
      </c>
      <c r="CC169" s="412" t="s">
        <v>197</v>
      </c>
      <c r="CD169" s="412" t="s">
        <v>197</v>
      </c>
      <c r="CE169" s="412" t="s">
        <v>197</v>
      </c>
      <c r="CF169" s="412" t="s">
        <v>197</v>
      </c>
      <c r="CG169" s="412" t="s">
        <v>197</v>
      </c>
      <c r="CH169" s="412" t="s">
        <v>197</v>
      </c>
      <c r="CI169" s="412" t="s">
        <v>197</v>
      </c>
      <c r="CJ169" s="412" t="s">
        <v>197</v>
      </c>
      <c r="CK169" s="412" t="s">
        <v>197</v>
      </c>
      <c r="CL169" s="412" t="s">
        <v>197</v>
      </c>
      <c r="CM169" s="412" t="s">
        <v>197</v>
      </c>
      <c r="CN169" s="412" t="s">
        <v>197</v>
      </c>
      <c r="CO169" s="412" t="s">
        <v>197</v>
      </c>
      <c r="CP169" s="412" t="s">
        <v>197</v>
      </c>
      <c r="CQ169" s="412" t="s">
        <v>197</v>
      </c>
      <c r="CR169" s="412" t="s">
        <v>197</v>
      </c>
      <c r="CS169" s="412" t="s">
        <v>197</v>
      </c>
      <c r="CT169" s="412" t="s">
        <v>197</v>
      </c>
      <c r="CU169" s="412" t="s">
        <v>197</v>
      </c>
      <c r="CV169" s="412" t="s">
        <v>197</v>
      </c>
      <c r="CW169" s="412" t="s">
        <v>197</v>
      </c>
      <c r="CX169" s="412" t="s">
        <v>197</v>
      </c>
      <c r="CY169" s="412" t="s">
        <v>197</v>
      </c>
      <c r="CZ169" s="412" t="s">
        <v>197</v>
      </c>
      <c r="DA169" s="412" t="s">
        <v>197</v>
      </c>
      <c r="DB169" s="412" t="s">
        <v>197</v>
      </c>
      <c r="DC169" s="412" t="s">
        <v>197</v>
      </c>
      <c r="DD169" s="412" t="s">
        <v>197</v>
      </c>
      <c r="DE169" s="412" t="s">
        <v>197</v>
      </c>
      <c r="DF169" s="412" t="s">
        <v>197</v>
      </c>
      <c r="DG169" s="412" t="s">
        <v>197</v>
      </c>
      <c r="DH169" s="412" t="s">
        <v>197</v>
      </c>
      <c r="DI169" s="412" t="s">
        <v>197</v>
      </c>
      <c r="DJ169" s="412" t="s">
        <v>197</v>
      </c>
      <c r="DK169" s="412" t="s">
        <v>197</v>
      </c>
      <c r="DL169" s="412" t="s">
        <v>197</v>
      </c>
      <c r="DM169" s="412" t="s">
        <v>197</v>
      </c>
      <c r="DN169" s="412" t="s">
        <v>197</v>
      </c>
      <c r="DO169" s="412" t="s">
        <v>197</v>
      </c>
      <c r="DP169" s="412" t="s">
        <v>197</v>
      </c>
      <c r="DQ169" s="412" t="s">
        <v>197</v>
      </c>
      <c r="DR169" s="412" t="s">
        <v>197</v>
      </c>
      <c r="DS169" s="412" t="s">
        <v>197</v>
      </c>
      <c r="DT169" s="412" t="s">
        <v>197</v>
      </c>
      <c r="DU169" s="412" t="s">
        <v>197</v>
      </c>
      <c r="DV169" s="412" t="s">
        <v>197</v>
      </c>
      <c r="DW169" s="412" t="s">
        <v>197</v>
      </c>
      <c r="DX169" s="412" t="s">
        <v>197</v>
      </c>
      <c r="DY169" s="412" t="s">
        <v>197</v>
      </c>
      <c r="DZ169" s="412" t="s">
        <v>197</v>
      </c>
      <c r="EA169" s="412" t="s">
        <v>197</v>
      </c>
      <c r="EB169" s="412" t="s">
        <v>197</v>
      </c>
      <c r="EC169" s="412" t="s">
        <v>197</v>
      </c>
      <c r="ED169" s="412" t="s">
        <v>197</v>
      </c>
      <c r="EE169" s="412" t="s">
        <v>197</v>
      </c>
      <c r="EF169" s="412" t="s">
        <v>197</v>
      </c>
      <c r="EG169" s="412" t="s">
        <v>197</v>
      </c>
      <c r="EH169" s="412" t="s">
        <v>197</v>
      </c>
      <c r="EI169" s="412" t="s">
        <v>197</v>
      </c>
      <c r="EJ169" s="412" t="s">
        <v>197</v>
      </c>
      <c r="EK169" s="412" t="s">
        <v>197</v>
      </c>
      <c r="EL169" s="412" t="s">
        <v>197</v>
      </c>
      <c r="EM169" s="412" t="s">
        <v>197</v>
      </c>
      <c r="EN169" s="412" t="s">
        <v>197</v>
      </c>
      <c r="EO169" s="412" t="s">
        <v>197</v>
      </c>
      <c r="EP169" s="412" t="s">
        <v>197</v>
      </c>
      <c r="EQ169" s="412" t="s">
        <v>197</v>
      </c>
      <c r="ER169" s="412" t="s">
        <v>197</v>
      </c>
      <c r="ES169" s="412" t="s">
        <v>197</v>
      </c>
      <c r="ET169" s="412" t="s">
        <v>197</v>
      </c>
      <c r="EU169" s="412" t="s">
        <v>197</v>
      </c>
      <c r="EV169" s="411">
        <v>13.8</v>
      </c>
      <c r="EW169" s="411">
        <v>59.6</v>
      </c>
      <c r="EX169" s="411">
        <v>44.7</v>
      </c>
      <c r="EY169" s="412" t="s">
        <v>197</v>
      </c>
      <c r="EZ169" s="412" t="s">
        <v>197</v>
      </c>
      <c r="FA169" s="412" t="s">
        <v>197</v>
      </c>
      <c r="FB169" s="412" t="s">
        <v>197</v>
      </c>
      <c r="FC169" s="412" t="s">
        <v>197</v>
      </c>
      <c r="FD169" s="412" t="s">
        <v>197</v>
      </c>
      <c r="FE169" s="412" t="s">
        <v>197</v>
      </c>
      <c r="FF169" s="412" t="s">
        <v>197</v>
      </c>
      <c r="FG169" s="412" t="s">
        <v>197</v>
      </c>
      <c r="FH169" s="412" t="s">
        <v>197</v>
      </c>
      <c r="FI169" s="412" t="s">
        <v>197</v>
      </c>
      <c r="FJ169" s="412" t="s">
        <v>197</v>
      </c>
      <c r="FK169" s="412" t="s">
        <v>197</v>
      </c>
      <c r="FL169" s="412" t="s">
        <v>197</v>
      </c>
      <c r="FM169" s="411">
        <v>3.4</v>
      </c>
      <c r="FN169" s="411">
        <v>25.4</v>
      </c>
      <c r="FO169" s="411">
        <v>12.5</v>
      </c>
      <c r="FP169" s="412" t="s">
        <v>197</v>
      </c>
      <c r="FQ169" s="412" t="s">
        <v>197</v>
      </c>
      <c r="FR169" s="412" t="s">
        <v>197</v>
      </c>
      <c r="FS169" s="412" t="s">
        <v>197</v>
      </c>
      <c r="FT169" s="412" t="s">
        <v>197</v>
      </c>
      <c r="FU169" s="412" t="s">
        <v>197</v>
      </c>
      <c r="FV169" s="412" t="s">
        <v>197</v>
      </c>
      <c r="FW169" s="412" t="s">
        <v>197</v>
      </c>
      <c r="FX169" s="411">
        <v>41.2</v>
      </c>
      <c r="FY169" s="411">
        <v>31.8</v>
      </c>
      <c r="FZ169" s="411">
        <v>32</v>
      </c>
      <c r="GA169" s="411">
        <v>18.600000000000001</v>
      </c>
      <c r="GB169" s="411">
        <v>26.7</v>
      </c>
      <c r="GC169" s="411">
        <v>25.1</v>
      </c>
      <c r="GD169" s="412" t="s">
        <v>197</v>
      </c>
      <c r="GE169" s="412" t="s">
        <v>197</v>
      </c>
      <c r="GF169" s="412" t="s">
        <v>197</v>
      </c>
      <c r="GG169" s="412" t="s">
        <v>197</v>
      </c>
      <c r="GH169" s="412" t="s">
        <v>197</v>
      </c>
      <c r="GI169" s="412" t="s">
        <v>197</v>
      </c>
      <c r="GJ169" s="412" t="s">
        <v>197</v>
      </c>
      <c r="GK169" s="412" t="s">
        <v>197</v>
      </c>
      <c r="GL169" s="412" t="s">
        <v>197</v>
      </c>
      <c r="GM169" s="412" t="s">
        <v>197</v>
      </c>
      <c r="GN169" s="412" t="s">
        <v>197</v>
      </c>
      <c r="GO169" s="412" t="s">
        <v>197</v>
      </c>
      <c r="GP169" s="412" t="s">
        <v>197</v>
      </c>
      <c r="GQ169" s="412" t="s">
        <v>197</v>
      </c>
      <c r="GR169" s="412" t="s">
        <v>197</v>
      </c>
      <c r="GS169" s="412" t="s">
        <v>197</v>
      </c>
      <c r="GT169" s="412" t="s">
        <v>197</v>
      </c>
      <c r="GU169" s="412" t="s">
        <v>197</v>
      </c>
      <c r="GV169" s="412" t="s">
        <v>197</v>
      </c>
      <c r="GW169" s="412" t="s">
        <v>197</v>
      </c>
      <c r="GX169" s="412" t="s">
        <v>197</v>
      </c>
      <c r="GY169" s="412" t="s">
        <v>197</v>
      </c>
      <c r="GZ169" s="412" t="s">
        <v>197</v>
      </c>
      <c r="HA169" s="412" t="s">
        <v>197</v>
      </c>
      <c r="HB169" s="412" t="s">
        <v>197</v>
      </c>
      <c r="HC169" s="412" t="s">
        <v>197</v>
      </c>
      <c r="HD169" s="412" t="s">
        <v>197</v>
      </c>
      <c r="HE169" s="412" t="s">
        <v>197</v>
      </c>
      <c r="HF169" s="412" t="s">
        <v>197</v>
      </c>
      <c r="HG169" s="412" t="s">
        <v>197</v>
      </c>
      <c r="HH169" s="412" t="s">
        <v>197</v>
      </c>
      <c r="HI169" s="412" t="s">
        <v>197</v>
      </c>
      <c r="HJ169" s="412" t="s">
        <v>197</v>
      </c>
      <c r="HK169" s="412" t="s">
        <v>197</v>
      </c>
      <c r="HL169" s="412" t="s">
        <v>197</v>
      </c>
      <c r="HM169" s="412" t="s">
        <v>197</v>
      </c>
      <c r="HN169" s="412" t="s">
        <v>197</v>
      </c>
      <c r="HO169" s="412" t="s">
        <v>197</v>
      </c>
      <c r="HP169" s="412" t="s">
        <v>197</v>
      </c>
      <c r="HQ169" s="412" t="s">
        <v>197</v>
      </c>
      <c r="HR169" s="412" t="s">
        <v>197</v>
      </c>
      <c r="HS169" s="412" t="s">
        <v>197</v>
      </c>
      <c r="HT169" s="412" t="s">
        <v>197</v>
      </c>
      <c r="HU169" s="411">
        <v>83.4</v>
      </c>
      <c r="HV169" s="411">
        <v>62.2</v>
      </c>
      <c r="HW169" s="411">
        <v>63.6</v>
      </c>
      <c r="HX169" s="412" t="s">
        <v>197</v>
      </c>
      <c r="HY169" s="412" t="s">
        <v>197</v>
      </c>
      <c r="HZ169" s="412" t="s">
        <v>197</v>
      </c>
      <c r="IA169" s="412" t="s">
        <v>197</v>
      </c>
      <c r="IB169" s="412" t="s">
        <v>197</v>
      </c>
      <c r="IC169" s="412" t="s">
        <v>197</v>
      </c>
      <c r="ID169" s="411">
        <v>75.599999999999994</v>
      </c>
      <c r="IE169" s="412" t="s">
        <v>197</v>
      </c>
      <c r="IF169" s="412" t="s">
        <v>197</v>
      </c>
      <c r="IG169" s="412" t="s">
        <v>197</v>
      </c>
      <c r="IH169" s="411">
        <v>38.4</v>
      </c>
      <c r="II169" s="412" t="s">
        <v>197</v>
      </c>
      <c r="IJ169" s="412" t="s">
        <v>197</v>
      </c>
      <c r="IK169" s="412" t="s">
        <v>197</v>
      </c>
      <c r="IL169" s="412" t="s">
        <v>197</v>
      </c>
      <c r="IM169" s="412" t="s">
        <v>197</v>
      </c>
      <c r="IN169" s="412" t="s">
        <v>197</v>
      </c>
      <c r="IO169" s="412" t="s">
        <v>197</v>
      </c>
      <c r="IP169" s="412" t="s">
        <v>197</v>
      </c>
      <c r="IQ169" s="412" t="s">
        <v>197</v>
      </c>
      <c r="IR169" s="411">
        <v>19.600000000000001</v>
      </c>
      <c r="IS169" s="411">
        <v>5.9</v>
      </c>
      <c r="IT169" s="411">
        <v>11</v>
      </c>
      <c r="IU169" s="412" t="s">
        <v>197</v>
      </c>
      <c r="IV169" s="412" t="s">
        <v>197</v>
      </c>
      <c r="IW169" s="412" t="s">
        <v>197</v>
      </c>
      <c r="IX169" s="412" t="s">
        <v>197</v>
      </c>
      <c r="IY169" s="412" t="s">
        <v>197</v>
      </c>
      <c r="IZ169" s="412" t="s">
        <v>197</v>
      </c>
      <c r="JA169" s="412" t="s">
        <v>197</v>
      </c>
      <c r="JB169" s="412" t="s">
        <v>197</v>
      </c>
      <c r="JC169" s="412" t="s">
        <v>197</v>
      </c>
      <c r="JD169" s="412" t="s">
        <v>197</v>
      </c>
      <c r="JE169" s="412" t="s">
        <v>197</v>
      </c>
      <c r="JF169" s="49" t="s">
        <v>87</v>
      </c>
      <c r="JG169" s="49" t="s">
        <v>87</v>
      </c>
      <c r="JH169" s="49" t="s">
        <v>87</v>
      </c>
      <c r="JI169" s="49">
        <v>37.5</v>
      </c>
      <c r="JJ169" s="49">
        <v>72</v>
      </c>
      <c r="JK169" s="49">
        <v>50.1</v>
      </c>
      <c r="JL169" s="49">
        <v>50.4</v>
      </c>
      <c r="JM169" s="49">
        <v>22.9</v>
      </c>
      <c r="JN169" s="49">
        <v>40.6</v>
      </c>
      <c r="JO169" s="49" t="s">
        <v>87</v>
      </c>
    </row>
    <row r="170" spans="1:275">
      <c r="A170" s="45"/>
      <c r="B170" s="46" t="s">
        <v>1886</v>
      </c>
      <c r="C170" s="300" t="s">
        <v>1384</v>
      </c>
      <c r="D170" s="46" t="s">
        <v>108</v>
      </c>
      <c r="E170" s="300" t="s">
        <v>129</v>
      </c>
      <c r="F170" s="47" t="s">
        <v>197</v>
      </c>
      <c r="G170" s="47" t="s">
        <v>197</v>
      </c>
      <c r="H170" s="411">
        <v>137</v>
      </c>
      <c r="I170" s="411">
        <v>136.4</v>
      </c>
      <c r="J170" s="411">
        <v>172.5</v>
      </c>
      <c r="K170" s="412" t="s">
        <v>197</v>
      </c>
      <c r="L170" s="411">
        <v>79.099999999999994</v>
      </c>
      <c r="M170" s="411">
        <v>73.5</v>
      </c>
      <c r="N170" s="411">
        <v>26.4</v>
      </c>
      <c r="O170" s="412" t="s">
        <v>197</v>
      </c>
      <c r="P170" s="412" t="s">
        <v>197</v>
      </c>
      <c r="Q170" s="412" t="s">
        <v>197</v>
      </c>
      <c r="R170" s="411">
        <v>78.5</v>
      </c>
      <c r="S170" s="411">
        <v>76.900000000000006</v>
      </c>
      <c r="T170" s="412" t="s">
        <v>197</v>
      </c>
      <c r="U170" s="412" t="s">
        <v>197</v>
      </c>
      <c r="V170" s="412" t="s">
        <v>197</v>
      </c>
      <c r="W170" s="412" t="s">
        <v>197</v>
      </c>
      <c r="X170" s="412" t="s">
        <v>197</v>
      </c>
      <c r="Y170" s="412" t="s">
        <v>197</v>
      </c>
      <c r="Z170" s="412" t="s">
        <v>197</v>
      </c>
      <c r="AA170" s="412" t="s">
        <v>197</v>
      </c>
      <c r="AB170" s="412" t="s">
        <v>197</v>
      </c>
      <c r="AC170" s="412" t="s">
        <v>197</v>
      </c>
      <c r="AD170" s="412" t="s">
        <v>197</v>
      </c>
      <c r="AE170" s="412" t="s">
        <v>197</v>
      </c>
      <c r="AF170" s="412" t="s">
        <v>197</v>
      </c>
      <c r="AG170" s="412" t="s">
        <v>197</v>
      </c>
      <c r="AH170" s="411">
        <v>68.5</v>
      </c>
      <c r="AI170" s="412" t="s">
        <v>197</v>
      </c>
      <c r="AJ170" s="412" t="s">
        <v>197</v>
      </c>
      <c r="AK170" s="412" t="s">
        <v>197</v>
      </c>
      <c r="AL170" s="412" t="s">
        <v>197</v>
      </c>
      <c r="AM170" s="412" t="s">
        <v>197</v>
      </c>
      <c r="AN170" s="412" t="s">
        <v>197</v>
      </c>
      <c r="AO170" s="412" t="s">
        <v>197</v>
      </c>
      <c r="AP170" s="412" t="s">
        <v>197</v>
      </c>
      <c r="AQ170" s="412" t="s">
        <v>197</v>
      </c>
      <c r="AR170" s="412" t="s">
        <v>197</v>
      </c>
      <c r="AS170" s="412" t="s">
        <v>197</v>
      </c>
      <c r="AT170" s="411">
        <v>44.7</v>
      </c>
      <c r="AU170" s="412" t="s">
        <v>197</v>
      </c>
      <c r="AV170" s="412" t="s">
        <v>197</v>
      </c>
      <c r="AW170" s="412" t="s">
        <v>197</v>
      </c>
      <c r="AX170" s="412" t="s">
        <v>197</v>
      </c>
      <c r="AY170" s="412" t="s">
        <v>197</v>
      </c>
      <c r="AZ170" s="411">
        <v>27</v>
      </c>
      <c r="BA170" s="411">
        <v>72.599999999999994</v>
      </c>
      <c r="BB170" s="411">
        <v>70.599999999999994</v>
      </c>
      <c r="BC170" s="411">
        <v>87.2</v>
      </c>
      <c r="BD170" s="411">
        <v>72.3</v>
      </c>
      <c r="BE170" s="411">
        <v>75.8</v>
      </c>
      <c r="BF170" s="411">
        <v>51</v>
      </c>
      <c r="BG170" s="411">
        <v>45.3</v>
      </c>
      <c r="BH170" s="411">
        <v>45.7</v>
      </c>
      <c r="BI170" s="412" t="s">
        <v>197</v>
      </c>
      <c r="BJ170" s="412" t="s">
        <v>197</v>
      </c>
      <c r="BK170" s="412" t="s">
        <v>197</v>
      </c>
      <c r="BL170" s="412" t="s">
        <v>197</v>
      </c>
      <c r="BM170" s="412" t="s">
        <v>197</v>
      </c>
      <c r="BN170" s="412" t="s">
        <v>197</v>
      </c>
      <c r="BO170" s="412" t="s">
        <v>197</v>
      </c>
      <c r="BP170" s="412" t="s">
        <v>197</v>
      </c>
      <c r="BQ170" s="412" t="s">
        <v>197</v>
      </c>
      <c r="BR170" s="412" t="s">
        <v>197</v>
      </c>
      <c r="BS170" s="412" t="s">
        <v>197</v>
      </c>
      <c r="BT170" s="412" t="s">
        <v>197</v>
      </c>
      <c r="BU170" s="412" t="s">
        <v>197</v>
      </c>
      <c r="BV170" s="412" t="s">
        <v>197</v>
      </c>
      <c r="BW170" s="412" t="s">
        <v>197</v>
      </c>
      <c r="BX170" s="412" t="s">
        <v>197</v>
      </c>
      <c r="BY170" s="412" t="s">
        <v>197</v>
      </c>
      <c r="BZ170" s="412" t="s">
        <v>197</v>
      </c>
      <c r="CA170" s="412" t="s">
        <v>197</v>
      </c>
      <c r="CB170" s="412" t="s">
        <v>197</v>
      </c>
      <c r="CC170" s="412" t="s">
        <v>197</v>
      </c>
      <c r="CD170" s="412" t="s">
        <v>197</v>
      </c>
      <c r="CE170" s="412" t="s">
        <v>197</v>
      </c>
      <c r="CF170" s="412" t="s">
        <v>197</v>
      </c>
      <c r="CG170" s="412" t="s">
        <v>197</v>
      </c>
      <c r="CH170" s="412" t="s">
        <v>197</v>
      </c>
      <c r="CI170" s="412" t="s">
        <v>197</v>
      </c>
      <c r="CJ170" s="412" t="s">
        <v>197</v>
      </c>
      <c r="CK170" s="412" t="s">
        <v>197</v>
      </c>
      <c r="CL170" s="412" t="s">
        <v>197</v>
      </c>
      <c r="CM170" s="412" t="s">
        <v>197</v>
      </c>
      <c r="CN170" s="412" t="s">
        <v>197</v>
      </c>
      <c r="CO170" s="412" t="s">
        <v>197</v>
      </c>
      <c r="CP170" s="412" t="s">
        <v>197</v>
      </c>
      <c r="CQ170" s="412" t="s">
        <v>197</v>
      </c>
      <c r="CR170" s="412" t="s">
        <v>197</v>
      </c>
      <c r="CS170" s="412" t="s">
        <v>197</v>
      </c>
      <c r="CT170" s="412" t="s">
        <v>197</v>
      </c>
      <c r="CU170" s="412" t="s">
        <v>197</v>
      </c>
      <c r="CV170" s="412" t="s">
        <v>197</v>
      </c>
      <c r="CW170" s="412" t="s">
        <v>197</v>
      </c>
      <c r="CX170" s="412" t="s">
        <v>197</v>
      </c>
      <c r="CY170" s="412" t="s">
        <v>197</v>
      </c>
      <c r="CZ170" s="412" t="s">
        <v>197</v>
      </c>
      <c r="DA170" s="412" t="s">
        <v>197</v>
      </c>
      <c r="DB170" s="412" t="s">
        <v>197</v>
      </c>
      <c r="DC170" s="412" t="s">
        <v>197</v>
      </c>
      <c r="DD170" s="412" t="s">
        <v>197</v>
      </c>
      <c r="DE170" s="412" t="s">
        <v>197</v>
      </c>
      <c r="DF170" s="412" t="s">
        <v>197</v>
      </c>
      <c r="DG170" s="412" t="s">
        <v>197</v>
      </c>
      <c r="DH170" s="412" t="s">
        <v>197</v>
      </c>
      <c r="DI170" s="412" t="s">
        <v>197</v>
      </c>
      <c r="DJ170" s="412" t="s">
        <v>197</v>
      </c>
      <c r="DK170" s="412" t="s">
        <v>197</v>
      </c>
      <c r="DL170" s="412" t="s">
        <v>197</v>
      </c>
      <c r="DM170" s="412" t="s">
        <v>197</v>
      </c>
      <c r="DN170" s="412" t="s">
        <v>197</v>
      </c>
      <c r="DO170" s="412" t="s">
        <v>197</v>
      </c>
      <c r="DP170" s="412" t="s">
        <v>197</v>
      </c>
      <c r="DQ170" s="412" t="s">
        <v>197</v>
      </c>
      <c r="DR170" s="412" t="s">
        <v>197</v>
      </c>
      <c r="DS170" s="412" t="s">
        <v>197</v>
      </c>
      <c r="DT170" s="412" t="s">
        <v>197</v>
      </c>
      <c r="DU170" s="412" t="s">
        <v>197</v>
      </c>
      <c r="DV170" s="412" t="s">
        <v>197</v>
      </c>
      <c r="DW170" s="412" t="s">
        <v>197</v>
      </c>
      <c r="DX170" s="412" t="s">
        <v>197</v>
      </c>
      <c r="DY170" s="412" t="s">
        <v>197</v>
      </c>
      <c r="DZ170" s="412" t="s">
        <v>197</v>
      </c>
      <c r="EA170" s="412" t="s">
        <v>197</v>
      </c>
      <c r="EB170" s="412" t="s">
        <v>197</v>
      </c>
      <c r="EC170" s="412" t="s">
        <v>197</v>
      </c>
      <c r="ED170" s="412" t="s">
        <v>197</v>
      </c>
      <c r="EE170" s="412" t="s">
        <v>197</v>
      </c>
      <c r="EF170" s="412" t="s">
        <v>197</v>
      </c>
      <c r="EG170" s="412" t="s">
        <v>197</v>
      </c>
      <c r="EH170" s="412" t="s">
        <v>197</v>
      </c>
      <c r="EI170" s="412" t="s">
        <v>197</v>
      </c>
      <c r="EJ170" s="412" t="s">
        <v>197</v>
      </c>
      <c r="EK170" s="412" t="s">
        <v>197</v>
      </c>
      <c r="EL170" s="412" t="s">
        <v>197</v>
      </c>
      <c r="EM170" s="412" t="s">
        <v>197</v>
      </c>
      <c r="EN170" s="412" t="s">
        <v>197</v>
      </c>
      <c r="EO170" s="412" t="s">
        <v>197</v>
      </c>
      <c r="EP170" s="412" t="s">
        <v>197</v>
      </c>
      <c r="EQ170" s="412" t="s">
        <v>197</v>
      </c>
      <c r="ER170" s="412" t="s">
        <v>197</v>
      </c>
      <c r="ES170" s="412" t="s">
        <v>197</v>
      </c>
      <c r="ET170" s="411">
        <v>149.19999999999999</v>
      </c>
      <c r="EU170" s="412" t="s">
        <v>197</v>
      </c>
      <c r="EV170" s="411">
        <v>76.3</v>
      </c>
      <c r="EW170" s="411">
        <v>86.1</v>
      </c>
      <c r="EX170" s="411">
        <v>82.9</v>
      </c>
      <c r="EY170" s="412" t="s">
        <v>197</v>
      </c>
      <c r="EZ170" s="411">
        <v>10.3</v>
      </c>
      <c r="FA170" s="411">
        <v>53.8</v>
      </c>
      <c r="FB170" s="411">
        <v>36.799999999999997</v>
      </c>
      <c r="FC170" s="412" t="s">
        <v>197</v>
      </c>
      <c r="FD170" s="411">
        <v>19.600000000000001</v>
      </c>
      <c r="FE170" s="411">
        <v>68.099999999999994</v>
      </c>
      <c r="FF170" s="411">
        <v>47.3</v>
      </c>
      <c r="FG170" s="412" t="s">
        <v>197</v>
      </c>
      <c r="FH170" s="412" t="s">
        <v>197</v>
      </c>
      <c r="FI170" s="412" t="s">
        <v>197</v>
      </c>
      <c r="FJ170" s="412" t="s">
        <v>197</v>
      </c>
      <c r="FK170" s="412" t="s">
        <v>197</v>
      </c>
      <c r="FL170" s="412" t="s">
        <v>197</v>
      </c>
      <c r="FM170" s="411">
        <v>55.9</v>
      </c>
      <c r="FN170" s="411">
        <v>43.7</v>
      </c>
      <c r="FO170" s="411">
        <v>50.8</v>
      </c>
      <c r="FP170" s="411">
        <v>13.8</v>
      </c>
      <c r="FQ170" s="411">
        <v>58.2</v>
      </c>
      <c r="FR170" s="411">
        <v>42.8</v>
      </c>
      <c r="FS170" s="412" t="s">
        <v>197</v>
      </c>
      <c r="FT170" s="412" t="s">
        <v>197</v>
      </c>
      <c r="FU170" s="412" t="s">
        <v>197</v>
      </c>
      <c r="FV170" s="412" t="s">
        <v>197</v>
      </c>
      <c r="FW170" s="412" t="s">
        <v>197</v>
      </c>
      <c r="FX170" s="411">
        <v>34.5</v>
      </c>
      <c r="FY170" s="411">
        <v>65.2</v>
      </c>
      <c r="FZ170" s="411">
        <v>64.900000000000006</v>
      </c>
      <c r="GA170" s="411">
        <v>60.7</v>
      </c>
      <c r="GB170" s="411">
        <v>69.099999999999994</v>
      </c>
      <c r="GC170" s="411">
        <v>67.400000000000006</v>
      </c>
      <c r="GD170" s="412" t="s">
        <v>197</v>
      </c>
      <c r="GE170" s="412" t="s">
        <v>197</v>
      </c>
      <c r="GF170" s="412" t="s">
        <v>197</v>
      </c>
      <c r="GG170" s="412" t="s">
        <v>197</v>
      </c>
      <c r="GH170" s="412" t="s">
        <v>197</v>
      </c>
      <c r="GI170" s="412" t="s">
        <v>197</v>
      </c>
      <c r="GJ170" s="412" t="s">
        <v>197</v>
      </c>
      <c r="GK170" s="412" t="s">
        <v>197</v>
      </c>
      <c r="GL170" s="412" t="s">
        <v>197</v>
      </c>
      <c r="GM170" s="412" t="s">
        <v>197</v>
      </c>
      <c r="GN170" s="412" t="s">
        <v>197</v>
      </c>
      <c r="GO170" s="412" t="s">
        <v>197</v>
      </c>
      <c r="GP170" s="412" t="s">
        <v>197</v>
      </c>
      <c r="GQ170" s="412" t="s">
        <v>197</v>
      </c>
      <c r="GR170" s="412" t="s">
        <v>197</v>
      </c>
      <c r="GS170" s="412" t="s">
        <v>197</v>
      </c>
      <c r="GT170" s="412" t="s">
        <v>197</v>
      </c>
      <c r="GU170" s="412" t="s">
        <v>197</v>
      </c>
      <c r="GV170" s="412" t="s">
        <v>197</v>
      </c>
      <c r="GW170" s="412" t="s">
        <v>197</v>
      </c>
      <c r="GX170" s="412" t="s">
        <v>197</v>
      </c>
      <c r="GY170" s="411">
        <v>78.5</v>
      </c>
      <c r="GZ170" s="411">
        <v>94.7</v>
      </c>
      <c r="HA170" s="411">
        <v>86.7</v>
      </c>
      <c r="HB170" s="412" t="s">
        <v>197</v>
      </c>
      <c r="HC170" s="412" t="s">
        <v>197</v>
      </c>
      <c r="HD170" s="412" t="s">
        <v>197</v>
      </c>
      <c r="HE170" s="412" t="s">
        <v>197</v>
      </c>
      <c r="HF170" s="412" t="s">
        <v>197</v>
      </c>
      <c r="HG170" s="412" t="s">
        <v>197</v>
      </c>
      <c r="HH170" s="412" t="s">
        <v>197</v>
      </c>
      <c r="HI170" s="412" t="s">
        <v>197</v>
      </c>
      <c r="HJ170" s="412" t="s">
        <v>197</v>
      </c>
      <c r="HK170" s="412" t="s">
        <v>197</v>
      </c>
      <c r="HL170" s="412" t="s">
        <v>197</v>
      </c>
      <c r="HM170" s="412" t="s">
        <v>197</v>
      </c>
      <c r="HN170" s="412" t="s">
        <v>197</v>
      </c>
      <c r="HO170" s="412" t="s">
        <v>197</v>
      </c>
      <c r="HP170" s="412" t="s">
        <v>197</v>
      </c>
      <c r="HQ170" s="412" t="s">
        <v>197</v>
      </c>
      <c r="HR170" s="412" t="s">
        <v>197</v>
      </c>
      <c r="HS170" s="412" t="s">
        <v>197</v>
      </c>
      <c r="HT170" s="412" t="s">
        <v>197</v>
      </c>
      <c r="HU170" s="411">
        <v>56.6</v>
      </c>
      <c r="HV170" s="411">
        <v>69.5</v>
      </c>
      <c r="HW170" s="411">
        <v>68.7</v>
      </c>
      <c r="HX170" s="412" t="s">
        <v>197</v>
      </c>
      <c r="HY170" s="412" t="s">
        <v>197</v>
      </c>
      <c r="HZ170" s="412" t="s">
        <v>197</v>
      </c>
      <c r="IA170" s="412" t="s">
        <v>197</v>
      </c>
      <c r="IB170" s="412" t="s">
        <v>197</v>
      </c>
      <c r="IC170" s="412" t="s">
        <v>197</v>
      </c>
      <c r="ID170" s="411">
        <v>41.3</v>
      </c>
      <c r="IE170" s="412" t="s">
        <v>197</v>
      </c>
      <c r="IF170" s="412" t="s">
        <v>197</v>
      </c>
      <c r="IG170" s="412" t="s">
        <v>197</v>
      </c>
      <c r="IH170" s="411">
        <v>128.1</v>
      </c>
      <c r="II170" s="412" t="s">
        <v>197</v>
      </c>
      <c r="IJ170" s="412" t="s">
        <v>197</v>
      </c>
      <c r="IK170" s="412" t="s">
        <v>197</v>
      </c>
      <c r="IL170" s="412" t="s">
        <v>197</v>
      </c>
      <c r="IM170" s="412" t="s">
        <v>197</v>
      </c>
      <c r="IN170" s="412" t="s">
        <v>197</v>
      </c>
      <c r="IO170" s="412" t="s">
        <v>197</v>
      </c>
      <c r="IP170" s="412" t="s">
        <v>197</v>
      </c>
      <c r="IQ170" s="412" t="s">
        <v>197</v>
      </c>
      <c r="IR170" s="411">
        <v>20.8</v>
      </c>
      <c r="IS170" s="411">
        <v>45.7</v>
      </c>
      <c r="IT170" s="411">
        <v>36.4</v>
      </c>
      <c r="IU170" s="411">
        <v>41</v>
      </c>
      <c r="IV170" s="411">
        <v>32.700000000000003</v>
      </c>
      <c r="IW170" s="411">
        <v>34.5</v>
      </c>
      <c r="IX170" s="412" t="s">
        <v>197</v>
      </c>
      <c r="IY170" s="412" t="s">
        <v>197</v>
      </c>
      <c r="IZ170" s="412" t="s">
        <v>197</v>
      </c>
      <c r="JA170" s="412" t="s">
        <v>197</v>
      </c>
      <c r="JB170" s="412" t="s">
        <v>197</v>
      </c>
      <c r="JC170" s="412" t="s">
        <v>197</v>
      </c>
      <c r="JD170" s="412" t="s">
        <v>197</v>
      </c>
      <c r="JE170" s="412" t="s">
        <v>197</v>
      </c>
      <c r="JF170" s="48" t="s">
        <v>87</v>
      </c>
      <c r="JG170" s="48" t="s">
        <v>87</v>
      </c>
      <c r="JH170" s="48" t="s">
        <v>87</v>
      </c>
      <c r="JI170" s="48">
        <v>34.700000000000003</v>
      </c>
      <c r="JJ170" s="48">
        <v>64.7</v>
      </c>
      <c r="JK170" s="48">
        <v>63.9</v>
      </c>
      <c r="JL170" s="48">
        <v>79.400000000000006</v>
      </c>
      <c r="JM170" s="48">
        <v>95.7</v>
      </c>
      <c r="JN170" s="48">
        <v>122.4</v>
      </c>
      <c r="JO170" s="48">
        <v>330.4</v>
      </c>
    </row>
    <row r="171" spans="1:275">
      <c r="A171" s="45"/>
      <c r="B171" s="46" t="s">
        <v>1887</v>
      </c>
      <c r="C171" s="300" t="s">
        <v>1385</v>
      </c>
      <c r="D171" s="46" t="s">
        <v>108</v>
      </c>
      <c r="E171" s="300" t="s">
        <v>129</v>
      </c>
      <c r="F171" s="47" t="s">
        <v>197</v>
      </c>
      <c r="G171" s="47" t="s">
        <v>197</v>
      </c>
      <c r="H171" s="411">
        <v>85.4</v>
      </c>
      <c r="I171" s="411">
        <v>88</v>
      </c>
      <c r="J171" s="411">
        <v>88.5</v>
      </c>
      <c r="K171" s="411">
        <v>66.599999999999994</v>
      </c>
      <c r="L171" s="411">
        <v>151.80000000000001</v>
      </c>
      <c r="M171" s="411">
        <v>124.2</v>
      </c>
      <c r="N171" s="411">
        <v>129</v>
      </c>
      <c r="O171" s="411">
        <v>107.1</v>
      </c>
      <c r="P171" s="411">
        <v>180.8</v>
      </c>
      <c r="Q171" s="411">
        <v>77.099999999999994</v>
      </c>
      <c r="R171" s="411">
        <v>84.7</v>
      </c>
      <c r="S171" s="411">
        <v>158.9</v>
      </c>
      <c r="T171" s="412" t="s">
        <v>197</v>
      </c>
      <c r="U171" s="411">
        <v>141.5</v>
      </c>
      <c r="V171" s="411">
        <v>615</v>
      </c>
      <c r="W171" s="411">
        <v>171.9</v>
      </c>
      <c r="X171" s="411">
        <v>121.1</v>
      </c>
      <c r="Y171" s="411">
        <v>62.9</v>
      </c>
      <c r="Z171" s="411">
        <v>127.9</v>
      </c>
      <c r="AA171" s="411">
        <v>85.9</v>
      </c>
      <c r="AB171" s="411">
        <v>84.6</v>
      </c>
      <c r="AC171" s="411">
        <v>236</v>
      </c>
      <c r="AD171" s="411">
        <v>108.1</v>
      </c>
      <c r="AE171" s="411">
        <v>113.4</v>
      </c>
      <c r="AF171" s="411">
        <v>182.3</v>
      </c>
      <c r="AG171" s="411">
        <v>115.1</v>
      </c>
      <c r="AH171" s="411">
        <v>151.6</v>
      </c>
      <c r="AI171" s="412" t="s">
        <v>197</v>
      </c>
      <c r="AJ171" s="411">
        <v>177.5</v>
      </c>
      <c r="AK171" s="412" t="s">
        <v>197</v>
      </c>
      <c r="AL171" s="412" t="s">
        <v>197</v>
      </c>
      <c r="AM171" s="412" t="s">
        <v>197</v>
      </c>
      <c r="AN171" s="411">
        <v>450.1</v>
      </c>
      <c r="AO171" s="411">
        <v>158.1</v>
      </c>
      <c r="AP171" s="411">
        <v>161.1</v>
      </c>
      <c r="AQ171" s="411">
        <v>1079.7</v>
      </c>
      <c r="AR171" s="411">
        <v>49.5</v>
      </c>
      <c r="AS171" s="412" t="s">
        <v>197</v>
      </c>
      <c r="AT171" s="411">
        <v>179</v>
      </c>
      <c r="AU171" s="412" t="s">
        <v>197</v>
      </c>
      <c r="AV171" s="411">
        <v>75.5</v>
      </c>
      <c r="AW171" s="411">
        <v>216.1</v>
      </c>
      <c r="AX171" s="411">
        <v>218.4</v>
      </c>
      <c r="AY171" s="411">
        <v>156.80000000000001</v>
      </c>
      <c r="AZ171" s="411">
        <v>107.6</v>
      </c>
      <c r="BA171" s="411">
        <v>145.4</v>
      </c>
      <c r="BB171" s="411">
        <v>143.69999999999999</v>
      </c>
      <c r="BC171" s="411">
        <v>78</v>
      </c>
      <c r="BD171" s="411">
        <v>95.7</v>
      </c>
      <c r="BE171" s="411">
        <v>91.8</v>
      </c>
      <c r="BF171" s="411">
        <v>101.9</v>
      </c>
      <c r="BG171" s="411">
        <v>126.8</v>
      </c>
      <c r="BH171" s="411">
        <v>125</v>
      </c>
      <c r="BI171" s="411">
        <v>80.7</v>
      </c>
      <c r="BJ171" s="411">
        <v>153.1</v>
      </c>
      <c r="BK171" s="411">
        <v>116.1</v>
      </c>
      <c r="BL171" s="411">
        <v>120.1</v>
      </c>
      <c r="BM171" s="411">
        <v>206</v>
      </c>
      <c r="BN171" s="411">
        <v>183.1</v>
      </c>
      <c r="BO171" s="412" t="s">
        <v>197</v>
      </c>
      <c r="BP171" s="412" t="s">
        <v>197</v>
      </c>
      <c r="BQ171" s="412" t="s">
        <v>197</v>
      </c>
      <c r="BR171" s="411">
        <v>265.10000000000002</v>
      </c>
      <c r="BS171" s="411">
        <v>175</v>
      </c>
      <c r="BT171" s="411">
        <v>216.7</v>
      </c>
      <c r="BU171" s="411">
        <v>122.8</v>
      </c>
      <c r="BV171" s="411">
        <v>147.9</v>
      </c>
      <c r="BW171" s="411">
        <v>140</v>
      </c>
      <c r="BX171" s="411">
        <v>240.8</v>
      </c>
      <c r="BY171" s="411">
        <v>198.5</v>
      </c>
      <c r="BZ171" s="411">
        <v>225.7</v>
      </c>
      <c r="CA171" s="411">
        <v>224.4</v>
      </c>
      <c r="CB171" s="411">
        <v>133.9</v>
      </c>
      <c r="CC171" s="411">
        <v>169.8</v>
      </c>
      <c r="CD171" s="411">
        <v>350.1</v>
      </c>
      <c r="CE171" s="411">
        <v>247.4</v>
      </c>
      <c r="CF171" s="411">
        <v>298.10000000000002</v>
      </c>
      <c r="CG171" s="412" t="s">
        <v>197</v>
      </c>
      <c r="CH171" s="412" t="s">
        <v>197</v>
      </c>
      <c r="CI171" s="412" t="s">
        <v>197</v>
      </c>
      <c r="CJ171" s="411">
        <v>239.2</v>
      </c>
      <c r="CK171" s="411">
        <v>183.1</v>
      </c>
      <c r="CL171" s="411">
        <v>206.4</v>
      </c>
      <c r="CM171" s="412" t="s">
        <v>197</v>
      </c>
      <c r="CN171" s="412" t="s">
        <v>197</v>
      </c>
      <c r="CO171" s="412" t="s">
        <v>197</v>
      </c>
      <c r="CP171" s="412" t="s">
        <v>197</v>
      </c>
      <c r="CQ171" s="412" t="s">
        <v>197</v>
      </c>
      <c r="CR171" s="412" t="s">
        <v>197</v>
      </c>
      <c r="CS171" s="412" t="s">
        <v>197</v>
      </c>
      <c r="CT171" s="412" t="s">
        <v>197</v>
      </c>
      <c r="CU171" s="412" t="s">
        <v>197</v>
      </c>
      <c r="CV171" s="412" t="s">
        <v>197</v>
      </c>
      <c r="CW171" s="411">
        <v>264</v>
      </c>
      <c r="CX171" s="411">
        <v>186.3</v>
      </c>
      <c r="CY171" s="411">
        <v>220.2</v>
      </c>
      <c r="CZ171" s="411">
        <v>164.5</v>
      </c>
      <c r="DA171" s="411">
        <v>110.7</v>
      </c>
      <c r="DB171" s="411">
        <v>134.4</v>
      </c>
      <c r="DC171" s="411">
        <v>126.9</v>
      </c>
      <c r="DD171" s="411">
        <v>246.6</v>
      </c>
      <c r="DE171" s="411">
        <v>187.2</v>
      </c>
      <c r="DF171" s="411">
        <v>224.3</v>
      </c>
      <c r="DG171" s="411">
        <v>212.9</v>
      </c>
      <c r="DH171" s="411">
        <v>117.8</v>
      </c>
      <c r="DI171" s="411">
        <v>151</v>
      </c>
      <c r="DJ171" s="411">
        <v>360.8</v>
      </c>
      <c r="DK171" s="411">
        <v>243.8</v>
      </c>
      <c r="DL171" s="411">
        <v>298.39999999999998</v>
      </c>
      <c r="DM171" s="411">
        <v>239.4</v>
      </c>
      <c r="DN171" s="411">
        <v>176.4</v>
      </c>
      <c r="DO171" s="411">
        <v>200.2</v>
      </c>
      <c r="DP171" s="412" t="s">
        <v>197</v>
      </c>
      <c r="DQ171" s="412" t="s">
        <v>197</v>
      </c>
      <c r="DR171" s="412" t="s">
        <v>197</v>
      </c>
      <c r="DS171" s="412" t="s">
        <v>197</v>
      </c>
      <c r="DT171" s="412" t="s">
        <v>197</v>
      </c>
      <c r="DU171" s="412" t="s">
        <v>197</v>
      </c>
      <c r="DV171" s="411">
        <v>131</v>
      </c>
      <c r="DW171" s="411">
        <v>86.3</v>
      </c>
      <c r="DX171" s="411">
        <v>102</v>
      </c>
      <c r="DY171" s="411">
        <v>439.1</v>
      </c>
      <c r="DZ171" s="411">
        <v>115.1</v>
      </c>
      <c r="EA171" s="411">
        <v>298.89999999999998</v>
      </c>
      <c r="EB171" s="411">
        <v>245.9</v>
      </c>
      <c r="EC171" s="411">
        <v>83.6</v>
      </c>
      <c r="ED171" s="411">
        <v>129.19999999999999</v>
      </c>
      <c r="EE171" s="412" t="s">
        <v>197</v>
      </c>
      <c r="EF171" s="411">
        <v>159.6</v>
      </c>
      <c r="EG171" s="411">
        <v>112.9</v>
      </c>
      <c r="EH171" s="411">
        <v>132.80000000000001</v>
      </c>
      <c r="EI171" s="411">
        <v>242.5</v>
      </c>
      <c r="EJ171" s="411">
        <v>177.9</v>
      </c>
      <c r="EK171" s="411">
        <v>200.6</v>
      </c>
      <c r="EL171" s="412" t="s">
        <v>197</v>
      </c>
      <c r="EM171" s="412" t="s">
        <v>197</v>
      </c>
      <c r="EN171" s="412" t="s">
        <v>197</v>
      </c>
      <c r="EO171" s="412" t="s">
        <v>197</v>
      </c>
      <c r="EP171" s="412" t="s">
        <v>197</v>
      </c>
      <c r="EQ171" s="412" t="s">
        <v>197</v>
      </c>
      <c r="ER171" s="412" t="s">
        <v>197</v>
      </c>
      <c r="ES171" s="412" t="s">
        <v>197</v>
      </c>
      <c r="ET171" s="411">
        <v>42.3</v>
      </c>
      <c r="EU171" s="412" t="s">
        <v>197</v>
      </c>
      <c r="EV171" s="411">
        <v>104.9</v>
      </c>
      <c r="EW171" s="411">
        <v>126.4</v>
      </c>
      <c r="EX171" s="411">
        <v>119.7</v>
      </c>
      <c r="EY171" s="412" t="s">
        <v>197</v>
      </c>
      <c r="EZ171" s="411">
        <v>184.9</v>
      </c>
      <c r="FA171" s="411">
        <v>158.19999999999999</v>
      </c>
      <c r="FB171" s="411">
        <v>168.7</v>
      </c>
      <c r="FC171" s="412" t="s">
        <v>197</v>
      </c>
      <c r="FD171" s="411">
        <v>195.1</v>
      </c>
      <c r="FE171" s="411">
        <v>196.9</v>
      </c>
      <c r="FF171" s="411">
        <v>196.2</v>
      </c>
      <c r="FG171" s="412" t="s">
        <v>197</v>
      </c>
      <c r="FH171" s="412" t="s">
        <v>197</v>
      </c>
      <c r="FI171" s="412" t="s">
        <v>197</v>
      </c>
      <c r="FJ171" s="411">
        <v>125</v>
      </c>
      <c r="FK171" s="411">
        <v>265</v>
      </c>
      <c r="FL171" s="411">
        <v>202.8</v>
      </c>
      <c r="FM171" s="411">
        <v>175.7</v>
      </c>
      <c r="FN171" s="411">
        <v>193.3</v>
      </c>
      <c r="FO171" s="411">
        <v>183.1</v>
      </c>
      <c r="FP171" s="411">
        <v>86.2</v>
      </c>
      <c r="FQ171" s="411">
        <v>168.6</v>
      </c>
      <c r="FR171" s="411">
        <v>140.1</v>
      </c>
      <c r="FS171" s="411">
        <v>61.1</v>
      </c>
      <c r="FT171" s="411">
        <v>86.4</v>
      </c>
      <c r="FU171" s="411">
        <v>70.599999999999994</v>
      </c>
      <c r="FV171" s="411">
        <v>183.7</v>
      </c>
      <c r="FW171" s="411">
        <v>220.4</v>
      </c>
      <c r="FX171" s="411">
        <v>86.5</v>
      </c>
      <c r="FY171" s="411">
        <v>98.7</v>
      </c>
      <c r="FZ171" s="411">
        <v>98.6</v>
      </c>
      <c r="GA171" s="411">
        <v>114.7</v>
      </c>
      <c r="GB171" s="411">
        <v>109</v>
      </c>
      <c r="GC171" s="411">
        <v>110.1</v>
      </c>
      <c r="GD171" s="411">
        <v>418.9</v>
      </c>
      <c r="GE171" s="411">
        <v>703.1</v>
      </c>
      <c r="GF171" s="411">
        <v>516.70000000000005</v>
      </c>
      <c r="GG171" s="411">
        <v>97.7</v>
      </c>
      <c r="GH171" s="411">
        <v>67.3</v>
      </c>
      <c r="GI171" s="411">
        <v>67.5</v>
      </c>
      <c r="GJ171" s="412" t="s">
        <v>197</v>
      </c>
      <c r="GK171" s="411">
        <v>3.6</v>
      </c>
      <c r="GL171" s="411">
        <v>2.2999999999999998</v>
      </c>
      <c r="GM171" s="411">
        <v>19.7</v>
      </c>
      <c r="GN171" s="411">
        <v>25.2</v>
      </c>
      <c r="GO171" s="411">
        <v>23.2</v>
      </c>
      <c r="GP171" s="411">
        <v>54.5</v>
      </c>
      <c r="GQ171" s="411">
        <v>180.3</v>
      </c>
      <c r="GR171" s="411">
        <v>135.30000000000001</v>
      </c>
      <c r="GS171" s="411">
        <v>354.8</v>
      </c>
      <c r="GT171" s="411">
        <v>58.3</v>
      </c>
      <c r="GU171" s="411">
        <v>118.3</v>
      </c>
      <c r="GV171" s="412" t="s">
        <v>197</v>
      </c>
      <c r="GW171" s="412" t="s">
        <v>197</v>
      </c>
      <c r="GX171" s="412" t="s">
        <v>197</v>
      </c>
      <c r="GY171" s="411">
        <v>109.3</v>
      </c>
      <c r="GZ171" s="411">
        <v>119.3</v>
      </c>
      <c r="HA171" s="411">
        <v>114.4</v>
      </c>
      <c r="HB171" s="411">
        <v>129.1</v>
      </c>
      <c r="HC171" s="411">
        <v>120.5</v>
      </c>
      <c r="HD171" s="411">
        <v>123.1</v>
      </c>
      <c r="HE171" s="411">
        <v>245</v>
      </c>
      <c r="HF171" s="411">
        <v>340.1</v>
      </c>
      <c r="HG171" s="411">
        <v>334.9</v>
      </c>
      <c r="HH171" s="412" t="s">
        <v>197</v>
      </c>
      <c r="HI171" s="412" t="s">
        <v>197</v>
      </c>
      <c r="HJ171" s="412" t="s">
        <v>197</v>
      </c>
      <c r="HK171" s="412" t="s">
        <v>197</v>
      </c>
      <c r="HL171" s="412" t="s">
        <v>197</v>
      </c>
      <c r="HM171" s="412" t="s">
        <v>197</v>
      </c>
      <c r="HN171" s="412" t="s">
        <v>197</v>
      </c>
      <c r="HO171" s="412" t="s">
        <v>197</v>
      </c>
      <c r="HP171" s="412" t="s">
        <v>197</v>
      </c>
      <c r="HQ171" s="412" t="s">
        <v>197</v>
      </c>
      <c r="HR171" s="412" t="s">
        <v>197</v>
      </c>
      <c r="HS171" s="412" t="s">
        <v>197</v>
      </c>
      <c r="HT171" s="412" t="s">
        <v>197</v>
      </c>
      <c r="HU171" s="411">
        <v>72.5</v>
      </c>
      <c r="HV171" s="411">
        <v>111.8</v>
      </c>
      <c r="HW171" s="411">
        <v>109.6</v>
      </c>
      <c r="HX171" s="412" t="s">
        <v>197</v>
      </c>
      <c r="HY171" s="412" t="s">
        <v>197</v>
      </c>
      <c r="HZ171" s="411">
        <v>227.2</v>
      </c>
      <c r="IA171" s="412" t="s">
        <v>197</v>
      </c>
      <c r="IB171" s="412" t="s">
        <v>197</v>
      </c>
      <c r="IC171" s="412" t="s">
        <v>197</v>
      </c>
      <c r="ID171" s="411">
        <v>87.4</v>
      </c>
      <c r="IE171" s="412" t="s">
        <v>197</v>
      </c>
      <c r="IF171" s="412" t="s">
        <v>197</v>
      </c>
      <c r="IG171" s="411">
        <v>64.900000000000006</v>
      </c>
      <c r="IH171" s="411">
        <v>94.9</v>
      </c>
      <c r="II171" s="411">
        <v>31.6</v>
      </c>
      <c r="IJ171" s="412" t="s">
        <v>197</v>
      </c>
      <c r="IK171" s="412" t="s">
        <v>197</v>
      </c>
      <c r="IL171" s="412" t="s">
        <v>197</v>
      </c>
      <c r="IM171" s="412" t="s">
        <v>197</v>
      </c>
      <c r="IN171" s="412" t="s">
        <v>197</v>
      </c>
      <c r="IO171" s="412" t="s">
        <v>197</v>
      </c>
      <c r="IP171" s="412" t="s">
        <v>197</v>
      </c>
      <c r="IQ171" s="411">
        <v>86.4</v>
      </c>
      <c r="IR171" s="411">
        <v>229.7</v>
      </c>
      <c r="IS171" s="411">
        <v>284.8</v>
      </c>
      <c r="IT171" s="411">
        <v>264.3</v>
      </c>
      <c r="IU171" s="411">
        <v>26.3</v>
      </c>
      <c r="IV171" s="411">
        <v>115.1</v>
      </c>
      <c r="IW171" s="411">
        <v>96.5</v>
      </c>
      <c r="IX171" s="412" t="s">
        <v>197</v>
      </c>
      <c r="IY171" s="412" t="s">
        <v>197</v>
      </c>
      <c r="IZ171" s="412" t="s">
        <v>197</v>
      </c>
      <c r="JA171" s="412" t="s">
        <v>197</v>
      </c>
      <c r="JB171" s="412" t="s">
        <v>197</v>
      </c>
      <c r="JC171" s="411">
        <v>16</v>
      </c>
      <c r="JD171" s="411">
        <v>60.5</v>
      </c>
      <c r="JE171" s="411">
        <v>50.3</v>
      </c>
      <c r="JF171" s="48" t="s">
        <v>87</v>
      </c>
      <c r="JG171" s="48" t="s">
        <v>87</v>
      </c>
      <c r="JH171" s="48">
        <v>71.2</v>
      </c>
      <c r="JI171" s="48">
        <v>118.5</v>
      </c>
      <c r="JJ171" s="48">
        <v>84.7</v>
      </c>
      <c r="JK171" s="48">
        <v>97.4</v>
      </c>
      <c r="JL171" s="48">
        <v>85.1</v>
      </c>
      <c r="JM171" s="48">
        <v>75.099999999999994</v>
      </c>
      <c r="JN171" s="48">
        <v>80.599999999999994</v>
      </c>
      <c r="JO171" s="48">
        <v>66.5</v>
      </c>
    </row>
    <row r="172" spans="1:275">
      <c r="A172" s="45"/>
      <c r="B172" s="46" t="s">
        <v>1888</v>
      </c>
      <c r="C172" s="300" t="s">
        <v>1386</v>
      </c>
      <c r="D172" s="46" t="s">
        <v>108</v>
      </c>
      <c r="E172" s="300" t="s">
        <v>129</v>
      </c>
      <c r="F172" s="47" t="s">
        <v>197</v>
      </c>
      <c r="G172" s="47" t="s">
        <v>197</v>
      </c>
      <c r="H172" s="411">
        <v>70.7</v>
      </c>
      <c r="I172" s="411">
        <v>67.7</v>
      </c>
      <c r="J172" s="411">
        <v>60.1</v>
      </c>
      <c r="K172" s="411">
        <v>19.5</v>
      </c>
      <c r="L172" s="411">
        <v>38.5</v>
      </c>
      <c r="M172" s="411">
        <v>30.2</v>
      </c>
      <c r="N172" s="411">
        <v>32.799999999999997</v>
      </c>
      <c r="O172" s="412" t="s">
        <v>197</v>
      </c>
      <c r="P172" s="411">
        <v>19.899999999999999</v>
      </c>
      <c r="Q172" s="411">
        <v>101.2</v>
      </c>
      <c r="R172" s="411">
        <v>44.3</v>
      </c>
      <c r="S172" s="411">
        <v>80.599999999999994</v>
      </c>
      <c r="T172" s="411">
        <v>34.799999999999997</v>
      </c>
      <c r="U172" s="412" t="s">
        <v>197</v>
      </c>
      <c r="V172" s="412" t="s">
        <v>197</v>
      </c>
      <c r="W172" s="412" t="s">
        <v>197</v>
      </c>
      <c r="X172" s="412" t="s">
        <v>197</v>
      </c>
      <c r="Y172" s="412" t="s">
        <v>197</v>
      </c>
      <c r="Z172" s="411">
        <v>33.4</v>
      </c>
      <c r="AA172" s="411">
        <v>55.6</v>
      </c>
      <c r="AB172" s="411">
        <v>77</v>
      </c>
      <c r="AC172" s="412" t="s">
        <v>197</v>
      </c>
      <c r="AD172" s="412" t="s">
        <v>197</v>
      </c>
      <c r="AE172" s="411">
        <v>34.799999999999997</v>
      </c>
      <c r="AF172" s="411">
        <v>64.8</v>
      </c>
      <c r="AG172" s="411">
        <v>22.9</v>
      </c>
      <c r="AH172" s="411">
        <v>49</v>
      </c>
      <c r="AI172" s="412" t="s">
        <v>197</v>
      </c>
      <c r="AJ172" s="412" t="s">
        <v>197</v>
      </c>
      <c r="AK172" s="411">
        <v>92</v>
      </c>
      <c r="AL172" s="412" t="s">
        <v>197</v>
      </c>
      <c r="AM172" s="412" t="s">
        <v>197</v>
      </c>
      <c r="AN172" s="412" t="s">
        <v>197</v>
      </c>
      <c r="AO172" s="412" t="s">
        <v>197</v>
      </c>
      <c r="AP172" s="412" t="s">
        <v>197</v>
      </c>
      <c r="AQ172" s="411">
        <v>177</v>
      </c>
      <c r="AR172" s="412" t="s">
        <v>197</v>
      </c>
      <c r="AS172" s="412" t="s">
        <v>197</v>
      </c>
      <c r="AT172" s="411">
        <v>31.5</v>
      </c>
      <c r="AU172" s="412" t="s">
        <v>197</v>
      </c>
      <c r="AV172" s="411">
        <v>17.2</v>
      </c>
      <c r="AW172" s="412" t="s">
        <v>197</v>
      </c>
      <c r="AX172" s="411">
        <v>262.39999999999998</v>
      </c>
      <c r="AY172" s="412" t="s">
        <v>197</v>
      </c>
      <c r="AZ172" s="411">
        <v>35.4</v>
      </c>
      <c r="BA172" s="411">
        <v>62.1</v>
      </c>
      <c r="BB172" s="411">
        <v>60.9</v>
      </c>
      <c r="BC172" s="411">
        <v>83</v>
      </c>
      <c r="BD172" s="411">
        <v>60.9</v>
      </c>
      <c r="BE172" s="411">
        <v>65.7</v>
      </c>
      <c r="BF172" s="411">
        <v>68.599999999999994</v>
      </c>
      <c r="BG172" s="411">
        <v>46.8</v>
      </c>
      <c r="BH172" s="411">
        <v>48.3</v>
      </c>
      <c r="BI172" s="412" t="s">
        <v>197</v>
      </c>
      <c r="BJ172" s="412" t="s">
        <v>197</v>
      </c>
      <c r="BK172" s="412" t="s">
        <v>197</v>
      </c>
      <c r="BL172" s="412" t="s">
        <v>197</v>
      </c>
      <c r="BM172" s="412" t="s">
        <v>197</v>
      </c>
      <c r="BN172" s="412" t="s">
        <v>197</v>
      </c>
      <c r="BO172" s="412" t="s">
        <v>197</v>
      </c>
      <c r="BP172" s="412" t="s">
        <v>197</v>
      </c>
      <c r="BQ172" s="412" t="s">
        <v>197</v>
      </c>
      <c r="BR172" s="412" t="s">
        <v>197</v>
      </c>
      <c r="BS172" s="412" t="s">
        <v>197</v>
      </c>
      <c r="BT172" s="412" t="s">
        <v>197</v>
      </c>
      <c r="BU172" s="412" t="s">
        <v>197</v>
      </c>
      <c r="BV172" s="412" t="s">
        <v>197</v>
      </c>
      <c r="BW172" s="412" t="s">
        <v>197</v>
      </c>
      <c r="BX172" s="412" t="s">
        <v>197</v>
      </c>
      <c r="BY172" s="412" t="s">
        <v>197</v>
      </c>
      <c r="BZ172" s="412" t="s">
        <v>197</v>
      </c>
      <c r="CA172" s="412" t="s">
        <v>197</v>
      </c>
      <c r="CB172" s="412" t="s">
        <v>197</v>
      </c>
      <c r="CC172" s="412" t="s">
        <v>197</v>
      </c>
      <c r="CD172" s="412" t="s">
        <v>197</v>
      </c>
      <c r="CE172" s="412" t="s">
        <v>197</v>
      </c>
      <c r="CF172" s="412" t="s">
        <v>197</v>
      </c>
      <c r="CG172" s="412" t="s">
        <v>197</v>
      </c>
      <c r="CH172" s="412" t="s">
        <v>197</v>
      </c>
      <c r="CI172" s="412" t="s">
        <v>197</v>
      </c>
      <c r="CJ172" s="412" t="s">
        <v>197</v>
      </c>
      <c r="CK172" s="412" t="s">
        <v>197</v>
      </c>
      <c r="CL172" s="412" t="s">
        <v>197</v>
      </c>
      <c r="CM172" s="412" t="s">
        <v>197</v>
      </c>
      <c r="CN172" s="412" t="s">
        <v>197</v>
      </c>
      <c r="CO172" s="412" t="s">
        <v>197</v>
      </c>
      <c r="CP172" s="412" t="s">
        <v>197</v>
      </c>
      <c r="CQ172" s="412" t="s">
        <v>197</v>
      </c>
      <c r="CR172" s="412" t="s">
        <v>197</v>
      </c>
      <c r="CS172" s="412" t="s">
        <v>197</v>
      </c>
      <c r="CT172" s="412" t="s">
        <v>197</v>
      </c>
      <c r="CU172" s="412" t="s">
        <v>197</v>
      </c>
      <c r="CV172" s="412" t="s">
        <v>197</v>
      </c>
      <c r="CW172" s="412" t="s">
        <v>197</v>
      </c>
      <c r="CX172" s="412" t="s">
        <v>197</v>
      </c>
      <c r="CY172" s="412" t="s">
        <v>197</v>
      </c>
      <c r="CZ172" s="412" t="s">
        <v>197</v>
      </c>
      <c r="DA172" s="412" t="s">
        <v>197</v>
      </c>
      <c r="DB172" s="412" t="s">
        <v>197</v>
      </c>
      <c r="DC172" s="412" t="s">
        <v>197</v>
      </c>
      <c r="DD172" s="412" t="s">
        <v>197</v>
      </c>
      <c r="DE172" s="412" t="s">
        <v>197</v>
      </c>
      <c r="DF172" s="412" t="s">
        <v>197</v>
      </c>
      <c r="DG172" s="412" t="s">
        <v>197</v>
      </c>
      <c r="DH172" s="412" t="s">
        <v>197</v>
      </c>
      <c r="DI172" s="412" t="s">
        <v>197</v>
      </c>
      <c r="DJ172" s="412" t="s">
        <v>197</v>
      </c>
      <c r="DK172" s="412" t="s">
        <v>197</v>
      </c>
      <c r="DL172" s="412" t="s">
        <v>197</v>
      </c>
      <c r="DM172" s="412" t="s">
        <v>197</v>
      </c>
      <c r="DN172" s="412" t="s">
        <v>197</v>
      </c>
      <c r="DO172" s="412" t="s">
        <v>197</v>
      </c>
      <c r="DP172" s="412" t="s">
        <v>197</v>
      </c>
      <c r="DQ172" s="412" t="s">
        <v>197</v>
      </c>
      <c r="DR172" s="412" t="s">
        <v>197</v>
      </c>
      <c r="DS172" s="412" t="s">
        <v>197</v>
      </c>
      <c r="DT172" s="412" t="s">
        <v>197</v>
      </c>
      <c r="DU172" s="412" t="s">
        <v>197</v>
      </c>
      <c r="DV172" s="412" t="s">
        <v>197</v>
      </c>
      <c r="DW172" s="412" t="s">
        <v>197</v>
      </c>
      <c r="DX172" s="412" t="s">
        <v>197</v>
      </c>
      <c r="DY172" s="412" t="s">
        <v>197</v>
      </c>
      <c r="DZ172" s="412" t="s">
        <v>197</v>
      </c>
      <c r="EA172" s="412" t="s">
        <v>197</v>
      </c>
      <c r="EB172" s="412" t="s">
        <v>197</v>
      </c>
      <c r="EC172" s="412" t="s">
        <v>197</v>
      </c>
      <c r="ED172" s="412" t="s">
        <v>197</v>
      </c>
      <c r="EE172" s="412" t="s">
        <v>197</v>
      </c>
      <c r="EF172" s="412" t="s">
        <v>197</v>
      </c>
      <c r="EG172" s="412" t="s">
        <v>197</v>
      </c>
      <c r="EH172" s="412" t="s">
        <v>197</v>
      </c>
      <c r="EI172" s="412" t="s">
        <v>197</v>
      </c>
      <c r="EJ172" s="412" t="s">
        <v>197</v>
      </c>
      <c r="EK172" s="412" t="s">
        <v>197</v>
      </c>
      <c r="EL172" s="412" t="s">
        <v>197</v>
      </c>
      <c r="EM172" s="412" t="s">
        <v>197</v>
      </c>
      <c r="EN172" s="412" t="s">
        <v>197</v>
      </c>
      <c r="EO172" s="412" t="s">
        <v>197</v>
      </c>
      <c r="EP172" s="412" t="s">
        <v>197</v>
      </c>
      <c r="EQ172" s="412" t="s">
        <v>197</v>
      </c>
      <c r="ER172" s="412" t="s">
        <v>197</v>
      </c>
      <c r="ES172" s="412" t="s">
        <v>197</v>
      </c>
      <c r="ET172" s="412" t="s">
        <v>197</v>
      </c>
      <c r="EU172" s="412" t="s">
        <v>197</v>
      </c>
      <c r="EV172" s="411">
        <v>61.8</v>
      </c>
      <c r="EW172" s="411">
        <v>72.5</v>
      </c>
      <c r="EX172" s="411">
        <v>69.2</v>
      </c>
      <c r="EY172" s="412" t="s">
        <v>197</v>
      </c>
      <c r="EZ172" s="411">
        <v>39.299999999999997</v>
      </c>
      <c r="FA172" s="411">
        <v>57.5</v>
      </c>
      <c r="FB172" s="411">
        <v>50.3</v>
      </c>
      <c r="FC172" s="412" t="s">
        <v>197</v>
      </c>
      <c r="FD172" s="411">
        <v>45</v>
      </c>
      <c r="FE172" s="411">
        <v>59.4</v>
      </c>
      <c r="FF172" s="411">
        <v>53.3</v>
      </c>
      <c r="FG172" s="412" t="s">
        <v>197</v>
      </c>
      <c r="FH172" s="412" t="s">
        <v>197</v>
      </c>
      <c r="FI172" s="412" t="s">
        <v>197</v>
      </c>
      <c r="FJ172" s="411">
        <v>36.9</v>
      </c>
      <c r="FK172" s="411">
        <v>20.5</v>
      </c>
      <c r="FL172" s="411">
        <v>27.8</v>
      </c>
      <c r="FM172" s="411">
        <v>58.3</v>
      </c>
      <c r="FN172" s="411">
        <v>56.5</v>
      </c>
      <c r="FO172" s="411">
        <v>57.6</v>
      </c>
      <c r="FP172" s="411">
        <v>48.1</v>
      </c>
      <c r="FQ172" s="411">
        <v>62.6</v>
      </c>
      <c r="FR172" s="411">
        <v>57.6</v>
      </c>
      <c r="FS172" s="411">
        <v>50.6</v>
      </c>
      <c r="FT172" s="411">
        <v>40.200000000000003</v>
      </c>
      <c r="FU172" s="411">
        <v>46.7</v>
      </c>
      <c r="FV172" s="411">
        <v>34.299999999999997</v>
      </c>
      <c r="FW172" s="412" t="s">
        <v>197</v>
      </c>
      <c r="FX172" s="411">
        <v>60.9</v>
      </c>
      <c r="FY172" s="411">
        <v>79</v>
      </c>
      <c r="FZ172" s="411">
        <v>78.8</v>
      </c>
      <c r="GA172" s="411">
        <v>46.8</v>
      </c>
      <c r="GB172" s="411">
        <v>74.400000000000006</v>
      </c>
      <c r="GC172" s="411">
        <v>69.2</v>
      </c>
      <c r="GD172" s="412" t="s">
        <v>197</v>
      </c>
      <c r="GE172" s="412" t="s">
        <v>197</v>
      </c>
      <c r="GF172" s="412" t="s">
        <v>197</v>
      </c>
      <c r="GG172" s="412" t="s">
        <v>197</v>
      </c>
      <c r="GH172" s="411">
        <v>33.299999999999997</v>
      </c>
      <c r="GI172" s="411">
        <v>33.1</v>
      </c>
      <c r="GJ172" s="412" t="s">
        <v>197</v>
      </c>
      <c r="GK172" s="412" t="s">
        <v>197</v>
      </c>
      <c r="GL172" s="412" t="s">
        <v>197</v>
      </c>
      <c r="GM172" s="411">
        <v>25.6</v>
      </c>
      <c r="GN172" s="411">
        <v>53</v>
      </c>
      <c r="GO172" s="411">
        <v>43.1</v>
      </c>
      <c r="GP172" s="411">
        <v>15.3</v>
      </c>
      <c r="GQ172" s="411">
        <v>4.2</v>
      </c>
      <c r="GR172" s="411">
        <v>8.1999999999999993</v>
      </c>
      <c r="GS172" s="411">
        <v>34.5</v>
      </c>
      <c r="GT172" s="411">
        <v>45.9</v>
      </c>
      <c r="GU172" s="411">
        <v>43.6</v>
      </c>
      <c r="GV172" s="412" t="s">
        <v>197</v>
      </c>
      <c r="GW172" s="412" t="s">
        <v>197</v>
      </c>
      <c r="GX172" s="412" t="s">
        <v>197</v>
      </c>
      <c r="GY172" s="411">
        <v>63.3</v>
      </c>
      <c r="GZ172" s="411">
        <v>54.7</v>
      </c>
      <c r="HA172" s="411">
        <v>58.9</v>
      </c>
      <c r="HB172" s="411">
        <v>48.9</v>
      </c>
      <c r="HC172" s="411">
        <v>83</v>
      </c>
      <c r="HD172" s="411">
        <v>72.599999999999994</v>
      </c>
      <c r="HE172" s="412" t="s">
        <v>197</v>
      </c>
      <c r="HF172" s="412" t="s">
        <v>197</v>
      </c>
      <c r="HG172" s="412" t="s">
        <v>197</v>
      </c>
      <c r="HH172" s="412" t="s">
        <v>197</v>
      </c>
      <c r="HI172" s="412" t="s">
        <v>197</v>
      </c>
      <c r="HJ172" s="412" t="s">
        <v>197</v>
      </c>
      <c r="HK172" s="412" t="s">
        <v>197</v>
      </c>
      <c r="HL172" s="412" t="s">
        <v>197</v>
      </c>
      <c r="HM172" s="412" t="s">
        <v>197</v>
      </c>
      <c r="HN172" s="412" t="s">
        <v>197</v>
      </c>
      <c r="HO172" s="412" t="s">
        <v>197</v>
      </c>
      <c r="HP172" s="412" t="s">
        <v>197</v>
      </c>
      <c r="HQ172" s="412" t="s">
        <v>197</v>
      </c>
      <c r="HR172" s="412" t="s">
        <v>197</v>
      </c>
      <c r="HS172" s="412" t="s">
        <v>197</v>
      </c>
      <c r="HT172" s="412" t="s">
        <v>197</v>
      </c>
      <c r="HU172" s="411">
        <v>55.1</v>
      </c>
      <c r="HV172" s="411">
        <v>79.400000000000006</v>
      </c>
      <c r="HW172" s="411">
        <v>78.099999999999994</v>
      </c>
      <c r="HX172" s="412" t="s">
        <v>197</v>
      </c>
      <c r="HY172" s="412" t="s">
        <v>197</v>
      </c>
      <c r="HZ172" s="411">
        <v>217.9</v>
      </c>
      <c r="IA172" s="412" t="s">
        <v>197</v>
      </c>
      <c r="IB172" s="412" t="s">
        <v>197</v>
      </c>
      <c r="IC172" s="412" t="s">
        <v>197</v>
      </c>
      <c r="ID172" s="411">
        <v>42</v>
      </c>
      <c r="IE172" s="412" t="s">
        <v>197</v>
      </c>
      <c r="IF172" s="412" t="s">
        <v>197</v>
      </c>
      <c r="IG172" s="412" t="s">
        <v>197</v>
      </c>
      <c r="IH172" s="411">
        <v>84.1</v>
      </c>
      <c r="II172" s="412" t="s">
        <v>197</v>
      </c>
      <c r="IJ172" s="412" t="s">
        <v>197</v>
      </c>
      <c r="IK172" s="412" t="s">
        <v>197</v>
      </c>
      <c r="IL172" s="412" t="s">
        <v>197</v>
      </c>
      <c r="IM172" s="412" t="s">
        <v>197</v>
      </c>
      <c r="IN172" s="412" t="s">
        <v>197</v>
      </c>
      <c r="IO172" s="412" t="s">
        <v>197</v>
      </c>
      <c r="IP172" s="412" t="s">
        <v>197</v>
      </c>
      <c r="IQ172" s="411">
        <v>165.5</v>
      </c>
      <c r="IR172" s="411">
        <v>45.8</v>
      </c>
      <c r="IS172" s="411">
        <v>40.700000000000003</v>
      </c>
      <c r="IT172" s="411">
        <v>42.6</v>
      </c>
      <c r="IU172" s="412" t="s">
        <v>197</v>
      </c>
      <c r="IV172" s="412" t="s">
        <v>197</v>
      </c>
      <c r="IW172" s="412" t="s">
        <v>197</v>
      </c>
      <c r="IX172" s="412" t="s">
        <v>197</v>
      </c>
      <c r="IY172" s="412" t="s">
        <v>197</v>
      </c>
      <c r="IZ172" s="412" t="s">
        <v>197</v>
      </c>
      <c r="JA172" s="412" t="s">
        <v>197</v>
      </c>
      <c r="JB172" s="412" t="s">
        <v>197</v>
      </c>
      <c r="JC172" s="412" t="s">
        <v>197</v>
      </c>
      <c r="JD172" s="412" t="s">
        <v>197</v>
      </c>
      <c r="JE172" s="412" t="s">
        <v>197</v>
      </c>
      <c r="JF172" s="49" t="s">
        <v>87</v>
      </c>
      <c r="JG172" s="49" t="s">
        <v>87</v>
      </c>
      <c r="JH172" s="49" t="s">
        <v>87</v>
      </c>
      <c r="JI172" s="49">
        <v>88</v>
      </c>
      <c r="JJ172" s="49">
        <v>82.7</v>
      </c>
      <c r="JK172" s="49">
        <v>68.3</v>
      </c>
      <c r="JL172" s="49">
        <v>75.3</v>
      </c>
      <c r="JM172" s="49">
        <v>78.3</v>
      </c>
      <c r="JN172" s="49">
        <v>81.5</v>
      </c>
      <c r="JO172" s="49" t="s">
        <v>87</v>
      </c>
    </row>
    <row r="173" spans="1:275">
      <c r="A173" s="45"/>
      <c r="B173" s="46" t="s">
        <v>1889</v>
      </c>
      <c r="C173" s="300" t="s">
        <v>1387</v>
      </c>
      <c r="D173" s="46" t="s">
        <v>108</v>
      </c>
      <c r="E173" s="300" t="s">
        <v>129</v>
      </c>
      <c r="F173" s="47" t="s">
        <v>197</v>
      </c>
      <c r="G173" s="47" t="s">
        <v>197</v>
      </c>
      <c r="H173" s="411">
        <v>92.9</v>
      </c>
      <c r="I173" s="411">
        <v>103.4</v>
      </c>
      <c r="J173" s="411">
        <v>114.9</v>
      </c>
      <c r="K173" s="411">
        <v>254</v>
      </c>
      <c r="L173" s="411">
        <v>78.7</v>
      </c>
      <c r="M173" s="411">
        <v>75</v>
      </c>
      <c r="N173" s="411">
        <v>73.3</v>
      </c>
      <c r="O173" s="412" t="s">
        <v>197</v>
      </c>
      <c r="P173" s="411">
        <v>64.3</v>
      </c>
      <c r="Q173" s="411">
        <v>59.2</v>
      </c>
      <c r="R173" s="411">
        <v>87.9</v>
      </c>
      <c r="S173" s="411">
        <v>110.4</v>
      </c>
      <c r="T173" s="411">
        <v>73.5</v>
      </c>
      <c r="U173" s="411">
        <v>100</v>
      </c>
      <c r="V173" s="411">
        <v>50.6</v>
      </c>
      <c r="W173" s="411">
        <v>74.900000000000006</v>
      </c>
      <c r="X173" s="411">
        <v>50.1</v>
      </c>
      <c r="Y173" s="411">
        <v>118.7</v>
      </c>
      <c r="Z173" s="411">
        <v>72.7</v>
      </c>
      <c r="AA173" s="411">
        <v>86.9</v>
      </c>
      <c r="AB173" s="411">
        <v>78.3</v>
      </c>
      <c r="AC173" s="411">
        <v>132.4</v>
      </c>
      <c r="AD173" s="411">
        <v>112.2</v>
      </c>
      <c r="AE173" s="411">
        <v>126.1</v>
      </c>
      <c r="AF173" s="411">
        <v>149.80000000000001</v>
      </c>
      <c r="AG173" s="411">
        <v>29.6</v>
      </c>
      <c r="AH173" s="411">
        <v>62.8</v>
      </c>
      <c r="AI173" s="412" t="s">
        <v>197</v>
      </c>
      <c r="AJ173" s="411">
        <v>167.6</v>
      </c>
      <c r="AK173" s="411">
        <v>97.3</v>
      </c>
      <c r="AL173" s="412" t="s">
        <v>197</v>
      </c>
      <c r="AM173" s="411">
        <v>76.5</v>
      </c>
      <c r="AN173" s="411">
        <v>133.9</v>
      </c>
      <c r="AO173" s="411">
        <v>223.4</v>
      </c>
      <c r="AP173" s="411">
        <v>222.5</v>
      </c>
      <c r="AQ173" s="411">
        <v>97.5</v>
      </c>
      <c r="AR173" s="411">
        <v>145.69999999999999</v>
      </c>
      <c r="AS173" s="412" t="s">
        <v>197</v>
      </c>
      <c r="AT173" s="411">
        <v>124.2</v>
      </c>
      <c r="AU173" s="412" t="s">
        <v>197</v>
      </c>
      <c r="AV173" s="411">
        <v>122.6</v>
      </c>
      <c r="AW173" s="412" t="s">
        <v>197</v>
      </c>
      <c r="AX173" s="412" t="s">
        <v>197</v>
      </c>
      <c r="AY173" s="411">
        <v>115.4</v>
      </c>
      <c r="AZ173" s="411">
        <v>74.3</v>
      </c>
      <c r="BA173" s="411">
        <v>99.1</v>
      </c>
      <c r="BB173" s="411">
        <v>98</v>
      </c>
      <c r="BC173" s="411">
        <v>65.7</v>
      </c>
      <c r="BD173" s="411">
        <v>93.9</v>
      </c>
      <c r="BE173" s="411">
        <v>87.6</v>
      </c>
      <c r="BF173" s="411">
        <v>60.8</v>
      </c>
      <c r="BG173" s="411">
        <v>117</v>
      </c>
      <c r="BH173" s="411">
        <v>112.9</v>
      </c>
      <c r="BI173" s="411">
        <v>49.6</v>
      </c>
      <c r="BJ173" s="411">
        <v>51.5</v>
      </c>
      <c r="BK173" s="411">
        <v>50.5</v>
      </c>
      <c r="BL173" s="411">
        <v>188</v>
      </c>
      <c r="BM173" s="411">
        <v>141.19999999999999</v>
      </c>
      <c r="BN173" s="411">
        <v>153.69999999999999</v>
      </c>
      <c r="BO173" s="412" t="s">
        <v>197</v>
      </c>
      <c r="BP173" s="411">
        <v>117.5</v>
      </c>
      <c r="BQ173" s="411">
        <v>98.6</v>
      </c>
      <c r="BR173" s="411">
        <v>95.2</v>
      </c>
      <c r="BS173" s="411">
        <v>129.5</v>
      </c>
      <c r="BT173" s="411">
        <v>113.6</v>
      </c>
      <c r="BU173" s="411">
        <v>32.799999999999997</v>
      </c>
      <c r="BV173" s="411">
        <v>89.3</v>
      </c>
      <c r="BW173" s="411">
        <v>71.3</v>
      </c>
      <c r="BX173" s="411">
        <v>59.7</v>
      </c>
      <c r="BY173" s="411">
        <v>132.69999999999999</v>
      </c>
      <c r="BZ173" s="411">
        <v>85.8</v>
      </c>
      <c r="CA173" s="411">
        <v>66.2</v>
      </c>
      <c r="CB173" s="411">
        <v>149.19999999999999</v>
      </c>
      <c r="CC173" s="411">
        <v>116.2</v>
      </c>
      <c r="CD173" s="411">
        <v>210.1</v>
      </c>
      <c r="CE173" s="411">
        <v>160.69999999999999</v>
      </c>
      <c r="CF173" s="411">
        <v>185.1</v>
      </c>
      <c r="CG173" s="412" t="s">
        <v>197</v>
      </c>
      <c r="CH173" s="412" t="s">
        <v>197</v>
      </c>
      <c r="CI173" s="412" t="s">
        <v>197</v>
      </c>
      <c r="CJ173" s="411">
        <v>186</v>
      </c>
      <c r="CK173" s="411">
        <v>141.30000000000001</v>
      </c>
      <c r="CL173" s="411">
        <v>159.9</v>
      </c>
      <c r="CM173" s="412" t="s">
        <v>197</v>
      </c>
      <c r="CN173" s="412" t="s">
        <v>197</v>
      </c>
      <c r="CO173" s="412" t="s">
        <v>197</v>
      </c>
      <c r="CP173" s="412" t="s">
        <v>197</v>
      </c>
      <c r="CQ173" s="412" t="s">
        <v>197</v>
      </c>
      <c r="CR173" s="412" t="s">
        <v>197</v>
      </c>
      <c r="CS173" s="412" t="s">
        <v>197</v>
      </c>
      <c r="CT173" s="412" t="s">
        <v>197</v>
      </c>
      <c r="CU173" s="412" t="s">
        <v>197</v>
      </c>
      <c r="CV173" s="412" t="s">
        <v>197</v>
      </c>
      <c r="CW173" s="411">
        <v>97.1</v>
      </c>
      <c r="CX173" s="411">
        <v>114.9</v>
      </c>
      <c r="CY173" s="411">
        <v>107.1</v>
      </c>
      <c r="CZ173" s="411">
        <v>121.2</v>
      </c>
      <c r="DA173" s="411">
        <v>20.399999999999999</v>
      </c>
      <c r="DB173" s="411">
        <v>77.099999999999994</v>
      </c>
      <c r="DC173" s="411">
        <v>59.2</v>
      </c>
      <c r="DD173" s="411">
        <v>53.4</v>
      </c>
      <c r="DE173" s="411">
        <v>131.30000000000001</v>
      </c>
      <c r="DF173" s="411">
        <v>82.7</v>
      </c>
      <c r="DG173" s="411">
        <v>65</v>
      </c>
      <c r="DH173" s="411">
        <v>152.19999999999999</v>
      </c>
      <c r="DI173" s="411">
        <v>121.7</v>
      </c>
      <c r="DJ173" s="411">
        <v>190.7</v>
      </c>
      <c r="DK173" s="411">
        <v>158.5</v>
      </c>
      <c r="DL173" s="411">
        <v>173.5</v>
      </c>
      <c r="DM173" s="411">
        <v>167.7</v>
      </c>
      <c r="DN173" s="411">
        <v>140.80000000000001</v>
      </c>
      <c r="DO173" s="411">
        <v>151</v>
      </c>
      <c r="DP173" s="412" t="s">
        <v>197</v>
      </c>
      <c r="DQ173" s="412" t="s">
        <v>197</v>
      </c>
      <c r="DR173" s="412" t="s">
        <v>197</v>
      </c>
      <c r="DS173" s="411">
        <v>165.7</v>
      </c>
      <c r="DT173" s="411">
        <v>250.1</v>
      </c>
      <c r="DU173" s="411">
        <v>218.8</v>
      </c>
      <c r="DV173" s="411">
        <v>99.9</v>
      </c>
      <c r="DW173" s="411">
        <v>259.2</v>
      </c>
      <c r="DX173" s="411">
        <v>203.3</v>
      </c>
      <c r="DY173" s="411">
        <v>139.6</v>
      </c>
      <c r="DZ173" s="411">
        <v>187.5</v>
      </c>
      <c r="EA173" s="411">
        <v>160.30000000000001</v>
      </c>
      <c r="EB173" s="411">
        <v>109.8</v>
      </c>
      <c r="EC173" s="411">
        <v>151.6</v>
      </c>
      <c r="ED173" s="411">
        <v>139.9</v>
      </c>
      <c r="EE173" s="411">
        <v>308.2</v>
      </c>
      <c r="EF173" s="411">
        <v>261.3</v>
      </c>
      <c r="EG173" s="411">
        <v>223.8</v>
      </c>
      <c r="EH173" s="411">
        <v>239.8</v>
      </c>
      <c r="EI173" s="411">
        <v>23.4</v>
      </c>
      <c r="EJ173" s="411">
        <v>89.1</v>
      </c>
      <c r="EK173" s="411">
        <v>66</v>
      </c>
      <c r="EL173" s="412" t="s">
        <v>197</v>
      </c>
      <c r="EM173" s="411">
        <v>72.7</v>
      </c>
      <c r="EN173" s="411">
        <v>171.6</v>
      </c>
      <c r="EO173" s="411">
        <v>121.8</v>
      </c>
      <c r="EP173" s="411">
        <v>162.4</v>
      </c>
      <c r="EQ173" s="411">
        <v>153.69999999999999</v>
      </c>
      <c r="ER173" s="411">
        <v>158.6</v>
      </c>
      <c r="ES173" s="412" t="s">
        <v>197</v>
      </c>
      <c r="ET173" s="411">
        <v>68.7</v>
      </c>
      <c r="EU173" s="412" t="s">
        <v>197</v>
      </c>
      <c r="EV173" s="411">
        <v>93.5</v>
      </c>
      <c r="EW173" s="411">
        <v>131.6</v>
      </c>
      <c r="EX173" s="411">
        <v>119.6</v>
      </c>
      <c r="EY173" s="411">
        <v>92.8</v>
      </c>
      <c r="EZ173" s="411">
        <v>53.4</v>
      </c>
      <c r="FA173" s="411">
        <v>167.9</v>
      </c>
      <c r="FB173" s="411">
        <v>123.1</v>
      </c>
      <c r="FC173" s="412" t="s">
        <v>197</v>
      </c>
      <c r="FD173" s="411">
        <v>53.7</v>
      </c>
      <c r="FE173" s="411">
        <v>177.2</v>
      </c>
      <c r="FF173" s="411">
        <v>124.7</v>
      </c>
      <c r="FG173" s="411">
        <v>38.5</v>
      </c>
      <c r="FH173" s="411">
        <v>155.9</v>
      </c>
      <c r="FI173" s="411">
        <v>73.099999999999994</v>
      </c>
      <c r="FJ173" s="411">
        <v>59.8</v>
      </c>
      <c r="FK173" s="411">
        <v>77.599999999999994</v>
      </c>
      <c r="FL173" s="411">
        <v>69.7</v>
      </c>
      <c r="FM173" s="411">
        <v>60.2</v>
      </c>
      <c r="FN173" s="411">
        <v>109.5</v>
      </c>
      <c r="FO173" s="411">
        <v>80.900000000000006</v>
      </c>
      <c r="FP173" s="411">
        <v>32.299999999999997</v>
      </c>
      <c r="FQ173" s="411">
        <v>183.6</v>
      </c>
      <c r="FR173" s="411">
        <v>131.19999999999999</v>
      </c>
      <c r="FS173" s="411">
        <v>120.1</v>
      </c>
      <c r="FT173" s="411">
        <v>147.19999999999999</v>
      </c>
      <c r="FU173" s="411">
        <v>130.30000000000001</v>
      </c>
      <c r="FV173" s="411">
        <v>124.3</v>
      </c>
      <c r="FW173" s="411">
        <v>59.2</v>
      </c>
      <c r="FX173" s="411">
        <v>91.3</v>
      </c>
      <c r="FY173" s="411">
        <v>112.2</v>
      </c>
      <c r="FZ173" s="411">
        <v>112</v>
      </c>
      <c r="GA173" s="411">
        <v>100.5</v>
      </c>
      <c r="GB173" s="411">
        <v>82.9</v>
      </c>
      <c r="GC173" s="411">
        <v>86.3</v>
      </c>
      <c r="GD173" s="411">
        <v>15.1</v>
      </c>
      <c r="GE173" s="411">
        <v>17.3</v>
      </c>
      <c r="GF173" s="411">
        <v>15.9</v>
      </c>
      <c r="GG173" s="411">
        <v>116.9</v>
      </c>
      <c r="GH173" s="411">
        <v>68.099999999999994</v>
      </c>
      <c r="GI173" s="411">
        <v>68.400000000000006</v>
      </c>
      <c r="GJ173" s="412" t="s">
        <v>197</v>
      </c>
      <c r="GK173" s="412" t="s">
        <v>197</v>
      </c>
      <c r="GL173" s="412" t="s">
        <v>197</v>
      </c>
      <c r="GM173" s="411">
        <v>67.900000000000006</v>
      </c>
      <c r="GN173" s="411">
        <v>38.6</v>
      </c>
      <c r="GO173" s="411">
        <v>49.2</v>
      </c>
      <c r="GP173" s="411">
        <v>84.3</v>
      </c>
      <c r="GQ173" s="411">
        <v>79.3</v>
      </c>
      <c r="GR173" s="411">
        <v>81.099999999999994</v>
      </c>
      <c r="GS173" s="411">
        <v>13.8</v>
      </c>
      <c r="GT173" s="411">
        <v>111.7</v>
      </c>
      <c r="GU173" s="411">
        <v>91.9</v>
      </c>
      <c r="GV173" s="411">
        <v>124.6</v>
      </c>
      <c r="GW173" s="411">
        <v>91.1</v>
      </c>
      <c r="GX173" s="411">
        <v>104.9</v>
      </c>
      <c r="GY173" s="411">
        <v>106.6</v>
      </c>
      <c r="GZ173" s="411">
        <v>114.8</v>
      </c>
      <c r="HA173" s="411">
        <v>110.8</v>
      </c>
      <c r="HB173" s="411">
        <v>112.3</v>
      </c>
      <c r="HC173" s="411">
        <v>101.5</v>
      </c>
      <c r="HD173" s="411">
        <v>104.8</v>
      </c>
      <c r="HE173" s="411">
        <v>60.4</v>
      </c>
      <c r="HF173" s="411">
        <v>85.5</v>
      </c>
      <c r="HG173" s="411">
        <v>84.1</v>
      </c>
      <c r="HH173" s="411">
        <v>160.4</v>
      </c>
      <c r="HI173" s="411">
        <v>70.2</v>
      </c>
      <c r="HJ173" s="411">
        <v>62.7</v>
      </c>
      <c r="HK173" s="411">
        <v>66.400000000000006</v>
      </c>
      <c r="HL173" s="411">
        <v>78.7</v>
      </c>
      <c r="HM173" s="411">
        <v>75.2</v>
      </c>
      <c r="HN173" s="411">
        <v>76.2</v>
      </c>
      <c r="HO173" s="411">
        <v>156.4</v>
      </c>
      <c r="HP173" s="411">
        <v>175.9</v>
      </c>
      <c r="HQ173" s="411">
        <v>166</v>
      </c>
      <c r="HR173" s="411">
        <v>171.3</v>
      </c>
      <c r="HS173" s="411">
        <v>172.9</v>
      </c>
      <c r="HT173" s="411">
        <v>172.3</v>
      </c>
      <c r="HU173" s="411">
        <v>29.4</v>
      </c>
      <c r="HV173" s="411">
        <v>117.4</v>
      </c>
      <c r="HW173" s="411">
        <v>112.4</v>
      </c>
      <c r="HX173" s="412" t="s">
        <v>197</v>
      </c>
      <c r="HY173" s="412" t="s">
        <v>197</v>
      </c>
      <c r="HZ173" s="411">
        <v>25.2</v>
      </c>
      <c r="IA173" s="411">
        <v>354.4</v>
      </c>
      <c r="IB173" s="411">
        <v>440.5</v>
      </c>
      <c r="IC173" s="411">
        <v>394.1</v>
      </c>
      <c r="ID173" s="411">
        <v>248.4</v>
      </c>
      <c r="IE173" s="412" t="s">
        <v>197</v>
      </c>
      <c r="IF173" s="412" t="s">
        <v>197</v>
      </c>
      <c r="IG173" s="412" t="s">
        <v>197</v>
      </c>
      <c r="IH173" s="411">
        <v>151.1</v>
      </c>
      <c r="II173" s="412" t="s">
        <v>197</v>
      </c>
      <c r="IJ173" s="412" t="s">
        <v>197</v>
      </c>
      <c r="IK173" s="411">
        <v>291.8</v>
      </c>
      <c r="IL173" s="411">
        <v>111.4</v>
      </c>
      <c r="IM173" s="412" t="s">
        <v>197</v>
      </c>
      <c r="IN173" s="412" t="s">
        <v>197</v>
      </c>
      <c r="IO173" s="411">
        <v>263.7</v>
      </c>
      <c r="IP173" s="412" t="s">
        <v>197</v>
      </c>
      <c r="IQ173" s="411">
        <v>233.1</v>
      </c>
      <c r="IR173" s="411">
        <v>50.8</v>
      </c>
      <c r="IS173" s="411">
        <v>105.4</v>
      </c>
      <c r="IT173" s="411">
        <v>85.1</v>
      </c>
      <c r="IU173" s="411">
        <v>104.8</v>
      </c>
      <c r="IV173" s="411">
        <v>116.3</v>
      </c>
      <c r="IW173" s="411">
        <v>113.9</v>
      </c>
      <c r="IX173" s="412" t="s">
        <v>197</v>
      </c>
      <c r="IY173" s="412" t="s">
        <v>197</v>
      </c>
      <c r="IZ173" s="412" t="s">
        <v>197</v>
      </c>
      <c r="JA173" s="412" t="s">
        <v>197</v>
      </c>
      <c r="JB173" s="412" t="s">
        <v>197</v>
      </c>
      <c r="JC173" s="411">
        <v>39.9</v>
      </c>
      <c r="JD173" s="411">
        <v>93.9</v>
      </c>
      <c r="JE173" s="411">
        <v>81.5</v>
      </c>
      <c r="JF173" s="48" t="s">
        <v>87</v>
      </c>
      <c r="JG173" s="48" t="s">
        <v>87</v>
      </c>
      <c r="JH173" s="48">
        <v>28.8</v>
      </c>
      <c r="JI173" s="48">
        <v>106.6</v>
      </c>
      <c r="JJ173" s="48">
        <v>92.4</v>
      </c>
      <c r="JK173" s="48">
        <v>136.9</v>
      </c>
      <c r="JL173" s="48">
        <v>87.7</v>
      </c>
      <c r="JM173" s="48">
        <v>146.4</v>
      </c>
      <c r="JN173" s="48">
        <v>146</v>
      </c>
      <c r="JO173" s="48">
        <v>65.599999999999994</v>
      </c>
    </row>
    <row r="174" spans="1:275">
      <c r="A174" s="45"/>
      <c r="B174" s="46" t="s">
        <v>1890</v>
      </c>
      <c r="C174" s="300" t="s">
        <v>1388</v>
      </c>
      <c r="D174" s="46" t="s">
        <v>108</v>
      </c>
      <c r="E174" s="300" t="s">
        <v>129</v>
      </c>
      <c r="F174" s="47" t="s">
        <v>197</v>
      </c>
      <c r="G174" s="47" t="s">
        <v>197</v>
      </c>
      <c r="H174" s="411">
        <v>68</v>
      </c>
      <c r="I174" s="411">
        <v>68.900000000000006</v>
      </c>
      <c r="J174" s="411">
        <v>85.6</v>
      </c>
      <c r="K174" s="411">
        <v>69.099999999999994</v>
      </c>
      <c r="L174" s="411">
        <v>56.3</v>
      </c>
      <c r="M174" s="411">
        <v>62</v>
      </c>
      <c r="N174" s="411">
        <v>53.7</v>
      </c>
      <c r="O174" s="412" t="s">
        <v>197</v>
      </c>
      <c r="P174" s="411">
        <v>53.1</v>
      </c>
      <c r="Q174" s="412" t="s">
        <v>197</v>
      </c>
      <c r="R174" s="411">
        <v>72.7</v>
      </c>
      <c r="S174" s="411">
        <v>73.900000000000006</v>
      </c>
      <c r="T174" s="412" t="s">
        <v>197</v>
      </c>
      <c r="U174" s="412" t="s">
        <v>197</v>
      </c>
      <c r="V174" s="411">
        <v>152.69999999999999</v>
      </c>
      <c r="W174" s="411">
        <v>80.400000000000006</v>
      </c>
      <c r="X174" s="411">
        <v>67.5</v>
      </c>
      <c r="Y174" s="411">
        <v>79.8</v>
      </c>
      <c r="Z174" s="411">
        <v>69.8</v>
      </c>
      <c r="AA174" s="411">
        <v>58.1</v>
      </c>
      <c r="AB174" s="411">
        <v>55.4</v>
      </c>
      <c r="AC174" s="411">
        <v>139</v>
      </c>
      <c r="AD174" s="412" t="s">
        <v>197</v>
      </c>
      <c r="AE174" s="411">
        <v>73</v>
      </c>
      <c r="AF174" s="411">
        <v>65.5</v>
      </c>
      <c r="AG174" s="411">
        <v>53.1</v>
      </c>
      <c r="AH174" s="411">
        <v>49.1</v>
      </c>
      <c r="AI174" s="412" t="s">
        <v>197</v>
      </c>
      <c r="AJ174" s="412" t="s">
        <v>197</v>
      </c>
      <c r="AK174" s="411">
        <v>113.6</v>
      </c>
      <c r="AL174" s="412" t="s">
        <v>197</v>
      </c>
      <c r="AM174" s="412" t="s">
        <v>197</v>
      </c>
      <c r="AN174" s="411">
        <v>11.9</v>
      </c>
      <c r="AO174" s="411">
        <v>43</v>
      </c>
      <c r="AP174" s="411">
        <v>42.7</v>
      </c>
      <c r="AQ174" s="411">
        <v>70.400000000000006</v>
      </c>
      <c r="AR174" s="412" t="s">
        <v>197</v>
      </c>
      <c r="AS174" s="412" t="s">
        <v>197</v>
      </c>
      <c r="AT174" s="411">
        <v>72.599999999999994</v>
      </c>
      <c r="AU174" s="412" t="s">
        <v>197</v>
      </c>
      <c r="AV174" s="411">
        <v>107</v>
      </c>
      <c r="AW174" s="412" t="s">
        <v>197</v>
      </c>
      <c r="AX174" s="412" t="s">
        <v>197</v>
      </c>
      <c r="AY174" s="412" t="s">
        <v>197</v>
      </c>
      <c r="AZ174" s="411">
        <v>71.599999999999994</v>
      </c>
      <c r="BA174" s="411">
        <v>77.099999999999994</v>
      </c>
      <c r="BB174" s="411">
        <v>76.8</v>
      </c>
      <c r="BC174" s="411">
        <v>88.2</v>
      </c>
      <c r="BD174" s="411">
        <v>69</v>
      </c>
      <c r="BE174" s="411">
        <v>73.3</v>
      </c>
      <c r="BF174" s="411">
        <v>71.2</v>
      </c>
      <c r="BG174" s="411">
        <v>66.599999999999994</v>
      </c>
      <c r="BH174" s="411">
        <v>67</v>
      </c>
      <c r="BI174" s="411">
        <v>39.200000000000003</v>
      </c>
      <c r="BJ174" s="411">
        <v>38.1</v>
      </c>
      <c r="BK174" s="411">
        <v>38.6</v>
      </c>
      <c r="BL174" s="411">
        <v>7.6</v>
      </c>
      <c r="BM174" s="411">
        <v>7.7</v>
      </c>
      <c r="BN174" s="411">
        <v>7.7</v>
      </c>
      <c r="BO174" s="412" t="s">
        <v>197</v>
      </c>
      <c r="BP174" s="412" t="s">
        <v>197</v>
      </c>
      <c r="BQ174" s="412" t="s">
        <v>197</v>
      </c>
      <c r="BR174" s="412" t="s">
        <v>197</v>
      </c>
      <c r="BS174" s="412" t="s">
        <v>197</v>
      </c>
      <c r="BT174" s="412" t="s">
        <v>197</v>
      </c>
      <c r="BU174" s="411">
        <v>22.5</v>
      </c>
      <c r="BV174" s="411">
        <v>76.900000000000006</v>
      </c>
      <c r="BW174" s="411">
        <v>59.4</v>
      </c>
      <c r="BX174" s="411">
        <v>23.9</v>
      </c>
      <c r="BY174" s="411">
        <v>33</v>
      </c>
      <c r="BZ174" s="411">
        <v>27.1</v>
      </c>
      <c r="CA174" s="411">
        <v>177.6</v>
      </c>
      <c r="CB174" s="411">
        <v>95.6</v>
      </c>
      <c r="CC174" s="411">
        <v>128.4</v>
      </c>
      <c r="CD174" s="411">
        <v>169.5</v>
      </c>
      <c r="CE174" s="411">
        <v>77.2</v>
      </c>
      <c r="CF174" s="411">
        <v>123</v>
      </c>
      <c r="CG174" s="412" t="s">
        <v>197</v>
      </c>
      <c r="CH174" s="412" t="s">
        <v>197</v>
      </c>
      <c r="CI174" s="412" t="s">
        <v>197</v>
      </c>
      <c r="CJ174" s="411">
        <v>127.2</v>
      </c>
      <c r="CK174" s="411">
        <v>152.19999999999999</v>
      </c>
      <c r="CL174" s="411">
        <v>141.69999999999999</v>
      </c>
      <c r="CM174" s="412" t="s">
        <v>197</v>
      </c>
      <c r="CN174" s="412" t="s">
        <v>197</v>
      </c>
      <c r="CO174" s="412" t="s">
        <v>197</v>
      </c>
      <c r="CP174" s="412" t="s">
        <v>197</v>
      </c>
      <c r="CQ174" s="412" t="s">
        <v>197</v>
      </c>
      <c r="CR174" s="412" t="s">
        <v>197</v>
      </c>
      <c r="CS174" s="412" t="s">
        <v>197</v>
      </c>
      <c r="CT174" s="412" t="s">
        <v>197</v>
      </c>
      <c r="CU174" s="412" t="s">
        <v>197</v>
      </c>
      <c r="CV174" s="412" t="s">
        <v>197</v>
      </c>
      <c r="CW174" s="411">
        <v>61</v>
      </c>
      <c r="CX174" s="411">
        <v>63.4</v>
      </c>
      <c r="CY174" s="411">
        <v>62.4</v>
      </c>
      <c r="CZ174" s="411">
        <v>52.6</v>
      </c>
      <c r="DA174" s="411">
        <v>21.5</v>
      </c>
      <c r="DB174" s="411">
        <v>71.900000000000006</v>
      </c>
      <c r="DC174" s="411">
        <v>55.9</v>
      </c>
      <c r="DD174" s="411">
        <v>16.8</v>
      </c>
      <c r="DE174" s="411">
        <v>34.4</v>
      </c>
      <c r="DF174" s="411">
        <v>23.4</v>
      </c>
      <c r="DG174" s="411">
        <v>144.4</v>
      </c>
      <c r="DH174" s="411">
        <v>84.3</v>
      </c>
      <c r="DI174" s="411">
        <v>105.5</v>
      </c>
      <c r="DJ174" s="411">
        <v>168.4</v>
      </c>
      <c r="DK174" s="411">
        <v>99.4</v>
      </c>
      <c r="DL174" s="411">
        <v>131.80000000000001</v>
      </c>
      <c r="DM174" s="411">
        <v>91.6</v>
      </c>
      <c r="DN174" s="411">
        <v>106.5</v>
      </c>
      <c r="DO174" s="411">
        <v>100.8</v>
      </c>
      <c r="DP174" s="412" t="s">
        <v>197</v>
      </c>
      <c r="DQ174" s="412" t="s">
        <v>197</v>
      </c>
      <c r="DR174" s="412" t="s">
        <v>197</v>
      </c>
      <c r="DS174" s="412" t="s">
        <v>197</v>
      </c>
      <c r="DT174" s="412" t="s">
        <v>197</v>
      </c>
      <c r="DU174" s="412" t="s">
        <v>197</v>
      </c>
      <c r="DV174" s="411">
        <v>7.9</v>
      </c>
      <c r="DW174" s="411">
        <v>13.1</v>
      </c>
      <c r="DX174" s="411">
        <v>11.2</v>
      </c>
      <c r="DY174" s="411">
        <v>44</v>
      </c>
      <c r="DZ174" s="411">
        <v>19.399999999999999</v>
      </c>
      <c r="EA174" s="411">
        <v>33.4</v>
      </c>
      <c r="EB174" s="411">
        <v>132.6</v>
      </c>
      <c r="EC174" s="411">
        <v>149.1</v>
      </c>
      <c r="ED174" s="411">
        <v>144.4</v>
      </c>
      <c r="EE174" s="411">
        <v>106.4</v>
      </c>
      <c r="EF174" s="411">
        <v>70.599999999999994</v>
      </c>
      <c r="EG174" s="411">
        <v>22.7</v>
      </c>
      <c r="EH174" s="411">
        <v>43.2</v>
      </c>
      <c r="EI174" s="411">
        <v>94.4</v>
      </c>
      <c r="EJ174" s="411">
        <v>87.4</v>
      </c>
      <c r="EK174" s="411">
        <v>89.9</v>
      </c>
      <c r="EL174" s="412" t="s">
        <v>197</v>
      </c>
      <c r="EM174" s="412" t="s">
        <v>197</v>
      </c>
      <c r="EN174" s="412" t="s">
        <v>197</v>
      </c>
      <c r="EO174" s="412" t="s">
        <v>197</v>
      </c>
      <c r="EP174" s="412" t="s">
        <v>197</v>
      </c>
      <c r="EQ174" s="412" t="s">
        <v>197</v>
      </c>
      <c r="ER174" s="412" t="s">
        <v>197</v>
      </c>
      <c r="ES174" s="412" t="s">
        <v>197</v>
      </c>
      <c r="ET174" s="411">
        <v>70.2</v>
      </c>
      <c r="EU174" s="412" t="s">
        <v>197</v>
      </c>
      <c r="EV174" s="411">
        <v>66</v>
      </c>
      <c r="EW174" s="411">
        <v>106</v>
      </c>
      <c r="EX174" s="411">
        <v>93.4</v>
      </c>
      <c r="EY174" s="411">
        <v>41.9</v>
      </c>
      <c r="EZ174" s="411">
        <v>22.8</v>
      </c>
      <c r="FA174" s="411">
        <v>71.099999999999994</v>
      </c>
      <c r="FB174" s="411">
        <v>52.2</v>
      </c>
      <c r="FC174" s="412" t="s">
        <v>197</v>
      </c>
      <c r="FD174" s="411">
        <v>23.3</v>
      </c>
      <c r="FE174" s="411">
        <v>63.3</v>
      </c>
      <c r="FF174" s="411">
        <v>46.3</v>
      </c>
      <c r="FG174" s="412" t="s">
        <v>197</v>
      </c>
      <c r="FH174" s="412" t="s">
        <v>197</v>
      </c>
      <c r="FI174" s="412" t="s">
        <v>197</v>
      </c>
      <c r="FJ174" s="411">
        <v>83.5</v>
      </c>
      <c r="FK174" s="411">
        <v>185.9</v>
      </c>
      <c r="FL174" s="411">
        <v>140.4</v>
      </c>
      <c r="FM174" s="411">
        <v>84.3</v>
      </c>
      <c r="FN174" s="411">
        <v>119</v>
      </c>
      <c r="FO174" s="411">
        <v>98.8</v>
      </c>
      <c r="FP174" s="411">
        <v>21.1</v>
      </c>
      <c r="FQ174" s="411">
        <v>73.400000000000006</v>
      </c>
      <c r="FR174" s="411">
        <v>55.3</v>
      </c>
      <c r="FS174" s="411">
        <v>44.3</v>
      </c>
      <c r="FT174" s="411">
        <v>70.599999999999994</v>
      </c>
      <c r="FU174" s="411">
        <v>54.2</v>
      </c>
      <c r="FV174" s="411">
        <v>72</v>
      </c>
      <c r="FW174" s="411">
        <v>27.5</v>
      </c>
      <c r="FX174" s="411">
        <v>77.599999999999994</v>
      </c>
      <c r="FY174" s="411">
        <v>60.3</v>
      </c>
      <c r="FZ174" s="411">
        <v>60.5</v>
      </c>
      <c r="GA174" s="411">
        <v>93.1</v>
      </c>
      <c r="GB174" s="411">
        <v>73.8</v>
      </c>
      <c r="GC174" s="411">
        <v>77.400000000000006</v>
      </c>
      <c r="GD174" s="412" t="s">
        <v>197</v>
      </c>
      <c r="GE174" s="412" t="s">
        <v>197</v>
      </c>
      <c r="GF174" s="412" t="s">
        <v>197</v>
      </c>
      <c r="GG174" s="411">
        <v>37.700000000000003</v>
      </c>
      <c r="GH174" s="411">
        <v>26.2</v>
      </c>
      <c r="GI174" s="411">
        <v>26.2</v>
      </c>
      <c r="GJ174" s="412" t="s">
        <v>197</v>
      </c>
      <c r="GK174" s="412" t="s">
        <v>197</v>
      </c>
      <c r="GL174" s="412" t="s">
        <v>197</v>
      </c>
      <c r="GM174" s="412" t="s">
        <v>197</v>
      </c>
      <c r="GN174" s="412" t="s">
        <v>197</v>
      </c>
      <c r="GO174" s="412" t="s">
        <v>197</v>
      </c>
      <c r="GP174" s="411">
        <v>118.1</v>
      </c>
      <c r="GQ174" s="411">
        <v>115.7</v>
      </c>
      <c r="GR174" s="411">
        <v>116.5</v>
      </c>
      <c r="GS174" s="411">
        <v>7</v>
      </c>
      <c r="GT174" s="411">
        <v>57.2</v>
      </c>
      <c r="GU174" s="411">
        <v>47.1</v>
      </c>
      <c r="GV174" s="411">
        <v>37.6</v>
      </c>
      <c r="GW174" s="411">
        <v>39.299999999999997</v>
      </c>
      <c r="GX174" s="411">
        <v>38.6</v>
      </c>
      <c r="GY174" s="411">
        <v>73.900000000000006</v>
      </c>
      <c r="GZ174" s="411">
        <v>102.5</v>
      </c>
      <c r="HA174" s="411">
        <v>88.5</v>
      </c>
      <c r="HB174" s="411">
        <v>104.6</v>
      </c>
      <c r="HC174" s="411">
        <v>109.2</v>
      </c>
      <c r="HD174" s="411">
        <v>107.8</v>
      </c>
      <c r="HE174" s="411">
        <v>30.4</v>
      </c>
      <c r="HF174" s="411">
        <v>53.3</v>
      </c>
      <c r="HG174" s="411">
        <v>52</v>
      </c>
      <c r="HH174" s="411">
        <v>78.099999999999994</v>
      </c>
      <c r="HI174" s="412" t="s">
        <v>197</v>
      </c>
      <c r="HJ174" s="412" t="s">
        <v>197</v>
      </c>
      <c r="HK174" s="412" t="s">
        <v>197</v>
      </c>
      <c r="HL174" s="412" t="s">
        <v>197</v>
      </c>
      <c r="HM174" s="412" t="s">
        <v>197</v>
      </c>
      <c r="HN174" s="412" t="s">
        <v>197</v>
      </c>
      <c r="HO174" s="412" t="s">
        <v>197</v>
      </c>
      <c r="HP174" s="412" t="s">
        <v>197</v>
      </c>
      <c r="HQ174" s="412" t="s">
        <v>197</v>
      </c>
      <c r="HR174" s="412" t="s">
        <v>197</v>
      </c>
      <c r="HS174" s="412" t="s">
        <v>197</v>
      </c>
      <c r="HT174" s="412" t="s">
        <v>197</v>
      </c>
      <c r="HU174" s="411">
        <v>29.9</v>
      </c>
      <c r="HV174" s="411">
        <v>76.400000000000006</v>
      </c>
      <c r="HW174" s="411">
        <v>73.8</v>
      </c>
      <c r="HX174" s="412" t="s">
        <v>197</v>
      </c>
      <c r="HY174" s="412" t="s">
        <v>197</v>
      </c>
      <c r="HZ174" s="412" t="s">
        <v>197</v>
      </c>
      <c r="IA174" s="412" t="s">
        <v>197</v>
      </c>
      <c r="IB174" s="412" t="s">
        <v>197</v>
      </c>
      <c r="IC174" s="412" t="s">
        <v>197</v>
      </c>
      <c r="ID174" s="411">
        <v>32.5</v>
      </c>
      <c r="IE174" s="412" t="s">
        <v>197</v>
      </c>
      <c r="IF174" s="412" t="s">
        <v>197</v>
      </c>
      <c r="IG174" s="411">
        <v>245.3</v>
      </c>
      <c r="IH174" s="411">
        <v>66.7</v>
      </c>
      <c r="II174" s="412" t="s">
        <v>197</v>
      </c>
      <c r="IJ174" s="412" t="s">
        <v>197</v>
      </c>
      <c r="IK174" s="412" t="s">
        <v>197</v>
      </c>
      <c r="IL174" s="412" t="s">
        <v>197</v>
      </c>
      <c r="IM174" s="412" t="s">
        <v>197</v>
      </c>
      <c r="IN174" s="412" t="s">
        <v>197</v>
      </c>
      <c r="IO174" s="412" t="s">
        <v>197</v>
      </c>
      <c r="IP174" s="412" t="s">
        <v>197</v>
      </c>
      <c r="IQ174" s="412" t="s">
        <v>197</v>
      </c>
      <c r="IR174" s="411">
        <v>115.8</v>
      </c>
      <c r="IS174" s="411">
        <v>71.2</v>
      </c>
      <c r="IT174" s="411">
        <v>87.8</v>
      </c>
      <c r="IU174" s="411">
        <v>74</v>
      </c>
      <c r="IV174" s="411">
        <v>33.9</v>
      </c>
      <c r="IW174" s="411">
        <v>42.3</v>
      </c>
      <c r="IX174" s="412" t="s">
        <v>197</v>
      </c>
      <c r="IY174" s="412" t="s">
        <v>197</v>
      </c>
      <c r="IZ174" s="412" t="s">
        <v>197</v>
      </c>
      <c r="JA174" s="412" t="s">
        <v>197</v>
      </c>
      <c r="JB174" s="412" t="s">
        <v>197</v>
      </c>
      <c r="JC174" s="411">
        <v>64.099999999999994</v>
      </c>
      <c r="JD174" s="411">
        <v>71.3</v>
      </c>
      <c r="JE174" s="411">
        <v>69.7</v>
      </c>
      <c r="JF174" s="48" t="s">
        <v>87</v>
      </c>
      <c r="JG174" s="48" t="s">
        <v>87</v>
      </c>
      <c r="JH174" s="48" t="s">
        <v>87</v>
      </c>
      <c r="JI174" s="48">
        <v>93.4</v>
      </c>
      <c r="JJ174" s="48">
        <v>46.4</v>
      </c>
      <c r="JK174" s="48">
        <v>59.2</v>
      </c>
      <c r="JL174" s="48">
        <v>46.9</v>
      </c>
      <c r="JM174" s="48">
        <v>60.1</v>
      </c>
      <c r="JN174" s="48">
        <v>66.5</v>
      </c>
      <c r="JO174" s="48">
        <v>55.6</v>
      </c>
    </row>
    <row r="175" spans="1:275">
      <c r="A175" s="45"/>
      <c r="B175" s="46" t="s">
        <v>1891</v>
      </c>
      <c r="C175" s="300" t="s">
        <v>1389</v>
      </c>
      <c r="D175" s="46" t="s">
        <v>108</v>
      </c>
      <c r="E175" s="300" t="s">
        <v>129</v>
      </c>
      <c r="F175" s="47" t="s">
        <v>197</v>
      </c>
      <c r="G175" s="47" t="s">
        <v>197</v>
      </c>
      <c r="H175" s="411">
        <v>79.099999999999994</v>
      </c>
      <c r="I175" s="411">
        <v>83.9</v>
      </c>
      <c r="J175" s="411">
        <v>94.1</v>
      </c>
      <c r="K175" s="412" t="s">
        <v>197</v>
      </c>
      <c r="L175" s="411">
        <v>36.799999999999997</v>
      </c>
      <c r="M175" s="411">
        <v>64.099999999999994</v>
      </c>
      <c r="N175" s="412" t="s">
        <v>197</v>
      </c>
      <c r="O175" s="412" t="s">
        <v>197</v>
      </c>
      <c r="P175" s="411">
        <v>82.9</v>
      </c>
      <c r="Q175" s="412" t="s">
        <v>197</v>
      </c>
      <c r="R175" s="411">
        <v>75.2</v>
      </c>
      <c r="S175" s="411">
        <v>67.3</v>
      </c>
      <c r="T175" s="412" t="s">
        <v>197</v>
      </c>
      <c r="U175" s="411">
        <v>47.5</v>
      </c>
      <c r="V175" s="412" t="s">
        <v>197</v>
      </c>
      <c r="W175" s="412" t="s">
        <v>197</v>
      </c>
      <c r="X175" s="412" t="s">
        <v>197</v>
      </c>
      <c r="Y175" s="412" t="s">
        <v>197</v>
      </c>
      <c r="Z175" s="411">
        <v>69.900000000000006</v>
      </c>
      <c r="AA175" s="411">
        <v>23.3</v>
      </c>
      <c r="AB175" s="411">
        <v>64.3</v>
      </c>
      <c r="AC175" s="411">
        <v>39.5</v>
      </c>
      <c r="AD175" s="412" t="s">
        <v>197</v>
      </c>
      <c r="AE175" s="411">
        <v>56</v>
      </c>
      <c r="AF175" s="411">
        <v>69.3</v>
      </c>
      <c r="AG175" s="411">
        <v>23.6</v>
      </c>
      <c r="AH175" s="411">
        <v>51.6</v>
      </c>
      <c r="AI175" s="412" t="s">
        <v>197</v>
      </c>
      <c r="AJ175" s="411">
        <v>85.8</v>
      </c>
      <c r="AK175" s="411">
        <v>11.6</v>
      </c>
      <c r="AL175" s="412" t="s">
        <v>197</v>
      </c>
      <c r="AM175" s="412" t="s">
        <v>197</v>
      </c>
      <c r="AN175" s="411">
        <v>12.3</v>
      </c>
      <c r="AO175" s="411">
        <v>126.6</v>
      </c>
      <c r="AP175" s="411">
        <v>125.4</v>
      </c>
      <c r="AQ175" s="412" t="s">
        <v>197</v>
      </c>
      <c r="AR175" s="411">
        <v>132.5</v>
      </c>
      <c r="AS175" s="412" t="s">
        <v>197</v>
      </c>
      <c r="AT175" s="411">
        <v>71.599999999999994</v>
      </c>
      <c r="AU175" s="412" t="s">
        <v>197</v>
      </c>
      <c r="AV175" s="411">
        <v>92.3</v>
      </c>
      <c r="AW175" s="412" t="s">
        <v>197</v>
      </c>
      <c r="AX175" s="412" t="s">
        <v>197</v>
      </c>
      <c r="AY175" s="412" t="s">
        <v>197</v>
      </c>
      <c r="AZ175" s="411">
        <v>31.3</v>
      </c>
      <c r="BA175" s="411">
        <v>72.7</v>
      </c>
      <c r="BB175" s="411">
        <v>70.8</v>
      </c>
      <c r="BC175" s="411">
        <v>35.6</v>
      </c>
      <c r="BD175" s="411">
        <v>57</v>
      </c>
      <c r="BE175" s="411">
        <v>52.3</v>
      </c>
      <c r="BF175" s="411">
        <v>40.9</v>
      </c>
      <c r="BG175" s="411">
        <v>66.2</v>
      </c>
      <c r="BH175" s="411">
        <v>64.400000000000006</v>
      </c>
      <c r="BI175" s="411">
        <v>43.4</v>
      </c>
      <c r="BJ175" s="411">
        <v>27</v>
      </c>
      <c r="BK175" s="411">
        <v>35.4</v>
      </c>
      <c r="BL175" s="411">
        <v>69.7</v>
      </c>
      <c r="BM175" s="411">
        <v>34.799999999999997</v>
      </c>
      <c r="BN175" s="411">
        <v>44.1</v>
      </c>
      <c r="BO175" s="412" t="s">
        <v>197</v>
      </c>
      <c r="BP175" s="412" t="s">
        <v>197</v>
      </c>
      <c r="BQ175" s="412" t="s">
        <v>197</v>
      </c>
      <c r="BR175" s="412" t="s">
        <v>197</v>
      </c>
      <c r="BS175" s="412" t="s">
        <v>197</v>
      </c>
      <c r="BT175" s="412" t="s">
        <v>197</v>
      </c>
      <c r="BU175" s="412" t="s">
        <v>197</v>
      </c>
      <c r="BV175" s="412" t="s">
        <v>197</v>
      </c>
      <c r="BW175" s="412" t="s">
        <v>197</v>
      </c>
      <c r="BX175" s="412" t="s">
        <v>197</v>
      </c>
      <c r="BY175" s="412" t="s">
        <v>197</v>
      </c>
      <c r="BZ175" s="412" t="s">
        <v>197</v>
      </c>
      <c r="CA175" s="412" t="s">
        <v>197</v>
      </c>
      <c r="CB175" s="412" t="s">
        <v>197</v>
      </c>
      <c r="CC175" s="412" t="s">
        <v>197</v>
      </c>
      <c r="CD175" s="412" t="s">
        <v>197</v>
      </c>
      <c r="CE175" s="412" t="s">
        <v>197</v>
      </c>
      <c r="CF175" s="412" t="s">
        <v>197</v>
      </c>
      <c r="CG175" s="412" t="s">
        <v>197</v>
      </c>
      <c r="CH175" s="412" t="s">
        <v>197</v>
      </c>
      <c r="CI175" s="412" t="s">
        <v>197</v>
      </c>
      <c r="CJ175" s="412" t="s">
        <v>197</v>
      </c>
      <c r="CK175" s="412" t="s">
        <v>197</v>
      </c>
      <c r="CL175" s="412" t="s">
        <v>197</v>
      </c>
      <c r="CM175" s="412" t="s">
        <v>197</v>
      </c>
      <c r="CN175" s="412" t="s">
        <v>197</v>
      </c>
      <c r="CO175" s="412" t="s">
        <v>197</v>
      </c>
      <c r="CP175" s="412" t="s">
        <v>197</v>
      </c>
      <c r="CQ175" s="412" t="s">
        <v>197</v>
      </c>
      <c r="CR175" s="412" t="s">
        <v>197</v>
      </c>
      <c r="CS175" s="412" t="s">
        <v>197</v>
      </c>
      <c r="CT175" s="412" t="s">
        <v>197</v>
      </c>
      <c r="CU175" s="412" t="s">
        <v>197</v>
      </c>
      <c r="CV175" s="412" t="s">
        <v>197</v>
      </c>
      <c r="CW175" s="412" t="s">
        <v>197</v>
      </c>
      <c r="CX175" s="412" t="s">
        <v>197</v>
      </c>
      <c r="CY175" s="412" t="s">
        <v>197</v>
      </c>
      <c r="CZ175" s="412" t="s">
        <v>197</v>
      </c>
      <c r="DA175" s="412" t="s">
        <v>197</v>
      </c>
      <c r="DB175" s="412" t="s">
        <v>197</v>
      </c>
      <c r="DC175" s="412" t="s">
        <v>197</v>
      </c>
      <c r="DD175" s="412" t="s">
        <v>197</v>
      </c>
      <c r="DE175" s="412" t="s">
        <v>197</v>
      </c>
      <c r="DF175" s="412" t="s">
        <v>197</v>
      </c>
      <c r="DG175" s="412" t="s">
        <v>197</v>
      </c>
      <c r="DH175" s="412" t="s">
        <v>197</v>
      </c>
      <c r="DI175" s="412" t="s">
        <v>197</v>
      </c>
      <c r="DJ175" s="412" t="s">
        <v>197</v>
      </c>
      <c r="DK175" s="412" t="s">
        <v>197</v>
      </c>
      <c r="DL175" s="412" t="s">
        <v>197</v>
      </c>
      <c r="DM175" s="412" t="s">
        <v>197</v>
      </c>
      <c r="DN175" s="412" t="s">
        <v>197</v>
      </c>
      <c r="DO175" s="412" t="s">
        <v>197</v>
      </c>
      <c r="DP175" s="412" t="s">
        <v>197</v>
      </c>
      <c r="DQ175" s="412" t="s">
        <v>197</v>
      </c>
      <c r="DR175" s="412" t="s">
        <v>197</v>
      </c>
      <c r="DS175" s="412" t="s">
        <v>197</v>
      </c>
      <c r="DT175" s="412" t="s">
        <v>197</v>
      </c>
      <c r="DU175" s="412" t="s">
        <v>197</v>
      </c>
      <c r="DV175" s="412" t="s">
        <v>197</v>
      </c>
      <c r="DW175" s="412" t="s">
        <v>197</v>
      </c>
      <c r="DX175" s="412" t="s">
        <v>197</v>
      </c>
      <c r="DY175" s="412" t="s">
        <v>197</v>
      </c>
      <c r="DZ175" s="412" t="s">
        <v>197</v>
      </c>
      <c r="EA175" s="412" t="s">
        <v>197</v>
      </c>
      <c r="EB175" s="412" t="s">
        <v>197</v>
      </c>
      <c r="EC175" s="412" t="s">
        <v>197</v>
      </c>
      <c r="ED175" s="412" t="s">
        <v>197</v>
      </c>
      <c r="EE175" s="412" t="s">
        <v>197</v>
      </c>
      <c r="EF175" s="412" t="s">
        <v>197</v>
      </c>
      <c r="EG175" s="412" t="s">
        <v>197</v>
      </c>
      <c r="EH175" s="412" t="s">
        <v>197</v>
      </c>
      <c r="EI175" s="412" t="s">
        <v>197</v>
      </c>
      <c r="EJ175" s="412" t="s">
        <v>197</v>
      </c>
      <c r="EK175" s="412" t="s">
        <v>197</v>
      </c>
      <c r="EL175" s="412" t="s">
        <v>197</v>
      </c>
      <c r="EM175" s="412" t="s">
        <v>197</v>
      </c>
      <c r="EN175" s="412" t="s">
        <v>197</v>
      </c>
      <c r="EO175" s="412" t="s">
        <v>197</v>
      </c>
      <c r="EP175" s="412" t="s">
        <v>197</v>
      </c>
      <c r="EQ175" s="412" t="s">
        <v>197</v>
      </c>
      <c r="ER175" s="412" t="s">
        <v>197</v>
      </c>
      <c r="ES175" s="412" t="s">
        <v>197</v>
      </c>
      <c r="ET175" s="411">
        <v>64.8</v>
      </c>
      <c r="EU175" s="412" t="s">
        <v>197</v>
      </c>
      <c r="EV175" s="411">
        <v>56.4</v>
      </c>
      <c r="EW175" s="411">
        <v>65.400000000000006</v>
      </c>
      <c r="EX175" s="411">
        <v>62.6</v>
      </c>
      <c r="EY175" s="411">
        <v>86.1</v>
      </c>
      <c r="EZ175" s="411">
        <v>16.899999999999999</v>
      </c>
      <c r="FA175" s="411">
        <v>89.3</v>
      </c>
      <c r="FB175" s="411">
        <v>61</v>
      </c>
      <c r="FC175" s="412" t="s">
        <v>197</v>
      </c>
      <c r="FD175" s="411">
        <v>39.1</v>
      </c>
      <c r="FE175" s="411">
        <v>90.3</v>
      </c>
      <c r="FF175" s="411">
        <v>68.5</v>
      </c>
      <c r="FG175" s="411">
        <v>56.8</v>
      </c>
      <c r="FH175" s="411">
        <v>90.4</v>
      </c>
      <c r="FI175" s="411">
        <v>66.7</v>
      </c>
      <c r="FJ175" s="412" t="s">
        <v>197</v>
      </c>
      <c r="FK175" s="412" t="s">
        <v>197</v>
      </c>
      <c r="FL175" s="412" t="s">
        <v>197</v>
      </c>
      <c r="FM175" s="411">
        <v>53.2</v>
      </c>
      <c r="FN175" s="411">
        <v>91</v>
      </c>
      <c r="FO175" s="411">
        <v>69.099999999999994</v>
      </c>
      <c r="FP175" s="411">
        <v>4</v>
      </c>
      <c r="FQ175" s="411">
        <v>98.2</v>
      </c>
      <c r="FR175" s="411">
        <v>65.599999999999994</v>
      </c>
      <c r="FS175" s="411">
        <v>35</v>
      </c>
      <c r="FT175" s="411">
        <v>94.5</v>
      </c>
      <c r="FU175" s="411">
        <v>57.3</v>
      </c>
      <c r="FV175" s="411">
        <v>59.3</v>
      </c>
      <c r="FW175" s="411">
        <v>41.4</v>
      </c>
      <c r="FX175" s="411">
        <v>62.5</v>
      </c>
      <c r="FY175" s="411">
        <v>85.8</v>
      </c>
      <c r="FZ175" s="411">
        <v>85.6</v>
      </c>
      <c r="GA175" s="411">
        <v>73.2</v>
      </c>
      <c r="GB175" s="411">
        <v>54.6</v>
      </c>
      <c r="GC175" s="411">
        <v>58.2</v>
      </c>
      <c r="GD175" s="411">
        <v>43.8</v>
      </c>
      <c r="GE175" s="411">
        <v>65.2</v>
      </c>
      <c r="GF175" s="411">
        <v>51.1</v>
      </c>
      <c r="GG175" s="411">
        <v>89.3</v>
      </c>
      <c r="GH175" s="411">
        <v>42.9</v>
      </c>
      <c r="GI175" s="411">
        <v>43.2</v>
      </c>
      <c r="GJ175" s="412" t="s">
        <v>197</v>
      </c>
      <c r="GK175" s="412" t="s">
        <v>197</v>
      </c>
      <c r="GL175" s="412" t="s">
        <v>197</v>
      </c>
      <c r="GM175" s="411">
        <v>58.1</v>
      </c>
      <c r="GN175" s="411">
        <v>12.4</v>
      </c>
      <c r="GO175" s="411">
        <v>29</v>
      </c>
      <c r="GP175" s="411">
        <v>36.799999999999997</v>
      </c>
      <c r="GQ175" s="411">
        <v>51.9</v>
      </c>
      <c r="GR175" s="411">
        <v>46.5</v>
      </c>
      <c r="GS175" s="411">
        <v>37</v>
      </c>
      <c r="GT175" s="411">
        <v>116.7</v>
      </c>
      <c r="GU175" s="411">
        <v>100.5</v>
      </c>
      <c r="GV175" s="412" t="s">
        <v>197</v>
      </c>
      <c r="GW175" s="412" t="s">
        <v>197</v>
      </c>
      <c r="GX175" s="412" t="s">
        <v>197</v>
      </c>
      <c r="GY175" s="411">
        <v>62</v>
      </c>
      <c r="GZ175" s="411">
        <v>88.7</v>
      </c>
      <c r="HA175" s="411">
        <v>75.599999999999994</v>
      </c>
      <c r="HB175" s="411">
        <v>75.900000000000006</v>
      </c>
      <c r="HC175" s="411">
        <v>62.4</v>
      </c>
      <c r="HD175" s="411">
        <v>66.5</v>
      </c>
      <c r="HE175" s="411">
        <v>15.7</v>
      </c>
      <c r="HF175" s="411">
        <v>29</v>
      </c>
      <c r="HG175" s="411">
        <v>28.3</v>
      </c>
      <c r="HH175" s="412" t="s">
        <v>197</v>
      </c>
      <c r="HI175" s="412" t="s">
        <v>197</v>
      </c>
      <c r="HJ175" s="412" t="s">
        <v>197</v>
      </c>
      <c r="HK175" s="412" t="s">
        <v>197</v>
      </c>
      <c r="HL175" s="412" t="s">
        <v>197</v>
      </c>
      <c r="HM175" s="412" t="s">
        <v>197</v>
      </c>
      <c r="HN175" s="412" t="s">
        <v>197</v>
      </c>
      <c r="HO175" s="412" t="s">
        <v>197</v>
      </c>
      <c r="HP175" s="412" t="s">
        <v>197</v>
      </c>
      <c r="HQ175" s="412" t="s">
        <v>197</v>
      </c>
      <c r="HR175" s="412" t="s">
        <v>197</v>
      </c>
      <c r="HS175" s="412" t="s">
        <v>197</v>
      </c>
      <c r="HT175" s="412" t="s">
        <v>197</v>
      </c>
      <c r="HU175" s="411">
        <v>25</v>
      </c>
      <c r="HV175" s="411">
        <v>66.599999999999994</v>
      </c>
      <c r="HW175" s="411">
        <v>64.3</v>
      </c>
      <c r="HX175" s="412" t="s">
        <v>197</v>
      </c>
      <c r="HY175" s="412" t="s">
        <v>197</v>
      </c>
      <c r="HZ175" s="411">
        <v>105.8</v>
      </c>
      <c r="IA175" s="412" t="s">
        <v>197</v>
      </c>
      <c r="IB175" s="412" t="s">
        <v>197</v>
      </c>
      <c r="IC175" s="412" t="s">
        <v>197</v>
      </c>
      <c r="ID175" s="411">
        <v>128.19999999999999</v>
      </c>
      <c r="IE175" s="412" t="s">
        <v>197</v>
      </c>
      <c r="IF175" s="412" t="s">
        <v>197</v>
      </c>
      <c r="IG175" s="411">
        <v>2482.3000000000002</v>
      </c>
      <c r="IH175" s="411">
        <v>114.9</v>
      </c>
      <c r="II175" s="412" t="s">
        <v>197</v>
      </c>
      <c r="IJ175" s="412" t="s">
        <v>197</v>
      </c>
      <c r="IK175" s="412" t="s">
        <v>197</v>
      </c>
      <c r="IL175" s="412" t="s">
        <v>197</v>
      </c>
      <c r="IM175" s="412" t="s">
        <v>197</v>
      </c>
      <c r="IN175" s="412" t="s">
        <v>197</v>
      </c>
      <c r="IO175" s="412" t="s">
        <v>197</v>
      </c>
      <c r="IP175" s="412" t="s">
        <v>197</v>
      </c>
      <c r="IQ175" s="411">
        <v>129.1</v>
      </c>
      <c r="IR175" s="411">
        <v>100</v>
      </c>
      <c r="IS175" s="411">
        <v>94.7</v>
      </c>
      <c r="IT175" s="411">
        <v>96.7</v>
      </c>
      <c r="IU175" s="411">
        <v>113.8</v>
      </c>
      <c r="IV175" s="411">
        <v>141.80000000000001</v>
      </c>
      <c r="IW175" s="411">
        <v>135.9</v>
      </c>
      <c r="IX175" s="412" t="s">
        <v>197</v>
      </c>
      <c r="IY175" s="412" t="s">
        <v>197</v>
      </c>
      <c r="IZ175" s="412" t="s">
        <v>197</v>
      </c>
      <c r="JA175" s="412" t="s">
        <v>197</v>
      </c>
      <c r="JB175" s="412" t="s">
        <v>197</v>
      </c>
      <c r="JC175" s="411">
        <v>159.4</v>
      </c>
      <c r="JD175" s="411">
        <v>181.2</v>
      </c>
      <c r="JE175" s="411">
        <v>176.2</v>
      </c>
      <c r="JF175" s="48" t="s">
        <v>87</v>
      </c>
      <c r="JG175" s="48" t="s">
        <v>87</v>
      </c>
      <c r="JH175" s="48" t="s">
        <v>87</v>
      </c>
      <c r="JI175" s="48">
        <v>137.80000000000001</v>
      </c>
      <c r="JJ175" s="48">
        <v>47.5</v>
      </c>
      <c r="JK175" s="48">
        <v>91.8</v>
      </c>
      <c r="JL175" s="48">
        <v>53.1</v>
      </c>
      <c r="JM175" s="48">
        <v>115.5</v>
      </c>
      <c r="JN175" s="48">
        <v>109.2</v>
      </c>
      <c r="JO175" s="48">
        <v>534.5</v>
      </c>
    </row>
    <row r="176" spans="1:275">
      <c r="A176" s="45"/>
      <c r="B176" s="46" t="s">
        <v>1892</v>
      </c>
      <c r="C176" s="300" t="s">
        <v>1313</v>
      </c>
      <c r="D176" s="46" t="s">
        <v>108</v>
      </c>
      <c r="E176" s="300" t="s">
        <v>129</v>
      </c>
      <c r="F176" s="47" t="s">
        <v>197</v>
      </c>
      <c r="G176" s="47" t="s">
        <v>197</v>
      </c>
      <c r="H176" s="411">
        <v>94.9</v>
      </c>
      <c r="I176" s="411">
        <v>102.2</v>
      </c>
      <c r="J176" s="411">
        <v>132</v>
      </c>
      <c r="K176" s="411">
        <v>123.1</v>
      </c>
      <c r="L176" s="411">
        <v>64.5</v>
      </c>
      <c r="M176" s="411">
        <v>70.400000000000006</v>
      </c>
      <c r="N176" s="411">
        <v>99.8</v>
      </c>
      <c r="O176" s="411">
        <v>170.3</v>
      </c>
      <c r="P176" s="411">
        <v>82.8</v>
      </c>
      <c r="Q176" s="411">
        <v>71.599999999999994</v>
      </c>
      <c r="R176" s="411">
        <v>65.900000000000006</v>
      </c>
      <c r="S176" s="411">
        <v>103.4</v>
      </c>
      <c r="T176" s="411">
        <v>64.2</v>
      </c>
      <c r="U176" s="411">
        <v>77.3</v>
      </c>
      <c r="V176" s="412" t="s">
        <v>197</v>
      </c>
      <c r="W176" s="411">
        <v>92.3</v>
      </c>
      <c r="X176" s="411">
        <v>97.3</v>
      </c>
      <c r="Y176" s="411">
        <v>122.1</v>
      </c>
      <c r="Z176" s="411">
        <v>157.9</v>
      </c>
      <c r="AA176" s="411">
        <v>81.3</v>
      </c>
      <c r="AB176" s="411">
        <v>74.2</v>
      </c>
      <c r="AC176" s="411">
        <v>64.099999999999994</v>
      </c>
      <c r="AD176" s="411">
        <v>122.2</v>
      </c>
      <c r="AE176" s="411">
        <v>148.9</v>
      </c>
      <c r="AF176" s="411">
        <v>94.4</v>
      </c>
      <c r="AG176" s="411">
        <v>61.3</v>
      </c>
      <c r="AH176" s="411">
        <v>68.599999999999994</v>
      </c>
      <c r="AI176" s="411">
        <v>290.5</v>
      </c>
      <c r="AJ176" s="411">
        <v>164.6</v>
      </c>
      <c r="AK176" s="411">
        <v>42.6</v>
      </c>
      <c r="AL176" s="412" t="s">
        <v>197</v>
      </c>
      <c r="AM176" s="411">
        <v>121</v>
      </c>
      <c r="AN176" s="412" t="s">
        <v>197</v>
      </c>
      <c r="AO176" s="411">
        <v>152</v>
      </c>
      <c r="AP176" s="411">
        <v>150.5</v>
      </c>
      <c r="AQ176" s="411">
        <v>63.7</v>
      </c>
      <c r="AR176" s="411">
        <v>120.7</v>
      </c>
      <c r="AS176" s="412" t="s">
        <v>197</v>
      </c>
      <c r="AT176" s="411">
        <v>109.9</v>
      </c>
      <c r="AU176" s="411">
        <v>231</v>
      </c>
      <c r="AV176" s="411">
        <v>109.7</v>
      </c>
      <c r="AW176" s="412" t="s">
        <v>197</v>
      </c>
      <c r="AX176" s="411">
        <v>189.5</v>
      </c>
      <c r="AY176" s="411">
        <v>228.2</v>
      </c>
      <c r="AZ176" s="411">
        <v>95.2</v>
      </c>
      <c r="BA176" s="411">
        <v>116.8</v>
      </c>
      <c r="BB176" s="411">
        <v>115.8</v>
      </c>
      <c r="BC176" s="411">
        <v>86.7</v>
      </c>
      <c r="BD176" s="411">
        <v>115.4</v>
      </c>
      <c r="BE176" s="411">
        <v>109</v>
      </c>
      <c r="BF176" s="411">
        <v>70.900000000000006</v>
      </c>
      <c r="BG176" s="411">
        <v>92.1</v>
      </c>
      <c r="BH176" s="411">
        <v>90.6</v>
      </c>
      <c r="BI176" s="411">
        <v>83.5</v>
      </c>
      <c r="BJ176" s="411">
        <v>92.9</v>
      </c>
      <c r="BK176" s="411">
        <v>88.1</v>
      </c>
      <c r="BL176" s="411">
        <v>56.2</v>
      </c>
      <c r="BM176" s="411">
        <v>53.4</v>
      </c>
      <c r="BN176" s="411">
        <v>54.2</v>
      </c>
      <c r="BO176" s="412" t="s">
        <v>197</v>
      </c>
      <c r="BP176" s="411">
        <v>166.2</v>
      </c>
      <c r="BQ176" s="411">
        <v>189.8</v>
      </c>
      <c r="BR176" s="411">
        <v>124.9</v>
      </c>
      <c r="BS176" s="411">
        <v>166.9</v>
      </c>
      <c r="BT176" s="411">
        <v>147.5</v>
      </c>
      <c r="BU176" s="411">
        <v>130.4</v>
      </c>
      <c r="BV176" s="411">
        <v>162.19999999999999</v>
      </c>
      <c r="BW176" s="411">
        <v>152.1</v>
      </c>
      <c r="BX176" s="411">
        <v>133.30000000000001</v>
      </c>
      <c r="BY176" s="411">
        <v>128.1</v>
      </c>
      <c r="BZ176" s="411">
        <v>131.5</v>
      </c>
      <c r="CA176" s="411">
        <v>136.69999999999999</v>
      </c>
      <c r="CB176" s="411">
        <v>113.3</v>
      </c>
      <c r="CC176" s="411">
        <v>122.5</v>
      </c>
      <c r="CD176" s="411">
        <v>44.7</v>
      </c>
      <c r="CE176" s="411">
        <v>32.6</v>
      </c>
      <c r="CF176" s="411">
        <v>38.6</v>
      </c>
      <c r="CG176" s="412" t="s">
        <v>197</v>
      </c>
      <c r="CH176" s="412" t="s">
        <v>197</v>
      </c>
      <c r="CI176" s="412" t="s">
        <v>197</v>
      </c>
      <c r="CJ176" s="411">
        <v>145.6</v>
      </c>
      <c r="CK176" s="411">
        <v>152.80000000000001</v>
      </c>
      <c r="CL176" s="411">
        <v>149.80000000000001</v>
      </c>
      <c r="CM176" s="411">
        <v>128.6</v>
      </c>
      <c r="CN176" s="411">
        <v>67.400000000000006</v>
      </c>
      <c r="CO176" s="411">
        <v>93.6</v>
      </c>
      <c r="CP176" s="412" t="s">
        <v>197</v>
      </c>
      <c r="CQ176" s="412" t="s">
        <v>197</v>
      </c>
      <c r="CR176" s="412" t="s">
        <v>197</v>
      </c>
      <c r="CS176" s="412" t="s">
        <v>197</v>
      </c>
      <c r="CT176" s="411">
        <v>112.1</v>
      </c>
      <c r="CU176" s="411">
        <v>194.9</v>
      </c>
      <c r="CV176" s="411">
        <v>159.9</v>
      </c>
      <c r="CW176" s="411">
        <v>123</v>
      </c>
      <c r="CX176" s="411">
        <v>133.9</v>
      </c>
      <c r="CY176" s="411">
        <v>129.19999999999999</v>
      </c>
      <c r="CZ176" s="411">
        <v>143.30000000000001</v>
      </c>
      <c r="DA176" s="411">
        <v>99.8</v>
      </c>
      <c r="DB176" s="411">
        <v>129.19999999999999</v>
      </c>
      <c r="DC176" s="411">
        <v>120</v>
      </c>
      <c r="DD176" s="411">
        <v>128.30000000000001</v>
      </c>
      <c r="DE176" s="411">
        <v>137.5</v>
      </c>
      <c r="DF176" s="411">
        <v>131.80000000000001</v>
      </c>
      <c r="DG176" s="411">
        <v>125.7</v>
      </c>
      <c r="DH176" s="411">
        <v>89.2</v>
      </c>
      <c r="DI176" s="411">
        <v>101.9</v>
      </c>
      <c r="DJ176" s="411">
        <v>44.4</v>
      </c>
      <c r="DK176" s="411">
        <v>32.299999999999997</v>
      </c>
      <c r="DL176" s="411">
        <v>37.9</v>
      </c>
      <c r="DM176" s="411">
        <v>142.69999999999999</v>
      </c>
      <c r="DN176" s="411">
        <v>145.6</v>
      </c>
      <c r="DO176" s="411">
        <v>144.5</v>
      </c>
      <c r="DP176" s="412" t="s">
        <v>197</v>
      </c>
      <c r="DQ176" s="412" t="s">
        <v>197</v>
      </c>
      <c r="DR176" s="412" t="s">
        <v>197</v>
      </c>
      <c r="DS176" s="411">
        <v>123.6</v>
      </c>
      <c r="DT176" s="411">
        <v>56.9</v>
      </c>
      <c r="DU176" s="411">
        <v>81.599999999999994</v>
      </c>
      <c r="DV176" s="411">
        <v>162.1</v>
      </c>
      <c r="DW176" s="411">
        <v>89.7</v>
      </c>
      <c r="DX176" s="411">
        <v>115</v>
      </c>
      <c r="DY176" s="411">
        <v>164.2</v>
      </c>
      <c r="DZ176" s="411">
        <v>116.3</v>
      </c>
      <c r="EA176" s="411">
        <v>143.4</v>
      </c>
      <c r="EB176" s="411">
        <v>100.7</v>
      </c>
      <c r="EC176" s="411">
        <v>105.3</v>
      </c>
      <c r="ED176" s="411">
        <v>104</v>
      </c>
      <c r="EE176" s="411">
        <v>42.5</v>
      </c>
      <c r="EF176" s="411">
        <v>172.2</v>
      </c>
      <c r="EG176" s="411">
        <v>284.89999999999998</v>
      </c>
      <c r="EH176" s="411">
        <v>236.9</v>
      </c>
      <c r="EI176" s="411">
        <v>171.4</v>
      </c>
      <c r="EJ176" s="411">
        <v>219</v>
      </c>
      <c r="EK176" s="411">
        <v>202.2</v>
      </c>
      <c r="EL176" s="412" t="s">
        <v>197</v>
      </c>
      <c r="EM176" s="411">
        <v>181.6</v>
      </c>
      <c r="EN176" s="411">
        <v>290.2</v>
      </c>
      <c r="EO176" s="411">
        <v>235.5</v>
      </c>
      <c r="EP176" s="411">
        <v>111.4</v>
      </c>
      <c r="EQ176" s="411">
        <v>105.4</v>
      </c>
      <c r="ER176" s="411">
        <v>108.8</v>
      </c>
      <c r="ES176" s="411">
        <v>301.39999999999998</v>
      </c>
      <c r="ET176" s="411">
        <v>91</v>
      </c>
      <c r="EU176" s="412" t="s">
        <v>197</v>
      </c>
      <c r="EV176" s="411">
        <v>107.9</v>
      </c>
      <c r="EW176" s="411">
        <v>114</v>
      </c>
      <c r="EX176" s="411">
        <v>112.1</v>
      </c>
      <c r="EY176" s="411">
        <v>84</v>
      </c>
      <c r="EZ176" s="411">
        <v>85.1</v>
      </c>
      <c r="FA176" s="411">
        <v>161.5</v>
      </c>
      <c r="FB176" s="411">
        <v>131.5</v>
      </c>
      <c r="FC176" s="412" t="s">
        <v>197</v>
      </c>
      <c r="FD176" s="411">
        <v>82.3</v>
      </c>
      <c r="FE176" s="411">
        <v>160.4</v>
      </c>
      <c r="FF176" s="411">
        <v>127.2</v>
      </c>
      <c r="FG176" s="411">
        <v>5.0999999999999996</v>
      </c>
      <c r="FH176" s="411">
        <v>67.5</v>
      </c>
      <c r="FI176" s="411">
        <v>23.5</v>
      </c>
      <c r="FJ176" s="411">
        <v>166.2</v>
      </c>
      <c r="FK176" s="411">
        <v>68.5</v>
      </c>
      <c r="FL176" s="411">
        <v>111.9</v>
      </c>
      <c r="FM176" s="411">
        <v>156.69999999999999</v>
      </c>
      <c r="FN176" s="411">
        <v>155.80000000000001</v>
      </c>
      <c r="FO176" s="411">
        <v>156.30000000000001</v>
      </c>
      <c r="FP176" s="411">
        <v>70.5</v>
      </c>
      <c r="FQ176" s="411">
        <v>166.2</v>
      </c>
      <c r="FR176" s="411">
        <v>133.1</v>
      </c>
      <c r="FS176" s="411">
        <v>118.4</v>
      </c>
      <c r="FT176" s="411">
        <v>132.80000000000001</v>
      </c>
      <c r="FU176" s="411">
        <v>123.9</v>
      </c>
      <c r="FV176" s="411">
        <v>131</v>
      </c>
      <c r="FW176" s="411">
        <v>139</v>
      </c>
      <c r="FX176" s="411">
        <v>89.5</v>
      </c>
      <c r="FY176" s="411">
        <v>117.8</v>
      </c>
      <c r="FZ176" s="411">
        <v>117.6</v>
      </c>
      <c r="GA176" s="411">
        <v>113.1</v>
      </c>
      <c r="GB176" s="411">
        <v>93.7</v>
      </c>
      <c r="GC176" s="411">
        <v>97.4</v>
      </c>
      <c r="GD176" s="411">
        <v>57.7</v>
      </c>
      <c r="GE176" s="411">
        <v>45.1</v>
      </c>
      <c r="GF176" s="411">
        <v>53.4</v>
      </c>
      <c r="GG176" s="411">
        <v>188.3</v>
      </c>
      <c r="GH176" s="411">
        <v>53.8</v>
      </c>
      <c r="GI176" s="411">
        <v>54.6</v>
      </c>
      <c r="GJ176" s="411">
        <v>99.3</v>
      </c>
      <c r="GK176" s="411">
        <v>402.5</v>
      </c>
      <c r="GL176" s="411">
        <v>289.10000000000002</v>
      </c>
      <c r="GM176" s="411">
        <v>70.599999999999994</v>
      </c>
      <c r="GN176" s="411">
        <v>68.8</v>
      </c>
      <c r="GO176" s="411">
        <v>69.5</v>
      </c>
      <c r="GP176" s="411">
        <v>83.6</v>
      </c>
      <c r="GQ176" s="411">
        <v>87.9</v>
      </c>
      <c r="GR176" s="411">
        <v>86.4</v>
      </c>
      <c r="GS176" s="411">
        <v>281.60000000000002</v>
      </c>
      <c r="GT176" s="411">
        <v>178.5</v>
      </c>
      <c r="GU176" s="411">
        <v>199.4</v>
      </c>
      <c r="GV176" s="411">
        <v>86.5</v>
      </c>
      <c r="GW176" s="411">
        <v>64.099999999999994</v>
      </c>
      <c r="GX176" s="411">
        <v>73.3</v>
      </c>
      <c r="GY176" s="411">
        <v>114.1</v>
      </c>
      <c r="GZ176" s="411">
        <v>109.8</v>
      </c>
      <c r="HA176" s="411">
        <v>111.9</v>
      </c>
      <c r="HB176" s="411">
        <v>121.7</v>
      </c>
      <c r="HC176" s="411">
        <v>72.400000000000006</v>
      </c>
      <c r="HD176" s="411">
        <v>87.4</v>
      </c>
      <c r="HE176" s="411">
        <v>34.200000000000003</v>
      </c>
      <c r="HF176" s="411">
        <v>68.900000000000006</v>
      </c>
      <c r="HG176" s="411">
        <v>67</v>
      </c>
      <c r="HH176" s="412" t="s">
        <v>197</v>
      </c>
      <c r="HI176" s="412" t="s">
        <v>197</v>
      </c>
      <c r="HJ176" s="412" t="s">
        <v>197</v>
      </c>
      <c r="HK176" s="412" t="s">
        <v>197</v>
      </c>
      <c r="HL176" s="412" t="s">
        <v>197</v>
      </c>
      <c r="HM176" s="412" t="s">
        <v>197</v>
      </c>
      <c r="HN176" s="412" t="s">
        <v>197</v>
      </c>
      <c r="HO176" s="411">
        <v>192.2</v>
      </c>
      <c r="HP176" s="411">
        <v>176.8</v>
      </c>
      <c r="HQ176" s="411">
        <v>184.6</v>
      </c>
      <c r="HR176" s="411">
        <v>220.4</v>
      </c>
      <c r="HS176" s="411">
        <v>135.9</v>
      </c>
      <c r="HT176" s="411">
        <v>165</v>
      </c>
      <c r="HU176" s="411">
        <v>76</v>
      </c>
      <c r="HV176" s="411">
        <v>118.7</v>
      </c>
      <c r="HW176" s="411">
        <v>116.3</v>
      </c>
      <c r="HX176" s="411">
        <v>105.5</v>
      </c>
      <c r="HY176" s="412" t="s">
        <v>197</v>
      </c>
      <c r="HZ176" s="411">
        <v>205.9</v>
      </c>
      <c r="IA176" s="411">
        <v>70</v>
      </c>
      <c r="IB176" s="411">
        <v>80.599999999999994</v>
      </c>
      <c r="IC176" s="411">
        <v>74.8</v>
      </c>
      <c r="ID176" s="411">
        <v>282.39999999999998</v>
      </c>
      <c r="IE176" s="411">
        <v>175.7</v>
      </c>
      <c r="IF176" s="411">
        <v>183.5</v>
      </c>
      <c r="IG176" s="411">
        <v>3584.1</v>
      </c>
      <c r="IH176" s="411">
        <v>93.6</v>
      </c>
      <c r="II176" s="412" t="s">
        <v>197</v>
      </c>
      <c r="IJ176" s="412" t="s">
        <v>197</v>
      </c>
      <c r="IK176" s="412" t="s">
        <v>197</v>
      </c>
      <c r="IL176" s="412" t="s">
        <v>197</v>
      </c>
      <c r="IM176" s="412" t="s">
        <v>197</v>
      </c>
      <c r="IN176" s="412" t="s">
        <v>197</v>
      </c>
      <c r="IO176" s="412" t="s">
        <v>197</v>
      </c>
      <c r="IP176" s="412" t="s">
        <v>197</v>
      </c>
      <c r="IQ176" s="411">
        <v>10.7</v>
      </c>
      <c r="IR176" s="411">
        <v>47.5</v>
      </c>
      <c r="IS176" s="411">
        <v>54.4</v>
      </c>
      <c r="IT176" s="411">
        <v>51.9</v>
      </c>
      <c r="IU176" s="411">
        <v>54.8</v>
      </c>
      <c r="IV176" s="411">
        <v>32.6</v>
      </c>
      <c r="IW176" s="411">
        <v>37.200000000000003</v>
      </c>
      <c r="IX176" s="412" t="s">
        <v>197</v>
      </c>
      <c r="IY176" s="412" t="s">
        <v>197</v>
      </c>
      <c r="IZ176" s="412" t="s">
        <v>197</v>
      </c>
      <c r="JA176" s="412" t="s">
        <v>197</v>
      </c>
      <c r="JB176" s="412" t="s">
        <v>197</v>
      </c>
      <c r="JC176" s="411">
        <v>86</v>
      </c>
      <c r="JD176" s="411">
        <v>93.5</v>
      </c>
      <c r="JE176" s="411">
        <v>91.8</v>
      </c>
      <c r="JF176" s="48" t="s">
        <v>87</v>
      </c>
      <c r="JG176" s="48" t="s">
        <v>87</v>
      </c>
      <c r="JH176" s="48" t="s">
        <v>87</v>
      </c>
      <c r="JI176" s="48">
        <v>145.30000000000001</v>
      </c>
      <c r="JJ176" s="48">
        <v>78.599999999999994</v>
      </c>
      <c r="JK176" s="48">
        <v>96</v>
      </c>
      <c r="JL176" s="48">
        <v>71.5</v>
      </c>
      <c r="JM176" s="48">
        <v>101.4</v>
      </c>
      <c r="JN176" s="48">
        <v>94.9</v>
      </c>
      <c r="JO176" s="48" t="s">
        <v>87</v>
      </c>
    </row>
    <row r="177" spans="1:275">
      <c r="A177" s="45"/>
      <c r="B177" s="46" t="s">
        <v>1893</v>
      </c>
      <c r="C177" s="300" t="s">
        <v>1390</v>
      </c>
      <c r="D177" s="46" t="s">
        <v>109</v>
      </c>
      <c r="E177" s="300" t="s">
        <v>21</v>
      </c>
      <c r="F177" s="47" t="s">
        <v>197</v>
      </c>
      <c r="G177" s="47" t="s">
        <v>197</v>
      </c>
      <c r="H177" s="411">
        <v>91.8</v>
      </c>
      <c r="I177" s="411">
        <v>91</v>
      </c>
      <c r="J177" s="411">
        <v>66.3</v>
      </c>
      <c r="K177" s="412" t="s">
        <v>197</v>
      </c>
      <c r="L177" s="412" t="s">
        <v>197</v>
      </c>
      <c r="M177" s="412" t="s">
        <v>197</v>
      </c>
      <c r="N177" s="412" t="s">
        <v>197</v>
      </c>
      <c r="O177" s="412" t="s">
        <v>197</v>
      </c>
      <c r="P177" s="412" t="s">
        <v>197</v>
      </c>
      <c r="Q177" s="412" t="s">
        <v>197</v>
      </c>
      <c r="R177" s="412" t="s">
        <v>197</v>
      </c>
      <c r="S177" s="412" t="s">
        <v>197</v>
      </c>
      <c r="T177" s="412" t="s">
        <v>197</v>
      </c>
      <c r="U177" s="412" t="s">
        <v>197</v>
      </c>
      <c r="V177" s="412" t="s">
        <v>197</v>
      </c>
      <c r="W177" s="412" t="s">
        <v>197</v>
      </c>
      <c r="X177" s="412" t="s">
        <v>197</v>
      </c>
      <c r="Y177" s="412" t="s">
        <v>197</v>
      </c>
      <c r="Z177" s="412" t="s">
        <v>197</v>
      </c>
      <c r="AA177" s="412" t="s">
        <v>197</v>
      </c>
      <c r="AB177" s="412" t="s">
        <v>197</v>
      </c>
      <c r="AC177" s="412" t="s">
        <v>197</v>
      </c>
      <c r="AD177" s="412" t="s">
        <v>197</v>
      </c>
      <c r="AE177" s="412" t="s">
        <v>197</v>
      </c>
      <c r="AF177" s="412" t="s">
        <v>197</v>
      </c>
      <c r="AG177" s="412" t="s">
        <v>197</v>
      </c>
      <c r="AH177" s="412" t="s">
        <v>197</v>
      </c>
      <c r="AI177" s="412" t="s">
        <v>197</v>
      </c>
      <c r="AJ177" s="412" t="s">
        <v>197</v>
      </c>
      <c r="AK177" s="412" t="s">
        <v>197</v>
      </c>
      <c r="AL177" s="412" t="s">
        <v>197</v>
      </c>
      <c r="AM177" s="412" t="s">
        <v>197</v>
      </c>
      <c r="AN177" s="412" t="s">
        <v>197</v>
      </c>
      <c r="AO177" s="412" t="s">
        <v>197</v>
      </c>
      <c r="AP177" s="412" t="s">
        <v>197</v>
      </c>
      <c r="AQ177" s="412" t="s">
        <v>197</v>
      </c>
      <c r="AR177" s="412" t="s">
        <v>197</v>
      </c>
      <c r="AS177" s="412" t="s">
        <v>197</v>
      </c>
      <c r="AT177" s="411">
        <v>73.599999999999994</v>
      </c>
      <c r="AU177" s="412" t="s">
        <v>197</v>
      </c>
      <c r="AV177" s="412" t="s">
        <v>197</v>
      </c>
      <c r="AW177" s="412" t="s">
        <v>197</v>
      </c>
      <c r="AX177" s="412" t="s">
        <v>197</v>
      </c>
      <c r="AY177" s="412" t="s">
        <v>197</v>
      </c>
      <c r="AZ177" s="411">
        <v>68</v>
      </c>
      <c r="BA177" s="411">
        <v>98</v>
      </c>
      <c r="BB177" s="411">
        <v>96.7</v>
      </c>
      <c r="BC177" s="411">
        <v>61.3</v>
      </c>
      <c r="BD177" s="411">
        <v>56.8</v>
      </c>
      <c r="BE177" s="411">
        <v>57.8</v>
      </c>
      <c r="BF177" s="411">
        <v>50.2</v>
      </c>
      <c r="BG177" s="411">
        <v>67.8</v>
      </c>
      <c r="BH177" s="411">
        <v>66.599999999999994</v>
      </c>
      <c r="BI177" s="412" t="s">
        <v>197</v>
      </c>
      <c r="BJ177" s="412" t="s">
        <v>197</v>
      </c>
      <c r="BK177" s="412" t="s">
        <v>197</v>
      </c>
      <c r="BL177" s="412" t="s">
        <v>197</v>
      </c>
      <c r="BM177" s="412" t="s">
        <v>197</v>
      </c>
      <c r="BN177" s="412" t="s">
        <v>197</v>
      </c>
      <c r="BO177" s="412" t="s">
        <v>197</v>
      </c>
      <c r="BP177" s="412" t="s">
        <v>197</v>
      </c>
      <c r="BQ177" s="412" t="s">
        <v>197</v>
      </c>
      <c r="BR177" s="412" t="s">
        <v>197</v>
      </c>
      <c r="BS177" s="412" t="s">
        <v>197</v>
      </c>
      <c r="BT177" s="412" t="s">
        <v>197</v>
      </c>
      <c r="BU177" s="412" t="s">
        <v>197</v>
      </c>
      <c r="BV177" s="412" t="s">
        <v>197</v>
      </c>
      <c r="BW177" s="412" t="s">
        <v>197</v>
      </c>
      <c r="BX177" s="412" t="s">
        <v>197</v>
      </c>
      <c r="BY177" s="412" t="s">
        <v>197</v>
      </c>
      <c r="BZ177" s="412" t="s">
        <v>197</v>
      </c>
      <c r="CA177" s="412" t="s">
        <v>197</v>
      </c>
      <c r="CB177" s="412" t="s">
        <v>197</v>
      </c>
      <c r="CC177" s="412" t="s">
        <v>197</v>
      </c>
      <c r="CD177" s="412" t="s">
        <v>197</v>
      </c>
      <c r="CE177" s="412" t="s">
        <v>197</v>
      </c>
      <c r="CF177" s="412" t="s">
        <v>197</v>
      </c>
      <c r="CG177" s="412" t="s">
        <v>197</v>
      </c>
      <c r="CH177" s="412" t="s">
        <v>197</v>
      </c>
      <c r="CI177" s="412" t="s">
        <v>197</v>
      </c>
      <c r="CJ177" s="412" t="s">
        <v>197</v>
      </c>
      <c r="CK177" s="412" t="s">
        <v>197</v>
      </c>
      <c r="CL177" s="412" t="s">
        <v>197</v>
      </c>
      <c r="CM177" s="412" t="s">
        <v>197</v>
      </c>
      <c r="CN177" s="412" t="s">
        <v>197</v>
      </c>
      <c r="CO177" s="412" t="s">
        <v>197</v>
      </c>
      <c r="CP177" s="412" t="s">
        <v>197</v>
      </c>
      <c r="CQ177" s="412" t="s">
        <v>197</v>
      </c>
      <c r="CR177" s="412" t="s">
        <v>197</v>
      </c>
      <c r="CS177" s="412" t="s">
        <v>197</v>
      </c>
      <c r="CT177" s="412" t="s">
        <v>197</v>
      </c>
      <c r="CU177" s="412" t="s">
        <v>197</v>
      </c>
      <c r="CV177" s="412" t="s">
        <v>197</v>
      </c>
      <c r="CW177" s="412" t="s">
        <v>197</v>
      </c>
      <c r="CX177" s="412" t="s">
        <v>197</v>
      </c>
      <c r="CY177" s="412" t="s">
        <v>197</v>
      </c>
      <c r="CZ177" s="412" t="s">
        <v>197</v>
      </c>
      <c r="DA177" s="412" t="s">
        <v>197</v>
      </c>
      <c r="DB177" s="412" t="s">
        <v>197</v>
      </c>
      <c r="DC177" s="412" t="s">
        <v>197</v>
      </c>
      <c r="DD177" s="412" t="s">
        <v>197</v>
      </c>
      <c r="DE177" s="412" t="s">
        <v>197</v>
      </c>
      <c r="DF177" s="412" t="s">
        <v>197</v>
      </c>
      <c r="DG177" s="412" t="s">
        <v>197</v>
      </c>
      <c r="DH177" s="412" t="s">
        <v>197</v>
      </c>
      <c r="DI177" s="412" t="s">
        <v>197</v>
      </c>
      <c r="DJ177" s="412" t="s">
        <v>197</v>
      </c>
      <c r="DK177" s="412" t="s">
        <v>197</v>
      </c>
      <c r="DL177" s="412" t="s">
        <v>197</v>
      </c>
      <c r="DM177" s="412" t="s">
        <v>197</v>
      </c>
      <c r="DN177" s="412" t="s">
        <v>197</v>
      </c>
      <c r="DO177" s="412" t="s">
        <v>197</v>
      </c>
      <c r="DP177" s="412" t="s">
        <v>197</v>
      </c>
      <c r="DQ177" s="412" t="s">
        <v>197</v>
      </c>
      <c r="DR177" s="412" t="s">
        <v>197</v>
      </c>
      <c r="DS177" s="412" t="s">
        <v>197</v>
      </c>
      <c r="DT177" s="412" t="s">
        <v>197</v>
      </c>
      <c r="DU177" s="412" t="s">
        <v>197</v>
      </c>
      <c r="DV177" s="412" t="s">
        <v>197</v>
      </c>
      <c r="DW177" s="412" t="s">
        <v>197</v>
      </c>
      <c r="DX177" s="412" t="s">
        <v>197</v>
      </c>
      <c r="DY177" s="412" t="s">
        <v>197</v>
      </c>
      <c r="DZ177" s="412" t="s">
        <v>197</v>
      </c>
      <c r="EA177" s="412" t="s">
        <v>197</v>
      </c>
      <c r="EB177" s="412" t="s">
        <v>197</v>
      </c>
      <c r="EC177" s="412" t="s">
        <v>197</v>
      </c>
      <c r="ED177" s="412" t="s">
        <v>197</v>
      </c>
      <c r="EE177" s="412" t="s">
        <v>197</v>
      </c>
      <c r="EF177" s="412" t="s">
        <v>197</v>
      </c>
      <c r="EG177" s="412" t="s">
        <v>197</v>
      </c>
      <c r="EH177" s="412" t="s">
        <v>197</v>
      </c>
      <c r="EI177" s="412" t="s">
        <v>197</v>
      </c>
      <c r="EJ177" s="412" t="s">
        <v>197</v>
      </c>
      <c r="EK177" s="412" t="s">
        <v>197</v>
      </c>
      <c r="EL177" s="412" t="s">
        <v>197</v>
      </c>
      <c r="EM177" s="412" t="s">
        <v>197</v>
      </c>
      <c r="EN177" s="412" t="s">
        <v>197</v>
      </c>
      <c r="EO177" s="412" t="s">
        <v>197</v>
      </c>
      <c r="EP177" s="412" t="s">
        <v>197</v>
      </c>
      <c r="EQ177" s="412" t="s">
        <v>197</v>
      </c>
      <c r="ER177" s="412" t="s">
        <v>197</v>
      </c>
      <c r="ES177" s="412" t="s">
        <v>197</v>
      </c>
      <c r="ET177" s="412" t="s">
        <v>197</v>
      </c>
      <c r="EU177" s="412" t="s">
        <v>197</v>
      </c>
      <c r="EV177" s="411">
        <v>55.8</v>
      </c>
      <c r="EW177" s="411">
        <v>73.8</v>
      </c>
      <c r="EX177" s="411">
        <v>68.2</v>
      </c>
      <c r="EY177" s="412" t="s">
        <v>197</v>
      </c>
      <c r="EZ177" s="411">
        <v>49</v>
      </c>
      <c r="FA177" s="411">
        <v>75.2</v>
      </c>
      <c r="FB177" s="411">
        <v>64.900000000000006</v>
      </c>
      <c r="FC177" s="412" t="s">
        <v>197</v>
      </c>
      <c r="FD177" s="411">
        <v>50.4</v>
      </c>
      <c r="FE177" s="411">
        <v>55.1</v>
      </c>
      <c r="FF177" s="411">
        <v>53.1</v>
      </c>
      <c r="FG177" s="412" t="s">
        <v>197</v>
      </c>
      <c r="FH177" s="412" t="s">
        <v>197</v>
      </c>
      <c r="FI177" s="412" t="s">
        <v>197</v>
      </c>
      <c r="FJ177" s="412" t="s">
        <v>197</v>
      </c>
      <c r="FK177" s="412" t="s">
        <v>197</v>
      </c>
      <c r="FL177" s="412" t="s">
        <v>197</v>
      </c>
      <c r="FM177" s="411">
        <v>54</v>
      </c>
      <c r="FN177" s="411">
        <v>91</v>
      </c>
      <c r="FO177" s="411">
        <v>69.599999999999994</v>
      </c>
      <c r="FP177" s="411">
        <v>65.8</v>
      </c>
      <c r="FQ177" s="411">
        <v>73.2</v>
      </c>
      <c r="FR177" s="411">
        <v>70.7</v>
      </c>
      <c r="FS177" s="411">
        <v>82.9</v>
      </c>
      <c r="FT177" s="411">
        <v>95.4</v>
      </c>
      <c r="FU177" s="411">
        <v>87.6</v>
      </c>
      <c r="FV177" s="412" t="s">
        <v>197</v>
      </c>
      <c r="FW177" s="412" t="s">
        <v>197</v>
      </c>
      <c r="FX177" s="411">
        <v>74.400000000000006</v>
      </c>
      <c r="FY177" s="411">
        <v>79.8</v>
      </c>
      <c r="FZ177" s="411">
        <v>79.8</v>
      </c>
      <c r="GA177" s="411">
        <v>57.8</v>
      </c>
      <c r="GB177" s="411">
        <v>89.3</v>
      </c>
      <c r="GC177" s="411">
        <v>83.4</v>
      </c>
      <c r="GD177" s="411">
        <v>215.9</v>
      </c>
      <c r="GE177" s="411">
        <v>565.79999999999995</v>
      </c>
      <c r="GF177" s="411">
        <v>337</v>
      </c>
      <c r="GG177" s="412" t="s">
        <v>197</v>
      </c>
      <c r="GH177" s="412" t="s">
        <v>197</v>
      </c>
      <c r="GI177" s="412" t="s">
        <v>197</v>
      </c>
      <c r="GJ177" s="412" t="s">
        <v>197</v>
      </c>
      <c r="GK177" s="412" t="s">
        <v>197</v>
      </c>
      <c r="GL177" s="412" t="s">
        <v>197</v>
      </c>
      <c r="GM177" s="412" t="s">
        <v>197</v>
      </c>
      <c r="GN177" s="412" t="s">
        <v>197</v>
      </c>
      <c r="GO177" s="412" t="s">
        <v>197</v>
      </c>
      <c r="GP177" s="412" t="s">
        <v>197</v>
      </c>
      <c r="GQ177" s="412" t="s">
        <v>197</v>
      </c>
      <c r="GR177" s="412" t="s">
        <v>197</v>
      </c>
      <c r="GS177" s="412" t="s">
        <v>197</v>
      </c>
      <c r="GT177" s="412" t="s">
        <v>197</v>
      </c>
      <c r="GU177" s="412" t="s">
        <v>197</v>
      </c>
      <c r="GV177" s="412" t="s">
        <v>197</v>
      </c>
      <c r="GW177" s="412" t="s">
        <v>197</v>
      </c>
      <c r="GX177" s="412" t="s">
        <v>197</v>
      </c>
      <c r="GY177" s="411">
        <v>63.7</v>
      </c>
      <c r="GZ177" s="411">
        <v>105.7</v>
      </c>
      <c r="HA177" s="411">
        <v>85.1</v>
      </c>
      <c r="HB177" s="412" t="s">
        <v>197</v>
      </c>
      <c r="HC177" s="412" t="s">
        <v>197</v>
      </c>
      <c r="HD177" s="412" t="s">
        <v>197</v>
      </c>
      <c r="HE177" s="412" t="s">
        <v>197</v>
      </c>
      <c r="HF177" s="412" t="s">
        <v>197</v>
      </c>
      <c r="HG177" s="412" t="s">
        <v>197</v>
      </c>
      <c r="HH177" s="412" t="s">
        <v>197</v>
      </c>
      <c r="HI177" s="412" t="s">
        <v>197</v>
      </c>
      <c r="HJ177" s="412" t="s">
        <v>197</v>
      </c>
      <c r="HK177" s="412" t="s">
        <v>197</v>
      </c>
      <c r="HL177" s="412" t="s">
        <v>197</v>
      </c>
      <c r="HM177" s="412" t="s">
        <v>197</v>
      </c>
      <c r="HN177" s="412" t="s">
        <v>197</v>
      </c>
      <c r="HO177" s="412" t="s">
        <v>197</v>
      </c>
      <c r="HP177" s="412" t="s">
        <v>197</v>
      </c>
      <c r="HQ177" s="412" t="s">
        <v>197</v>
      </c>
      <c r="HR177" s="412" t="s">
        <v>197</v>
      </c>
      <c r="HS177" s="412" t="s">
        <v>197</v>
      </c>
      <c r="HT177" s="412" t="s">
        <v>197</v>
      </c>
      <c r="HU177" s="411">
        <v>18.3</v>
      </c>
      <c r="HV177" s="411">
        <v>67.599999999999994</v>
      </c>
      <c r="HW177" s="411">
        <v>64.900000000000006</v>
      </c>
      <c r="HX177" s="412" t="s">
        <v>197</v>
      </c>
      <c r="HY177" s="412" t="s">
        <v>197</v>
      </c>
      <c r="HZ177" s="412" t="s">
        <v>197</v>
      </c>
      <c r="IA177" s="412" t="s">
        <v>197</v>
      </c>
      <c r="IB177" s="412" t="s">
        <v>197</v>
      </c>
      <c r="IC177" s="412" t="s">
        <v>197</v>
      </c>
      <c r="ID177" s="411">
        <v>173.3</v>
      </c>
      <c r="IE177" s="412" t="s">
        <v>197</v>
      </c>
      <c r="IF177" s="412" t="s">
        <v>197</v>
      </c>
      <c r="IG177" s="412" t="s">
        <v>197</v>
      </c>
      <c r="IH177" s="411">
        <v>93.9</v>
      </c>
      <c r="II177" s="412" t="s">
        <v>197</v>
      </c>
      <c r="IJ177" s="412" t="s">
        <v>197</v>
      </c>
      <c r="IK177" s="412" t="s">
        <v>197</v>
      </c>
      <c r="IL177" s="412" t="s">
        <v>197</v>
      </c>
      <c r="IM177" s="412" t="s">
        <v>197</v>
      </c>
      <c r="IN177" s="412" t="s">
        <v>197</v>
      </c>
      <c r="IO177" s="412" t="s">
        <v>197</v>
      </c>
      <c r="IP177" s="412" t="s">
        <v>197</v>
      </c>
      <c r="IQ177" s="412" t="s">
        <v>197</v>
      </c>
      <c r="IR177" s="411">
        <v>64.3</v>
      </c>
      <c r="IS177" s="411">
        <v>83.6</v>
      </c>
      <c r="IT177" s="411">
        <v>76.5</v>
      </c>
      <c r="IU177" s="412" t="s">
        <v>197</v>
      </c>
      <c r="IV177" s="412" t="s">
        <v>197</v>
      </c>
      <c r="IW177" s="412" t="s">
        <v>197</v>
      </c>
      <c r="IX177" s="412" t="s">
        <v>197</v>
      </c>
      <c r="IY177" s="412" t="s">
        <v>197</v>
      </c>
      <c r="IZ177" s="412" t="s">
        <v>197</v>
      </c>
      <c r="JA177" s="412" t="s">
        <v>197</v>
      </c>
      <c r="JB177" s="412" t="s">
        <v>197</v>
      </c>
      <c r="JC177" s="412" t="s">
        <v>197</v>
      </c>
      <c r="JD177" s="412" t="s">
        <v>197</v>
      </c>
      <c r="JE177" s="412" t="s">
        <v>197</v>
      </c>
      <c r="JF177" s="49" t="s">
        <v>87</v>
      </c>
      <c r="JG177" s="49" t="s">
        <v>87</v>
      </c>
      <c r="JH177" s="49" t="s">
        <v>87</v>
      </c>
      <c r="JI177" s="49">
        <v>78.5</v>
      </c>
      <c r="JJ177" s="49">
        <v>64.8</v>
      </c>
      <c r="JK177" s="49">
        <v>55.7</v>
      </c>
      <c r="JL177" s="49">
        <v>61</v>
      </c>
      <c r="JM177" s="49">
        <v>74.5</v>
      </c>
      <c r="JN177" s="49">
        <v>80.900000000000006</v>
      </c>
      <c r="JO177" s="49" t="s">
        <v>87</v>
      </c>
    </row>
    <row r="178" spans="1:275">
      <c r="A178" s="45"/>
      <c r="B178" s="46" t="s">
        <v>1894</v>
      </c>
      <c r="C178" s="300" t="s">
        <v>1391</v>
      </c>
      <c r="D178" s="46" t="s">
        <v>109</v>
      </c>
      <c r="E178" s="300" t="s">
        <v>21</v>
      </c>
      <c r="F178" s="47" t="s">
        <v>197</v>
      </c>
      <c r="G178" s="47" t="s">
        <v>197</v>
      </c>
      <c r="H178" s="411">
        <v>99.3</v>
      </c>
      <c r="I178" s="411">
        <v>102.1</v>
      </c>
      <c r="J178" s="411">
        <v>128</v>
      </c>
      <c r="K178" s="412" t="s">
        <v>197</v>
      </c>
      <c r="L178" s="411">
        <v>106.4</v>
      </c>
      <c r="M178" s="411">
        <v>84.9</v>
      </c>
      <c r="N178" s="411">
        <v>135.19999999999999</v>
      </c>
      <c r="O178" s="412" t="s">
        <v>197</v>
      </c>
      <c r="P178" s="411">
        <v>75.3</v>
      </c>
      <c r="Q178" s="412" t="s">
        <v>197</v>
      </c>
      <c r="R178" s="411">
        <v>83.9</v>
      </c>
      <c r="S178" s="411">
        <v>160.69999999999999</v>
      </c>
      <c r="T178" s="411">
        <v>99.1</v>
      </c>
      <c r="U178" s="411">
        <v>236.8</v>
      </c>
      <c r="V178" s="411">
        <v>184.7</v>
      </c>
      <c r="W178" s="411">
        <v>168.2</v>
      </c>
      <c r="X178" s="412" t="s">
        <v>197</v>
      </c>
      <c r="Y178" s="411">
        <v>222.6</v>
      </c>
      <c r="Z178" s="411">
        <v>125.3</v>
      </c>
      <c r="AA178" s="411">
        <v>258.5</v>
      </c>
      <c r="AB178" s="411">
        <v>146.6</v>
      </c>
      <c r="AC178" s="411">
        <v>168.4</v>
      </c>
      <c r="AD178" s="411">
        <v>192.5</v>
      </c>
      <c r="AE178" s="411">
        <v>148.5</v>
      </c>
      <c r="AF178" s="411">
        <v>268.60000000000002</v>
      </c>
      <c r="AG178" s="411">
        <v>58.3</v>
      </c>
      <c r="AH178" s="411">
        <v>147.4</v>
      </c>
      <c r="AI178" s="412" t="s">
        <v>197</v>
      </c>
      <c r="AJ178" s="411">
        <v>278.3</v>
      </c>
      <c r="AK178" s="411">
        <v>29.7</v>
      </c>
      <c r="AL178" s="412" t="s">
        <v>197</v>
      </c>
      <c r="AM178" s="412" t="s">
        <v>197</v>
      </c>
      <c r="AN178" s="411">
        <v>52.1</v>
      </c>
      <c r="AO178" s="411">
        <v>255.6</v>
      </c>
      <c r="AP178" s="411">
        <v>253.5</v>
      </c>
      <c r="AQ178" s="411">
        <v>1181.8</v>
      </c>
      <c r="AR178" s="411">
        <v>68.400000000000006</v>
      </c>
      <c r="AS178" s="412" t="s">
        <v>197</v>
      </c>
      <c r="AT178" s="411">
        <v>198.2</v>
      </c>
      <c r="AU178" s="412" t="s">
        <v>197</v>
      </c>
      <c r="AV178" s="411">
        <v>269.3</v>
      </c>
      <c r="AW178" s="412" t="s">
        <v>197</v>
      </c>
      <c r="AX178" s="412" t="s">
        <v>197</v>
      </c>
      <c r="AY178" s="411">
        <v>3.5</v>
      </c>
      <c r="AZ178" s="411">
        <v>156.9</v>
      </c>
      <c r="BA178" s="411">
        <v>142.9</v>
      </c>
      <c r="BB178" s="411">
        <v>143.5</v>
      </c>
      <c r="BC178" s="411">
        <v>130.5</v>
      </c>
      <c r="BD178" s="411">
        <v>146.19999999999999</v>
      </c>
      <c r="BE178" s="411">
        <v>142.9</v>
      </c>
      <c r="BF178" s="411">
        <v>109.2</v>
      </c>
      <c r="BG178" s="411">
        <v>156.69999999999999</v>
      </c>
      <c r="BH178" s="411">
        <v>153.4</v>
      </c>
      <c r="BI178" s="411">
        <v>280.2</v>
      </c>
      <c r="BJ178" s="411">
        <v>224.1</v>
      </c>
      <c r="BK178" s="411">
        <v>252.9</v>
      </c>
      <c r="BL178" s="411">
        <v>334</v>
      </c>
      <c r="BM178" s="411">
        <v>320.2</v>
      </c>
      <c r="BN178" s="411">
        <v>323.89999999999998</v>
      </c>
      <c r="BO178" s="412" t="s">
        <v>197</v>
      </c>
      <c r="BP178" s="411">
        <v>219.9</v>
      </c>
      <c r="BQ178" s="411">
        <v>228.7</v>
      </c>
      <c r="BR178" s="411">
        <v>228.6</v>
      </c>
      <c r="BS178" s="411">
        <v>184.4</v>
      </c>
      <c r="BT178" s="411">
        <v>204.6</v>
      </c>
      <c r="BU178" s="411">
        <v>100.6</v>
      </c>
      <c r="BV178" s="411">
        <v>76.2</v>
      </c>
      <c r="BW178" s="411">
        <v>83.6</v>
      </c>
      <c r="BX178" s="411">
        <v>227</v>
      </c>
      <c r="BY178" s="411">
        <v>122.6</v>
      </c>
      <c r="BZ178" s="411">
        <v>189.1</v>
      </c>
      <c r="CA178" s="411">
        <v>145.4</v>
      </c>
      <c r="CB178" s="411">
        <v>139.4</v>
      </c>
      <c r="CC178" s="411">
        <v>141.69999999999999</v>
      </c>
      <c r="CD178" s="411">
        <v>166</v>
      </c>
      <c r="CE178" s="411">
        <v>254.9</v>
      </c>
      <c r="CF178" s="411">
        <v>212</v>
      </c>
      <c r="CG178" s="412" t="s">
        <v>197</v>
      </c>
      <c r="CH178" s="412" t="s">
        <v>197</v>
      </c>
      <c r="CI178" s="412" t="s">
        <v>197</v>
      </c>
      <c r="CJ178" s="411">
        <v>305.5</v>
      </c>
      <c r="CK178" s="411">
        <v>158.9</v>
      </c>
      <c r="CL178" s="411">
        <v>218.4</v>
      </c>
      <c r="CM178" s="412" t="s">
        <v>197</v>
      </c>
      <c r="CN178" s="412" t="s">
        <v>197</v>
      </c>
      <c r="CO178" s="412" t="s">
        <v>197</v>
      </c>
      <c r="CP178" s="412" t="s">
        <v>197</v>
      </c>
      <c r="CQ178" s="412" t="s">
        <v>197</v>
      </c>
      <c r="CR178" s="412" t="s">
        <v>197</v>
      </c>
      <c r="CS178" s="412" t="s">
        <v>197</v>
      </c>
      <c r="CT178" s="412" t="s">
        <v>197</v>
      </c>
      <c r="CU178" s="412" t="s">
        <v>197</v>
      </c>
      <c r="CV178" s="412" t="s">
        <v>197</v>
      </c>
      <c r="CW178" s="411">
        <v>274.39999999999998</v>
      </c>
      <c r="CX178" s="411">
        <v>180.3</v>
      </c>
      <c r="CY178" s="411">
        <v>220.6</v>
      </c>
      <c r="CZ178" s="411">
        <v>175</v>
      </c>
      <c r="DA178" s="411">
        <v>100.1</v>
      </c>
      <c r="DB178" s="411">
        <v>60.3</v>
      </c>
      <c r="DC178" s="411">
        <v>72.2</v>
      </c>
      <c r="DD178" s="411">
        <v>186.8</v>
      </c>
      <c r="DE178" s="411">
        <v>129.5</v>
      </c>
      <c r="DF178" s="411">
        <v>165</v>
      </c>
      <c r="DG178" s="411">
        <v>130.30000000000001</v>
      </c>
      <c r="DH178" s="411">
        <v>105.4</v>
      </c>
      <c r="DI178" s="411">
        <v>113.7</v>
      </c>
      <c r="DJ178" s="411">
        <v>149.1</v>
      </c>
      <c r="DK178" s="411">
        <v>284.8</v>
      </c>
      <c r="DL178" s="411">
        <v>222.9</v>
      </c>
      <c r="DM178" s="411">
        <v>295.89999999999998</v>
      </c>
      <c r="DN178" s="411">
        <v>159.80000000000001</v>
      </c>
      <c r="DO178" s="411">
        <v>209.9</v>
      </c>
      <c r="DP178" s="412" t="s">
        <v>197</v>
      </c>
      <c r="DQ178" s="412" t="s">
        <v>197</v>
      </c>
      <c r="DR178" s="412" t="s">
        <v>197</v>
      </c>
      <c r="DS178" s="412" t="s">
        <v>197</v>
      </c>
      <c r="DT178" s="412" t="s">
        <v>197</v>
      </c>
      <c r="DU178" s="412" t="s">
        <v>197</v>
      </c>
      <c r="DV178" s="412" t="s">
        <v>197</v>
      </c>
      <c r="DW178" s="412" t="s">
        <v>197</v>
      </c>
      <c r="DX178" s="412" t="s">
        <v>197</v>
      </c>
      <c r="DY178" s="411">
        <v>153</v>
      </c>
      <c r="DZ178" s="411">
        <v>103.2</v>
      </c>
      <c r="EA178" s="411">
        <v>130.9</v>
      </c>
      <c r="EB178" s="412" t="s">
        <v>197</v>
      </c>
      <c r="EC178" s="412" t="s">
        <v>197</v>
      </c>
      <c r="ED178" s="412" t="s">
        <v>197</v>
      </c>
      <c r="EE178" s="411">
        <v>396.3</v>
      </c>
      <c r="EF178" s="411">
        <v>327.8</v>
      </c>
      <c r="EG178" s="411">
        <v>104.3</v>
      </c>
      <c r="EH178" s="411">
        <v>197</v>
      </c>
      <c r="EI178" s="412" t="s">
        <v>197</v>
      </c>
      <c r="EJ178" s="412" t="s">
        <v>197</v>
      </c>
      <c r="EK178" s="412" t="s">
        <v>197</v>
      </c>
      <c r="EL178" s="412" t="s">
        <v>197</v>
      </c>
      <c r="EM178" s="411">
        <v>238.9</v>
      </c>
      <c r="EN178" s="411">
        <v>435.3</v>
      </c>
      <c r="EO178" s="411">
        <v>336.3</v>
      </c>
      <c r="EP178" s="412" t="s">
        <v>197</v>
      </c>
      <c r="EQ178" s="412" t="s">
        <v>197</v>
      </c>
      <c r="ER178" s="412" t="s">
        <v>197</v>
      </c>
      <c r="ES178" s="412" t="s">
        <v>197</v>
      </c>
      <c r="ET178" s="411">
        <v>147.69999999999999</v>
      </c>
      <c r="EU178" s="412" t="s">
        <v>197</v>
      </c>
      <c r="EV178" s="411">
        <v>180.8</v>
      </c>
      <c r="EW178" s="411">
        <v>155.30000000000001</v>
      </c>
      <c r="EX178" s="411">
        <v>163.19999999999999</v>
      </c>
      <c r="EY178" s="412" t="s">
        <v>197</v>
      </c>
      <c r="EZ178" s="411">
        <v>193.4</v>
      </c>
      <c r="FA178" s="411">
        <v>118.2</v>
      </c>
      <c r="FB178" s="411">
        <v>147.69999999999999</v>
      </c>
      <c r="FC178" s="412" t="s">
        <v>197</v>
      </c>
      <c r="FD178" s="411">
        <v>118.9</v>
      </c>
      <c r="FE178" s="411">
        <v>75.099999999999994</v>
      </c>
      <c r="FF178" s="411">
        <v>93.7</v>
      </c>
      <c r="FG178" s="411">
        <v>10.199999999999999</v>
      </c>
      <c r="FH178" s="411">
        <v>351</v>
      </c>
      <c r="FI178" s="411">
        <v>111.3</v>
      </c>
      <c r="FJ178" s="411">
        <v>233.2</v>
      </c>
      <c r="FK178" s="411">
        <v>412.7</v>
      </c>
      <c r="FL178" s="411">
        <v>332.8</v>
      </c>
      <c r="FM178" s="411">
        <v>209.6</v>
      </c>
      <c r="FN178" s="411">
        <v>173.2</v>
      </c>
      <c r="FO178" s="411">
        <v>194.2</v>
      </c>
      <c r="FP178" s="411">
        <v>114</v>
      </c>
      <c r="FQ178" s="411">
        <v>130.4</v>
      </c>
      <c r="FR178" s="411">
        <v>124.7</v>
      </c>
      <c r="FS178" s="411">
        <v>157.19999999999999</v>
      </c>
      <c r="FT178" s="411">
        <v>166.6</v>
      </c>
      <c r="FU178" s="411">
        <v>160.69999999999999</v>
      </c>
      <c r="FV178" s="411">
        <v>236.6</v>
      </c>
      <c r="FW178" s="411">
        <v>36.799999999999997</v>
      </c>
      <c r="FX178" s="411">
        <v>186.7</v>
      </c>
      <c r="FY178" s="411">
        <v>77</v>
      </c>
      <c r="FZ178" s="411">
        <v>77.900000000000006</v>
      </c>
      <c r="GA178" s="411">
        <v>210.9</v>
      </c>
      <c r="GB178" s="411">
        <v>111.3</v>
      </c>
      <c r="GC178" s="411">
        <v>129.9</v>
      </c>
      <c r="GD178" s="411">
        <v>202.7</v>
      </c>
      <c r="GE178" s="411">
        <v>251.7</v>
      </c>
      <c r="GF178" s="411">
        <v>219.7</v>
      </c>
      <c r="GG178" s="411">
        <v>259.5</v>
      </c>
      <c r="GH178" s="411">
        <v>105.3</v>
      </c>
      <c r="GI178" s="411">
        <v>106.2</v>
      </c>
      <c r="GJ178" s="412" t="s">
        <v>197</v>
      </c>
      <c r="GK178" s="412" t="s">
        <v>197</v>
      </c>
      <c r="GL178" s="412" t="s">
        <v>197</v>
      </c>
      <c r="GM178" s="411">
        <v>90.7</v>
      </c>
      <c r="GN178" s="411">
        <v>416.4</v>
      </c>
      <c r="GO178" s="411">
        <v>300.7</v>
      </c>
      <c r="GP178" s="411">
        <v>190.8</v>
      </c>
      <c r="GQ178" s="411">
        <v>266.39999999999998</v>
      </c>
      <c r="GR178" s="411">
        <v>239.4</v>
      </c>
      <c r="GS178" s="411">
        <v>1345.2</v>
      </c>
      <c r="GT178" s="411">
        <v>203</v>
      </c>
      <c r="GU178" s="411">
        <v>434.3</v>
      </c>
      <c r="GV178" s="411">
        <v>374</v>
      </c>
      <c r="GW178" s="411">
        <v>148.80000000000001</v>
      </c>
      <c r="GX178" s="411">
        <v>241.3</v>
      </c>
      <c r="GY178" s="411">
        <v>210.8</v>
      </c>
      <c r="GZ178" s="411">
        <v>202.6</v>
      </c>
      <c r="HA178" s="411">
        <v>206.6</v>
      </c>
      <c r="HB178" s="411">
        <v>236.6</v>
      </c>
      <c r="HC178" s="411">
        <v>173.2</v>
      </c>
      <c r="HD178" s="411">
        <v>192.5</v>
      </c>
      <c r="HE178" s="411">
        <v>172</v>
      </c>
      <c r="HF178" s="411">
        <v>381.6</v>
      </c>
      <c r="HG178" s="411">
        <v>370.4</v>
      </c>
      <c r="HH178" s="411">
        <v>570.6</v>
      </c>
      <c r="HI178" s="412" t="s">
        <v>197</v>
      </c>
      <c r="HJ178" s="412" t="s">
        <v>197</v>
      </c>
      <c r="HK178" s="412" t="s">
        <v>197</v>
      </c>
      <c r="HL178" s="412" t="s">
        <v>197</v>
      </c>
      <c r="HM178" s="412" t="s">
        <v>197</v>
      </c>
      <c r="HN178" s="412" t="s">
        <v>197</v>
      </c>
      <c r="HO178" s="411">
        <v>426.8</v>
      </c>
      <c r="HP178" s="411">
        <v>431.4</v>
      </c>
      <c r="HQ178" s="411">
        <v>429.1</v>
      </c>
      <c r="HR178" s="411">
        <v>458.7</v>
      </c>
      <c r="HS178" s="411">
        <v>389.3</v>
      </c>
      <c r="HT178" s="411">
        <v>413.3</v>
      </c>
      <c r="HU178" s="411">
        <v>42.6</v>
      </c>
      <c r="HV178" s="411">
        <v>93</v>
      </c>
      <c r="HW178" s="411">
        <v>90.4</v>
      </c>
      <c r="HX178" s="411">
        <v>283.89999999999998</v>
      </c>
      <c r="HY178" s="412" t="s">
        <v>197</v>
      </c>
      <c r="HZ178" s="411">
        <v>133.5</v>
      </c>
      <c r="IA178" s="411">
        <v>32</v>
      </c>
      <c r="IB178" s="411">
        <v>839.3</v>
      </c>
      <c r="IC178" s="411">
        <v>401.2</v>
      </c>
      <c r="ID178" s="411">
        <v>247.3</v>
      </c>
      <c r="IE178" s="412" t="s">
        <v>197</v>
      </c>
      <c r="IF178" s="412" t="s">
        <v>197</v>
      </c>
      <c r="IG178" s="412" t="s">
        <v>197</v>
      </c>
      <c r="IH178" s="411">
        <v>120.4</v>
      </c>
      <c r="II178" s="411">
        <v>19.8</v>
      </c>
      <c r="IJ178" s="412" t="s">
        <v>197</v>
      </c>
      <c r="IK178" s="412" t="s">
        <v>197</v>
      </c>
      <c r="IL178" s="412" t="s">
        <v>197</v>
      </c>
      <c r="IM178" s="412" t="s">
        <v>197</v>
      </c>
      <c r="IN178" s="412" t="s">
        <v>197</v>
      </c>
      <c r="IO178" s="412" t="s">
        <v>197</v>
      </c>
      <c r="IP178" s="412" t="s">
        <v>197</v>
      </c>
      <c r="IQ178" s="411">
        <v>170.3</v>
      </c>
      <c r="IR178" s="411">
        <v>216.9</v>
      </c>
      <c r="IS178" s="411">
        <v>179.8</v>
      </c>
      <c r="IT178" s="411">
        <v>193.5</v>
      </c>
      <c r="IU178" s="411">
        <v>708.5</v>
      </c>
      <c r="IV178" s="411">
        <v>201.2</v>
      </c>
      <c r="IW178" s="411">
        <v>306.60000000000002</v>
      </c>
      <c r="IX178" s="411">
        <v>837.6</v>
      </c>
      <c r="IY178" s="412" t="s">
        <v>197</v>
      </c>
      <c r="IZ178" s="412" t="s">
        <v>197</v>
      </c>
      <c r="JA178" s="412" t="s">
        <v>197</v>
      </c>
      <c r="JB178" s="412" t="s">
        <v>197</v>
      </c>
      <c r="JC178" s="411">
        <v>367.3</v>
      </c>
      <c r="JD178" s="411">
        <v>331.7</v>
      </c>
      <c r="JE178" s="411">
        <v>339.8</v>
      </c>
      <c r="JF178" s="48" t="s">
        <v>87</v>
      </c>
      <c r="JG178" s="48" t="s">
        <v>87</v>
      </c>
      <c r="JH178" s="48" t="s">
        <v>87</v>
      </c>
      <c r="JI178" s="48">
        <v>170.8</v>
      </c>
      <c r="JJ178" s="48">
        <v>94.3</v>
      </c>
      <c r="JK178" s="48">
        <v>92.9</v>
      </c>
      <c r="JL178" s="48">
        <v>123.3</v>
      </c>
      <c r="JM178" s="48">
        <v>110.2</v>
      </c>
      <c r="JN178" s="48">
        <v>115.3</v>
      </c>
      <c r="JO178" s="48" t="s">
        <v>87</v>
      </c>
    </row>
    <row r="179" spans="1:275">
      <c r="A179" s="45"/>
      <c r="B179" s="46" t="s">
        <v>1895</v>
      </c>
      <c r="C179" s="300" t="s">
        <v>1392</v>
      </c>
      <c r="D179" s="46" t="s">
        <v>109</v>
      </c>
      <c r="E179" s="300" t="s">
        <v>21</v>
      </c>
      <c r="F179" s="47" t="s">
        <v>197</v>
      </c>
      <c r="G179" s="47" t="s">
        <v>197</v>
      </c>
      <c r="H179" s="411">
        <v>85</v>
      </c>
      <c r="I179" s="411">
        <v>84.5</v>
      </c>
      <c r="J179" s="411">
        <v>103.5</v>
      </c>
      <c r="K179" s="412" t="s">
        <v>197</v>
      </c>
      <c r="L179" s="411">
        <v>100</v>
      </c>
      <c r="M179" s="411">
        <v>127</v>
      </c>
      <c r="N179" s="411">
        <v>135.80000000000001</v>
      </c>
      <c r="O179" s="411">
        <v>42.7</v>
      </c>
      <c r="P179" s="411">
        <v>135.30000000000001</v>
      </c>
      <c r="Q179" s="411">
        <v>85.5</v>
      </c>
      <c r="R179" s="411">
        <v>103.8</v>
      </c>
      <c r="S179" s="411">
        <v>75.7</v>
      </c>
      <c r="T179" s="411">
        <v>144.19999999999999</v>
      </c>
      <c r="U179" s="411">
        <v>57.9</v>
      </c>
      <c r="V179" s="411">
        <v>280.8</v>
      </c>
      <c r="W179" s="411">
        <v>72.900000000000006</v>
      </c>
      <c r="X179" s="412" t="s">
        <v>197</v>
      </c>
      <c r="Y179" s="412" t="s">
        <v>197</v>
      </c>
      <c r="Z179" s="411">
        <v>78.099999999999994</v>
      </c>
      <c r="AA179" s="411">
        <v>70.099999999999994</v>
      </c>
      <c r="AB179" s="411">
        <v>86.8</v>
      </c>
      <c r="AC179" s="411">
        <v>49.5</v>
      </c>
      <c r="AD179" s="412" t="s">
        <v>197</v>
      </c>
      <c r="AE179" s="411">
        <v>70.099999999999994</v>
      </c>
      <c r="AF179" s="411">
        <v>101.9</v>
      </c>
      <c r="AG179" s="411">
        <v>34.1</v>
      </c>
      <c r="AH179" s="411">
        <v>112.8</v>
      </c>
      <c r="AI179" s="412" t="s">
        <v>197</v>
      </c>
      <c r="AJ179" s="411">
        <v>112</v>
      </c>
      <c r="AK179" s="412" t="s">
        <v>197</v>
      </c>
      <c r="AL179" s="412" t="s">
        <v>197</v>
      </c>
      <c r="AM179" s="412" t="s">
        <v>197</v>
      </c>
      <c r="AN179" s="412" t="s">
        <v>197</v>
      </c>
      <c r="AO179" s="412" t="s">
        <v>197</v>
      </c>
      <c r="AP179" s="412" t="s">
        <v>197</v>
      </c>
      <c r="AQ179" s="411">
        <v>66.5</v>
      </c>
      <c r="AR179" s="411">
        <v>42.5</v>
      </c>
      <c r="AS179" s="412" t="s">
        <v>197</v>
      </c>
      <c r="AT179" s="411">
        <v>71.5</v>
      </c>
      <c r="AU179" s="412" t="s">
        <v>197</v>
      </c>
      <c r="AV179" s="411">
        <v>103.7</v>
      </c>
      <c r="AW179" s="411">
        <v>388.4</v>
      </c>
      <c r="AX179" s="411">
        <v>19.399999999999999</v>
      </c>
      <c r="AY179" s="412" t="s">
        <v>197</v>
      </c>
      <c r="AZ179" s="411">
        <v>81.5</v>
      </c>
      <c r="BA179" s="411">
        <v>78.099999999999994</v>
      </c>
      <c r="BB179" s="411">
        <v>78.2</v>
      </c>
      <c r="BC179" s="411">
        <v>111.3</v>
      </c>
      <c r="BD179" s="411">
        <v>68.5</v>
      </c>
      <c r="BE179" s="411">
        <v>77.7</v>
      </c>
      <c r="BF179" s="411">
        <v>88.3</v>
      </c>
      <c r="BG179" s="411">
        <v>83.2</v>
      </c>
      <c r="BH179" s="411">
        <v>83.6</v>
      </c>
      <c r="BI179" s="411">
        <v>70.8</v>
      </c>
      <c r="BJ179" s="411">
        <v>85.7</v>
      </c>
      <c r="BK179" s="411">
        <v>78.099999999999994</v>
      </c>
      <c r="BL179" s="411">
        <v>70.599999999999994</v>
      </c>
      <c r="BM179" s="411">
        <v>57.8</v>
      </c>
      <c r="BN179" s="411">
        <v>61.2</v>
      </c>
      <c r="BO179" s="412" t="s">
        <v>197</v>
      </c>
      <c r="BP179" s="412" t="s">
        <v>197</v>
      </c>
      <c r="BQ179" s="412" t="s">
        <v>197</v>
      </c>
      <c r="BR179" s="411">
        <v>79.400000000000006</v>
      </c>
      <c r="BS179" s="411">
        <v>115.2</v>
      </c>
      <c r="BT179" s="411">
        <v>98.8</v>
      </c>
      <c r="BU179" s="411">
        <v>38.6</v>
      </c>
      <c r="BV179" s="411">
        <v>63.3</v>
      </c>
      <c r="BW179" s="411">
        <v>55.7</v>
      </c>
      <c r="BX179" s="411">
        <v>86.1</v>
      </c>
      <c r="BY179" s="411">
        <v>126.6</v>
      </c>
      <c r="BZ179" s="411">
        <v>100.7</v>
      </c>
      <c r="CA179" s="411">
        <v>53.9</v>
      </c>
      <c r="CB179" s="411">
        <v>90.5</v>
      </c>
      <c r="CC179" s="411">
        <v>76.3</v>
      </c>
      <c r="CD179" s="411">
        <v>106.3</v>
      </c>
      <c r="CE179" s="411">
        <v>196.5</v>
      </c>
      <c r="CF179" s="411">
        <v>152.5</v>
      </c>
      <c r="CG179" s="412" t="s">
        <v>197</v>
      </c>
      <c r="CH179" s="412" t="s">
        <v>197</v>
      </c>
      <c r="CI179" s="412" t="s">
        <v>197</v>
      </c>
      <c r="CJ179" s="411">
        <v>78.3</v>
      </c>
      <c r="CK179" s="411">
        <v>67.599999999999994</v>
      </c>
      <c r="CL179" s="411">
        <v>72</v>
      </c>
      <c r="CM179" s="412" t="s">
        <v>197</v>
      </c>
      <c r="CN179" s="412" t="s">
        <v>197</v>
      </c>
      <c r="CO179" s="412" t="s">
        <v>197</v>
      </c>
      <c r="CP179" s="412" t="s">
        <v>197</v>
      </c>
      <c r="CQ179" s="412" t="s">
        <v>197</v>
      </c>
      <c r="CR179" s="412" t="s">
        <v>197</v>
      </c>
      <c r="CS179" s="412" t="s">
        <v>197</v>
      </c>
      <c r="CT179" s="411">
        <v>91.2</v>
      </c>
      <c r="CU179" s="411">
        <v>187.5</v>
      </c>
      <c r="CV179" s="411">
        <v>147</v>
      </c>
      <c r="CW179" s="411">
        <v>86.7</v>
      </c>
      <c r="CX179" s="411">
        <v>117.2</v>
      </c>
      <c r="CY179" s="411">
        <v>104.1</v>
      </c>
      <c r="CZ179" s="411">
        <v>118</v>
      </c>
      <c r="DA179" s="411">
        <v>50</v>
      </c>
      <c r="DB179" s="411">
        <v>66.099999999999994</v>
      </c>
      <c r="DC179" s="411">
        <v>61.2</v>
      </c>
      <c r="DD179" s="411">
        <v>84.1</v>
      </c>
      <c r="DE179" s="411">
        <v>84.1</v>
      </c>
      <c r="DF179" s="411">
        <v>84.1</v>
      </c>
      <c r="DG179" s="411">
        <v>44.7</v>
      </c>
      <c r="DH179" s="411">
        <v>79.2</v>
      </c>
      <c r="DI179" s="411">
        <v>67.400000000000006</v>
      </c>
      <c r="DJ179" s="411">
        <v>124.3</v>
      </c>
      <c r="DK179" s="411">
        <v>232</v>
      </c>
      <c r="DL179" s="411">
        <v>182.3</v>
      </c>
      <c r="DM179" s="411">
        <v>78.5</v>
      </c>
      <c r="DN179" s="411">
        <v>72.400000000000006</v>
      </c>
      <c r="DO179" s="411">
        <v>74.7</v>
      </c>
      <c r="DP179" s="412" t="s">
        <v>197</v>
      </c>
      <c r="DQ179" s="412" t="s">
        <v>197</v>
      </c>
      <c r="DR179" s="412" t="s">
        <v>197</v>
      </c>
      <c r="DS179" s="412" t="s">
        <v>197</v>
      </c>
      <c r="DT179" s="412" t="s">
        <v>197</v>
      </c>
      <c r="DU179" s="412" t="s">
        <v>197</v>
      </c>
      <c r="DV179" s="411">
        <v>45.3</v>
      </c>
      <c r="DW179" s="411">
        <v>35.4</v>
      </c>
      <c r="DX179" s="411">
        <v>38.799999999999997</v>
      </c>
      <c r="DY179" s="411">
        <v>93.1</v>
      </c>
      <c r="DZ179" s="411">
        <v>220.9</v>
      </c>
      <c r="EA179" s="411">
        <v>149.1</v>
      </c>
      <c r="EB179" s="411">
        <v>63</v>
      </c>
      <c r="EC179" s="411">
        <v>118.6</v>
      </c>
      <c r="ED179" s="411">
        <v>103.4</v>
      </c>
      <c r="EE179" s="412" t="s">
        <v>197</v>
      </c>
      <c r="EF179" s="412" t="s">
        <v>197</v>
      </c>
      <c r="EG179" s="412" t="s">
        <v>197</v>
      </c>
      <c r="EH179" s="412" t="s">
        <v>197</v>
      </c>
      <c r="EI179" s="411">
        <v>92.3</v>
      </c>
      <c r="EJ179" s="411">
        <v>165.5</v>
      </c>
      <c r="EK179" s="411">
        <v>139.80000000000001</v>
      </c>
      <c r="EL179" s="412" t="s">
        <v>197</v>
      </c>
      <c r="EM179" s="411">
        <v>17.5</v>
      </c>
      <c r="EN179" s="411">
        <v>84.9</v>
      </c>
      <c r="EO179" s="411">
        <v>51</v>
      </c>
      <c r="EP179" s="412" t="s">
        <v>197</v>
      </c>
      <c r="EQ179" s="412" t="s">
        <v>197</v>
      </c>
      <c r="ER179" s="412" t="s">
        <v>197</v>
      </c>
      <c r="ES179" s="412" t="s">
        <v>197</v>
      </c>
      <c r="ET179" s="411">
        <v>136.6</v>
      </c>
      <c r="EU179" s="412" t="s">
        <v>197</v>
      </c>
      <c r="EV179" s="411">
        <v>81.599999999999994</v>
      </c>
      <c r="EW179" s="411">
        <v>92.2</v>
      </c>
      <c r="EX179" s="411">
        <v>88.9</v>
      </c>
      <c r="EY179" s="412" t="s">
        <v>197</v>
      </c>
      <c r="EZ179" s="411">
        <v>32.799999999999997</v>
      </c>
      <c r="FA179" s="411">
        <v>91.6</v>
      </c>
      <c r="FB179" s="411">
        <v>68.5</v>
      </c>
      <c r="FC179" s="412" t="s">
        <v>197</v>
      </c>
      <c r="FD179" s="411">
        <v>53.9</v>
      </c>
      <c r="FE179" s="411">
        <v>99.8</v>
      </c>
      <c r="FF179" s="411">
        <v>80.3</v>
      </c>
      <c r="FG179" s="411">
        <v>456.7</v>
      </c>
      <c r="FH179" s="411">
        <v>51.1</v>
      </c>
      <c r="FI179" s="411">
        <v>336.5</v>
      </c>
      <c r="FJ179" s="411">
        <v>23.8</v>
      </c>
      <c r="FK179" s="411">
        <v>207.3</v>
      </c>
      <c r="FL179" s="411">
        <v>125.7</v>
      </c>
      <c r="FM179" s="411">
        <v>28.9</v>
      </c>
      <c r="FN179" s="411">
        <v>70.599999999999994</v>
      </c>
      <c r="FO179" s="411">
        <v>46.5</v>
      </c>
      <c r="FP179" s="411">
        <v>37.700000000000003</v>
      </c>
      <c r="FQ179" s="411">
        <v>93.9</v>
      </c>
      <c r="FR179" s="411">
        <v>74.400000000000006</v>
      </c>
      <c r="FS179" s="411">
        <v>26.3</v>
      </c>
      <c r="FT179" s="411">
        <v>85.1</v>
      </c>
      <c r="FU179" s="411">
        <v>48.3</v>
      </c>
      <c r="FV179" s="411">
        <v>76.099999999999994</v>
      </c>
      <c r="FW179" s="411">
        <v>17.600000000000001</v>
      </c>
      <c r="FX179" s="411">
        <v>57.5</v>
      </c>
      <c r="FY179" s="411">
        <v>69.3</v>
      </c>
      <c r="FZ179" s="411">
        <v>69.2</v>
      </c>
      <c r="GA179" s="411">
        <v>90.7</v>
      </c>
      <c r="GB179" s="411">
        <v>78.599999999999994</v>
      </c>
      <c r="GC179" s="411">
        <v>80.8</v>
      </c>
      <c r="GD179" s="411">
        <v>13.4</v>
      </c>
      <c r="GE179" s="411">
        <v>25.4</v>
      </c>
      <c r="GF179" s="411">
        <v>17.600000000000001</v>
      </c>
      <c r="GG179" s="412" t="s">
        <v>197</v>
      </c>
      <c r="GH179" s="411">
        <v>13.9</v>
      </c>
      <c r="GI179" s="411">
        <v>13.8</v>
      </c>
      <c r="GJ179" s="412" t="s">
        <v>197</v>
      </c>
      <c r="GK179" s="412" t="s">
        <v>197</v>
      </c>
      <c r="GL179" s="412" t="s">
        <v>197</v>
      </c>
      <c r="GM179" s="411">
        <v>77.5</v>
      </c>
      <c r="GN179" s="411">
        <v>57.7</v>
      </c>
      <c r="GO179" s="411">
        <v>64.8</v>
      </c>
      <c r="GP179" s="411">
        <v>21.7</v>
      </c>
      <c r="GQ179" s="411">
        <v>149.80000000000001</v>
      </c>
      <c r="GR179" s="411">
        <v>104.1</v>
      </c>
      <c r="GS179" s="412" t="s">
        <v>197</v>
      </c>
      <c r="GT179" s="411">
        <v>39.4</v>
      </c>
      <c r="GU179" s="411">
        <v>31.4</v>
      </c>
      <c r="GV179" s="412" t="s">
        <v>197</v>
      </c>
      <c r="GW179" s="412" t="s">
        <v>197</v>
      </c>
      <c r="GX179" s="412" t="s">
        <v>197</v>
      </c>
      <c r="GY179" s="411">
        <v>87.1</v>
      </c>
      <c r="GZ179" s="411">
        <v>122.5</v>
      </c>
      <c r="HA179" s="411">
        <v>105.1</v>
      </c>
      <c r="HB179" s="411">
        <v>89.4</v>
      </c>
      <c r="HC179" s="411">
        <v>66.7</v>
      </c>
      <c r="HD179" s="411">
        <v>73.599999999999994</v>
      </c>
      <c r="HE179" s="411">
        <v>42.7</v>
      </c>
      <c r="HF179" s="411">
        <v>78.599999999999994</v>
      </c>
      <c r="HG179" s="411">
        <v>76.7</v>
      </c>
      <c r="HH179" s="411">
        <v>86.5</v>
      </c>
      <c r="HI179" s="412" t="s">
        <v>197</v>
      </c>
      <c r="HJ179" s="412" t="s">
        <v>197</v>
      </c>
      <c r="HK179" s="412" t="s">
        <v>197</v>
      </c>
      <c r="HL179" s="412" t="s">
        <v>197</v>
      </c>
      <c r="HM179" s="412" t="s">
        <v>197</v>
      </c>
      <c r="HN179" s="412" t="s">
        <v>197</v>
      </c>
      <c r="HO179" s="411">
        <v>70.400000000000006</v>
      </c>
      <c r="HP179" s="411">
        <v>92.7</v>
      </c>
      <c r="HQ179" s="411">
        <v>81.5</v>
      </c>
      <c r="HR179" s="412" t="s">
        <v>197</v>
      </c>
      <c r="HS179" s="412" t="s">
        <v>197</v>
      </c>
      <c r="HT179" s="412" t="s">
        <v>197</v>
      </c>
      <c r="HU179" s="411">
        <v>58</v>
      </c>
      <c r="HV179" s="411">
        <v>74</v>
      </c>
      <c r="HW179" s="411">
        <v>73.099999999999994</v>
      </c>
      <c r="HX179" s="412" t="s">
        <v>197</v>
      </c>
      <c r="HY179" s="412" t="s">
        <v>197</v>
      </c>
      <c r="HZ179" s="411">
        <v>112.2</v>
      </c>
      <c r="IA179" s="412" t="s">
        <v>197</v>
      </c>
      <c r="IB179" s="412" t="s">
        <v>197</v>
      </c>
      <c r="IC179" s="412" t="s">
        <v>197</v>
      </c>
      <c r="ID179" s="411">
        <v>215.7</v>
      </c>
      <c r="IE179" s="412" t="s">
        <v>197</v>
      </c>
      <c r="IF179" s="412" t="s">
        <v>197</v>
      </c>
      <c r="IG179" s="412" t="s">
        <v>197</v>
      </c>
      <c r="IH179" s="411">
        <v>177.3</v>
      </c>
      <c r="II179" s="411">
        <v>89.2</v>
      </c>
      <c r="IJ179" s="412" t="s">
        <v>197</v>
      </c>
      <c r="IK179" s="412" t="s">
        <v>197</v>
      </c>
      <c r="IL179" s="412" t="s">
        <v>197</v>
      </c>
      <c r="IM179" s="412" t="s">
        <v>197</v>
      </c>
      <c r="IN179" s="412" t="s">
        <v>197</v>
      </c>
      <c r="IO179" s="412" t="s">
        <v>197</v>
      </c>
      <c r="IP179" s="412" t="s">
        <v>197</v>
      </c>
      <c r="IQ179" s="411">
        <v>86.7</v>
      </c>
      <c r="IR179" s="411">
        <v>49.6</v>
      </c>
      <c r="IS179" s="411">
        <v>51.7</v>
      </c>
      <c r="IT179" s="411">
        <v>50.9</v>
      </c>
      <c r="IU179" s="411">
        <v>161</v>
      </c>
      <c r="IV179" s="411">
        <v>17.100000000000001</v>
      </c>
      <c r="IW179" s="411">
        <v>47.1</v>
      </c>
      <c r="IX179" s="412" t="s">
        <v>197</v>
      </c>
      <c r="IY179" s="412" t="s">
        <v>197</v>
      </c>
      <c r="IZ179" s="412" t="s">
        <v>197</v>
      </c>
      <c r="JA179" s="412" t="s">
        <v>197</v>
      </c>
      <c r="JB179" s="412" t="s">
        <v>197</v>
      </c>
      <c r="JC179" s="411">
        <v>238.1</v>
      </c>
      <c r="JD179" s="411">
        <v>98.3</v>
      </c>
      <c r="JE179" s="411">
        <v>130.19999999999999</v>
      </c>
      <c r="JF179" s="48" t="s">
        <v>87</v>
      </c>
      <c r="JG179" s="48" t="s">
        <v>87</v>
      </c>
      <c r="JH179" s="48">
        <v>63.7</v>
      </c>
      <c r="JI179" s="48">
        <v>101.3</v>
      </c>
      <c r="JJ179" s="48">
        <v>117</v>
      </c>
      <c r="JK179" s="48">
        <v>117.4</v>
      </c>
      <c r="JL179" s="48">
        <v>99.8</v>
      </c>
      <c r="JM179" s="48">
        <v>140.5</v>
      </c>
      <c r="JN179" s="48">
        <v>132</v>
      </c>
      <c r="JO179" s="48" t="s">
        <v>87</v>
      </c>
    </row>
    <row r="180" spans="1:275">
      <c r="A180" s="45"/>
      <c r="B180" s="46" t="s">
        <v>1896</v>
      </c>
      <c r="C180" s="300" t="s">
        <v>1393</v>
      </c>
      <c r="D180" s="46" t="s">
        <v>109</v>
      </c>
      <c r="E180" s="300" t="s">
        <v>21</v>
      </c>
      <c r="F180" s="47" t="s">
        <v>197</v>
      </c>
      <c r="G180" s="47" t="s">
        <v>197</v>
      </c>
      <c r="H180" s="411">
        <v>89.5</v>
      </c>
      <c r="I180" s="411">
        <v>90.1</v>
      </c>
      <c r="J180" s="411">
        <v>94.4</v>
      </c>
      <c r="K180" s="411">
        <v>164.6</v>
      </c>
      <c r="L180" s="411">
        <v>63.6</v>
      </c>
      <c r="M180" s="411">
        <v>139.80000000000001</v>
      </c>
      <c r="N180" s="411">
        <v>58.4</v>
      </c>
      <c r="O180" s="411">
        <v>71.5</v>
      </c>
      <c r="P180" s="411">
        <v>95</v>
      </c>
      <c r="Q180" s="411">
        <v>55.2</v>
      </c>
      <c r="R180" s="411">
        <v>162.69999999999999</v>
      </c>
      <c r="S180" s="411">
        <v>52.5</v>
      </c>
      <c r="T180" s="411">
        <v>47.4</v>
      </c>
      <c r="U180" s="412" t="s">
        <v>197</v>
      </c>
      <c r="V180" s="411">
        <v>178.2</v>
      </c>
      <c r="W180" s="411">
        <v>73.400000000000006</v>
      </c>
      <c r="X180" s="412" t="s">
        <v>197</v>
      </c>
      <c r="Y180" s="411">
        <v>24.9</v>
      </c>
      <c r="Z180" s="411">
        <v>38.200000000000003</v>
      </c>
      <c r="AA180" s="411">
        <v>95.5</v>
      </c>
      <c r="AB180" s="411">
        <v>55.6</v>
      </c>
      <c r="AC180" s="411">
        <v>27.4</v>
      </c>
      <c r="AD180" s="411">
        <v>150.30000000000001</v>
      </c>
      <c r="AE180" s="411">
        <v>29.3</v>
      </c>
      <c r="AF180" s="411">
        <v>104.5</v>
      </c>
      <c r="AG180" s="411">
        <v>12.3</v>
      </c>
      <c r="AH180" s="411">
        <v>80.5</v>
      </c>
      <c r="AI180" s="412" t="s">
        <v>197</v>
      </c>
      <c r="AJ180" s="411">
        <v>92.6</v>
      </c>
      <c r="AK180" s="412" t="s">
        <v>197</v>
      </c>
      <c r="AL180" s="412" t="s">
        <v>197</v>
      </c>
      <c r="AM180" s="412" t="s">
        <v>197</v>
      </c>
      <c r="AN180" s="411">
        <v>8</v>
      </c>
      <c r="AO180" s="411">
        <v>115.3</v>
      </c>
      <c r="AP180" s="411">
        <v>114.2</v>
      </c>
      <c r="AQ180" s="411">
        <v>103.6</v>
      </c>
      <c r="AR180" s="411">
        <v>89.4</v>
      </c>
      <c r="AS180" s="412" t="s">
        <v>197</v>
      </c>
      <c r="AT180" s="411">
        <v>81</v>
      </c>
      <c r="AU180" s="412" t="s">
        <v>197</v>
      </c>
      <c r="AV180" s="411">
        <v>66.599999999999994</v>
      </c>
      <c r="AW180" s="412" t="s">
        <v>197</v>
      </c>
      <c r="AX180" s="412" t="s">
        <v>197</v>
      </c>
      <c r="AY180" s="412" t="s">
        <v>197</v>
      </c>
      <c r="AZ180" s="411">
        <v>65.8</v>
      </c>
      <c r="BA180" s="411">
        <v>87.1</v>
      </c>
      <c r="BB180" s="411">
        <v>86.2</v>
      </c>
      <c r="BC180" s="411">
        <v>68.2</v>
      </c>
      <c r="BD180" s="411">
        <v>63.9</v>
      </c>
      <c r="BE180" s="411">
        <v>64.8</v>
      </c>
      <c r="BF180" s="411">
        <v>55.1</v>
      </c>
      <c r="BG180" s="411">
        <v>86.7</v>
      </c>
      <c r="BH180" s="411">
        <v>84.5</v>
      </c>
      <c r="BI180" s="411">
        <v>113</v>
      </c>
      <c r="BJ180" s="411">
        <v>126.5</v>
      </c>
      <c r="BK180" s="411">
        <v>119.6</v>
      </c>
      <c r="BL180" s="411">
        <v>70.099999999999994</v>
      </c>
      <c r="BM180" s="411">
        <v>76</v>
      </c>
      <c r="BN180" s="411">
        <v>74.400000000000006</v>
      </c>
      <c r="BO180" s="412" t="s">
        <v>197</v>
      </c>
      <c r="BP180" s="412" t="s">
        <v>197</v>
      </c>
      <c r="BQ180" s="412" t="s">
        <v>197</v>
      </c>
      <c r="BR180" s="412" t="s">
        <v>197</v>
      </c>
      <c r="BS180" s="412" t="s">
        <v>197</v>
      </c>
      <c r="BT180" s="412" t="s">
        <v>197</v>
      </c>
      <c r="BU180" s="412" t="s">
        <v>197</v>
      </c>
      <c r="BV180" s="412" t="s">
        <v>197</v>
      </c>
      <c r="BW180" s="412" t="s">
        <v>197</v>
      </c>
      <c r="BX180" s="411">
        <v>83.2</v>
      </c>
      <c r="BY180" s="411">
        <v>101.1</v>
      </c>
      <c r="BZ180" s="411">
        <v>89.6</v>
      </c>
      <c r="CA180" s="411">
        <v>42.5</v>
      </c>
      <c r="CB180" s="411">
        <v>87.2</v>
      </c>
      <c r="CC180" s="411">
        <v>69.900000000000006</v>
      </c>
      <c r="CD180" s="411">
        <v>58.4</v>
      </c>
      <c r="CE180" s="411">
        <v>51.3</v>
      </c>
      <c r="CF180" s="411">
        <v>54.8</v>
      </c>
      <c r="CG180" s="412" t="s">
        <v>197</v>
      </c>
      <c r="CH180" s="412" t="s">
        <v>197</v>
      </c>
      <c r="CI180" s="412" t="s">
        <v>197</v>
      </c>
      <c r="CJ180" s="411">
        <v>64.8</v>
      </c>
      <c r="CK180" s="411">
        <v>44.2</v>
      </c>
      <c r="CL180" s="411">
        <v>52.7</v>
      </c>
      <c r="CM180" s="412" t="s">
        <v>197</v>
      </c>
      <c r="CN180" s="412" t="s">
        <v>197</v>
      </c>
      <c r="CO180" s="412" t="s">
        <v>197</v>
      </c>
      <c r="CP180" s="412" t="s">
        <v>197</v>
      </c>
      <c r="CQ180" s="412" t="s">
        <v>197</v>
      </c>
      <c r="CR180" s="412" t="s">
        <v>197</v>
      </c>
      <c r="CS180" s="412" t="s">
        <v>197</v>
      </c>
      <c r="CT180" s="412" t="s">
        <v>197</v>
      </c>
      <c r="CU180" s="412" t="s">
        <v>197</v>
      </c>
      <c r="CV180" s="412" t="s">
        <v>197</v>
      </c>
      <c r="CW180" s="411">
        <v>66.7</v>
      </c>
      <c r="CX180" s="411">
        <v>69.599999999999994</v>
      </c>
      <c r="CY180" s="411">
        <v>68.400000000000006</v>
      </c>
      <c r="CZ180" s="411">
        <v>68.900000000000006</v>
      </c>
      <c r="DA180" s="412" t="s">
        <v>197</v>
      </c>
      <c r="DB180" s="412" t="s">
        <v>197</v>
      </c>
      <c r="DC180" s="412" t="s">
        <v>197</v>
      </c>
      <c r="DD180" s="411">
        <v>75.3</v>
      </c>
      <c r="DE180" s="411">
        <v>105.9</v>
      </c>
      <c r="DF180" s="411">
        <v>86.8</v>
      </c>
      <c r="DG180" s="411">
        <v>44.2</v>
      </c>
      <c r="DH180" s="411">
        <v>82.6</v>
      </c>
      <c r="DI180" s="411">
        <v>69.5</v>
      </c>
      <c r="DJ180" s="411">
        <v>64</v>
      </c>
      <c r="DK180" s="411">
        <v>72.5</v>
      </c>
      <c r="DL180" s="411">
        <v>68.599999999999994</v>
      </c>
      <c r="DM180" s="411">
        <v>70.099999999999994</v>
      </c>
      <c r="DN180" s="411">
        <v>46.4</v>
      </c>
      <c r="DO180" s="411">
        <v>55.2</v>
      </c>
      <c r="DP180" s="412" t="s">
        <v>197</v>
      </c>
      <c r="DQ180" s="412" t="s">
        <v>197</v>
      </c>
      <c r="DR180" s="412" t="s">
        <v>197</v>
      </c>
      <c r="DS180" s="412" t="s">
        <v>197</v>
      </c>
      <c r="DT180" s="412" t="s">
        <v>197</v>
      </c>
      <c r="DU180" s="412" t="s">
        <v>197</v>
      </c>
      <c r="DV180" s="412" t="s">
        <v>197</v>
      </c>
      <c r="DW180" s="412" t="s">
        <v>197</v>
      </c>
      <c r="DX180" s="412" t="s">
        <v>197</v>
      </c>
      <c r="DY180" s="412" t="s">
        <v>197</v>
      </c>
      <c r="DZ180" s="412" t="s">
        <v>197</v>
      </c>
      <c r="EA180" s="412" t="s">
        <v>197</v>
      </c>
      <c r="EB180" s="412" t="s">
        <v>197</v>
      </c>
      <c r="EC180" s="412" t="s">
        <v>197</v>
      </c>
      <c r="ED180" s="412" t="s">
        <v>197</v>
      </c>
      <c r="EE180" s="412" t="s">
        <v>197</v>
      </c>
      <c r="EF180" s="411">
        <v>103.9</v>
      </c>
      <c r="EG180" s="411">
        <v>35</v>
      </c>
      <c r="EH180" s="411">
        <v>63.9</v>
      </c>
      <c r="EI180" s="412" t="s">
        <v>197</v>
      </c>
      <c r="EJ180" s="412" t="s">
        <v>197</v>
      </c>
      <c r="EK180" s="412" t="s">
        <v>197</v>
      </c>
      <c r="EL180" s="412" t="s">
        <v>197</v>
      </c>
      <c r="EM180" s="411">
        <v>35.200000000000003</v>
      </c>
      <c r="EN180" s="411">
        <v>25.5</v>
      </c>
      <c r="EO180" s="411">
        <v>30.4</v>
      </c>
      <c r="EP180" s="412" t="s">
        <v>197</v>
      </c>
      <c r="EQ180" s="412" t="s">
        <v>197</v>
      </c>
      <c r="ER180" s="412" t="s">
        <v>197</v>
      </c>
      <c r="ES180" s="412" t="s">
        <v>197</v>
      </c>
      <c r="ET180" s="411">
        <v>64.5</v>
      </c>
      <c r="EU180" s="412" t="s">
        <v>197</v>
      </c>
      <c r="EV180" s="411">
        <v>76.5</v>
      </c>
      <c r="EW180" s="411">
        <v>85.7</v>
      </c>
      <c r="EX180" s="411">
        <v>82.9</v>
      </c>
      <c r="EY180" s="411">
        <v>100</v>
      </c>
      <c r="EZ180" s="411">
        <v>86.7</v>
      </c>
      <c r="FA180" s="411">
        <v>40.9</v>
      </c>
      <c r="FB180" s="411">
        <v>58.9</v>
      </c>
      <c r="FC180" s="411">
        <v>28.2</v>
      </c>
      <c r="FD180" s="411">
        <v>88.3</v>
      </c>
      <c r="FE180" s="411">
        <v>54.9</v>
      </c>
      <c r="FF180" s="411">
        <v>69.099999999999994</v>
      </c>
      <c r="FG180" s="412" t="s">
        <v>197</v>
      </c>
      <c r="FH180" s="412" t="s">
        <v>197</v>
      </c>
      <c r="FI180" s="412" t="s">
        <v>197</v>
      </c>
      <c r="FJ180" s="411">
        <v>13.9</v>
      </c>
      <c r="FK180" s="411">
        <v>31</v>
      </c>
      <c r="FL180" s="411">
        <v>23.4</v>
      </c>
      <c r="FM180" s="411">
        <v>75.099999999999994</v>
      </c>
      <c r="FN180" s="411">
        <v>77</v>
      </c>
      <c r="FO180" s="411">
        <v>75.900000000000006</v>
      </c>
      <c r="FP180" s="411">
        <v>82.9</v>
      </c>
      <c r="FQ180" s="411">
        <v>42.9</v>
      </c>
      <c r="FR180" s="411">
        <v>56.8</v>
      </c>
      <c r="FS180" s="411">
        <v>82.2</v>
      </c>
      <c r="FT180" s="411">
        <v>91.9</v>
      </c>
      <c r="FU180" s="411">
        <v>85.8</v>
      </c>
      <c r="FV180" s="411">
        <v>64.900000000000006</v>
      </c>
      <c r="FW180" s="411">
        <v>9.1999999999999993</v>
      </c>
      <c r="FX180" s="411">
        <v>66.900000000000006</v>
      </c>
      <c r="FY180" s="411">
        <v>76.3</v>
      </c>
      <c r="FZ180" s="411">
        <v>76.2</v>
      </c>
      <c r="GA180" s="411">
        <v>94.1</v>
      </c>
      <c r="GB180" s="411">
        <v>91.8</v>
      </c>
      <c r="GC180" s="411">
        <v>92.2</v>
      </c>
      <c r="GD180" s="411">
        <v>3.2</v>
      </c>
      <c r="GE180" s="411">
        <v>146.6</v>
      </c>
      <c r="GF180" s="411">
        <v>52.9</v>
      </c>
      <c r="GG180" s="411">
        <v>5.3</v>
      </c>
      <c r="GH180" s="411">
        <v>30.1</v>
      </c>
      <c r="GI180" s="411">
        <v>30</v>
      </c>
      <c r="GJ180" s="412" t="s">
        <v>197</v>
      </c>
      <c r="GK180" s="412" t="s">
        <v>197</v>
      </c>
      <c r="GL180" s="412" t="s">
        <v>197</v>
      </c>
      <c r="GM180" s="411">
        <v>42</v>
      </c>
      <c r="GN180" s="411">
        <v>46.8</v>
      </c>
      <c r="GO180" s="411">
        <v>45.1</v>
      </c>
      <c r="GP180" s="411">
        <v>45.7</v>
      </c>
      <c r="GQ180" s="411">
        <v>94.1</v>
      </c>
      <c r="GR180" s="411">
        <v>76.8</v>
      </c>
      <c r="GS180" s="411">
        <v>14</v>
      </c>
      <c r="GT180" s="411">
        <v>23.7</v>
      </c>
      <c r="GU180" s="411">
        <v>21.7</v>
      </c>
      <c r="GV180" s="411">
        <v>148.6</v>
      </c>
      <c r="GW180" s="411">
        <v>323.7</v>
      </c>
      <c r="GX180" s="411">
        <v>251.8</v>
      </c>
      <c r="GY180" s="411">
        <v>81</v>
      </c>
      <c r="GZ180" s="411">
        <v>103.3</v>
      </c>
      <c r="HA180" s="411">
        <v>92.4</v>
      </c>
      <c r="HB180" s="411">
        <v>89.4</v>
      </c>
      <c r="HC180" s="411">
        <v>93.6</v>
      </c>
      <c r="HD180" s="411">
        <v>92.3</v>
      </c>
      <c r="HE180" s="411">
        <v>25.4</v>
      </c>
      <c r="HF180" s="411">
        <v>59.5</v>
      </c>
      <c r="HG180" s="411">
        <v>57.7</v>
      </c>
      <c r="HH180" s="412" t="s">
        <v>197</v>
      </c>
      <c r="HI180" s="412" t="s">
        <v>197</v>
      </c>
      <c r="HJ180" s="412" t="s">
        <v>197</v>
      </c>
      <c r="HK180" s="412" t="s">
        <v>197</v>
      </c>
      <c r="HL180" s="412" t="s">
        <v>197</v>
      </c>
      <c r="HM180" s="412" t="s">
        <v>197</v>
      </c>
      <c r="HN180" s="412" t="s">
        <v>197</v>
      </c>
      <c r="HO180" s="412" t="s">
        <v>197</v>
      </c>
      <c r="HP180" s="412" t="s">
        <v>197</v>
      </c>
      <c r="HQ180" s="412" t="s">
        <v>197</v>
      </c>
      <c r="HR180" s="412" t="s">
        <v>197</v>
      </c>
      <c r="HS180" s="412" t="s">
        <v>197</v>
      </c>
      <c r="HT180" s="412" t="s">
        <v>197</v>
      </c>
      <c r="HU180" s="411">
        <v>58.1</v>
      </c>
      <c r="HV180" s="411">
        <v>78.400000000000006</v>
      </c>
      <c r="HW180" s="411">
        <v>77.400000000000006</v>
      </c>
      <c r="HX180" s="412" t="s">
        <v>197</v>
      </c>
      <c r="HY180" s="412" t="s">
        <v>197</v>
      </c>
      <c r="HZ180" s="411">
        <v>145.5</v>
      </c>
      <c r="IA180" s="411">
        <v>614.4</v>
      </c>
      <c r="IB180" s="411">
        <v>126.6</v>
      </c>
      <c r="IC180" s="411">
        <v>390.5</v>
      </c>
      <c r="ID180" s="411">
        <v>400.2</v>
      </c>
      <c r="IE180" s="412" t="s">
        <v>197</v>
      </c>
      <c r="IF180" s="412" t="s">
        <v>197</v>
      </c>
      <c r="IG180" s="412" t="s">
        <v>197</v>
      </c>
      <c r="IH180" s="411">
        <v>155.69999999999999</v>
      </c>
      <c r="II180" s="411">
        <v>260.60000000000002</v>
      </c>
      <c r="IJ180" s="411">
        <v>462.9</v>
      </c>
      <c r="IK180" s="412" t="s">
        <v>197</v>
      </c>
      <c r="IL180" s="412" t="s">
        <v>197</v>
      </c>
      <c r="IM180" s="412" t="s">
        <v>197</v>
      </c>
      <c r="IN180" s="412" t="s">
        <v>197</v>
      </c>
      <c r="IO180" s="411">
        <v>347.6</v>
      </c>
      <c r="IP180" s="412" t="s">
        <v>197</v>
      </c>
      <c r="IQ180" s="411">
        <v>91.2</v>
      </c>
      <c r="IR180" s="411">
        <v>92.6</v>
      </c>
      <c r="IS180" s="411">
        <v>89.4</v>
      </c>
      <c r="IT180" s="411">
        <v>90.6</v>
      </c>
      <c r="IU180" s="411">
        <v>136.5</v>
      </c>
      <c r="IV180" s="411">
        <v>38.5</v>
      </c>
      <c r="IW180" s="411">
        <v>58.9</v>
      </c>
      <c r="IX180" s="412" t="s">
        <v>197</v>
      </c>
      <c r="IY180" s="411">
        <v>178.9</v>
      </c>
      <c r="IZ180" s="411">
        <v>170.2</v>
      </c>
      <c r="JA180" s="411">
        <v>194.4</v>
      </c>
      <c r="JB180" s="412" t="s">
        <v>197</v>
      </c>
      <c r="JC180" s="411">
        <v>136.80000000000001</v>
      </c>
      <c r="JD180" s="411">
        <v>165.4</v>
      </c>
      <c r="JE180" s="411">
        <v>158.9</v>
      </c>
      <c r="JF180" s="48" t="s">
        <v>87</v>
      </c>
      <c r="JG180" s="48" t="s">
        <v>87</v>
      </c>
      <c r="JH180" s="48">
        <v>101.2</v>
      </c>
      <c r="JI180" s="48">
        <v>111.5</v>
      </c>
      <c r="JJ180" s="48">
        <v>119.3</v>
      </c>
      <c r="JK180" s="48">
        <v>131.19999999999999</v>
      </c>
      <c r="JL180" s="48">
        <v>105.6</v>
      </c>
      <c r="JM180" s="48">
        <v>142.9</v>
      </c>
      <c r="JN180" s="48">
        <v>130.80000000000001</v>
      </c>
      <c r="JO180" s="48" t="s">
        <v>87</v>
      </c>
    </row>
    <row r="181" spans="1:275">
      <c r="A181" s="45"/>
      <c r="B181" s="46" t="s">
        <v>1897</v>
      </c>
      <c r="C181" s="300" t="s">
        <v>1394</v>
      </c>
      <c r="D181" s="46" t="s">
        <v>109</v>
      </c>
      <c r="E181" s="300" t="s">
        <v>21</v>
      </c>
      <c r="F181" s="47" t="s">
        <v>197</v>
      </c>
      <c r="G181" s="47" t="s">
        <v>197</v>
      </c>
      <c r="H181" s="411">
        <v>89.5</v>
      </c>
      <c r="I181" s="411">
        <v>96.6</v>
      </c>
      <c r="J181" s="411">
        <v>118.1</v>
      </c>
      <c r="K181" s="412" t="s">
        <v>197</v>
      </c>
      <c r="L181" s="411">
        <v>25.7</v>
      </c>
      <c r="M181" s="411">
        <v>90.2</v>
      </c>
      <c r="N181" s="411">
        <v>28.8</v>
      </c>
      <c r="O181" s="412" t="s">
        <v>197</v>
      </c>
      <c r="P181" s="411">
        <v>53</v>
      </c>
      <c r="Q181" s="411">
        <v>52.5</v>
      </c>
      <c r="R181" s="411">
        <v>78.5</v>
      </c>
      <c r="S181" s="411">
        <v>63.7</v>
      </c>
      <c r="T181" s="412" t="s">
        <v>197</v>
      </c>
      <c r="U181" s="411">
        <v>25.2</v>
      </c>
      <c r="V181" s="412" t="s">
        <v>197</v>
      </c>
      <c r="W181" s="411">
        <v>18.3</v>
      </c>
      <c r="X181" s="412" t="s">
        <v>197</v>
      </c>
      <c r="Y181" s="412" t="s">
        <v>197</v>
      </c>
      <c r="Z181" s="411">
        <v>36</v>
      </c>
      <c r="AA181" s="412" t="s">
        <v>197</v>
      </c>
      <c r="AB181" s="411">
        <v>60.5</v>
      </c>
      <c r="AC181" s="411">
        <v>11.4</v>
      </c>
      <c r="AD181" s="412" t="s">
        <v>197</v>
      </c>
      <c r="AE181" s="411">
        <v>46</v>
      </c>
      <c r="AF181" s="411">
        <v>48.9</v>
      </c>
      <c r="AG181" s="412" t="s">
        <v>197</v>
      </c>
      <c r="AH181" s="411">
        <v>59.1</v>
      </c>
      <c r="AI181" s="412" t="s">
        <v>197</v>
      </c>
      <c r="AJ181" s="411">
        <v>60.7</v>
      </c>
      <c r="AK181" s="412" t="s">
        <v>197</v>
      </c>
      <c r="AL181" s="412" t="s">
        <v>197</v>
      </c>
      <c r="AM181" s="412" t="s">
        <v>197</v>
      </c>
      <c r="AN181" s="411">
        <v>9.8000000000000007</v>
      </c>
      <c r="AO181" s="411">
        <v>73.5</v>
      </c>
      <c r="AP181" s="411">
        <v>72.900000000000006</v>
      </c>
      <c r="AQ181" s="411">
        <v>37.799999999999997</v>
      </c>
      <c r="AR181" s="411">
        <v>126.4</v>
      </c>
      <c r="AS181" s="412" t="s">
        <v>197</v>
      </c>
      <c r="AT181" s="411">
        <v>52</v>
      </c>
      <c r="AU181" s="412" t="s">
        <v>197</v>
      </c>
      <c r="AV181" s="411">
        <v>56.5</v>
      </c>
      <c r="AW181" s="412" t="s">
        <v>197</v>
      </c>
      <c r="AX181" s="411">
        <v>15.9</v>
      </c>
      <c r="AY181" s="411">
        <v>13.9</v>
      </c>
      <c r="AZ181" s="411">
        <v>35.9</v>
      </c>
      <c r="BA181" s="411">
        <v>60.2</v>
      </c>
      <c r="BB181" s="411">
        <v>59.1</v>
      </c>
      <c r="BC181" s="411">
        <v>36</v>
      </c>
      <c r="BD181" s="411">
        <v>45.1</v>
      </c>
      <c r="BE181" s="411">
        <v>43.1</v>
      </c>
      <c r="BF181" s="411">
        <v>42.2</v>
      </c>
      <c r="BG181" s="411">
        <v>52.9</v>
      </c>
      <c r="BH181" s="411">
        <v>52.1</v>
      </c>
      <c r="BI181" s="411">
        <v>27.6</v>
      </c>
      <c r="BJ181" s="411">
        <v>37.1</v>
      </c>
      <c r="BK181" s="411">
        <v>32.299999999999997</v>
      </c>
      <c r="BL181" s="411">
        <v>22.5</v>
      </c>
      <c r="BM181" s="411">
        <v>21.9</v>
      </c>
      <c r="BN181" s="411">
        <v>22</v>
      </c>
      <c r="BO181" s="412" t="s">
        <v>197</v>
      </c>
      <c r="BP181" s="412" t="s">
        <v>197</v>
      </c>
      <c r="BQ181" s="412" t="s">
        <v>197</v>
      </c>
      <c r="BR181" s="412" t="s">
        <v>197</v>
      </c>
      <c r="BS181" s="412" t="s">
        <v>197</v>
      </c>
      <c r="BT181" s="412" t="s">
        <v>197</v>
      </c>
      <c r="BU181" s="412" t="s">
        <v>197</v>
      </c>
      <c r="BV181" s="412" t="s">
        <v>197</v>
      </c>
      <c r="BW181" s="412" t="s">
        <v>197</v>
      </c>
      <c r="BX181" s="412" t="s">
        <v>197</v>
      </c>
      <c r="BY181" s="412" t="s">
        <v>197</v>
      </c>
      <c r="BZ181" s="412" t="s">
        <v>197</v>
      </c>
      <c r="CA181" s="412" t="s">
        <v>197</v>
      </c>
      <c r="CB181" s="412" t="s">
        <v>197</v>
      </c>
      <c r="CC181" s="412" t="s">
        <v>197</v>
      </c>
      <c r="CD181" s="412" t="s">
        <v>197</v>
      </c>
      <c r="CE181" s="412" t="s">
        <v>197</v>
      </c>
      <c r="CF181" s="412" t="s">
        <v>197</v>
      </c>
      <c r="CG181" s="412" t="s">
        <v>197</v>
      </c>
      <c r="CH181" s="412" t="s">
        <v>197</v>
      </c>
      <c r="CI181" s="412" t="s">
        <v>197</v>
      </c>
      <c r="CJ181" s="412" t="s">
        <v>197</v>
      </c>
      <c r="CK181" s="412" t="s">
        <v>197</v>
      </c>
      <c r="CL181" s="412" t="s">
        <v>197</v>
      </c>
      <c r="CM181" s="412" t="s">
        <v>197</v>
      </c>
      <c r="CN181" s="412" t="s">
        <v>197</v>
      </c>
      <c r="CO181" s="412" t="s">
        <v>197</v>
      </c>
      <c r="CP181" s="412" t="s">
        <v>197</v>
      </c>
      <c r="CQ181" s="412" t="s">
        <v>197</v>
      </c>
      <c r="CR181" s="412" t="s">
        <v>197</v>
      </c>
      <c r="CS181" s="412" t="s">
        <v>197</v>
      </c>
      <c r="CT181" s="412" t="s">
        <v>197</v>
      </c>
      <c r="CU181" s="412" t="s">
        <v>197</v>
      </c>
      <c r="CV181" s="412" t="s">
        <v>197</v>
      </c>
      <c r="CW181" s="412" t="s">
        <v>197</v>
      </c>
      <c r="CX181" s="412" t="s">
        <v>197</v>
      </c>
      <c r="CY181" s="412" t="s">
        <v>197</v>
      </c>
      <c r="CZ181" s="412" t="s">
        <v>197</v>
      </c>
      <c r="DA181" s="412" t="s">
        <v>197</v>
      </c>
      <c r="DB181" s="412" t="s">
        <v>197</v>
      </c>
      <c r="DC181" s="412" t="s">
        <v>197</v>
      </c>
      <c r="DD181" s="412" t="s">
        <v>197</v>
      </c>
      <c r="DE181" s="412" t="s">
        <v>197</v>
      </c>
      <c r="DF181" s="412" t="s">
        <v>197</v>
      </c>
      <c r="DG181" s="412" t="s">
        <v>197</v>
      </c>
      <c r="DH181" s="412" t="s">
        <v>197</v>
      </c>
      <c r="DI181" s="412" t="s">
        <v>197</v>
      </c>
      <c r="DJ181" s="412" t="s">
        <v>197</v>
      </c>
      <c r="DK181" s="412" t="s">
        <v>197</v>
      </c>
      <c r="DL181" s="412" t="s">
        <v>197</v>
      </c>
      <c r="DM181" s="412" t="s">
        <v>197</v>
      </c>
      <c r="DN181" s="412" t="s">
        <v>197</v>
      </c>
      <c r="DO181" s="412" t="s">
        <v>197</v>
      </c>
      <c r="DP181" s="412" t="s">
        <v>197</v>
      </c>
      <c r="DQ181" s="412" t="s">
        <v>197</v>
      </c>
      <c r="DR181" s="412" t="s">
        <v>197</v>
      </c>
      <c r="DS181" s="412" t="s">
        <v>197</v>
      </c>
      <c r="DT181" s="412" t="s">
        <v>197</v>
      </c>
      <c r="DU181" s="412" t="s">
        <v>197</v>
      </c>
      <c r="DV181" s="412" t="s">
        <v>197</v>
      </c>
      <c r="DW181" s="412" t="s">
        <v>197</v>
      </c>
      <c r="DX181" s="412" t="s">
        <v>197</v>
      </c>
      <c r="DY181" s="412" t="s">
        <v>197</v>
      </c>
      <c r="DZ181" s="412" t="s">
        <v>197</v>
      </c>
      <c r="EA181" s="412" t="s">
        <v>197</v>
      </c>
      <c r="EB181" s="412" t="s">
        <v>197</v>
      </c>
      <c r="EC181" s="412" t="s">
        <v>197</v>
      </c>
      <c r="ED181" s="412" t="s">
        <v>197</v>
      </c>
      <c r="EE181" s="412" t="s">
        <v>197</v>
      </c>
      <c r="EF181" s="412" t="s">
        <v>197</v>
      </c>
      <c r="EG181" s="412" t="s">
        <v>197</v>
      </c>
      <c r="EH181" s="412" t="s">
        <v>197</v>
      </c>
      <c r="EI181" s="412" t="s">
        <v>197</v>
      </c>
      <c r="EJ181" s="412" t="s">
        <v>197</v>
      </c>
      <c r="EK181" s="412" t="s">
        <v>197</v>
      </c>
      <c r="EL181" s="412" t="s">
        <v>197</v>
      </c>
      <c r="EM181" s="412" t="s">
        <v>197</v>
      </c>
      <c r="EN181" s="412" t="s">
        <v>197</v>
      </c>
      <c r="EO181" s="412" t="s">
        <v>197</v>
      </c>
      <c r="EP181" s="412" t="s">
        <v>197</v>
      </c>
      <c r="EQ181" s="412" t="s">
        <v>197</v>
      </c>
      <c r="ER181" s="412" t="s">
        <v>197</v>
      </c>
      <c r="ES181" s="412" t="s">
        <v>197</v>
      </c>
      <c r="ET181" s="411">
        <v>60.2</v>
      </c>
      <c r="EU181" s="412" t="s">
        <v>197</v>
      </c>
      <c r="EV181" s="411">
        <v>44.9</v>
      </c>
      <c r="EW181" s="411">
        <v>63.2</v>
      </c>
      <c r="EX181" s="411">
        <v>57.5</v>
      </c>
      <c r="EY181" s="411">
        <v>81.099999999999994</v>
      </c>
      <c r="EZ181" s="411">
        <v>28.7</v>
      </c>
      <c r="FA181" s="411">
        <v>37.200000000000003</v>
      </c>
      <c r="FB181" s="411">
        <v>33.9</v>
      </c>
      <c r="FC181" s="412" t="s">
        <v>197</v>
      </c>
      <c r="FD181" s="411">
        <v>29.2</v>
      </c>
      <c r="FE181" s="411">
        <v>35.299999999999997</v>
      </c>
      <c r="FF181" s="411">
        <v>32.700000000000003</v>
      </c>
      <c r="FG181" s="412" t="s">
        <v>197</v>
      </c>
      <c r="FH181" s="412" t="s">
        <v>197</v>
      </c>
      <c r="FI181" s="412" t="s">
        <v>197</v>
      </c>
      <c r="FJ181" s="412" t="s">
        <v>197</v>
      </c>
      <c r="FK181" s="412" t="s">
        <v>197</v>
      </c>
      <c r="FL181" s="412" t="s">
        <v>197</v>
      </c>
      <c r="FM181" s="411">
        <v>45</v>
      </c>
      <c r="FN181" s="411">
        <v>46.6</v>
      </c>
      <c r="FO181" s="411">
        <v>45.7</v>
      </c>
      <c r="FP181" s="411">
        <v>37</v>
      </c>
      <c r="FQ181" s="411">
        <v>38.799999999999997</v>
      </c>
      <c r="FR181" s="411">
        <v>38.200000000000003</v>
      </c>
      <c r="FS181" s="411">
        <v>61.8</v>
      </c>
      <c r="FT181" s="411">
        <v>71.099999999999994</v>
      </c>
      <c r="FU181" s="411">
        <v>65.3</v>
      </c>
      <c r="FV181" s="411">
        <v>29</v>
      </c>
      <c r="FW181" s="412" t="s">
        <v>197</v>
      </c>
      <c r="FX181" s="411">
        <v>33.200000000000003</v>
      </c>
      <c r="FY181" s="411">
        <v>70.5</v>
      </c>
      <c r="FZ181" s="411">
        <v>70.2</v>
      </c>
      <c r="GA181" s="411">
        <v>46</v>
      </c>
      <c r="GB181" s="411">
        <v>120.3</v>
      </c>
      <c r="GC181" s="411">
        <v>106.3</v>
      </c>
      <c r="GD181" s="411">
        <v>134.1</v>
      </c>
      <c r="GE181" s="411">
        <v>119.5</v>
      </c>
      <c r="GF181" s="411">
        <v>129</v>
      </c>
      <c r="GG181" s="411">
        <v>25.6</v>
      </c>
      <c r="GH181" s="411">
        <v>135.1</v>
      </c>
      <c r="GI181" s="411">
        <v>134.4</v>
      </c>
      <c r="GJ181" s="412" t="s">
        <v>197</v>
      </c>
      <c r="GK181" s="412" t="s">
        <v>197</v>
      </c>
      <c r="GL181" s="412" t="s">
        <v>197</v>
      </c>
      <c r="GM181" s="412" t="s">
        <v>197</v>
      </c>
      <c r="GN181" s="412" t="s">
        <v>197</v>
      </c>
      <c r="GO181" s="412" t="s">
        <v>197</v>
      </c>
      <c r="GP181" s="411">
        <v>47.2</v>
      </c>
      <c r="GQ181" s="411">
        <v>63.8</v>
      </c>
      <c r="GR181" s="411">
        <v>57.9</v>
      </c>
      <c r="GS181" s="411">
        <v>114.4</v>
      </c>
      <c r="GT181" s="411">
        <v>99</v>
      </c>
      <c r="GU181" s="411">
        <v>102.1</v>
      </c>
      <c r="GV181" s="411">
        <v>134.6</v>
      </c>
      <c r="GW181" s="411">
        <v>209.6</v>
      </c>
      <c r="GX181" s="411">
        <v>178.8</v>
      </c>
      <c r="GY181" s="411">
        <v>48.1</v>
      </c>
      <c r="GZ181" s="411">
        <v>60.7</v>
      </c>
      <c r="HA181" s="411">
        <v>54.5</v>
      </c>
      <c r="HB181" s="411">
        <v>50.5</v>
      </c>
      <c r="HC181" s="411">
        <v>99.2</v>
      </c>
      <c r="HD181" s="411">
        <v>84.4</v>
      </c>
      <c r="HE181" s="411">
        <v>6.1</v>
      </c>
      <c r="HF181" s="411">
        <v>30.9</v>
      </c>
      <c r="HG181" s="411">
        <v>29.6</v>
      </c>
      <c r="HH181" s="412" t="s">
        <v>197</v>
      </c>
      <c r="HI181" s="412" t="s">
        <v>197</v>
      </c>
      <c r="HJ181" s="412" t="s">
        <v>197</v>
      </c>
      <c r="HK181" s="412" t="s">
        <v>197</v>
      </c>
      <c r="HL181" s="412" t="s">
        <v>197</v>
      </c>
      <c r="HM181" s="412" t="s">
        <v>197</v>
      </c>
      <c r="HN181" s="412" t="s">
        <v>197</v>
      </c>
      <c r="HO181" s="412" t="s">
        <v>197</v>
      </c>
      <c r="HP181" s="412" t="s">
        <v>197</v>
      </c>
      <c r="HQ181" s="412" t="s">
        <v>197</v>
      </c>
      <c r="HR181" s="412" t="s">
        <v>197</v>
      </c>
      <c r="HS181" s="412" t="s">
        <v>197</v>
      </c>
      <c r="HT181" s="412" t="s">
        <v>197</v>
      </c>
      <c r="HU181" s="411">
        <v>34.200000000000003</v>
      </c>
      <c r="HV181" s="411">
        <v>79.2</v>
      </c>
      <c r="HW181" s="411">
        <v>76.8</v>
      </c>
      <c r="HX181" s="412" t="s">
        <v>197</v>
      </c>
      <c r="HY181" s="412" t="s">
        <v>197</v>
      </c>
      <c r="HZ181" s="411">
        <v>117.6</v>
      </c>
      <c r="IA181" s="412" t="s">
        <v>197</v>
      </c>
      <c r="IB181" s="412" t="s">
        <v>197</v>
      </c>
      <c r="IC181" s="412" t="s">
        <v>197</v>
      </c>
      <c r="ID181" s="411">
        <v>241.2</v>
      </c>
      <c r="IE181" s="412" t="s">
        <v>197</v>
      </c>
      <c r="IF181" s="412" t="s">
        <v>197</v>
      </c>
      <c r="IG181" s="412" t="s">
        <v>197</v>
      </c>
      <c r="IH181" s="411">
        <v>122.8</v>
      </c>
      <c r="II181" s="412" t="s">
        <v>197</v>
      </c>
      <c r="IJ181" s="412" t="s">
        <v>197</v>
      </c>
      <c r="IK181" s="412" t="s">
        <v>197</v>
      </c>
      <c r="IL181" s="412" t="s">
        <v>197</v>
      </c>
      <c r="IM181" s="412" t="s">
        <v>197</v>
      </c>
      <c r="IN181" s="412" t="s">
        <v>197</v>
      </c>
      <c r="IO181" s="412" t="s">
        <v>197</v>
      </c>
      <c r="IP181" s="412" t="s">
        <v>197</v>
      </c>
      <c r="IQ181" s="411">
        <v>18.899999999999999</v>
      </c>
      <c r="IR181" s="411">
        <v>44.4</v>
      </c>
      <c r="IS181" s="411">
        <v>97.6</v>
      </c>
      <c r="IT181" s="411">
        <v>77.900000000000006</v>
      </c>
      <c r="IU181" s="411">
        <v>40.6</v>
      </c>
      <c r="IV181" s="411">
        <v>43.4</v>
      </c>
      <c r="IW181" s="411">
        <v>42.8</v>
      </c>
      <c r="IX181" s="412" t="s">
        <v>197</v>
      </c>
      <c r="IY181" s="412" t="s">
        <v>197</v>
      </c>
      <c r="IZ181" s="412" t="s">
        <v>197</v>
      </c>
      <c r="JA181" s="412" t="s">
        <v>197</v>
      </c>
      <c r="JB181" s="412" t="s">
        <v>197</v>
      </c>
      <c r="JC181" s="411">
        <v>96</v>
      </c>
      <c r="JD181" s="411">
        <v>107.5</v>
      </c>
      <c r="JE181" s="411">
        <v>104.9</v>
      </c>
      <c r="JF181" s="48">
        <v>117.9</v>
      </c>
      <c r="JG181" s="48" t="s">
        <v>87</v>
      </c>
      <c r="JH181" s="48" t="s">
        <v>87</v>
      </c>
      <c r="JI181" s="48">
        <v>77.900000000000006</v>
      </c>
      <c r="JJ181" s="48">
        <v>90.2</v>
      </c>
      <c r="JK181" s="48">
        <v>117.1</v>
      </c>
      <c r="JL181" s="48">
        <v>96.9</v>
      </c>
      <c r="JM181" s="48">
        <v>122.9</v>
      </c>
      <c r="JN181" s="48">
        <v>129.6</v>
      </c>
      <c r="JO181" s="48">
        <v>63.9</v>
      </c>
    </row>
    <row r="182" spans="1:275">
      <c r="A182" s="45"/>
      <c r="B182" s="46" t="s">
        <v>1898</v>
      </c>
      <c r="C182" s="300" t="s">
        <v>1395</v>
      </c>
      <c r="D182" s="46" t="s">
        <v>109</v>
      </c>
      <c r="E182" s="300" t="s">
        <v>21</v>
      </c>
      <c r="F182" s="47" t="s">
        <v>197</v>
      </c>
      <c r="G182" s="47" t="s">
        <v>197</v>
      </c>
      <c r="H182" s="411">
        <v>82.5</v>
      </c>
      <c r="I182" s="411">
        <v>88.8</v>
      </c>
      <c r="J182" s="411">
        <v>116.5</v>
      </c>
      <c r="K182" s="412" t="s">
        <v>197</v>
      </c>
      <c r="L182" s="411">
        <v>82</v>
      </c>
      <c r="M182" s="411">
        <v>117.6</v>
      </c>
      <c r="N182" s="411">
        <v>133.30000000000001</v>
      </c>
      <c r="O182" s="412" t="s">
        <v>197</v>
      </c>
      <c r="P182" s="411">
        <v>51.7</v>
      </c>
      <c r="Q182" s="411">
        <v>93.3</v>
      </c>
      <c r="R182" s="411">
        <v>78.099999999999994</v>
      </c>
      <c r="S182" s="411">
        <v>90.1</v>
      </c>
      <c r="T182" s="411">
        <v>30.9</v>
      </c>
      <c r="U182" s="411">
        <v>122.3</v>
      </c>
      <c r="V182" s="412" t="s">
        <v>197</v>
      </c>
      <c r="W182" s="412" t="s">
        <v>197</v>
      </c>
      <c r="X182" s="412" t="s">
        <v>197</v>
      </c>
      <c r="Y182" s="412" t="s">
        <v>197</v>
      </c>
      <c r="Z182" s="412" t="s">
        <v>197</v>
      </c>
      <c r="AA182" s="412" t="s">
        <v>197</v>
      </c>
      <c r="AB182" s="411">
        <v>88.3</v>
      </c>
      <c r="AC182" s="412" t="s">
        <v>197</v>
      </c>
      <c r="AD182" s="412" t="s">
        <v>197</v>
      </c>
      <c r="AE182" s="412" t="s">
        <v>197</v>
      </c>
      <c r="AF182" s="412" t="s">
        <v>197</v>
      </c>
      <c r="AG182" s="412" t="s">
        <v>197</v>
      </c>
      <c r="AH182" s="411">
        <v>69.599999999999994</v>
      </c>
      <c r="AI182" s="412" t="s">
        <v>197</v>
      </c>
      <c r="AJ182" s="412" t="s">
        <v>197</v>
      </c>
      <c r="AK182" s="412" t="s">
        <v>197</v>
      </c>
      <c r="AL182" s="412" t="s">
        <v>197</v>
      </c>
      <c r="AM182" s="412" t="s">
        <v>197</v>
      </c>
      <c r="AN182" s="412" t="s">
        <v>197</v>
      </c>
      <c r="AO182" s="412" t="s">
        <v>197</v>
      </c>
      <c r="AP182" s="412" t="s">
        <v>197</v>
      </c>
      <c r="AQ182" s="412" t="s">
        <v>197</v>
      </c>
      <c r="AR182" s="412" t="s">
        <v>197</v>
      </c>
      <c r="AS182" s="412" t="s">
        <v>197</v>
      </c>
      <c r="AT182" s="412" t="s">
        <v>197</v>
      </c>
      <c r="AU182" s="412" t="s">
        <v>197</v>
      </c>
      <c r="AV182" s="412" t="s">
        <v>197</v>
      </c>
      <c r="AW182" s="412" t="s">
        <v>197</v>
      </c>
      <c r="AX182" s="411">
        <v>677</v>
      </c>
      <c r="AY182" s="412" t="s">
        <v>197</v>
      </c>
      <c r="AZ182" s="411">
        <v>80.5</v>
      </c>
      <c r="BA182" s="411">
        <v>73.900000000000006</v>
      </c>
      <c r="BB182" s="411">
        <v>74.2</v>
      </c>
      <c r="BC182" s="411">
        <v>83.3</v>
      </c>
      <c r="BD182" s="411">
        <v>65.3</v>
      </c>
      <c r="BE182" s="411">
        <v>69</v>
      </c>
      <c r="BF182" s="411">
        <v>76.900000000000006</v>
      </c>
      <c r="BG182" s="411">
        <v>91.8</v>
      </c>
      <c r="BH182" s="411">
        <v>90.8</v>
      </c>
      <c r="BI182" s="411">
        <v>91.4</v>
      </c>
      <c r="BJ182" s="411">
        <v>93.3</v>
      </c>
      <c r="BK182" s="411">
        <v>92.3</v>
      </c>
      <c r="BL182" s="412" t="s">
        <v>197</v>
      </c>
      <c r="BM182" s="412" t="s">
        <v>197</v>
      </c>
      <c r="BN182" s="412" t="s">
        <v>197</v>
      </c>
      <c r="BO182" s="412" t="s">
        <v>197</v>
      </c>
      <c r="BP182" s="412" t="s">
        <v>197</v>
      </c>
      <c r="BQ182" s="412" t="s">
        <v>197</v>
      </c>
      <c r="BR182" s="412" t="s">
        <v>197</v>
      </c>
      <c r="BS182" s="412" t="s">
        <v>197</v>
      </c>
      <c r="BT182" s="412" t="s">
        <v>197</v>
      </c>
      <c r="BU182" s="412" t="s">
        <v>197</v>
      </c>
      <c r="BV182" s="412" t="s">
        <v>197</v>
      </c>
      <c r="BW182" s="412" t="s">
        <v>197</v>
      </c>
      <c r="BX182" s="412" t="s">
        <v>197</v>
      </c>
      <c r="BY182" s="412" t="s">
        <v>197</v>
      </c>
      <c r="BZ182" s="412" t="s">
        <v>197</v>
      </c>
      <c r="CA182" s="412" t="s">
        <v>197</v>
      </c>
      <c r="CB182" s="412" t="s">
        <v>197</v>
      </c>
      <c r="CC182" s="412" t="s">
        <v>197</v>
      </c>
      <c r="CD182" s="412" t="s">
        <v>197</v>
      </c>
      <c r="CE182" s="412" t="s">
        <v>197</v>
      </c>
      <c r="CF182" s="412" t="s">
        <v>197</v>
      </c>
      <c r="CG182" s="412" t="s">
        <v>197</v>
      </c>
      <c r="CH182" s="412" t="s">
        <v>197</v>
      </c>
      <c r="CI182" s="412" t="s">
        <v>197</v>
      </c>
      <c r="CJ182" s="412" t="s">
        <v>197</v>
      </c>
      <c r="CK182" s="412" t="s">
        <v>197</v>
      </c>
      <c r="CL182" s="412" t="s">
        <v>197</v>
      </c>
      <c r="CM182" s="412" t="s">
        <v>197</v>
      </c>
      <c r="CN182" s="412" t="s">
        <v>197</v>
      </c>
      <c r="CO182" s="412" t="s">
        <v>197</v>
      </c>
      <c r="CP182" s="412" t="s">
        <v>197</v>
      </c>
      <c r="CQ182" s="412" t="s">
        <v>197</v>
      </c>
      <c r="CR182" s="412" t="s">
        <v>197</v>
      </c>
      <c r="CS182" s="412" t="s">
        <v>197</v>
      </c>
      <c r="CT182" s="412" t="s">
        <v>197</v>
      </c>
      <c r="CU182" s="412" t="s">
        <v>197</v>
      </c>
      <c r="CV182" s="412" t="s">
        <v>197</v>
      </c>
      <c r="CW182" s="412" t="s">
        <v>197</v>
      </c>
      <c r="CX182" s="412" t="s">
        <v>197</v>
      </c>
      <c r="CY182" s="412" t="s">
        <v>197</v>
      </c>
      <c r="CZ182" s="412" t="s">
        <v>197</v>
      </c>
      <c r="DA182" s="412" t="s">
        <v>197</v>
      </c>
      <c r="DB182" s="412" t="s">
        <v>197</v>
      </c>
      <c r="DC182" s="412" t="s">
        <v>197</v>
      </c>
      <c r="DD182" s="412" t="s">
        <v>197</v>
      </c>
      <c r="DE182" s="412" t="s">
        <v>197</v>
      </c>
      <c r="DF182" s="412" t="s">
        <v>197</v>
      </c>
      <c r="DG182" s="412" t="s">
        <v>197</v>
      </c>
      <c r="DH182" s="412" t="s">
        <v>197</v>
      </c>
      <c r="DI182" s="412" t="s">
        <v>197</v>
      </c>
      <c r="DJ182" s="412" t="s">
        <v>197</v>
      </c>
      <c r="DK182" s="412" t="s">
        <v>197</v>
      </c>
      <c r="DL182" s="412" t="s">
        <v>197</v>
      </c>
      <c r="DM182" s="412" t="s">
        <v>197</v>
      </c>
      <c r="DN182" s="412" t="s">
        <v>197</v>
      </c>
      <c r="DO182" s="412" t="s">
        <v>197</v>
      </c>
      <c r="DP182" s="412" t="s">
        <v>197</v>
      </c>
      <c r="DQ182" s="412" t="s">
        <v>197</v>
      </c>
      <c r="DR182" s="412" t="s">
        <v>197</v>
      </c>
      <c r="DS182" s="412" t="s">
        <v>197</v>
      </c>
      <c r="DT182" s="412" t="s">
        <v>197</v>
      </c>
      <c r="DU182" s="412" t="s">
        <v>197</v>
      </c>
      <c r="DV182" s="412" t="s">
        <v>197</v>
      </c>
      <c r="DW182" s="412" t="s">
        <v>197</v>
      </c>
      <c r="DX182" s="412" t="s">
        <v>197</v>
      </c>
      <c r="DY182" s="412" t="s">
        <v>197</v>
      </c>
      <c r="DZ182" s="412" t="s">
        <v>197</v>
      </c>
      <c r="EA182" s="412" t="s">
        <v>197</v>
      </c>
      <c r="EB182" s="412" t="s">
        <v>197</v>
      </c>
      <c r="EC182" s="412" t="s">
        <v>197</v>
      </c>
      <c r="ED182" s="412" t="s">
        <v>197</v>
      </c>
      <c r="EE182" s="412" t="s">
        <v>197</v>
      </c>
      <c r="EF182" s="412" t="s">
        <v>197</v>
      </c>
      <c r="EG182" s="412" t="s">
        <v>197</v>
      </c>
      <c r="EH182" s="412" t="s">
        <v>197</v>
      </c>
      <c r="EI182" s="412" t="s">
        <v>197</v>
      </c>
      <c r="EJ182" s="412" t="s">
        <v>197</v>
      </c>
      <c r="EK182" s="412" t="s">
        <v>197</v>
      </c>
      <c r="EL182" s="412" t="s">
        <v>197</v>
      </c>
      <c r="EM182" s="412" t="s">
        <v>197</v>
      </c>
      <c r="EN182" s="412" t="s">
        <v>197</v>
      </c>
      <c r="EO182" s="412" t="s">
        <v>197</v>
      </c>
      <c r="EP182" s="412" t="s">
        <v>197</v>
      </c>
      <c r="EQ182" s="412" t="s">
        <v>197</v>
      </c>
      <c r="ER182" s="412" t="s">
        <v>197</v>
      </c>
      <c r="ES182" s="412" t="s">
        <v>197</v>
      </c>
      <c r="ET182" s="411">
        <v>42.4</v>
      </c>
      <c r="EU182" s="412" t="s">
        <v>197</v>
      </c>
      <c r="EV182" s="411">
        <v>77.7</v>
      </c>
      <c r="EW182" s="411">
        <v>112.5</v>
      </c>
      <c r="EX182" s="411">
        <v>101.8</v>
      </c>
      <c r="EY182" s="412" t="s">
        <v>197</v>
      </c>
      <c r="EZ182" s="411">
        <v>55.5</v>
      </c>
      <c r="FA182" s="411">
        <v>80.400000000000006</v>
      </c>
      <c r="FB182" s="411">
        <v>70.599999999999994</v>
      </c>
      <c r="FC182" s="412" t="s">
        <v>197</v>
      </c>
      <c r="FD182" s="411">
        <v>65</v>
      </c>
      <c r="FE182" s="411">
        <v>77.5</v>
      </c>
      <c r="FF182" s="411">
        <v>72.2</v>
      </c>
      <c r="FG182" s="412" t="s">
        <v>197</v>
      </c>
      <c r="FH182" s="412" t="s">
        <v>197</v>
      </c>
      <c r="FI182" s="412" t="s">
        <v>197</v>
      </c>
      <c r="FJ182" s="412" t="s">
        <v>197</v>
      </c>
      <c r="FK182" s="412" t="s">
        <v>197</v>
      </c>
      <c r="FL182" s="412" t="s">
        <v>197</v>
      </c>
      <c r="FM182" s="411">
        <v>82.3</v>
      </c>
      <c r="FN182" s="411">
        <v>63.3</v>
      </c>
      <c r="FO182" s="411">
        <v>74.3</v>
      </c>
      <c r="FP182" s="411">
        <v>64.7</v>
      </c>
      <c r="FQ182" s="411">
        <v>88.6</v>
      </c>
      <c r="FR182" s="411">
        <v>80.3</v>
      </c>
      <c r="FS182" s="411">
        <v>108.9</v>
      </c>
      <c r="FT182" s="411">
        <v>69.5</v>
      </c>
      <c r="FU182" s="411">
        <v>94.2</v>
      </c>
      <c r="FV182" s="412" t="s">
        <v>197</v>
      </c>
      <c r="FW182" s="412" t="s">
        <v>197</v>
      </c>
      <c r="FX182" s="411">
        <v>97.9</v>
      </c>
      <c r="FY182" s="411">
        <v>60.3</v>
      </c>
      <c r="FZ182" s="411">
        <v>60.6</v>
      </c>
      <c r="GA182" s="411">
        <v>88</v>
      </c>
      <c r="GB182" s="411">
        <v>80.2</v>
      </c>
      <c r="GC182" s="411">
        <v>81.7</v>
      </c>
      <c r="GD182" s="412" t="s">
        <v>197</v>
      </c>
      <c r="GE182" s="412" t="s">
        <v>197</v>
      </c>
      <c r="GF182" s="412" t="s">
        <v>197</v>
      </c>
      <c r="GG182" s="411">
        <v>93.8</v>
      </c>
      <c r="GH182" s="411">
        <v>79</v>
      </c>
      <c r="GI182" s="411">
        <v>79.099999999999994</v>
      </c>
      <c r="GJ182" s="412" t="s">
        <v>197</v>
      </c>
      <c r="GK182" s="412" t="s">
        <v>197</v>
      </c>
      <c r="GL182" s="412" t="s">
        <v>197</v>
      </c>
      <c r="GM182" s="411">
        <v>63</v>
      </c>
      <c r="GN182" s="411">
        <v>34.9</v>
      </c>
      <c r="GO182" s="411">
        <v>44.9</v>
      </c>
      <c r="GP182" s="412" t="s">
        <v>197</v>
      </c>
      <c r="GQ182" s="412" t="s">
        <v>197</v>
      </c>
      <c r="GR182" s="412" t="s">
        <v>197</v>
      </c>
      <c r="GS182" s="411">
        <v>23.5</v>
      </c>
      <c r="GT182" s="411">
        <v>51.9</v>
      </c>
      <c r="GU182" s="411">
        <v>46.2</v>
      </c>
      <c r="GV182" s="412" t="s">
        <v>197</v>
      </c>
      <c r="GW182" s="412" t="s">
        <v>197</v>
      </c>
      <c r="GX182" s="412" t="s">
        <v>197</v>
      </c>
      <c r="GY182" s="411">
        <v>82.3</v>
      </c>
      <c r="GZ182" s="411">
        <v>152</v>
      </c>
      <c r="HA182" s="411">
        <v>118</v>
      </c>
      <c r="HB182" s="411">
        <v>98</v>
      </c>
      <c r="HC182" s="411">
        <v>125.5</v>
      </c>
      <c r="HD182" s="411">
        <v>117.1</v>
      </c>
      <c r="HE182" s="411">
        <v>8.3000000000000007</v>
      </c>
      <c r="HF182" s="411">
        <v>53.7</v>
      </c>
      <c r="HG182" s="411">
        <v>51.2</v>
      </c>
      <c r="HH182" s="412" t="s">
        <v>197</v>
      </c>
      <c r="HI182" s="412" t="s">
        <v>197</v>
      </c>
      <c r="HJ182" s="412" t="s">
        <v>197</v>
      </c>
      <c r="HK182" s="412" t="s">
        <v>197</v>
      </c>
      <c r="HL182" s="412" t="s">
        <v>197</v>
      </c>
      <c r="HM182" s="412" t="s">
        <v>197</v>
      </c>
      <c r="HN182" s="412" t="s">
        <v>197</v>
      </c>
      <c r="HO182" s="412" t="s">
        <v>197</v>
      </c>
      <c r="HP182" s="412" t="s">
        <v>197</v>
      </c>
      <c r="HQ182" s="412" t="s">
        <v>197</v>
      </c>
      <c r="HR182" s="412" t="s">
        <v>197</v>
      </c>
      <c r="HS182" s="412" t="s">
        <v>197</v>
      </c>
      <c r="HT182" s="412" t="s">
        <v>197</v>
      </c>
      <c r="HU182" s="411">
        <v>49.3</v>
      </c>
      <c r="HV182" s="411">
        <v>69</v>
      </c>
      <c r="HW182" s="411">
        <v>68</v>
      </c>
      <c r="HX182" s="412" t="s">
        <v>197</v>
      </c>
      <c r="HY182" s="412" t="s">
        <v>197</v>
      </c>
      <c r="HZ182" s="411">
        <v>362.1</v>
      </c>
      <c r="IA182" s="412" t="s">
        <v>197</v>
      </c>
      <c r="IB182" s="412" t="s">
        <v>197</v>
      </c>
      <c r="IC182" s="412" t="s">
        <v>197</v>
      </c>
      <c r="ID182" s="411">
        <v>1286.5</v>
      </c>
      <c r="IE182" s="412" t="s">
        <v>197</v>
      </c>
      <c r="IF182" s="412" t="s">
        <v>197</v>
      </c>
      <c r="IG182" s="412" t="s">
        <v>197</v>
      </c>
      <c r="IH182" s="411">
        <v>92.6</v>
      </c>
      <c r="II182" s="412" t="s">
        <v>197</v>
      </c>
      <c r="IJ182" s="412" t="s">
        <v>197</v>
      </c>
      <c r="IK182" s="412" t="s">
        <v>197</v>
      </c>
      <c r="IL182" s="412" t="s">
        <v>197</v>
      </c>
      <c r="IM182" s="412" t="s">
        <v>197</v>
      </c>
      <c r="IN182" s="412" t="s">
        <v>197</v>
      </c>
      <c r="IO182" s="412" t="s">
        <v>197</v>
      </c>
      <c r="IP182" s="412" t="s">
        <v>197</v>
      </c>
      <c r="IQ182" s="411">
        <v>65.599999999999994</v>
      </c>
      <c r="IR182" s="411">
        <v>50</v>
      </c>
      <c r="IS182" s="411">
        <v>124</v>
      </c>
      <c r="IT182" s="411">
        <v>96.7</v>
      </c>
      <c r="IU182" s="412" t="s">
        <v>197</v>
      </c>
      <c r="IV182" s="412" t="s">
        <v>197</v>
      </c>
      <c r="IW182" s="412" t="s">
        <v>197</v>
      </c>
      <c r="IX182" s="412" t="s">
        <v>197</v>
      </c>
      <c r="IY182" s="412" t="s">
        <v>197</v>
      </c>
      <c r="IZ182" s="412" t="s">
        <v>197</v>
      </c>
      <c r="JA182" s="412" t="s">
        <v>197</v>
      </c>
      <c r="JB182" s="412" t="s">
        <v>197</v>
      </c>
      <c r="JC182" s="412" t="s">
        <v>197</v>
      </c>
      <c r="JD182" s="412" t="s">
        <v>197</v>
      </c>
      <c r="JE182" s="412" t="s">
        <v>197</v>
      </c>
      <c r="JF182" s="49" t="s">
        <v>87</v>
      </c>
      <c r="JG182" s="49" t="s">
        <v>87</v>
      </c>
      <c r="JH182" s="49" t="s">
        <v>87</v>
      </c>
      <c r="JI182" s="49">
        <v>156</v>
      </c>
      <c r="JJ182" s="49">
        <v>70.7</v>
      </c>
      <c r="JK182" s="49">
        <v>64.599999999999994</v>
      </c>
      <c r="JL182" s="49">
        <v>75.400000000000006</v>
      </c>
      <c r="JM182" s="49">
        <v>100.3</v>
      </c>
      <c r="JN182" s="49">
        <v>89.4</v>
      </c>
      <c r="JO182" s="49" t="s">
        <v>87</v>
      </c>
    </row>
    <row r="183" spans="1:275">
      <c r="A183" s="45"/>
      <c r="B183" s="46" t="s">
        <v>1899</v>
      </c>
      <c r="C183" s="300" t="s">
        <v>1396</v>
      </c>
      <c r="D183" s="46" t="s">
        <v>109</v>
      </c>
      <c r="E183" s="300" t="s">
        <v>21</v>
      </c>
      <c r="F183" s="47" t="s">
        <v>197</v>
      </c>
      <c r="G183" s="47" t="s">
        <v>197</v>
      </c>
      <c r="H183" s="411">
        <v>97.1</v>
      </c>
      <c r="I183" s="411">
        <v>102.6</v>
      </c>
      <c r="J183" s="411">
        <v>122.7</v>
      </c>
      <c r="K183" s="411">
        <v>129</v>
      </c>
      <c r="L183" s="411">
        <v>56</v>
      </c>
      <c r="M183" s="411">
        <v>111.5</v>
      </c>
      <c r="N183" s="411">
        <v>138.6</v>
      </c>
      <c r="O183" s="412" t="s">
        <v>197</v>
      </c>
      <c r="P183" s="411">
        <v>108.9</v>
      </c>
      <c r="Q183" s="411">
        <v>171.4</v>
      </c>
      <c r="R183" s="411">
        <v>147.6</v>
      </c>
      <c r="S183" s="411">
        <v>79.5</v>
      </c>
      <c r="T183" s="411">
        <v>31</v>
      </c>
      <c r="U183" s="411">
        <v>48.7</v>
      </c>
      <c r="V183" s="412" t="s">
        <v>197</v>
      </c>
      <c r="W183" s="411">
        <v>65</v>
      </c>
      <c r="X183" s="412" t="s">
        <v>197</v>
      </c>
      <c r="Y183" s="411">
        <v>83.8</v>
      </c>
      <c r="Z183" s="411">
        <v>93</v>
      </c>
      <c r="AA183" s="411">
        <v>69.900000000000006</v>
      </c>
      <c r="AB183" s="411">
        <v>60.4</v>
      </c>
      <c r="AC183" s="411">
        <v>201.5</v>
      </c>
      <c r="AD183" s="411">
        <v>158.1</v>
      </c>
      <c r="AE183" s="411">
        <v>102.8</v>
      </c>
      <c r="AF183" s="411">
        <v>155.19999999999999</v>
      </c>
      <c r="AG183" s="411">
        <v>48.1</v>
      </c>
      <c r="AH183" s="411">
        <v>124.1</v>
      </c>
      <c r="AI183" s="412" t="s">
        <v>197</v>
      </c>
      <c r="AJ183" s="412" t="s">
        <v>197</v>
      </c>
      <c r="AK183" s="411">
        <v>63.1</v>
      </c>
      <c r="AL183" s="412" t="s">
        <v>197</v>
      </c>
      <c r="AM183" s="412" t="s">
        <v>197</v>
      </c>
      <c r="AN183" s="411">
        <v>9.3000000000000007</v>
      </c>
      <c r="AO183" s="411">
        <v>162.5</v>
      </c>
      <c r="AP183" s="411">
        <v>161</v>
      </c>
      <c r="AQ183" s="411">
        <v>369.9</v>
      </c>
      <c r="AR183" s="411">
        <v>42</v>
      </c>
      <c r="AS183" s="412" t="s">
        <v>197</v>
      </c>
      <c r="AT183" s="411">
        <v>118.7</v>
      </c>
      <c r="AU183" s="412" t="s">
        <v>197</v>
      </c>
      <c r="AV183" s="411">
        <v>67.400000000000006</v>
      </c>
      <c r="AW183" s="412" t="s">
        <v>197</v>
      </c>
      <c r="AX183" s="412" t="s">
        <v>197</v>
      </c>
      <c r="AY183" s="412" t="s">
        <v>197</v>
      </c>
      <c r="AZ183" s="411">
        <v>87.3</v>
      </c>
      <c r="BA183" s="411">
        <v>110.4</v>
      </c>
      <c r="BB183" s="411">
        <v>109.4</v>
      </c>
      <c r="BC183" s="411">
        <v>107.6</v>
      </c>
      <c r="BD183" s="411">
        <v>90.2</v>
      </c>
      <c r="BE183" s="411">
        <v>93.9</v>
      </c>
      <c r="BF183" s="411">
        <v>94.1</v>
      </c>
      <c r="BG183" s="411">
        <v>113.6</v>
      </c>
      <c r="BH183" s="411">
        <v>112.3</v>
      </c>
      <c r="BI183" s="411">
        <v>55.5</v>
      </c>
      <c r="BJ183" s="411">
        <v>217.2</v>
      </c>
      <c r="BK183" s="411">
        <v>134.1</v>
      </c>
      <c r="BL183" s="411">
        <v>37.799999999999997</v>
      </c>
      <c r="BM183" s="411">
        <v>197.4</v>
      </c>
      <c r="BN183" s="411">
        <v>154.9</v>
      </c>
      <c r="BO183" s="412" t="s">
        <v>197</v>
      </c>
      <c r="BP183" s="411">
        <v>142.30000000000001</v>
      </c>
      <c r="BQ183" s="411">
        <v>125.9</v>
      </c>
      <c r="BR183" s="411">
        <v>65.8</v>
      </c>
      <c r="BS183" s="411">
        <v>119.4</v>
      </c>
      <c r="BT183" s="411">
        <v>94.8</v>
      </c>
      <c r="BU183" s="411">
        <v>265.5</v>
      </c>
      <c r="BV183" s="411">
        <v>203.1</v>
      </c>
      <c r="BW183" s="411">
        <v>222</v>
      </c>
      <c r="BX183" s="411">
        <v>89</v>
      </c>
      <c r="BY183" s="411">
        <v>123.6</v>
      </c>
      <c r="BZ183" s="411">
        <v>101.6</v>
      </c>
      <c r="CA183" s="411">
        <v>83.3</v>
      </c>
      <c r="CB183" s="411">
        <v>108</v>
      </c>
      <c r="CC183" s="411">
        <v>98.5</v>
      </c>
      <c r="CD183" s="411">
        <v>13.4</v>
      </c>
      <c r="CE183" s="411">
        <v>27.6</v>
      </c>
      <c r="CF183" s="411">
        <v>20.7</v>
      </c>
      <c r="CG183" s="412" t="s">
        <v>197</v>
      </c>
      <c r="CH183" s="412" t="s">
        <v>197</v>
      </c>
      <c r="CI183" s="412" t="s">
        <v>197</v>
      </c>
      <c r="CJ183" s="411">
        <v>49.1</v>
      </c>
      <c r="CK183" s="411">
        <v>144.6</v>
      </c>
      <c r="CL183" s="411">
        <v>105.8</v>
      </c>
      <c r="CM183" s="412" t="s">
        <v>197</v>
      </c>
      <c r="CN183" s="412" t="s">
        <v>197</v>
      </c>
      <c r="CO183" s="412" t="s">
        <v>197</v>
      </c>
      <c r="CP183" s="412" t="s">
        <v>197</v>
      </c>
      <c r="CQ183" s="412" t="s">
        <v>197</v>
      </c>
      <c r="CR183" s="412" t="s">
        <v>197</v>
      </c>
      <c r="CS183" s="412" t="s">
        <v>197</v>
      </c>
      <c r="CT183" s="412" t="s">
        <v>197</v>
      </c>
      <c r="CU183" s="412" t="s">
        <v>197</v>
      </c>
      <c r="CV183" s="412" t="s">
        <v>197</v>
      </c>
      <c r="CW183" s="411">
        <v>74.099999999999994</v>
      </c>
      <c r="CX183" s="411">
        <v>125.9</v>
      </c>
      <c r="CY183" s="411">
        <v>103.6</v>
      </c>
      <c r="CZ183" s="411">
        <v>126.2</v>
      </c>
      <c r="DA183" s="411">
        <v>92.3</v>
      </c>
      <c r="DB183" s="411">
        <v>105.2</v>
      </c>
      <c r="DC183" s="411">
        <v>101.3</v>
      </c>
      <c r="DD183" s="411">
        <v>148.4</v>
      </c>
      <c r="DE183" s="411">
        <v>214.7</v>
      </c>
      <c r="DF183" s="411">
        <v>173.6</v>
      </c>
      <c r="DG183" s="411">
        <v>74.599999999999994</v>
      </c>
      <c r="DH183" s="411">
        <v>61.8</v>
      </c>
      <c r="DI183" s="411">
        <v>66.099999999999994</v>
      </c>
      <c r="DJ183" s="411">
        <v>71.099999999999994</v>
      </c>
      <c r="DK183" s="411">
        <v>153.30000000000001</v>
      </c>
      <c r="DL183" s="411">
        <v>115.8</v>
      </c>
      <c r="DM183" s="411">
        <v>48.3</v>
      </c>
      <c r="DN183" s="411">
        <v>130.5</v>
      </c>
      <c r="DO183" s="411">
        <v>100.2</v>
      </c>
      <c r="DP183" s="412" t="s">
        <v>197</v>
      </c>
      <c r="DQ183" s="412" t="s">
        <v>197</v>
      </c>
      <c r="DR183" s="412" t="s">
        <v>197</v>
      </c>
      <c r="DS183" s="412" t="s">
        <v>197</v>
      </c>
      <c r="DT183" s="412" t="s">
        <v>197</v>
      </c>
      <c r="DU183" s="412" t="s">
        <v>197</v>
      </c>
      <c r="DV183" s="411">
        <v>89</v>
      </c>
      <c r="DW183" s="411">
        <v>149.1</v>
      </c>
      <c r="DX183" s="411">
        <v>128.80000000000001</v>
      </c>
      <c r="DY183" s="411">
        <v>110.8</v>
      </c>
      <c r="DZ183" s="411">
        <v>358.2</v>
      </c>
      <c r="EA183" s="411">
        <v>220.4</v>
      </c>
      <c r="EB183" s="411">
        <v>26.8</v>
      </c>
      <c r="EC183" s="411">
        <v>82.2</v>
      </c>
      <c r="ED183" s="411">
        <v>67.3</v>
      </c>
      <c r="EE183" s="411">
        <v>57.5</v>
      </c>
      <c r="EF183" s="411">
        <v>32.6</v>
      </c>
      <c r="EG183" s="411">
        <v>256.3</v>
      </c>
      <c r="EH183" s="411">
        <v>163.19999999999999</v>
      </c>
      <c r="EI183" s="411">
        <v>90.1</v>
      </c>
      <c r="EJ183" s="411">
        <v>127.8</v>
      </c>
      <c r="EK183" s="411">
        <v>114.4</v>
      </c>
      <c r="EL183" s="412" t="s">
        <v>197</v>
      </c>
      <c r="EM183" s="411">
        <v>30</v>
      </c>
      <c r="EN183" s="411">
        <v>52.2</v>
      </c>
      <c r="EO183" s="411">
        <v>41</v>
      </c>
      <c r="EP183" s="412" t="s">
        <v>197</v>
      </c>
      <c r="EQ183" s="412" t="s">
        <v>197</v>
      </c>
      <c r="ER183" s="412" t="s">
        <v>197</v>
      </c>
      <c r="ES183" s="412" t="s">
        <v>197</v>
      </c>
      <c r="ET183" s="411">
        <v>70.2</v>
      </c>
      <c r="EU183" s="412" t="s">
        <v>197</v>
      </c>
      <c r="EV183" s="411">
        <v>82.7</v>
      </c>
      <c r="EW183" s="411">
        <v>104.4</v>
      </c>
      <c r="EX183" s="411">
        <v>97.7</v>
      </c>
      <c r="EY183" s="412" t="s">
        <v>197</v>
      </c>
      <c r="EZ183" s="411">
        <v>74.2</v>
      </c>
      <c r="FA183" s="411">
        <v>76</v>
      </c>
      <c r="FB183" s="411">
        <v>75.3</v>
      </c>
      <c r="FC183" s="412" t="s">
        <v>197</v>
      </c>
      <c r="FD183" s="411">
        <v>34.9</v>
      </c>
      <c r="FE183" s="411">
        <v>124.5</v>
      </c>
      <c r="FF183" s="411">
        <v>86.5</v>
      </c>
      <c r="FG183" s="411">
        <v>37.200000000000003</v>
      </c>
      <c r="FH183" s="411">
        <v>168.4</v>
      </c>
      <c r="FI183" s="411">
        <v>76.099999999999994</v>
      </c>
      <c r="FJ183" s="412" t="s">
        <v>197</v>
      </c>
      <c r="FK183" s="412" t="s">
        <v>197</v>
      </c>
      <c r="FL183" s="412" t="s">
        <v>197</v>
      </c>
      <c r="FM183" s="411">
        <v>41.1</v>
      </c>
      <c r="FN183" s="411">
        <v>97</v>
      </c>
      <c r="FO183" s="411">
        <v>64.7</v>
      </c>
      <c r="FP183" s="411">
        <v>98.6</v>
      </c>
      <c r="FQ183" s="411">
        <v>83.6</v>
      </c>
      <c r="FR183" s="411">
        <v>88.8</v>
      </c>
      <c r="FS183" s="411">
        <v>24</v>
      </c>
      <c r="FT183" s="411">
        <v>50.9</v>
      </c>
      <c r="FU183" s="411">
        <v>34.1</v>
      </c>
      <c r="FV183" s="411">
        <v>95.8</v>
      </c>
      <c r="FW183" s="411">
        <v>26.4</v>
      </c>
      <c r="FX183" s="411">
        <v>63.5</v>
      </c>
      <c r="FY183" s="411">
        <v>84.3</v>
      </c>
      <c r="FZ183" s="411">
        <v>84.1</v>
      </c>
      <c r="GA183" s="411">
        <v>106.9</v>
      </c>
      <c r="GB183" s="411">
        <v>111.3</v>
      </c>
      <c r="GC183" s="411">
        <v>110.5</v>
      </c>
      <c r="GD183" s="411">
        <v>43.3</v>
      </c>
      <c r="GE183" s="411">
        <v>104.2</v>
      </c>
      <c r="GF183" s="411">
        <v>64.400000000000006</v>
      </c>
      <c r="GG183" s="411">
        <v>71.8</v>
      </c>
      <c r="GH183" s="411">
        <v>61.3</v>
      </c>
      <c r="GI183" s="411">
        <v>61.4</v>
      </c>
      <c r="GJ183" s="412" t="s">
        <v>197</v>
      </c>
      <c r="GK183" s="412" t="s">
        <v>197</v>
      </c>
      <c r="GL183" s="412" t="s">
        <v>197</v>
      </c>
      <c r="GM183" s="412" t="s">
        <v>197</v>
      </c>
      <c r="GN183" s="412" t="s">
        <v>197</v>
      </c>
      <c r="GO183" s="412" t="s">
        <v>197</v>
      </c>
      <c r="GP183" s="411">
        <v>40.6</v>
      </c>
      <c r="GQ183" s="411">
        <v>156.1</v>
      </c>
      <c r="GR183" s="411">
        <v>114.7</v>
      </c>
      <c r="GS183" s="411">
        <v>16.399999999999999</v>
      </c>
      <c r="GT183" s="411">
        <v>47.4</v>
      </c>
      <c r="GU183" s="411">
        <v>41.1</v>
      </c>
      <c r="GV183" s="411">
        <v>157.19999999999999</v>
      </c>
      <c r="GW183" s="411">
        <v>499.8</v>
      </c>
      <c r="GX183" s="411">
        <v>358.9</v>
      </c>
      <c r="GY183" s="411">
        <v>95.6</v>
      </c>
      <c r="GZ183" s="411">
        <v>121.6</v>
      </c>
      <c r="HA183" s="411">
        <v>108.9</v>
      </c>
      <c r="HB183" s="411">
        <v>121.1</v>
      </c>
      <c r="HC183" s="411">
        <v>152.69999999999999</v>
      </c>
      <c r="HD183" s="411">
        <v>143.1</v>
      </c>
      <c r="HE183" s="411">
        <v>11.7</v>
      </c>
      <c r="HF183" s="411">
        <v>128.4</v>
      </c>
      <c r="HG183" s="411">
        <v>122.2</v>
      </c>
      <c r="HH183" s="412" t="s">
        <v>197</v>
      </c>
      <c r="HI183" s="412" t="s">
        <v>197</v>
      </c>
      <c r="HJ183" s="412" t="s">
        <v>197</v>
      </c>
      <c r="HK183" s="412" t="s">
        <v>197</v>
      </c>
      <c r="HL183" s="412" t="s">
        <v>197</v>
      </c>
      <c r="HM183" s="412" t="s">
        <v>197</v>
      </c>
      <c r="HN183" s="412" t="s">
        <v>197</v>
      </c>
      <c r="HO183" s="411">
        <v>151.30000000000001</v>
      </c>
      <c r="HP183" s="411">
        <v>213.1</v>
      </c>
      <c r="HQ183" s="411">
        <v>181.9</v>
      </c>
      <c r="HR183" s="412" t="s">
        <v>197</v>
      </c>
      <c r="HS183" s="412" t="s">
        <v>197</v>
      </c>
      <c r="HT183" s="412" t="s">
        <v>197</v>
      </c>
      <c r="HU183" s="411">
        <v>19</v>
      </c>
      <c r="HV183" s="411">
        <v>88.2</v>
      </c>
      <c r="HW183" s="411">
        <v>84.7</v>
      </c>
      <c r="HX183" s="412" t="s">
        <v>197</v>
      </c>
      <c r="HY183" s="412" t="s">
        <v>197</v>
      </c>
      <c r="HZ183" s="411">
        <v>309</v>
      </c>
      <c r="IA183" s="412" t="s">
        <v>197</v>
      </c>
      <c r="IB183" s="412" t="s">
        <v>197</v>
      </c>
      <c r="IC183" s="412" t="s">
        <v>197</v>
      </c>
      <c r="ID183" s="411">
        <v>473.9</v>
      </c>
      <c r="IE183" s="412" t="s">
        <v>197</v>
      </c>
      <c r="IF183" s="412" t="s">
        <v>197</v>
      </c>
      <c r="IG183" s="412" t="s">
        <v>197</v>
      </c>
      <c r="IH183" s="411">
        <v>95.8</v>
      </c>
      <c r="II183" s="412" t="s">
        <v>197</v>
      </c>
      <c r="IJ183" s="412" t="s">
        <v>197</v>
      </c>
      <c r="IK183" s="412" t="s">
        <v>197</v>
      </c>
      <c r="IL183" s="412" t="s">
        <v>197</v>
      </c>
      <c r="IM183" s="412" t="s">
        <v>197</v>
      </c>
      <c r="IN183" s="412" t="s">
        <v>197</v>
      </c>
      <c r="IO183" s="412" t="s">
        <v>197</v>
      </c>
      <c r="IP183" s="412" t="s">
        <v>197</v>
      </c>
      <c r="IQ183" s="411">
        <v>58.5</v>
      </c>
      <c r="IR183" s="411">
        <v>84.1</v>
      </c>
      <c r="IS183" s="411">
        <v>56.2</v>
      </c>
      <c r="IT183" s="411">
        <v>66.5</v>
      </c>
      <c r="IU183" s="411">
        <v>50.1</v>
      </c>
      <c r="IV183" s="411">
        <v>39.9</v>
      </c>
      <c r="IW183" s="411">
        <v>42</v>
      </c>
      <c r="IX183" s="412" t="s">
        <v>197</v>
      </c>
      <c r="IY183" s="412" t="s">
        <v>197</v>
      </c>
      <c r="IZ183" s="412" t="s">
        <v>197</v>
      </c>
      <c r="JA183" s="412" t="s">
        <v>197</v>
      </c>
      <c r="JB183" s="412" t="s">
        <v>197</v>
      </c>
      <c r="JC183" s="411">
        <v>58.3</v>
      </c>
      <c r="JD183" s="411">
        <v>109.2</v>
      </c>
      <c r="JE183" s="411">
        <v>97.6</v>
      </c>
      <c r="JF183" s="48" t="s">
        <v>87</v>
      </c>
      <c r="JG183" s="48" t="s">
        <v>87</v>
      </c>
      <c r="JH183" s="48">
        <v>38.6</v>
      </c>
      <c r="JI183" s="48">
        <v>74.099999999999994</v>
      </c>
      <c r="JJ183" s="48">
        <v>78.5</v>
      </c>
      <c r="JK183" s="48">
        <v>67</v>
      </c>
      <c r="JL183" s="48">
        <v>80.599999999999994</v>
      </c>
      <c r="JM183" s="48">
        <v>88.6</v>
      </c>
      <c r="JN183" s="48">
        <v>80.900000000000006</v>
      </c>
      <c r="JO183" s="48">
        <v>227.2</v>
      </c>
    </row>
    <row r="184" spans="1:275">
      <c r="A184" s="45"/>
      <c r="B184" s="46" t="s">
        <v>1900</v>
      </c>
      <c r="C184" s="300" t="s">
        <v>1397</v>
      </c>
      <c r="D184" s="46" t="s">
        <v>109</v>
      </c>
      <c r="E184" s="300" t="s">
        <v>21</v>
      </c>
      <c r="F184" s="47" t="s">
        <v>197</v>
      </c>
      <c r="G184" s="47" t="s">
        <v>197</v>
      </c>
      <c r="H184" s="411">
        <v>82.5</v>
      </c>
      <c r="I184" s="411">
        <v>84</v>
      </c>
      <c r="J184" s="411">
        <v>93.3</v>
      </c>
      <c r="K184" s="412" t="s">
        <v>197</v>
      </c>
      <c r="L184" s="412" t="s">
        <v>197</v>
      </c>
      <c r="M184" s="412" t="s">
        <v>197</v>
      </c>
      <c r="N184" s="412" t="s">
        <v>197</v>
      </c>
      <c r="O184" s="412" t="s">
        <v>197</v>
      </c>
      <c r="P184" s="412" t="s">
        <v>197</v>
      </c>
      <c r="Q184" s="412" t="s">
        <v>197</v>
      </c>
      <c r="R184" s="412" t="s">
        <v>197</v>
      </c>
      <c r="S184" s="412" t="s">
        <v>197</v>
      </c>
      <c r="T184" s="412" t="s">
        <v>197</v>
      </c>
      <c r="U184" s="412" t="s">
        <v>197</v>
      </c>
      <c r="V184" s="412" t="s">
        <v>197</v>
      </c>
      <c r="W184" s="412" t="s">
        <v>197</v>
      </c>
      <c r="X184" s="412" t="s">
        <v>197</v>
      </c>
      <c r="Y184" s="412" t="s">
        <v>197</v>
      </c>
      <c r="Z184" s="412" t="s">
        <v>197</v>
      </c>
      <c r="AA184" s="412" t="s">
        <v>197</v>
      </c>
      <c r="AB184" s="412" t="s">
        <v>197</v>
      </c>
      <c r="AC184" s="412" t="s">
        <v>197</v>
      </c>
      <c r="AD184" s="412" t="s">
        <v>197</v>
      </c>
      <c r="AE184" s="412" t="s">
        <v>197</v>
      </c>
      <c r="AF184" s="412" t="s">
        <v>197</v>
      </c>
      <c r="AG184" s="412" t="s">
        <v>197</v>
      </c>
      <c r="AH184" s="412" t="s">
        <v>197</v>
      </c>
      <c r="AI184" s="412" t="s">
        <v>197</v>
      </c>
      <c r="AJ184" s="412" t="s">
        <v>197</v>
      </c>
      <c r="AK184" s="412" t="s">
        <v>197</v>
      </c>
      <c r="AL184" s="412" t="s">
        <v>197</v>
      </c>
      <c r="AM184" s="412" t="s">
        <v>197</v>
      </c>
      <c r="AN184" s="412" t="s">
        <v>197</v>
      </c>
      <c r="AO184" s="412" t="s">
        <v>197</v>
      </c>
      <c r="AP184" s="412" t="s">
        <v>197</v>
      </c>
      <c r="AQ184" s="412" t="s">
        <v>197</v>
      </c>
      <c r="AR184" s="412" t="s">
        <v>197</v>
      </c>
      <c r="AS184" s="412" t="s">
        <v>197</v>
      </c>
      <c r="AT184" s="412" t="s">
        <v>197</v>
      </c>
      <c r="AU184" s="412" t="s">
        <v>197</v>
      </c>
      <c r="AV184" s="412" t="s">
        <v>197</v>
      </c>
      <c r="AW184" s="412" t="s">
        <v>197</v>
      </c>
      <c r="AX184" s="411">
        <v>872.7</v>
      </c>
      <c r="AY184" s="412" t="s">
        <v>197</v>
      </c>
      <c r="AZ184" s="411">
        <v>41.4</v>
      </c>
      <c r="BA184" s="411">
        <v>62.3</v>
      </c>
      <c r="BB184" s="411">
        <v>61.4</v>
      </c>
      <c r="BC184" s="411">
        <v>25.8</v>
      </c>
      <c r="BD184" s="411">
        <v>90.3</v>
      </c>
      <c r="BE184" s="411">
        <v>76.7</v>
      </c>
      <c r="BF184" s="411">
        <v>23.8</v>
      </c>
      <c r="BG184" s="411">
        <v>48.4</v>
      </c>
      <c r="BH184" s="411">
        <v>46.7</v>
      </c>
      <c r="BI184" s="412" t="s">
        <v>197</v>
      </c>
      <c r="BJ184" s="412" t="s">
        <v>197</v>
      </c>
      <c r="BK184" s="412" t="s">
        <v>197</v>
      </c>
      <c r="BL184" s="412" t="s">
        <v>197</v>
      </c>
      <c r="BM184" s="412" t="s">
        <v>197</v>
      </c>
      <c r="BN184" s="412" t="s">
        <v>197</v>
      </c>
      <c r="BO184" s="412" t="s">
        <v>197</v>
      </c>
      <c r="BP184" s="412" t="s">
        <v>197</v>
      </c>
      <c r="BQ184" s="412" t="s">
        <v>197</v>
      </c>
      <c r="BR184" s="412" t="s">
        <v>197</v>
      </c>
      <c r="BS184" s="412" t="s">
        <v>197</v>
      </c>
      <c r="BT184" s="412" t="s">
        <v>197</v>
      </c>
      <c r="BU184" s="412" t="s">
        <v>197</v>
      </c>
      <c r="BV184" s="412" t="s">
        <v>197</v>
      </c>
      <c r="BW184" s="412" t="s">
        <v>197</v>
      </c>
      <c r="BX184" s="412" t="s">
        <v>197</v>
      </c>
      <c r="BY184" s="412" t="s">
        <v>197</v>
      </c>
      <c r="BZ184" s="412" t="s">
        <v>197</v>
      </c>
      <c r="CA184" s="412" t="s">
        <v>197</v>
      </c>
      <c r="CB184" s="412" t="s">
        <v>197</v>
      </c>
      <c r="CC184" s="412" t="s">
        <v>197</v>
      </c>
      <c r="CD184" s="412" t="s">
        <v>197</v>
      </c>
      <c r="CE184" s="412" t="s">
        <v>197</v>
      </c>
      <c r="CF184" s="412" t="s">
        <v>197</v>
      </c>
      <c r="CG184" s="412" t="s">
        <v>197</v>
      </c>
      <c r="CH184" s="412" t="s">
        <v>197</v>
      </c>
      <c r="CI184" s="412" t="s">
        <v>197</v>
      </c>
      <c r="CJ184" s="412" t="s">
        <v>197</v>
      </c>
      <c r="CK184" s="412" t="s">
        <v>197</v>
      </c>
      <c r="CL184" s="412" t="s">
        <v>197</v>
      </c>
      <c r="CM184" s="412" t="s">
        <v>197</v>
      </c>
      <c r="CN184" s="412" t="s">
        <v>197</v>
      </c>
      <c r="CO184" s="412" t="s">
        <v>197</v>
      </c>
      <c r="CP184" s="412" t="s">
        <v>197</v>
      </c>
      <c r="CQ184" s="412" t="s">
        <v>197</v>
      </c>
      <c r="CR184" s="412" t="s">
        <v>197</v>
      </c>
      <c r="CS184" s="412" t="s">
        <v>197</v>
      </c>
      <c r="CT184" s="412" t="s">
        <v>197</v>
      </c>
      <c r="CU184" s="412" t="s">
        <v>197</v>
      </c>
      <c r="CV184" s="412" t="s">
        <v>197</v>
      </c>
      <c r="CW184" s="412" t="s">
        <v>197</v>
      </c>
      <c r="CX184" s="412" t="s">
        <v>197</v>
      </c>
      <c r="CY184" s="412" t="s">
        <v>197</v>
      </c>
      <c r="CZ184" s="412" t="s">
        <v>197</v>
      </c>
      <c r="DA184" s="412" t="s">
        <v>197</v>
      </c>
      <c r="DB184" s="412" t="s">
        <v>197</v>
      </c>
      <c r="DC184" s="412" t="s">
        <v>197</v>
      </c>
      <c r="DD184" s="412" t="s">
        <v>197</v>
      </c>
      <c r="DE184" s="412" t="s">
        <v>197</v>
      </c>
      <c r="DF184" s="412" t="s">
        <v>197</v>
      </c>
      <c r="DG184" s="412" t="s">
        <v>197</v>
      </c>
      <c r="DH184" s="412" t="s">
        <v>197</v>
      </c>
      <c r="DI184" s="412" t="s">
        <v>197</v>
      </c>
      <c r="DJ184" s="412" t="s">
        <v>197</v>
      </c>
      <c r="DK184" s="412" t="s">
        <v>197</v>
      </c>
      <c r="DL184" s="412" t="s">
        <v>197</v>
      </c>
      <c r="DM184" s="412" t="s">
        <v>197</v>
      </c>
      <c r="DN184" s="412" t="s">
        <v>197</v>
      </c>
      <c r="DO184" s="412" t="s">
        <v>197</v>
      </c>
      <c r="DP184" s="412" t="s">
        <v>197</v>
      </c>
      <c r="DQ184" s="412" t="s">
        <v>197</v>
      </c>
      <c r="DR184" s="412" t="s">
        <v>197</v>
      </c>
      <c r="DS184" s="412" t="s">
        <v>197</v>
      </c>
      <c r="DT184" s="412" t="s">
        <v>197</v>
      </c>
      <c r="DU184" s="412" t="s">
        <v>197</v>
      </c>
      <c r="DV184" s="412" t="s">
        <v>197</v>
      </c>
      <c r="DW184" s="412" t="s">
        <v>197</v>
      </c>
      <c r="DX184" s="412" t="s">
        <v>197</v>
      </c>
      <c r="DY184" s="412" t="s">
        <v>197</v>
      </c>
      <c r="DZ184" s="412" t="s">
        <v>197</v>
      </c>
      <c r="EA184" s="412" t="s">
        <v>197</v>
      </c>
      <c r="EB184" s="412" t="s">
        <v>197</v>
      </c>
      <c r="EC184" s="412" t="s">
        <v>197</v>
      </c>
      <c r="ED184" s="412" t="s">
        <v>197</v>
      </c>
      <c r="EE184" s="412" t="s">
        <v>197</v>
      </c>
      <c r="EF184" s="412" t="s">
        <v>197</v>
      </c>
      <c r="EG184" s="412" t="s">
        <v>197</v>
      </c>
      <c r="EH184" s="412" t="s">
        <v>197</v>
      </c>
      <c r="EI184" s="412" t="s">
        <v>197</v>
      </c>
      <c r="EJ184" s="412" t="s">
        <v>197</v>
      </c>
      <c r="EK184" s="412" t="s">
        <v>197</v>
      </c>
      <c r="EL184" s="412" t="s">
        <v>197</v>
      </c>
      <c r="EM184" s="412" t="s">
        <v>197</v>
      </c>
      <c r="EN184" s="412" t="s">
        <v>197</v>
      </c>
      <c r="EO184" s="412" t="s">
        <v>197</v>
      </c>
      <c r="EP184" s="412" t="s">
        <v>197</v>
      </c>
      <c r="EQ184" s="412" t="s">
        <v>197</v>
      </c>
      <c r="ER184" s="412" t="s">
        <v>197</v>
      </c>
      <c r="ES184" s="412" t="s">
        <v>197</v>
      </c>
      <c r="ET184" s="412" t="s">
        <v>197</v>
      </c>
      <c r="EU184" s="412" t="s">
        <v>197</v>
      </c>
      <c r="EV184" s="411">
        <v>44.5</v>
      </c>
      <c r="EW184" s="411">
        <v>75.2</v>
      </c>
      <c r="EX184" s="411">
        <v>65.7</v>
      </c>
      <c r="EY184" s="412" t="s">
        <v>197</v>
      </c>
      <c r="EZ184" s="412" t="s">
        <v>197</v>
      </c>
      <c r="FA184" s="412" t="s">
        <v>197</v>
      </c>
      <c r="FB184" s="412" t="s">
        <v>197</v>
      </c>
      <c r="FC184" s="412" t="s">
        <v>197</v>
      </c>
      <c r="FD184" s="412" t="s">
        <v>197</v>
      </c>
      <c r="FE184" s="412" t="s">
        <v>197</v>
      </c>
      <c r="FF184" s="412" t="s">
        <v>197</v>
      </c>
      <c r="FG184" s="412" t="s">
        <v>197</v>
      </c>
      <c r="FH184" s="412" t="s">
        <v>197</v>
      </c>
      <c r="FI184" s="412" t="s">
        <v>197</v>
      </c>
      <c r="FJ184" s="412" t="s">
        <v>197</v>
      </c>
      <c r="FK184" s="412" t="s">
        <v>197</v>
      </c>
      <c r="FL184" s="412" t="s">
        <v>197</v>
      </c>
      <c r="FM184" s="411">
        <v>69.2</v>
      </c>
      <c r="FN184" s="411">
        <v>63.2</v>
      </c>
      <c r="FO184" s="411">
        <v>66.7</v>
      </c>
      <c r="FP184" s="412" t="s">
        <v>197</v>
      </c>
      <c r="FQ184" s="412" t="s">
        <v>197</v>
      </c>
      <c r="FR184" s="412" t="s">
        <v>197</v>
      </c>
      <c r="FS184" s="412" t="s">
        <v>197</v>
      </c>
      <c r="FT184" s="412" t="s">
        <v>197</v>
      </c>
      <c r="FU184" s="412" t="s">
        <v>197</v>
      </c>
      <c r="FV184" s="412" t="s">
        <v>197</v>
      </c>
      <c r="FW184" s="412" t="s">
        <v>197</v>
      </c>
      <c r="FX184" s="411">
        <v>16.899999999999999</v>
      </c>
      <c r="FY184" s="411">
        <v>49.4</v>
      </c>
      <c r="FZ184" s="411">
        <v>49.2</v>
      </c>
      <c r="GA184" s="411">
        <v>42.5</v>
      </c>
      <c r="GB184" s="411">
        <v>79.400000000000006</v>
      </c>
      <c r="GC184" s="411">
        <v>72.5</v>
      </c>
      <c r="GD184" s="412" t="s">
        <v>197</v>
      </c>
      <c r="GE184" s="412" t="s">
        <v>197</v>
      </c>
      <c r="GF184" s="412" t="s">
        <v>197</v>
      </c>
      <c r="GG184" s="412" t="s">
        <v>197</v>
      </c>
      <c r="GH184" s="412" t="s">
        <v>197</v>
      </c>
      <c r="GI184" s="412" t="s">
        <v>197</v>
      </c>
      <c r="GJ184" s="412" t="s">
        <v>197</v>
      </c>
      <c r="GK184" s="412" t="s">
        <v>197</v>
      </c>
      <c r="GL184" s="412" t="s">
        <v>197</v>
      </c>
      <c r="GM184" s="412" t="s">
        <v>197</v>
      </c>
      <c r="GN184" s="412" t="s">
        <v>197</v>
      </c>
      <c r="GO184" s="412" t="s">
        <v>197</v>
      </c>
      <c r="GP184" s="412" t="s">
        <v>197</v>
      </c>
      <c r="GQ184" s="412" t="s">
        <v>197</v>
      </c>
      <c r="GR184" s="412" t="s">
        <v>197</v>
      </c>
      <c r="GS184" s="412" t="s">
        <v>197</v>
      </c>
      <c r="GT184" s="412" t="s">
        <v>197</v>
      </c>
      <c r="GU184" s="412" t="s">
        <v>197</v>
      </c>
      <c r="GV184" s="412" t="s">
        <v>197</v>
      </c>
      <c r="GW184" s="412" t="s">
        <v>197</v>
      </c>
      <c r="GX184" s="412" t="s">
        <v>197</v>
      </c>
      <c r="GY184" s="411">
        <v>46.5</v>
      </c>
      <c r="GZ184" s="411">
        <v>46</v>
      </c>
      <c r="HA184" s="411">
        <v>46.2</v>
      </c>
      <c r="HB184" s="412" t="s">
        <v>197</v>
      </c>
      <c r="HC184" s="412" t="s">
        <v>197</v>
      </c>
      <c r="HD184" s="412" t="s">
        <v>197</v>
      </c>
      <c r="HE184" s="412" t="s">
        <v>197</v>
      </c>
      <c r="HF184" s="412" t="s">
        <v>197</v>
      </c>
      <c r="HG184" s="412" t="s">
        <v>197</v>
      </c>
      <c r="HH184" s="412" t="s">
        <v>197</v>
      </c>
      <c r="HI184" s="412" t="s">
        <v>197</v>
      </c>
      <c r="HJ184" s="412" t="s">
        <v>197</v>
      </c>
      <c r="HK184" s="412" t="s">
        <v>197</v>
      </c>
      <c r="HL184" s="412" t="s">
        <v>197</v>
      </c>
      <c r="HM184" s="412" t="s">
        <v>197</v>
      </c>
      <c r="HN184" s="412" t="s">
        <v>197</v>
      </c>
      <c r="HO184" s="412" t="s">
        <v>197</v>
      </c>
      <c r="HP184" s="412" t="s">
        <v>197</v>
      </c>
      <c r="HQ184" s="412" t="s">
        <v>197</v>
      </c>
      <c r="HR184" s="412" t="s">
        <v>197</v>
      </c>
      <c r="HS184" s="412" t="s">
        <v>197</v>
      </c>
      <c r="HT184" s="412" t="s">
        <v>197</v>
      </c>
      <c r="HU184" s="411">
        <v>28.6</v>
      </c>
      <c r="HV184" s="411">
        <v>69.900000000000006</v>
      </c>
      <c r="HW184" s="411">
        <v>67.7</v>
      </c>
      <c r="HX184" s="412" t="s">
        <v>197</v>
      </c>
      <c r="HY184" s="412" t="s">
        <v>197</v>
      </c>
      <c r="HZ184" s="412" t="s">
        <v>197</v>
      </c>
      <c r="IA184" s="412" t="s">
        <v>197</v>
      </c>
      <c r="IB184" s="412" t="s">
        <v>197</v>
      </c>
      <c r="IC184" s="412" t="s">
        <v>197</v>
      </c>
      <c r="ID184" s="411">
        <v>79.900000000000006</v>
      </c>
      <c r="IE184" s="412" t="s">
        <v>197</v>
      </c>
      <c r="IF184" s="412" t="s">
        <v>197</v>
      </c>
      <c r="IG184" s="411">
        <v>1068.8</v>
      </c>
      <c r="IH184" s="411">
        <v>81.2</v>
      </c>
      <c r="II184" s="412" t="s">
        <v>197</v>
      </c>
      <c r="IJ184" s="412" t="s">
        <v>197</v>
      </c>
      <c r="IK184" s="412" t="s">
        <v>197</v>
      </c>
      <c r="IL184" s="412" t="s">
        <v>197</v>
      </c>
      <c r="IM184" s="412" t="s">
        <v>197</v>
      </c>
      <c r="IN184" s="412" t="s">
        <v>197</v>
      </c>
      <c r="IO184" s="412" t="s">
        <v>197</v>
      </c>
      <c r="IP184" s="412" t="s">
        <v>197</v>
      </c>
      <c r="IQ184" s="411">
        <v>83.1</v>
      </c>
      <c r="IR184" s="411">
        <v>75.599999999999994</v>
      </c>
      <c r="IS184" s="411">
        <v>59.2</v>
      </c>
      <c r="IT184" s="411">
        <v>65.3</v>
      </c>
      <c r="IU184" s="411">
        <v>8.8000000000000007</v>
      </c>
      <c r="IV184" s="411">
        <v>113.5</v>
      </c>
      <c r="IW184" s="411">
        <v>91.7</v>
      </c>
      <c r="IX184" s="412" t="s">
        <v>197</v>
      </c>
      <c r="IY184" s="412" t="s">
        <v>197</v>
      </c>
      <c r="IZ184" s="412" t="s">
        <v>197</v>
      </c>
      <c r="JA184" s="412" t="s">
        <v>197</v>
      </c>
      <c r="JB184" s="412" t="s">
        <v>197</v>
      </c>
      <c r="JC184" s="411">
        <v>26.7</v>
      </c>
      <c r="JD184" s="411">
        <v>101.4</v>
      </c>
      <c r="JE184" s="411">
        <v>84.5</v>
      </c>
      <c r="JF184" s="48" t="s">
        <v>87</v>
      </c>
      <c r="JG184" s="48" t="s">
        <v>87</v>
      </c>
      <c r="JH184" s="48" t="s">
        <v>87</v>
      </c>
      <c r="JI184" s="48">
        <v>51.7</v>
      </c>
      <c r="JJ184" s="48">
        <v>61.9</v>
      </c>
      <c r="JK184" s="48">
        <v>83.2</v>
      </c>
      <c r="JL184" s="48">
        <v>77.099999999999994</v>
      </c>
      <c r="JM184" s="48">
        <v>88.3</v>
      </c>
      <c r="JN184" s="48">
        <v>86.8</v>
      </c>
      <c r="JO184" s="48" t="s">
        <v>87</v>
      </c>
    </row>
    <row r="185" spans="1:275">
      <c r="A185" s="45"/>
      <c r="B185" s="46" t="s">
        <v>1901</v>
      </c>
      <c r="C185" s="300" t="s">
        <v>1398</v>
      </c>
      <c r="D185" s="46" t="s">
        <v>109</v>
      </c>
      <c r="E185" s="300" t="s">
        <v>21</v>
      </c>
      <c r="F185" s="47" t="s">
        <v>197</v>
      </c>
      <c r="G185" s="47" t="s">
        <v>197</v>
      </c>
      <c r="H185" s="411">
        <v>49</v>
      </c>
      <c r="I185" s="411">
        <v>51.8</v>
      </c>
      <c r="J185" s="411">
        <v>46.6</v>
      </c>
      <c r="K185" s="412" t="s">
        <v>197</v>
      </c>
      <c r="L185" s="412" t="s">
        <v>197</v>
      </c>
      <c r="M185" s="412" t="s">
        <v>197</v>
      </c>
      <c r="N185" s="412" t="s">
        <v>197</v>
      </c>
      <c r="O185" s="412" t="s">
        <v>197</v>
      </c>
      <c r="P185" s="412" t="s">
        <v>197</v>
      </c>
      <c r="Q185" s="412" t="s">
        <v>197</v>
      </c>
      <c r="R185" s="412" t="s">
        <v>197</v>
      </c>
      <c r="S185" s="412" t="s">
        <v>197</v>
      </c>
      <c r="T185" s="412" t="s">
        <v>197</v>
      </c>
      <c r="U185" s="412" t="s">
        <v>197</v>
      </c>
      <c r="V185" s="412" t="s">
        <v>197</v>
      </c>
      <c r="W185" s="412" t="s">
        <v>197</v>
      </c>
      <c r="X185" s="412" t="s">
        <v>197</v>
      </c>
      <c r="Y185" s="412" t="s">
        <v>197</v>
      </c>
      <c r="Z185" s="412" t="s">
        <v>197</v>
      </c>
      <c r="AA185" s="412" t="s">
        <v>197</v>
      </c>
      <c r="AB185" s="412" t="s">
        <v>197</v>
      </c>
      <c r="AC185" s="412" t="s">
        <v>197</v>
      </c>
      <c r="AD185" s="412" t="s">
        <v>197</v>
      </c>
      <c r="AE185" s="412" t="s">
        <v>197</v>
      </c>
      <c r="AF185" s="412" t="s">
        <v>197</v>
      </c>
      <c r="AG185" s="412" t="s">
        <v>197</v>
      </c>
      <c r="AH185" s="412" t="s">
        <v>197</v>
      </c>
      <c r="AI185" s="412" t="s">
        <v>197</v>
      </c>
      <c r="AJ185" s="412" t="s">
        <v>197</v>
      </c>
      <c r="AK185" s="412" t="s">
        <v>197</v>
      </c>
      <c r="AL185" s="412" t="s">
        <v>197</v>
      </c>
      <c r="AM185" s="412" t="s">
        <v>197</v>
      </c>
      <c r="AN185" s="412" t="s">
        <v>197</v>
      </c>
      <c r="AO185" s="412" t="s">
        <v>197</v>
      </c>
      <c r="AP185" s="412" t="s">
        <v>197</v>
      </c>
      <c r="AQ185" s="412" t="s">
        <v>197</v>
      </c>
      <c r="AR185" s="412" t="s">
        <v>197</v>
      </c>
      <c r="AS185" s="412" t="s">
        <v>197</v>
      </c>
      <c r="AT185" s="412" t="s">
        <v>197</v>
      </c>
      <c r="AU185" s="412" t="s">
        <v>197</v>
      </c>
      <c r="AV185" s="412" t="s">
        <v>197</v>
      </c>
      <c r="AW185" s="412" t="s">
        <v>197</v>
      </c>
      <c r="AX185" s="412" t="s">
        <v>197</v>
      </c>
      <c r="AY185" s="412" t="s">
        <v>197</v>
      </c>
      <c r="AZ185" s="411">
        <v>21.5</v>
      </c>
      <c r="BA185" s="411">
        <v>46.6</v>
      </c>
      <c r="BB185" s="411">
        <v>45.5</v>
      </c>
      <c r="BC185" s="411">
        <v>33.9</v>
      </c>
      <c r="BD185" s="411">
        <v>39.299999999999997</v>
      </c>
      <c r="BE185" s="411">
        <v>38</v>
      </c>
      <c r="BF185" s="411">
        <v>21.4</v>
      </c>
      <c r="BG185" s="411">
        <v>36.299999999999997</v>
      </c>
      <c r="BH185" s="411">
        <v>35.1</v>
      </c>
      <c r="BI185" s="412" t="s">
        <v>197</v>
      </c>
      <c r="BJ185" s="412" t="s">
        <v>197</v>
      </c>
      <c r="BK185" s="412" t="s">
        <v>197</v>
      </c>
      <c r="BL185" s="412" t="s">
        <v>197</v>
      </c>
      <c r="BM185" s="412" t="s">
        <v>197</v>
      </c>
      <c r="BN185" s="412" t="s">
        <v>197</v>
      </c>
      <c r="BO185" s="412" t="s">
        <v>197</v>
      </c>
      <c r="BP185" s="412" t="s">
        <v>197</v>
      </c>
      <c r="BQ185" s="412" t="s">
        <v>197</v>
      </c>
      <c r="BR185" s="412" t="s">
        <v>197</v>
      </c>
      <c r="BS185" s="412" t="s">
        <v>197</v>
      </c>
      <c r="BT185" s="412" t="s">
        <v>197</v>
      </c>
      <c r="BU185" s="412" t="s">
        <v>197</v>
      </c>
      <c r="BV185" s="412" t="s">
        <v>197</v>
      </c>
      <c r="BW185" s="412" t="s">
        <v>197</v>
      </c>
      <c r="BX185" s="412" t="s">
        <v>197</v>
      </c>
      <c r="BY185" s="412" t="s">
        <v>197</v>
      </c>
      <c r="BZ185" s="412" t="s">
        <v>197</v>
      </c>
      <c r="CA185" s="412" t="s">
        <v>197</v>
      </c>
      <c r="CB185" s="412" t="s">
        <v>197</v>
      </c>
      <c r="CC185" s="412" t="s">
        <v>197</v>
      </c>
      <c r="CD185" s="412" t="s">
        <v>197</v>
      </c>
      <c r="CE185" s="412" t="s">
        <v>197</v>
      </c>
      <c r="CF185" s="412" t="s">
        <v>197</v>
      </c>
      <c r="CG185" s="412" t="s">
        <v>197</v>
      </c>
      <c r="CH185" s="412" t="s">
        <v>197</v>
      </c>
      <c r="CI185" s="412" t="s">
        <v>197</v>
      </c>
      <c r="CJ185" s="412" t="s">
        <v>197</v>
      </c>
      <c r="CK185" s="412" t="s">
        <v>197</v>
      </c>
      <c r="CL185" s="412" t="s">
        <v>197</v>
      </c>
      <c r="CM185" s="412" t="s">
        <v>197</v>
      </c>
      <c r="CN185" s="412" t="s">
        <v>197</v>
      </c>
      <c r="CO185" s="412" t="s">
        <v>197</v>
      </c>
      <c r="CP185" s="412" t="s">
        <v>197</v>
      </c>
      <c r="CQ185" s="412" t="s">
        <v>197</v>
      </c>
      <c r="CR185" s="412" t="s">
        <v>197</v>
      </c>
      <c r="CS185" s="412" t="s">
        <v>197</v>
      </c>
      <c r="CT185" s="412" t="s">
        <v>197</v>
      </c>
      <c r="CU185" s="412" t="s">
        <v>197</v>
      </c>
      <c r="CV185" s="412" t="s">
        <v>197</v>
      </c>
      <c r="CW185" s="412" t="s">
        <v>197</v>
      </c>
      <c r="CX185" s="412" t="s">
        <v>197</v>
      </c>
      <c r="CY185" s="412" t="s">
        <v>197</v>
      </c>
      <c r="CZ185" s="412" t="s">
        <v>197</v>
      </c>
      <c r="DA185" s="412" t="s">
        <v>197</v>
      </c>
      <c r="DB185" s="412" t="s">
        <v>197</v>
      </c>
      <c r="DC185" s="412" t="s">
        <v>197</v>
      </c>
      <c r="DD185" s="412" t="s">
        <v>197</v>
      </c>
      <c r="DE185" s="412" t="s">
        <v>197</v>
      </c>
      <c r="DF185" s="412" t="s">
        <v>197</v>
      </c>
      <c r="DG185" s="412" t="s">
        <v>197</v>
      </c>
      <c r="DH185" s="412" t="s">
        <v>197</v>
      </c>
      <c r="DI185" s="412" t="s">
        <v>197</v>
      </c>
      <c r="DJ185" s="412" t="s">
        <v>197</v>
      </c>
      <c r="DK185" s="412" t="s">
        <v>197</v>
      </c>
      <c r="DL185" s="412" t="s">
        <v>197</v>
      </c>
      <c r="DM185" s="412" t="s">
        <v>197</v>
      </c>
      <c r="DN185" s="412" t="s">
        <v>197</v>
      </c>
      <c r="DO185" s="412" t="s">
        <v>197</v>
      </c>
      <c r="DP185" s="412" t="s">
        <v>197</v>
      </c>
      <c r="DQ185" s="412" t="s">
        <v>197</v>
      </c>
      <c r="DR185" s="412" t="s">
        <v>197</v>
      </c>
      <c r="DS185" s="412" t="s">
        <v>197</v>
      </c>
      <c r="DT185" s="412" t="s">
        <v>197</v>
      </c>
      <c r="DU185" s="412" t="s">
        <v>197</v>
      </c>
      <c r="DV185" s="412" t="s">
        <v>197</v>
      </c>
      <c r="DW185" s="412" t="s">
        <v>197</v>
      </c>
      <c r="DX185" s="412" t="s">
        <v>197</v>
      </c>
      <c r="DY185" s="412" t="s">
        <v>197</v>
      </c>
      <c r="DZ185" s="412" t="s">
        <v>197</v>
      </c>
      <c r="EA185" s="412" t="s">
        <v>197</v>
      </c>
      <c r="EB185" s="412" t="s">
        <v>197</v>
      </c>
      <c r="EC185" s="412" t="s">
        <v>197</v>
      </c>
      <c r="ED185" s="412" t="s">
        <v>197</v>
      </c>
      <c r="EE185" s="412" t="s">
        <v>197</v>
      </c>
      <c r="EF185" s="412" t="s">
        <v>197</v>
      </c>
      <c r="EG185" s="412" t="s">
        <v>197</v>
      </c>
      <c r="EH185" s="412" t="s">
        <v>197</v>
      </c>
      <c r="EI185" s="412" t="s">
        <v>197</v>
      </c>
      <c r="EJ185" s="412" t="s">
        <v>197</v>
      </c>
      <c r="EK185" s="412" t="s">
        <v>197</v>
      </c>
      <c r="EL185" s="412" t="s">
        <v>197</v>
      </c>
      <c r="EM185" s="412" t="s">
        <v>197</v>
      </c>
      <c r="EN185" s="412" t="s">
        <v>197</v>
      </c>
      <c r="EO185" s="412" t="s">
        <v>197</v>
      </c>
      <c r="EP185" s="412" t="s">
        <v>197</v>
      </c>
      <c r="EQ185" s="412" t="s">
        <v>197</v>
      </c>
      <c r="ER185" s="412" t="s">
        <v>197</v>
      </c>
      <c r="ES185" s="412" t="s">
        <v>197</v>
      </c>
      <c r="ET185" s="412" t="s">
        <v>197</v>
      </c>
      <c r="EU185" s="412" t="s">
        <v>197</v>
      </c>
      <c r="EV185" s="411">
        <v>21.4</v>
      </c>
      <c r="EW185" s="411">
        <v>42.4</v>
      </c>
      <c r="EX185" s="411">
        <v>35.6</v>
      </c>
      <c r="EY185" s="412" t="s">
        <v>197</v>
      </c>
      <c r="EZ185" s="412" t="s">
        <v>197</v>
      </c>
      <c r="FA185" s="412" t="s">
        <v>197</v>
      </c>
      <c r="FB185" s="412" t="s">
        <v>197</v>
      </c>
      <c r="FC185" s="412" t="s">
        <v>197</v>
      </c>
      <c r="FD185" s="412" t="s">
        <v>197</v>
      </c>
      <c r="FE185" s="412" t="s">
        <v>197</v>
      </c>
      <c r="FF185" s="412" t="s">
        <v>197</v>
      </c>
      <c r="FG185" s="412" t="s">
        <v>197</v>
      </c>
      <c r="FH185" s="412" t="s">
        <v>197</v>
      </c>
      <c r="FI185" s="412" t="s">
        <v>197</v>
      </c>
      <c r="FJ185" s="412" t="s">
        <v>197</v>
      </c>
      <c r="FK185" s="412" t="s">
        <v>197</v>
      </c>
      <c r="FL185" s="412" t="s">
        <v>197</v>
      </c>
      <c r="FM185" s="411">
        <v>1</v>
      </c>
      <c r="FN185" s="411">
        <v>23.2</v>
      </c>
      <c r="FO185" s="411">
        <v>10.199999999999999</v>
      </c>
      <c r="FP185" s="412" t="s">
        <v>197</v>
      </c>
      <c r="FQ185" s="412" t="s">
        <v>197</v>
      </c>
      <c r="FR185" s="412" t="s">
        <v>197</v>
      </c>
      <c r="FS185" s="412" t="s">
        <v>197</v>
      </c>
      <c r="FT185" s="412" t="s">
        <v>197</v>
      </c>
      <c r="FU185" s="412" t="s">
        <v>197</v>
      </c>
      <c r="FV185" s="412" t="s">
        <v>197</v>
      </c>
      <c r="FW185" s="412" t="s">
        <v>197</v>
      </c>
      <c r="FX185" s="412" t="s">
        <v>197</v>
      </c>
      <c r="FY185" s="412" t="s">
        <v>197</v>
      </c>
      <c r="FZ185" s="412" t="s">
        <v>197</v>
      </c>
      <c r="GA185" s="411">
        <v>30</v>
      </c>
      <c r="GB185" s="411">
        <v>33.9</v>
      </c>
      <c r="GC185" s="411">
        <v>33.200000000000003</v>
      </c>
      <c r="GD185" s="412" t="s">
        <v>197</v>
      </c>
      <c r="GE185" s="412" t="s">
        <v>197</v>
      </c>
      <c r="GF185" s="412" t="s">
        <v>197</v>
      </c>
      <c r="GG185" s="412" t="s">
        <v>197</v>
      </c>
      <c r="GH185" s="412" t="s">
        <v>197</v>
      </c>
      <c r="GI185" s="412" t="s">
        <v>197</v>
      </c>
      <c r="GJ185" s="412" t="s">
        <v>197</v>
      </c>
      <c r="GK185" s="412" t="s">
        <v>197</v>
      </c>
      <c r="GL185" s="412" t="s">
        <v>197</v>
      </c>
      <c r="GM185" s="412" t="s">
        <v>197</v>
      </c>
      <c r="GN185" s="412" t="s">
        <v>197</v>
      </c>
      <c r="GO185" s="412" t="s">
        <v>197</v>
      </c>
      <c r="GP185" s="412" t="s">
        <v>197</v>
      </c>
      <c r="GQ185" s="412" t="s">
        <v>197</v>
      </c>
      <c r="GR185" s="412" t="s">
        <v>197</v>
      </c>
      <c r="GS185" s="412" t="s">
        <v>197</v>
      </c>
      <c r="GT185" s="412" t="s">
        <v>197</v>
      </c>
      <c r="GU185" s="412" t="s">
        <v>197</v>
      </c>
      <c r="GV185" s="412" t="s">
        <v>197</v>
      </c>
      <c r="GW185" s="412" t="s">
        <v>197</v>
      </c>
      <c r="GX185" s="412" t="s">
        <v>197</v>
      </c>
      <c r="GY185" s="412" t="s">
        <v>197</v>
      </c>
      <c r="GZ185" s="412" t="s">
        <v>197</v>
      </c>
      <c r="HA185" s="412" t="s">
        <v>197</v>
      </c>
      <c r="HB185" s="412" t="s">
        <v>197</v>
      </c>
      <c r="HC185" s="412" t="s">
        <v>197</v>
      </c>
      <c r="HD185" s="412" t="s">
        <v>197</v>
      </c>
      <c r="HE185" s="412" t="s">
        <v>197</v>
      </c>
      <c r="HF185" s="412" t="s">
        <v>197</v>
      </c>
      <c r="HG185" s="412" t="s">
        <v>197</v>
      </c>
      <c r="HH185" s="412" t="s">
        <v>197</v>
      </c>
      <c r="HI185" s="412" t="s">
        <v>197</v>
      </c>
      <c r="HJ185" s="412" t="s">
        <v>197</v>
      </c>
      <c r="HK185" s="412" t="s">
        <v>197</v>
      </c>
      <c r="HL185" s="412" t="s">
        <v>197</v>
      </c>
      <c r="HM185" s="412" t="s">
        <v>197</v>
      </c>
      <c r="HN185" s="412" t="s">
        <v>197</v>
      </c>
      <c r="HO185" s="412" t="s">
        <v>197</v>
      </c>
      <c r="HP185" s="412" t="s">
        <v>197</v>
      </c>
      <c r="HQ185" s="412" t="s">
        <v>197</v>
      </c>
      <c r="HR185" s="412" t="s">
        <v>197</v>
      </c>
      <c r="HS185" s="412" t="s">
        <v>197</v>
      </c>
      <c r="HT185" s="412" t="s">
        <v>197</v>
      </c>
      <c r="HU185" s="411">
        <v>26.4</v>
      </c>
      <c r="HV185" s="411">
        <v>34</v>
      </c>
      <c r="HW185" s="411">
        <v>33.5</v>
      </c>
      <c r="HX185" s="412" t="s">
        <v>197</v>
      </c>
      <c r="HY185" s="412" t="s">
        <v>197</v>
      </c>
      <c r="HZ185" s="412" t="s">
        <v>197</v>
      </c>
      <c r="IA185" s="412" t="s">
        <v>197</v>
      </c>
      <c r="IB185" s="412" t="s">
        <v>197</v>
      </c>
      <c r="IC185" s="412" t="s">
        <v>197</v>
      </c>
      <c r="ID185" s="412" t="s">
        <v>197</v>
      </c>
      <c r="IE185" s="412" t="s">
        <v>197</v>
      </c>
      <c r="IF185" s="412" t="s">
        <v>197</v>
      </c>
      <c r="IG185" s="412" t="s">
        <v>197</v>
      </c>
      <c r="IH185" s="411">
        <v>18.7</v>
      </c>
      <c r="II185" s="412" t="s">
        <v>197</v>
      </c>
      <c r="IJ185" s="412" t="s">
        <v>197</v>
      </c>
      <c r="IK185" s="412" t="s">
        <v>197</v>
      </c>
      <c r="IL185" s="412" t="s">
        <v>197</v>
      </c>
      <c r="IM185" s="412" t="s">
        <v>197</v>
      </c>
      <c r="IN185" s="412" t="s">
        <v>197</v>
      </c>
      <c r="IO185" s="412" t="s">
        <v>197</v>
      </c>
      <c r="IP185" s="412" t="s">
        <v>197</v>
      </c>
      <c r="IQ185" s="412" t="s">
        <v>197</v>
      </c>
      <c r="IR185" s="412" t="s">
        <v>197</v>
      </c>
      <c r="IS185" s="412" t="s">
        <v>197</v>
      </c>
      <c r="IT185" s="412" t="s">
        <v>197</v>
      </c>
      <c r="IU185" s="412" t="s">
        <v>197</v>
      </c>
      <c r="IV185" s="412" t="s">
        <v>197</v>
      </c>
      <c r="IW185" s="412" t="s">
        <v>197</v>
      </c>
      <c r="IX185" s="412" t="s">
        <v>197</v>
      </c>
      <c r="IY185" s="412" t="s">
        <v>197</v>
      </c>
      <c r="IZ185" s="412" t="s">
        <v>197</v>
      </c>
      <c r="JA185" s="412" t="s">
        <v>197</v>
      </c>
      <c r="JB185" s="412" t="s">
        <v>197</v>
      </c>
      <c r="JC185" s="412" t="s">
        <v>197</v>
      </c>
      <c r="JD185" s="412" t="s">
        <v>197</v>
      </c>
      <c r="JE185" s="412" t="s">
        <v>197</v>
      </c>
      <c r="JF185" s="49" t="s">
        <v>87</v>
      </c>
      <c r="JG185" s="49" t="s">
        <v>87</v>
      </c>
      <c r="JH185" s="49" t="s">
        <v>87</v>
      </c>
      <c r="JI185" s="49" t="s">
        <v>87</v>
      </c>
      <c r="JJ185" s="49">
        <v>38.700000000000003</v>
      </c>
      <c r="JK185" s="49">
        <v>51.1</v>
      </c>
      <c r="JL185" s="49">
        <v>45.3</v>
      </c>
      <c r="JM185" s="49">
        <v>16.600000000000001</v>
      </c>
      <c r="JN185" s="49">
        <v>14.6</v>
      </c>
      <c r="JO185" s="49" t="s">
        <v>87</v>
      </c>
    </row>
    <row r="186" spans="1:275">
      <c r="A186" s="45"/>
      <c r="B186" s="46" t="s">
        <v>1902</v>
      </c>
      <c r="C186" s="300" t="s">
        <v>1399</v>
      </c>
      <c r="D186" s="46" t="s">
        <v>109</v>
      </c>
      <c r="E186" s="300" t="s">
        <v>21</v>
      </c>
      <c r="F186" s="47" t="s">
        <v>197</v>
      </c>
      <c r="G186" s="47" t="s">
        <v>197</v>
      </c>
      <c r="H186" s="411">
        <v>98.9</v>
      </c>
      <c r="I186" s="411">
        <v>95.2</v>
      </c>
      <c r="J186" s="411">
        <v>103.8</v>
      </c>
      <c r="K186" s="411">
        <v>28.1</v>
      </c>
      <c r="L186" s="411">
        <v>64.3</v>
      </c>
      <c r="M186" s="411">
        <v>106.5</v>
      </c>
      <c r="N186" s="411">
        <v>60.5</v>
      </c>
      <c r="O186" s="412" t="s">
        <v>197</v>
      </c>
      <c r="P186" s="411">
        <v>103.4</v>
      </c>
      <c r="Q186" s="412" t="s">
        <v>197</v>
      </c>
      <c r="R186" s="411">
        <v>114.1</v>
      </c>
      <c r="S186" s="411">
        <v>82.3</v>
      </c>
      <c r="T186" s="411">
        <v>52.4</v>
      </c>
      <c r="U186" s="411">
        <v>21.8</v>
      </c>
      <c r="V186" s="411">
        <v>217.8</v>
      </c>
      <c r="W186" s="411">
        <v>39.700000000000003</v>
      </c>
      <c r="X186" s="411">
        <v>18.399999999999999</v>
      </c>
      <c r="Y186" s="412" t="s">
        <v>197</v>
      </c>
      <c r="Z186" s="411">
        <v>59.8</v>
      </c>
      <c r="AA186" s="411">
        <v>61.4</v>
      </c>
      <c r="AB186" s="411">
        <v>66.3</v>
      </c>
      <c r="AC186" s="411">
        <v>19.2</v>
      </c>
      <c r="AD186" s="411">
        <v>109</v>
      </c>
      <c r="AE186" s="411">
        <v>63.2</v>
      </c>
      <c r="AF186" s="411">
        <v>107.3</v>
      </c>
      <c r="AG186" s="411">
        <v>42</v>
      </c>
      <c r="AH186" s="411">
        <v>93</v>
      </c>
      <c r="AI186" s="412" t="s">
        <v>197</v>
      </c>
      <c r="AJ186" s="411">
        <v>72</v>
      </c>
      <c r="AK186" s="411">
        <v>89.6</v>
      </c>
      <c r="AL186" s="412" t="s">
        <v>197</v>
      </c>
      <c r="AM186" s="412" t="s">
        <v>197</v>
      </c>
      <c r="AN186" s="412" t="s">
        <v>197</v>
      </c>
      <c r="AO186" s="411">
        <v>46.5</v>
      </c>
      <c r="AP186" s="411">
        <v>46.1</v>
      </c>
      <c r="AQ186" s="411">
        <v>160.9</v>
      </c>
      <c r="AR186" s="411">
        <v>160.80000000000001</v>
      </c>
      <c r="AS186" s="412" t="s">
        <v>197</v>
      </c>
      <c r="AT186" s="411">
        <v>101.5</v>
      </c>
      <c r="AU186" s="412" t="s">
        <v>197</v>
      </c>
      <c r="AV186" s="411">
        <v>108.1</v>
      </c>
      <c r="AW186" s="412" t="s">
        <v>197</v>
      </c>
      <c r="AX186" s="411">
        <v>25.7</v>
      </c>
      <c r="AY186" s="411">
        <v>24.7</v>
      </c>
      <c r="AZ186" s="411">
        <v>77.2</v>
      </c>
      <c r="BA186" s="411">
        <v>92.7</v>
      </c>
      <c r="BB186" s="411">
        <v>92</v>
      </c>
      <c r="BC186" s="411">
        <v>89</v>
      </c>
      <c r="BD186" s="411">
        <v>95.1</v>
      </c>
      <c r="BE186" s="411">
        <v>93.8</v>
      </c>
      <c r="BF186" s="411">
        <v>84.6</v>
      </c>
      <c r="BG186" s="411">
        <v>99.4</v>
      </c>
      <c r="BH186" s="411">
        <v>98.4</v>
      </c>
      <c r="BI186" s="411">
        <v>115.1</v>
      </c>
      <c r="BJ186" s="411">
        <v>140.6</v>
      </c>
      <c r="BK186" s="411">
        <v>127.5</v>
      </c>
      <c r="BL186" s="411">
        <v>120.1</v>
      </c>
      <c r="BM186" s="411">
        <v>174.1</v>
      </c>
      <c r="BN186" s="411">
        <v>159.69999999999999</v>
      </c>
      <c r="BO186" s="412" t="s">
        <v>197</v>
      </c>
      <c r="BP186" s="411">
        <v>121.1</v>
      </c>
      <c r="BQ186" s="411">
        <v>131.80000000000001</v>
      </c>
      <c r="BR186" s="411">
        <v>71.099999999999994</v>
      </c>
      <c r="BS186" s="411">
        <v>71.7</v>
      </c>
      <c r="BT186" s="411">
        <v>71.400000000000006</v>
      </c>
      <c r="BU186" s="411">
        <v>22.7</v>
      </c>
      <c r="BV186" s="411">
        <v>26.5</v>
      </c>
      <c r="BW186" s="411">
        <v>25.3</v>
      </c>
      <c r="BX186" s="411">
        <v>120.2</v>
      </c>
      <c r="BY186" s="411">
        <v>143.6</v>
      </c>
      <c r="BZ186" s="411">
        <v>128.6</v>
      </c>
      <c r="CA186" s="411">
        <v>103.8</v>
      </c>
      <c r="CB186" s="411">
        <v>117.7</v>
      </c>
      <c r="CC186" s="411">
        <v>112.2</v>
      </c>
      <c r="CD186" s="411">
        <v>52</v>
      </c>
      <c r="CE186" s="411">
        <v>81.900000000000006</v>
      </c>
      <c r="CF186" s="411">
        <v>67.3</v>
      </c>
      <c r="CG186" s="412" t="s">
        <v>197</v>
      </c>
      <c r="CH186" s="412" t="s">
        <v>197</v>
      </c>
      <c r="CI186" s="412" t="s">
        <v>197</v>
      </c>
      <c r="CJ186" s="411">
        <v>91.2</v>
      </c>
      <c r="CK186" s="411">
        <v>80.8</v>
      </c>
      <c r="CL186" s="411">
        <v>85.1</v>
      </c>
      <c r="CM186" s="412" t="s">
        <v>197</v>
      </c>
      <c r="CN186" s="412" t="s">
        <v>197</v>
      </c>
      <c r="CO186" s="412" t="s">
        <v>197</v>
      </c>
      <c r="CP186" s="412" t="s">
        <v>197</v>
      </c>
      <c r="CQ186" s="412" t="s">
        <v>197</v>
      </c>
      <c r="CR186" s="412" t="s">
        <v>197</v>
      </c>
      <c r="CS186" s="412" t="s">
        <v>197</v>
      </c>
      <c r="CT186" s="411">
        <v>77.099999999999994</v>
      </c>
      <c r="CU186" s="411">
        <v>119.9</v>
      </c>
      <c r="CV186" s="411">
        <v>101.7</v>
      </c>
      <c r="CW186" s="411">
        <v>84.6</v>
      </c>
      <c r="CX186" s="411">
        <v>80.099999999999994</v>
      </c>
      <c r="CY186" s="411">
        <v>82</v>
      </c>
      <c r="CZ186" s="411">
        <v>83.7</v>
      </c>
      <c r="DA186" s="411">
        <v>39.9</v>
      </c>
      <c r="DB186" s="411">
        <v>47.7</v>
      </c>
      <c r="DC186" s="411">
        <v>45.3</v>
      </c>
      <c r="DD186" s="411">
        <v>141.69999999999999</v>
      </c>
      <c r="DE186" s="411">
        <v>150.19999999999999</v>
      </c>
      <c r="DF186" s="411">
        <v>144.9</v>
      </c>
      <c r="DG186" s="411">
        <v>113.9</v>
      </c>
      <c r="DH186" s="411">
        <v>117</v>
      </c>
      <c r="DI186" s="411">
        <v>115.9</v>
      </c>
      <c r="DJ186" s="411">
        <v>64.2</v>
      </c>
      <c r="DK186" s="411">
        <v>91.9</v>
      </c>
      <c r="DL186" s="411">
        <v>79.099999999999994</v>
      </c>
      <c r="DM186" s="411">
        <v>94.9</v>
      </c>
      <c r="DN186" s="411">
        <v>80.2</v>
      </c>
      <c r="DO186" s="411">
        <v>85.7</v>
      </c>
      <c r="DP186" s="412" t="s">
        <v>197</v>
      </c>
      <c r="DQ186" s="412" t="s">
        <v>197</v>
      </c>
      <c r="DR186" s="412" t="s">
        <v>197</v>
      </c>
      <c r="DS186" s="412" t="s">
        <v>197</v>
      </c>
      <c r="DT186" s="412" t="s">
        <v>197</v>
      </c>
      <c r="DU186" s="412" t="s">
        <v>197</v>
      </c>
      <c r="DV186" s="411">
        <v>56.9</v>
      </c>
      <c r="DW186" s="411">
        <v>36.200000000000003</v>
      </c>
      <c r="DX186" s="411">
        <v>43.4</v>
      </c>
      <c r="DY186" s="411">
        <v>91.5</v>
      </c>
      <c r="DZ186" s="411">
        <v>191.1</v>
      </c>
      <c r="EA186" s="411">
        <v>135</v>
      </c>
      <c r="EB186" s="411">
        <v>39.799999999999997</v>
      </c>
      <c r="EC186" s="411">
        <v>203.9</v>
      </c>
      <c r="ED186" s="411">
        <v>158.5</v>
      </c>
      <c r="EE186" s="412" t="s">
        <v>197</v>
      </c>
      <c r="EF186" s="411">
        <v>276</v>
      </c>
      <c r="EG186" s="411">
        <v>244.7</v>
      </c>
      <c r="EH186" s="411">
        <v>257.89999999999998</v>
      </c>
      <c r="EI186" s="411">
        <v>50.3</v>
      </c>
      <c r="EJ186" s="411">
        <v>92</v>
      </c>
      <c r="EK186" s="411">
        <v>77.3</v>
      </c>
      <c r="EL186" s="412" t="s">
        <v>197</v>
      </c>
      <c r="EM186" s="411">
        <v>336.2</v>
      </c>
      <c r="EN186" s="411">
        <v>213.2</v>
      </c>
      <c r="EO186" s="411">
        <v>275.3</v>
      </c>
      <c r="EP186" s="412" t="s">
        <v>197</v>
      </c>
      <c r="EQ186" s="412" t="s">
        <v>197</v>
      </c>
      <c r="ER186" s="412" t="s">
        <v>197</v>
      </c>
      <c r="ES186" s="412" t="s">
        <v>197</v>
      </c>
      <c r="ET186" s="411">
        <v>52.7</v>
      </c>
      <c r="EU186" s="412" t="s">
        <v>197</v>
      </c>
      <c r="EV186" s="411">
        <v>92.4</v>
      </c>
      <c r="EW186" s="411">
        <v>84.9</v>
      </c>
      <c r="EX186" s="411">
        <v>87.3</v>
      </c>
      <c r="EY186" s="412" t="s">
        <v>197</v>
      </c>
      <c r="EZ186" s="411">
        <v>129.1</v>
      </c>
      <c r="FA186" s="411">
        <v>37.4</v>
      </c>
      <c r="FB186" s="411">
        <v>73.3</v>
      </c>
      <c r="FC186" s="412" t="s">
        <v>197</v>
      </c>
      <c r="FD186" s="411">
        <v>130.1</v>
      </c>
      <c r="FE186" s="411">
        <v>44.9</v>
      </c>
      <c r="FF186" s="411">
        <v>81.099999999999994</v>
      </c>
      <c r="FG186" s="411">
        <v>68.599999999999994</v>
      </c>
      <c r="FH186" s="411">
        <v>334.5</v>
      </c>
      <c r="FI186" s="411">
        <v>147.19999999999999</v>
      </c>
      <c r="FJ186" s="411">
        <v>141.4</v>
      </c>
      <c r="FK186" s="411">
        <v>143.6</v>
      </c>
      <c r="FL186" s="411">
        <v>142.6</v>
      </c>
      <c r="FM186" s="411">
        <v>77.099999999999994</v>
      </c>
      <c r="FN186" s="411">
        <v>46.5</v>
      </c>
      <c r="FO186" s="411">
        <v>64.2</v>
      </c>
      <c r="FP186" s="411">
        <v>162.6</v>
      </c>
      <c r="FQ186" s="411">
        <v>34.799999999999997</v>
      </c>
      <c r="FR186" s="411">
        <v>79.099999999999994</v>
      </c>
      <c r="FS186" s="411">
        <v>101.6</v>
      </c>
      <c r="FT186" s="411">
        <v>89.1</v>
      </c>
      <c r="FU186" s="411">
        <v>96.9</v>
      </c>
      <c r="FV186" s="411">
        <v>79.599999999999994</v>
      </c>
      <c r="FW186" s="411">
        <v>79.900000000000006</v>
      </c>
      <c r="FX186" s="411">
        <v>63</v>
      </c>
      <c r="FY186" s="411">
        <v>65.5</v>
      </c>
      <c r="FZ186" s="411">
        <v>65.400000000000006</v>
      </c>
      <c r="GA186" s="411">
        <v>75.099999999999994</v>
      </c>
      <c r="GB186" s="411">
        <v>108.3</v>
      </c>
      <c r="GC186" s="411">
        <v>102.1</v>
      </c>
      <c r="GD186" s="411">
        <v>84.7</v>
      </c>
      <c r="GE186" s="411">
        <v>77.3</v>
      </c>
      <c r="GF186" s="411">
        <v>82.1</v>
      </c>
      <c r="GG186" s="411">
        <v>5.6</v>
      </c>
      <c r="GH186" s="411">
        <v>30.8</v>
      </c>
      <c r="GI186" s="411">
        <v>30.6</v>
      </c>
      <c r="GJ186" s="412" t="s">
        <v>197</v>
      </c>
      <c r="GK186" s="412" t="s">
        <v>197</v>
      </c>
      <c r="GL186" s="412" t="s">
        <v>197</v>
      </c>
      <c r="GM186" s="411">
        <v>296.2</v>
      </c>
      <c r="GN186" s="411">
        <v>41.6</v>
      </c>
      <c r="GO186" s="411">
        <v>133.19999999999999</v>
      </c>
      <c r="GP186" s="411">
        <v>159</v>
      </c>
      <c r="GQ186" s="411">
        <v>80.599999999999994</v>
      </c>
      <c r="GR186" s="411">
        <v>108.6</v>
      </c>
      <c r="GS186" s="411">
        <v>109.2</v>
      </c>
      <c r="GT186" s="411">
        <v>41.6</v>
      </c>
      <c r="GU186" s="411">
        <v>55.3</v>
      </c>
      <c r="GV186" s="411">
        <v>41.1</v>
      </c>
      <c r="GW186" s="411">
        <v>81.2</v>
      </c>
      <c r="GX186" s="411">
        <v>64.7</v>
      </c>
      <c r="GY186" s="411">
        <v>87.7</v>
      </c>
      <c r="GZ186" s="411">
        <v>106.1</v>
      </c>
      <c r="HA186" s="411">
        <v>97</v>
      </c>
      <c r="HB186" s="411">
        <v>84</v>
      </c>
      <c r="HC186" s="411">
        <v>115.7</v>
      </c>
      <c r="HD186" s="411">
        <v>106.1</v>
      </c>
      <c r="HE186" s="411">
        <v>64.3</v>
      </c>
      <c r="HF186" s="411">
        <v>86.6</v>
      </c>
      <c r="HG186" s="411">
        <v>85.4</v>
      </c>
      <c r="HH186" s="411">
        <v>103.9</v>
      </c>
      <c r="HI186" s="411">
        <v>137.5</v>
      </c>
      <c r="HJ186" s="411">
        <v>153.1</v>
      </c>
      <c r="HK186" s="411">
        <v>145.6</v>
      </c>
      <c r="HL186" s="412" t="s">
        <v>197</v>
      </c>
      <c r="HM186" s="412" t="s">
        <v>197</v>
      </c>
      <c r="HN186" s="412" t="s">
        <v>197</v>
      </c>
      <c r="HO186" s="412" t="s">
        <v>197</v>
      </c>
      <c r="HP186" s="412" t="s">
        <v>197</v>
      </c>
      <c r="HQ186" s="412" t="s">
        <v>197</v>
      </c>
      <c r="HR186" s="412" t="s">
        <v>197</v>
      </c>
      <c r="HS186" s="412" t="s">
        <v>197</v>
      </c>
      <c r="HT186" s="412" t="s">
        <v>197</v>
      </c>
      <c r="HU186" s="411">
        <v>102.9</v>
      </c>
      <c r="HV186" s="411">
        <v>73.900000000000006</v>
      </c>
      <c r="HW186" s="411">
        <v>75.5</v>
      </c>
      <c r="HX186" s="412" t="s">
        <v>197</v>
      </c>
      <c r="HY186" s="412" t="s">
        <v>197</v>
      </c>
      <c r="HZ186" s="411">
        <v>87.2</v>
      </c>
      <c r="IA186" s="412" t="s">
        <v>197</v>
      </c>
      <c r="IB186" s="412" t="s">
        <v>197</v>
      </c>
      <c r="IC186" s="412" t="s">
        <v>197</v>
      </c>
      <c r="ID186" s="411">
        <v>166.7</v>
      </c>
      <c r="IE186" s="412" t="s">
        <v>197</v>
      </c>
      <c r="IF186" s="412" t="s">
        <v>197</v>
      </c>
      <c r="IG186" s="411">
        <v>384.9</v>
      </c>
      <c r="IH186" s="411">
        <v>85.7</v>
      </c>
      <c r="II186" s="412" t="s">
        <v>197</v>
      </c>
      <c r="IJ186" s="412" t="s">
        <v>197</v>
      </c>
      <c r="IK186" s="412" t="s">
        <v>197</v>
      </c>
      <c r="IL186" s="412" t="s">
        <v>197</v>
      </c>
      <c r="IM186" s="412" t="s">
        <v>197</v>
      </c>
      <c r="IN186" s="412" t="s">
        <v>197</v>
      </c>
      <c r="IO186" s="412" t="s">
        <v>197</v>
      </c>
      <c r="IP186" s="412" t="s">
        <v>197</v>
      </c>
      <c r="IQ186" s="411">
        <v>92.5</v>
      </c>
      <c r="IR186" s="411">
        <v>70</v>
      </c>
      <c r="IS186" s="411">
        <v>66.5</v>
      </c>
      <c r="IT186" s="411">
        <v>67.8</v>
      </c>
      <c r="IU186" s="411">
        <v>86.2</v>
      </c>
      <c r="IV186" s="411">
        <v>33.200000000000003</v>
      </c>
      <c r="IW186" s="411">
        <v>44.2</v>
      </c>
      <c r="IX186" s="412" t="s">
        <v>197</v>
      </c>
      <c r="IY186" s="412" t="s">
        <v>197</v>
      </c>
      <c r="IZ186" s="412" t="s">
        <v>197</v>
      </c>
      <c r="JA186" s="412" t="s">
        <v>197</v>
      </c>
      <c r="JB186" s="412" t="s">
        <v>197</v>
      </c>
      <c r="JC186" s="411">
        <v>45.2</v>
      </c>
      <c r="JD186" s="411">
        <v>37.4</v>
      </c>
      <c r="JE186" s="411">
        <v>39.200000000000003</v>
      </c>
      <c r="JF186" s="48" t="s">
        <v>87</v>
      </c>
      <c r="JG186" s="48" t="s">
        <v>87</v>
      </c>
      <c r="JH186" s="48" t="s">
        <v>87</v>
      </c>
      <c r="JI186" s="48">
        <v>68.7</v>
      </c>
      <c r="JJ186" s="48">
        <v>79.8</v>
      </c>
      <c r="JK186" s="48">
        <v>69.8</v>
      </c>
      <c r="JL186" s="48">
        <v>71.099999999999994</v>
      </c>
      <c r="JM186" s="48">
        <v>75.5</v>
      </c>
      <c r="JN186" s="48">
        <v>76.2</v>
      </c>
      <c r="JO186" s="48" t="s">
        <v>87</v>
      </c>
    </row>
    <row r="187" spans="1:275">
      <c r="A187" s="45"/>
      <c r="B187" s="46" t="s">
        <v>1903</v>
      </c>
      <c r="C187" s="300" t="s">
        <v>1400</v>
      </c>
      <c r="D187" s="46" t="s">
        <v>109</v>
      </c>
      <c r="E187" s="300" t="s">
        <v>21</v>
      </c>
      <c r="F187" s="47" t="s">
        <v>197</v>
      </c>
      <c r="G187" s="47" t="s">
        <v>197</v>
      </c>
      <c r="H187" s="411">
        <v>109.4</v>
      </c>
      <c r="I187" s="411">
        <v>112.8</v>
      </c>
      <c r="J187" s="411">
        <v>113.2</v>
      </c>
      <c r="K187" s="411">
        <v>36.799999999999997</v>
      </c>
      <c r="L187" s="411">
        <v>75.7</v>
      </c>
      <c r="M187" s="411">
        <v>92.8</v>
      </c>
      <c r="N187" s="411">
        <v>91.5</v>
      </c>
      <c r="O187" s="411">
        <v>39</v>
      </c>
      <c r="P187" s="411">
        <v>120.2</v>
      </c>
      <c r="Q187" s="411">
        <v>87.9</v>
      </c>
      <c r="R187" s="411">
        <v>129.5</v>
      </c>
      <c r="S187" s="411">
        <v>110.1</v>
      </c>
      <c r="T187" s="411">
        <v>91</v>
      </c>
      <c r="U187" s="411">
        <v>89.7</v>
      </c>
      <c r="V187" s="411">
        <v>329.4</v>
      </c>
      <c r="W187" s="411">
        <v>126.6</v>
      </c>
      <c r="X187" s="411">
        <v>164.1</v>
      </c>
      <c r="Y187" s="411">
        <v>107.5</v>
      </c>
      <c r="Z187" s="411">
        <v>59.4</v>
      </c>
      <c r="AA187" s="411">
        <v>92.7</v>
      </c>
      <c r="AB187" s="411">
        <v>152.6</v>
      </c>
      <c r="AC187" s="411">
        <v>209.7</v>
      </c>
      <c r="AD187" s="411">
        <v>170.8</v>
      </c>
      <c r="AE187" s="411">
        <v>112.4</v>
      </c>
      <c r="AF187" s="411">
        <v>148</v>
      </c>
      <c r="AG187" s="411">
        <v>60.8</v>
      </c>
      <c r="AH187" s="411">
        <v>155.4</v>
      </c>
      <c r="AI187" s="411">
        <v>118.1</v>
      </c>
      <c r="AJ187" s="411">
        <v>151.19999999999999</v>
      </c>
      <c r="AK187" s="411">
        <v>127.1</v>
      </c>
      <c r="AL187" s="412" t="s">
        <v>197</v>
      </c>
      <c r="AM187" s="411">
        <v>166</v>
      </c>
      <c r="AN187" s="411">
        <v>224.5</v>
      </c>
      <c r="AO187" s="411">
        <v>123</v>
      </c>
      <c r="AP187" s="411">
        <v>124</v>
      </c>
      <c r="AQ187" s="411">
        <v>137.4</v>
      </c>
      <c r="AR187" s="411">
        <v>150.6</v>
      </c>
      <c r="AS187" s="411">
        <v>635.79999999999995</v>
      </c>
      <c r="AT187" s="411">
        <v>148.6</v>
      </c>
      <c r="AU187" s="412" t="s">
        <v>197</v>
      </c>
      <c r="AV187" s="411">
        <v>119.9</v>
      </c>
      <c r="AW187" s="411">
        <v>18.899999999999999</v>
      </c>
      <c r="AX187" s="411">
        <v>10.3</v>
      </c>
      <c r="AY187" s="411">
        <v>366.2</v>
      </c>
      <c r="AZ187" s="411">
        <v>91.2</v>
      </c>
      <c r="BA187" s="411">
        <v>114.6</v>
      </c>
      <c r="BB187" s="411">
        <v>113.5</v>
      </c>
      <c r="BC187" s="411">
        <v>104</v>
      </c>
      <c r="BD187" s="411">
        <v>111.8</v>
      </c>
      <c r="BE187" s="411">
        <v>110.1</v>
      </c>
      <c r="BF187" s="411">
        <v>111.6</v>
      </c>
      <c r="BG187" s="411">
        <v>133.1</v>
      </c>
      <c r="BH187" s="411">
        <v>131.6</v>
      </c>
      <c r="BI187" s="411">
        <v>140</v>
      </c>
      <c r="BJ187" s="411">
        <v>146.19999999999999</v>
      </c>
      <c r="BK187" s="411">
        <v>143</v>
      </c>
      <c r="BL187" s="411">
        <v>153.69999999999999</v>
      </c>
      <c r="BM187" s="411">
        <v>117.6</v>
      </c>
      <c r="BN187" s="411">
        <v>127.2</v>
      </c>
      <c r="BO187" s="412" t="s">
        <v>197</v>
      </c>
      <c r="BP187" s="411">
        <v>164</v>
      </c>
      <c r="BQ187" s="411">
        <v>182.2</v>
      </c>
      <c r="BR187" s="411">
        <v>152.4</v>
      </c>
      <c r="BS187" s="411">
        <v>113.6</v>
      </c>
      <c r="BT187" s="411">
        <v>131.4</v>
      </c>
      <c r="BU187" s="411">
        <v>85.5</v>
      </c>
      <c r="BV187" s="411">
        <v>104.3</v>
      </c>
      <c r="BW187" s="411">
        <v>98.6</v>
      </c>
      <c r="BX187" s="411">
        <v>169.2</v>
      </c>
      <c r="BY187" s="411">
        <v>106.6</v>
      </c>
      <c r="BZ187" s="411">
        <v>146.5</v>
      </c>
      <c r="CA187" s="411">
        <v>83.5</v>
      </c>
      <c r="CB187" s="411">
        <v>93.4</v>
      </c>
      <c r="CC187" s="411">
        <v>89.6</v>
      </c>
      <c r="CD187" s="411">
        <v>159.69999999999999</v>
      </c>
      <c r="CE187" s="411">
        <v>76.3</v>
      </c>
      <c r="CF187" s="411">
        <v>116.7</v>
      </c>
      <c r="CG187" s="411">
        <v>205.6</v>
      </c>
      <c r="CH187" s="411">
        <v>427.1</v>
      </c>
      <c r="CI187" s="411">
        <v>283.89999999999998</v>
      </c>
      <c r="CJ187" s="411">
        <v>131.80000000000001</v>
      </c>
      <c r="CK187" s="411">
        <v>107.5</v>
      </c>
      <c r="CL187" s="411">
        <v>117.4</v>
      </c>
      <c r="CM187" s="411">
        <v>78.400000000000006</v>
      </c>
      <c r="CN187" s="411">
        <v>95.6</v>
      </c>
      <c r="CO187" s="411">
        <v>88.2</v>
      </c>
      <c r="CP187" s="411">
        <v>20.399999999999999</v>
      </c>
      <c r="CQ187" s="411">
        <v>3.1</v>
      </c>
      <c r="CR187" s="411">
        <v>10.5</v>
      </c>
      <c r="CS187" s="411">
        <v>51.3</v>
      </c>
      <c r="CT187" s="411">
        <v>142.4</v>
      </c>
      <c r="CU187" s="411">
        <v>116.7</v>
      </c>
      <c r="CV187" s="411">
        <v>127.7</v>
      </c>
      <c r="CW187" s="411">
        <v>130.19999999999999</v>
      </c>
      <c r="CX187" s="411">
        <v>103.6</v>
      </c>
      <c r="CY187" s="411">
        <v>115.1</v>
      </c>
      <c r="CZ187" s="411">
        <v>116.4</v>
      </c>
      <c r="DA187" s="411">
        <v>96.1</v>
      </c>
      <c r="DB187" s="411">
        <v>108.7</v>
      </c>
      <c r="DC187" s="411">
        <v>104.9</v>
      </c>
      <c r="DD187" s="411">
        <v>155</v>
      </c>
      <c r="DE187" s="411">
        <v>114.5</v>
      </c>
      <c r="DF187" s="411">
        <v>139.69999999999999</v>
      </c>
      <c r="DG187" s="411">
        <v>91.2</v>
      </c>
      <c r="DH187" s="411">
        <v>91</v>
      </c>
      <c r="DI187" s="411">
        <v>91</v>
      </c>
      <c r="DJ187" s="411">
        <v>132</v>
      </c>
      <c r="DK187" s="411">
        <v>67.5</v>
      </c>
      <c r="DL187" s="411">
        <v>97</v>
      </c>
      <c r="DM187" s="411">
        <v>131.80000000000001</v>
      </c>
      <c r="DN187" s="411">
        <v>120.7</v>
      </c>
      <c r="DO187" s="411">
        <v>124.8</v>
      </c>
      <c r="DP187" s="411">
        <v>6.4</v>
      </c>
      <c r="DQ187" s="411">
        <v>1.7</v>
      </c>
      <c r="DR187" s="411">
        <v>3.3</v>
      </c>
      <c r="DS187" s="411">
        <v>70.599999999999994</v>
      </c>
      <c r="DT187" s="411">
        <v>89.6</v>
      </c>
      <c r="DU187" s="411">
        <v>82.5</v>
      </c>
      <c r="DV187" s="411">
        <v>60.7</v>
      </c>
      <c r="DW187" s="411">
        <v>132.30000000000001</v>
      </c>
      <c r="DX187" s="411">
        <v>108</v>
      </c>
      <c r="DY187" s="411">
        <v>149.9</v>
      </c>
      <c r="DZ187" s="411">
        <v>73</v>
      </c>
      <c r="EA187" s="411">
        <v>115.9</v>
      </c>
      <c r="EB187" s="411">
        <v>66.2</v>
      </c>
      <c r="EC187" s="411">
        <v>154.6</v>
      </c>
      <c r="ED187" s="411">
        <v>130.69999999999999</v>
      </c>
      <c r="EE187" s="411">
        <v>103.9</v>
      </c>
      <c r="EF187" s="411">
        <v>170.7</v>
      </c>
      <c r="EG187" s="411">
        <v>89.7</v>
      </c>
      <c r="EH187" s="411">
        <v>123.5</v>
      </c>
      <c r="EI187" s="411">
        <v>139.9</v>
      </c>
      <c r="EJ187" s="411">
        <v>95.7</v>
      </c>
      <c r="EK187" s="411">
        <v>111.4</v>
      </c>
      <c r="EL187" s="412" t="s">
        <v>197</v>
      </c>
      <c r="EM187" s="411">
        <v>169.3</v>
      </c>
      <c r="EN187" s="411">
        <v>141.1</v>
      </c>
      <c r="EO187" s="411">
        <v>155.30000000000001</v>
      </c>
      <c r="EP187" s="411">
        <v>165.6</v>
      </c>
      <c r="EQ187" s="411">
        <v>193.3</v>
      </c>
      <c r="ER187" s="411">
        <v>178</v>
      </c>
      <c r="ES187" s="412" t="s">
        <v>197</v>
      </c>
      <c r="ET187" s="411">
        <v>139.6</v>
      </c>
      <c r="EU187" s="411">
        <v>264</v>
      </c>
      <c r="EV187" s="411">
        <v>119.1</v>
      </c>
      <c r="EW187" s="411">
        <v>112.5</v>
      </c>
      <c r="EX187" s="411">
        <v>114.5</v>
      </c>
      <c r="EY187" s="411">
        <v>114.3</v>
      </c>
      <c r="EZ187" s="411">
        <v>161.69999999999999</v>
      </c>
      <c r="FA187" s="411">
        <v>123.2</v>
      </c>
      <c r="FB187" s="411">
        <v>138.30000000000001</v>
      </c>
      <c r="FC187" s="411">
        <v>283</v>
      </c>
      <c r="FD187" s="411">
        <v>149.9</v>
      </c>
      <c r="FE187" s="411">
        <v>117.3</v>
      </c>
      <c r="FF187" s="411">
        <v>131.19999999999999</v>
      </c>
      <c r="FG187" s="411">
        <v>66</v>
      </c>
      <c r="FH187" s="411">
        <v>106.7</v>
      </c>
      <c r="FI187" s="411">
        <v>78</v>
      </c>
      <c r="FJ187" s="411">
        <v>374.9</v>
      </c>
      <c r="FK187" s="411">
        <v>129.5</v>
      </c>
      <c r="FL187" s="411">
        <v>238.6</v>
      </c>
      <c r="FM187" s="411">
        <v>130.5</v>
      </c>
      <c r="FN187" s="411">
        <v>142.30000000000001</v>
      </c>
      <c r="FO187" s="411">
        <v>135.5</v>
      </c>
      <c r="FP187" s="411">
        <v>164.1</v>
      </c>
      <c r="FQ187" s="411">
        <v>120.2</v>
      </c>
      <c r="FR187" s="411">
        <v>135.4</v>
      </c>
      <c r="FS187" s="411">
        <v>134.80000000000001</v>
      </c>
      <c r="FT187" s="411">
        <v>121.2</v>
      </c>
      <c r="FU187" s="411">
        <v>129.69999999999999</v>
      </c>
      <c r="FV187" s="411">
        <v>133.5</v>
      </c>
      <c r="FW187" s="411">
        <v>31.2</v>
      </c>
      <c r="FX187" s="411">
        <v>95.9</v>
      </c>
      <c r="FY187" s="411">
        <v>86</v>
      </c>
      <c r="FZ187" s="411">
        <v>86.1</v>
      </c>
      <c r="GA187" s="411">
        <v>123.3</v>
      </c>
      <c r="GB187" s="411">
        <v>129.4</v>
      </c>
      <c r="GC187" s="411">
        <v>128.30000000000001</v>
      </c>
      <c r="GD187" s="411">
        <v>318.60000000000002</v>
      </c>
      <c r="GE187" s="411">
        <v>314.8</v>
      </c>
      <c r="GF187" s="411">
        <v>317.3</v>
      </c>
      <c r="GG187" s="411">
        <v>63.7</v>
      </c>
      <c r="GH187" s="411">
        <v>51.4</v>
      </c>
      <c r="GI187" s="411">
        <v>51.4</v>
      </c>
      <c r="GJ187" s="412" t="s">
        <v>197</v>
      </c>
      <c r="GK187" s="412" t="s">
        <v>197</v>
      </c>
      <c r="GL187" s="412" t="s">
        <v>197</v>
      </c>
      <c r="GM187" s="411">
        <v>99.8</v>
      </c>
      <c r="GN187" s="411">
        <v>64.099999999999994</v>
      </c>
      <c r="GO187" s="411">
        <v>76.8</v>
      </c>
      <c r="GP187" s="411">
        <v>314.7</v>
      </c>
      <c r="GQ187" s="411">
        <v>128</v>
      </c>
      <c r="GR187" s="411">
        <v>194.7</v>
      </c>
      <c r="GS187" s="411">
        <v>278.2</v>
      </c>
      <c r="GT187" s="411">
        <v>155.80000000000001</v>
      </c>
      <c r="GU187" s="411">
        <v>180.6</v>
      </c>
      <c r="GV187" s="411">
        <v>102.7</v>
      </c>
      <c r="GW187" s="411">
        <v>81.599999999999994</v>
      </c>
      <c r="GX187" s="411">
        <v>90.3</v>
      </c>
      <c r="GY187" s="411">
        <v>134.5</v>
      </c>
      <c r="GZ187" s="411">
        <v>122</v>
      </c>
      <c r="HA187" s="411">
        <v>128.1</v>
      </c>
      <c r="HB187" s="411">
        <v>139.80000000000001</v>
      </c>
      <c r="HC187" s="411">
        <v>137.80000000000001</v>
      </c>
      <c r="HD187" s="411">
        <v>138.4</v>
      </c>
      <c r="HE187" s="411">
        <v>233.3</v>
      </c>
      <c r="HF187" s="411">
        <v>315.3</v>
      </c>
      <c r="HG187" s="411">
        <v>310.89999999999998</v>
      </c>
      <c r="HH187" s="411">
        <v>315</v>
      </c>
      <c r="HI187" s="411">
        <v>83.2</v>
      </c>
      <c r="HJ187" s="411">
        <v>90.6</v>
      </c>
      <c r="HK187" s="411">
        <v>87.1</v>
      </c>
      <c r="HL187" s="411">
        <v>90.8</v>
      </c>
      <c r="HM187" s="411">
        <v>84.9</v>
      </c>
      <c r="HN187" s="411">
        <v>86.6</v>
      </c>
      <c r="HO187" s="411">
        <v>179.8</v>
      </c>
      <c r="HP187" s="411">
        <v>149.6</v>
      </c>
      <c r="HQ187" s="411">
        <v>164.8</v>
      </c>
      <c r="HR187" s="411">
        <v>192.7</v>
      </c>
      <c r="HS187" s="411">
        <v>217.5</v>
      </c>
      <c r="HT187" s="411">
        <v>208.9</v>
      </c>
      <c r="HU187" s="411">
        <v>47.9</v>
      </c>
      <c r="HV187" s="411">
        <v>100.4</v>
      </c>
      <c r="HW187" s="411">
        <v>97.7</v>
      </c>
      <c r="HX187" s="411">
        <v>159.9</v>
      </c>
      <c r="HY187" s="412" t="s">
        <v>197</v>
      </c>
      <c r="HZ187" s="411">
        <v>192.1</v>
      </c>
      <c r="IA187" s="411">
        <v>350</v>
      </c>
      <c r="IB187" s="411">
        <v>137.5</v>
      </c>
      <c r="IC187" s="411">
        <v>252.8</v>
      </c>
      <c r="ID187" s="411">
        <v>173.6</v>
      </c>
      <c r="IE187" s="411">
        <v>175.6</v>
      </c>
      <c r="IF187" s="411">
        <v>215.7</v>
      </c>
      <c r="IG187" s="411">
        <v>4.9000000000000004</v>
      </c>
      <c r="IH187" s="411">
        <v>200</v>
      </c>
      <c r="II187" s="411">
        <v>240</v>
      </c>
      <c r="IJ187" s="411">
        <v>274.5</v>
      </c>
      <c r="IK187" s="411">
        <v>65.099999999999994</v>
      </c>
      <c r="IL187" s="411">
        <v>96.5</v>
      </c>
      <c r="IM187" s="411">
        <v>32.1</v>
      </c>
      <c r="IN187" s="411">
        <v>16.600000000000001</v>
      </c>
      <c r="IO187" s="411">
        <v>215.1</v>
      </c>
      <c r="IP187" s="412" t="s">
        <v>197</v>
      </c>
      <c r="IQ187" s="411">
        <v>129.9</v>
      </c>
      <c r="IR187" s="411">
        <v>104.1</v>
      </c>
      <c r="IS187" s="411">
        <v>111.8</v>
      </c>
      <c r="IT187" s="411">
        <v>108.9</v>
      </c>
      <c r="IU187" s="411">
        <v>83.8</v>
      </c>
      <c r="IV187" s="411">
        <v>51.8</v>
      </c>
      <c r="IW187" s="411">
        <v>58.5</v>
      </c>
      <c r="IX187" s="411">
        <v>180.9</v>
      </c>
      <c r="IY187" s="411">
        <v>106.7</v>
      </c>
      <c r="IZ187" s="411">
        <v>111.3</v>
      </c>
      <c r="JA187" s="411">
        <v>81.5</v>
      </c>
      <c r="JB187" s="411">
        <v>150.6</v>
      </c>
      <c r="JC187" s="411">
        <v>99.7</v>
      </c>
      <c r="JD187" s="411">
        <v>113.3</v>
      </c>
      <c r="JE187" s="411">
        <v>110.2</v>
      </c>
      <c r="JF187" s="48">
        <v>217.3</v>
      </c>
      <c r="JG187" s="48">
        <v>23.5</v>
      </c>
      <c r="JH187" s="48">
        <v>65.599999999999994</v>
      </c>
      <c r="JI187" s="48">
        <v>105.8</v>
      </c>
      <c r="JJ187" s="48">
        <v>156.5</v>
      </c>
      <c r="JK187" s="48">
        <v>156.1</v>
      </c>
      <c r="JL187" s="48">
        <v>168.1</v>
      </c>
      <c r="JM187" s="48">
        <v>186.4</v>
      </c>
      <c r="JN187" s="48">
        <v>183.8</v>
      </c>
      <c r="JO187" s="48">
        <v>172.5</v>
      </c>
    </row>
    <row r="188" spans="1:275">
      <c r="A188" s="45"/>
      <c r="B188" s="46" t="s">
        <v>1904</v>
      </c>
      <c r="C188" s="300" t="s">
        <v>1401</v>
      </c>
      <c r="D188" s="46" t="s">
        <v>110</v>
      </c>
      <c r="E188" s="300" t="s">
        <v>22</v>
      </c>
      <c r="F188" s="47" t="s">
        <v>197</v>
      </c>
      <c r="G188" s="47" t="s">
        <v>197</v>
      </c>
      <c r="H188" s="411">
        <v>103.9</v>
      </c>
      <c r="I188" s="411">
        <v>103.1</v>
      </c>
      <c r="J188" s="411">
        <v>99.5</v>
      </c>
      <c r="K188" s="411">
        <v>37.9</v>
      </c>
      <c r="L188" s="411">
        <v>54.8</v>
      </c>
      <c r="M188" s="411">
        <v>107.4</v>
      </c>
      <c r="N188" s="411">
        <v>69</v>
      </c>
      <c r="O188" s="412" t="s">
        <v>197</v>
      </c>
      <c r="P188" s="411">
        <v>104.6</v>
      </c>
      <c r="Q188" s="411">
        <v>27.4</v>
      </c>
      <c r="R188" s="411">
        <v>139</v>
      </c>
      <c r="S188" s="411">
        <v>67.3</v>
      </c>
      <c r="T188" s="411">
        <v>51.3</v>
      </c>
      <c r="U188" s="411">
        <v>82.4</v>
      </c>
      <c r="V188" s="412" t="s">
        <v>197</v>
      </c>
      <c r="W188" s="411">
        <v>65.599999999999994</v>
      </c>
      <c r="X188" s="411">
        <v>82.4</v>
      </c>
      <c r="Y188" s="411">
        <v>92</v>
      </c>
      <c r="Z188" s="411">
        <v>128.5</v>
      </c>
      <c r="AA188" s="411">
        <v>72.5</v>
      </c>
      <c r="AB188" s="411">
        <v>89.1</v>
      </c>
      <c r="AC188" s="411">
        <v>220.4</v>
      </c>
      <c r="AD188" s="411">
        <v>142.9</v>
      </c>
      <c r="AE188" s="411">
        <v>46.3</v>
      </c>
      <c r="AF188" s="411">
        <v>114.1</v>
      </c>
      <c r="AG188" s="411">
        <v>15.1</v>
      </c>
      <c r="AH188" s="411">
        <v>79.599999999999994</v>
      </c>
      <c r="AI188" s="412" t="s">
        <v>197</v>
      </c>
      <c r="AJ188" s="411">
        <v>108.4</v>
      </c>
      <c r="AK188" s="412" t="s">
        <v>197</v>
      </c>
      <c r="AL188" s="412" t="s">
        <v>197</v>
      </c>
      <c r="AM188" s="412" t="s">
        <v>197</v>
      </c>
      <c r="AN188" s="412" t="s">
        <v>197</v>
      </c>
      <c r="AO188" s="411">
        <v>64</v>
      </c>
      <c r="AP188" s="411">
        <v>63.4</v>
      </c>
      <c r="AQ188" s="411">
        <v>115.2</v>
      </c>
      <c r="AR188" s="411">
        <v>117.2</v>
      </c>
      <c r="AS188" s="412" t="s">
        <v>197</v>
      </c>
      <c r="AT188" s="411">
        <v>68.900000000000006</v>
      </c>
      <c r="AU188" s="412" t="s">
        <v>197</v>
      </c>
      <c r="AV188" s="411">
        <v>74.7</v>
      </c>
      <c r="AW188" s="412" t="s">
        <v>197</v>
      </c>
      <c r="AX188" s="411">
        <v>117.1</v>
      </c>
      <c r="AY188" s="411">
        <v>34.9</v>
      </c>
      <c r="AZ188" s="411">
        <v>80.400000000000006</v>
      </c>
      <c r="BA188" s="411">
        <v>75.599999999999994</v>
      </c>
      <c r="BB188" s="411">
        <v>75.8</v>
      </c>
      <c r="BC188" s="411">
        <v>70.2</v>
      </c>
      <c r="BD188" s="411">
        <v>62.4</v>
      </c>
      <c r="BE188" s="411">
        <v>64.099999999999994</v>
      </c>
      <c r="BF188" s="411">
        <v>68.3</v>
      </c>
      <c r="BG188" s="411">
        <v>80.7</v>
      </c>
      <c r="BH188" s="411">
        <v>79.8</v>
      </c>
      <c r="BI188" s="411">
        <v>67.900000000000006</v>
      </c>
      <c r="BJ188" s="411">
        <v>44.4</v>
      </c>
      <c r="BK188" s="411">
        <v>56.5</v>
      </c>
      <c r="BL188" s="411">
        <v>56.3</v>
      </c>
      <c r="BM188" s="411">
        <v>56.1</v>
      </c>
      <c r="BN188" s="411">
        <v>56.2</v>
      </c>
      <c r="BO188" s="412" t="s">
        <v>197</v>
      </c>
      <c r="BP188" s="411">
        <v>71.400000000000006</v>
      </c>
      <c r="BQ188" s="411">
        <v>76.2</v>
      </c>
      <c r="BR188" s="411">
        <v>45.2</v>
      </c>
      <c r="BS188" s="411">
        <v>50.1</v>
      </c>
      <c r="BT188" s="411">
        <v>47.9</v>
      </c>
      <c r="BU188" s="411">
        <v>13.6</v>
      </c>
      <c r="BV188" s="411">
        <v>18.2</v>
      </c>
      <c r="BW188" s="411">
        <v>16.8</v>
      </c>
      <c r="BX188" s="411">
        <v>49.7</v>
      </c>
      <c r="BY188" s="411">
        <v>53.2</v>
      </c>
      <c r="BZ188" s="411">
        <v>50.9</v>
      </c>
      <c r="CA188" s="411">
        <v>17.7</v>
      </c>
      <c r="CB188" s="411">
        <v>63.8</v>
      </c>
      <c r="CC188" s="411">
        <v>45.9</v>
      </c>
      <c r="CD188" s="411">
        <v>45.8</v>
      </c>
      <c r="CE188" s="411">
        <v>62.4</v>
      </c>
      <c r="CF188" s="411">
        <v>54.3</v>
      </c>
      <c r="CG188" s="412" t="s">
        <v>197</v>
      </c>
      <c r="CH188" s="412" t="s">
        <v>197</v>
      </c>
      <c r="CI188" s="412" t="s">
        <v>197</v>
      </c>
      <c r="CJ188" s="411">
        <v>70.400000000000006</v>
      </c>
      <c r="CK188" s="411">
        <v>43.1</v>
      </c>
      <c r="CL188" s="411">
        <v>54.3</v>
      </c>
      <c r="CM188" s="412" t="s">
        <v>197</v>
      </c>
      <c r="CN188" s="412" t="s">
        <v>197</v>
      </c>
      <c r="CO188" s="412" t="s">
        <v>197</v>
      </c>
      <c r="CP188" s="412" t="s">
        <v>197</v>
      </c>
      <c r="CQ188" s="412" t="s">
        <v>197</v>
      </c>
      <c r="CR188" s="412" t="s">
        <v>197</v>
      </c>
      <c r="CS188" s="412" t="s">
        <v>197</v>
      </c>
      <c r="CT188" s="412" t="s">
        <v>197</v>
      </c>
      <c r="CU188" s="412" t="s">
        <v>197</v>
      </c>
      <c r="CV188" s="412" t="s">
        <v>197</v>
      </c>
      <c r="CW188" s="411">
        <v>38.9</v>
      </c>
      <c r="CX188" s="411">
        <v>31.3</v>
      </c>
      <c r="CY188" s="411">
        <v>34.6</v>
      </c>
      <c r="CZ188" s="411">
        <v>50.5</v>
      </c>
      <c r="DA188" s="411">
        <v>9.3000000000000007</v>
      </c>
      <c r="DB188" s="411">
        <v>16.399999999999999</v>
      </c>
      <c r="DC188" s="411">
        <v>14.2</v>
      </c>
      <c r="DD188" s="411">
        <v>39.9</v>
      </c>
      <c r="DE188" s="411">
        <v>34.700000000000003</v>
      </c>
      <c r="DF188" s="411">
        <v>37.9</v>
      </c>
      <c r="DG188" s="411">
        <v>16.3</v>
      </c>
      <c r="DH188" s="411">
        <v>60.1</v>
      </c>
      <c r="DI188" s="411">
        <v>45.2</v>
      </c>
      <c r="DJ188" s="411">
        <v>44.8</v>
      </c>
      <c r="DK188" s="411">
        <v>60.7</v>
      </c>
      <c r="DL188" s="411">
        <v>53.4</v>
      </c>
      <c r="DM188" s="411">
        <v>72.2</v>
      </c>
      <c r="DN188" s="411">
        <v>43.9</v>
      </c>
      <c r="DO188" s="411">
        <v>54.4</v>
      </c>
      <c r="DP188" s="412" t="s">
        <v>197</v>
      </c>
      <c r="DQ188" s="412" t="s">
        <v>197</v>
      </c>
      <c r="DR188" s="412" t="s">
        <v>197</v>
      </c>
      <c r="DS188" s="412" t="s">
        <v>197</v>
      </c>
      <c r="DT188" s="412" t="s">
        <v>197</v>
      </c>
      <c r="DU188" s="412" t="s">
        <v>197</v>
      </c>
      <c r="DV188" s="412" t="s">
        <v>197</v>
      </c>
      <c r="DW188" s="412" t="s">
        <v>197</v>
      </c>
      <c r="DX188" s="412" t="s">
        <v>197</v>
      </c>
      <c r="DY188" s="411">
        <v>53.2</v>
      </c>
      <c r="DZ188" s="411">
        <v>83.2</v>
      </c>
      <c r="EA188" s="411">
        <v>66.3</v>
      </c>
      <c r="EB188" s="411">
        <v>6.7</v>
      </c>
      <c r="EC188" s="411">
        <v>155.6</v>
      </c>
      <c r="ED188" s="411">
        <v>114.9</v>
      </c>
      <c r="EE188" s="411">
        <v>96.6</v>
      </c>
      <c r="EF188" s="411">
        <v>36.6</v>
      </c>
      <c r="EG188" s="411">
        <v>66.2</v>
      </c>
      <c r="EH188" s="411">
        <v>53.8</v>
      </c>
      <c r="EI188" s="412" t="s">
        <v>197</v>
      </c>
      <c r="EJ188" s="412" t="s">
        <v>197</v>
      </c>
      <c r="EK188" s="412" t="s">
        <v>197</v>
      </c>
      <c r="EL188" s="412" t="s">
        <v>197</v>
      </c>
      <c r="EM188" s="412" t="s">
        <v>197</v>
      </c>
      <c r="EN188" s="412" t="s">
        <v>197</v>
      </c>
      <c r="EO188" s="412" t="s">
        <v>197</v>
      </c>
      <c r="EP188" s="412" t="s">
        <v>197</v>
      </c>
      <c r="EQ188" s="412" t="s">
        <v>197</v>
      </c>
      <c r="ER188" s="412" t="s">
        <v>197</v>
      </c>
      <c r="ES188" s="412" t="s">
        <v>197</v>
      </c>
      <c r="ET188" s="411">
        <v>77.599999999999994</v>
      </c>
      <c r="EU188" s="412" t="s">
        <v>197</v>
      </c>
      <c r="EV188" s="411">
        <v>71.599999999999994</v>
      </c>
      <c r="EW188" s="411">
        <v>77.5</v>
      </c>
      <c r="EX188" s="411">
        <v>75.7</v>
      </c>
      <c r="EY188" s="411">
        <v>117.8</v>
      </c>
      <c r="EZ188" s="411">
        <v>80.599999999999994</v>
      </c>
      <c r="FA188" s="411">
        <v>81.900000000000006</v>
      </c>
      <c r="FB188" s="411">
        <v>81.3</v>
      </c>
      <c r="FC188" s="411">
        <v>2.5</v>
      </c>
      <c r="FD188" s="411">
        <v>84.8</v>
      </c>
      <c r="FE188" s="411">
        <v>83</v>
      </c>
      <c r="FF188" s="411">
        <v>83.7</v>
      </c>
      <c r="FG188" s="411">
        <v>11</v>
      </c>
      <c r="FH188" s="411">
        <v>58.9</v>
      </c>
      <c r="FI188" s="411">
        <v>25.1</v>
      </c>
      <c r="FJ188" s="411">
        <v>51.2</v>
      </c>
      <c r="FK188" s="411">
        <v>26.6</v>
      </c>
      <c r="FL188" s="411">
        <v>37.5</v>
      </c>
      <c r="FM188" s="411">
        <v>55.5</v>
      </c>
      <c r="FN188" s="411">
        <v>61.9</v>
      </c>
      <c r="FO188" s="411">
        <v>58.2</v>
      </c>
      <c r="FP188" s="411">
        <v>103.3</v>
      </c>
      <c r="FQ188" s="411">
        <v>75.2</v>
      </c>
      <c r="FR188" s="411">
        <v>85</v>
      </c>
      <c r="FS188" s="411">
        <v>51.7</v>
      </c>
      <c r="FT188" s="411">
        <v>40</v>
      </c>
      <c r="FU188" s="411">
        <v>47.3</v>
      </c>
      <c r="FV188" s="411">
        <v>61</v>
      </c>
      <c r="FW188" s="411">
        <v>18.399999999999999</v>
      </c>
      <c r="FX188" s="411">
        <v>76.400000000000006</v>
      </c>
      <c r="FY188" s="411">
        <v>87.6</v>
      </c>
      <c r="FZ188" s="411">
        <v>87.5</v>
      </c>
      <c r="GA188" s="411">
        <v>60.5</v>
      </c>
      <c r="GB188" s="411">
        <v>88.4</v>
      </c>
      <c r="GC188" s="411">
        <v>83.2</v>
      </c>
      <c r="GD188" s="411">
        <v>71.599999999999994</v>
      </c>
      <c r="GE188" s="411">
        <v>32.6</v>
      </c>
      <c r="GF188" s="411">
        <v>58.1</v>
      </c>
      <c r="GG188" s="411">
        <v>7.7</v>
      </c>
      <c r="GH188" s="411">
        <v>46.4</v>
      </c>
      <c r="GI188" s="411">
        <v>46.2</v>
      </c>
      <c r="GJ188" s="412" t="s">
        <v>197</v>
      </c>
      <c r="GK188" s="412" t="s">
        <v>197</v>
      </c>
      <c r="GL188" s="412" t="s">
        <v>197</v>
      </c>
      <c r="GM188" s="411">
        <v>160.6</v>
      </c>
      <c r="GN188" s="411">
        <v>163.1</v>
      </c>
      <c r="GO188" s="411">
        <v>162.19999999999999</v>
      </c>
      <c r="GP188" s="411">
        <v>72.400000000000006</v>
      </c>
      <c r="GQ188" s="411">
        <v>42.4</v>
      </c>
      <c r="GR188" s="411">
        <v>53.1</v>
      </c>
      <c r="GS188" s="412" t="s">
        <v>197</v>
      </c>
      <c r="GT188" s="411">
        <v>5.2</v>
      </c>
      <c r="GU188" s="411">
        <v>4.2</v>
      </c>
      <c r="GV188" s="411">
        <v>34.6</v>
      </c>
      <c r="GW188" s="411">
        <v>4</v>
      </c>
      <c r="GX188" s="411">
        <v>16.600000000000001</v>
      </c>
      <c r="GY188" s="411">
        <v>79.099999999999994</v>
      </c>
      <c r="GZ188" s="411">
        <v>90.1</v>
      </c>
      <c r="HA188" s="411">
        <v>84.7</v>
      </c>
      <c r="HB188" s="411">
        <v>61.2</v>
      </c>
      <c r="HC188" s="411">
        <v>87.9</v>
      </c>
      <c r="HD188" s="411">
        <v>79.8</v>
      </c>
      <c r="HE188" s="411">
        <v>4.5</v>
      </c>
      <c r="HF188" s="411">
        <v>18.2</v>
      </c>
      <c r="HG188" s="411">
        <v>17.5</v>
      </c>
      <c r="HH188" s="412" t="s">
        <v>197</v>
      </c>
      <c r="HI188" s="411">
        <v>143.5</v>
      </c>
      <c r="HJ188" s="411">
        <v>131</v>
      </c>
      <c r="HK188" s="411">
        <v>137</v>
      </c>
      <c r="HL188" s="411">
        <v>116.6</v>
      </c>
      <c r="HM188" s="411">
        <v>164.4</v>
      </c>
      <c r="HN188" s="411">
        <v>151</v>
      </c>
      <c r="HO188" s="412" t="s">
        <v>197</v>
      </c>
      <c r="HP188" s="412" t="s">
        <v>197</v>
      </c>
      <c r="HQ188" s="412" t="s">
        <v>197</v>
      </c>
      <c r="HR188" s="412" t="s">
        <v>197</v>
      </c>
      <c r="HS188" s="412" t="s">
        <v>197</v>
      </c>
      <c r="HT188" s="412" t="s">
        <v>197</v>
      </c>
      <c r="HU188" s="411">
        <v>37.299999999999997</v>
      </c>
      <c r="HV188" s="411">
        <v>82.1</v>
      </c>
      <c r="HW188" s="411">
        <v>79.7</v>
      </c>
      <c r="HX188" s="412" t="s">
        <v>197</v>
      </c>
      <c r="HY188" s="412" t="s">
        <v>197</v>
      </c>
      <c r="HZ188" s="411">
        <v>130.5</v>
      </c>
      <c r="IA188" s="412" t="s">
        <v>197</v>
      </c>
      <c r="IB188" s="412" t="s">
        <v>197</v>
      </c>
      <c r="IC188" s="412" t="s">
        <v>197</v>
      </c>
      <c r="ID188" s="411">
        <v>57.5</v>
      </c>
      <c r="IE188" s="412" t="s">
        <v>197</v>
      </c>
      <c r="IF188" s="412" t="s">
        <v>197</v>
      </c>
      <c r="IG188" s="412" t="s">
        <v>197</v>
      </c>
      <c r="IH188" s="411">
        <v>150.80000000000001</v>
      </c>
      <c r="II188" s="412" t="s">
        <v>197</v>
      </c>
      <c r="IJ188" s="412" t="s">
        <v>197</v>
      </c>
      <c r="IK188" s="412" t="s">
        <v>197</v>
      </c>
      <c r="IL188" s="412" t="s">
        <v>197</v>
      </c>
      <c r="IM188" s="412" t="s">
        <v>197</v>
      </c>
      <c r="IN188" s="412" t="s">
        <v>197</v>
      </c>
      <c r="IO188" s="412" t="s">
        <v>197</v>
      </c>
      <c r="IP188" s="412" t="s">
        <v>197</v>
      </c>
      <c r="IQ188" s="411">
        <v>583.79999999999995</v>
      </c>
      <c r="IR188" s="411">
        <v>59.1</v>
      </c>
      <c r="IS188" s="411">
        <v>102.8</v>
      </c>
      <c r="IT188" s="411">
        <v>86.6</v>
      </c>
      <c r="IU188" s="411">
        <v>12.9</v>
      </c>
      <c r="IV188" s="411">
        <v>2.7</v>
      </c>
      <c r="IW188" s="411">
        <v>4.8</v>
      </c>
      <c r="IX188" s="412" t="s">
        <v>197</v>
      </c>
      <c r="IY188" s="412" t="s">
        <v>197</v>
      </c>
      <c r="IZ188" s="412" t="s">
        <v>197</v>
      </c>
      <c r="JA188" s="412" t="s">
        <v>197</v>
      </c>
      <c r="JB188" s="412" t="s">
        <v>197</v>
      </c>
      <c r="JC188" s="411">
        <v>40.799999999999997</v>
      </c>
      <c r="JD188" s="411">
        <v>56</v>
      </c>
      <c r="JE188" s="411">
        <v>52.6</v>
      </c>
      <c r="JF188" s="48" t="s">
        <v>87</v>
      </c>
      <c r="JG188" s="48" t="s">
        <v>87</v>
      </c>
      <c r="JH188" s="48">
        <v>13.5</v>
      </c>
      <c r="JI188" s="48">
        <v>44.8</v>
      </c>
      <c r="JJ188" s="48">
        <v>100.5</v>
      </c>
      <c r="JK188" s="48">
        <v>130.80000000000001</v>
      </c>
      <c r="JL188" s="48">
        <v>80.599999999999994</v>
      </c>
      <c r="JM188" s="48">
        <v>156.1</v>
      </c>
      <c r="JN188" s="48">
        <v>162.5</v>
      </c>
      <c r="JO188" s="48">
        <v>52.9</v>
      </c>
    </row>
    <row r="189" spans="1:275">
      <c r="A189" s="45"/>
      <c r="B189" s="46" t="s">
        <v>1905</v>
      </c>
      <c r="C189" s="300" t="s">
        <v>1402</v>
      </c>
      <c r="D189" s="46" t="s">
        <v>110</v>
      </c>
      <c r="E189" s="300" t="s">
        <v>22</v>
      </c>
      <c r="F189" s="47" t="s">
        <v>197</v>
      </c>
      <c r="G189" s="47" t="s">
        <v>197</v>
      </c>
      <c r="H189" s="411">
        <v>104.5</v>
      </c>
      <c r="I189" s="411">
        <v>104.4</v>
      </c>
      <c r="J189" s="411">
        <v>95.1</v>
      </c>
      <c r="K189" s="411">
        <v>158.1</v>
      </c>
      <c r="L189" s="411">
        <v>67.3</v>
      </c>
      <c r="M189" s="411">
        <v>149</v>
      </c>
      <c r="N189" s="411">
        <v>60.5</v>
      </c>
      <c r="O189" s="411">
        <v>138.69999999999999</v>
      </c>
      <c r="P189" s="411">
        <v>106.6</v>
      </c>
      <c r="Q189" s="412" t="s">
        <v>197</v>
      </c>
      <c r="R189" s="411">
        <v>181.9</v>
      </c>
      <c r="S189" s="411">
        <v>66.5</v>
      </c>
      <c r="T189" s="411">
        <v>31.8</v>
      </c>
      <c r="U189" s="411">
        <v>124.5</v>
      </c>
      <c r="V189" s="412" t="s">
        <v>197</v>
      </c>
      <c r="W189" s="411">
        <v>132.1</v>
      </c>
      <c r="X189" s="412" t="s">
        <v>197</v>
      </c>
      <c r="Y189" s="412" t="s">
        <v>197</v>
      </c>
      <c r="Z189" s="411">
        <v>100.7</v>
      </c>
      <c r="AA189" s="411">
        <v>131.80000000000001</v>
      </c>
      <c r="AB189" s="411">
        <v>104.8</v>
      </c>
      <c r="AC189" s="411">
        <v>185.1</v>
      </c>
      <c r="AD189" s="411">
        <v>305.3</v>
      </c>
      <c r="AE189" s="411">
        <v>91.6</v>
      </c>
      <c r="AF189" s="411">
        <v>154.69999999999999</v>
      </c>
      <c r="AG189" s="411">
        <v>31.2</v>
      </c>
      <c r="AH189" s="411">
        <v>126.2</v>
      </c>
      <c r="AI189" s="412" t="s">
        <v>197</v>
      </c>
      <c r="AJ189" s="412" t="s">
        <v>197</v>
      </c>
      <c r="AK189" s="411">
        <v>106.7</v>
      </c>
      <c r="AL189" s="412" t="s">
        <v>197</v>
      </c>
      <c r="AM189" s="412" t="s">
        <v>197</v>
      </c>
      <c r="AN189" s="412" t="s">
        <v>197</v>
      </c>
      <c r="AO189" s="412" t="s">
        <v>197</v>
      </c>
      <c r="AP189" s="412" t="s">
        <v>197</v>
      </c>
      <c r="AQ189" s="411">
        <v>9.1</v>
      </c>
      <c r="AR189" s="411">
        <v>184.6</v>
      </c>
      <c r="AS189" s="412" t="s">
        <v>197</v>
      </c>
      <c r="AT189" s="411">
        <v>96</v>
      </c>
      <c r="AU189" s="412" t="s">
        <v>197</v>
      </c>
      <c r="AV189" s="411">
        <v>91.1</v>
      </c>
      <c r="AW189" s="411">
        <v>211.1</v>
      </c>
      <c r="AX189" s="412" t="s">
        <v>197</v>
      </c>
      <c r="AY189" s="412" t="s">
        <v>197</v>
      </c>
      <c r="AZ189" s="411">
        <v>126.6</v>
      </c>
      <c r="BA189" s="411">
        <v>95.1</v>
      </c>
      <c r="BB189" s="411">
        <v>96.5</v>
      </c>
      <c r="BC189" s="411">
        <v>145.69999999999999</v>
      </c>
      <c r="BD189" s="411">
        <v>114.5</v>
      </c>
      <c r="BE189" s="411">
        <v>121.6</v>
      </c>
      <c r="BF189" s="411">
        <v>168.5</v>
      </c>
      <c r="BG189" s="411">
        <v>126.6</v>
      </c>
      <c r="BH189" s="411">
        <v>129.6</v>
      </c>
      <c r="BI189" s="411">
        <v>73.3</v>
      </c>
      <c r="BJ189" s="411">
        <v>50.8</v>
      </c>
      <c r="BK189" s="411">
        <v>62.3</v>
      </c>
      <c r="BL189" s="411">
        <v>57.5</v>
      </c>
      <c r="BM189" s="411">
        <v>86.4</v>
      </c>
      <c r="BN189" s="411">
        <v>78.599999999999994</v>
      </c>
      <c r="BO189" s="412" t="s">
        <v>197</v>
      </c>
      <c r="BP189" s="412" t="s">
        <v>197</v>
      </c>
      <c r="BQ189" s="412" t="s">
        <v>197</v>
      </c>
      <c r="BR189" s="412" t="s">
        <v>197</v>
      </c>
      <c r="BS189" s="412" t="s">
        <v>197</v>
      </c>
      <c r="BT189" s="412" t="s">
        <v>197</v>
      </c>
      <c r="BU189" s="412" t="s">
        <v>197</v>
      </c>
      <c r="BV189" s="412" t="s">
        <v>197</v>
      </c>
      <c r="BW189" s="412" t="s">
        <v>197</v>
      </c>
      <c r="BX189" s="412" t="s">
        <v>197</v>
      </c>
      <c r="BY189" s="412" t="s">
        <v>197</v>
      </c>
      <c r="BZ189" s="412" t="s">
        <v>197</v>
      </c>
      <c r="CA189" s="412" t="s">
        <v>197</v>
      </c>
      <c r="CB189" s="412" t="s">
        <v>197</v>
      </c>
      <c r="CC189" s="412" t="s">
        <v>197</v>
      </c>
      <c r="CD189" s="412" t="s">
        <v>197</v>
      </c>
      <c r="CE189" s="412" t="s">
        <v>197</v>
      </c>
      <c r="CF189" s="412" t="s">
        <v>197</v>
      </c>
      <c r="CG189" s="412" t="s">
        <v>197</v>
      </c>
      <c r="CH189" s="412" t="s">
        <v>197</v>
      </c>
      <c r="CI189" s="412" t="s">
        <v>197</v>
      </c>
      <c r="CJ189" s="412" t="s">
        <v>197</v>
      </c>
      <c r="CK189" s="412" t="s">
        <v>197</v>
      </c>
      <c r="CL189" s="412" t="s">
        <v>197</v>
      </c>
      <c r="CM189" s="412" t="s">
        <v>197</v>
      </c>
      <c r="CN189" s="412" t="s">
        <v>197</v>
      </c>
      <c r="CO189" s="412" t="s">
        <v>197</v>
      </c>
      <c r="CP189" s="412" t="s">
        <v>197</v>
      </c>
      <c r="CQ189" s="412" t="s">
        <v>197</v>
      </c>
      <c r="CR189" s="412" t="s">
        <v>197</v>
      </c>
      <c r="CS189" s="412" t="s">
        <v>197</v>
      </c>
      <c r="CT189" s="412" t="s">
        <v>197</v>
      </c>
      <c r="CU189" s="412" t="s">
        <v>197</v>
      </c>
      <c r="CV189" s="412" t="s">
        <v>197</v>
      </c>
      <c r="CW189" s="412" t="s">
        <v>197</v>
      </c>
      <c r="CX189" s="412" t="s">
        <v>197</v>
      </c>
      <c r="CY189" s="412" t="s">
        <v>197</v>
      </c>
      <c r="CZ189" s="412" t="s">
        <v>197</v>
      </c>
      <c r="DA189" s="412" t="s">
        <v>197</v>
      </c>
      <c r="DB189" s="412" t="s">
        <v>197</v>
      </c>
      <c r="DC189" s="412" t="s">
        <v>197</v>
      </c>
      <c r="DD189" s="412" t="s">
        <v>197</v>
      </c>
      <c r="DE189" s="412" t="s">
        <v>197</v>
      </c>
      <c r="DF189" s="412" t="s">
        <v>197</v>
      </c>
      <c r="DG189" s="412" t="s">
        <v>197</v>
      </c>
      <c r="DH189" s="412" t="s">
        <v>197</v>
      </c>
      <c r="DI189" s="412" t="s">
        <v>197</v>
      </c>
      <c r="DJ189" s="412" t="s">
        <v>197</v>
      </c>
      <c r="DK189" s="412" t="s">
        <v>197</v>
      </c>
      <c r="DL189" s="412" t="s">
        <v>197</v>
      </c>
      <c r="DM189" s="412" t="s">
        <v>197</v>
      </c>
      <c r="DN189" s="412" t="s">
        <v>197</v>
      </c>
      <c r="DO189" s="412" t="s">
        <v>197</v>
      </c>
      <c r="DP189" s="412" t="s">
        <v>197</v>
      </c>
      <c r="DQ189" s="412" t="s">
        <v>197</v>
      </c>
      <c r="DR189" s="412" t="s">
        <v>197</v>
      </c>
      <c r="DS189" s="412" t="s">
        <v>197</v>
      </c>
      <c r="DT189" s="412" t="s">
        <v>197</v>
      </c>
      <c r="DU189" s="412" t="s">
        <v>197</v>
      </c>
      <c r="DV189" s="412" t="s">
        <v>197</v>
      </c>
      <c r="DW189" s="412" t="s">
        <v>197</v>
      </c>
      <c r="DX189" s="412" t="s">
        <v>197</v>
      </c>
      <c r="DY189" s="412" t="s">
        <v>197</v>
      </c>
      <c r="DZ189" s="412" t="s">
        <v>197</v>
      </c>
      <c r="EA189" s="412" t="s">
        <v>197</v>
      </c>
      <c r="EB189" s="412" t="s">
        <v>197</v>
      </c>
      <c r="EC189" s="412" t="s">
        <v>197</v>
      </c>
      <c r="ED189" s="412" t="s">
        <v>197</v>
      </c>
      <c r="EE189" s="412" t="s">
        <v>197</v>
      </c>
      <c r="EF189" s="412" t="s">
        <v>197</v>
      </c>
      <c r="EG189" s="412" t="s">
        <v>197</v>
      </c>
      <c r="EH189" s="412" t="s">
        <v>197</v>
      </c>
      <c r="EI189" s="412" t="s">
        <v>197</v>
      </c>
      <c r="EJ189" s="412" t="s">
        <v>197</v>
      </c>
      <c r="EK189" s="412" t="s">
        <v>197</v>
      </c>
      <c r="EL189" s="412" t="s">
        <v>197</v>
      </c>
      <c r="EM189" s="412" t="s">
        <v>197</v>
      </c>
      <c r="EN189" s="412" t="s">
        <v>197</v>
      </c>
      <c r="EO189" s="412" t="s">
        <v>197</v>
      </c>
      <c r="EP189" s="412" t="s">
        <v>197</v>
      </c>
      <c r="EQ189" s="412" t="s">
        <v>197</v>
      </c>
      <c r="ER189" s="412" t="s">
        <v>197</v>
      </c>
      <c r="ES189" s="412" t="s">
        <v>197</v>
      </c>
      <c r="ET189" s="411">
        <v>117.4</v>
      </c>
      <c r="EU189" s="412" t="s">
        <v>197</v>
      </c>
      <c r="EV189" s="411">
        <v>106</v>
      </c>
      <c r="EW189" s="411">
        <v>77.099999999999994</v>
      </c>
      <c r="EX189" s="411">
        <v>86.3</v>
      </c>
      <c r="EY189" s="411">
        <v>247.7</v>
      </c>
      <c r="EZ189" s="411">
        <v>128.6</v>
      </c>
      <c r="FA189" s="411">
        <v>48</v>
      </c>
      <c r="FB189" s="411">
        <v>79.5</v>
      </c>
      <c r="FC189" s="411">
        <v>990.7</v>
      </c>
      <c r="FD189" s="411">
        <v>134.9</v>
      </c>
      <c r="FE189" s="411">
        <v>45.1</v>
      </c>
      <c r="FF189" s="411">
        <v>83.3</v>
      </c>
      <c r="FG189" s="411">
        <v>96.9</v>
      </c>
      <c r="FH189" s="411">
        <v>177.1</v>
      </c>
      <c r="FI189" s="411">
        <v>120.5</v>
      </c>
      <c r="FJ189" s="412" t="s">
        <v>197</v>
      </c>
      <c r="FK189" s="412" t="s">
        <v>197</v>
      </c>
      <c r="FL189" s="412" t="s">
        <v>197</v>
      </c>
      <c r="FM189" s="411">
        <v>101.8</v>
      </c>
      <c r="FN189" s="411">
        <v>48.6</v>
      </c>
      <c r="FO189" s="411">
        <v>79.400000000000006</v>
      </c>
      <c r="FP189" s="411">
        <v>32</v>
      </c>
      <c r="FQ189" s="411">
        <v>40.5</v>
      </c>
      <c r="FR189" s="411">
        <v>37.6</v>
      </c>
      <c r="FS189" s="411">
        <v>112.9</v>
      </c>
      <c r="FT189" s="411">
        <v>52.5</v>
      </c>
      <c r="FU189" s="411">
        <v>90.2</v>
      </c>
      <c r="FV189" s="411">
        <v>136.9</v>
      </c>
      <c r="FW189" s="412" t="s">
        <v>197</v>
      </c>
      <c r="FX189" s="411">
        <v>95.6</v>
      </c>
      <c r="FY189" s="411">
        <v>115.4</v>
      </c>
      <c r="FZ189" s="411">
        <v>115.2</v>
      </c>
      <c r="GA189" s="411">
        <v>98.6</v>
      </c>
      <c r="GB189" s="411">
        <v>91.4</v>
      </c>
      <c r="GC189" s="411">
        <v>92.7</v>
      </c>
      <c r="GD189" s="412" t="s">
        <v>197</v>
      </c>
      <c r="GE189" s="412" t="s">
        <v>197</v>
      </c>
      <c r="GF189" s="412" t="s">
        <v>197</v>
      </c>
      <c r="GG189" s="412" t="s">
        <v>197</v>
      </c>
      <c r="GH189" s="411">
        <v>69.7</v>
      </c>
      <c r="GI189" s="411">
        <v>69.3</v>
      </c>
      <c r="GJ189" s="412" t="s">
        <v>197</v>
      </c>
      <c r="GK189" s="412" t="s">
        <v>197</v>
      </c>
      <c r="GL189" s="412" t="s">
        <v>197</v>
      </c>
      <c r="GM189" s="411">
        <v>78</v>
      </c>
      <c r="GN189" s="411">
        <v>32.4</v>
      </c>
      <c r="GO189" s="411">
        <v>49</v>
      </c>
      <c r="GP189" s="412" t="s">
        <v>197</v>
      </c>
      <c r="GQ189" s="412" t="s">
        <v>197</v>
      </c>
      <c r="GR189" s="412" t="s">
        <v>197</v>
      </c>
      <c r="GS189" s="411">
        <v>28.9</v>
      </c>
      <c r="GT189" s="411">
        <v>38.5</v>
      </c>
      <c r="GU189" s="411">
        <v>36.5</v>
      </c>
      <c r="GV189" s="412" t="s">
        <v>197</v>
      </c>
      <c r="GW189" s="412" t="s">
        <v>197</v>
      </c>
      <c r="GX189" s="412" t="s">
        <v>197</v>
      </c>
      <c r="GY189" s="411">
        <v>118.5</v>
      </c>
      <c r="GZ189" s="411">
        <v>108.3</v>
      </c>
      <c r="HA189" s="411">
        <v>113.3</v>
      </c>
      <c r="HB189" s="411">
        <v>113.1</v>
      </c>
      <c r="HC189" s="411">
        <v>103.3</v>
      </c>
      <c r="HD189" s="411">
        <v>106.3</v>
      </c>
      <c r="HE189" s="411">
        <v>141.5</v>
      </c>
      <c r="HF189" s="411">
        <v>261.7</v>
      </c>
      <c r="HG189" s="411">
        <v>255</v>
      </c>
      <c r="HH189" s="412" t="s">
        <v>197</v>
      </c>
      <c r="HI189" s="412" t="s">
        <v>197</v>
      </c>
      <c r="HJ189" s="412" t="s">
        <v>197</v>
      </c>
      <c r="HK189" s="412" t="s">
        <v>197</v>
      </c>
      <c r="HL189" s="412" t="s">
        <v>197</v>
      </c>
      <c r="HM189" s="412" t="s">
        <v>197</v>
      </c>
      <c r="HN189" s="412" t="s">
        <v>197</v>
      </c>
      <c r="HO189" s="412" t="s">
        <v>197</v>
      </c>
      <c r="HP189" s="412" t="s">
        <v>197</v>
      </c>
      <c r="HQ189" s="412" t="s">
        <v>197</v>
      </c>
      <c r="HR189" s="412" t="s">
        <v>197</v>
      </c>
      <c r="HS189" s="412" t="s">
        <v>197</v>
      </c>
      <c r="HT189" s="412" t="s">
        <v>197</v>
      </c>
      <c r="HU189" s="411">
        <v>39.9</v>
      </c>
      <c r="HV189" s="411">
        <v>88.2</v>
      </c>
      <c r="HW189" s="411">
        <v>85.5</v>
      </c>
      <c r="HX189" s="412" t="s">
        <v>197</v>
      </c>
      <c r="HY189" s="412" t="s">
        <v>197</v>
      </c>
      <c r="HZ189" s="412" t="s">
        <v>197</v>
      </c>
      <c r="IA189" s="412" t="s">
        <v>197</v>
      </c>
      <c r="IB189" s="412" t="s">
        <v>197</v>
      </c>
      <c r="IC189" s="412" t="s">
        <v>197</v>
      </c>
      <c r="ID189" s="411">
        <v>53.5</v>
      </c>
      <c r="IE189" s="412" t="s">
        <v>197</v>
      </c>
      <c r="IF189" s="412" t="s">
        <v>197</v>
      </c>
      <c r="IG189" s="412" t="s">
        <v>197</v>
      </c>
      <c r="IH189" s="411">
        <v>67.7</v>
      </c>
      <c r="II189" s="412" t="s">
        <v>197</v>
      </c>
      <c r="IJ189" s="412" t="s">
        <v>197</v>
      </c>
      <c r="IK189" s="412" t="s">
        <v>197</v>
      </c>
      <c r="IL189" s="412" t="s">
        <v>197</v>
      </c>
      <c r="IM189" s="412" t="s">
        <v>197</v>
      </c>
      <c r="IN189" s="412" t="s">
        <v>197</v>
      </c>
      <c r="IO189" s="412" t="s">
        <v>197</v>
      </c>
      <c r="IP189" s="412" t="s">
        <v>197</v>
      </c>
      <c r="IQ189" s="411">
        <v>350</v>
      </c>
      <c r="IR189" s="411">
        <v>115.8</v>
      </c>
      <c r="IS189" s="411">
        <v>68.900000000000006</v>
      </c>
      <c r="IT189" s="411">
        <v>86.4</v>
      </c>
      <c r="IU189" s="411">
        <v>153.5</v>
      </c>
      <c r="IV189" s="411">
        <v>21.6</v>
      </c>
      <c r="IW189" s="411">
        <v>49.2</v>
      </c>
      <c r="IX189" s="412" t="s">
        <v>197</v>
      </c>
      <c r="IY189" s="412" t="s">
        <v>197</v>
      </c>
      <c r="IZ189" s="412" t="s">
        <v>197</v>
      </c>
      <c r="JA189" s="412" t="s">
        <v>197</v>
      </c>
      <c r="JB189" s="412" t="s">
        <v>197</v>
      </c>
      <c r="JC189" s="411">
        <v>44</v>
      </c>
      <c r="JD189" s="411">
        <v>10.6</v>
      </c>
      <c r="JE189" s="411">
        <v>18.3</v>
      </c>
      <c r="JF189" s="48" t="s">
        <v>87</v>
      </c>
      <c r="JG189" s="48">
        <v>129.30000000000001</v>
      </c>
      <c r="JH189" s="48">
        <v>14.9</v>
      </c>
      <c r="JI189" s="48">
        <v>73</v>
      </c>
      <c r="JJ189" s="48">
        <v>77.900000000000006</v>
      </c>
      <c r="JK189" s="48">
        <v>97.2</v>
      </c>
      <c r="JL189" s="48">
        <v>82.6</v>
      </c>
      <c r="JM189" s="48">
        <v>71.099999999999994</v>
      </c>
      <c r="JN189" s="48">
        <v>77.3</v>
      </c>
      <c r="JO189" s="48">
        <v>109.2</v>
      </c>
    </row>
    <row r="190" spans="1:275">
      <c r="A190" s="45"/>
      <c r="B190" s="46" t="s">
        <v>1906</v>
      </c>
      <c r="C190" s="300" t="s">
        <v>1403</v>
      </c>
      <c r="D190" s="46" t="s">
        <v>110</v>
      </c>
      <c r="E190" s="300" t="s">
        <v>22</v>
      </c>
      <c r="F190" s="47" t="s">
        <v>197</v>
      </c>
      <c r="G190" s="47" t="s">
        <v>197</v>
      </c>
      <c r="H190" s="411">
        <v>117.7</v>
      </c>
      <c r="I190" s="411">
        <v>113</v>
      </c>
      <c r="J190" s="411">
        <v>90.3</v>
      </c>
      <c r="K190" s="412" t="s">
        <v>197</v>
      </c>
      <c r="L190" s="411">
        <v>93.8</v>
      </c>
      <c r="M190" s="411">
        <v>163.9</v>
      </c>
      <c r="N190" s="411">
        <v>74.7</v>
      </c>
      <c r="O190" s="411">
        <v>116.9</v>
      </c>
      <c r="P190" s="411">
        <v>97.8</v>
      </c>
      <c r="Q190" s="411">
        <v>26.3</v>
      </c>
      <c r="R190" s="411">
        <v>111.6</v>
      </c>
      <c r="S190" s="411">
        <v>99.2</v>
      </c>
      <c r="T190" s="411">
        <v>54.6</v>
      </c>
      <c r="U190" s="411">
        <v>191.6</v>
      </c>
      <c r="V190" s="411">
        <v>59.6</v>
      </c>
      <c r="W190" s="411">
        <v>82.6</v>
      </c>
      <c r="X190" s="411">
        <v>99.5</v>
      </c>
      <c r="Y190" s="411">
        <v>114.8</v>
      </c>
      <c r="Z190" s="411">
        <v>50</v>
      </c>
      <c r="AA190" s="411">
        <v>148.5</v>
      </c>
      <c r="AB190" s="411">
        <v>66.5</v>
      </c>
      <c r="AC190" s="411">
        <v>24.7</v>
      </c>
      <c r="AD190" s="411">
        <v>121.9</v>
      </c>
      <c r="AE190" s="411">
        <v>88.4</v>
      </c>
      <c r="AF190" s="411">
        <v>147</v>
      </c>
      <c r="AG190" s="411">
        <v>22.5</v>
      </c>
      <c r="AH190" s="411">
        <v>96.9</v>
      </c>
      <c r="AI190" s="412" t="s">
        <v>197</v>
      </c>
      <c r="AJ190" s="411">
        <v>142.19999999999999</v>
      </c>
      <c r="AK190" s="412" t="s">
        <v>197</v>
      </c>
      <c r="AL190" s="412" t="s">
        <v>197</v>
      </c>
      <c r="AM190" s="412" t="s">
        <v>197</v>
      </c>
      <c r="AN190" s="411">
        <v>47.4</v>
      </c>
      <c r="AO190" s="411">
        <v>90.8</v>
      </c>
      <c r="AP190" s="411">
        <v>90.3</v>
      </c>
      <c r="AQ190" s="411">
        <v>260.5</v>
      </c>
      <c r="AR190" s="411">
        <v>81.099999999999994</v>
      </c>
      <c r="AS190" s="412" t="s">
        <v>197</v>
      </c>
      <c r="AT190" s="411">
        <v>117.4</v>
      </c>
      <c r="AU190" s="412" t="s">
        <v>197</v>
      </c>
      <c r="AV190" s="411">
        <v>80.2</v>
      </c>
      <c r="AW190" s="412" t="s">
        <v>197</v>
      </c>
      <c r="AX190" s="412" t="s">
        <v>197</v>
      </c>
      <c r="AY190" s="412" t="s">
        <v>197</v>
      </c>
      <c r="AZ190" s="411">
        <v>115.9</v>
      </c>
      <c r="BA190" s="411">
        <v>113</v>
      </c>
      <c r="BB190" s="411">
        <v>113.1</v>
      </c>
      <c r="BC190" s="411">
        <v>79</v>
      </c>
      <c r="BD190" s="411">
        <v>107.8</v>
      </c>
      <c r="BE190" s="411">
        <v>101.1</v>
      </c>
      <c r="BF190" s="411">
        <v>86.1</v>
      </c>
      <c r="BG190" s="411">
        <v>109.2</v>
      </c>
      <c r="BH190" s="411">
        <v>107.5</v>
      </c>
      <c r="BI190" s="411">
        <v>128.5</v>
      </c>
      <c r="BJ190" s="411">
        <v>109.4</v>
      </c>
      <c r="BK190" s="411">
        <v>119.2</v>
      </c>
      <c r="BL190" s="411">
        <v>130.9</v>
      </c>
      <c r="BM190" s="411">
        <v>38.9</v>
      </c>
      <c r="BN190" s="411">
        <v>63.7</v>
      </c>
      <c r="BO190" s="412" t="s">
        <v>197</v>
      </c>
      <c r="BP190" s="411">
        <v>120.9</v>
      </c>
      <c r="BQ190" s="411">
        <v>128.69999999999999</v>
      </c>
      <c r="BR190" s="411">
        <v>97.7</v>
      </c>
      <c r="BS190" s="411">
        <v>109.6</v>
      </c>
      <c r="BT190" s="411">
        <v>104.1</v>
      </c>
      <c r="BU190" s="411">
        <v>44</v>
      </c>
      <c r="BV190" s="411">
        <v>66</v>
      </c>
      <c r="BW190" s="411">
        <v>58.9</v>
      </c>
      <c r="BX190" s="411">
        <v>84.2</v>
      </c>
      <c r="BY190" s="411">
        <v>37.6</v>
      </c>
      <c r="BZ190" s="411">
        <v>67.7</v>
      </c>
      <c r="CA190" s="411">
        <v>42.7</v>
      </c>
      <c r="CB190" s="411">
        <v>60</v>
      </c>
      <c r="CC190" s="411">
        <v>53</v>
      </c>
      <c r="CD190" s="411">
        <v>22.4</v>
      </c>
      <c r="CE190" s="411">
        <v>76.099999999999994</v>
      </c>
      <c r="CF190" s="411">
        <v>49.4</v>
      </c>
      <c r="CG190" s="412" t="s">
        <v>197</v>
      </c>
      <c r="CH190" s="412" t="s">
        <v>197</v>
      </c>
      <c r="CI190" s="412" t="s">
        <v>197</v>
      </c>
      <c r="CJ190" s="411">
        <v>144.80000000000001</v>
      </c>
      <c r="CK190" s="411">
        <v>103.1</v>
      </c>
      <c r="CL190" s="411">
        <v>120.6</v>
      </c>
      <c r="CM190" s="411">
        <v>558.1</v>
      </c>
      <c r="CN190" s="411">
        <v>273.39999999999998</v>
      </c>
      <c r="CO190" s="411">
        <v>396.1</v>
      </c>
      <c r="CP190" s="412" t="s">
        <v>197</v>
      </c>
      <c r="CQ190" s="412" t="s">
        <v>197</v>
      </c>
      <c r="CR190" s="412" t="s">
        <v>197</v>
      </c>
      <c r="CS190" s="412" t="s">
        <v>197</v>
      </c>
      <c r="CT190" s="411">
        <v>221.9</v>
      </c>
      <c r="CU190" s="411">
        <v>174.5</v>
      </c>
      <c r="CV190" s="411">
        <v>194.4</v>
      </c>
      <c r="CW190" s="411">
        <v>109.7</v>
      </c>
      <c r="CX190" s="411">
        <v>105.8</v>
      </c>
      <c r="CY190" s="411">
        <v>107.5</v>
      </c>
      <c r="CZ190" s="411">
        <v>114.2</v>
      </c>
      <c r="DA190" s="411">
        <v>48.1</v>
      </c>
      <c r="DB190" s="411">
        <v>77.400000000000006</v>
      </c>
      <c r="DC190" s="411">
        <v>68</v>
      </c>
      <c r="DD190" s="411">
        <v>74.5</v>
      </c>
      <c r="DE190" s="411">
        <v>46.2</v>
      </c>
      <c r="DF190" s="411">
        <v>63.9</v>
      </c>
      <c r="DG190" s="411">
        <v>21.7</v>
      </c>
      <c r="DH190" s="411">
        <v>34</v>
      </c>
      <c r="DI190" s="411">
        <v>29.6</v>
      </c>
      <c r="DJ190" s="411">
        <v>57.2</v>
      </c>
      <c r="DK190" s="411">
        <v>64.2</v>
      </c>
      <c r="DL190" s="411">
        <v>60.9</v>
      </c>
      <c r="DM190" s="411">
        <v>143.9</v>
      </c>
      <c r="DN190" s="411">
        <v>112.6</v>
      </c>
      <c r="DO190" s="411">
        <v>124.5</v>
      </c>
      <c r="DP190" s="412" t="s">
        <v>197</v>
      </c>
      <c r="DQ190" s="412" t="s">
        <v>197</v>
      </c>
      <c r="DR190" s="412" t="s">
        <v>197</v>
      </c>
      <c r="DS190" s="411">
        <v>487.2</v>
      </c>
      <c r="DT190" s="411">
        <v>235.4</v>
      </c>
      <c r="DU190" s="411">
        <v>329.4</v>
      </c>
      <c r="DV190" s="411">
        <v>85.8</v>
      </c>
      <c r="DW190" s="411">
        <v>21.7</v>
      </c>
      <c r="DX190" s="411">
        <v>44.6</v>
      </c>
      <c r="DY190" s="411">
        <v>82.2</v>
      </c>
      <c r="DZ190" s="411">
        <v>103</v>
      </c>
      <c r="EA190" s="411">
        <v>91.1</v>
      </c>
      <c r="EB190" s="411">
        <v>76.099999999999994</v>
      </c>
      <c r="EC190" s="411">
        <v>248.1</v>
      </c>
      <c r="ED190" s="411">
        <v>198.9</v>
      </c>
      <c r="EE190" s="411">
        <v>211.1</v>
      </c>
      <c r="EF190" s="411">
        <v>308.60000000000002</v>
      </c>
      <c r="EG190" s="411">
        <v>149.9</v>
      </c>
      <c r="EH190" s="411">
        <v>218.1</v>
      </c>
      <c r="EI190" s="411">
        <v>130.19999999999999</v>
      </c>
      <c r="EJ190" s="411">
        <v>110.3</v>
      </c>
      <c r="EK190" s="411">
        <v>117.3</v>
      </c>
      <c r="EL190" s="412" t="s">
        <v>197</v>
      </c>
      <c r="EM190" s="412" t="s">
        <v>197</v>
      </c>
      <c r="EN190" s="412" t="s">
        <v>197</v>
      </c>
      <c r="EO190" s="412" t="s">
        <v>197</v>
      </c>
      <c r="EP190" s="411">
        <v>72</v>
      </c>
      <c r="EQ190" s="411">
        <v>30.2</v>
      </c>
      <c r="ER190" s="411">
        <v>53.5</v>
      </c>
      <c r="ES190" s="412" t="s">
        <v>197</v>
      </c>
      <c r="ET190" s="411">
        <v>95.6</v>
      </c>
      <c r="EU190" s="412" t="s">
        <v>197</v>
      </c>
      <c r="EV190" s="411">
        <v>97.8</v>
      </c>
      <c r="EW190" s="411">
        <v>88.5</v>
      </c>
      <c r="EX190" s="411">
        <v>91.4</v>
      </c>
      <c r="EY190" s="411">
        <v>115.6</v>
      </c>
      <c r="EZ190" s="411">
        <v>136.1</v>
      </c>
      <c r="FA190" s="411">
        <v>33.700000000000003</v>
      </c>
      <c r="FB190" s="411">
        <v>73.8</v>
      </c>
      <c r="FC190" s="412" t="s">
        <v>197</v>
      </c>
      <c r="FD190" s="411">
        <v>153.80000000000001</v>
      </c>
      <c r="FE190" s="411">
        <v>45</v>
      </c>
      <c r="FF190" s="411">
        <v>91.2</v>
      </c>
      <c r="FG190" s="411">
        <v>331</v>
      </c>
      <c r="FH190" s="411">
        <v>126</v>
      </c>
      <c r="FI190" s="411">
        <v>270.89999999999998</v>
      </c>
      <c r="FJ190" s="411">
        <v>86.4</v>
      </c>
      <c r="FK190" s="411">
        <v>134.30000000000001</v>
      </c>
      <c r="FL190" s="411">
        <v>113.1</v>
      </c>
      <c r="FM190" s="411">
        <v>84.5</v>
      </c>
      <c r="FN190" s="411">
        <v>51.1</v>
      </c>
      <c r="FO190" s="411">
        <v>70.5</v>
      </c>
      <c r="FP190" s="411">
        <v>82.9</v>
      </c>
      <c r="FQ190" s="411">
        <v>10.9</v>
      </c>
      <c r="FR190" s="411">
        <v>35.799999999999997</v>
      </c>
      <c r="FS190" s="411">
        <v>119.9</v>
      </c>
      <c r="FT190" s="411">
        <v>76</v>
      </c>
      <c r="FU190" s="411">
        <v>103.3</v>
      </c>
      <c r="FV190" s="411">
        <v>132.5</v>
      </c>
      <c r="FW190" s="411">
        <v>28.8</v>
      </c>
      <c r="FX190" s="411">
        <v>121.5</v>
      </c>
      <c r="FY190" s="411">
        <v>148.4</v>
      </c>
      <c r="FZ190" s="411">
        <v>148.1</v>
      </c>
      <c r="GA190" s="411">
        <v>83.1</v>
      </c>
      <c r="GB190" s="411">
        <v>87.7</v>
      </c>
      <c r="GC190" s="411">
        <v>86.9</v>
      </c>
      <c r="GD190" s="411">
        <v>73.900000000000006</v>
      </c>
      <c r="GE190" s="411">
        <v>16.8</v>
      </c>
      <c r="GF190" s="411">
        <v>54.4</v>
      </c>
      <c r="GG190" s="411">
        <v>10.5</v>
      </c>
      <c r="GH190" s="411">
        <v>109.7</v>
      </c>
      <c r="GI190" s="411">
        <v>109</v>
      </c>
      <c r="GJ190" s="412" t="s">
        <v>197</v>
      </c>
      <c r="GK190" s="412" t="s">
        <v>197</v>
      </c>
      <c r="GL190" s="412" t="s">
        <v>197</v>
      </c>
      <c r="GM190" s="411">
        <v>60.6</v>
      </c>
      <c r="GN190" s="411">
        <v>65.8</v>
      </c>
      <c r="GO190" s="411">
        <v>63.9</v>
      </c>
      <c r="GP190" s="411">
        <v>120.7</v>
      </c>
      <c r="GQ190" s="411">
        <v>140.19999999999999</v>
      </c>
      <c r="GR190" s="411">
        <v>133.19999999999999</v>
      </c>
      <c r="GS190" s="412" t="s">
        <v>197</v>
      </c>
      <c r="GT190" s="411">
        <v>17.399999999999999</v>
      </c>
      <c r="GU190" s="411">
        <v>13.9</v>
      </c>
      <c r="GV190" s="412" t="s">
        <v>197</v>
      </c>
      <c r="GW190" s="412" t="s">
        <v>197</v>
      </c>
      <c r="GX190" s="412" t="s">
        <v>197</v>
      </c>
      <c r="GY190" s="411">
        <v>96.3</v>
      </c>
      <c r="GZ190" s="411">
        <v>122.9</v>
      </c>
      <c r="HA190" s="411">
        <v>109.8</v>
      </c>
      <c r="HB190" s="411">
        <v>78.900000000000006</v>
      </c>
      <c r="HC190" s="411">
        <v>85.3</v>
      </c>
      <c r="HD190" s="411">
        <v>83.4</v>
      </c>
      <c r="HE190" s="411">
        <v>105.9</v>
      </c>
      <c r="HF190" s="411">
        <v>22.4</v>
      </c>
      <c r="HG190" s="411">
        <v>27</v>
      </c>
      <c r="HH190" s="412" t="s">
        <v>197</v>
      </c>
      <c r="HI190" s="411">
        <v>198</v>
      </c>
      <c r="HJ190" s="411">
        <v>212.1</v>
      </c>
      <c r="HK190" s="411">
        <v>205.2</v>
      </c>
      <c r="HL190" s="411">
        <v>198.2</v>
      </c>
      <c r="HM190" s="411">
        <v>193.4</v>
      </c>
      <c r="HN190" s="411">
        <v>194.8</v>
      </c>
      <c r="HO190" s="412" t="s">
        <v>197</v>
      </c>
      <c r="HP190" s="412" t="s">
        <v>197</v>
      </c>
      <c r="HQ190" s="412" t="s">
        <v>197</v>
      </c>
      <c r="HR190" s="412" t="s">
        <v>197</v>
      </c>
      <c r="HS190" s="412" t="s">
        <v>197</v>
      </c>
      <c r="HT190" s="412" t="s">
        <v>197</v>
      </c>
      <c r="HU190" s="411">
        <v>94.6</v>
      </c>
      <c r="HV190" s="411">
        <v>108.4</v>
      </c>
      <c r="HW190" s="411">
        <v>107.6</v>
      </c>
      <c r="HX190" s="412" t="s">
        <v>197</v>
      </c>
      <c r="HY190" s="412" t="s">
        <v>197</v>
      </c>
      <c r="HZ190" s="411">
        <v>154.4</v>
      </c>
      <c r="IA190" s="411">
        <v>41.5</v>
      </c>
      <c r="IB190" s="411">
        <v>11.3</v>
      </c>
      <c r="IC190" s="411">
        <v>27.5</v>
      </c>
      <c r="ID190" s="411">
        <v>24.3</v>
      </c>
      <c r="IE190" s="412" t="s">
        <v>197</v>
      </c>
      <c r="IF190" s="412" t="s">
        <v>197</v>
      </c>
      <c r="IG190" s="412" t="s">
        <v>197</v>
      </c>
      <c r="IH190" s="411">
        <v>88.1</v>
      </c>
      <c r="II190" s="412" t="s">
        <v>197</v>
      </c>
      <c r="IJ190" s="412" t="s">
        <v>197</v>
      </c>
      <c r="IK190" s="412" t="s">
        <v>197</v>
      </c>
      <c r="IL190" s="412" t="s">
        <v>197</v>
      </c>
      <c r="IM190" s="412" t="s">
        <v>197</v>
      </c>
      <c r="IN190" s="412" t="s">
        <v>197</v>
      </c>
      <c r="IO190" s="412" t="s">
        <v>197</v>
      </c>
      <c r="IP190" s="412" t="s">
        <v>197</v>
      </c>
      <c r="IQ190" s="411">
        <v>72.599999999999994</v>
      </c>
      <c r="IR190" s="411">
        <v>30.9</v>
      </c>
      <c r="IS190" s="411">
        <v>81</v>
      </c>
      <c r="IT190" s="411">
        <v>62.3</v>
      </c>
      <c r="IU190" s="411">
        <v>154.19999999999999</v>
      </c>
      <c r="IV190" s="411">
        <v>36.799999999999997</v>
      </c>
      <c r="IW190" s="411">
        <v>61.4</v>
      </c>
      <c r="IX190" s="412" t="s">
        <v>197</v>
      </c>
      <c r="IY190" s="411">
        <v>188.5</v>
      </c>
      <c r="IZ190" s="411">
        <v>164.2</v>
      </c>
      <c r="JA190" s="411">
        <v>110.2</v>
      </c>
      <c r="JB190" s="411">
        <v>184.5</v>
      </c>
      <c r="JC190" s="411">
        <v>130.5</v>
      </c>
      <c r="JD190" s="411">
        <v>92.7</v>
      </c>
      <c r="JE190" s="411">
        <v>101.4</v>
      </c>
      <c r="JF190" s="48" t="s">
        <v>87</v>
      </c>
      <c r="JG190" s="48" t="s">
        <v>87</v>
      </c>
      <c r="JH190" s="48">
        <v>17.5</v>
      </c>
      <c r="JI190" s="48">
        <v>68.099999999999994</v>
      </c>
      <c r="JJ190" s="48">
        <v>115.6</v>
      </c>
      <c r="JK190" s="48">
        <v>119.1</v>
      </c>
      <c r="JL190" s="48">
        <v>95.1</v>
      </c>
      <c r="JM190" s="48">
        <v>74.3</v>
      </c>
      <c r="JN190" s="48">
        <v>101.1</v>
      </c>
      <c r="JO190" s="48">
        <v>200.6</v>
      </c>
    </row>
    <row r="191" spans="1:275">
      <c r="A191" s="45"/>
      <c r="B191" s="46" t="s">
        <v>1907</v>
      </c>
      <c r="C191" s="300" t="s">
        <v>1404</v>
      </c>
      <c r="D191" s="46" t="s">
        <v>110</v>
      </c>
      <c r="E191" s="300" t="s">
        <v>22</v>
      </c>
      <c r="F191" s="47" t="s">
        <v>197</v>
      </c>
      <c r="G191" s="47" t="s">
        <v>197</v>
      </c>
      <c r="H191" s="411">
        <v>91.9</v>
      </c>
      <c r="I191" s="411">
        <v>80.3</v>
      </c>
      <c r="J191" s="411">
        <v>37.5</v>
      </c>
      <c r="K191" s="412" t="s">
        <v>197</v>
      </c>
      <c r="L191" s="412" t="s">
        <v>197</v>
      </c>
      <c r="M191" s="412" t="s">
        <v>197</v>
      </c>
      <c r="N191" s="412" t="s">
        <v>197</v>
      </c>
      <c r="O191" s="412" t="s">
        <v>197</v>
      </c>
      <c r="P191" s="412" t="s">
        <v>197</v>
      </c>
      <c r="Q191" s="412" t="s">
        <v>197</v>
      </c>
      <c r="R191" s="412" t="s">
        <v>197</v>
      </c>
      <c r="S191" s="412" t="s">
        <v>197</v>
      </c>
      <c r="T191" s="412" t="s">
        <v>197</v>
      </c>
      <c r="U191" s="412" t="s">
        <v>197</v>
      </c>
      <c r="V191" s="412" t="s">
        <v>197</v>
      </c>
      <c r="W191" s="412" t="s">
        <v>197</v>
      </c>
      <c r="X191" s="412" t="s">
        <v>197</v>
      </c>
      <c r="Y191" s="412" t="s">
        <v>197</v>
      </c>
      <c r="Z191" s="412" t="s">
        <v>197</v>
      </c>
      <c r="AA191" s="412" t="s">
        <v>197</v>
      </c>
      <c r="AB191" s="412" t="s">
        <v>197</v>
      </c>
      <c r="AC191" s="412" t="s">
        <v>197</v>
      </c>
      <c r="AD191" s="412" t="s">
        <v>197</v>
      </c>
      <c r="AE191" s="412" t="s">
        <v>197</v>
      </c>
      <c r="AF191" s="412" t="s">
        <v>197</v>
      </c>
      <c r="AG191" s="412" t="s">
        <v>197</v>
      </c>
      <c r="AH191" s="412" t="s">
        <v>197</v>
      </c>
      <c r="AI191" s="412" t="s">
        <v>197</v>
      </c>
      <c r="AJ191" s="412" t="s">
        <v>197</v>
      </c>
      <c r="AK191" s="412" t="s">
        <v>197</v>
      </c>
      <c r="AL191" s="412" t="s">
        <v>197</v>
      </c>
      <c r="AM191" s="412" t="s">
        <v>197</v>
      </c>
      <c r="AN191" s="412" t="s">
        <v>197</v>
      </c>
      <c r="AO191" s="412" t="s">
        <v>197</v>
      </c>
      <c r="AP191" s="412" t="s">
        <v>197</v>
      </c>
      <c r="AQ191" s="412" t="s">
        <v>197</v>
      </c>
      <c r="AR191" s="412" t="s">
        <v>197</v>
      </c>
      <c r="AS191" s="412" t="s">
        <v>197</v>
      </c>
      <c r="AT191" s="412" t="s">
        <v>197</v>
      </c>
      <c r="AU191" s="412" t="s">
        <v>197</v>
      </c>
      <c r="AV191" s="412" t="s">
        <v>197</v>
      </c>
      <c r="AW191" s="412" t="s">
        <v>197</v>
      </c>
      <c r="AX191" s="412" t="s">
        <v>197</v>
      </c>
      <c r="AY191" s="412" t="s">
        <v>197</v>
      </c>
      <c r="AZ191" s="411">
        <v>36.6</v>
      </c>
      <c r="BA191" s="411">
        <v>48.8</v>
      </c>
      <c r="BB191" s="411">
        <v>48.3</v>
      </c>
      <c r="BC191" s="411">
        <v>81.599999999999994</v>
      </c>
      <c r="BD191" s="411">
        <v>43.2</v>
      </c>
      <c r="BE191" s="411">
        <v>52.5</v>
      </c>
      <c r="BF191" s="411">
        <v>63.3</v>
      </c>
      <c r="BG191" s="411">
        <v>53.1</v>
      </c>
      <c r="BH191" s="411">
        <v>53.9</v>
      </c>
      <c r="BI191" s="412" t="s">
        <v>197</v>
      </c>
      <c r="BJ191" s="412" t="s">
        <v>197</v>
      </c>
      <c r="BK191" s="412" t="s">
        <v>197</v>
      </c>
      <c r="BL191" s="412" t="s">
        <v>197</v>
      </c>
      <c r="BM191" s="412" t="s">
        <v>197</v>
      </c>
      <c r="BN191" s="412" t="s">
        <v>197</v>
      </c>
      <c r="BO191" s="412" t="s">
        <v>197</v>
      </c>
      <c r="BP191" s="412" t="s">
        <v>197</v>
      </c>
      <c r="BQ191" s="412" t="s">
        <v>197</v>
      </c>
      <c r="BR191" s="412" t="s">
        <v>197</v>
      </c>
      <c r="BS191" s="412" t="s">
        <v>197</v>
      </c>
      <c r="BT191" s="412" t="s">
        <v>197</v>
      </c>
      <c r="BU191" s="412" t="s">
        <v>197</v>
      </c>
      <c r="BV191" s="412" t="s">
        <v>197</v>
      </c>
      <c r="BW191" s="412" t="s">
        <v>197</v>
      </c>
      <c r="BX191" s="412" t="s">
        <v>197</v>
      </c>
      <c r="BY191" s="412" t="s">
        <v>197</v>
      </c>
      <c r="BZ191" s="412" t="s">
        <v>197</v>
      </c>
      <c r="CA191" s="412" t="s">
        <v>197</v>
      </c>
      <c r="CB191" s="412" t="s">
        <v>197</v>
      </c>
      <c r="CC191" s="412" t="s">
        <v>197</v>
      </c>
      <c r="CD191" s="412" t="s">
        <v>197</v>
      </c>
      <c r="CE191" s="412" t="s">
        <v>197</v>
      </c>
      <c r="CF191" s="412" t="s">
        <v>197</v>
      </c>
      <c r="CG191" s="412" t="s">
        <v>197</v>
      </c>
      <c r="CH191" s="412" t="s">
        <v>197</v>
      </c>
      <c r="CI191" s="412" t="s">
        <v>197</v>
      </c>
      <c r="CJ191" s="412" t="s">
        <v>197</v>
      </c>
      <c r="CK191" s="412" t="s">
        <v>197</v>
      </c>
      <c r="CL191" s="412" t="s">
        <v>197</v>
      </c>
      <c r="CM191" s="412" t="s">
        <v>197</v>
      </c>
      <c r="CN191" s="412" t="s">
        <v>197</v>
      </c>
      <c r="CO191" s="412" t="s">
        <v>197</v>
      </c>
      <c r="CP191" s="412" t="s">
        <v>197</v>
      </c>
      <c r="CQ191" s="412" t="s">
        <v>197</v>
      </c>
      <c r="CR191" s="412" t="s">
        <v>197</v>
      </c>
      <c r="CS191" s="412" t="s">
        <v>197</v>
      </c>
      <c r="CT191" s="412" t="s">
        <v>197</v>
      </c>
      <c r="CU191" s="412" t="s">
        <v>197</v>
      </c>
      <c r="CV191" s="412" t="s">
        <v>197</v>
      </c>
      <c r="CW191" s="412" t="s">
        <v>197</v>
      </c>
      <c r="CX191" s="412" t="s">
        <v>197</v>
      </c>
      <c r="CY191" s="412" t="s">
        <v>197</v>
      </c>
      <c r="CZ191" s="412" t="s">
        <v>197</v>
      </c>
      <c r="DA191" s="412" t="s">
        <v>197</v>
      </c>
      <c r="DB191" s="412" t="s">
        <v>197</v>
      </c>
      <c r="DC191" s="412" t="s">
        <v>197</v>
      </c>
      <c r="DD191" s="412" t="s">
        <v>197</v>
      </c>
      <c r="DE191" s="412" t="s">
        <v>197</v>
      </c>
      <c r="DF191" s="412" t="s">
        <v>197</v>
      </c>
      <c r="DG191" s="412" t="s">
        <v>197</v>
      </c>
      <c r="DH191" s="412" t="s">
        <v>197</v>
      </c>
      <c r="DI191" s="412" t="s">
        <v>197</v>
      </c>
      <c r="DJ191" s="412" t="s">
        <v>197</v>
      </c>
      <c r="DK191" s="412" t="s">
        <v>197</v>
      </c>
      <c r="DL191" s="412" t="s">
        <v>197</v>
      </c>
      <c r="DM191" s="412" t="s">
        <v>197</v>
      </c>
      <c r="DN191" s="412" t="s">
        <v>197</v>
      </c>
      <c r="DO191" s="412" t="s">
        <v>197</v>
      </c>
      <c r="DP191" s="412" t="s">
        <v>197</v>
      </c>
      <c r="DQ191" s="412" t="s">
        <v>197</v>
      </c>
      <c r="DR191" s="412" t="s">
        <v>197</v>
      </c>
      <c r="DS191" s="412" t="s">
        <v>197</v>
      </c>
      <c r="DT191" s="412" t="s">
        <v>197</v>
      </c>
      <c r="DU191" s="412" t="s">
        <v>197</v>
      </c>
      <c r="DV191" s="412" t="s">
        <v>197</v>
      </c>
      <c r="DW191" s="412" t="s">
        <v>197</v>
      </c>
      <c r="DX191" s="412" t="s">
        <v>197</v>
      </c>
      <c r="DY191" s="412" t="s">
        <v>197</v>
      </c>
      <c r="DZ191" s="412" t="s">
        <v>197</v>
      </c>
      <c r="EA191" s="412" t="s">
        <v>197</v>
      </c>
      <c r="EB191" s="412" t="s">
        <v>197</v>
      </c>
      <c r="EC191" s="412" t="s">
        <v>197</v>
      </c>
      <c r="ED191" s="412" t="s">
        <v>197</v>
      </c>
      <c r="EE191" s="412" t="s">
        <v>197</v>
      </c>
      <c r="EF191" s="412" t="s">
        <v>197</v>
      </c>
      <c r="EG191" s="412" t="s">
        <v>197</v>
      </c>
      <c r="EH191" s="412" t="s">
        <v>197</v>
      </c>
      <c r="EI191" s="412" t="s">
        <v>197</v>
      </c>
      <c r="EJ191" s="412" t="s">
        <v>197</v>
      </c>
      <c r="EK191" s="412" t="s">
        <v>197</v>
      </c>
      <c r="EL191" s="412" t="s">
        <v>197</v>
      </c>
      <c r="EM191" s="412" t="s">
        <v>197</v>
      </c>
      <c r="EN191" s="412" t="s">
        <v>197</v>
      </c>
      <c r="EO191" s="412" t="s">
        <v>197</v>
      </c>
      <c r="EP191" s="412" t="s">
        <v>197</v>
      </c>
      <c r="EQ191" s="412" t="s">
        <v>197</v>
      </c>
      <c r="ER191" s="412" t="s">
        <v>197</v>
      </c>
      <c r="ES191" s="412" t="s">
        <v>197</v>
      </c>
      <c r="ET191" s="412" t="s">
        <v>197</v>
      </c>
      <c r="EU191" s="412" t="s">
        <v>197</v>
      </c>
      <c r="EV191" s="411">
        <v>29.9</v>
      </c>
      <c r="EW191" s="411">
        <v>44.3</v>
      </c>
      <c r="EX191" s="411">
        <v>39.6</v>
      </c>
      <c r="EY191" s="412" t="s">
        <v>197</v>
      </c>
      <c r="EZ191" s="412" t="s">
        <v>197</v>
      </c>
      <c r="FA191" s="412" t="s">
        <v>197</v>
      </c>
      <c r="FB191" s="412" t="s">
        <v>197</v>
      </c>
      <c r="FC191" s="412" t="s">
        <v>197</v>
      </c>
      <c r="FD191" s="412" t="s">
        <v>197</v>
      </c>
      <c r="FE191" s="412" t="s">
        <v>197</v>
      </c>
      <c r="FF191" s="412" t="s">
        <v>197</v>
      </c>
      <c r="FG191" s="412" t="s">
        <v>197</v>
      </c>
      <c r="FH191" s="412" t="s">
        <v>197</v>
      </c>
      <c r="FI191" s="412" t="s">
        <v>197</v>
      </c>
      <c r="FJ191" s="412" t="s">
        <v>197</v>
      </c>
      <c r="FK191" s="412" t="s">
        <v>197</v>
      </c>
      <c r="FL191" s="412" t="s">
        <v>197</v>
      </c>
      <c r="FM191" s="411">
        <v>1.8</v>
      </c>
      <c r="FN191" s="411">
        <v>3.5</v>
      </c>
      <c r="FO191" s="411">
        <v>2.5</v>
      </c>
      <c r="FP191" s="412" t="s">
        <v>197</v>
      </c>
      <c r="FQ191" s="412" t="s">
        <v>197</v>
      </c>
      <c r="FR191" s="412" t="s">
        <v>197</v>
      </c>
      <c r="FS191" s="412" t="s">
        <v>197</v>
      </c>
      <c r="FT191" s="412" t="s">
        <v>197</v>
      </c>
      <c r="FU191" s="412" t="s">
        <v>197</v>
      </c>
      <c r="FV191" s="412" t="s">
        <v>197</v>
      </c>
      <c r="FW191" s="412" t="s">
        <v>197</v>
      </c>
      <c r="FX191" s="411">
        <v>70.2</v>
      </c>
      <c r="FY191" s="411">
        <v>25.2</v>
      </c>
      <c r="FZ191" s="411">
        <v>25.7</v>
      </c>
      <c r="GA191" s="411">
        <v>32.5</v>
      </c>
      <c r="GB191" s="411">
        <v>75.099999999999994</v>
      </c>
      <c r="GC191" s="411">
        <v>66.8</v>
      </c>
      <c r="GD191" s="412" t="s">
        <v>197</v>
      </c>
      <c r="GE191" s="412" t="s">
        <v>197</v>
      </c>
      <c r="GF191" s="412" t="s">
        <v>197</v>
      </c>
      <c r="GG191" s="412" t="s">
        <v>197</v>
      </c>
      <c r="GH191" s="412" t="s">
        <v>197</v>
      </c>
      <c r="GI191" s="412" t="s">
        <v>197</v>
      </c>
      <c r="GJ191" s="412" t="s">
        <v>197</v>
      </c>
      <c r="GK191" s="412" t="s">
        <v>197</v>
      </c>
      <c r="GL191" s="412" t="s">
        <v>197</v>
      </c>
      <c r="GM191" s="412" t="s">
        <v>197</v>
      </c>
      <c r="GN191" s="412" t="s">
        <v>197</v>
      </c>
      <c r="GO191" s="412" t="s">
        <v>197</v>
      </c>
      <c r="GP191" s="412" t="s">
        <v>197</v>
      </c>
      <c r="GQ191" s="412" t="s">
        <v>197</v>
      </c>
      <c r="GR191" s="412" t="s">
        <v>197</v>
      </c>
      <c r="GS191" s="412" t="s">
        <v>197</v>
      </c>
      <c r="GT191" s="412" t="s">
        <v>197</v>
      </c>
      <c r="GU191" s="412" t="s">
        <v>197</v>
      </c>
      <c r="GV191" s="412" t="s">
        <v>197</v>
      </c>
      <c r="GW191" s="412" t="s">
        <v>197</v>
      </c>
      <c r="GX191" s="412" t="s">
        <v>197</v>
      </c>
      <c r="GY191" s="411">
        <v>21.8</v>
      </c>
      <c r="GZ191" s="411">
        <v>31.9</v>
      </c>
      <c r="HA191" s="411">
        <v>26.9</v>
      </c>
      <c r="HB191" s="412" t="s">
        <v>197</v>
      </c>
      <c r="HC191" s="412" t="s">
        <v>197</v>
      </c>
      <c r="HD191" s="412" t="s">
        <v>197</v>
      </c>
      <c r="HE191" s="412" t="s">
        <v>197</v>
      </c>
      <c r="HF191" s="412" t="s">
        <v>197</v>
      </c>
      <c r="HG191" s="412" t="s">
        <v>197</v>
      </c>
      <c r="HH191" s="412" t="s">
        <v>197</v>
      </c>
      <c r="HI191" s="412" t="s">
        <v>197</v>
      </c>
      <c r="HJ191" s="412" t="s">
        <v>197</v>
      </c>
      <c r="HK191" s="412" t="s">
        <v>197</v>
      </c>
      <c r="HL191" s="412" t="s">
        <v>197</v>
      </c>
      <c r="HM191" s="412" t="s">
        <v>197</v>
      </c>
      <c r="HN191" s="412" t="s">
        <v>197</v>
      </c>
      <c r="HO191" s="412" t="s">
        <v>197</v>
      </c>
      <c r="HP191" s="412" t="s">
        <v>197</v>
      </c>
      <c r="HQ191" s="412" t="s">
        <v>197</v>
      </c>
      <c r="HR191" s="412" t="s">
        <v>197</v>
      </c>
      <c r="HS191" s="412" t="s">
        <v>197</v>
      </c>
      <c r="HT191" s="412" t="s">
        <v>197</v>
      </c>
      <c r="HU191" s="411">
        <v>86.2</v>
      </c>
      <c r="HV191" s="411">
        <v>53.9</v>
      </c>
      <c r="HW191" s="411">
        <v>56</v>
      </c>
      <c r="HX191" s="412" t="s">
        <v>197</v>
      </c>
      <c r="HY191" s="412" t="s">
        <v>197</v>
      </c>
      <c r="HZ191" s="412" t="s">
        <v>197</v>
      </c>
      <c r="IA191" s="412" t="s">
        <v>197</v>
      </c>
      <c r="IB191" s="412" t="s">
        <v>197</v>
      </c>
      <c r="IC191" s="412" t="s">
        <v>197</v>
      </c>
      <c r="ID191" s="412" t="s">
        <v>197</v>
      </c>
      <c r="IE191" s="412" t="s">
        <v>197</v>
      </c>
      <c r="IF191" s="412" t="s">
        <v>197</v>
      </c>
      <c r="IG191" s="412" t="s">
        <v>197</v>
      </c>
      <c r="IH191" s="411">
        <v>37.1</v>
      </c>
      <c r="II191" s="412" t="s">
        <v>197</v>
      </c>
      <c r="IJ191" s="412" t="s">
        <v>197</v>
      </c>
      <c r="IK191" s="412" t="s">
        <v>197</v>
      </c>
      <c r="IL191" s="412" t="s">
        <v>197</v>
      </c>
      <c r="IM191" s="412" t="s">
        <v>197</v>
      </c>
      <c r="IN191" s="412" t="s">
        <v>197</v>
      </c>
      <c r="IO191" s="412" t="s">
        <v>197</v>
      </c>
      <c r="IP191" s="412" t="s">
        <v>197</v>
      </c>
      <c r="IQ191" s="412" t="s">
        <v>197</v>
      </c>
      <c r="IR191" s="412" t="s">
        <v>197</v>
      </c>
      <c r="IS191" s="412" t="s">
        <v>197</v>
      </c>
      <c r="IT191" s="412" t="s">
        <v>197</v>
      </c>
      <c r="IU191" s="412" t="s">
        <v>197</v>
      </c>
      <c r="IV191" s="412" t="s">
        <v>197</v>
      </c>
      <c r="IW191" s="412" t="s">
        <v>197</v>
      </c>
      <c r="IX191" s="412" t="s">
        <v>197</v>
      </c>
      <c r="IY191" s="412" t="s">
        <v>197</v>
      </c>
      <c r="IZ191" s="412" t="s">
        <v>197</v>
      </c>
      <c r="JA191" s="412" t="s">
        <v>197</v>
      </c>
      <c r="JB191" s="412" t="s">
        <v>197</v>
      </c>
      <c r="JC191" s="412" t="s">
        <v>197</v>
      </c>
      <c r="JD191" s="412" t="s">
        <v>197</v>
      </c>
      <c r="JE191" s="412" t="s">
        <v>197</v>
      </c>
      <c r="JF191" s="49" t="s">
        <v>87</v>
      </c>
      <c r="JG191" s="49" t="s">
        <v>87</v>
      </c>
      <c r="JH191" s="49" t="s">
        <v>87</v>
      </c>
      <c r="JI191" s="49" t="s">
        <v>87</v>
      </c>
      <c r="JJ191" s="49">
        <v>84.2</v>
      </c>
      <c r="JK191" s="49">
        <v>70.2</v>
      </c>
      <c r="JL191" s="49">
        <v>37.9</v>
      </c>
      <c r="JM191" s="49">
        <v>15.1</v>
      </c>
      <c r="JN191" s="49">
        <v>18.7</v>
      </c>
      <c r="JO191" s="49" t="s">
        <v>87</v>
      </c>
    </row>
    <row r="192" spans="1:275">
      <c r="A192" s="45"/>
      <c r="B192" s="46" t="s">
        <v>1908</v>
      </c>
      <c r="C192" s="300" t="s">
        <v>1405</v>
      </c>
      <c r="D192" s="46" t="s">
        <v>111</v>
      </c>
      <c r="E192" s="300" t="s">
        <v>23</v>
      </c>
      <c r="F192" s="47" t="s">
        <v>197</v>
      </c>
      <c r="G192" s="47" t="s">
        <v>197</v>
      </c>
      <c r="H192" s="411">
        <v>97.8</v>
      </c>
      <c r="I192" s="411">
        <v>95.6</v>
      </c>
      <c r="J192" s="411">
        <v>91.6</v>
      </c>
      <c r="K192" s="412" t="s">
        <v>197</v>
      </c>
      <c r="L192" s="411">
        <v>122.3</v>
      </c>
      <c r="M192" s="411">
        <v>35.799999999999997</v>
      </c>
      <c r="N192" s="411">
        <v>67.7</v>
      </c>
      <c r="O192" s="412" t="s">
        <v>197</v>
      </c>
      <c r="P192" s="411">
        <v>65.900000000000006</v>
      </c>
      <c r="Q192" s="411">
        <v>146</v>
      </c>
      <c r="R192" s="411">
        <v>79.3</v>
      </c>
      <c r="S192" s="411">
        <v>100.5</v>
      </c>
      <c r="T192" s="411">
        <v>138.69999999999999</v>
      </c>
      <c r="U192" s="411">
        <v>66.599999999999994</v>
      </c>
      <c r="V192" s="412" t="s">
        <v>197</v>
      </c>
      <c r="W192" s="411">
        <v>217.8</v>
      </c>
      <c r="X192" s="411">
        <v>136.6</v>
      </c>
      <c r="Y192" s="411">
        <v>204.5</v>
      </c>
      <c r="Z192" s="411">
        <v>81.2</v>
      </c>
      <c r="AA192" s="411">
        <v>105.2</v>
      </c>
      <c r="AB192" s="411">
        <v>82.9</v>
      </c>
      <c r="AC192" s="412" t="s">
        <v>197</v>
      </c>
      <c r="AD192" s="412" t="s">
        <v>197</v>
      </c>
      <c r="AE192" s="411">
        <v>72.400000000000006</v>
      </c>
      <c r="AF192" s="411">
        <v>113.6</v>
      </c>
      <c r="AG192" s="411">
        <v>66.099999999999994</v>
      </c>
      <c r="AH192" s="411">
        <v>73.5</v>
      </c>
      <c r="AI192" s="412" t="s">
        <v>197</v>
      </c>
      <c r="AJ192" s="411">
        <v>85</v>
      </c>
      <c r="AK192" s="412" t="s">
        <v>197</v>
      </c>
      <c r="AL192" s="412" t="s">
        <v>197</v>
      </c>
      <c r="AM192" s="412" t="s">
        <v>197</v>
      </c>
      <c r="AN192" s="411">
        <v>288.7</v>
      </c>
      <c r="AO192" s="411">
        <v>98.6</v>
      </c>
      <c r="AP192" s="411">
        <v>100.5</v>
      </c>
      <c r="AQ192" s="411">
        <v>64.8</v>
      </c>
      <c r="AR192" s="411">
        <v>150.1</v>
      </c>
      <c r="AS192" s="412" t="s">
        <v>197</v>
      </c>
      <c r="AT192" s="411">
        <v>146.1</v>
      </c>
      <c r="AU192" s="412" t="s">
        <v>197</v>
      </c>
      <c r="AV192" s="411">
        <v>133.69999999999999</v>
      </c>
      <c r="AW192" s="412" t="s">
        <v>197</v>
      </c>
      <c r="AX192" s="412" t="s">
        <v>197</v>
      </c>
      <c r="AY192" s="412" t="s">
        <v>197</v>
      </c>
      <c r="AZ192" s="411">
        <v>139.30000000000001</v>
      </c>
      <c r="BA192" s="411">
        <v>157</v>
      </c>
      <c r="BB192" s="411">
        <v>156.19999999999999</v>
      </c>
      <c r="BC192" s="411">
        <v>63</v>
      </c>
      <c r="BD192" s="411">
        <v>144.19999999999999</v>
      </c>
      <c r="BE192" s="411">
        <v>126.7</v>
      </c>
      <c r="BF192" s="411">
        <v>102.6</v>
      </c>
      <c r="BG192" s="411">
        <v>109.2</v>
      </c>
      <c r="BH192" s="411">
        <v>108.7</v>
      </c>
      <c r="BI192" s="411">
        <v>219.8</v>
      </c>
      <c r="BJ192" s="411">
        <v>158.19999999999999</v>
      </c>
      <c r="BK192" s="411">
        <v>189.7</v>
      </c>
      <c r="BL192" s="411">
        <v>210.1</v>
      </c>
      <c r="BM192" s="411">
        <v>107.2</v>
      </c>
      <c r="BN192" s="411">
        <v>134.69999999999999</v>
      </c>
      <c r="BO192" s="412" t="s">
        <v>197</v>
      </c>
      <c r="BP192" s="412" t="s">
        <v>197</v>
      </c>
      <c r="BQ192" s="412" t="s">
        <v>197</v>
      </c>
      <c r="BR192" s="412" t="s">
        <v>197</v>
      </c>
      <c r="BS192" s="412" t="s">
        <v>197</v>
      </c>
      <c r="BT192" s="412" t="s">
        <v>197</v>
      </c>
      <c r="BU192" s="411">
        <v>478.7</v>
      </c>
      <c r="BV192" s="411">
        <v>202.1</v>
      </c>
      <c r="BW192" s="411">
        <v>286.7</v>
      </c>
      <c r="BX192" s="412" t="s">
        <v>197</v>
      </c>
      <c r="BY192" s="412" t="s">
        <v>197</v>
      </c>
      <c r="BZ192" s="412" t="s">
        <v>197</v>
      </c>
      <c r="CA192" s="411">
        <v>298</v>
      </c>
      <c r="CB192" s="411">
        <v>171.2</v>
      </c>
      <c r="CC192" s="411">
        <v>219.9</v>
      </c>
      <c r="CD192" s="412" t="s">
        <v>197</v>
      </c>
      <c r="CE192" s="412" t="s">
        <v>197</v>
      </c>
      <c r="CF192" s="412" t="s">
        <v>197</v>
      </c>
      <c r="CG192" s="412" t="s">
        <v>197</v>
      </c>
      <c r="CH192" s="412" t="s">
        <v>197</v>
      </c>
      <c r="CI192" s="412" t="s">
        <v>197</v>
      </c>
      <c r="CJ192" s="411">
        <v>164.7</v>
      </c>
      <c r="CK192" s="411">
        <v>118.9</v>
      </c>
      <c r="CL192" s="411">
        <v>137.5</v>
      </c>
      <c r="CM192" s="412" t="s">
        <v>197</v>
      </c>
      <c r="CN192" s="412" t="s">
        <v>197</v>
      </c>
      <c r="CO192" s="412" t="s">
        <v>197</v>
      </c>
      <c r="CP192" s="412" t="s">
        <v>197</v>
      </c>
      <c r="CQ192" s="412" t="s">
        <v>197</v>
      </c>
      <c r="CR192" s="412" t="s">
        <v>197</v>
      </c>
      <c r="CS192" s="412" t="s">
        <v>197</v>
      </c>
      <c r="CT192" s="412" t="s">
        <v>197</v>
      </c>
      <c r="CU192" s="412" t="s">
        <v>197</v>
      </c>
      <c r="CV192" s="412" t="s">
        <v>197</v>
      </c>
      <c r="CW192" s="412" t="s">
        <v>197</v>
      </c>
      <c r="CX192" s="412" t="s">
        <v>197</v>
      </c>
      <c r="CY192" s="412" t="s">
        <v>197</v>
      </c>
      <c r="CZ192" s="412" t="s">
        <v>197</v>
      </c>
      <c r="DA192" s="412" t="s">
        <v>197</v>
      </c>
      <c r="DB192" s="412" t="s">
        <v>197</v>
      </c>
      <c r="DC192" s="412" t="s">
        <v>197</v>
      </c>
      <c r="DD192" s="411">
        <v>188.4</v>
      </c>
      <c r="DE192" s="411">
        <v>262.3</v>
      </c>
      <c r="DF192" s="411">
        <v>216.3</v>
      </c>
      <c r="DG192" s="411">
        <v>275.2</v>
      </c>
      <c r="DH192" s="411">
        <v>183.4</v>
      </c>
      <c r="DI192" s="411">
        <v>214.3</v>
      </c>
      <c r="DJ192" s="412" t="s">
        <v>197</v>
      </c>
      <c r="DK192" s="412" t="s">
        <v>197</v>
      </c>
      <c r="DL192" s="412" t="s">
        <v>197</v>
      </c>
      <c r="DM192" s="411">
        <v>193</v>
      </c>
      <c r="DN192" s="411">
        <v>119.2</v>
      </c>
      <c r="DO192" s="411">
        <v>146.5</v>
      </c>
      <c r="DP192" s="412" t="s">
        <v>197</v>
      </c>
      <c r="DQ192" s="412" t="s">
        <v>197</v>
      </c>
      <c r="DR192" s="412" t="s">
        <v>197</v>
      </c>
      <c r="DS192" s="412" t="s">
        <v>197</v>
      </c>
      <c r="DT192" s="412" t="s">
        <v>197</v>
      </c>
      <c r="DU192" s="412" t="s">
        <v>197</v>
      </c>
      <c r="DV192" s="412" t="s">
        <v>197</v>
      </c>
      <c r="DW192" s="412" t="s">
        <v>197</v>
      </c>
      <c r="DX192" s="412" t="s">
        <v>197</v>
      </c>
      <c r="DY192" s="412" t="s">
        <v>197</v>
      </c>
      <c r="DZ192" s="412" t="s">
        <v>197</v>
      </c>
      <c r="EA192" s="412" t="s">
        <v>197</v>
      </c>
      <c r="EB192" s="411">
        <v>160.5</v>
      </c>
      <c r="EC192" s="411">
        <v>47.5</v>
      </c>
      <c r="ED192" s="411">
        <v>78</v>
      </c>
      <c r="EE192" s="412" t="s">
        <v>197</v>
      </c>
      <c r="EF192" s="412" t="s">
        <v>197</v>
      </c>
      <c r="EG192" s="412" t="s">
        <v>197</v>
      </c>
      <c r="EH192" s="412" t="s">
        <v>197</v>
      </c>
      <c r="EI192" s="412" t="s">
        <v>197</v>
      </c>
      <c r="EJ192" s="412" t="s">
        <v>197</v>
      </c>
      <c r="EK192" s="412" t="s">
        <v>197</v>
      </c>
      <c r="EL192" s="412" t="s">
        <v>197</v>
      </c>
      <c r="EM192" s="412" t="s">
        <v>197</v>
      </c>
      <c r="EN192" s="412" t="s">
        <v>197</v>
      </c>
      <c r="EO192" s="412" t="s">
        <v>197</v>
      </c>
      <c r="EP192" s="412" t="s">
        <v>197</v>
      </c>
      <c r="EQ192" s="412" t="s">
        <v>197</v>
      </c>
      <c r="ER192" s="412" t="s">
        <v>197</v>
      </c>
      <c r="ES192" s="412" t="s">
        <v>197</v>
      </c>
      <c r="ET192" s="411">
        <v>130.4</v>
      </c>
      <c r="EU192" s="412" t="s">
        <v>197</v>
      </c>
      <c r="EV192" s="411">
        <v>151</v>
      </c>
      <c r="EW192" s="411">
        <v>96.6</v>
      </c>
      <c r="EX192" s="411">
        <v>113.5</v>
      </c>
      <c r="EY192" s="411">
        <v>165.1</v>
      </c>
      <c r="EZ192" s="411">
        <v>90.2</v>
      </c>
      <c r="FA192" s="411">
        <v>97.6</v>
      </c>
      <c r="FB192" s="411">
        <v>94.7</v>
      </c>
      <c r="FC192" s="411">
        <v>446.2</v>
      </c>
      <c r="FD192" s="411">
        <v>95.7</v>
      </c>
      <c r="FE192" s="411">
        <v>105.1</v>
      </c>
      <c r="FF192" s="411">
        <v>101.1</v>
      </c>
      <c r="FG192" s="412" t="s">
        <v>197</v>
      </c>
      <c r="FH192" s="412" t="s">
        <v>197</v>
      </c>
      <c r="FI192" s="412" t="s">
        <v>197</v>
      </c>
      <c r="FJ192" s="411">
        <v>73.7</v>
      </c>
      <c r="FK192" s="411">
        <v>29.5</v>
      </c>
      <c r="FL192" s="411">
        <v>49.2</v>
      </c>
      <c r="FM192" s="411">
        <v>138.6</v>
      </c>
      <c r="FN192" s="411">
        <v>94.3</v>
      </c>
      <c r="FO192" s="411">
        <v>119.8</v>
      </c>
      <c r="FP192" s="411">
        <v>27</v>
      </c>
      <c r="FQ192" s="411">
        <v>104.9</v>
      </c>
      <c r="FR192" s="411">
        <v>77.900000000000006</v>
      </c>
      <c r="FS192" s="411">
        <v>110.7</v>
      </c>
      <c r="FT192" s="411">
        <v>174.6</v>
      </c>
      <c r="FU192" s="411">
        <v>134.69999999999999</v>
      </c>
      <c r="FV192" s="411">
        <v>193.3</v>
      </c>
      <c r="FW192" s="411">
        <v>277.5</v>
      </c>
      <c r="FX192" s="411">
        <v>135.9</v>
      </c>
      <c r="FY192" s="411">
        <v>84</v>
      </c>
      <c r="FZ192" s="411">
        <v>84.5</v>
      </c>
      <c r="GA192" s="411">
        <v>142.80000000000001</v>
      </c>
      <c r="GB192" s="411">
        <v>108.6</v>
      </c>
      <c r="GC192" s="411">
        <v>115</v>
      </c>
      <c r="GD192" s="411">
        <v>89.8</v>
      </c>
      <c r="GE192" s="411">
        <v>52.5</v>
      </c>
      <c r="GF192" s="411">
        <v>77</v>
      </c>
      <c r="GG192" s="411">
        <v>92.1</v>
      </c>
      <c r="GH192" s="411">
        <v>143.5</v>
      </c>
      <c r="GI192" s="411">
        <v>143.19999999999999</v>
      </c>
      <c r="GJ192" s="412" t="s">
        <v>197</v>
      </c>
      <c r="GK192" s="412" t="s">
        <v>197</v>
      </c>
      <c r="GL192" s="412" t="s">
        <v>197</v>
      </c>
      <c r="GM192" s="411">
        <v>49.1</v>
      </c>
      <c r="GN192" s="411">
        <v>168.5</v>
      </c>
      <c r="GO192" s="411">
        <v>126</v>
      </c>
      <c r="GP192" s="411">
        <v>168.7</v>
      </c>
      <c r="GQ192" s="411">
        <v>87.6</v>
      </c>
      <c r="GR192" s="411">
        <v>116.6</v>
      </c>
      <c r="GS192" s="411">
        <v>29.3</v>
      </c>
      <c r="GT192" s="411">
        <v>39.6</v>
      </c>
      <c r="GU192" s="411">
        <v>37.5</v>
      </c>
      <c r="GV192" s="412" t="s">
        <v>197</v>
      </c>
      <c r="GW192" s="412" t="s">
        <v>197</v>
      </c>
      <c r="GX192" s="412" t="s">
        <v>197</v>
      </c>
      <c r="GY192" s="411">
        <v>174.6</v>
      </c>
      <c r="GZ192" s="411">
        <v>149.1</v>
      </c>
      <c r="HA192" s="411">
        <v>161.6</v>
      </c>
      <c r="HB192" s="411">
        <v>173.1</v>
      </c>
      <c r="HC192" s="411">
        <v>179.5</v>
      </c>
      <c r="HD192" s="411">
        <v>177.6</v>
      </c>
      <c r="HE192" s="411">
        <v>194.8</v>
      </c>
      <c r="HF192" s="411">
        <v>177.9</v>
      </c>
      <c r="HG192" s="411">
        <v>178.8</v>
      </c>
      <c r="HH192" s="411">
        <v>21.7</v>
      </c>
      <c r="HI192" s="412" t="s">
        <v>197</v>
      </c>
      <c r="HJ192" s="412" t="s">
        <v>197</v>
      </c>
      <c r="HK192" s="412" t="s">
        <v>197</v>
      </c>
      <c r="HL192" s="412" t="s">
        <v>197</v>
      </c>
      <c r="HM192" s="412" t="s">
        <v>197</v>
      </c>
      <c r="HN192" s="412" t="s">
        <v>197</v>
      </c>
      <c r="HO192" s="411">
        <v>332.2</v>
      </c>
      <c r="HP192" s="411">
        <v>292.8</v>
      </c>
      <c r="HQ192" s="411">
        <v>312.7</v>
      </c>
      <c r="HR192" s="411">
        <v>334.5</v>
      </c>
      <c r="HS192" s="411">
        <v>378.2</v>
      </c>
      <c r="HT192" s="411">
        <v>363.1</v>
      </c>
      <c r="HU192" s="411">
        <v>30.3</v>
      </c>
      <c r="HV192" s="411">
        <v>69.2</v>
      </c>
      <c r="HW192" s="411">
        <v>67.099999999999994</v>
      </c>
      <c r="HX192" s="412" t="s">
        <v>197</v>
      </c>
      <c r="HY192" s="412" t="s">
        <v>197</v>
      </c>
      <c r="HZ192" s="411">
        <v>82.8</v>
      </c>
      <c r="IA192" s="412" t="s">
        <v>197</v>
      </c>
      <c r="IB192" s="412" t="s">
        <v>197</v>
      </c>
      <c r="IC192" s="412" t="s">
        <v>197</v>
      </c>
      <c r="ID192" s="411">
        <v>99.7</v>
      </c>
      <c r="IE192" s="412" t="s">
        <v>197</v>
      </c>
      <c r="IF192" s="412" t="s">
        <v>197</v>
      </c>
      <c r="IG192" s="412" t="s">
        <v>197</v>
      </c>
      <c r="IH192" s="411">
        <v>69.7</v>
      </c>
      <c r="II192" s="412" t="s">
        <v>197</v>
      </c>
      <c r="IJ192" s="412" t="s">
        <v>197</v>
      </c>
      <c r="IK192" s="412" t="s">
        <v>197</v>
      </c>
      <c r="IL192" s="412" t="s">
        <v>197</v>
      </c>
      <c r="IM192" s="412" t="s">
        <v>197</v>
      </c>
      <c r="IN192" s="412" t="s">
        <v>197</v>
      </c>
      <c r="IO192" s="412" t="s">
        <v>197</v>
      </c>
      <c r="IP192" s="412" t="s">
        <v>197</v>
      </c>
      <c r="IQ192" s="412" t="s">
        <v>197</v>
      </c>
      <c r="IR192" s="411">
        <v>175.5</v>
      </c>
      <c r="IS192" s="411">
        <v>105.7</v>
      </c>
      <c r="IT192" s="411">
        <v>131.5</v>
      </c>
      <c r="IU192" s="411">
        <v>52</v>
      </c>
      <c r="IV192" s="411">
        <v>320.39999999999998</v>
      </c>
      <c r="IW192" s="411">
        <v>264.5</v>
      </c>
      <c r="IX192" s="412" t="s">
        <v>197</v>
      </c>
      <c r="IY192" s="412" t="s">
        <v>197</v>
      </c>
      <c r="IZ192" s="412" t="s">
        <v>197</v>
      </c>
      <c r="JA192" s="412" t="s">
        <v>197</v>
      </c>
      <c r="JB192" s="412" t="s">
        <v>197</v>
      </c>
      <c r="JC192" s="411">
        <v>169.6</v>
      </c>
      <c r="JD192" s="411">
        <v>238.5</v>
      </c>
      <c r="JE192" s="411">
        <v>222.9</v>
      </c>
      <c r="JF192" s="48" t="s">
        <v>87</v>
      </c>
      <c r="JG192" s="48" t="s">
        <v>87</v>
      </c>
      <c r="JH192" s="48" t="s">
        <v>87</v>
      </c>
      <c r="JI192" s="48">
        <v>175.6</v>
      </c>
      <c r="JJ192" s="48">
        <v>120.6</v>
      </c>
      <c r="JK192" s="48">
        <v>105.4</v>
      </c>
      <c r="JL192" s="48">
        <v>118.8</v>
      </c>
      <c r="JM192" s="48">
        <v>96.2</v>
      </c>
      <c r="JN192" s="48">
        <v>90.9</v>
      </c>
      <c r="JO192" s="48">
        <v>308.7</v>
      </c>
    </row>
    <row r="193" spans="1:275">
      <c r="A193" s="45"/>
      <c r="B193" s="46" t="s">
        <v>1909</v>
      </c>
      <c r="C193" s="300" t="s">
        <v>1406</v>
      </c>
      <c r="D193" s="46" t="s">
        <v>111</v>
      </c>
      <c r="E193" s="300" t="s">
        <v>23</v>
      </c>
      <c r="F193" s="47" t="s">
        <v>197</v>
      </c>
      <c r="G193" s="47" t="s">
        <v>197</v>
      </c>
      <c r="H193" s="411">
        <v>91.6</v>
      </c>
      <c r="I193" s="411">
        <v>94.4</v>
      </c>
      <c r="J193" s="411">
        <v>96.2</v>
      </c>
      <c r="K193" s="411">
        <v>54.2</v>
      </c>
      <c r="L193" s="411">
        <v>152.69999999999999</v>
      </c>
      <c r="M193" s="411">
        <v>89.8</v>
      </c>
      <c r="N193" s="411">
        <v>142.6</v>
      </c>
      <c r="O193" s="412" t="s">
        <v>197</v>
      </c>
      <c r="P193" s="411">
        <v>139.1</v>
      </c>
      <c r="Q193" s="412" t="s">
        <v>197</v>
      </c>
      <c r="R193" s="411">
        <v>141.4</v>
      </c>
      <c r="S193" s="411">
        <v>130.9</v>
      </c>
      <c r="T193" s="411">
        <v>235.7</v>
      </c>
      <c r="U193" s="412" t="s">
        <v>197</v>
      </c>
      <c r="V193" s="412" t="s">
        <v>197</v>
      </c>
      <c r="W193" s="412" t="s">
        <v>197</v>
      </c>
      <c r="X193" s="412" t="s">
        <v>197</v>
      </c>
      <c r="Y193" s="412" t="s">
        <v>197</v>
      </c>
      <c r="Z193" s="411">
        <v>202.4</v>
      </c>
      <c r="AA193" s="411">
        <v>184.2</v>
      </c>
      <c r="AB193" s="411">
        <v>131.6</v>
      </c>
      <c r="AC193" s="411">
        <v>154.5</v>
      </c>
      <c r="AD193" s="412" t="s">
        <v>197</v>
      </c>
      <c r="AE193" s="411">
        <v>257.2</v>
      </c>
      <c r="AF193" s="411">
        <v>77.8</v>
      </c>
      <c r="AG193" s="411">
        <v>299.60000000000002</v>
      </c>
      <c r="AH193" s="411">
        <v>85.7</v>
      </c>
      <c r="AI193" s="412" t="s">
        <v>197</v>
      </c>
      <c r="AJ193" s="411">
        <v>103.2</v>
      </c>
      <c r="AK193" s="412" t="s">
        <v>197</v>
      </c>
      <c r="AL193" s="412" t="s">
        <v>197</v>
      </c>
      <c r="AM193" s="411">
        <v>224.9</v>
      </c>
      <c r="AN193" s="411">
        <v>77.8</v>
      </c>
      <c r="AO193" s="411">
        <v>256.7</v>
      </c>
      <c r="AP193" s="411">
        <v>254.9</v>
      </c>
      <c r="AQ193" s="412" t="s">
        <v>197</v>
      </c>
      <c r="AR193" s="412" t="s">
        <v>197</v>
      </c>
      <c r="AS193" s="412" t="s">
        <v>197</v>
      </c>
      <c r="AT193" s="411">
        <v>154</v>
      </c>
      <c r="AU193" s="412" t="s">
        <v>197</v>
      </c>
      <c r="AV193" s="411">
        <v>41.7</v>
      </c>
      <c r="AW193" s="412" t="s">
        <v>197</v>
      </c>
      <c r="AX193" s="411">
        <v>54.1</v>
      </c>
      <c r="AY193" s="412" t="s">
        <v>197</v>
      </c>
      <c r="AZ193" s="411">
        <v>109.9</v>
      </c>
      <c r="BA193" s="411">
        <v>98.9</v>
      </c>
      <c r="BB193" s="411">
        <v>99.4</v>
      </c>
      <c r="BC193" s="411">
        <v>102.6</v>
      </c>
      <c r="BD193" s="411">
        <v>137</v>
      </c>
      <c r="BE193" s="411">
        <v>129.80000000000001</v>
      </c>
      <c r="BF193" s="411">
        <v>132.69999999999999</v>
      </c>
      <c r="BG193" s="411">
        <v>161.30000000000001</v>
      </c>
      <c r="BH193" s="411">
        <v>159.4</v>
      </c>
      <c r="BI193" s="411">
        <v>82.5</v>
      </c>
      <c r="BJ193" s="411">
        <v>125.9</v>
      </c>
      <c r="BK193" s="411">
        <v>103.5</v>
      </c>
      <c r="BL193" s="411">
        <v>99.4</v>
      </c>
      <c r="BM193" s="411">
        <v>178.5</v>
      </c>
      <c r="BN193" s="411">
        <v>157.30000000000001</v>
      </c>
      <c r="BO193" s="412" t="s">
        <v>197</v>
      </c>
      <c r="BP193" s="412" t="s">
        <v>197</v>
      </c>
      <c r="BQ193" s="412" t="s">
        <v>197</v>
      </c>
      <c r="BR193" s="412" t="s">
        <v>197</v>
      </c>
      <c r="BS193" s="412" t="s">
        <v>197</v>
      </c>
      <c r="BT193" s="412" t="s">
        <v>197</v>
      </c>
      <c r="BU193" s="411">
        <v>676.8</v>
      </c>
      <c r="BV193" s="411">
        <v>347.1</v>
      </c>
      <c r="BW193" s="411">
        <v>443.8</v>
      </c>
      <c r="BX193" s="412" t="s">
        <v>197</v>
      </c>
      <c r="BY193" s="412" t="s">
        <v>197</v>
      </c>
      <c r="BZ193" s="412" t="s">
        <v>197</v>
      </c>
      <c r="CA193" s="411">
        <v>255.1</v>
      </c>
      <c r="CB193" s="411">
        <v>350.2</v>
      </c>
      <c r="CC193" s="411">
        <v>314.60000000000002</v>
      </c>
      <c r="CD193" s="412" t="s">
        <v>197</v>
      </c>
      <c r="CE193" s="412" t="s">
        <v>197</v>
      </c>
      <c r="CF193" s="412" t="s">
        <v>197</v>
      </c>
      <c r="CG193" s="412" t="s">
        <v>197</v>
      </c>
      <c r="CH193" s="412" t="s">
        <v>197</v>
      </c>
      <c r="CI193" s="412" t="s">
        <v>197</v>
      </c>
      <c r="CJ193" s="411">
        <v>125.2</v>
      </c>
      <c r="CK193" s="411">
        <v>93.3</v>
      </c>
      <c r="CL193" s="411">
        <v>106.1</v>
      </c>
      <c r="CM193" s="412" t="s">
        <v>197</v>
      </c>
      <c r="CN193" s="412" t="s">
        <v>197</v>
      </c>
      <c r="CO193" s="412" t="s">
        <v>197</v>
      </c>
      <c r="CP193" s="412" t="s">
        <v>197</v>
      </c>
      <c r="CQ193" s="412" t="s">
        <v>197</v>
      </c>
      <c r="CR193" s="412" t="s">
        <v>197</v>
      </c>
      <c r="CS193" s="412" t="s">
        <v>197</v>
      </c>
      <c r="CT193" s="412" t="s">
        <v>197</v>
      </c>
      <c r="CU193" s="412" t="s">
        <v>197</v>
      </c>
      <c r="CV193" s="412" t="s">
        <v>197</v>
      </c>
      <c r="CW193" s="412" t="s">
        <v>197</v>
      </c>
      <c r="CX193" s="412" t="s">
        <v>197</v>
      </c>
      <c r="CY193" s="412" t="s">
        <v>197</v>
      </c>
      <c r="CZ193" s="412" t="s">
        <v>197</v>
      </c>
      <c r="DA193" s="411">
        <v>500.7</v>
      </c>
      <c r="DB193" s="411">
        <v>285.89999999999998</v>
      </c>
      <c r="DC193" s="411">
        <v>348.3</v>
      </c>
      <c r="DD193" s="412" t="s">
        <v>197</v>
      </c>
      <c r="DE193" s="412" t="s">
        <v>197</v>
      </c>
      <c r="DF193" s="412" t="s">
        <v>197</v>
      </c>
      <c r="DG193" s="411">
        <v>250</v>
      </c>
      <c r="DH193" s="411">
        <v>347.4</v>
      </c>
      <c r="DI193" s="411">
        <v>315.5</v>
      </c>
      <c r="DJ193" s="412" t="s">
        <v>197</v>
      </c>
      <c r="DK193" s="412" t="s">
        <v>197</v>
      </c>
      <c r="DL193" s="412" t="s">
        <v>197</v>
      </c>
      <c r="DM193" s="411">
        <v>108.1</v>
      </c>
      <c r="DN193" s="411">
        <v>79.5</v>
      </c>
      <c r="DO193" s="411">
        <v>89.9</v>
      </c>
      <c r="DP193" s="412" t="s">
        <v>197</v>
      </c>
      <c r="DQ193" s="412" t="s">
        <v>197</v>
      </c>
      <c r="DR193" s="412" t="s">
        <v>197</v>
      </c>
      <c r="DS193" s="412" t="s">
        <v>197</v>
      </c>
      <c r="DT193" s="412" t="s">
        <v>197</v>
      </c>
      <c r="DU193" s="412" t="s">
        <v>197</v>
      </c>
      <c r="DV193" s="412" t="s">
        <v>197</v>
      </c>
      <c r="DW193" s="412" t="s">
        <v>197</v>
      </c>
      <c r="DX193" s="412" t="s">
        <v>197</v>
      </c>
      <c r="DY193" s="412" t="s">
        <v>197</v>
      </c>
      <c r="DZ193" s="412" t="s">
        <v>197</v>
      </c>
      <c r="EA193" s="412" t="s">
        <v>197</v>
      </c>
      <c r="EB193" s="411">
        <v>111.8</v>
      </c>
      <c r="EC193" s="411">
        <v>33</v>
      </c>
      <c r="ED193" s="411">
        <v>53.6</v>
      </c>
      <c r="EE193" s="412" t="s">
        <v>197</v>
      </c>
      <c r="EF193" s="412" t="s">
        <v>197</v>
      </c>
      <c r="EG193" s="412" t="s">
        <v>197</v>
      </c>
      <c r="EH193" s="412" t="s">
        <v>197</v>
      </c>
      <c r="EI193" s="412" t="s">
        <v>197</v>
      </c>
      <c r="EJ193" s="412" t="s">
        <v>197</v>
      </c>
      <c r="EK193" s="412" t="s">
        <v>197</v>
      </c>
      <c r="EL193" s="412" t="s">
        <v>197</v>
      </c>
      <c r="EM193" s="412" t="s">
        <v>197</v>
      </c>
      <c r="EN193" s="412" t="s">
        <v>197</v>
      </c>
      <c r="EO193" s="412" t="s">
        <v>197</v>
      </c>
      <c r="EP193" s="412" t="s">
        <v>197</v>
      </c>
      <c r="EQ193" s="412" t="s">
        <v>197</v>
      </c>
      <c r="ER193" s="412" t="s">
        <v>197</v>
      </c>
      <c r="ES193" s="412" t="s">
        <v>197</v>
      </c>
      <c r="ET193" s="411">
        <v>278.5</v>
      </c>
      <c r="EU193" s="412" t="s">
        <v>197</v>
      </c>
      <c r="EV193" s="411">
        <v>117.9</v>
      </c>
      <c r="EW193" s="411">
        <v>93.6</v>
      </c>
      <c r="EX193" s="411">
        <v>101.1</v>
      </c>
      <c r="EY193" s="412" t="s">
        <v>197</v>
      </c>
      <c r="EZ193" s="411">
        <v>93.6</v>
      </c>
      <c r="FA193" s="411">
        <v>147.9</v>
      </c>
      <c r="FB193" s="411">
        <v>126.6</v>
      </c>
      <c r="FC193" s="412" t="s">
        <v>197</v>
      </c>
      <c r="FD193" s="411">
        <v>99.3</v>
      </c>
      <c r="FE193" s="411">
        <v>175.3</v>
      </c>
      <c r="FF193" s="411">
        <v>143.19999999999999</v>
      </c>
      <c r="FG193" s="412" t="s">
        <v>197</v>
      </c>
      <c r="FH193" s="412" t="s">
        <v>197</v>
      </c>
      <c r="FI193" s="412" t="s">
        <v>197</v>
      </c>
      <c r="FJ193" s="411">
        <v>67.099999999999994</v>
      </c>
      <c r="FK193" s="411">
        <v>72.900000000000006</v>
      </c>
      <c r="FL193" s="411">
        <v>70.3</v>
      </c>
      <c r="FM193" s="411">
        <v>59.2</v>
      </c>
      <c r="FN193" s="411">
        <v>64</v>
      </c>
      <c r="FO193" s="411">
        <v>61.2</v>
      </c>
      <c r="FP193" s="411">
        <v>100</v>
      </c>
      <c r="FQ193" s="411">
        <v>158.4</v>
      </c>
      <c r="FR193" s="411">
        <v>138.19999999999999</v>
      </c>
      <c r="FS193" s="411">
        <v>99.1</v>
      </c>
      <c r="FT193" s="411">
        <v>48.3</v>
      </c>
      <c r="FU193" s="411">
        <v>80.099999999999994</v>
      </c>
      <c r="FV193" s="411">
        <v>149.69999999999999</v>
      </c>
      <c r="FW193" s="411">
        <v>232.6</v>
      </c>
      <c r="FX193" s="411">
        <v>138.4</v>
      </c>
      <c r="FY193" s="411">
        <v>80.5</v>
      </c>
      <c r="FZ193" s="411">
        <v>81</v>
      </c>
      <c r="GA193" s="411">
        <v>102.9</v>
      </c>
      <c r="GB193" s="411">
        <v>157.4</v>
      </c>
      <c r="GC193" s="411">
        <v>147.30000000000001</v>
      </c>
      <c r="GD193" s="412" t="s">
        <v>197</v>
      </c>
      <c r="GE193" s="412" t="s">
        <v>197</v>
      </c>
      <c r="GF193" s="412" t="s">
        <v>197</v>
      </c>
      <c r="GG193" s="411">
        <v>4.0999999999999996</v>
      </c>
      <c r="GH193" s="411">
        <v>54</v>
      </c>
      <c r="GI193" s="411">
        <v>53.7</v>
      </c>
      <c r="GJ193" s="412" t="s">
        <v>197</v>
      </c>
      <c r="GK193" s="412" t="s">
        <v>197</v>
      </c>
      <c r="GL193" s="412" t="s">
        <v>197</v>
      </c>
      <c r="GM193" s="411">
        <v>204.3</v>
      </c>
      <c r="GN193" s="411">
        <v>264.39999999999998</v>
      </c>
      <c r="GO193" s="411">
        <v>243.3</v>
      </c>
      <c r="GP193" s="411">
        <v>150.9</v>
      </c>
      <c r="GQ193" s="411">
        <v>135.4</v>
      </c>
      <c r="GR193" s="411">
        <v>140.9</v>
      </c>
      <c r="GS193" s="411">
        <v>22.1</v>
      </c>
      <c r="GT193" s="411">
        <v>30.9</v>
      </c>
      <c r="GU193" s="411">
        <v>29.1</v>
      </c>
      <c r="GV193" s="412" t="s">
        <v>197</v>
      </c>
      <c r="GW193" s="412" t="s">
        <v>197</v>
      </c>
      <c r="GX193" s="412" t="s">
        <v>197</v>
      </c>
      <c r="GY193" s="411">
        <v>122</v>
      </c>
      <c r="GZ193" s="411">
        <v>122.5</v>
      </c>
      <c r="HA193" s="411">
        <v>122.2</v>
      </c>
      <c r="HB193" s="411">
        <v>122.6</v>
      </c>
      <c r="HC193" s="411">
        <v>117.1</v>
      </c>
      <c r="HD193" s="411">
        <v>118.8</v>
      </c>
      <c r="HE193" s="411">
        <v>36.4</v>
      </c>
      <c r="HF193" s="411">
        <v>27.7</v>
      </c>
      <c r="HG193" s="411">
        <v>28.2</v>
      </c>
      <c r="HH193" s="412" t="s">
        <v>197</v>
      </c>
      <c r="HI193" s="411">
        <v>323.3</v>
      </c>
      <c r="HJ193" s="411">
        <v>317.7</v>
      </c>
      <c r="HK193" s="411">
        <v>320.39999999999998</v>
      </c>
      <c r="HL193" s="411">
        <v>353.6</v>
      </c>
      <c r="HM193" s="411">
        <v>300.8</v>
      </c>
      <c r="HN193" s="411">
        <v>315.60000000000002</v>
      </c>
      <c r="HO193" s="412" t="s">
        <v>197</v>
      </c>
      <c r="HP193" s="412" t="s">
        <v>197</v>
      </c>
      <c r="HQ193" s="412" t="s">
        <v>197</v>
      </c>
      <c r="HR193" s="412" t="s">
        <v>197</v>
      </c>
      <c r="HS193" s="412" t="s">
        <v>197</v>
      </c>
      <c r="HT193" s="412" t="s">
        <v>197</v>
      </c>
      <c r="HU193" s="411">
        <v>81.5</v>
      </c>
      <c r="HV193" s="411">
        <v>94.9</v>
      </c>
      <c r="HW193" s="411">
        <v>94.2</v>
      </c>
      <c r="HX193" s="412" t="s">
        <v>197</v>
      </c>
      <c r="HY193" s="412" t="s">
        <v>197</v>
      </c>
      <c r="HZ193" s="411">
        <v>203.9</v>
      </c>
      <c r="IA193" s="412" t="s">
        <v>197</v>
      </c>
      <c r="IB193" s="412" t="s">
        <v>197</v>
      </c>
      <c r="IC193" s="412" t="s">
        <v>197</v>
      </c>
      <c r="ID193" s="411">
        <v>67.7</v>
      </c>
      <c r="IE193" s="412" t="s">
        <v>197</v>
      </c>
      <c r="IF193" s="412" t="s">
        <v>197</v>
      </c>
      <c r="IG193" s="412" t="s">
        <v>197</v>
      </c>
      <c r="IH193" s="411">
        <v>50.6</v>
      </c>
      <c r="II193" s="412" t="s">
        <v>197</v>
      </c>
      <c r="IJ193" s="412" t="s">
        <v>197</v>
      </c>
      <c r="IK193" s="412" t="s">
        <v>197</v>
      </c>
      <c r="IL193" s="412" t="s">
        <v>197</v>
      </c>
      <c r="IM193" s="412" t="s">
        <v>197</v>
      </c>
      <c r="IN193" s="412" t="s">
        <v>197</v>
      </c>
      <c r="IO193" s="412" t="s">
        <v>197</v>
      </c>
      <c r="IP193" s="412" t="s">
        <v>197</v>
      </c>
      <c r="IQ193" s="412" t="s">
        <v>197</v>
      </c>
      <c r="IR193" s="411">
        <v>49.2</v>
      </c>
      <c r="IS193" s="411">
        <v>72.5</v>
      </c>
      <c r="IT193" s="411">
        <v>63.9</v>
      </c>
      <c r="IU193" s="411">
        <v>513.6</v>
      </c>
      <c r="IV193" s="411">
        <v>124.8</v>
      </c>
      <c r="IW193" s="411">
        <v>205.5</v>
      </c>
      <c r="IX193" s="412" t="s">
        <v>197</v>
      </c>
      <c r="IY193" s="412" t="s">
        <v>197</v>
      </c>
      <c r="IZ193" s="412" t="s">
        <v>197</v>
      </c>
      <c r="JA193" s="412" t="s">
        <v>197</v>
      </c>
      <c r="JB193" s="412" t="s">
        <v>197</v>
      </c>
      <c r="JC193" s="411">
        <v>125</v>
      </c>
      <c r="JD193" s="411">
        <v>222.4</v>
      </c>
      <c r="JE193" s="411">
        <v>200.6</v>
      </c>
      <c r="JF193" s="48" t="s">
        <v>87</v>
      </c>
      <c r="JG193" s="48" t="s">
        <v>87</v>
      </c>
      <c r="JH193" s="48" t="s">
        <v>87</v>
      </c>
      <c r="JI193" s="48">
        <v>169.4</v>
      </c>
      <c r="JJ193" s="48">
        <v>104.1</v>
      </c>
      <c r="JK193" s="48">
        <v>87.2</v>
      </c>
      <c r="JL193" s="48">
        <v>67</v>
      </c>
      <c r="JM193" s="48">
        <v>73.8</v>
      </c>
      <c r="JN193" s="48">
        <v>67.2</v>
      </c>
      <c r="JO193" s="48" t="s">
        <v>87</v>
      </c>
    </row>
    <row r="194" spans="1:275">
      <c r="A194" s="45"/>
      <c r="B194" s="46" t="s">
        <v>1910</v>
      </c>
      <c r="C194" s="300" t="s">
        <v>1407</v>
      </c>
      <c r="D194" s="46" t="s">
        <v>111</v>
      </c>
      <c r="E194" s="300" t="s">
        <v>23</v>
      </c>
      <c r="F194" s="47" t="s">
        <v>197</v>
      </c>
      <c r="G194" s="47" t="s">
        <v>197</v>
      </c>
      <c r="H194" s="411">
        <v>89.1</v>
      </c>
      <c r="I194" s="411">
        <v>100.9</v>
      </c>
      <c r="J194" s="411">
        <v>126</v>
      </c>
      <c r="K194" s="412" t="s">
        <v>197</v>
      </c>
      <c r="L194" s="412" t="s">
        <v>197</v>
      </c>
      <c r="M194" s="412" t="s">
        <v>197</v>
      </c>
      <c r="N194" s="412" t="s">
        <v>197</v>
      </c>
      <c r="O194" s="412" t="s">
        <v>197</v>
      </c>
      <c r="P194" s="412" t="s">
        <v>197</v>
      </c>
      <c r="Q194" s="412" t="s">
        <v>197</v>
      </c>
      <c r="R194" s="412" t="s">
        <v>197</v>
      </c>
      <c r="S194" s="412" t="s">
        <v>197</v>
      </c>
      <c r="T194" s="412" t="s">
        <v>197</v>
      </c>
      <c r="U194" s="412" t="s">
        <v>197</v>
      </c>
      <c r="V194" s="412" t="s">
        <v>197</v>
      </c>
      <c r="W194" s="412" t="s">
        <v>197</v>
      </c>
      <c r="X194" s="412" t="s">
        <v>197</v>
      </c>
      <c r="Y194" s="412" t="s">
        <v>197</v>
      </c>
      <c r="Z194" s="412" t="s">
        <v>197</v>
      </c>
      <c r="AA194" s="412" t="s">
        <v>197</v>
      </c>
      <c r="AB194" s="412" t="s">
        <v>197</v>
      </c>
      <c r="AC194" s="412" t="s">
        <v>197</v>
      </c>
      <c r="AD194" s="412" t="s">
        <v>197</v>
      </c>
      <c r="AE194" s="412" t="s">
        <v>197</v>
      </c>
      <c r="AF194" s="411">
        <v>39.799999999999997</v>
      </c>
      <c r="AG194" s="412" t="s">
        <v>197</v>
      </c>
      <c r="AH194" s="412" t="s">
        <v>197</v>
      </c>
      <c r="AI194" s="412" t="s">
        <v>197</v>
      </c>
      <c r="AJ194" s="412" t="s">
        <v>197</v>
      </c>
      <c r="AK194" s="412" t="s">
        <v>197</v>
      </c>
      <c r="AL194" s="412" t="s">
        <v>197</v>
      </c>
      <c r="AM194" s="412" t="s">
        <v>197</v>
      </c>
      <c r="AN194" s="412" t="s">
        <v>197</v>
      </c>
      <c r="AO194" s="412" t="s">
        <v>197</v>
      </c>
      <c r="AP194" s="412" t="s">
        <v>197</v>
      </c>
      <c r="AQ194" s="412" t="s">
        <v>197</v>
      </c>
      <c r="AR194" s="412" t="s">
        <v>197</v>
      </c>
      <c r="AS194" s="412" t="s">
        <v>197</v>
      </c>
      <c r="AT194" s="412" t="s">
        <v>197</v>
      </c>
      <c r="AU194" s="412" t="s">
        <v>197</v>
      </c>
      <c r="AV194" s="412" t="s">
        <v>197</v>
      </c>
      <c r="AW194" s="412" t="s">
        <v>197</v>
      </c>
      <c r="AX194" s="412" t="s">
        <v>197</v>
      </c>
      <c r="AY194" s="412" t="s">
        <v>197</v>
      </c>
      <c r="AZ194" s="411">
        <v>55.9</v>
      </c>
      <c r="BA194" s="411">
        <v>48.5</v>
      </c>
      <c r="BB194" s="411">
        <v>48.8</v>
      </c>
      <c r="BC194" s="411">
        <v>72</v>
      </c>
      <c r="BD194" s="411">
        <v>44.4</v>
      </c>
      <c r="BE194" s="411">
        <v>50.4</v>
      </c>
      <c r="BF194" s="411">
        <v>44</v>
      </c>
      <c r="BG194" s="411">
        <v>35.200000000000003</v>
      </c>
      <c r="BH194" s="411">
        <v>35.799999999999997</v>
      </c>
      <c r="BI194" s="412" t="s">
        <v>197</v>
      </c>
      <c r="BJ194" s="412" t="s">
        <v>197</v>
      </c>
      <c r="BK194" s="412" t="s">
        <v>197</v>
      </c>
      <c r="BL194" s="412" t="s">
        <v>197</v>
      </c>
      <c r="BM194" s="412" t="s">
        <v>197</v>
      </c>
      <c r="BN194" s="412" t="s">
        <v>197</v>
      </c>
      <c r="BO194" s="412" t="s">
        <v>197</v>
      </c>
      <c r="BP194" s="412" t="s">
        <v>197</v>
      </c>
      <c r="BQ194" s="412" t="s">
        <v>197</v>
      </c>
      <c r="BR194" s="412" t="s">
        <v>197</v>
      </c>
      <c r="BS194" s="412" t="s">
        <v>197</v>
      </c>
      <c r="BT194" s="412" t="s">
        <v>197</v>
      </c>
      <c r="BU194" s="412" t="s">
        <v>197</v>
      </c>
      <c r="BV194" s="412" t="s">
        <v>197</v>
      </c>
      <c r="BW194" s="412" t="s">
        <v>197</v>
      </c>
      <c r="BX194" s="412" t="s">
        <v>197</v>
      </c>
      <c r="BY194" s="412" t="s">
        <v>197</v>
      </c>
      <c r="BZ194" s="412" t="s">
        <v>197</v>
      </c>
      <c r="CA194" s="412" t="s">
        <v>197</v>
      </c>
      <c r="CB194" s="412" t="s">
        <v>197</v>
      </c>
      <c r="CC194" s="412" t="s">
        <v>197</v>
      </c>
      <c r="CD194" s="412" t="s">
        <v>197</v>
      </c>
      <c r="CE194" s="412" t="s">
        <v>197</v>
      </c>
      <c r="CF194" s="412" t="s">
        <v>197</v>
      </c>
      <c r="CG194" s="412" t="s">
        <v>197</v>
      </c>
      <c r="CH194" s="412" t="s">
        <v>197</v>
      </c>
      <c r="CI194" s="412" t="s">
        <v>197</v>
      </c>
      <c r="CJ194" s="412" t="s">
        <v>197</v>
      </c>
      <c r="CK194" s="412" t="s">
        <v>197</v>
      </c>
      <c r="CL194" s="412" t="s">
        <v>197</v>
      </c>
      <c r="CM194" s="412" t="s">
        <v>197</v>
      </c>
      <c r="CN194" s="412" t="s">
        <v>197</v>
      </c>
      <c r="CO194" s="412" t="s">
        <v>197</v>
      </c>
      <c r="CP194" s="412" t="s">
        <v>197</v>
      </c>
      <c r="CQ194" s="412" t="s">
        <v>197</v>
      </c>
      <c r="CR194" s="412" t="s">
        <v>197</v>
      </c>
      <c r="CS194" s="412" t="s">
        <v>197</v>
      </c>
      <c r="CT194" s="412" t="s">
        <v>197</v>
      </c>
      <c r="CU194" s="412" t="s">
        <v>197</v>
      </c>
      <c r="CV194" s="412" t="s">
        <v>197</v>
      </c>
      <c r="CW194" s="412" t="s">
        <v>197</v>
      </c>
      <c r="CX194" s="412" t="s">
        <v>197</v>
      </c>
      <c r="CY194" s="412" t="s">
        <v>197</v>
      </c>
      <c r="CZ194" s="412" t="s">
        <v>197</v>
      </c>
      <c r="DA194" s="412" t="s">
        <v>197</v>
      </c>
      <c r="DB194" s="412" t="s">
        <v>197</v>
      </c>
      <c r="DC194" s="412" t="s">
        <v>197</v>
      </c>
      <c r="DD194" s="412" t="s">
        <v>197</v>
      </c>
      <c r="DE194" s="412" t="s">
        <v>197</v>
      </c>
      <c r="DF194" s="412" t="s">
        <v>197</v>
      </c>
      <c r="DG194" s="412" t="s">
        <v>197</v>
      </c>
      <c r="DH194" s="412" t="s">
        <v>197</v>
      </c>
      <c r="DI194" s="412" t="s">
        <v>197</v>
      </c>
      <c r="DJ194" s="412" t="s">
        <v>197</v>
      </c>
      <c r="DK194" s="412" t="s">
        <v>197</v>
      </c>
      <c r="DL194" s="412" t="s">
        <v>197</v>
      </c>
      <c r="DM194" s="412" t="s">
        <v>197</v>
      </c>
      <c r="DN194" s="412" t="s">
        <v>197</v>
      </c>
      <c r="DO194" s="412" t="s">
        <v>197</v>
      </c>
      <c r="DP194" s="412" t="s">
        <v>197</v>
      </c>
      <c r="DQ194" s="412" t="s">
        <v>197</v>
      </c>
      <c r="DR194" s="412" t="s">
        <v>197</v>
      </c>
      <c r="DS194" s="412" t="s">
        <v>197</v>
      </c>
      <c r="DT194" s="412" t="s">
        <v>197</v>
      </c>
      <c r="DU194" s="412" t="s">
        <v>197</v>
      </c>
      <c r="DV194" s="412" t="s">
        <v>197</v>
      </c>
      <c r="DW194" s="412" t="s">
        <v>197</v>
      </c>
      <c r="DX194" s="412" t="s">
        <v>197</v>
      </c>
      <c r="DY194" s="412" t="s">
        <v>197</v>
      </c>
      <c r="DZ194" s="412" t="s">
        <v>197</v>
      </c>
      <c r="EA194" s="412" t="s">
        <v>197</v>
      </c>
      <c r="EB194" s="412" t="s">
        <v>197</v>
      </c>
      <c r="EC194" s="412" t="s">
        <v>197</v>
      </c>
      <c r="ED194" s="412" t="s">
        <v>197</v>
      </c>
      <c r="EE194" s="412" t="s">
        <v>197</v>
      </c>
      <c r="EF194" s="412" t="s">
        <v>197</v>
      </c>
      <c r="EG194" s="412" t="s">
        <v>197</v>
      </c>
      <c r="EH194" s="412" t="s">
        <v>197</v>
      </c>
      <c r="EI194" s="412" t="s">
        <v>197</v>
      </c>
      <c r="EJ194" s="412" t="s">
        <v>197</v>
      </c>
      <c r="EK194" s="412" t="s">
        <v>197</v>
      </c>
      <c r="EL194" s="412" t="s">
        <v>197</v>
      </c>
      <c r="EM194" s="412" t="s">
        <v>197</v>
      </c>
      <c r="EN194" s="412" t="s">
        <v>197</v>
      </c>
      <c r="EO194" s="412" t="s">
        <v>197</v>
      </c>
      <c r="EP194" s="412" t="s">
        <v>197</v>
      </c>
      <c r="EQ194" s="412" t="s">
        <v>197</v>
      </c>
      <c r="ER194" s="412" t="s">
        <v>197</v>
      </c>
      <c r="ES194" s="412" t="s">
        <v>197</v>
      </c>
      <c r="ET194" s="412" t="s">
        <v>197</v>
      </c>
      <c r="EU194" s="412" t="s">
        <v>197</v>
      </c>
      <c r="EV194" s="411">
        <v>50.8</v>
      </c>
      <c r="EW194" s="411">
        <v>59.2</v>
      </c>
      <c r="EX194" s="411">
        <v>56.6</v>
      </c>
      <c r="EY194" s="412" t="s">
        <v>197</v>
      </c>
      <c r="EZ194" s="411">
        <v>40.700000000000003</v>
      </c>
      <c r="FA194" s="411">
        <v>48.3</v>
      </c>
      <c r="FB194" s="411">
        <v>45.3</v>
      </c>
      <c r="FC194" s="412" t="s">
        <v>197</v>
      </c>
      <c r="FD194" s="411">
        <v>16</v>
      </c>
      <c r="FE194" s="411">
        <v>52.1</v>
      </c>
      <c r="FF194" s="411">
        <v>36.799999999999997</v>
      </c>
      <c r="FG194" s="412" t="s">
        <v>197</v>
      </c>
      <c r="FH194" s="412" t="s">
        <v>197</v>
      </c>
      <c r="FI194" s="412" t="s">
        <v>197</v>
      </c>
      <c r="FJ194" s="412" t="s">
        <v>197</v>
      </c>
      <c r="FK194" s="412" t="s">
        <v>197</v>
      </c>
      <c r="FL194" s="412" t="s">
        <v>197</v>
      </c>
      <c r="FM194" s="411">
        <v>28.7</v>
      </c>
      <c r="FN194" s="411">
        <v>33.1</v>
      </c>
      <c r="FO194" s="411">
        <v>30.5</v>
      </c>
      <c r="FP194" s="412" t="s">
        <v>197</v>
      </c>
      <c r="FQ194" s="411">
        <v>47.5</v>
      </c>
      <c r="FR194" s="411">
        <v>31</v>
      </c>
      <c r="FS194" s="411">
        <v>37.5</v>
      </c>
      <c r="FT194" s="411">
        <v>50.4</v>
      </c>
      <c r="FU194" s="411">
        <v>42.4</v>
      </c>
      <c r="FV194" s="412" t="s">
        <v>197</v>
      </c>
      <c r="FW194" s="412" t="s">
        <v>197</v>
      </c>
      <c r="FX194" s="412" t="s">
        <v>197</v>
      </c>
      <c r="FY194" s="411">
        <v>68.900000000000006</v>
      </c>
      <c r="FZ194" s="411">
        <v>68.3</v>
      </c>
      <c r="GA194" s="411">
        <v>61.5</v>
      </c>
      <c r="GB194" s="411">
        <v>46</v>
      </c>
      <c r="GC194" s="411">
        <v>49</v>
      </c>
      <c r="GD194" s="412" t="s">
        <v>197</v>
      </c>
      <c r="GE194" s="412" t="s">
        <v>197</v>
      </c>
      <c r="GF194" s="412" t="s">
        <v>197</v>
      </c>
      <c r="GG194" s="412" t="s">
        <v>197</v>
      </c>
      <c r="GH194" s="411">
        <v>57</v>
      </c>
      <c r="GI194" s="411">
        <v>56.7</v>
      </c>
      <c r="GJ194" s="412" t="s">
        <v>197</v>
      </c>
      <c r="GK194" s="412" t="s">
        <v>197</v>
      </c>
      <c r="GL194" s="412" t="s">
        <v>197</v>
      </c>
      <c r="GM194" s="412" t="s">
        <v>197</v>
      </c>
      <c r="GN194" s="412" t="s">
        <v>197</v>
      </c>
      <c r="GO194" s="412" t="s">
        <v>197</v>
      </c>
      <c r="GP194" s="412" t="s">
        <v>197</v>
      </c>
      <c r="GQ194" s="412" t="s">
        <v>197</v>
      </c>
      <c r="GR194" s="412" t="s">
        <v>197</v>
      </c>
      <c r="GS194" s="412" t="s">
        <v>197</v>
      </c>
      <c r="GT194" s="412" t="s">
        <v>197</v>
      </c>
      <c r="GU194" s="412" t="s">
        <v>197</v>
      </c>
      <c r="GV194" s="412" t="s">
        <v>197</v>
      </c>
      <c r="GW194" s="412" t="s">
        <v>197</v>
      </c>
      <c r="GX194" s="412" t="s">
        <v>197</v>
      </c>
      <c r="GY194" s="412" t="s">
        <v>197</v>
      </c>
      <c r="GZ194" s="412" t="s">
        <v>197</v>
      </c>
      <c r="HA194" s="412" t="s">
        <v>197</v>
      </c>
      <c r="HB194" s="411">
        <v>66.400000000000006</v>
      </c>
      <c r="HC194" s="411">
        <v>62.3</v>
      </c>
      <c r="HD194" s="411">
        <v>63.5</v>
      </c>
      <c r="HE194" s="412" t="s">
        <v>197</v>
      </c>
      <c r="HF194" s="412" t="s">
        <v>197</v>
      </c>
      <c r="HG194" s="412" t="s">
        <v>197</v>
      </c>
      <c r="HH194" s="412" t="s">
        <v>197</v>
      </c>
      <c r="HI194" s="412" t="s">
        <v>197</v>
      </c>
      <c r="HJ194" s="412" t="s">
        <v>197</v>
      </c>
      <c r="HK194" s="412" t="s">
        <v>197</v>
      </c>
      <c r="HL194" s="412" t="s">
        <v>197</v>
      </c>
      <c r="HM194" s="412" t="s">
        <v>197</v>
      </c>
      <c r="HN194" s="412" t="s">
        <v>197</v>
      </c>
      <c r="HO194" s="412" t="s">
        <v>197</v>
      </c>
      <c r="HP194" s="412" t="s">
        <v>197</v>
      </c>
      <c r="HQ194" s="412" t="s">
        <v>197</v>
      </c>
      <c r="HR194" s="412" t="s">
        <v>197</v>
      </c>
      <c r="HS194" s="412" t="s">
        <v>197</v>
      </c>
      <c r="HT194" s="412" t="s">
        <v>197</v>
      </c>
      <c r="HU194" s="411">
        <v>48.1</v>
      </c>
      <c r="HV194" s="411">
        <v>61.6</v>
      </c>
      <c r="HW194" s="411">
        <v>60.9</v>
      </c>
      <c r="HX194" s="412" t="s">
        <v>197</v>
      </c>
      <c r="HY194" s="412" t="s">
        <v>197</v>
      </c>
      <c r="HZ194" s="412" t="s">
        <v>197</v>
      </c>
      <c r="IA194" s="412" t="s">
        <v>197</v>
      </c>
      <c r="IB194" s="412" t="s">
        <v>197</v>
      </c>
      <c r="IC194" s="412" t="s">
        <v>197</v>
      </c>
      <c r="ID194" s="411">
        <v>25.1</v>
      </c>
      <c r="IE194" s="412" t="s">
        <v>197</v>
      </c>
      <c r="IF194" s="412" t="s">
        <v>197</v>
      </c>
      <c r="IG194" s="412" t="s">
        <v>197</v>
      </c>
      <c r="IH194" s="411">
        <v>33.4</v>
      </c>
      <c r="II194" s="412" t="s">
        <v>197</v>
      </c>
      <c r="IJ194" s="412" t="s">
        <v>197</v>
      </c>
      <c r="IK194" s="412" t="s">
        <v>197</v>
      </c>
      <c r="IL194" s="412" t="s">
        <v>197</v>
      </c>
      <c r="IM194" s="412" t="s">
        <v>197</v>
      </c>
      <c r="IN194" s="412" t="s">
        <v>197</v>
      </c>
      <c r="IO194" s="412" t="s">
        <v>197</v>
      </c>
      <c r="IP194" s="412" t="s">
        <v>197</v>
      </c>
      <c r="IQ194" s="412" t="s">
        <v>197</v>
      </c>
      <c r="IR194" s="411">
        <v>68</v>
      </c>
      <c r="IS194" s="411">
        <v>9.3000000000000007</v>
      </c>
      <c r="IT194" s="411">
        <v>31.1</v>
      </c>
      <c r="IU194" s="412" t="s">
        <v>197</v>
      </c>
      <c r="IV194" s="412" t="s">
        <v>197</v>
      </c>
      <c r="IW194" s="412" t="s">
        <v>197</v>
      </c>
      <c r="IX194" s="412" t="s">
        <v>197</v>
      </c>
      <c r="IY194" s="412" t="s">
        <v>197</v>
      </c>
      <c r="IZ194" s="412" t="s">
        <v>197</v>
      </c>
      <c r="JA194" s="412" t="s">
        <v>197</v>
      </c>
      <c r="JB194" s="412" t="s">
        <v>197</v>
      </c>
      <c r="JC194" s="412" t="s">
        <v>197</v>
      </c>
      <c r="JD194" s="412" t="s">
        <v>197</v>
      </c>
      <c r="JE194" s="412" t="s">
        <v>197</v>
      </c>
      <c r="JF194" s="49" t="s">
        <v>87</v>
      </c>
      <c r="JG194" s="49" t="s">
        <v>87</v>
      </c>
      <c r="JH194" s="49" t="s">
        <v>87</v>
      </c>
      <c r="JI194" s="49" t="s">
        <v>87</v>
      </c>
      <c r="JJ194" s="49">
        <v>68.5</v>
      </c>
      <c r="JK194" s="49">
        <v>61.1</v>
      </c>
      <c r="JL194" s="49">
        <v>78.5</v>
      </c>
      <c r="JM194" s="49">
        <v>29</v>
      </c>
      <c r="JN194" s="49">
        <v>36.4</v>
      </c>
      <c r="JO194" s="49" t="s">
        <v>87</v>
      </c>
    </row>
    <row r="195" spans="1:275">
      <c r="A195" s="45"/>
      <c r="B195" s="46" t="s">
        <v>1911</v>
      </c>
      <c r="C195" s="300" t="s">
        <v>1408</v>
      </c>
      <c r="D195" s="46" t="s">
        <v>111</v>
      </c>
      <c r="E195" s="300" t="s">
        <v>23</v>
      </c>
      <c r="F195" s="47" t="s">
        <v>197</v>
      </c>
      <c r="G195" s="47" t="s">
        <v>197</v>
      </c>
      <c r="H195" s="411">
        <v>91.6</v>
      </c>
      <c r="I195" s="411">
        <v>91.8</v>
      </c>
      <c r="J195" s="411">
        <v>101.4</v>
      </c>
      <c r="K195" s="412" t="s">
        <v>197</v>
      </c>
      <c r="L195" s="411">
        <v>86.7</v>
      </c>
      <c r="M195" s="411">
        <v>48</v>
      </c>
      <c r="N195" s="411">
        <v>151.4</v>
      </c>
      <c r="O195" s="411">
        <v>197.8</v>
      </c>
      <c r="P195" s="412" t="s">
        <v>197</v>
      </c>
      <c r="Q195" s="412" t="s">
        <v>197</v>
      </c>
      <c r="R195" s="411">
        <v>42.6</v>
      </c>
      <c r="S195" s="411">
        <v>69.099999999999994</v>
      </c>
      <c r="T195" s="412" t="s">
        <v>197</v>
      </c>
      <c r="U195" s="412" t="s">
        <v>197</v>
      </c>
      <c r="V195" s="412" t="s">
        <v>197</v>
      </c>
      <c r="W195" s="412" t="s">
        <v>197</v>
      </c>
      <c r="X195" s="412" t="s">
        <v>197</v>
      </c>
      <c r="Y195" s="412" t="s">
        <v>197</v>
      </c>
      <c r="Z195" s="411">
        <v>42.6</v>
      </c>
      <c r="AA195" s="411">
        <v>177.6</v>
      </c>
      <c r="AB195" s="412" t="s">
        <v>197</v>
      </c>
      <c r="AC195" s="412" t="s">
        <v>197</v>
      </c>
      <c r="AD195" s="412" t="s">
        <v>197</v>
      </c>
      <c r="AE195" s="411">
        <v>48.1</v>
      </c>
      <c r="AF195" s="411">
        <v>51.7</v>
      </c>
      <c r="AG195" s="412" t="s">
        <v>197</v>
      </c>
      <c r="AH195" s="411">
        <v>35.200000000000003</v>
      </c>
      <c r="AI195" s="412" t="s">
        <v>197</v>
      </c>
      <c r="AJ195" s="411">
        <v>71.7</v>
      </c>
      <c r="AK195" s="412" t="s">
        <v>197</v>
      </c>
      <c r="AL195" s="412" t="s">
        <v>197</v>
      </c>
      <c r="AM195" s="412" t="s">
        <v>197</v>
      </c>
      <c r="AN195" s="412" t="s">
        <v>197</v>
      </c>
      <c r="AO195" s="412" t="s">
        <v>197</v>
      </c>
      <c r="AP195" s="412" t="s">
        <v>197</v>
      </c>
      <c r="AQ195" s="412" t="s">
        <v>197</v>
      </c>
      <c r="AR195" s="412" t="s">
        <v>197</v>
      </c>
      <c r="AS195" s="412" t="s">
        <v>197</v>
      </c>
      <c r="AT195" s="412" t="s">
        <v>197</v>
      </c>
      <c r="AU195" s="412" t="s">
        <v>197</v>
      </c>
      <c r="AV195" s="412" t="s">
        <v>197</v>
      </c>
      <c r="AW195" s="412" t="s">
        <v>197</v>
      </c>
      <c r="AX195" s="412" t="s">
        <v>197</v>
      </c>
      <c r="AY195" s="412" t="s">
        <v>197</v>
      </c>
      <c r="AZ195" s="411">
        <v>48.1</v>
      </c>
      <c r="BA195" s="411">
        <v>60.7</v>
      </c>
      <c r="BB195" s="411">
        <v>60.1</v>
      </c>
      <c r="BC195" s="411">
        <v>86.1</v>
      </c>
      <c r="BD195" s="411">
        <v>61.3</v>
      </c>
      <c r="BE195" s="411">
        <v>66.8</v>
      </c>
      <c r="BF195" s="411">
        <v>92.6</v>
      </c>
      <c r="BG195" s="411">
        <v>73</v>
      </c>
      <c r="BH195" s="411">
        <v>74.400000000000006</v>
      </c>
      <c r="BI195" s="411">
        <v>57.2</v>
      </c>
      <c r="BJ195" s="411">
        <v>47.7</v>
      </c>
      <c r="BK195" s="411">
        <v>52.6</v>
      </c>
      <c r="BL195" s="411">
        <v>52.5</v>
      </c>
      <c r="BM195" s="411">
        <v>149.69999999999999</v>
      </c>
      <c r="BN195" s="411">
        <v>123.6</v>
      </c>
      <c r="BO195" s="412" t="s">
        <v>197</v>
      </c>
      <c r="BP195" s="412" t="s">
        <v>197</v>
      </c>
      <c r="BQ195" s="412" t="s">
        <v>197</v>
      </c>
      <c r="BR195" s="412" t="s">
        <v>197</v>
      </c>
      <c r="BS195" s="412" t="s">
        <v>197</v>
      </c>
      <c r="BT195" s="412" t="s">
        <v>197</v>
      </c>
      <c r="BU195" s="412" t="s">
        <v>197</v>
      </c>
      <c r="BV195" s="412" t="s">
        <v>197</v>
      </c>
      <c r="BW195" s="412" t="s">
        <v>197</v>
      </c>
      <c r="BX195" s="412" t="s">
        <v>197</v>
      </c>
      <c r="BY195" s="412" t="s">
        <v>197</v>
      </c>
      <c r="BZ195" s="412" t="s">
        <v>197</v>
      </c>
      <c r="CA195" s="412" t="s">
        <v>197</v>
      </c>
      <c r="CB195" s="412" t="s">
        <v>197</v>
      </c>
      <c r="CC195" s="412" t="s">
        <v>197</v>
      </c>
      <c r="CD195" s="412" t="s">
        <v>197</v>
      </c>
      <c r="CE195" s="412" t="s">
        <v>197</v>
      </c>
      <c r="CF195" s="412" t="s">
        <v>197</v>
      </c>
      <c r="CG195" s="412" t="s">
        <v>197</v>
      </c>
      <c r="CH195" s="412" t="s">
        <v>197</v>
      </c>
      <c r="CI195" s="412" t="s">
        <v>197</v>
      </c>
      <c r="CJ195" s="412" t="s">
        <v>197</v>
      </c>
      <c r="CK195" s="412" t="s">
        <v>197</v>
      </c>
      <c r="CL195" s="412" t="s">
        <v>197</v>
      </c>
      <c r="CM195" s="412" t="s">
        <v>197</v>
      </c>
      <c r="CN195" s="412" t="s">
        <v>197</v>
      </c>
      <c r="CO195" s="412" t="s">
        <v>197</v>
      </c>
      <c r="CP195" s="412" t="s">
        <v>197</v>
      </c>
      <c r="CQ195" s="412" t="s">
        <v>197</v>
      </c>
      <c r="CR195" s="412" t="s">
        <v>197</v>
      </c>
      <c r="CS195" s="412" t="s">
        <v>197</v>
      </c>
      <c r="CT195" s="412" t="s">
        <v>197</v>
      </c>
      <c r="CU195" s="412" t="s">
        <v>197</v>
      </c>
      <c r="CV195" s="412" t="s">
        <v>197</v>
      </c>
      <c r="CW195" s="412" t="s">
        <v>197</v>
      </c>
      <c r="CX195" s="412" t="s">
        <v>197</v>
      </c>
      <c r="CY195" s="412" t="s">
        <v>197</v>
      </c>
      <c r="CZ195" s="412" t="s">
        <v>197</v>
      </c>
      <c r="DA195" s="412" t="s">
        <v>197</v>
      </c>
      <c r="DB195" s="412" t="s">
        <v>197</v>
      </c>
      <c r="DC195" s="412" t="s">
        <v>197</v>
      </c>
      <c r="DD195" s="412" t="s">
        <v>197</v>
      </c>
      <c r="DE195" s="412" t="s">
        <v>197</v>
      </c>
      <c r="DF195" s="412" t="s">
        <v>197</v>
      </c>
      <c r="DG195" s="412" t="s">
        <v>197</v>
      </c>
      <c r="DH195" s="412" t="s">
        <v>197</v>
      </c>
      <c r="DI195" s="412" t="s">
        <v>197</v>
      </c>
      <c r="DJ195" s="412" t="s">
        <v>197</v>
      </c>
      <c r="DK195" s="412" t="s">
        <v>197</v>
      </c>
      <c r="DL195" s="412" t="s">
        <v>197</v>
      </c>
      <c r="DM195" s="412" t="s">
        <v>197</v>
      </c>
      <c r="DN195" s="412" t="s">
        <v>197</v>
      </c>
      <c r="DO195" s="412" t="s">
        <v>197</v>
      </c>
      <c r="DP195" s="412" t="s">
        <v>197</v>
      </c>
      <c r="DQ195" s="412" t="s">
        <v>197</v>
      </c>
      <c r="DR195" s="412" t="s">
        <v>197</v>
      </c>
      <c r="DS195" s="412" t="s">
        <v>197</v>
      </c>
      <c r="DT195" s="412" t="s">
        <v>197</v>
      </c>
      <c r="DU195" s="412" t="s">
        <v>197</v>
      </c>
      <c r="DV195" s="412" t="s">
        <v>197</v>
      </c>
      <c r="DW195" s="412" t="s">
        <v>197</v>
      </c>
      <c r="DX195" s="412" t="s">
        <v>197</v>
      </c>
      <c r="DY195" s="412" t="s">
        <v>197</v>
      </c>
      <c r="DZ195" s="412" t="s">
        <v>197</v>
      </c>
      <c r="EA195" s="412" t="s">
        <v>197</v>
      </c>
      <c r="EB195" s="412" t="s">
        <v>197</v>
      </c>
      <c r="EC195" s="412" t="s">
        <v>197</v>
      </c>
      <c r="ED195" s="412" t="s">
        <v>197</v>
      </c>
      <c r="EE195" s="412" t="s">
        <v>197</v>
      </c>
      <c r="EF195" s="412" t="s">
        <v>197</v>
      </c>
      <c r="EG195" s="412" t="s">
        <v>197</v>
      </c>
      <c r="EH195" s="412" t="s">
        <v>197</v>
      </c>
      <c r="EI195" s="412" t="s">
        <v>197</v>
      </c>
      <c r="EJ195" s="412" t="s">
        <v>197</v>
      </c>
      <c r="EK195" s="412" t="s">
        <v>197</v>
      </c>
      <c r="EL195" s="412" t="s">
        <v>197</v>
      </c>
      <c r="EM195" s="412" t="s">
        <v>197</v>
      </c>
      <c r="EN195" s="412" t="s">
        <v>197</v>
      </c>
      <c r="EO195" s="412" t="s">
        <v>197</v>
      </c>
      <c r="EP195" s="412" t="s">
        <v>197</v>
      </c>
      <c r="EQ195" s="412" t="s">
        <v>197</v>
      </c>
      <c r="ER195" s="412" t="s">
        <v>197</v>
      </c>
      <c r="ES195" s="412" t="s">
        <v>197</v>
      </c>
      <c r="ET195" s="411">
        <v>69.900000000000006</v>
      </c>
      <c r="EU195" s="412" t="s">
        <v>197</v>
      </c>
      <c r="EV195" s="411">
        <v>70.2</v>
      </c>
      <c r="EW195" s="411">
        <v>76.900000000000006</v>
      </c>
      <c r="EX195" s="411">
        <v>74.8</v>
      </c>
      <c r="EY195" s="412" t="s">
        <v>197</v>
      </c>
      <c r="EZ195" s="411">
        <v>52</v>
      </c>
      <c r="FA195" s="411">
        <v>63.1</v>
      </c>
      <c r="FB195" s="411">
        <v>58.8</v>
      </c>
      <c r="FC195" s="412" t="s">
        <v>197</v>
      </c>
      <c r="FD195" s="411">
        <v>55.2</v>
      </c>
      <c r="FE195" s="411">
        <v>74.900000000000006</v>
      </c>
      <c r="FF195" s="411">
        <v>66.5</v>
      </c>
      <c r="FG195" s="412" t="s">
        <v>197</v>
      </c>
      <c r="FH195" s="412" t="s">
        <v>197</v>
      </c>
      <c r="FI195" s="412" t="s">
        <v>197</v>
      </c>
      <c r="FJ195" s="412" t="s">
        <v>197</v>
      </c>
      <c r="FK195" s="412" t="s">
        <v>197</v>
      </c>
      <c r="FL195" s="412" t="s">
        <v>197</v>
      </c>
      <c r="FM195" s="411">
        <v>51.2</v>
      </c>
      <c r="FN195" s="411">
        <v>74.5</v>
      </c>
      <c r="FO195" s="411">
        <v>61</v>
      </c>
      <c r="FP195" s="411">
        <v>68.5</v>
      </c>
      <c r="FQ195" s="411">
        <v>68.2</v>
      </c>
      <c r="FR195" s="411">
        <v>68.3</v>
      </c>
      <c r="FS195" s="411">
        <v>85.6</v>
      </c>
      <c r="FT195" s="411">
        <v>71.3</v>
      </c>
      <c r="FU195" s="411">
        <v>80.2</v>
      </c>
      <c r="FV195" s="411">
        <v>38.299999999999997</v>
      </c>
      <c r="FW195" s="412" t="s">
        <v>197</v>
      </c>
      <c r="FX195" s="411">
        <v>40.5</v>
      </c>
      <c r="FY195" s="411">
        <v>59.6</v>
      </c>
      <c r="FZ195" s="411">
        <v>59.5</v>
      </c>
      <c r="GA195" s="411">
        <v>72.2</v>
      </c>
      <c r="GB195" s="411">
        <v>65.2</v>
      </c>
      <c r="GC195" s="411">
        <v>66.599999999999994</v>
      </c>
      <c r="GD195" s="412" t="s">
        <v>197</v>
      </c>
      <c r="GE195" s="412" t="s">
        <v>197</v>
      </c>
      <c r="GF195" s="412" t="s">
        <v>197</v>
      </c>
      <c r="GG195" s="411">
        <v>22.8</v>
      </c>
      <c r="GH195" s="411">
        <v>53.4</v>
      </c>
      <c r="GI195" s="411">
        <v>53.2</v>
      </c>
      <c r="GJ195" s="412" t="s">
        <v>197</v>
      </c>
      <c r="GK195" s="412" t="s">
        <v>197</v>
      </c>
      <c r="GL195" s="412" t="s">
        <v>197</v>
      </c>
      <c r="GM195" s="411">
        <v>45.1</v>
      </c>
      <c r="GN195" s="411">
        <v>84.9</v>
      </c>
      <c r="GO195" s="411">
        <v>70.599999999999994</v>
      </c>
      <c r="GP195" s="412" t="s">
        <v>197</v>
      </c>
      <c r="GQ195" s="412" t="s">
        <v>197</v>
      </c>
      <c r="GR195" s="412" t="s">
        <v>197</v>
      </c>
      <c r="GS195" s="412" t="s">
        <v>197</v>
      </c>
      <c r="GT195" s="412" t="s">
        <v>197</v>
      </c>
      <c r="GU195" s="412" t="s">
        <v>197</v>
      </c>
      <c r="GV195" s="412" t="s">
        <v>197</v>
      </c>
      <c r="GW195" s="412" t="s">
        <v>197</v>
      </c>
      <c r="GX195" s="412" t="s">
        <v>197</v>
      </c>
      <c r="GY195" s="411">
        <v>71</v>
      </c>
      <c r="GZ195" s="411">
        <v>86.5</v>
      </c>
      <c r="HA195" s="411">
        <v>78.900000000000006</v>
      </c>
      <c r="HB195" s="411">
        <v>79.599999999999994</v>
      </c>
      <c r="HC195" s="411">
        <v>87.8</v>
      </c>
      <c r="HD195" s="411">
        <v>85.3</v>
      </c>
      <c r="HE195" s="412" t="s">
        <v>197</v>
      </c>
      <c r="HF195" s="412" t="s">
        <v>197</v>
      </c>
      <c r="HG195" s="412" t="s">
        <v>197</v>
      </c>
      <c r="HH195" s="412" t="s">
        <v>197</v>
      </c>
      <c r="HI195" s="412" t="s">
        <v>197</v>
      </c>
      <c r="HJ195" s="412" t="s">
        <v>197</v>
      </c>
      <c r="HK195" s="412" t="s">
        <v>197</v>
      </c>
      <c r="HL195" s="412" t="s">
        <v>197</v>
      </c>
      <c r="HM195" s="412" t="s">
        <v>197</v>
      </c>
      <c r="HN195" s="412" t="s">
        <v>197</v>
      </c>
      <c r="HO195" s="412" t="s">
        <v>197</v>
      </c>
      <c r="HP195" s="412" t="s">
        <v>197</v>
      </c>
      <c r="HQ195" s="412" t="s">
        <v>197</v>
      </c>
      <c r="HR195" s="412" t="s">
        <v>197</v>
      </c>
      <c r="HS195" s="412" t="s">
        <v>197</v>
      </c>
      <c r="HT195" s="412" t="s">
        <v>197</v>
      </c>
      <c r="HU195" s="411">
        <v>54.8</v>
      </c>
      <c r="HV195" s="411">
        <v>59.9</v>
      </c>
      <c r="HW195" s="411">
        <v>59.6</v>
      </c>
      <c r="HX195" s="412" t="s">
        <v>197</v>
      </c>
      <c r="HY195" s="412" t="s">
        <v>197</v>
      </c>
      <c r="HZ195" s="412" t="s">
        <v>197</v>
      </c>
      <c r="IA195" s="412" t="s">
        <v>197</v>
      </c>
      <c r="IB195" s="412" t="s">
        <v>197</v>
      </c>
      <c r="IC195" s="412" t="s">
        <v>197</v>
      </c>
      <c r="ID195" s="411">
        <v>120.3</v>
      </c>
      <c r="IE195" s="412" t="s">
        <v>197</v>
      </c>
      <c r="IF195" s="412" t="s">
        <v>197</v>
      </c>
      <c r="IG195" s="412" t="s">
        <v>197</v>
      </c>
      <c r="IH195" s="411">
        <v>58.5</v>
      </c>
      <c r="II195" s="412" t="s">
        <v>197</v>
      </c>
      <c r="IJ195" s="412" t="s">
        <v>197</v>
      </c>
      <c r="IK195" s="412" t="s">
        <v>197</v>
      </c>
      <c r="IL195" s="412" t="s">
        <v>197</v>
      </c>
      <c r="IM195" s="412" t="s">
        <v>197</v>
      </c>
      <c r="IN195" s="412" t="s">
        <v>197</v>
      </c>
      <c r="IO195" s="412" t="s">
        <v>197</v>
      </c>
      <c r="IP195" s="412" t="s">
        <v>197</v>
      </c>
      <c r="IQ195" s="412" t="s">
        <v>197</v>
      </c>
      <c r="IR195" s="411">
        <v>53.1</v>
      </c>
      <c r="IS195" s="411">
        <v>84.7</v>
      </c>
      <c r="IT195" s="411">
        <v>73</v>
      </c>
      <c r="IU195" s="412" t="s">
        <v>197</v>
      </c>
      <c r="IV195" s="412" t="s">
        <v>197</v>
      </c>
      <c r="IW195" s="412" t="s">
        <v>197</v>
      </c>
      <c r="IX195" s="412" t="s">
        <v>197</v>
      </c>
      <c r="IY195" s="412" t="s">
        <v>197</v>
      </c>
      <c r="IZ195" s="412" t="s">
        <v>197</v>
      </c>
      <c r="JA195" s="412" t="s">
        <v>197</v>
      </c>
      <c r="JB195" s="412" t="s">
        <v>197</v>
      </c>
      <c r="JC195" s="411">
        <v>45</v>
      </c>
      <c r="JD195" s="411">
        <v>29.2</v>
      </c>
      <c r="JE195" s="411">
        <v>32.9</v>
      </c>
      <c r="JF195" s="49" t="s">
        <v>87</v>
      </c>
      <c r="JG195" s="49" t="s">
        <v>87</v>
      </c>
      <c r="JH195" s="49" t="s">
        <v>87</v>
      </c>
      <c r="JI195" s="49">
        <v>71.599999999999994</v>
      </c>
      <c r="JJ195" s="49">
        <v>64</v>
      </c>
      <c r="JK195" s="49">
        <v>94.5</v>
      </c>
      <c r="JL195" s="49">
        <v>70.2</v>
      </c>
      <c r="JM195" s="49">
        <v>67.8</v>
      </c>
      <c r="JN195" s="49">
        <v>76</v>
      </c>
      <c r="JO195" s="49" t="s">
        <v>87</v>
      </c>
    </row>
    <row r="196" spans="1:275">
      <c r="A196" s="45"/>
      <c r="B196" s="46" t="s">
        <v>1912</v>
      </c>
      <c r="C196" s="300" t="s">
        <v>1409</v>
      </c>
      <c r="D196" s="46" t="s">
        <v>111</v>
      </c>
      <c r="E196" s="300" t="s">
        <v>23</v>
      </c>
      <c r="F196" s="47" t="s">
        <v>197</v>
      </c>
      <c r="G196" s="47" t="s">
        <v>197</v>
      </c>
      <c r="H196" s="411">
        <v>93.9</v>
      </c>
      <c r="I196" s="411">
        <v>101.2</v>
      </c>
      <c r="J196" s="411">
        <v>91.9</v>
      </c>
      <c r="K196" s="412" t="s">
        <v>197</v>
      </c>
      <c r="L196" s="411">
        <v>101.7</v>
      </c>
      <c r="M196" s="412" t="s">
        <v>197</v>
      </c>
      <c r="N196" s="411">
        <v>150.6</v>
      </c>
      <c r="O196" s="412" t="s">
        <v>197</v>
      </c>
      <c r="P196" s="412" t="s">
        <v>197</v>
      </c>
      <c r="Q196" s="412" t="s">
        <v>197</v>
      </c>
      <c r="R196" s="412" t="s">
        <v>197</v>
      </c>
      <c r="S196" s="411">
        <v>93.6</v>
      </c>
      <c r="T196" s="412" t="s">
        <v>197</v>
      </c>
      <c r="U196" s="412" t="s">
        <v>197</v>
      </c>
      <c r="V196" s="412" t="s">
        <v>197</v>
      </c>
      <c r="W196" s="412" t="s">
        <v>197</v>
      </c>
      <c r="X196" s="412" t="s">
        <v>197</v>
      </c>
      <c r="Y196" s="412" t="s">
        <v>197</v>
      </c>
      <c r="Z196" s="412" t="s">
        <v>197</v>
      </c>
      <c r="AA196" s="412" t="s">
        <v>197</v>
      </c>
      <c r="AB196" s="412" t="s">
        <v>197</v>
      </c>
      <c r="AC196" s="412" t="s">
        <v>197</v>
      </c>
      <c r="AD196" s="412" t="s">
        <v>197</v>
      </c>
      <c r="AE196" s="412" t="s">
        <v>197</v>
      </c>
      <c r="AF196" s="412" t="s">
        <v>197</v>
      </c>
      <c r="AG196" s="412" t="s">
        <v>197</v>
      </c>
      <c r="AH196" s="412" t="s">
        <v>197</v>
      </c>
      <c r="AI196" s="412" t="s">
        <v>197</v>
      </c>
      <c r="AJ196" s="412" t="s">
        <v>197</v>
      </c>
      <c r="AK196" s="412" t="s">
        <v>197</v>
      </c>
      <c r="AL196" s="412" t="s">
        <v>197</v>
      </c>
      <c r="AM196" s="412" t="s">
        <v>197</v>
      </c>
      <c r="AN196" s="412" t="s">
        <v>197</v>
      </c>
      <c r="AO196" s="412" t="s">
        <v>197</v>
      </c>
      <c r="AP196" s="412" t="s">
        <v>197</v>
      </c>
      <c r="AQ196" s="412" t="s">
        <v>197</v>
      </c>
      <c r="AR196" s="412" t="s">
        <v>197</v>
      </c>
      <c r="AS196" s="412" t="s">
        <v>197</v>
      </c>
      <c r="AT196" s="412" t="s">
        <v>197</v>
      </c>
      <c r="AU196" s="412" t="s">
        <v>197</v>
      </c>
      <c r="AV196" s="412" t="s">
        <v>197</v>
      </c>
      <c r="AW196" s="412" t="s">
        <v>197</v>
      </c>
      <c r="AX196" s="412" t="s">
        <v>197</v>
      </c>
      <c r="AY196" s="412" t="s">
        <v>197</v>
      </c>
      <c r="AZ196" s="411">
        <v>88.4</v>
      </c>
      <c r="BA196" s="411">
        <v>73.3</v>
      </c>
      <c r="BB196" s="411">
        <v>74</v>
      </c>
      <c r="BC196" s="411">
        <v>90.8</v>
      </c>
      <c r="BD196" s="411">
        <v>69.599999999999994</v>
      </c>
      <c r="BE196" s="411">
        <v>74.3</v>
      </c>
      <c r="BF196" s="411">
        <v>75.7</v>
      </c>
      <c r="BG196" s="411">
        <v>58.5</v>
      </c>
      <c r="BH196" s="411">
        <v>59.8</v>
      </c>
      <c r="BI196" s="412" t="s">
        <v>197</v>
      </c>
      <c r="BJ196" s="412" t="s">
        <v>197</v>
      </c>
      <c r="BK196" s="412" t="s">
        <v>197</v>
      </c>
      <c r="BL196" s="412" t="s">
        <v>197</v>
      </c>
      <c r="BM196" s="412" t="s">
        <v>197</v>
      </c>
      <c r="BN196" s="412" t="s">
        <v>197</v>
      </c>
      <c r="BO196" s="412" t="s">
        <v>197</v>
      </c>
      <c r="BP196" s="412" t="s">
        <v>197</v>
      </c>
      <c r="BQ196" s="412" t="s">
        <v>197</v>
      </c>
      <c r="BR196" s="412" t="s">
        <v>197</v>
      </c>
      <c r="BS196" s="412" t="s">
        <v>197</v>
      </c>
      <c r="BT196" s="412" t="s">
        <v>197</v>
      </c>
      <c r="BU196" s="412" t="s">
        <v>197</v>
      </c>
      <c r="BV196" s="412" t="s">
        <v>197</v>
      </c>
      <c r="BW196" s="412" t="s">
        <v>197</v>
      </c>
      <c r="BX196" s="412" t="s">
        <v>197</v>
      </c>
      <c r="BY196" s="412" t="s">
        <v>197</v>
      </c>
      <c r="BZ196" s="412" t="s">
        <v>197</v>
      </c>
      <c r="CA196" s="412" t="s">
        <v>197</v>
      </c>
      <c r="CB196" s="412" t="s">
        <v>197</v>
      </c>
      <c r="CC196" s="412" t="s">
        <v>197</v>
      </c>
      <c r="CD196" s="412" t="s">
        <v>197</v>
      </c>
      <c r="CE196" s="412" t="s">
        <v>197</v>
      </c>
      <c r="CF196" s="412" t="s">
        <v>197</v>
      </c>
      <c r="CG196" s="412" t="s">
        <v>197</v>
      </c>
      <c r="CH196" s="412" t="s">
        <v>197</v>
      </c>
      <c r="CI196" s="412" t="s">
        <v>197</v>
      </c>
      <c r="CJ196" s="412" t="s">
        <v>197</v>
      </c>
      <c r="CK196" s="412" t="s">
        <v>197</v>
      </c>
      <c r="CL196" s="412" t="s">
        <v>197</v>
      </c>
      <c r="CM196" s="412" t="s">
        <v>197</v>
      </c>
      <c r="CN196" s="412" t="s">
        <v>197</v>
      </c>
      <c r="CO196" s="412" t="s">
        <v>197</v>
      </c>
      <c r="CP196" s="412" t="s">
        <v>197</v>
      </c>
      <c r="CQ196" s="412" t="s">
        <v>197</v>
      </c>
      <c r="CR196" s="412" t="s">
        <v>197</v>
      </c>
      <c r="CS196" s="412" t="s">
        <v>197</v>
      </c>
      <c r="CT196" s="412" t="s">
        <v>197</v>
      </c>
      <c r="CU196" s="412" t="s">
        <v>197</v>
      </c>
      <c r="CV196" s="412" t="s">
        <v>197</v>
      </c>
      <c r="CW196" s="412" t="s">
        <v>197</v>
      </c>
      <c r="CX196" s="412" t="s">
        <v>197</v>
      </c>
      <c r="CY196" s="412" t="s">
        <v>197</v>
      </c>
      <c r="CZ196" s="412" t="s">
        <v>197</v>
      </c>
      <c r="DA196" s="412" t="s">
        <v>197</v>
      </c>
      <c r="DB196" s="412" t="s">
        <v>197</v>
      </c>
      <c r="DC196" s="412" t="s">
        <v>197</v>
      </c>
      <c r="DD196" s="412" t="s">
        <v>197</v>
      </c>
      <c r="DE196" s="412" t="s">
        <v>197</v>
      </c>
      <c r="DF196" s="412" t="s">
        <v>197</v>
      </c>
      <c r="DG196" s="412" t="s">
        <v>197</v>
      </c>
      <c r="DH196" s="412" t="s">
        <v>197</v>
      </c>
      <c r="DI196" s="412" t="s">
        <v>197</v>
      </c>
      <c r="DJ196" s="412" t="s">
        <v>197</v>
      </c>
      <c r="DK196" s="412" t="s">
        <v>197</v>
      </c>
      <c r="DL196" s="412" t="s">
        <v>197</v>
      </c>
      <c r="DM196" s="412" t="s">
        <v>197</v>
      </c>
      <c r="DN196" s="412" t="s">
        <v>197</v>
      </c>
      <c r="DO196" s="412" t="s">
        <v>197</v>
      </c>
      <c r="DP196" s="412" t="s">
        <v>197</v>
      </c>
      <c r="DQ196" s="412" t="s">
        <v>197</v>
      </c>
      <c r="DR196" s="412" t="s">
        <v>197</v>
      </c>
      <c r="DS196" s="412" t="s">
        <v>197</v>
      </c>
      <c r="DT196" s="412" t="s">
        <v>197</v>
      </c>
      <c r="DU196" s="412" t="s">
        <v>197</v>
      </c>
      <c r="DV196" s="412" t="s">
        <v>197</v>
      </c>
      <c r="DW196" s="412" t="s">
        <v>197</v>
      </c>
      <c r="DX196" s="412" t="s">
        <v>197</v>
      </c>
      <c r="DY196" s="412" t="s">
        <v>197</v>
      </c>
      <c r="DZ196" s="412" t="s">
        <v>197</v>
      </c>
      <c r="EA196" s="412" t="s">
        <v>197</v>
      </c>
      <c r="EB196" s="412" t="s">
        <v>197</v>
      </c>
      <c r="EC196" s="412" t="s">
        <v>197</v>
      </c>
      <c r="ED196" s="412" t="s">
        <v>197</v>
      </c>
      <c r="EE196" s="412" t="s">
        <v>197</v>
      </c>
      <c r="EF196" s="412" t="s">
        <v>197</v>
      </c>
      <c r="EG196" s="412" t="s">
        <v>197</v>
      </c>
      <c r="EH196" s="412" t="s">
        <v>197</v>
      </c>
      <c r="EI196" s="412" t="s">
        <v>197</v>
      </c>
      <c r="EJ196" s="412" t="s">
        <v>197</v>
      </c>
      <c r="EK196" s="412" t="s">
        <v>197</v>
      </c>
      <c r="EL196" s="412" t="s">
        <v>197</v>
      </c>
      <c r="EM196" s="412" t="s">
        <v>197</v>
      </c>
      <c r="EN196" s="412" t="s">
        <v>197</v>
      </c>
      <c r="EO196" s="412" t="s">
        <v>197</v>
      </c>
      <c r="EP196" s="412" t="s">
        <v>197</v>
      </c>
      <c r="EQ196" s="412" t="s">
        <v>197</v>
      </c>
      <c r="ER196" s="412" t="s">
        <v>197</v>
      </c>
      <c r="ES196" s="412" t="s">
        <v>197</v>
      </c>
      <c r="ET196" s="412" t="s">
        <v>197</v>
      </c>
      <c r="EU196" s="412" t="s">
        <v>197</v>
      </c>
      <c r="EV196" s="411">
        <v>48.8</v>
      </c>
      <c r="EW196" s="411">
        <v>80</v>
      </c>
      <c r="EX196" s="411">
        <v>70.3</v>
      </c>
      <c r="EY196" s="412" t="s">
        <v>197</v>
      </c>
      <c r="EZ196" s="412" t="s">
        <v>197</v>
      </c>
      <c r="FA196" s="412" t="s">
        <v>197</v>
      </c>
      <c r="FB196" s="412" t="s">
        <v>197</v>
      </c>
      <c r="FC196" s="412" t="s">
        <v>197</v>
      </c>
      <c r="FD196" s="411">
        <v>83.1</v>
      </c>
      <c r="FE196" s="411">
        <v>66.7</v>
      </c>
      <c r="FF196" s="411">
        <v>73.7</v>
      </c>
      <c r="FG196" s="412" t="s">
        <v>197</v>
      </c>
      <c r="FH196" s="412" t="s">
        <v>197</v>
      </c>
      <c r="FI196" s="412" t="s">
        <v>197</v>
      </c>
      <c r="FJ196" s="412" t="s">
        <v>197</v>
      </c>
      <c r="FK196" s="412" t="s">
        <v>197</v>
      </c>
      <c r="FL196" s="412" t="s">
        <v>197</v>
      </c>
      <c r="FM196" s="411">
        <v>34.1</v>
      </c>
      <c r="FN196" s="411">
        <v>65.2</v>
      </c>
      <c r="FO196" s="411">
        <v>47.2</v>
      </c>
      <c r="FP196" s="412" t="s">
        <v>197</v>
      </c>
      <c r="FQ196" s="412" t="s">
        <v>197</v>
      </c>
      <c r="FR196" s="412" t="s">
        <v>197</v>
      </c>
      <c r="FS196" s="412" t="s">
        <v>197</v>
      </c>
      <c r="FT196" s="412" t="s">
        <v>197</v>
      </c>
      <c r="FU196" s="412" t="s">
        <v>197</v>
      </c>
      <c r="FV196" s="412" t="s">
        <v>197</v>
      </c>
      <c r="FW196" s="412" t="s">
        <v>197</v>
      </c>
      <c r="FX196" s="411">
        <v>33.4</v>
      </c>
      <c r="FY196" s="411">
        <v>62.4</v>
      </c>
      <c r="FZ196" s="411">
        <v>62.2</v>
      </c>
      <c r="GA196" s="411">
        <v>44.7</v>
      </c>
      <c r="GB196" s="411">
        <v>101.8</v>
      </c>
      <c r="GC196" s="411">
        <v>91</v>
      </c>
      <c r="GD196" s="412" t="s">
        <v>197</v>
      </c>
      <c r="GE196" s="412" t="s">
        <v>197</v>
      </c>
      <c r="GF196" s="412" t="s">
        <v>197</v>
      </c>
      <c r="GG196" s="411">
        <v>67.599999999999994</v>
      </c>
      <c r="GH196" s="411">
        <v>130.4</v>
      </c>
      <c r="GI196" s="411">
        <v>130.1</v>
      </c>
      <c r="GJ196" s="412" t="s">
        <v>197</v>
      </c>
      <c r="GK196" s="412" t="s">
        <v>197</v>
      </c>
      <c r="GL196" s="412" t="s">
        <v>197</v>
      </c>
      <c r="GM196" s="412" t="s">
        <v>197</v>
      </c>
      <c r="GN196" s="412" t="s">
        <v>197</v>
      </c>
      <c r="GO196" s="412" t="s">
        <v>197</v>
      </c>
      <c r="GP196" s="412" t="s">
        <v>197</v>
      </c>
      <c r="GQ196" s="412" t="s">
        <v>197</v>
      </c>
      <c r="GR196" s="412" t="s">
        <v>197</v>
      </c>
      <c r="GS196" s="412" t="s">
        <v>197</v>
      </c>
      <c r="GT196" s="412" t="s">
        <v>197</v>
      </c>
      <c r="GU196" s="412" t="s">
        <v>197</v>
      </c>
      <c r="GV196" s="412" t="s">
        <v>197</v>
      </c>
      <c r="GW196" s="412" t="s">
        <v>197</v>
      </c>
      <c r="GX196" s="412" t="s">
        <v>197</v>
      </c>
      <c r="GY196" s="412" t="s">
        <v>197</v>
      </c>
      <c r="GZ196" s="412" t="s">
        <v>197</v>
      </c>
      <c r="HA196" s="412" t="s">
        <v>197</v>
      </c>
      <c r="HB196" s="412" t="s">
        <v>197</v>
      </c>
      <c r="HC196" s="412" t="s">
        <v>197</v>
      </c>
      <c r="HD196" s="412" t="s">
        <v>197</v>
      </c>
      <c r="HE196" s="412" t="s">
        <v>197</v>
      </c>
      <c r="HF196" s="412" t="s">
        <v>197</v>
      </c>
      <c r="HG196" s="412" t="s">
        <v>197</v>
      </c>
      <c r="HH196" s="412" t="s">
        <v>197</v>
      </c>
      <c r="HI196" s="412" t="s">
        <v>197</v>
      </c>
      <c r="HJ196" s="412" t="s">
        <v>197</v>
      </c>
      <c r="HK196" s="412" t="s">
        <v>197</v>
      </c>
      <c r="HL196" s="412" t="s">
        <v>197</v>
      </c>
      <c r="HM196" s="412" t="s">
        <v>197</v>
      </c>
      <c r="HN196" s="412" t="s">
        <v>197</v>
      </c>
      <c r="HO196" s="412" t="s">
        <v>197</v>
      </c>
      <c r="HP196" s="412" t="s">
        <v>197</v>
      </c>
      <c r="HQ196" s="412" t="s">
        <v>197</v>
      </c>
      <c r="HR196" s="412" t="s">
        <v>197</v>
      </c>
      <c r="HS196" s="412" t="s">
        <v>197</v>
      </c>
      <c r="HT196" s="412" t="s">
        <v>197</v>
      </c>
      <c r="HU196" s="411">
        <v>60.6</v>
      </c>
      <c r="HV196" s="411">
        <v>76.599999999999994</v>
      </c>
      <c r="HW196" s="411">
        <v>75.8</v>
      </c>
      <c r="HX196" s="412" t="s">
        <v>197</v>
      </c>
      <c r="HY196" s="412" t="s">
        <v>197</v>
      </c>
      <c r="HZ196" s="412" t="s">
        <v>197</v>
      </c>
      <c r="IA196" s="412" t="s">
        <v>197</v>
      </c>
      <c r="IB196" s="412" t="s">
        <v>197</v>
      </c>
      <c r="IC196" s="412" t="s">
        <v>197</v>
      </c>
      <c r="ID196" s="411">
        <v>77.2</v>
      </c>
      <c r="IE196" s="412" t="s">
        <v>197</v>
      </c>
      <c r="IF196" s="412" t="s">
        <v>197</v>
      </c>
      <c r="IG196" s="411">
        <v>1067.4000000000001</v>
      </c>
      <c r="IH196" s="411">
        <v>34.200000000000003</v>
      </c>
      <c r="II196" s="412" t="s">
        <v>197</v>
      </c>
      <c r="IJ196" s="412" t="s">
        <v>197</v>
      </c>
      <c r="IK196" s="412" t="s">
        <v>197</v>
      </c>
      <c r="IL196" s="412" t="s">
        <v>197</v>
      </c>
      <c r="IM196" s="412" t="s">
        <v>197</v>
      </c>
      <c r="IN196" s="412" t="s">
        <v>197</v>
      </c>
      <c r="IO196" s="412" t="s">
        <v>197</v>
      </c>
      <c r="IP196" s="412" t="s">
        <v>197</v>
      </c>
      <c r="IQ196" s="412" t="s">
        <v>197</v>
      </c>
      <c r="IR196" s="412" t="s">
        <v>197</v>
      </c>
      <c r="IS196" s="412" t="s">
        <v>197</v>
      </c>
      <c r="IT196" s="412" t="s">
        <v>197</v>
      </c>
      <c r="IU196" s="412" t="s">
        <v>197</v>
      </c>
      <c r="IV196" s="412" t="s">
        <v>197</v>
      </c>
      <c r="IW196" s="412" t="s">
        <v>197</v>
      </c>
      <c r="IX196" s="412" t="s">
        <v>197</v>
      </c>
      <c r="IY196" s="412" t="s">
        <v>197</v>
      </c>
      <c r="IZ196" s="412" t="s">
        <v>197</v>
      </c>
      <c r="JA196" s="412" t="s">
        <v>197</v>
      </c>
      <c r="JB196" s="412" t="s">
        <v>197</v>
      </c>
      <c r="JC196" s="412" t="s">
        <v>197</v>
      </c>
      <c r="JD196" s="412" t="s">
        <v>197</v>
      </c>
      <c r="JE196" s="412" t="s">
        <v>197</v>
      </c>
      <c r="JF196" s="49" t="s">
        <v>87</v>
      </c>
      <c r="JG196" s="49" t="s">
        <v>87</v>
      </c>
      <c r="JH196" s="49" t="s">
        <v>87</v>
      </c>
      <c r="JI196" s="49">
        <v>78.3</v>
      </c>
      <c r="JJ196" s="49">
        <v>57.8</v>
      </c>
      <c r="JK196" s="49">
        <v>50.5</v>
      </c>
      <c r="JL196" s="49">
        <v>52.4</v>
      </c>
      <c r="JM196" s="49">
        <v>48.5</v>
      </c>
      <c r="JN196" s="49">
        <v>43.4</v>
      </c>
      <c r="JO196" s="49" t="s">
        <v>87</v>
      </c>
    </row>
    <row r="197" spans="1:275">
      <c r="A197" s="45"/>
      <c r="B197" s="46" t="s">
        <v>1913</v>
      </c>
      <c r="C197" s="300" t="s">
        <v>1410</v>
      </c>
      <c r="D197" s="46" t="s">
        <v>111</v>
      </c>
      <c r="E197" s="300" t="s">
        <v>23</v>
      </c>
      <c r="F197" s="47" t="s">
        <v>197</v>
      </c>
      <c r="G197" s="47" t="s">
        <v>197</v>
      </c>
      <c r="H197" s="411">
        <v>86.1</v>
      </c>
      <c r="I197" s="411">
        <v>102.7</v>
      </c>
      <c r="J197" s="411">
        <v>121.7</v>
      </c>
      <c r="K197" s="412" t="s">
        <v>197</v>
      </c>
      <c r="L197" s="411">
        <v>132.69999999999999</v>
      </c>
      <c r="M197" s="412" t="s">
        <v>197</v>
      </c>
      <c r="N197" s="412" t="s">
        <v>197</v>
      </c>
      <c r="O197" s="412" t="s">
        <v>197</v>
      </c>
      <c r="P197" s="412" t="s">
        <v>197</v>
      </c>
      <c r="Q197" s="412" t="s">
        <v>197</v>
      </c>
      <c r="R197" s="412" t="s">
        <v>197</v>
      </c>
      <c r="S197" s="412" t="s">
        <v>197</v>
      </c>
      <c r="T197" s="412" t="s">
        <v>197</v>
      </c>
      <c r="U197" s="412" t="s">
        <v>197</v>
      </c>
      <c r="V197" s="412" t="s">
        <v>197</v>
      </c>
      <c r="W197" s="412" t="s">
        <v>197</v>
      </c>
      <c r="X197" s="412" t="s">
        <v>197</v>
      </c>
      <c r="Y197" s="412" t="s">
        <v>197</v>
      </c>
      <c r="Z197" s="412" t="s">
        <v>197</v>
      </c>
      <c r="AA197" s="412" t="s">
        <v>197</v>
      </c>
      <c r="AB197" s="412" t="s">
        <v>197</v>
      </c>
      <c r="AC197" s="412" t="s">
        <v>197</v>
      </c>
      <c r="AD197" s="412" t="s">
        <v>197</v>
      </c>
      <c r="AE197" s="412" t="s">
        <v>197</v>
      </c>
      <c r="AF197" s="412" t="s">
        <v>197</v>
      </c>
      <c r="AG197" s="412" t="s">
        <v>197</v>
      </c>
      <c r="AH197" s="412" t="s">
        <v>197</v>
      </c>
      <c r="AI197" s="412" t="s">
        <v>197</v>
      </c>
      <c r="AJ197" s="412" t="s">
        <v>197</v>
      </c>
      <c r="AK197" s="412" t="s">
        <v>197</v>
      </c>
      <c r="AL197" s="412" t="s">
        <v>197</v>
      </c>
      <c r="AM197" s="412" t="s">
        <v>197</v>
      </c>
      <c r="AN197" s="412" t="s">
        <v>197</v>
      </c>
      <c r="AO197" s="412" t="s">
        <v>197</v>
      </c>
      <c r="AP197" s="412" t="s">
        <v>197</v>
      </c>
      <c r="AQ197" s="412" t="s">
        <v>197</v>
      </c>
      <c r="AR197" s="412" t="s">
        <v>197</v>
      </c>
      <c r="AS197" s="412" t="s">
        <v>197</v>
      </c>
      <c r="AT197" s="411">
        <v>127.3</v>
      </c>
      <c r="AU197" s="412" t="s">
        <v>197</v>
      </c>
      <c r="AV197" s="411">
        <v>149.1</v>
      </c>
      <c r="AW197" s="412" t="s">
        <v>197</v>
      </c>
      <c r="AX197" s="412" t="s">
        <v>197</v>
      </c>
      <c r="AY197" s="412" t="s">
        <v>197</v>
      </c>
      <c r="AZ197" s="411">
        <v>67.2</v>
      </c>
      <c r="BA197" s="411">
        <v>101.2</v>
      </c>
      <c r="BB197" s="411">
        <v>99.7</v>
      </c>
      <c r="BC197" s="411">
        <v>63.7</v>
      </c>
      <c r="BD197" s="411">
        <v>85.3</v>
      </c>
      <c r="BE197" s="411">
        <v>80.400000000000006</v>
      </c>
      <c r="BF197" s="411">
        <v>86</v>
      </c>
      <c r="BG197" s="411">
        <v>90.9</v>
      </c>
      <c r="BH197" s="411">
        <v>90.6</v>
      </c>
      <c r="BI197" s="412" t="s">
        <v>197</v>
      </c>
      <c r="BJ197" s="412" t="s">
        <v>197</v>
      </c>
      <c r="BK197" s="412" t="s">
        <v>197</v>
      </c>
      <c r="BL197" s="412" t="s">
        <v>197</v>
      </c>
      <c r="BM197" s="412" t="s">
        <v>197</v>
      </c>
      <c r="BN197" s="412" t="s">
        <v>197</v>
      </c>
      <c r="BO197" s="412" t="s">
        <v>197</v>
      </c>
      <c r="BP197" s="412" t="s">
        <v>197</v>
      </c>
      <c r="BQ197" s="412" t="s">
        <v>197</v>
      </c>
      <c r="BR197" s="412" t="s">
        <v>197</v>
      </c>
      <c r="BS197" s="412" t="s">
        <v>197</v>
      </c>
      <c r="BT197" s="412" t="s">
        <v>197</v>
      </c>
      <c r="BU197" s="412" t="s">
        <v>197</v>
      </c>
      <c r="BV197" s="412" t="s">
        <v>197</v>
      </c>
      <c r="BW197" s="412" t="s">
        <v>197</v>
      </c>
      <c r="BX197" s="412" t="s">
        <v>197</v>
      </c>
      <c r="BY197" s="412" t="s">
        <v>197</v>
      </c>
      <c r="BZ197" s="412" t="s">
        <v>197</v>
      </c>
      <c r="CA197" s="412" t="s">
        <v>197</v>
      </c>
      <c r="CB197" s="412" t="s">
        <v>197</v>
      </c>
      <c r="CC197" s="412" t="s">
        <v>197</v>
      </c>
      <c r="CD197" s="412" t="s">
        <v>197</v>
      </c>
      <c r="CE197" s="412" t="s">
        <v>197</v>
      </c>
      <c r="CF197" s="412" t="s">
        <v>197</v>
      </c>
      <c r="CG197" s="412" t="s">
        <v>197</v>
      </c>
      <c r="CH197" s="412" t="s">
        <v>197</v>
      </c>
      <c r="CI197" s="412" t="s">
        <v>197</v>
      </c>
      <c r="CJ197" s="412" t="s">
        <v>197</v>
      </c>
      <c r="CK197" s="412" t="s">
        <v>197</v>
      </c>
      <c r="CL197" s="412" t="s">
        <v>197</v>
      </c>
      <c r="CM197" s="412" t="s">
        <v>197</v>
      </c>
      <c r="CN197" s="412" t="s">
        <v>197</v>
      </c>
      <c r="CO197" s="412" t="s">
        <v>197</v>
      </c>
      <c r="CP197" s="412" t="s">
        <v>197</v>
      </c>
      <c r="CQ197" s="412" t="s">
        <v>197</v>
      </c>
      <c r="CR197" s="412" t="s">
        <v>197</v>
      </c>
      <c r="CS197" s="412" t="s">
        <v>197</v>
      </c>
      <c r="CT197" s="412" t="s">
        <v>197</v>
      </c>
      <c r="CU197" s="412" t="s">
        <v>197</v>
      </c>
      <c r="CV197" s="412" t="s">
        <v>197</v>
      </c>
      <c r="CW197" s="412" t="s">
        <v>197</v>
      </c>
      <c r="CX197" s="412" t="s">
        <v>197</v>
      </c>
      <c r="CY197" s="412" t="s">
        <v>197</v>
      </c>
      <c r="CZ197" s="412" t="s">
        <v>197</v>
      </c>
      <c r="DA197" s="412" t="s">
        <v>197</v>
      </c>
      <c r="DB197" s="412" t="s">
        <v>197</v>
      </c>
      <c r="DC197" s="412" t="s">
        <v>197</v>
      </c>
      <c r="DD197" s="412" t="s">
        <v>197</v>
      </c>
      <c r="DE197" s="412" t="s">
        <v>197</v>
      </c>
      <c r="DF197" s="412" t="s">
        <v>197</v>
      </c>
      <c r="DG197" s="412" t="s">
        <v>197</v>
      </c>
      <c r="DH197" s="412" t="s">
        <v>197</v>
      </c>
      <c r="DI197" s="412" t="s">
        <v>197</v>
      </c>
      <c r="DJ197" s="412" t="s">
        <v>197</v>
      </c>
      <c r="DK197" s="412" t="s">
        <v>197</v>
      </c>
      <c r="DL197" s="412" t="s">
        <v>197</v>
      </c>
      <c r="DM197" s="412" t="s">
        <v>197</v>
      </c>
      <c r="DN197" s="412" t="s">
        <v>197</v>
      </c>
      <c r="DO197" s="412" t="s">
        <v>197</v>
      </c>
      <c r="DP197" s="412" t="s">
        <v>197</v>
      </c>
      <c r="DQ197" s="412" t="s">
        <v>197</v>
      </c>
      <c r="DR197" s="412" t="s">
        <v>197</v>
      </c>
      <c r="DS197" s="412" t="s">
        <v>197</v>
      </c>
      <c r="DT197" s="412" t="s">
        <v>197</v>
      </c>
      <c r="DU197" s="412" t="s">
        <v>197</v>
      </c>
      <c r="DV197" s="412" t="s">
        <v>197</v>
      </c>
      <c r="DW197" s="412" t="s">
        <v>197</v>
      </c>
      <c r="DX197" s="412" t="s">
        <v>197</v>
      </c>
      <c r="DY197" s="412" t="s">
        <v>197</v>
      </c>
      <c r="DZ197" s="412" t="s">
        <v>197</v>
      </c>
      <c r="EA197" s="412" t="s">
        <v>197</v>
      </c>
      <c r="EB197" s="412" t="s">
        <v>197</v>
      </c>
      <c r="EC197" s="412" t="s">
        <v>197</v>
      </c>
      <c r="ED197" s="412" t="s">
        <v>197</v>
      </c>
      <c r="EE197" s="412" t="s">
        <v>197</v>
      </c>
      <c r="EF197" s="412" t="s">
        <v>197</v>
      </c>
      <c r="EG197" s="412" t="s">
        <v>197</v>
      </c>
      <c r="EH197" s="412" t="s">
        <v>197</v>
      </c>
      <c r="EI197" s="412" t="s">
        <v>197</v>
      </c>
      <c r="EJ197" s="412" t="s">
        <v>197</v>
      </c>
      <c r="EK197" s="412" t="s">
        <v>197</v>
      </c>
      <c r="EL197" s="412" t="s">
        <v>197</v>
      </c>
      <c r="EM197" s="412" t="s">
        <v>197</v>
      </c>
      <c r="EN197" s="412" t="s">
        <v>197</v>
      </c>
      <c r="EO197" s="412" t="s">
        <v>197</v>
      </c>
      <c r="EP197" s="412" t="s">
        <v>197</v>
      </c>
      <c r="EQ197" s="412" t="s">
        <v>197</v>
      </c>
      <c r="ER197" s="412" t="s">
        <v>197</v>
      </c>
      <c r="ES197" s="412" t="s">
        <v>197</v>
      </c>
      <c r="ET197" s="412" t="s">
        <v>197</v>
      </c>
      <c r="EU197" s="412" t="s">
        <v>197</v>
      </c>
      <c r="EV197" s="411">
        <v>113.1</v>
      </c>
      <c r="EW197" s="411">
        <v>90.4</v>
      </c>
      <c r="EX197" s="411">
        <v>97.5</v>
      </c>
      <c r="EY197" s="412" t="s">
        <v>197</v>
      </c>
      <c r="EZ197" s="412" t="s">
        <v>197</v>
      </c>
      <c r="FA197" s="412" t="s">
        <v>197</v>
      </c>
      <c r="FB197" s="412" t="s">
        <v>197</v>
      </c>
      <c r="FC197" s="412" t="s">
        <v>197</v>
      </c>
      <c r="FD197" s="411">
        <v>73.2</v>
      </c>
      <c r="FE197" s="411">
        <v>115.4</v>
      </c>
      <c r="FF197" s="411">
        <v>97.5</v>
      </c>
      <c r="FG197" s="412" t="s">
        <v>197</v>
      </c>
      <c r="FH197" s="412" t="s">
        <v>197</v>
      </c>
      <c r="FI197" s="412" t="s">
        <v>197</v>
      </c>
      <c r="FJ197" s="412" t="s">
        <v>197</v>
      </c>
      <c r="FK197" s="412" t="s">
        <v>197</v>
      </c>
      <c r="FL197" s="412" t="s">
        <v>197</v>
      </c>
      <c r="FM197" s="411">
        <v>110.5</v>
      </c>
      <c r="FN197" s="411">
        <v>42.3</v>
      </c>
      <c r="FO197" s="411">
        <v>81.8</v>
      </c>
      <c r="FP197" s="412" t="s">
        <v>197</v>
      </c>
      <c r="FQ197" s="412" t="s">
        <v>197</v>
      </c>
      <c r="FR197" s="412" t="s">
        <v>197</v>
      </c>
      <c r="FS197" s="411">
        <v>183.9</v>
      </c>
      <c r="FT197" s="411">
        <v>36</v>
      </c>
      <c r="FU197" s="411">
        <v>128.30000000000001</v>
      </c>
      <c r="FV197" s="412" t="s">
        <v>197</v>
      </c>
      <c r="FW197" s="412" t="s">
        <v>197</v>
      </c>
      <c r="FX197" s="411">
        <v>100.2</v>
      </c>
      <c r="FY197" s="411">
        <v>109.3</v>
      </c>
      <c r="FZ197" s="411">
        <v>109.3</v>
      </c>
      <c r="GA197" s="411">
        <v>86.5</v>
      </c>
      <c r="GB197" s="411">
        <v>100.3</v>
      </c>
      <c r="GC197" s="411">
        <v>97.6</v>
      </c>
      <c r="GD197" s="412" t="s">
        <v>197</v>
      </c>
      <c r="GE197" s="412" t="s">
        <v>197</v>
      </c>
      <c r="GF197" s="412" t="s">
        <v>197</v>
      </c>
      <c r="GG197" s="411">
        <v>193.8</v>
      </c>
      <c r="GH197" s="411">
        <v>131.4</v>
      </c>
      <c r="GI197" s="411">
        <v>131.80000000000001</v>
      </c>
      <c r="GJ197" s="412" t="s">
        <v>197</v>
      </c>
      <c r="GK197" s="412" t="s">
        <v>197</v>
      </c>
      <c r="GL197" s="412" t="s">
        <v>197</v>
      </c>
      <c r="GM197" s="412" t="s">
        <v>197</v>
      </c>
      <c r="GN197" s="412" t="s">
        <v>197</v>
      </c>
      <c r="GO197" s="412" t="s">
        <v>197</v>
      </c>
      <c r="GP197" s="412" t="s">
        <v>197</v>
      </c>
      <c r="GQ197" s="412" t="s">
        <v>197</v>
      </c>
      <c r="GR197" s="412" t="s">
        <v>197</v>
      </c>
      <c r="GS197" s="412" t="s">
        <v>197</v>
      </c>
      <c r="GT197" s="412" t="s">
        <v>197</v>
      </c>
      <c r="GU197" s="412" t="s">
        <v>197</v>
      </c>
      <c r="GV197" s="412" t="s">
        <v>197</v>
      </c>
      <c r="GW197" s="412" t="s">
        <v>197</v>
      </c>
      <c r="GX197" s="412" t="s">
        <v>197</v>
      </c>
      <c r="GY197" s="411">
        <v>129.5</v>
      </c>
      <c r="GZ197" s="411">
        <v>156.30000000000001</v>
      </c>
      <c r="HA197" s="411">
        <v>143.1</v>
      </c>
      <c r="HB197" s="412" t="s">
        <v>197</v>
      </c>
      <c r="HC197" s="412" t="s">
        <v>197</v>
      </c>
      <c r="HD197" s="412" t="s">
        <v>197</v>
      </c>
      <c r="HE197" s="412" t="s">
        <v>197</v>
      </c>
      <c r="HF197" s="412" t="s">
        <v>197</v>
      </c>
      <c r="HG197" s="412" t="s">
        <v>197</v>
      </c>
      <c r="HH197" s="412" t="s">
        <v>197</v>
      </c>
      <c r="HI197" s="412" t="s">
        <v>197</v>
      </c>
      <c r="HJ197" s="412" t="s">
        <v>197</v>
      </c>
      <c r="HK197" s="412" t="s">
        <v>197</v>
      </c>
      <c r="HL197" s="412" t="s">
        <v>197</v>
      </c>
      <c r="HM197" s="412" t="s">
        <v>197</v>
      </c>
      <c r="HN197" s="412" t="s">
        <v>197</v>
      </c>
      <c r="HO197" s="412" t="s">
        <v>197</v>
      </c>
      <c r="HP197" s="412" t="s">
        <v>197</v>
      </c>
      <c r="HQ197" s="412" t="s">
        <v>197</v>
      </c>
      <c r="HR197" s="412" t="s">
        <v>197</v>
      </c>
      <c r="HS197" s="412" t="s">
        <v>197</v>
      </c>
      <c r="HT197" s="412" t="s">
        <v>197</v>
      </c>
      <c r="HU197" s="411">
        <v>33.4</v>
      </c>
      <c r="HV197" s="411">
        <v>78</v>
      </c>
      <c r="HW197" s="411">
        <v>75.5</v>
      </c>
      <c r="HX197" s="412" t="s">
        <v>197</v>
      </c>
      <c r="HY197" s="412" t="s">
        <v>197</v>
      </c>
      <c r="HZ197" s="412" t="s">
        <v>197</v>
      </c>
      <c r="IA197" s="412" t="s">
        <v>197</v>
      </c>
      <c r="IB197" s="412" t="s">
        <v>197</v>
      </c>
      <c r="IC197" s="412" t="s">
        <v>197</v>
      </c>
      <c r="ID197" s="411">
        <v>282.89999999999998</v>
      </c>
      <c r="IE197" s="412" t="s">
        <v>197</v>
      </c>
      <c r="IF197" s="412" t="s">
        <v>197</v>
      </c>
      <c r="IG197" s="412" t="s">
        <v>197</v>
      </c>
      <c r="IH197" s="411">
        <v>96.4</v>
      </c>
      <c r="II197" s="412" t="s">
        <v>197</v>
      </c>
      <c r="IJ197" s="412" t="s">
        <v>197</v>
      </c>
      <c r="IK197" s="412" t="s">
        <v>197</v>
      </c>
      <c r="IL197" s="412" t="s">
        <v>197</v>
      </c>
      <c r="IM197" s="412" t="s">
        <v>197</v>
      </c>
      <c r="IN197" s="412" t="s">
        <v>197</v>
      </c>
      <c r="IO197" s="412" t="s">
        <v>197</v>
      </c>
      <c r="IP197" s="412" t="s">
        <v>197</v>
      </c>
      <c r="IQ197" s="412" t="s">
        <v>197</v>
      </c>
      <c r="IR197" s="411">
        <v>205.9</v>
      </c>
      <c r="IS197" s="411">
        <v>109.1</v>
      </c>
      <c r="IT197" s="411">
        <v>145.19999999999999</v>
      </c>
      <c r="IU197" s="412" t="s">
        <v>197</v>
      </c>
      <c r="IV197" s="412" t="s">
        <v>197</v>
      </c>
      <c r="IW197" s="412" t="s">
        <v>197</v>
      </c>
      <c r="IX197" s="412" t="s">
        <v>197</v>
      </c>
      <c r="IY197" s="412" t="s">
        <v>197</v>
      </c>
      <c r="IZ197" s="412" t="s">
        <v>197</v>
      </c>
      <c r="JA197" s="412" t="s">
        <v>197</v>
      </c>
      <c r="JB197" s="412" t="s">
        <v>197</v>
      </c>
      <c r="JC197" s="412" t="s">
        <v>197</v>
      </c>
      <c r="JD197" s="412" t="s">
        <v>197</v>
      </c>
      <c r="JE197" s="412" t="s">
        <v>197</v>
      </c>
      <c r="JF197" s="49" t="s">
        <v>87</v>
      </c>
      <c r="JG197" s="49" t="s">
        <v>87</v>
      </c>
      <c r="JH197" s="49" t="s">
        <v>87</v>
      </c>
      <c r="JI197" s="49">
        <v>113.8</v>
      </c>
      <c r="JJ197" s="49">
        <v>135.9</v>
      </c>
      <c r="JK197" s="49">
        <v>133.5</v>
      </c>
      <c r="JL197" s="49">
        <v>97.2</v>
      </c>
      <c r="JM197" s="49">
        <v>142.1</v>
      </c>
      <c r="JN197" s="49">
        <v>108.9</v>
      </c>
      <c r="JO197" s="49">
        <v>289.10000000000002</v>
      </c>
    </row>
    <row r="198" spans="1:275">
      <c r="A198" s="45"/>
      <c r="B198" s="46" t="s">
        <v>1914</v>
      </c>
      <c r="C198" s="300" t="s">
        <v>1411</v>
      </c>
      <c r="D198" s="46" t="s">
        <v>111</v>
      </c>
      <c r="E198" s="300" t="s">
        <v>23</v>
      </c>
      <c r="F198" s="47" t="s">
        <v>197</v>
      </c>
      <c r="G198" s="47" t="s">
        <v>197</v>
      </c>
      <c r="H198" s="411">
        <v>68</v>
      </c>
      <c r="I198" s="411">
        <v>80.400000000000006</v>
      </c>
      <c r="J198" s="411">
        <v>93.3</v>
      </c>
      <c r="K198" s="412" t="s">
        <v>197</v>
      </c>
      <c r="L198" s="412" t="s">
        <v>197</v>
      </c>
      <c r="M198" s="412" t="s">
        <v>197</v>
      </c>
      <c r="N198" s="412" t="s">
        <v>197</v>
      </c>
      <c r="O198" s="412" t="s">
        <v>197</v>
      </c>
      <c r="P198" s="412" t="s">
        <v>197</v>
      </c>
      <c r="Q198" s="412" t="s">
        <v>197</v>
      </c>
      <c r="R198" s="412" t="s">
        <v>197</v>
      </c>
      <c r="S198" s="412" t="s">
        <v>197</v>
      </c>
      <c r="T198" s="412" t="s">
        <v>197</v>
      </c>
      <c r="U198" s="412" t="s">
        <v>197</v>
      </c>
      <c r="V198" s="412" t="s">
        <v>197</v>
      </c>
      <c r="W198" s="412" t="s">
        <v>197</v>
      </c>
      <c r="X198" s="412" t="s">
        <v>197</v>
      </c>
      <c r="Y198" s="412" t="s">
        <v>197</v>
      </c>
      <c r="Z198" s="412" t="s">
        <v>197</v>
      </c>
      <c r="AA198" s="412" t="s">
        <v>197</v>
      </c>
      <c r="AB198" s="412" t="s">
        <v>197</v>
      </c>
      <c r="AC198" s="412" t="s">
        <v>197</v>
      </c>
      <c r="AD198" s="412" t="s">
        <v>197</v>
      </c>
      <c r="AE198" s="412" t="s">
        <v>197</v>
      </c>
      <c r="AF198" s="412" t="s">
        <v>197</v>
      </c>
      <c r="AG198" s="412" t="s">
        <v>197</v>
      </c>
      <c r="AH198" s="412" t="s">
        <v>197</v>
      </c>
      <c r="AI198" s="412" t="s">
        <v>197</v>
      </c>
      <c r="AJ198" s="412" t="s">
        <v>197</v>
      </c>
      <c r="AK198" s="412" t="s">
        <v>197</v>
      </c>
      <c r="AL198" s="412" t="s">
        <v>197</v>
      </c>
      <c r="AM198" s="412" t="s">
        <v>197</v>
      </c>
      <c r="AN198" s="412" t="s">
        <v>197</v>
      </c>
      <c r="AO198" s="412" t="s">
        <v>197</v>
      </c>
      <c r="AP198" s="412" t="s">
        <v>197</v>
      </c>
      <c r="AQ198" s="412" t="s">
        <v>197</v>
      </c>
      <c r="AR198" s="412" t="s">
        <v>197</v>
      </c>
      <c r="AS198" s="412" t="s">
        <v>197</v>
      </c>
      <c r="AT198" s="412" t="s">
        <v>197</v>
      </c>
      <c r="AU198" s="412" t="s">
        <v>197</v>
      </c>
      <c r="AV198" s="412" t="s">
        <v>197</v>
      </c>
      <c r="AW198" s="412" t="s">
        <v>197</v>
      </c>
      <c r="AX198" s="412" t="s">
        <v>197</v>
      </c>
      <c r="AY198" s="412" t="s">
        <v>197</v>
      </c>
      <c r="AZ198" s="411">
        <v>27.6</v>
      </c>
      <c r="BA198" s="411">
        <v>43.5</v>
      </c>
      <c r="BB198" s="411">
        <v>42.8</v>
      </c>
      <c r="BC198" s="411">
        <v>55.5</v>
      </c>
      <c r="BD198" s="411">
        <v>21.8</v>
      </c>
      <c r="BE198" s="411">
        <v>29.7</v>
      </c>
      <c r="BF198" s="411">
        <v>32.299999999999997</v>
      </c>
      <c r="BG198" s="411">
        <v>24.6</v>
      </c>
      <c r="BH198" s="411">
        <v>25.2</v>
      </c>
      <c r="BI198" s="412" t="s">
        <v>197</v>
      </c>
      <c r="BJ198" s="412" t="s">
        <v>197</v>
      </c>
      <c r="BK198" s="412" t="s">
        <v>197</v>
      </c>
      <c r="BL198" s="412" t="s">
        <v>197</v>
      </c>
      <c r="BM198" s="412" t="s">
        <v>197</v>
      </c>
      <c r="BN198" s="412" t="s">
        <v>197</v>
      </c>
      <c r="BO198" s="412" t="s">
        <v>197</v>
      </c>
      <c r="BP198" s="412" t="s">
        <v>197</v>
      </c>
      <c r="BQ198" s="412" t="s">
        <v>197</v>
      </c>
      <c r="BR198" s="412" t="s">
        <v>197</v>
      </c>
      <c r="BS198" s="412" t="s">
        <v>197</v>
      </c>
      <c r="BT198" s="412" t="s">
        <v>197</v>
      </c>
      <c r="BU198" s="412" t="s">
        <v>197</v>
      </c>
      <c r="BV198" s="412" t="s">
        <v>197</v>
      </c>
      <c r="BW198" s="412" t="s">
        <v>197</v>
      </c>
      <c r="BX198" s="412" t="s">
        <v>197</v>
      </c>
      <c r="BY198" s="412" t="s">
        <v>197</v>
      </c>
      <c r="BZ198" s="412" t="s">
        <v>197</v>
      </c>
      <c r="CA198" s="412" t="s">
        <v>197</v>
      </c>
      <c r="CB198" s="412" t="s">
        <v>197</v>
      </c>
      <c r="CC198" s="412" t="s">
        <v>197</v>
      </c>
      <c r="CD198" s="412" t="s">
        <v>197</v>
      </c>
      <c r="CE198" s="412" t="s">
        <v>197</v>
      </c>
      <c r="CF198" s="412" t="s">
        <v>197</v>
      </c>
      <c r="CG198" s="412" t="s">
        <v>197</v>
      </c>
      <c r="CH198" s="412" t="s">
        <v>197</v>
      </c>
      <c r="CI198" s="412" t="s">
        <v>197</v>
      </c>
      <c r="CJ198" s="412" t="s">
        <v>197</v>
      </c>
      <c r="CK198" s="412" t="s">
        <v>197</v>
      </c>
      <c r="CL198" s="412" t="s">
        <v>197</v>
      </c>
      <c r="CM198" s="412" t="s">
        <v>197</v>
      </c>
      <c r="CN198" s="412" t="s">
        <v>197</v>
      </c>
      <c r="CO198" s="412" t="s">
        <v>197</v>
      </c>
      <c r="CP198" s="412" t="s">
        <v>197</v>
      </c>
      <c r="CQ198" s="412" t="s">
        <v>197</v>
      </c>
      <c r="CR198" s="412" t="s">
        <v>197</v>
      </c>
      <c r="CS198" s="412" t="s">
        <v>197</v>
      </c>
      <c r="CT198" s="412" t="s">
        <v>197</v>
      </c>
      <c r="CU198" s="412" t="s">
        <v>197</v>
      </c>
      <c r="CV198" s="412" t="s">
        <v>197</v>
      </c>
      <c r="CW198" s="412" t="s">
        <v>197</v>
      </c>
      <c r="CX198" s="412" t="s">
        <v>197</v>
      </c>
      <c r="CY198" s="412" t="s">
        <v>197</v>
      </c>
      <c r="CZ198" s="412" t="s">
        <v>197</v>
      </c>
      <c r="DA198" s="412" t="s">
        <v>197</v>
      </c>
      <c r="DB198" s="412" t="s">
        <v>197</v>
      </c>
      <c r="DC198" s="412" t="s">
        <v>197</v>
      </c>
      <c r="DD198" s="412" t="s">
        <v>197</v>
      </c>
      <c r="DE198" s="412" t="s">
        <v>197</v>
      </c>
      <c r="DF198" s="412" t="s">
        <v>197</v>
      </c>
      <c r="DG198" s="412" t="s">
        <v>197</v>
      </c>
      <c r="DH198" s="412" t="s">
        <v>197</v>
      </c>
      <c r="DI198" s="412" t="s">
        <v>197</v>
      </c>
      <c r="DJ198" s="412" t="s">
        <v>197</v>
      </c>
      <c r="DK198" s="412" t="s">
        <v>197</v>
      </c>
      <c r="DL198" s="412" t="s">
        <v>197</v>
      </c>
      <c r="DM198" s="412" t="s">
        <v>197</v>
      </c>
      <c r="DN198" s="412" t="s">
        <v>197</v>
      </c>
      <c r="DO198" s="412" t="s">
        <v>197</v>
      </c>
      <c r="DP198" s="412" t="s">
        <v>197</v>
      </c>
      <c r="DQ198" s="412" t="s">
        <v>197</v>
      </c>
      <c r="DR198" s="412" t="s">
        <v>197</v>
      </c>
      <c r="DS198" s="412" t="s">
        <v>197</v>
      </c>
      <c r="DT198" s="412" t="s">
        <v>197</v>
      </c>
      <c r="DU198" s="412" t="s">
        <v>197</v>
      </c>
      <c r="DV198" s="412" t="s">
        <v>197</v>
      </c>
      <c r="DW198" s="412" t="s">
        <v>197</v>
      </c>
      <c r="DX198" s="412" t="s">
        <v>197</v>
      </c>
      <c r="DY198" s="412" t="s">
        <v>197</v>
      </c>
      <c r="DZ198" s="412" t="s">
        <v>197</v>
      </c>
      <c r="EA198" s="412" t="s">
        <v>197</v>
      </c>
      <c r="EB198" s="412" t="s">
        <v>197</v>
      </c>
      <c r="EC198" s="412" t="s">
        <v>197</v>
      </c>
      <c r="ED198" s="412" t="s">
        <v>197</v>
      </c>
      <c r="EE198" s="412" t="s">
        <v>197</v>
      </c>
      <c r="EF198" s="412" t="s">
        <v>197</v>
      </c>
      <c r="EG198" s="412" t="s">
        <v>197</v>
      </c>
      <c r="EH198" s="412" t="s">
        <v>197</v>
      </c>
      <c r="EI198" s="412" t="s">
        <v>197</v>
      </c>
      <c r="EJ198" s="412" t="s">
        <v>197</v>
      </c>
      <c r="EK198" s="412" t="s">
        <v>197</v>
      </c>
      <c r="EL198" s="412" t="s">
        <v>197</v>
      </c>
      <c r="EM198" s="412" t="s">
        <v>197</v>
      </c>
      <c r="EN198" s="412" t="s">
        <v>197</v>
      </c>
      <c r="EO198" s="412" t="s">
        <v>197</v>
      </c>
      <c r="EP198" s="412" t="s">
        <v>197</v>
      </c>
      <c r="EQ198" s="412" t="s">
        <v>197</v>
      </c>
      <c r="ER198" s="412" t="s">
        <v>197</v>
      </c>
      <c r="ES198" s="412" t="s">
        <v>197</v>
      </c>
      <c r="ET198" s="412" t="s">
        <v>197</v>
      </c>
      <c r="EU198" s="412" t="s">
        <v>197</v>
      </c>
      <c r="EV198" s="411">
        <v>41.8</v>
      </c>
      <c r="EW198" s="411">
        <v>35.200000000000003</v>
      </c>
      <c r="EX198" s="411">
        <v>37.299999999999997</v>
      </c>
      <c r="EY198" s="412" t="s">
        <v>197</v>
      </c>
      <c r="EZ198" s="412" t="s">
        <v>197</v>
      </c>
      <c r="FA198" s="412" t="s">
        <v>197</v>
      </c>
      <c r="FB198" s="412" t="s">
        <v>197</v>
      </c>
      <c r="FC198" s="412" t="s">
        <v>197</v>
      </c>
      <c r="FD198" s="412" t="s">
        <v>197</v>
      </c>
      <c r="FE198" s="412" t="s">
        <v>197</v>
      </c>
      <c r="FF198" s="412" t="s">
        <v>197</v>
      </c>
      <c r="FG198" s="412" t="s">
        <v>197</v>
      </c>
      <c r="FH198" s="412" t="s">
        <v>197</v>
      </c>
      <c r="FI198" s="412" t="s">
        <v>197</v>
      </c>
      <c r="FJ198" s="412" t="s">
        <v>197</v>
      </c>
      <c r="FK198" s="412" t="s">
        <v>197</v>
      </c>
      <c r="FL198" s="412" t="s">
        <v>197</v>
      </c>
      <c r="FM198" s="412" t="s">
        <v>197</v>
      </c>
      <c r="FN198" s="412" t="s">
        <v>197</v>
      </c>
      <c r="FO198" s="412" t="s">
        <v>197</v>
      </c>
      <c r="FP198" s="412" t="s">
        <v>197</v>
      </c>
      <c r="FQ198" s="412" t="s">
        <v>197</v>
      </c>
      <c r="FR198" s="412" t="s">
        <v>197</v>
      </c>
      <c r="FS198" s="412" t="s">
        <v>197</v>
      </c>
      <c r="FT198" s="412" t="s">
        <v>197</v>
      </c>
      <c r="FU198" s="412" t="s">
        <v>197</v>
      </c>
      <c r="FV198" s="412" t="s">
        <v>197</v>
      </c>
      <c r="FW198" s="412" t="s">
        <v>197</v>
      </c>
      <c r="FX198" s="412" t="s">
        <v>197</v>
      </c>
      <c r="FY198" s="412" t="s">
        <v>197</v>
      </c>
      <c r="FZ198" s="412" t="s">
        <v>197</v>
      </c>
      <c r="GA198" s="411">
        <v>33.1</v>
      </c>
      <c r="GB198" s="411">
        <v>48.3</v>
      </c>
      <c r="GC198" s="411">
        <v>45.4</v>
      </c>
      <c r="GD198" s="412" t="s">
        <v>197</v>
      </c>
      <c r="GE198" s="412" t="s">
        <v>197</v>
      </c>
      <c r="GF198" s="412" t="s">
        <v>197</v>
      </c>
      <c r="GG198" s="412" t="s">
        <v>197</v>
      </c>
      <c r="GH198" s="412" t="s">
        <v>197</v>
      </c>
      <c r="GI198" s="412" t="s">
        <v>197</v>
      </c>
      <c r="GJ198" s="412" t="s">
        <v>197</v>
      </c>
      <c r="GK198" s="412" t="s">
        <v>197</v>
      </c>
      <c r="GL198" s="412" t="s">
        <v>197</v>
      </c>
      <c r="GM198" s="412" t="s">
        <v>197</v>
      </c>
      <c r="GN198" s="412" t="s">
        <v>197</v>
      </c>
      <c r="GO198" s="412" t="s">
        <v>197</v>
      </c>
      <c r="GP198" s="412" t="s">
        <v>197</v>
      </c>
      <c r="GQ198" s="412" t="s">
        <v>197</v>
      </c>
      <c r="GR198" s="412" t="s">
        <v>197</v>
      </c>
      <c r="GS198" s="412" t="s">
        <v>197</v>
      </c>
      <c r="GT198" s="412" t="s">
        <v>197</v>
      </c>
      <c r="GU198" s="412" t="s">
        <v>197</v>
      </c>
      <c r="GV198" s="412" t="s">
        <v>197</v>
      </c>
      <c r="GW198" s="412" t="s">
        <v>197</v>
      </c>
      <c r="GX198" s="412" t="s">
        <v>197</v>
      </c>
      <c r="GY198" s="412" t="s">
        <v>197</v>
      </c>
      <c r="GZ198" s="412" t="s">
        <v>197</v>
      </c>
      <c r="HA198" s="412" t="s">
        <v>197</v>
      </c>
      <c r="HB198" s="412" t="s">
        <v>197</v>
      </c>
      <c r="HC198" s="412" t="s">
        <v>197</v>
      </c>
      <c r="HD198" s="412" t="s">
        <v>197</v>
      </c>
      <c r="HE198" s="412" t="s">
        <v>197</v>
      </c>
      <c r="HF198" s="412" t="s">
        <v>197</v>
      </c>
      <c r="HG198" s="412" t="s">
        <v>197</v>
      </c>
      <c r="HH198" s="412" t="s">
        <v>197</v>
      </c>
      <c r="HI198" s="412" t="s">
        <v>197</v>
      </c>
      <c r="HJ198" s="412" t="s">
        <v>197</v>
      </c>
      <c r="HK198" s="412" t="s">
        <v>197</v>
      </c>
      <c r="HL198" s="412" t="s">
        <v>197</v>
      </c>
      <c r="HM198" s="412" t="s">
        <v>197</v>
      </c>
      <c r="HN198" s="412" t="s">
        <v>197</v>
      </c>
      <c r="HO198" s="412" t="s">
        <v>197</v>
      </c>
      <c r="HP198" s="412" t="s">
        <v>197</v>
      </c>
      <c r="HQ198" s="412" t="s">
        <v>197</v>
      </c>
      <c r="HR198" s="412" t="s">
        <v>197</v>
      </c>
      <c r="HS198" s="412" t="s">
        <v>197</v>
      </c>
      <c r="HT198" s="412" t="s">
        <v>197</v>
      </c>
      <c r="HU198" s="411">
        <v>20</v>
      </c>
      <c r="HV198" s="411">
        <v>29.8</v>
      </c>
      <c r="HW198" s="411">
        <v>29.2</v>
      </c>
      <c r="HX198" s="412" t="s">
        <v>197</v>
      </c>
      <c r="HY198" s="412" t="s">
        <v>197</v>
      </c>
      <c r="HZ198" s="412" t="s">
        <v>197</v>
      </c>
      <c r="IA198" s="412" t="s">
        <v>197</v>
      </c>
      <c r="IB198" s="412" t="s">
        <v>197</v>
      </c>
      <c r="IC198" s="412" t="s">
        <v>197</v>
      </c>
      <c r="ID198" s="411">
        <v>16.899999999999999</v>
      </c>
      <c r="IE198" s="412" t="s">
        <v>197</v>
      </c>
      <c r="IF198" s="412" t="s">
        <v>197</v>
      </c>
      <c r="IG198" s="412" t="s">
        <v>197</v>
      </c>
      <c r="IH198" s="411">
        <v>64.599999999999994</v>
      </c>
      <c r="II198" s="412" t="s">
        <v>197</v>
      </c>
      <c r="IJ198" s="412" t="s">
        <v>197</v>
      </c>
      <c r="IK198" s="412" t="s">
        <v>197</v>
      </c>
      <c r="IL198" s="412" t="s">
        <v>197</v>
      </c>
      <c r="IM198" s="412" t="s">
        <v>197</v>
      </c>
      <c r="IN198" s="412" t="s">
        <v>197</v>
      </c>
      <c r="IO198" s="412" t="s">
        <v>197</v>
      </c>
      <c r="IP198" s="412" t="s">
        <v>197</v>
      </c>
      <c r="IQ198" s="412" t="s">
        <v>197</v>
      </c>
      <c r="IR198" s="412" t="s">
        <v>197</v>
      </c>
      <c r="IS198" s="412" t="s">
        <v>197</v>
      </c>
      <c r="IT198" s="412" t="s">
        <v>197</v>
      </c>
      <c r="IU198" s="412" t="s">
        <v>197</v>
      </c>
      <c r="IV198" s="412" t="s">
        <v>197</v>
      </c>
      <c r="IW198" s="412" t="s">
        <v>197</v>
      </c>
      <c r="IX198" s="412" t="s">
        <v>197</v>
      </c>
      <c r="IY198" s="412" t="s">
        <v>197</v>
      </c>
      <c r="IZ198" s="412" t="s">
        <v>197</v>
      </c>
      <c r="JA198" s="412" t="s">
        <v>197</v>
      </c>
      <c r="JB198" s="412" t="s">
        <v>197</v>
      </c>
      <c r="JC198" s="412" t="s">
        <v>197</v>
      </c>
      <c r="JD198" s="412" t="s">
        <v>197</v>
      </c>
      <c r="JE198" s="412" t="s">
        <v>197</v>
      </c>
      <c r="JF198" s="49" t="s">
        <v>87</v>
      </c>
      <c r="JG198" s="49" t="s">
        <v>87</v>
      </c>
      <c r="JH198" s="49" t="s">
        <v>87</v>
      </c>
      <c r="JI198" s="49" t="s">
        <v>87</v>
      </c>
      <c r="JJ198" s="49">
        <v>47.7</v>
      </c>
      <c r="JK198" s="49">
        <v>52.8</v>
      </c>
      <c r="JL198" s="49">
        <v>65.599999999999994</v>
      </c>
      <c r="JM198" s="49">
        <v>72.099999999999994</v>
      </c>
      <c r="JN198" s="49">
        <v>69.400000000000006</v>
      </c>
      <c r="JO198" s="49" t="s">
        <v>87</v>
      </c>
    </row>
    <row r="199" spans="1:275">
      <c r="A199" s="45"/>
      <c r="B199" s="46" t="s">
        <v>1915</v>
      </c>
      <c r="C199" s="300" t="s">
        <v>1412</v>
      </c>
      <c r="D199" s="46" t="s">
        <v>112</v>
      </c>
      <c r="E199" s="300" t="s">
        <v>24</v>
      </c>
      <c r="F199" s="47" t="s">
        <v>197</v>
      </c>
      <c r="G199" s="47" t="s">
        <v>197</v>
      </c>
      <c r="H199" s="411">
        <v>89.6</v>
      </c>
      <c r="I199" s="411">
        <v>83.8</v>
      </c>
      <c r="J199" s="411">
        <v>95.3</v>
      </c>
      <c r="K199" s="412" t="s">
        <v>197</v>
      </c>
      <c r="L199" s="412" t="s">
        <v>197</v>
      </c>
      <c r="M199" s="412" t="s">
        <v>197</v>
      </c>
      <c r="N199" s="411">
        <v>109</v>
      </c>
      <c r="O199" s="412" t="s">
        <v>197</v>
      </c>
      <c r="P199" s="412" t="s">
        <v>197</v>
      </c>
      <c r="Q199" s="412" t="s">
        <v>197</v>
      </c>
      <c r="R199" s="411">
        <v>42.2</v>
      </c>
      <c r="S199" s="411">
        <v>74.7</v>
      </c>
      <c r="T199" s="412" t="s">
        <v>197</v>
      </c>
      <c r="U199" s="412" t="s">
        <v>197</v>
      </c>
      <c r="V199" s="412" t="s">
        <v>197</v>
      </c>
      <c r="W199" s="412" t="s">
        <v>197</v>
      </c>
      <c r="X199" s="412" t="s">
        <v>197</v>
      </c>
      <c r="Y199" s="412" t="s">
        <v>197</v>
      </c>
      <c r="Z199" s="412" t="s">
        <v>197</v>
      </c>
      <c r="AA199" s="412" t="s">
        <v>197</v>
      </c>
      <c r="AB199" s="412" t="s">
        <v>197</v>
      </c>
      <c r="AC199" s="412" t="s">
        <v>197</v>
      </c>
      <c r="AD199" s="412" t="s">
        <v>197</v>
      </c>
      <c r="AE199" s="412" t="s">
        <v>197</v>
      </c>
      <c r="AF199" s="412" t="s">
        <v>197</v>
      </c>
      <c r="AG199" s="412" t="s">
        <v>197</v>
      </c>
      <c r="AH199" s="411">
        <v>78.900000000000006</v>
      </c>
      <c r="AI199" s="412" t="s">
        <v>197</v>
      </c>
      <c r="AJ199" s="412" t="s">
        <v>197</v>
      </c>
      <c r="AK199" s="412" t="s">
        <v>197</v>
      </c>
      <c r="AL199" s="412" t="s">
        <v>197</v>
      </c>
      <c r="AM199" s="412" t="s">
        <v>197</v>
      </c>
      <c r="AN199" s="412" t="s">
        <v>197</v>
      </c>
      <c r="AO199" s="412" t="s">
        <v>197</v>
      </c>
      <c r="AP199" s="412" t="s">
        <v>197</v>
      </c>
      <c r="AQ199" s="412" t="s">
        <v>197</v>
      </c>
      <c r="AR199" s="412" t="s">
        <v>197</v>
      </c>
      <c r="AS199" s="412" t="s">
        <v>197</v>
      </c>
      <c r="AT199" s="412" t="s">
        <v>197</v>
      </c>
      <c r="AU199" s="412" t="s">
        <v>197</v>
      </c>
      <c r="AV199" s="412" t="s">
        <v>197</v>
      </c>
      <c r="AW199" s="412" t="s">
        <v>197</v>
      </c>
      <c r="AX199" s="412" t="s">
        <v>197</v>
      </c>
      <c r="AY199" s="412" t="s">
        <v>197</v>
      </c>
      <c r="AZ199" s="411">
        <v>89.3</v>
      </c>
      <c r="BA199" s="411">
        <v>77.7</v>
      </c>
      <c r="BB199" s="411">
        <v>78.2</v>
      </c>
      <c r="BC199" s="411">
        <v>118.5</v>
      </c>
      <c r="BD199" s="411">
        <v>60.3</v>
      </c>
      <c r="BE199" s="411">
        <v>74.400000000000006</v>
      </c>
      <c r="BF199" s="411">
        <v>105.7</v>
      </c>
      <c r="BG199" s="411">
        <v>89</v>
      </c>
      <c r="BH199" s="411">
        <v>90.2</v>
      </c>
      <c r="BI199" s="411">
        <v>47.4</v>
      </c>
      <c r="BJ199" s="411">
        <v>27.9</v>
      </c>
      <c r="BK199" s="411">
        <v>37.799999999999997</v>
      </c>
      <c r="BL199" s="412" t="s">
        <v>197</v>
      </c>
      <c r="BM199" s="412" t="s">
        <v>197</v>
      </c>
      <c r="BN199" s="412" t="s">
        <v>197</v>
      </c>
      <c r="BO199" s="412" t="s">
        <v>197</v>
      </c>
      <c r="BP199" s="412" t="s">
        <v>197</v>
      </c>
      <c r="BQ199" s="412" t="s">
        <v>197</v>
      </c>
      <c r="BR199" s="412" t="s">
        <v>197</v>
      </c>
      <c r="BS199" s="412" t="s">
        <v>197</v>
      </c>
      <c r="BT199" s="412" t="s">
        <v>197</v>
      </c>
      <c r="BU199" s="412" t="s">
        <v>197</v>
      </c>
      <c r="BV199" s="412" t="s">
        <v>197</v>
      </c>
      <c r="BW199" s="412" t="s">
        <v>197</v>
      </c>
      <c r="BX199" s="412" t="s">
        <v>197</v>
      </c>
      <c r="BY199" s="412" t="s">
        <v>197</v>
      </c>
      <c r="BZ199" s="412" t="s">
        <v>197</v>
      </c>
      <c r="CA199" s="412" t="s">
        <v>197</v>
      </c>
      <c r="CB199" s="412" t="s">
        <v>197</v>
      </c>
      <c r="CC199" s="412" t="s">
        <v>197</v>
      </c>
      <c r="CD199" s="412" t="s">
        <v>197</v>
      </c>
      <c r="CE199" s="412" t="s">
        <v>197</v>
      </c>
      <c r="CF199" s="412" t="s">
        <v>197</v>
      </c>
      <c r="CG199" s="412" t="s">
        <v>197</v>
      </c>
      <c r="CH199" s="412" t="s">
        <v>197</v>
      </c>
      <c r="CI199" s="412" t="s">
        <v>197</v>
      </c>
      <c r="CJ199" s="412" t="s">
        <v>197</v>
      </c>
      <c r="CK199" s="412" t="s">
        <v>197</v>
      </c>
      <c r="CL199" s="412" t="s">
        <v>197</v>
      </c>
      <c r="CM199" s="412" t="s">
        <v>197</v>
      </c>
      <c r="CN199" s="412" t="s">
        <v>197</v>
      </c>
      <c r="CO199" s="412" t="s">
        <v>197</v>
      </c>
      <c r="CP199" s="412" t="s">
        <v>197</v>
      </c>
      <c r="CQ199" s="412" t="s">
        <v>197</v>
      </c>
      <c r="CR199" s="412" t="s">
        <v>197</v>
      </c>
      <c r="CS199" s="412" t="s">
        <v>197</v>
      </c>
      <c r="CT199" s="412" t="s">
        <v>197</v>
      </c>
      <c r="CU199" s="412" t="s">
        <v>197</v>
      </c>
      <c r="CV199" s="412" t="s">
        <v>197</v>
      </c>
      <c r="CW199" s="412" t="s">
        <v>197</v>
      </c>
      <c r="CX199" s="412" t="s">
        <v>197</v>
      </c>
      <c r="CY199" s="412" t="s">
        <v>197</v>
      </c>
      <c r="CZ199" s="412" t="s">
        <v>197</v>
      </c>
      <c r="DA199" s="412" t="s">
        <v>197</v>
      </c>
      <c r="DB199" s="412" t="s">
        <v>197</v>
      </c>
      <c r="DC199" s="412" t="s">
        <v>197</v>
      </c>
      <c r="DD199" s="412" t="s">
        <v>197</v>
      </c>
      <c r="DE199" s="412" t="s">
        <v>197</v>
      </c>
      <c r="DF199" s="412" t="s">
        <v>197</v>
      </c>
      <c r="DG199" s="412" t="s">
        <v>197</v>
      </c>
      <c r="DH199" s="412" t="s">
        <v>197</v>
      </c>
      <c r="DI199" s="412" t="s">
        <v>197</v>
      </c>
      <c r="DJ199" s="412" t="s">
        <v>197</v>
      </c>
      <c r="DK199" s="412" t="s">
        <v>197</v>
      </c>
      <c r="DL199" s="412" t="s">
        <v>197</v>
      </c>
      <c r="DM199" s="412" t="s">
        <v>197</v>
      </c>
      <c r="DN199" s="412" t="s">
        <v>197</v>
      </c>
      <c r="DO199" s="412" t="s">
        <v>197</v>
      </c>
      <c r="DP199" s="412" t="s">
        <v>197</v>
      </c>
      <c r="DQ199" s="412" t="s">
        <v>197</v>
      </c>
      <c r="DR199" s="412" t="s">
        <v>197</v>
      </c>
      <c r="DS199" s="412" t="s">
        <v>197</v>
      </c>
      <c r="DT199" s="412" t="s">
        <v>197</v>
      </c>
      <c r="DU199" s="412" t="s">
        <v>197</v>
      </c>
      <c r="DV199" s="412" t="s">
        <v>197</v>
      </c>
      <c r="DW199" s="412" t="s">
        <v>197</v>
      </c>
      <c r="DX199" s="412" t="s">
        <v>197</v>
      </c>
      <c r="DY199" s="412" t="s">
        <v>197</v>
      </c>
      <c r="DZ199" s="412" t="s">
        <v>197</v>
      </c>
      <c r="EA199" s="412" t="s">
        <v>197</v>
      </c>
      <c r="EB199" s="412" t="s">
        <v>197</v>
      </c>
      <c r="EC199" s="412" t="s">
        <v>197</v>
      </c>
      <c r="ED199" s="412" t="s">
        <v>197</v>
      </c>
      <c r="EE199" s="412" t="s">
        <v>197</v>
      </c>
      <c r="EF199" s="412" t="s">
        <v>197</v>
      </c>
      <c r="EG199" s="412" t="s">
        <v>197</v>
      </c>
      <c r="EH199" s="412" t="s">
        <v>197</v>
      </c>
      <c r="EI199" s="412" t="s">
        <v>197</v>
      </c>
      <c r="EJ199" s="412" t="s">
        <v>197</v>
      </c>
      <c r="EK199" s="412" t="s">
        <v>197</v>
      </c>
      <c r="EL199" s="412" t="s">
        <v>197</v>
      </c>
      <c r="EM199" s="412" t="s">
        <v>197</v>
      </c>
      <c r="EN199" s="412" t="s">
        <v>197</v>
      </c>
      <c r="EO199" s="412" t="s">
        <v>197</v>
      </c>
      <c r="EP199" s="412" t="s">
        <v>197</v>
      </c>
      <c r="EQ199" s="412" t="s">
        <v>197</v>
      </c>
      <c r="ER199" s="412" t="s">
        <v>197</v>
      </c>
      <c r="ES199" s="412" t="s">
        <v>197</v>
      </c>
      <c r="ET199" s="412" t="s">
        <v>197</v>
      </c>
      <c r="EU199" s="412" t="s">
        <v>197</v>
      </c>
      <c r="EV199" s="411">
        <v>70.3</v>
      </c>
      <c r="EW199" s="411">
        <v>59.2</v>
      </c>
      <c r="EX199" s="411">
        <v>62.8</v>
      </c>
      <c r="EY199" s="412" t="s">
        <v>197</v>
      </c>
      <c r="EZ199" s="411">
        <v>48.9</v>
      </c>
      <c r="FA199" s="411">
        <v>46.2</v>
      </c>
      <c r="FB199" s="411">
        <v>47.3</v>
      </c>
      <c r="FC199" s="412" t="s">
        <v>197</v>
      </c>
      <c r="FD199" s="411">
        <v>61.3</v>
      </c>
      <c r="FE199" s="411">
        <v>54.5</v>
      </c>
      <c r="FF199" s="411">
        <v>57.4</v>
      </c>
      <c r="FG199" s="412" t="s">
        <v>197</v>
      </c>
      <c r="FH199" s="412" t="s">
        <v>197</v>
      </c>
      <c r="FI199" s="412" t="s">
        <v>197</v>
      </c>
      <c r="FJ199" s="412" t="s">
        <v>197</v>
      </c>
      <c r="FK199" s="412" t="s">
        <v>197</v>
      </c>
      <c r="FL199" s="412" t="s">
        <v>197</v>
      </c>
      <c r="FM199" s="411">
        <v>44.7</v>
      </c>
      <c r="FN199" s="411">
        <v>67</v>
      </c>
      <c r="FO199" s="411">
        <v>54</v>
      </c>
      <c r="FP199" s="412" t="s">
        <v>197</v>
      </c>
      <c r="FQ199" s="412" t="s">
        <v>197</v>
      </c>
      <c r="FR199" s="412" t="s">
        <v>197</v>
      </c>
      <c r="FS199" s="411">
        <v>40.799999999999997</v>
      </c>
      <c r="FT199" s="411">
        <v>88.9</v>
      </c>
      <c r="FU199" s="411">
        <v>59</v>
      </c>
      <c r="FV199" s="412" t="s">
        <v>197</v>
      </c>
      <c r="FW199" s="412" t="s">
        <v>197</v>
      </c>
      <c r="FX199" s="411">
        <v>170.9</v>
      </c>
      <c r="FY199" s="411">
        <v>66.2</v>
      </c>
      <c r="FZ199" s="411">
        <v>67.3</v>
      </c>
      <c r="GA199" s="411">
        <v>69.5</v>
      </c>
      <c r="GB199" s="411">
        <v>89.9</v>
      </c>
      <c r="GC199" s="411">
        <v>85.9</v>
      </c>
      <c r="GD199" s="412" t="s">
        <v>197</v>
      </c>
      <c r="GE199" s="412" t="s">
        <v>197</v>
      </c>
      <c r="GF199" s="412" t="s">
        <v>197</v>
      </c>
      <c r="GG199" s="412" t="s">
        <v>197</v>
      </c>
      <c r="GH199" s="412" t="s">
        <v>197</v>
      </c>
      <c r="GI199" s="412" t="s">
        <v>197</v>
      </c>
      <c r="GJ199" s="412" t="s">
        <v>197</v>
      </c>
      <c r="GK199" s="412" t="s">
        <v>197</v>
      </c>
      <c r="GL199" s="412" t="s">
        <v>197</v>
      </c>
      <c r="GM199" s="412" t="s">
        <v>197</v>
      </c>
      <c r="GN199" s="412" t="s">
        <v>197</v>
      </c>
      <c r="GO199" s="412" t="s">
        <v>197</v>
      </c>
      <c r="GP199" s="412" t="s">
        <v>197</v>
      </c>
      <c r="GQ199" s="412" t="s">
        <v>197</v>
      </c>
      <c r="GR199" s="412" t="s">
        <v>197</v>
      </c>
      <c r="GS199" s="412" t="s">
        <v>197</v>
      </c>
      <c r="GT199" s="412" t="s">
        <v>197</v>
      </c>
      <c r="GU199" s="412" t="s">
        <v>197</v>
      </c>
      <c r="GV199" s="412" t="s">
        <v>197</v>
      </c>
      <c r="GW199" s="412" t="s">
        <v>197</v>
      </c>
      <c r="GX199" s="412" t="s">
        <v>197</v>
      </c>
      <c r="GY199" s="412" t="s">
        <v>197</v>
      </c>
      <c r="GZ199" s="412" t="s">
        <v>197</v>
      </c>
      <c r="HA199" s="412" t="s">
        <v>197</v>
      </c>
      <c r="HB199" s="412" t="s">
        <v>197</v>
      </c>
      <c r="HC199" s="412" t="s">
        <v>197</v>
      </c>
      <c r="HD199" s="412" t="s">
        <v>197</v>
      </c>
      <c r="HE199" s="412" t="s">
        <v>197</v>
      </c>
      <c r="HF199" s="412" t="s">
        <v>197</v>
      </c>
      <c r="HG199" s="412" t="s">
        <v>197</v>
      </c>
      <c r="HH199" s="412" t="s">
        <v>197</v>
      </c>
      <c r="HI199" s="412" t="s">
        <v>197</v>
      </c>
      <c r="HJ199" s="412" t="s">
        <v>197</v>
      </c>
      <c r="HK199" s="412" t="s">
        <v>197</v>
      </c>
      <c r="HL199" s="412" t="s">
        <v>197</v>
      </c>
      <c r="HM199" s="412" t="s">
        <v>197</v>
      </c>
      <c r="HN199" s="412" t="s">
        <v>197</v>
      </c>
      <c r="HO199" s="412" t="s">
        <v>197</v>
      </c>
      <c r="HP199" s="412" t="s">
        <v>197</v>
      </c>
      <c r="HQ199" s="412" t="s">
        <v>197</v>
      </c>
      <c r="HR199" s="412" t="s">
        <v>197</v>
      </c>
      <c r="HS199" s="412" t="s">
        <v>197</v>
      </c>
      <c r="HT199" s="412" t="s">
        <v>197</v>
      </c>
      <c r="HU199" s="411">
        <v>138.30000000000001</v>
      </c>
      <c r="HV199" s="411">
        <v>68.900000000000006</v>
      </c>
      <c r="HW199" s="411">
        <v>73.3</v>
      </c>
      <c r="HX199" s="412" t="s">
        <v>197</v>
      </c>
      <c r="HY199" s="412" t="s">
        <v>197</v>
      </c>
      <c r="HZ199" s="412" t="s">
        <v>197</v>
      </c>
      <c r="IA199" s="412" t="s">
        <v>197</v>
      </c>
      <c r="IB199" s="412" t="s">
        <v>197</v>
      </c>
      <c r="IC199" s="412" t="s">
        <v>197</v>
      </c>
      <c r="ID199" s="412" t="s">
        <v>197</v>
      </c>
      <c r="IE199" s="412" t="s">
        <v>197</v>
      </c>
      <c r="IF199" s="412" t="s">
        <v>197</v>
      </c>
      <c r="IG199" s="412" t="s">
        <v>197</v>
      </c>
      <c r="IH199" s="411">
        <v>81.599999999999994</v>
      </c>
      <c r="II199" s="412" t="s">
        <v>197</v>
      </c>
      <c r="IJ199" s="412" t="s">
        <v>197</v>
      </c>
      <c r="IK199" s="412" t="s">
        <v>197</v>
      </c>
      <c r="IL199" s="412" t="s">
        <v>197</v>
      </c>
      <c r="IM199" s="412" t="s">
        <v>197</v>
      </c>
      <c r="IN199" s="412" t="s">
        <v>197</v>
      </c>
      <c r="IO199" s="412" t="s">
        <v>197</v>
      </c>
      <c r="IP199" s="412" t="s">
        <v>197</v>
      </c>
      <c r="IQ199" s="412" t="s">
        <v>197</v>
      </c>
      <c r="IR199" s="412" t="s">
        <v>197</v>
      </c>
      <c r="IS199" s="412" t="s">
        <v>197</v>
      </c>
      <c r="IT199" s="412" t="s">
        <v>197</v>
      </c>
      <c r="IU199" s="412" t="s">
        <v>197</v>
      </c>
      <c r="IV199" s="412" t="s">
        <v>197</v>
      </c>
      <c r="IW199" s="412" t="s">
        <v>197</v>
      </c>
      <c r="IX199" s="412" t="s">
        <v>197</v>
      </c>
      <c r="IY199" s="412" t="s">
        <v>197</v>
      </c>
      <c r="IZ199" s="412" t="s">
        <v>197</v>
      </c>
      <c r="JA199" s="412" t="s">
        <v>197</v>
      </c>
      <c r="JB199" s="412" t="s">
        <v>197</v>
      </c>
      <c r="JC199" s="412" t="s">
        <v>197</v>
      </c>
      <c r="JD199" s="412" t="s">
        <v>197</v>
      </c>
      <c r="JE199" s="412" t="s">
        <v>197</v>
      </c>
      <c r="JF199" s="49" t="s">
        <v>87</v>
      </c>
      <c r="JG199" s="49" t="s">
        <v>87</v>
      </c>
      <c r="JH199" s="49" t="s">
        <v>87</v>
      </c>
      <c r="JI199" s="49">
        <v>68.7</v>
      </c>
      <c r="JJ199" s="49">
        <v>105.9</v>
      </c>
      <c r="JK199" s="49">
        <v>87.4</v>
      </c>
      <c r="JL199" s="49">
        <v>71.8</v>
      </c>
      <c r="JM199" s="49">
        <v>111.6</v>
      </c>
      <c r="JN199" s="49">
        <v>99.1</v>
      </c>
      <c r="JO199" s="49" t="s">
        <v>87</v>
      </c>
    </row>
    <row r="200" spans="1:275">
      <c r="A200" s="45"/>
      <c r="B200" s="46" t="s">
        <v>1916</v>
      </c>
      <c r="C200" s="300" t="s">
        <v>1413</v>
      </c>
      <c r="D200" s="46" t="s">
        <v>112</v>
      </c>
      <c r="E200" s="300" t="s">
        <v>24</v>
      </c>
      <c r="F200" s="47" t="s">
        <v>197</v>
      </c>
      <c r="G200" s="47" t="s">
        <v>197</v>
      </c>
      <c r="H200" s="411">
        <v>137.30000000000001</v>
      </c>
      <c r="I200" s="411">
        <v>131.80000000000001</v>
      </c>
      <c r="J200" s="411">
        <v>121.2</v>
      </c>
      <c r="K200" s="411">
        <v>72.099999999999994</v>
      </c>
      <c r="L200" s="411">
        <v>122.1</v>
      </c>
      <c r="M200" s="411">
        <v>109</v>
      </c>
      <c r="N200" s="411">
        <v>81.099999999999994</v>
      </c>
      <c r="O200" s="412" t="s">
        <v>197</v>
      </c>
      <c r="P200" s="411">
        <v>111.4</v>
      </c>
      <c r="Q200" s="412" t="s">
        <v>197</v>
      </c>
      <c r="R200" s="411">
        <v>111.3</v>
      </c>
      <c r="S200" s="411">
        <v>105.3</v>
      </c>
      <c r="T200" s="411">
        <v>154.4</v>
      </c>
      <c r="U200" s="412" t="s">
        <v>197</v>
      </c>
      <c r="V200" s="411">
        <v>144.19999999999999</v>
      </c>
      <c r="W200" s="411">
        <v>126.6</v>
      </c>
      <c r="X200" s="412" t="s">
        <v>197</v>
      </c>
      <c r="Y200" s="411">
        <v>175</v>
      </c>
      <c r="Z200" s="411">
        <v>52.1</v>
      </c>
      <c r="AA200" s="411">
        <v>116</v>
      </c>
      <c r="AB200" s="411">
        <v>115.1</v>
      </c>
      <c r="AC200" s="412" t="s">
        <v>197</v>
      </c>
      <c r="AD200" s="411">
        <v>247.1</v>
      </c>
      <c r="AE200" s="411">
        <v>58.7</v>
      </c>
      <c r="AF200" s="411">
        <v>67.900000000000006</v>
      </c>
      <c r="AG200" s="411">
        <v>486.7</v>
      </c>
      <c r="AH200" s="411">
        <v>189.7</v>
      </c>
      <c r="AI200" s="412" t="s">
        <v>197</v>
      </c>
      <c r="AJ200" s="412" t="s">
        <v>197</v>
      </c>
      <c r="AK200" s="412" t="s">
        <v>197</v>
      </c>
      <c r="AL200" s="412" t="s">
        <v>197</v>
      </c>
      <c r="AM200" s="412" t="s">
        <v>197</v>
      </c>
      <c r="AN200" s="412" t="s">
        <v>197</v>
      </c>
      <c r="AO200" s="412" t="s">
        <v>197</v>
      </c>
      <c r="AP200" s="412" t="s">
        <v>197</v>
      </c>
      <c r="AQ200" s="411">
        <v>208</v>
      </c>
      <c r="AR200" s="411">
        <v>40.799999999999997</v>
      </c>
      <c r="AS200" s="412" t="s">
        <v>197</v>
      </c>
      <c r="AT200" s="411">
        <v>130.5</v>
      </c>
      <c r="AU200" s="412" t="s">
        <v>197</v>
      </c>
      <c r="AV200" s="411">
        <v>89.9</v>
      </c>
      <c r="AW200" s="412" t="s">
        <v>197</v>
      </c>
      <c r="AX200" s="412" t="s">
        <v>197</v>
      </c>
      <c r="AY200" s="412" t="s">
        <v>197</v>
      </c>
      <c r="AZ200" s="411">
        <v>149.69999999999999</v>
      </c>
      <c r="BA200" s="411">
        <v>161</v>
      </c>
      <c r="BB200" s="411">
        <v>160.5</v>
      </c>
      <c r="BC200" s="411">
        <v>95.3</v>
      </c>
      <c r="BD200" s="411">
        <v>102.4</v>
      </c>
      <c r="BE200" s="411">
        <v>100.8</v>
      </c>
      <c r="BF200" s="411">
        <v>120.4</v>
      </c>
      <c r="BG200" s="411">
        <v>113.5</v>
      </c>
      <c r="BH200" s="411">
        <v>114</v>
      </c>
      <c r="BI200" s="411">
        <v>129.30000000000001</v>
      </c>
      <c r="BJ200" s="411">
        <v>110.5</v>
      </c>
      <c r="BK200" s="411">
        <v>120.2</v>
      </c>
      <c r="BL200" s="411">
        <v>22.9</v>
      </c>
      <c r="BM200" s="411">
        <v>33.9</v>
      </c>
      <c r="BN200" s="411">
        <v>30.9</v>
      </c>
      <c r="BO200" s="412" t="s">
        <v>197</v>
      </c>
      <c r="BP200" s="412" t="s">
        <v>197</v>
      </c>
      <c r="BQ200" s="412" t="s">
        <v>197</v>
      </c>
      <c r="BR200" s="412" t="s">
        <v>197</v>
      </c>
      <c r="BS200" s="412" t="s">
        <v>197</v>
      </c>
      <c r="BT200" s="412" t="s">
        <v>197</v>
      </c>
      <c r="BU200" s="412" t="s">
        <v>197</v>
      </c>
      <c r="BV200" s="412" t="s">
        <v>197</v>
      </c>
      <c r="BW200" s="412" t="s">
        <v>197</v>
      </c>
      <c r="BX200" s="412" t="s">
        <v>197</v>
      </c>
      <c r="BY200" s="412" t="s">
        <v>197</v>
      </c>
      <c r="BZ200" s="412" t="s">
        <v>197</v>
      </c>
      <c r="CA200" s="412" t="s">
        <v>197</v>
      </c>
      <c r="CB200" s="412" t="s">
        <v>197</v>
      </c>
      <c r="CC200" s="412" t="s">
        <v>197</v>
      </c>
      <c r="CD200" s="412" t="s">
        <v>197</v>
      </c>
      <c r="CE200" s="412" t="s">
        <v>197</v>
      </c>
      <c r="CF200" s="412" t="s">
        <v>197</v>
      </c>
      <c r="CG200" s="412" t="s">
        <v>197</v>
      </c>
      <c r="CH200" s="412" t="s">
        <v>197</v>
      </c>
      <c r="CI200" s="412" t="s">
        <v>197</v>
      </c>
      <c r="CJ200" s="411">
        <v>270.10000000000002</v>
      </c>
      <c r="CK200" s="411">
        <v>312.10000000000002</v>
      </c>
      <c r="CL200" s="411">
        <v>294.39999999999998</v>
      </c>
      <c r="CM200" s="412" t="s">
        <v>197</v>
      </c>
      <c r="CN200" s="412" t="s">
        <v>197</v>
      </c>
      <c r="CO200" s="412" t="s">
        <v>197</v>
      </c>
      <c r="CP200" s="412" t="s">
        <v>197</v>
      </c>
      <c r="CQ200" s="412" t="s">
        <v>197</v>
      </c>
      <c r="CR200" s="412" t="s">
        <v>197</v>
      </c>
      <c r="CS200" s="412" t="s">
        <v>197</v>
      </c>
      <c r="CT200" s="412" t="s">
        <v>197</v>
      </c>
      <c r="CU200" s="412" t="s">
        <v>197</v>
      </c>
      <c r="CV200" s="412" t="s">
        <v>197</v>
      </c>
      <c r="CW200" s="412" t="s">
        <v>197</v>
      </c>
      <c r="CX200" s="412" t="s">
        <v>197</v>
      </c>
      <c r="CY200" s="412" t="s">
        <v>197</v>
      </c>
      <c r="CZ200" s="412" t="s">
        <v>197</v>
      </c>
      <c r="DA200" s="412" t="s">
        <v>197</v>
      </c>
      <c r="DB200" s="412" t="s">
        <v>197</v>
      </c>
      <c r="DC200" s="412" t="s">
        <v>197</v>
      </c>
      <c r="DD200" s="412" t="s">
        <v>197</v>
      </c>
      <c r="DE200" s="412" t="s">
        <v>197</v>
      </c>
      <c r="DF200" s="412" t="s">
        <v>197</v>
      </c>
      <c r="DG200" s="412" t="s">
        <v>197</v>
      </c>
      <c r="DH200" s="412" t="s">
        <v>197</v>
      </c>
      <c r="DI200" s="412" t="s">
        <v>197</v>
      </c>
      <c r="DJ200" s="412" t="s">
        <v>197</v>
      </c>
      <c r="DK200" s="412" t="s">
        <v>197</v>
      </c>
      <c r="DL200" s="412" t="s">
        <v>197</v>
      </c>
      <c r="DM200" s="411">
        <v>258.89999999999998</v>
      </c>
      <c r="DN200" s="411">
        <v>310.60000000000002</v>
      </c>
      <c r="DO200" s="411">
        <v>290.8</v>
      </c>
      <c r="DP200" s="412" t="s">
        <v>197</v>
      </c>
      <c r="DQ200" s="412" t="s">
        <v>197</v>
      </c>
      <c r="DR200" s="412" t="s">
        <v>197</v>
      </c>
      <c r="DS200" s="412" t="s">
        <v>197</v>
      </c>
      <c r="DT200" s="412" t="s">
        <v>197</v>
      </c>
      <c r="DU200" s="412" t="s">
        <v>197</v>
      </c>
      <c r="DV200" s="412" t="s">
        <v>197</v>
      </c>
      <c r="DW200" s="412" t="s">
        <v>197</v>
      </c>
      <c r="DX200" s="412" t="s">
        <v>197</v>
      </c>
      <c r="DY200" s="412" t="s">
        <v>197</v>
      </c>
      <c r="DZ200" s="412" t="s">
        <v>197</v>
      </c>
      <c r="EA200" s="412" t="s">
        <v>197</v>
      </c>
      <c r="EB200" s="412" t="s">
        <v>197</v>
      </c>
      <c r="EC200" s="412" t="s">
        <v>197</v>
      </c>
      <c r="ED200" s="412" t="s">
        <v>197</v>
      </c>
      <c r="EE200" s="412" t="s">
        <v>197</v>
      </c>
      <c r="EF200" s="412" t="s">
        <v>197</v>
      </c>
      <c r="EG200" s="412" t="s">
        <v>197</v>
      </c>
      <c r="EH200" s="412" t="s">
        <v>197</v>
      </c>
      <c r="EI200" s="412" t="s">
        <v>197</v>
      </c>
      <c r="EJ200" s="412" t="s">
        <v>197</v>
      </c>
      <c r="EK200" s="412" t="s">
        <v>197</v>
      </c>
      <c r="EL200" s="412" t="s">
        <v>197</v>
      </c>
      <c r="EM200" s="412" t="s">
        <v>197</v>
      </c>
      <c r="EN200" s="412" t="s">
        <v>197</v>
      </c>
      <c r="EO200" s="412" t="s">
        <v>197</v>
      </c>
      <c r="EP200" s="412" t="s">
        <v>197</v>
      </c>
      <c r="EQ200" s="412" t="s">
        <v>197</v>
      </c>
      <c r="ER200" s="412" t="s">
        <v>197</v>
      </c>
      <c r="ES200" s="412" t="s">
        <v>197</v>
      </c>
      <c r="ET200" s="411">
        <v>217.9</v>
      </c>
      <c r="EU200" s="412" t="s">
        <v>197</v>
      </c>
      <c r="EV200" s="411">
        <v>100.7</v>
      </c>
      <c r="EW200" s="411">
        <v>87.7</v>
      </c>
      <c r="EX200" s="411">
        <v>91.8</v>
      </c>
      <c r="EY200" s="412" t="s">
        <v>197</v>
      </c>
      <c r="EZ200" s="411">
        <v>27.6</v>
      </c>
      <c r="FA200" s="411">
        <v>116.7</v>
      </c>
      <c r="FB200" s="411">
        <v>81.900000000000006</v>
      </c>
      <c r="FC200" s="411">
        <v>113.1</v>
      </c>
      <c r="FD200" s="411">
        <v>43.7</v>
      </c>
      <c r="FE200" s="411">
        <v>130.80000000000001</v>
      </c>
      <c r="FF200" s="411">
        <v>93.8</v>
      </c>
      <c r="FG200" s="411">
        <v>63.5</v>
      </c>
      <c r="FH200" s="411">
        <v>25.5</v>
      </c>
      <c r="FI200" s="411">
        <v>52.4</v>
      </c>
      <c r="FJ200" s="411">
        <v>64.400000000000006</v>
      </c>
      <c r="FK200" s="411">
        <v>42.9</v>
      </c>
      <c r="FL200" s="411">
        <v>52.5</v>
      </c>
      <c r="FM200" s="411">
        <v>116.6</v>
      </c>
      <c r="FN200" s="411">
        <v>101.6</v>
      </c>
      <c r="FO200" s="411">
        <v>110.3</v>
      </c>
      <c r="FP200" s="411">
        <v>18.600000000000001</v>
      </c>
      <c r="FQ200" s="411">
        <v>68.5</v>
      </c>
      <c r="FR200" s="411">
        <v>51.2</v>
      </c>
      <c r="FS200" s="411">
        <v>101.4</v>
      </c>
      <c r="FT200" s="411">
        <v>151.1</v>
      </c>
      <c r="FU200" s="411">
        <v>120.1</v>
      </c>
      <c r="FV200" s="411">
        <v>43.7</v>
      </c>
      <c r="FW200" s="411">
        <v>70.5</v>
      </c>
      <c r="FX200" s="411">
        <v>76.3</v>
      </c>
      <c r="FY200" s="411">
        <v>80.400000000000006</v>
      </c>
      <c r="FZ200" s="411">
        <v>80.3</v>
      </c>
      <c r="GA200" s="411">
        <v>100.6</v>
      </c>
      <c r="GB200" s="411">
        <v>85.3</v>
      </c>
      <c r="GC200" s="411">
        <v>88.2</v>
      </c>
      <c r="GD200" s="411">
        <v>62.8</v>
      </c>
      <c r="GE200" s="411">
        <v>81</v>
      </c>
      <c r="GF200" s="411">
        <v>69</v>
      </c>
      <c r="GG200" s="411">
        <v>147.19999999999999</v>
      </c>
      <c r="GH200" s="411">
        <v>154.4</v>
      </c>
      <c r="GI200" s="411">
        <v>154.4</v>
      </c>
      <c r="GJ200" s="411">
        <v>2633</v>
      </c>
      <c r="GK200" s="411">
        <v>1992.8</v>
      </c>
      <c r="GL200" s="411">
        <v>2239.1</v>
      </c>
      <c r="GM200" s="412" t="s">
        <v>197</v>
      </c>
      <c r="GN200" s="411">
        <v>86.1</v>
      </c>
      <c r="GO200" s="411">
        <v>54.5</v>
      </c>
      <c r="GP200" s="411">
        <v>68.7</v>
      </c>
      <c r="GQ200" s="411">
        <v>76.5</v>
      </c>
      <c r="GR200" s="411">
        <v>73.7</v>
      </c>
      <c r="GS200" s="411">
        <v>17</v>
      </c>
      <c r="GT200" s="411">
        <v>25.8</v>
      </c>
      <c r="GU200" s="411">
        <v>24</v>
      </c>
      <c r="GV200" s="412" t="s">
        <v>197</v>
      </c>
      <c r="GW200" s="412" t="s">
        <v>197</v>
      </c>
      <c r="GX200" s="412" t="s">
        <v>197</v>
      </c>
      <c r="GY200" s="411">
        <v>107.2</v>
      </c>
      <c r="GZ200" s="411">
        <v>116.9</v>
      </c>
      <c r="HA200" s="411">
        <v>112.1</v>
      </c>
      <c r="HB200" s="411">
        <v>101.4</v>
      </c>
      <c r="HC200" s="411">
        <v>92.6</v>
      </c>
      <c r="HD200" s="411">
        <v>95.3</v>
      </c>
      <c r="HE200" s="412" t="s">
        <v>197</v>
      </c>
      <c r="HF200" s="412" t="s">
        <v>197</v>
      </c>
      <c r="HG200" s="412" t="s">
        <v>197</v>
      </c>
      <c r="HH200" s="412" t="s">
        <v>197</v>
      </c>
      <c r="HI200" s="412" t="s">
        <v>197</v>
      </c>
      <c r="HJ200" s="412" t="s">
        <v>197</v>
      </c>
      <c r="HK200" s="412" t="s">
        <v>197</v>
      </c>
      <c r="HL200" s="412" t="s">
        <v>197</v>
      </c>
      <c r="HM200" s="412" t="s">
        <v>197</v>
      </c>
      <c r="HN200" s="412" t="s">
        <v>197</v>
      </c>
      <c r="HO200" s="412" t="s">
        <v>197</v>
      </c>
      <c r="HP200" s="412" t="s">
        <v>197</v>
      </c>
      <c r="HQ200" s="412" t="s">
        <v>197</v>
      </c>
      <c r="HR200" s="412" t="s">
        <v>197</v>
      </c>
      <c r="HS200" s="412" t="s">
        <v>197</v>
      </c>
      <c r="HT200" s="412" t="s">
        <v>197</v>
      </c>
      <c r="HU200" s="411">
        <v>88.9</v>
      </c>
      <c r="HV200" s="411">
        <v>75.7</v>
      </c>
      <c r="HW200" s="411">
        <v>76.5</v>
      </c>
      <c r="HX200" s="412" t="s">
        <v>197</v>
      </c>
      <c r="HY200" s="412" t="s">
        <v>197</v>
      </c>
      <c r="HZ200" s="412" t="s">
        <v>197</v>
      </c>
      <c r="IA200" s="412" t="s">
        <v>197</v>
      </c>
      <c r="IB200" s="412" t="s">
        <v>197</v>
      </c>
      <c r="IC200" s="412" t="s">
        <v>197</v>
      </c>
      <c r="ID200" s="412" t="s">
        <v>197</v>
      </c>
      <c r="IE200" s="412" t="s">
        <v>197</v>
      </c>
      <c r="IF200" s="412" t="s">
        <v>197</v>
      </c>
      <c r="IG200" s="412" t="s">
        <v>197</v>
      </c>
      <c r="IH200" s="411">
        <v>63.3</v>
      </c>
      <c r="II200" s="412" t="s">
        <v>197</v>
      </c>
      <c r="IJ200" s="412" t="s">
        <v>197</v>
      </c>
      <c r="IK200" s="412" t="s">
        <v>197</v>
      </c>
      <c r="IL200" s="412" t="s">
        <v>197</v>
      </c>
      <c r="IM200" s="412" t="s">
        <v>197</v>
      </c>
      <c r="IN200" s="412" t="s">
        <v>197</v>
      </c>
      <c r="IO200" s="412" t="s">
        <v>197</v>
      </c>
      <c r="IP200" s="412" t="s">
        <v>197</v>
      </c>
      <c r="IQ200" s="412" t="s">
        <v>197</v>
      </c>
      <c r="IR200" s="411">
        <v>325.2</v>
      </c>
      <c r="IS200" s="411">
        <v>202</v>
      </c>
      <c r="IT200" s="411">
        <v>248.2</v>
      </c>
      <c r="IU200" s="411">
        <v>105.9</v>
      </c>
      <c r="IV200" s="411">
        <v>152.30000000000001</v>
      </c>
      <c r="IW200" s="411">
        <v>142.5</v>
      </c>
      <c r="IX200" s="412" t="s">
        <v>197</v>
      </c>
      <c r="IY200" s="412" t="s">
        <v>197</v>
      </c>
      <c r="IZ200" s="412" t="s">
        <v>197</v>
      </c>
      <c r="JA200" s="412" t="s">
        <v>197</v>
      </c>
      <c r="JB200" s="412" t="s">
        <v>197</v>
      </c>
      <c r="JC200" s="411">
        <v>171.7</v>
      </c>
      <c r="JD200" s="411">
        <v>253.9</v>
      </c>
      <c r="JE200" s="411">
        <v>234.7</v>
      </c>
      <c r="JF200" s="48" t="s">
        <v>87</v>
      </c>
      <c r="JG200" s="48" t="s">
        <v>87</v>
      </c>
      <c r="JH200" s="48">
        <v>108</v>
      </c>
      <c r="JI200" s="48">
        <v>100.7</v>
      </c>
      <c r="JJ200" s="48">
        <v>84</v>
      </c>
      <c r="JK200" s="48">
        <v>100.5</v>
      </c>
      <c r="JL200" s="48">
        <v>73.5</v>
      </c>
      <c r="JM200" s="48">
        <v>85.7</v>
      </c>
      <c r="JN200" s="48">
        <v>70.8</v>
      </c>
      <c r="JO200" s="48">
        <v>381.8</v>
      </c>
    </row>
    <row r="201" spans="1:275">
      <c r="A201" s="45"/>
      <c r="B201" s="46" t="s">
        <v>1917</v>
      </c>
      <c r="C201" s="300" t="s">
        <v>1414</v>
      </c>
      <c r="D201" s="46" t="s">
        <v>112</v>
      </c>
      <c r="E201" s="300" t="s">
        <v>24</v>
      </c>
      <c r="F201" s="47" t="s">
        <v>197</v>
      </c>
      <c r="G201" s="47" t="s">
        <v>197</v>
      </c>
      <c r="H201" s="411">
        <v>59.9</v>
      </c>
      <c r="I201" s="411">
        <v>64.8</v>
      </c>
      <c r="J201" s="411">
        <v>83.9</v>
      </c>
      <c r="K201" s="412" t="s">
        <v>197</v>
      </c>
      <c r="L201" s="412" t="s">
        <v>197</v>
      </c>
      <c r="M201" s="411">
        <v>48.9</v>
      </c>
      <c r="N201" s="412" t="s">
        <v>197</v>
      </c>
      <c r="O201" s="412" t="s">
        <v>197</v>
      </c>
      <c r="P201" s="412" t="s">
        <v>197</v>
      </c>
      <c r="Q201" s="412" t="s">
        <v>197</v>
      </c>
      <c r="R201" s="411">
        <v>35</v>
      </c>
      <c r="S201" s="412" t="s">
        <v>197</v>
      </c>
      <c r="T201" s="412" t="s">
        <v>197</v>
      </c>
      <c r="U201" s="412" t="s">
        <v>197</v>
      </c>
      <c r="V201" s="412" t="s">
        <v>197</v>
      </c>
      <c r="W201" s="412" t="s">
        <v>197</v>
      </c>
      <c r="X201" s="412" t="s">
        <v>197</v>
      </c>
      <c r="Y201" s="412" t="s">
        <v>197</v>
      </c>
      <c r="Z201" s="412" t="s">
        <v>197</v>
      </c>
      <c r="AA201" s="412" t="s">
        <v>197</v>
      </c>
      <c r="AB201" s="412" t="s">
        <v>197</v>
      </c>
      <c r="AC201" s="412" t="s">
        <v>197</v>
      </c>
      <c r="AD201" s="412" t="s">
        <v>197</v>
      </c>
      <c r="AE201" s="411">
        <v>78.2</v>
      </c>
      <c r="AF201" s="411">
        <v>62.1</v>
      </c>
      <c r="AG201" s="412" t="s">
        <v>197</v>
      </c>
      <c r="AH201" s="411">
        <v>39.799999999999997</v>
      </c>
      <c r="AI201" s="412" t="s">
        <v>197</v>
      </c>
      <c r="AJ201" s="412" t="s">
        <v>197</v>
      </c>
      <c r="AK201" s="412" t="s">
        <v>197</v>
      </c>
      <c r="AL201" s="412" t="s">
        <v>197</v>
      </c>
      <c r="AM201" s="412" t="s">
        <v>197</v>
      </c>
      <c r="AN201" s="412" t="s">
        <v>197</v>
      </c>
      <c r="AO201" s="412" t="s">
        <v>197</v>
      </c>
      <c r="AP201" s="412" t="s">
        <v>197</v>
      </c>
      <c r="AQ201" s="412" t="s">
        <v>197</v>
      </c>
      <c r="AR201" s="412" t="s">
        <v>197</v>
      </c>
      <c r="AS201" s="412" t="s">
        <v>197</v>
      </c>
      <c r="AT201" s="412" t="s">
        <v>197</v>
      </c>
      <c r="AU201" s="412" t="s">
        <v>197</v>
      </c>
      <c r="AV201" s="412" t="s">
        <v>197</v>
      </c>
      <c r="AW201" s="412" t="s">
        <v>197</v>
      </c>
      <c r="AX201" s="412" t="s">
        <v>197</v>
      </c>
      <c r="AY201" s="412" t="s">
        <v>197</v>
      </c>
      <c r="AZ201" s="411">
        <v>58.3</v>
      </c>
      <c r="BA201" s="411">
        <v>59.9</v>
      </c>
      <c r="BB201" s="411">
        <v>59.9</v>
      </c>
      <c r="BC201" s="411">
        <v>78.8</v>
      </c>
      <c r="BD201" s="411">
        <v>65.8</v>
      </c>
      <c r="BE201" s="411">
        <v>68.7</v>
      </c>
      <c r="BF201" s="411">
        <v>70.3</v>
      </c>
      <c r="BG201" s="411">
        <v>71.7</v>
      </c>
      <c r="BH201" s="411">
        <v>71.599999999999994</v>
      </c>
      <c r="BI201" s="412" t="s">
        <v>197</v>
      </c>
      <c r="BJ201" s="412" t="s">
        <v>197</v>
      </c>
      <c r="BK201" s="412" t="s">
        <v>197</v>
      </c>
      <c r="BL201" s="412" t="s">
        <v>197</v>
      </c>
      <c r="BM201" s="412" t="s">
        <v>197</v>
      </c>
      <c r="BN201" s="412" t="s">
        <v>197</v>
      </c>
      <c r="BO201" s="412" t="s">
        <v>197</v>
      </c>
      <c r="BP201" s="412" t="s">
        <v>197</v>
      </c>
      <c r="BQ201" s="412" t="s">
        <v>197</v>
      </c>
      <c r="BR201" s="412" t="s">
        <v>197</v>
      </c>
      <c r="BS201" s="412" t="s">
        <v>197</v>
      </c>
      <c r="BT201" s="412" t="s">
        <v>197</v>
      </c>
      <c r="BU201" s="412" t="s">
        <v>197</v>
      </c>
      <c r="BV201" s="412" t="s">
        <v>197</v>
      </c>
      <c r="BW201" s="412" t="s">
        <v>197</v>
      </c>
      <c r="BX201" s="412" t="s">
        <v>197</v>
      </c>
      <c r="BY201" s="412" t="s">
        <v>197</v>
      </c>
      <c r="BZ201" s="412" t="s">
        <v>197</v>
      </c>
      <c r="CA201" s="412" t="s">
        <v>197</v>
      </c>
      <c r="CB201" s="412" t="s">
        <v>197</v>
      </c>
      <c r="CC201" s="412" t="s">
        <v>197</v>
      </c>
      <c r="CD201" s="412" t="s">
        <v>197</v>
      </c>
      <c r="CE201" s="412" t="s">
        <v>197</v>
      </c>
      <c r="CF201" s="412" t="s">
        <v>197</v>
      </c>
      <c r="CG201" s="412" t="s">
        <v>197</v>
      </c>
      <c r="CH201" s="412" t="s">
        <v>197</v>
      </c>
      <c r="CI201" s="412" t="s">
        <v>197</v>
      </c>
      <c r="CJ201" s="412" t="s">
        <v>197</v>
      </c>
      <c r="CK201" s="412" t="s">
        <v>197</v>
      </c>
      <c r="CL201" s="412" t="s">
        <v>197</v>
      </c>
      <c r="CM201" s="412" t="s">
        <v>197</v>
      </c>
      <c r="CN201" s="412" t="s">
        <v>197</v>
      </c>
      <c r="CO201" s="412" t="s">
        <v>197</v>
      </c>
      <c r="CP201" s="412" t="s">
        <v>197</v>
      </c>
      <c r="CQ201" s="412" t="s">
        <v>197</v>
      </c>
      <c r="CR201" s="412" t="s">
        <v>197</v>
      </c>
      <c r="CS201" s="412" t="s">
        <v>197</v>
      </c>
      <c r="CT201" s="412" t="s">
        <v>197</v>
      </c>
      <c r="CU201" s="412" t="s">
        <v>197</v>
      </c>
      <c r="CV201" s="412" t="s">
        <v>197</v>
      </c>
      <c r="CW201" s="412" t="s">
        <v>197</v>
      </c>
      <c r="CX201" s="412" t="s">
        <v>197</v>
      </c>
      <c r="CY201" s="412" t="s">
        <v>197</v>
      </c>
      <c r="CZ201" s="412" t="s">
        <v>197</v>
      </c>
      <c r="DA201" s="412" t="s">
        <v>197</v>
      </c>
      <c r="DB201" s="412" t="s">
        <v>197</v>
      </c>
      <c r="DC201" s="412" t="s">
        <v>197</v>
      </c>
      <c r="DD201" s="412" t="s">
        <v>197</v>
      </c>
      <c r="DE201" s="412" t="s">
        <v>197</v>
      </c>
      <c r="DF201" s="412" t="s">
        <v>197</v>
      </c>
      <c r="DG201" s="412" t="s">
        <v>197</v>
      </c>
      <c r="DH201" s="412" t="s">
        <v>197</v>
      </c>
      <c r="DI201" s="412" t="s">
        <v>197</v>
      </c>
      <c r="DJ201" s="412" t="s">
        <v>197</v>
      </c>
      <c r="DK201" s="412" t="s">
        <v>197</v>
      </c>
      <c r="DL201" s="412" t="s">
        <v>197</v>
      </c>
      <c r="DM201" s="412" t="s">
        <v>197</v>
      </c>
      <c r="DN201" s="412" t="s">
        <v>197</v>
      </c>
      <c r="DO201" s="412" t="s">
        <v>197</v>
      </c>
      <c r="DP201" s="412" t="s">
        <v>197</v>
      </c>
      <c r="DQ201" s="412" t="s">
        <v>197</v>
      </c>
      <c r="DR201" s="412" t="s">
        <v>197</v>
      </c>
      <c r="DS201" s="412" t="s">
        <v>197</v>
      </c>
      <c r="DT201" s="412" t="s">
        <v>197</v>
      </c>
      <c r="DU201" s="412" t="s">
        <v>197</v>
      </c>
      <c r="DV201" s="412" t="s">
        <v>197</v>
      </c>
      <c r="DW201" s="412" t="s">
        <v>197</v>
      </c>
      <c r="DX201" s="412" t="s">
        <v>197</v>
      </c>
      <c r="DY201" s="412" t="s">
        <v>197</v>
      </c>
      <c r="DZ201" s="412" t="s">
        <v>197</v>
      </c>
      <c r="EA201" s="412" t="s">
        <v>197</v>
      </c>
      <c r="EB201" s="412" t="s">
        <v>197</v>
      </c>
      <c r="EC201" s="412" t="s">
        <v>197</v>
      </c>
      <c r="ED201" s="412" t="s">
        <v>197</v>
      </c>
      <c r="EE201" s="412" t="s">
        <v>197</v>
      </c>
      <c r="EF201" s="412" t="s">
        <v>197</v>
      </c>
      <c r="EG201" s="412" t="s">
        <v>197</v>
      </c>
      <c r="EH201" s="412" t="s">
        <v>197</v>
      </c>
      <c r="EI201" s="412" t="s">
        <v>197</v>
      </c>
      <c r="EJ201" s="412" t="s">
        <v>197</v>
      </c>
      <c r="EK201" s="412" t="s">
        <v>197</v>
      </c>
      <c r="EL201" s="412" t="s">
        <v>197</v>
      </c>
      <c r="EM201" s="412" t="s">
        <v>197</v>
      </c>
      <c r="EN201" s="412" t="s">
        <v>197</v>
      </c>
      <c r="EO201" s="412" t="s">
        <v>197</v>
      </c>
      <c r="EP201" s="412" t="s">
        <v>197</v>
      </c>
      <c r="EQ201" s="412" t="s">
        <v>197</v>
      </c>
      <c r="ER201" s="412" t="s">
        <v>197</v>
      </c>
      <c r="ES201" s="412" t="s">
        <v>197</v>
      </c>
      <c r="ET201" s="412" t="s">
        <v>197</v>
      </c>
      <c r="EU201" s="412" t="s">
        <v>197</v>
      </c>
      <c r="EV201" s="411">
        <v>63.5</v>
      </c>
      <c r="EW201" s="411">
        <v>47.3</v>
      </c>
      <c r="EX201" s="411">
        <v>52.4</v>
      </c>
      <c r="EY201" s="412" t="s">
        <v>197</v>
      </c>
      <c r="EZ201" s="411">
        <v>20.7</v>
      </c>
      <c r="FA201" s="411">
        <v>102.6</v>
      </c>
      <c r="FB201" s="411">
        <v>70.5</v>
      </c>
      <c r="FC201" s="412" t="s">
        <v>197</v>
      </c>
      <c r="FD201" s="411">
        <v>45</v>
      </c>
      <c r="FE201" s="411">
        <v>98.8</v>
      </c>
      <c r="FF201" s="411">
        <v>75.900000000000006</v>
      </c>
      <c r="FG201" s="412" t="s">
        <v>197</v>
      </c>
      <c r="FH201" s="412" t="s">
        <v>197</v>
      </c>
      <c r="FI201" s="412" t="s">
        <v>197</v>
      </c>
      <c r="FJ201" s="412" t="s">
        <v>197</v>
      </c>
      <c r="FK201" s="412" t="s">
        <v>197</v>
      </c>
      <c r="FL201" s="412" t="s">
        <v>197</v>
      </c>
      <c r="FM201" s="411">
        <v>38.200000000000003</v>
      </c>
      <c r="FN201" s="411">
        <v>180.7</v>
      </c>
      <c r="FO201" s="411">
        <v>97.9</v>
      </c>
      <c r="FP201" s="411">
        <v>23.5</v>
      </c>
      <c r="FQ201" s="411">
        <v>109.8</v>
      </c>
      <c r="FR201" s="411">
        <v>80</v>
      </c>
      <c r="FS201" s="411">
        <v>36.299999999999997</v>
      </c>
      <c r="FT201" s="411">
        <v>204.7</v>
      </c>
      <c r="FU201" s="411">
        <v>99.6</v>
      </c>
      <c r="FV201" s="412" t="s">
        <v>197</v>
      </c>
      <c r="FW201" s="412" t="s">
        <v>197</v>
      </c>
      <c r="FX201" s="411">
        <v>43.3</v>
      </c>
      <c r="FY201" s="411">
        <v>68.900000000000006</v>
      </c>
      <c r="FZ201" s="411">
        <v>68.7</v>
      </c>
      <c r="GA201" s="411">
        <v>61.3</v>
      </c>
      <c r="GB201" s="411">
        <v>66.8</v>
      </c>
      <c r="GC201" s="411">
        <v>65.7</v>
      </c>
      <c r="GD201" s="412" t="s">
        <v>197</v>
      </c>
      <c r="GE201" s="412" t="s">
        <v>197</v>
      </c>
      <c r="GF201" s="412" t="s">
        <v>197</v>
      </c>
      <c r="GG201" s="411">
        <v>18.2</v>
      </c>
      <c r="GH201" s="411">
        <v>105.3</v>
      </c>
      <c r="GI201" s="411">
        <v>104.7</v>
      </c>
      <c r="GJ201" s="412" t="s">
        <v>197</v>
      </c>
      <c r="GK201" s="412" t="s">
        <v>197</v>
      </c>
      <c r="GL201" s="412" t="s">
        <v>197</v>
      </c>
      <c r="GM201" s="412" t="s">
        <v>197</v>
      </c>
      <c r="GN201" s="412" t="s">
        <v>197</v>
      </c>
      <c r="GO201" s="412" t="s">
        <v>197</v>
      </c>
      <c r="GP201" s="412" t="s">
        <v>197</v>
      </c>
      <c r="GQ201" s="412" t="s">
        <v>197</v>
      </c>
      <c r="GR201" s="412" t="s">
        <v>197</v>
      </c>
      <c r="GS201" s="412" t="s">
        <v>197</v>
      </c>
      <c r="GT201" s="412" t="s">
        <v>197</v>
      </c>
      <c r="GU201" s="412" t="s">
        <v>197</v>
      </c>
      <c r="GV201" s="412" t="s">
        <v>197</v>
      </c>
      <c r="GW201" s="412" t="s">
        <v>197</v>
      </c>
      <c r="GX201" s="412" t="s">
        <v>197</v>
      </c>
      <c r="GY201" s="412" t="s">
        <v>197</v>
      </c>
      <c r="GZ201" s="412" t="s">
        <v>197</v>
      </c>
      <c r="HA201" s="412" t="s">
        <v>197</v>
      </c>
      <c r="HB201" s="411">
        <v>52.5</v>
      </c>
      <c r="HC201" s="411">
        <v>76.7</v>
      </c>
      <c r="HD201" s="411">
        <v>69.3</v>
      </c>
      <c r="HE201" s="412" t="s">
        <v>197</v>
      </c>
      <c r="HF201" s="412" t="s">
        <v>197</v>
      </c>
      <c r="HG201" s="412" t="s">
        <v>197</v>
      </c>
      <c r="HH201" s="412" t="s">
        <v>197</v>
      </c>
      <c r="HI201" s="412" t="s">
        <v>197</v>
      </c>
      <c r="HJ201" s="412" t="s">
        <v>197</v>
      </c>
      <c r="HK201" s="412" t="s">
        <v>197</v>
      </c>
      <c r="HL201" s="412" t="s">
        <v>197</v>
      </c>
      <c r="HM201" s="412" t="s">
        <v>197</v>
      </c>
      <c r="HN201" s="412" t="s">
        <v>197</v>
      </c>
      <c r="HO201" s="412" t="s">
        <v>197</v>
      </c>
      <c r="HP201" s="412" t="s">
        <v>197</v>
      </c>
      <c r="HQ201" s="412" t="s">
        <v>197</v>
      </c>
      <c r="HR201" s="412" t="s">
        <v>197</v>
      </c>
      <c r="HS201" s="412" t="s">
        <v>197</v>
      </c>
      <c r="HT201" s="412" t="s">
        <v>197</v>
      </c>
      <c r="HU201" s="411">
        <v>72.599999999999994</v>
      </c>
      <c r="HV201" s="411">
        <v>58.2</v>
      </c>
      <c r="HW201" s="411">
        <v>59.1</v>
      </c>
      <c r="HX201" s="412" t="s">
        <v>197</v>
      </c>
      <c r="HY201" s="412" t="s">
        <v>197</v>
      </c>
      <c r="HZ201" s="412" t="s">
        <v>197</v>
      </c>
      <c r="IA201" s="412" t="s">
        <v>197</v>
      </c>
      <c r="IB201" s="412" t="s">
        <v>197</v>
      </c>
      <c r="IC201" s="412" t="s">
        <v>197</v>
      </c>
      <c r="ID201" s="411">
        <v>13.7</v>
      </c>
      <c r="IE201" s="412" t="s">
        <v>197</v>
      </c>
      <c r="IF201" s="412" t="s">
        <v>197</v>
      </c>
      <c r="IG201" s="412" t="s">
        <v>197</v>
      </c>
      <c r="IH201" s="411">
        <v>65.8</v>
      </c>
      <c r="II201" s="412" t="s">
        <v>197</v>
      </c>
      <c r="IJ201" s="412" t="s">
        <v>197</v>
      </c>
      <c r="IK201" s="412" t="s">
        <v>197</v>
      </c>
      <c r="IL201" s="412" t="s">
        <v>197</v>
      </c>
      <c r="IM201" s="412" t="s">
        <v>197</v>
      </c>
      <c r="IN201" s="412" t="s">
        <v>197</v>
      </c>
      <c r="IO201" s="412" t="s">
        <v>197</v>
      </c>
      <c r="IP201" s="412" t="s">
        <v>197</v>
      </c>
      <c r="IQ201" s="412" t="s">
        <v>197</v>
      </c>
      <c r="IR201" s="412" t="s">
        <v>197</v>
      </c>
      <c r="IS201" s="412" t="s">
        <v>197</v>
      </c>
      <c r="IT201" s="412" t="s">
        <v>197</v>
      </c>
      <c r="IU201" s="412" t="s">
        <v>197</v>
      </c>
      <c r="IV201" s="412" t="s">
        <v>197</v>
      </c>
      <c r="IW201" s="412" t="s">
        <v>197</v>
      </c>
      <c r="IX201" s="412" t="s">
        <v>197</v>
      </c>
      <c r="IY201" s="412" t="s">
        <v>197</v>
      </c>
      <c r="IZ201" s="412" t="s">
        <v>197</v>
      </c>
      <c r="JA201" s="412" t="s">
        <v>197</v>
      </c>
      <c r="JB201" s="412" t="s">
        <v>197</v>
      </c>
      <c r="JC201" s="412" t="s">
        <v>197</v>
      </c>
      <c r="JD201" s="412" t="s">
        <v>197</v>
      </c>
      <c r="JE201" s="412" t="s">
        <v>197</v>
      </c>
      <c r="JF201" s="49" t="s">
        <v>87</v>
      </c>
      <c r="JG201" s="49" t="s">
        <v>87</v>
      </c>
      <c r="JH201" s="49" t="s">
        <v>87</v>
      </c>
      <c r="JI201" s="49">
        <v>49.7</v>
      </c>
      <c r="JJ201" s="49">
        <v>55.4</v>
      </c>
      <c r="JK201" s="49">
        <v>42.1</v>
      </c>
      <c r="JL201" s="49">
        <v>65.3</v>
      </c>
      <c r="JM201" s="49">
        <v>57.4</v>
      </c>
      <c r="JN201" s="49">
        <v>65.599999999999994</v>
      </c>
      <c r="JO201" s="49" t="s">
        <v>87</v>
      </c>
    </row>
    <row r="202" spans="1:275">
      <c r="A202" s="45"/>
      <c r="B202" s="46" t="s">
        <v>1918</v>
      </c>
      <c r="C202" s="300" t="s">
        <v>1415</v>
      </c>
      <c r="D202" s="46" t="s">
        <v>112</v>
      </c>
      <c r="E202" s="300" t="s">
        <v>24</v>
      </c>
      <c r="F202" s="47" t="s">
        <v>197</v>
      </c>
      <c r="G202" s="47" t="s">
        <v>197</v>
      </c>
      <c r="H202" s="411">
        <v>99.5</v>
      </c>
      <c r="I202" s="411">
        <v>104.2</v>
      </c>
      <c r="J202" s="411">
        <v>110.6</v>
      </c>
      <c r="K202" s="411">
        <v>234.9</v>
      </c>
      <c r="L202" s="411">
        <v>161.1</v>
      </c>
      <c r="M202" s="411">
        <v>57</v>
      </c>
      <c r="N202" s="411">
        <v>132.4</v>
      </c>
      <c r="O202" s="411">
        <v>143.80000000000001</v>
      </c>
      <c r="P202" s="411">
        <v>67.599999999999994</v>
      </c>
      <c r="Q202" s="411">
        <v>177.8</v>
      </c>
      <c r="R202" s="411">
        <v>72</v>
      </c>
      <c r="S202" s="411">
        <v>133</v>
      </c>
      <c r="T202" s="411">
        <v>147.6</v>
      </c>
      <c r="U202" s="411">
        <v>61.5</v>
      </c>
      <c r="V202" s="411">
        <v>111.9</v>
      </c>
      <c r="W202" s="411">
        <v>173.4</v>
      </c>
      <c r="X202" s="411">
        <v>219.7</v>
      </c>
      <c r="Y202" s="411">
        <v>140.6</v>
      </c>
      <c r="Z202" s="411">
        <v>54.1</v>
      </c>
      <c r="AA202" s="411">
        <v>106.3</v>
      </c>
      <c r="AB202" s="411">
        <v>119.7</v>
      </c>
      <c r="AC202" s="411">
        <v>216.9</v>
      </c>
      <c r="AD202" s="411">
        <v>148</v>
      </c>
      <c r="AE202" s="411">
        <v>114.7</v>
      </c>
      <c r="AF202" s="411">
        <v>123.2</v>
      </c>
      <c r="AG202" s="411">
        <v>87.7</v>
      </c>
      <c r="AH202" s="411">
        <v>112.5</v>
      </c>
      <c r="AI202" s="411">
        <v>109</v>
      </c>
      <c r="AJ202" s="411">
        <v>84.9</v>
      </c>
      <c r="AK202" s="411">
        <v>244.4</v>
      </c>
      <c r="AL202" s="412" t="s">
        <v>197</v>
      </c>
      <c r="AM202" s="411">
        <v>251.8</v>
      </c>
      <c r="AN202" s="411">
        <v>108</v>
      </c>
      <c r="AO202" s="411">
        <v>188.4</v>
      </c>
      <c r="AP202" s="411">
        <v>187.6</v>
      </c>
      <c r="AQ202" s="411">
        <v>32.9</v>
      </c>
      <c r="AR202" s="411">
        <v>140.6</v>
      </c>
      <c r="AS202" s="412" t="s">
        <v>197</v>
      </c>
      <c r="AT202" s="411">
        <v>136.4</v>
      </c>
      <c r="AU202" s="412" t="s">
        <v>197</v>
      </c>
      <c r="AV202" s="411">
        <v>181</v>
      </c>
      <c r="AW202" s="411">
        <v>314.39999999999998</v>
      </c>
      <c r="AX202" s="411">
        <v>57.2</v>
      </c>
      <c r="AY202" s="411">
        <v>165</v>
      </c>
      <c r="AZ202" s="411">
        <v>152.6</v>
      </c>
      <c r="BA202" s="411">
        <v>147.69999999999999</v>
      </c>
      <c r="BB202" s="411">
        <v>147.9</v>
      </c>
      <c r="BC202" s="411">
        <v>114.7</v>
      </c>
      <c r="BD202" s="411">
        <v>138</v>
      </c>
      <c r="BE202" s="411">
        <v>132.9</v>
      </c>
      <c r="BF202" s="411">
        <v>131.1</v>
      </c>
      <c r="BG202" s="411">
        <v>147.30000000000001</v>
      </c>
      <c r="BH202" s="411">
        <v>146.19999999999999</v>
      </c>
      <c r="BI202" s="411">
        <v>213.5</v>
      </c>
      <c r="BJ202" s="411">
        <v>187.2</v>
      </c>
      <c r="BK202" s="411">
        <v>200.6</v>
      </c>
      <c r="BL202" s="411">
        <v>252.7</v>
      </c>
      <c r="BM202" s="411">
        <v>283.60000000000002</v>
      </c>
      <c r="BN202" s="411">
        <v>275.39999999999998</v>
      </c>
      <c r="BO202" s="412" t="s">
        <v>197</v>
      </c>
      <c r="BP202" s="411">
        <v>144</v>
      </c>
      <c r="BQ202" s="411">
        <v>137.9</v>
      </c>
      <c r="BR202" s="411">
        <v>194.9</v>
      </c>
      <c r="BS202" s="411">
        <v>129.9</v>
      </c>
      <c r="BT202" s="411">
        <v>159.6</v>
      </c>
      <c r="BU202" s="411">
        <v>31.2</v>
      </c>
      <c r="BV202" s="411">
        <v>89.7</v>
      </c>
      <c r="BW202" s="411">
        <v>71.7</v>
      </c>
      <c r="BX202" s="411">
        <v>150.5</v>
      </c>
      <c r="BY202" s="411">
        <v>176.7</v>
      </c>
      <c r="BZ202" s="411">
        <v>160</v>
      </c>
      <c r="CA202" s="411">
        <v>121.2</v>
      </c>
      <c r="CB202" s="411">
        <v>128.19999999999999</v>
      </c>
      <c r="CC202" s="411">
        <v>125.5</v>
      </c>
      <c r="CD202" s="411">
        <v>204.1</v>
      </c>
      <c r="CE202" s="411">
        <v>190.4</v>
      </c>
      <c r="CF202" s="411">
        <v>197</v>
      </c>
      <c r="CG202" s="411">
        <v>109.2</v>
      </c>
      <c r="CH202" s="411">
        <v>118.2</v>
      </c>
      <c r="CI202" s="411">
        <v>112.4</v>
      </c>
      <c r="CJ202" s="411">
        <v>147.69999999999999</v>
      </c>
      <c r="CK202" s="411">
        <v>138.80000000000001</v>
      </c>
      <c r="CL202" s="411">
        <v>142.5</v>
      </c>
      <c r="CM202" s="411">
        <v>172.4</v>
      </c>
      <c r="CN202" s="411">
        <v>72.8</v>
      </c>
      <c r="CO202" s="411">
        <v>115.6</v>
      </c>
      <c r="CP202" s="411">
        <v>185.3</v>
      </c>
      <c r="CQ202" s="411">
        <v>121.5</v>
      </c>
      <c r="CR202" s="411">
        <v>148.9</v>
      </c>
      <c r="CS202" s="412" t="s">
        <v>197</v>
      </c>
      <c r="CT202" s="411">
        <v>178.9</v>
      </c>
      <c r="CU202" s="411">
        <v>90.4</v>
      </c>
      <c r="CV202" s="411">
        <v>127.8</v>
      </c>
      <c r="CW202" s="411">
        <v>148</v>
      </c>
      <c r="CX202" s="411">
        <v>123.8</v>
      </c>
      <c r="CY202" s="411">
        <v>134.19999999999999</v>
      </c>
      <c r="CZ202" s="411">
        <v>123.8</v>
      </c>
      <c r="DA202" s="411">
        <v>97</v>
      </c>
      <c r="DB202" s="411">
        <v>127.9</v>
      </c>
      <c r="DC202" s="411">
        <v>118.5</v>
      </c>
      <c r="DD202" s="411">
        <v>125.7</v>
      </c>
      <c r="DE202" s="411">
        <v>132.5</v>
      </c>
      <c r="DF202" s="411">
        <v>128.30000000000001</v>
      </c>
      <c r="DG202" s="411">
        <v>110.5</v>
      </c>
      <c r="DH202" s="411">
        <v>125.5</v>
      </c>
      <c r="DI202" s="411">
        <v>120.4</v>
      </c>
      <c r="DJ202" s="411">
        <v>189.7</v>
      </c>
      <c r="DK202" s="411">
        <v>162</v>
      </c>
      <c r="DL202" s="411">
        <v>174.7</v>
      </c>
      <c r="DM202" s="411">
        <v>115.3</v>
      </c>
      <c r="DN202" s="411">
        <v>104.3</v>
      </c>
      <c r="DO202" s="411">
        <v>108.4</v>
      </c>
      <c r="DP202" s="411">
        <v>1005.8</v>
      </c>
      <c r="DQ202" s="411">
        <v>828.6</v>
      </c>
      <c r="DR202" s="411">
        <v>890.5</v>
      </c>
      <c r="DS202" s="411">
        <v>110</v>
      </c>
      <c r="DT202" s="411">
        <v>40.9</v>
      </c>
      <c r="DU202" s="411">
        <v>66.599999999999994</v>
      </c>
      <c r="DV202" s="411">
        <v>104.8</v>
      </c>
      <c r="DW202" s="411">
        <v>79.8</v>
      </c>
      <c r="DX202" s="411">
        <v>88.3</v>
      </c>
      <c r="DY202" s="411">
        <v>149</v>
      </c>
      <c r="DZ202" s="411">
        <v>96.8</v>
      </c>
      <c r="EA202" s="411">
        <v>126.1</v>
      </c>
      <c r="EB202" s="411">
        <v>87.1</v>
      </c>
      <c r="EC202" s="411">
        <v>73.8</v>
      </c>
      <c r="ED202" s="411">
        <v>77.400000000000006</v>
      </c>
      <c r="EE202" s="411">
        <v>204.5</v>
      </c>
      <c r="EF202" s="411">
        <v>83.2</v>
      </c>
      <c r="EG202" s="411">
        <v>82.5</v>
      </c>
      <c r="EH202" s="411">
        <v>82.8</v>
      </c>
      <c r="EI202" s="411">
        <v>102</v>
      </c>
      <c r="EJ202" s="411">
        <v>69.7</v>
      </c>
      <c r="EK202" s="411">
        <v>81.099999999999994</v>
      </c>
      <c r="EL202" s="412" t="s">
        <v>197</v>
      </c>
      <c r="EM202" s="411">
        <v>143.4</v>
      </c>
      <c r="EN202" s="411">
        <v>133.80000000000001</v>
      </c>
      <c r="EO202" s="411">
        <v>138.69999999999999</v>
      </c>
      <c r="EP202" s="411">
        <v>128.1</v>
      </c>
      <c r="EQ202" s="411">
        <v>140.19999999999999</v>
      </c>
      <c r="ER202" s="411">
        <v>133.5</v>
      </c>
      <c r="ES202" s="411">
        <v>356</v>
      </c>
      <c r="ET202" s="411">
        <v>90.3</v>
      </c>
      <c r="EU202" s="411">
        <v>267.3</v>
      </c>
      <c r="EV202" s="411">
        <v>126.4</v>
      </c>
      <c r="EW202" s="411">
        <v>127.1</v>
      </c>
      <c r="EX202" s="411">
        <v>126.9</v>
      </c>
      <c r="EY202" s="411">
        <v>171.2</v>
      </c>
      <c r="EZ202" s="411">
        <v>93.8</v>
      </c>
      <c r="FA202" s="411">
        <v>142.9</v>
      </c>
      <c r="FB202" s="411">
        <v>123.7</v>
      </c>
      <c r="FC202" s="411">
        <v>254.4</v>
      </c>
      <c r="FD202" s="411">
        <v>96.1</v>
      </c>
      <c r="FE202" s="411">
        <v>135.5</v>
      </c>
      <c r="FF202" s="411">
        <v>118.8</v>
      </c>
      <c r="FG202" s="411">
        <v>51</v>
      </c>
      <c r="FH202" s="411">
        <v>85</v>
      </c>
      <c r="FI202" s="411">
        <v>61</v>
      </c>
      <c r="FJ202" s="411">
        <v>122.4</v>
      </c>
      <c r="FK202" s="411">
        <v>145.1</v>
      </c>
      <c r="FL202" s="411">
        <v>135</v>
      </c>
      <c r="FM202" s="411">
        <v>145.19999999999999</v>
      </c>
      <c r="FN202" s="411">
        <v>140.30000000000001</v>
      </c>
      <c r="FO202" s="411">
        <v>143.1</v>
      </c>
      <c r="FP202" s="411">
        <v>71.7</v>
      </c>
      <c r="FQ202" s="411">
        <v>139.19999999999999</v>
      </c>
      <c r="FR202" s="411">
        <v>115.9</v>
      </c>
      <c r="FS202" s="411">
        <v>141.6</v>
      </c>
      <c r="FT202" s="411">
        <v>128.69999999999999</v>
      </c>
      <c r="FU202" s="411">
        <v>136.69999999999999</v>
      </c>
      <c r="FV202" s="411">
        <v>125.9</v>
      </c>
      <c r="FW202" s="411">
        <v>204.9</v>
      </c>
      <c r="FX202" s="411">
        <v>122.3</v>
      </c>
      <c r="FY202" s="411">
        <v>131.80000000000001</v>
      </c>
      <c r="FZ202" s="411">
        <v>131.69999999999999</v>
      </c>
      <c r="GA202" s="411">
        <v>136.69999999999999</v>
      </c>
      <c r="GB202" s="411">
        <v>139.9</v>
      </c>
      <c r="GC202" s="411">
        <v>139.30000000000001</v>
      </c>
      <c r="GD202" s="411">
        <v>83</v>
      </c>
      <c r="GE202" s="411">
        <v>144.4</v>
      </c>
      <c r="GF202" s="411">
        <v>104.1</v>
      </c>
      <c r="GG202" s="411">
        <v>363.8</v>
      </c>
      <c r="GH202" s="411">
        <v>240.4</v>
      </c>
      <c r="GI202" s="411">
        <v>241.2</v>
      </c>
      <c r="GJ202" s="411">
        <v>232.9</v>
      </c>
      <c r="GK202" s="411">
        <v>183.4</v>
      </c>
      <c r="GL202" s="411">
        <v>201.8</v>
      </c>
      <c r="GM202" s="411">
        <v>54.9</v>
      </c>
      <c r="GN202" s="411">
        <v>49.2</v>
      </c>
      <c r="GO202" s="411">
        <v>51.2</v>
      </c>
      <c r="GP202" s="411">
        <v>137.6</v>
      </c>
      <c r="GQ202" s="411">
        <v>172.9</v>
      </c>
      <c r="GR202" s="411">
        <v>160.30000000000001</v>
      </c>
      <c r="GS202" s="411">
        <v>102.8</v>
      </c>
      <c r="GT202" s="411">
        <v>105.1</v>
      </c>
      <c r="GU202" s="411">
        <v>104.6</v>
      </c>
      <c r="GV202" s="411">
        <v>93.1</v>
      </c>
      <c r="GW202" s="411">
        <v>115.1</v>
      </c>
      <c r="GX202" s="411">
        <v>106.1</v>
      </c>
      <c r="GY202" s="411">
        <v>134.9</v>
      </c>
      <c r="GZ202" s="411">
        <v>140.19999999999999</v>
      </c>
      <c r="HA202" s="411">
        <v>137.6</v>
      </c>
      <c r="HB202" s="411">
        <v>133.80000000000001</v>
      </c>
      <c r="HC202" s="411">
        <v>120.9</v>
      </c>
      <c r="HD202" s="411">
        <v>124.8</v>
      </c>
      <c r="HE202" s="411">
        <v>210.9</v>
      </c>
      <c r="HF202" s="411">
        <v>179.7</v>
      </c>
      <c r="HG202" s="411">
        <v>181.4</v>
      </c>
      <c r="HH202" s="411">
        <v>29.7</v>
      </c>
      <c r="HI202" s="411">
        <v>130.1</v>
      </c>
      <c r="HJ202" s="411">
        <v>140.4</v>
      </c>
      <c r="HK202" s="411">
        <v>135.4</v>
      </c>
      <c r="HL202" s="411">
        <v>122.7</v>
      </c>
      <c r="HM202" s="411">
        <v>111.8</v>
      </c>
      <c r="HN202" s="411">
        <v>114.9</v>
      </c>
      <c r="HO202" s="411">
        <v>144.19999999999999</v>
      </c>
      <c r="HP202" s="411">
        <v>155.5</v>
      </c>
      <c r="HQ202" s="411">
        <v>149.80000000000001</v>
      </c>
      <c r="HR202" s="411">
        <v>162.30000000000001</v>
      </c>
      <c r="HS202" s="411">
        <v>136.69999999999999</v>
      </c>
      <c r="HT202" s="411">
        <v>145.5</v>
      </c>
      <c r="HU202" s="411">
        <v>95.5</v>
      </c>
      <c r="HV202" s="411">
        <v>130.9</v>
      </c>
      <c r="HW202" s="411">
        <v>129</v>
      </c>
      <c r="HX202" s="411">
        <v>153.30000000000001</v>
      </c>
      <c r="HY202" s="412" t="s">
        <v>197</v>
      </c>
      <c r="HZ202" s="411">
        <v>192.1</v>
      </c>
      <c r="IA202" s="411">
        <v>173</v>
      </c>
      <c r="IB202" s="411">
        <v>40.1</v>
      </c>
      <c r="IC202" s="411">
        <v>111.9</v>
      </c>
      <c r="ID202" s="411">
        <v>105.8</v>
      </c>
      <c r="IE202" s="411">
        <v>221.9</v>
      </c>
      <c r="IF202" s="411">
        <v>142.19999999999999</v>
      </c>
      <c r="IG202" s="412" t="s">
        <v>197</v>
      </c>
      <c r="IH202" s="411">
        <v>91</v>
      </c>
      <c r="II202" s="411">
        <v>48.8</v>
      </c>
      <c r="IJ202" s="411">
        <v>48.2</v>
      </c>
      <c r="IK202" s="411">
        <v>261.60000000000002</v>
      </c>
      <c r="IL202" s="411">
        <v>267.7</v>
      </c>
      <c r="IM202" s="411">
        <v>18.100000000000001</v>
      </c>
      <c r="IN202" s="412" t="s">
        <v>197</v>
      </c>
      <c r="IO202" s="411">
        <v>132.5</v>
      </c>
      <c r="IP202" s="412" t="s">
        <v>197</v>
      </c>
      <c r="IQ202" s="411">
        <v>209.6</v>
      </c>
      <c r="IR202" s="411">
        <v>98.2</v>
      </c>
      <c r="IS202" s="411">
        <v>95</v>
      </c>
      <c r="IT202" s="411">
        <v>96.2</v>
      </c>
      <c r="IU202" s="411">
        <v>296.7</v>
      </c>
      <c r="IV202" s="411">
        <v>372</v>
      </c>
      <c r="IW202" s="411">
        <v>356.4</v>
      </c>
      <c r="IX202" s="411">
        <v>34.4</v>
      </c>
      <c r="IY202" s="411">
        <v>136.19999999999999</v>
      </c>
      <c r="IZ202" s="411">
        <v>137.30000000000001</v>
      </c>
      <c r="JA202" s="411">
        <v>130.30000000000001</v>
      </c>
      <c r="JB202" s="411">
        <v>131</v>
      </c>
      <c r="JC202" s="411">
        <v>179.7</v>
      </c>
      <c r="JD202" s="411">
        <v>181.2</v>
      </c>
      <c r="JE202" s="411">
        <v>180.9</v>
      </c>
      <c r="JF202" s="48">
        <v>203</v>
      </c>
      <c r="JG202" s="48">
        <v>97.6</v>
      </c>
      <c r="JH202" s="48">
        <v>176.1</v>
      </c>
      <c r="JI202" s="48">
        <v>161</v>
      </c>
      <c r="JJ202" s="48">
        <v>152.80000000000001</v>
      </c>
      <c r="JK202" s="48">
        <v>115.7</v>
      </c>
      <c r="JL202" s="48">
        <v>133.5</v>
      </c>
      <c r="JM202" s="48">
        <v>103.1</v>
      </c>
      <c r="JN202" s="48">
        <v>102.3</v>
      </c>
      <c r="JO202" s="48">
        <v>119.7</v>
      </c>
    </row>
    <row r="203" spans="1:275">
      <c r="A203" s="45"/>
      <c r="B203" s="46" t="s">
        <v>1919</v>
      </c>
      <c r="C203" s="300" t="s">
        <v>1416</v>
      </c>
      <c r="D203" s="46" t="s">
        <v>112</v>
      </c>
      <c r="E203" s="300" t="s">
        <v>24</v>
      </c>
      <c r="F203" s="47" t="s">
        <v>197</v>
      </c>
      <c r="G203" s="47" t="s">
        <v>197</v>
      </c>
      <c r="H203" s="411">
        <v>69.900000000000006</v>
      </c>
      <c r="I203" s="411">
        <v>76.400000000000006</v>
      </c>
      <c r="J203" s="411">
        <v>53</v>
      </c>
      <c r="K203" s="411">
        <v>83</v>
      </c>
      <c r="L203" s="411">
        <v>81.5</v>
      </c>
      <c r="M203" s="411">
        <v>58.1</v>
      </c>
      <c r="N203" s="411">
        <v>105</v>
      </c>
      <c r="O203" s="412" t="s">
        <v>197</v>
      </c>
      <c r="P203" s="411">
        <v>77.099999999999994</v>
      </c>
      <c r="Q203" s="411">
        <v>95.4</v>
      </c>
      <c r="R203" s="411">
        <v>70.7</v>
      </c>
      <c r="S203" s="411">
        <v>76.3</v>
      </c>
      <c r="T203" s="411">
        <v>64.7</v>
      </c>
      <c r="U203" s="411">
        <v>148.69999999999999</v>
      </c>
      <c r="V203" s="411">
        <v>28.7</v>
      </c>
      <c r="W203" s="411">
        <v>44.5</v>
      </c>
      <c r="X203" s="412" t="s">
        <v>197</v>
      </c>
      <c r="Y203" s="411">
        <v>78.900000000000006</v>
      </c>
      <c r="Z203" s="411">
        <v>21.4</v>
      </c>
      <c r="AA203" s="411">
        <v>83.3</v>
      </c>
      <c r="AB203" s="411">
        <v>47.1</v>
      </c>
      <c r="AC203" s="412" t="s">
        <v>197</v>
      </c>
      <c r="AD203" s="412" t="s">
        <v>197</v>
      </c>
      <c r="AE203" s="411">
        <v>45.9</v>
      </c>
      <c r="AF203" s="411">
        <v>20.3</v>
      </c>
      <c r="AG203" s="411">
        <v>235.6</v>
      </c>
      <c r="AH203" s="411">
        <v>79.3</v>
      </c>
      <c r="AI203" s="412" t="s">
        <v>197</v>
      </c>
      <c r="AJ203" s="412" t="s">
        <v>197</v>
      </c>
      <c r="AK203" s="412" t="s">
        <v>197</v>
      </c>
      <c r="AL203" s="412" t="s">
        <v>197</v>
      </c>
      <c r="AM203" s="412" t="s">
        <v>197</v>
      </c>
      <c r="AN203" s="412" t="s">
        <v>197</v>
      </c>
      <c r="AO203" s="412" t="s">
        <v>197</v>
      </c>
      <c r="AP203" s="412" t="s">
        <v>197</v>
      </c>
      <c r="AQ203" s="412" t="s">
        <v>197</v>
      </c>
      <c r="AR203" s="411">
        <v>44.5</v>
      </c>
      <c r="AS203" s="412" t="s">
        <v>197</v>
      </c>
      <c r="AT203" s="411">
        <v>55.2</v>
      </c>
      <c r="AU203" s="412" t="s">
        <v>197</v>
      </c>
      <c r="AV203" s="411">
        <v>44.4</v>
      </c>
      <c r="AW203" s="411">
        <v>79.900000000000006</v>
      </c>
      <c r="AX203" s="412" t="s">
        <v>197</v>
      </c>
      <c r="AY203" s="412" t="s">
        <v>197</v>
      </c>
      <c r="AZ203" s="411">
        <v>65</v>
      </c>
      <c r="BA203" s="411">
        <v>67.2</v>
      </c>
      <c r="BB203" s="411">
        <v>67.099999999999994</v>
      </c>
      <c r="BC203" s="411">
        <v>78.5</v>
      </c>
      <c r="BD203" s="411">
        <v>61.4</v>
      </c>
      <c r="BE203" s="411">
        <v>65.099999999999994</v>
      </c>
      <c r="BF203" s="411">
        <v>66.099999999999994</v>
      </c>
      <c r="BG203" s="411">
        <v>59.2</v>
      </c>
      <c r="BH203" s="411">
        <v>59.7</v>
      </c>
      <c r="BI203" s="411">
        <v>42.8</v>
      </c>
      <c r="BJ203" s="411">
        <v>54.4</v>
      </c>
      <c r="BK203" s="411">
        <v>48.5</v>
      </c>
      <c r="BL203" s="411">
        <v>34.799999999999997</v>
      </c>
      <c r="BM203" s="411">
        <v>40.4</v>
      </c>
      <c r="BN203" s="411">
        <v>38.9</v>
      </c>
      <c r="BO203" s="412" t="s">
        <v>197</v>
      </c>
      <c r="BP203" s="412" t="s">
        <v>197</v>
      </c>
      <c r="BQ203" s="412" t="s">
        <v>197</v>
      </c>
      <c r="BR203" s="411">
        <v>29.1</v>
      </c>
      <c r="BS203" s="411">
        <v>77.599999999999994</v>
      </c>
      <c r="BT203" s="411">
        <v>55.3</v>
      </c>
      <c r="BU203" s="412" t="s">
        <v>197</v>
      </c>
      <c r="BV203" s="412" t="s">
        <v>197</v>
      </c>
      <c r="BW203" s="412" t="s">
        <v>197</v>
      </c>
      <c r="BX203" s="411">
        <v>63.5</v>
      </c>
      <c r="BY203" s="411">
        <v>54.1</v>
      </c>
      <c r="BZ203" s="411">
        <v>60.1</v>
      </c>
      <c r="CA203" s="412" t="s">
        <v>197</v>
      </c>
      <c r="CB203" s="412" t="s">
        <v>197</v>
      </c>
      <c r="CC203" s="412" t="s">
        <v>197</v>
      </c>
      <c r="CD203" s="411">
        <v>28.1</v>
      </c>
      <c r="CE203" s="411">
        <v>44.1</v>
      </c>
      <c r="CF203" s="411">
        <v>36.299999999999997</v>
      </c>
      <c r="CG203" s="412" t="s">
        <v>197</v>
      </c>
      <c r="CH203" s="412" t="s">
        <v>197</v>
      </c>
      <c r="CI203" s="412" t="s">
        <v>197</v>
      </c>
      <c r="CJ203" s="411">
        <v>17.8</v>
      </c>
      <c r="CK203" s="411">
        <v>54.4</v>
      </c>
      <c r="CL203" s="411">
        <v>39.299999999999997</v>
      </c>
      <c r="CM203" s="412" t="s">
        <v>197</v>
      </c>
      <c r="CN203" s="412" t="s">
        <v>197</v>
      </c>
      <c r="CO203" s="412" t="s">
        <v>197</v>
      </c>
      <c r="CP203" s="411">
        <v>161.4</v>
      </c>
      <c r="CQ203" s="411">
        <v>181</v>
      </c>
      <c r="CR203" s="411">
        <v>172.6</v>
      </c>
      <c r="CS203" s="412" t="s">
        <v>197</v>
      </c>
      <c r="CT203" s="412" t="s">
        <v>197</v>
      </c>
      <c r="CU203" s="412" t="s">
        <v>197</v>
      </c>
      <c r="CV203" s="412" t="s">
        <v>197</v>
      </c>
      <c r="CW203" s="411">
        <v>50.2</v>
      </c>
      <c r="CX203" s="411">
        <v>103.1</v>
      </c>
      <c r="CY203" s="411">
        <v>80.2</v>
      </c>
      <c r="CZ203" s="411">
        <v>115.6</v>
      </c>
      <c r="DA203" s="412" t="s">
        <v>197</v>
      </c>
      <c r="DB203" s="412" t="s">
        <v>197</v>
      </c>
      <c r="DC203" s="412" t="s">
        <v>197</v>
      </c>
      <c r="DD203" s="412" t="s">
        <v>197</v>
      </c>
      <c r="DE203" s="412" t="s">
        <v>197</v>
      </c>
      <c r="DF203" s="412" t="s">
        <v>197</v>
      </c>
      <c r="DG203" s="412" t="s">
        <v>197</v>
      </c>
      <c r="DH203" s="412" t="s">
        <v>197</v>
      </c>
      <c r="DI203" s="412" t="s">
        <v>197</v>
      </c>
      <c r="DJ203" s="412" t="s">
        <v>197</v>
      </c>
      <c r="DK203" s="412" t="s">
        <v>197</v>
      </c>
      <c r="DL203" s="412" t="s">
        <v>197</v>
      </c>
      <c r="DM203" s="411">
        <v>19.2</v>
      </c>
      <c r="DN203" s="411">
        <v>58.2</v>
      </c>
      <c r="DO203" s="411">
        <v>43.6</v>
      </c>
      <c r="DP203" s="411">
        <v>174.5</v>
      </c>
      <c r="DQ203" s="411">
        <v>168.3</v>
      </c>
      <c r="DR203" s="411">
        <v>170.5</v>
      </c>
      <c r="DS203" s="412" t="s">
        <v>197</v>
      </c>
      <c r="DT203" s="412" t="s">
        <v>197</v>
      </c>
      <c r="DU203" s="412" t="s">
        <v>197</v>
      </c>
      <c r="DV203" s="412" t="s">
        <v>197</v>
      </c>
      <c r="DW203" s="412" t="s">
        <v>197</v>
      </c>
      <c r="DX203" s="412" t="s">
        <v>197</v>
      </c>
      <c r="DY203" s="412" t="s">
        <v>197</v>
      </c>
      <c r="DZ203" s="412" t="s">
        <v>197</v>
      </c>
      <c r="EA203" s="412" t="s">
        <v>197</v>
      </c>
      <c r="EB203" s="412" t="s">
        <v>197</v>
      </c>
      <c r="EC203" s="412" t="s">
        <v>197</v>
      </c>
      <c r="ED203" s="412" t="s">
        <v>197</v>
      </c>
      <c r="EE203" s="412" t="s">
        <v>197</v>
      </c>
      <c r="EF203" s="412" t="s">
        <v>197</v>
      </c>
      <c r="EG203" s="412" t="s">
        <v>197</v>
      </c>
      <c r="EH203" s="412" t="s">
        <v>197</v>
      </c>
      <c r="EI203" s="412" t="s">
        <v>197</v>
      </c>
      <c r="EJ203" s="412" t="s">
        <v>197</v>
      </c>
      <c r="EK203" s="412" t="s">
        <v>197</v>
      </c>
      <c r="EL203" s="412" t="s">
        <v>197</v>
      </c>
      <c r="EM203" s="412" t="s">
        <v>197</v>
      </c>
      <c r="EN203" s="412" t="s">
        <v>197</v>
      </c>
      <c r="EO203" s="412" t="s">
        <v>197</v>
      </c>
      <c r="EP203" s="411">
        <v>79.400000000000006</v>
      </c>
      <c r="EQ203" s="412" t="s">
        <v>197</v>
      </c>
      <c r="ER203" s="411">
        <v>44.5</v>
      </c>
      <c r="ES203" s="412" t="s">
        <v>197</v>
      </c>
      <c r="ET203" s="411">
        <v>71.5</v>
      </c>
      <c r="EU203" s="412" t="s">
        <v>197</v>
      </c>
      <c r="EV203" s="411">
        <v>67.7</v>
      </c>
      <c r="EW203" s="411">
        <v>69.7</v>
      </c>
      <c r="EX203" s="411">
        <v>69.099999999999994</v>
      </c>
      <c r="EY203" s="412" t="s">
        <v>197</v>
      </c>
      <c r="EZ203" s="411">
        <v>34.200000000000003</v>
      </c>
      <c r="FA203" s="411">
        <v>70</v>
      </c>
      <c r="FB203" s="411">
        <v>56</v>
      </c>
      <c r="FC203" s="412" t="s">
        <v>197</v>
      </c>
      <c r="FD203" s="411">
        <v>49.3</v>
      </c>
      <c r="FE203" s="411">
        <v>71</v>
      </c>
      <c r="FF203" s="411">
        <v>61.8</v>
      </c>
      <c r="FG203" s="411">
        <v>155.30000000000001</v>
      </c>
      <c r="FH203" s="411">
        <v>115</v>
      </c>
      <c r="FI203" s="411">
        <v>143.30000000000001</v>
      </c>
      <c r="FJ203" s="411">
        <v>88.8</v>
      </c>
      <c r="FK203" s="411">
        <v>63.4</v>
      </c>
      <c r="FL203" s="411">
        <v>74.7</v>
      </c>
      <c r="FM203" s="411">
        <v>34</v>
      </c>
      <c r="FN203" s="411">
        <v>55.4</v>
      </c>
      <c r="FO203" s="411">
        <v>43</v>
      </c>
      <c r="FP203" s="411">
        <v>41.9</v>
      </c>
      <c r="FQ203" s="411">
        <v>72.3</v>
      </c>
      <c r="FR203" s="411">
        <v>61.8</v>
      </c>
      <c r="FS203" s="411">
        <v>53.9</v>
      </c>
      <c r="FT203" s="411">
        <v>60.7</v>
      </c>
      <c r="FU203" s="411">
        <v>56.5</v>
      </c>
      <c r="FV203" s="411">
        <v>35.799999999999997</v>
      </c>
      <c r="FW203" s="411">
        <v>23.6</v>
      </c>
      <c r="FX203" s="411">
        <v>55.9</v>
      </c>
      <c r="FY203" s="411">
        <v>55.3</v>
      </c>
      <c r="FZ203" s="411">
        <v>55.3</v>
      </c>
      <c r="GA203" s="411">
        <v>67.400000000000006</v>
      </c>
      <c r="GB203" s="411">
        <v>89.9</v>
      </c>
      <c r="GC203" s="411">
        <v>85.7</v>
      </c>
      <c r="GD203" s="411">
        <v>85.3</v>
      </c>
      <c r="GE203" s="411">
        <v>57</v>
      </c>
      <c r="GF203" s="411">
        <v>75.5</v>
      </c>
      <c r="GG203" s="411">
        <v>145.9</v>
      </c>
      <c r="GH203" s="411">
        <v>94.9</v>
      </c>
      <c r="GI203" s="411">
        <v>95.2</v>
      </c>
      <c r="GJ203" s="412" t="s">
        <v>197</v>
      </c>
      <c r="GK203" s="412" t="s">
        <v>197</v>
      </c>
      <c r="GL203" s="412" t="s">
        <v>197</v>
      </c>
      <c r="GM203" s="411">
        <v>29.2</v>
      </c>
      <c r="GN203" s="411">
        <v>41.2</v>
      </c>
      <c r="GO203" s="411">
        <v>36.9</v>
      </c>
      <c r="GP203" s="411">
        <v>132.1</v>
      </c>
      <c r="GQ203" s="411">
        <v>69</v>
      </c>
      <c r="GR203" s="411">
        <v>91.5</v>
      </c>
      <c r="GS203" s="411">
        <v>44.2</v>
      </c>
      <c r="GT203" s="411">
        <v>82.2</v>
      </c>
      <c r="GU203" s="411">
        <v>74.599999999999994</v>
      </c>
      <c r="GV203" s="411">
        <v>40.1</v>
      </c>
      <c r="GW203" s="411">
        <v>118.6</v>
      </c>
      <c r="GX203" s="411">
        <v>86.4</v>
      </c>
      <c r="GY203" s="411">
        <v>55.4</v>
      </c>
      <c r="GZ203" s="411">
        <v>71.5</v>
      </c>
      <c r="HA203" s="411">
        <v>63.6</v>
      </c>
      <c r="HB203" s="411">
        <v>60.8</v>
      </c>
      <c r="HC203" s="411">
        <v>56.9</v>
      </c>
      <c r="HD203" s="411">
        <v>58.1</v>
      </c>
      <c r="HE203" s="412" t="s">
        <v>197</v>
      </c>
      <c r="HF203" s="412" t="s">
        <v>197</v>
      </c>
      <c r="HG203" s="412" t="s">
        <v>197</v>
      </c>
      <c r="HH203" s="412" t="s">
        <v>197</v>
      </c>
      <c r="HI203" s="411">
        <v>74.8</v>
      </c>
      <c r="HJ203" s="411">
        <v>102.7</v>
      </c>
      <c r="HK203" s="411">
        <v>89.2</v>
      </c>
      <c r="HL203" s="412" t="s">
        <v>197</v>
      </c>
      <c r="HM203" s="412" t="s">
        <v>197</v>
      </c>
      <c r="HN203" s="412" t="s">
        <v>197</v>
      </c>
      <c r="HO203" s="412" t="s">
        <v>197</v>
      </c>
      <c r="HP203" s="412" t="s">
        <v>197</v>
      </c>
      <c r="HQ203" s="412" t="s">
        <v>197</v>
      </c>
      <c r="HR203" s="412" t="s">
        <v>197</v>
      </c>
      <c r="HS203" s="412" t="s">
        <v>197</v>
      </c>
      <c r="HT203" s="412" t="s">
        <v>197</v>
      </c>
      <c r="HU203" s="411">
        <v>121.5</v>
      </c>
      <c r="HV203" s="411">
        <v>70.900000000000006</v>
      </c>
      <c r="HW203" s="411">
        <v>73.7</v>
      </c>
      <c r="HX203" s="412" t="s">
        <v>197</v>
      </c>
      <c r="HY203" s="412" t="s">
        <v>197</v>
      </c>
      <c r="HZ203" s="411">
        <v>82.1</v>
      </c>
      <c r="IA203" s="412" t="s">
        <v>197</v>
      </c>
      <c r="IB203" s="412" t="s">
        <v>197</v>
      </c>
      <c r="IC203" s="412" t="s">
        <v>197</v>
      </c>
      <c r="ID203" s="411">
        <v>15.5</v>
      </c>
      <c r="IE203" s="412" t="s">
        <v>197</v>
      </c>
      <c r="IF203" s="412" t="s">
        <v>197</v>
      </c>
      <c r="IG203" s="412" t="s">
        <v>197</v>
      </c>
      <c r="IH203" s="411">
        <v>68</v>
      </c>
      <c r="II203" s="411">
        <v>104.4</v>
      </c>
      <c r="IJ203" s="411">
        <v>158.4</v>
      </c>
      <c r="IK203" s="412" t="s">
        <v>197</v>
      </c>
      <c r="IL203" s="412" t="s">
        <v>197</v>
      </c>
      <c r="IM203" s="412" t="s">
        <v>197</v>
      </c>
      <c r="IN203" s="412" t="s">
        <v>197</v>
      </c>
      <c r="IO203" s="412" t="s">
        <v>197</v>
      </c>
      <c r="IP203" s="412" t="s">
        <v>197</v>
      </c>
      <c r="IQ203" s="411">
        <v>36.799999999999997</v>
      </c>
      <c r="IR203" s="411">
        <v>41.2</v>
      </c>
      <c r="IS203" s="411">
        <v>50.6</v>
      </c>
      <c r="IT203" s="411">
        <v>47.1</v>
      </c>
      <c r="IU203" s="411">
        <v>167.8</v>
      </c>
      <c r="IV203" s="411">
        <v>39.299999999999997</v>
      </c>
      <c r="IW203" s="411">
        <v>66.099999999999994</v>
      </c>
      <c r="IX203" s="412" t="s">
        <v>197</v>
      </c>
      <c r="IY203" s="411">
        <v>238</v>
      </c>
      <c r="IZ203" s="411">
        <v>244.5</v>
      </c>
      <c r="JA203" s="411">
        <v>246.8</v>
      </c>
      <c r="JB203" s="412" t="s">
        <v>197</v>
      </c>
      <c r="JC203" s="411">
        <v>104.8</v>
      </c>
      <c r="JD203" s="411">
        <v>70.2</v>
      </c>
      <c r="JE203" s="411">
        <v>78.099999999999994</v>
      </c>
      <c r="JF203" s="48" t="s">
        <v>87</v>
      </c>
      <c r="JG203" s="48">
        <v>121.1</v>
      </c>
      <c r="JH203" s="48">
        <v>67.400000000000006</v>
      </c>
      <c r="JI203" s="48">
        <v>100.4</v>
      </c>
      <c r="JJ203" s="48">
        <v>79.099999999999994</v>
      </c>
      <c r="JK203" s="48">
        <v>75.900000000000006</v>
      </c>
      <c r="JL203" s="48">
        <v>65.900000000000006</v>
      </c>
      <c r="JM203" s="48">
        <v>63.8</v>
      </c>
      <c r="JN203" s="48">
        <v>61.2</v>
      </c>
      <c r="JO203" s="48" t="s">
        <v>87</v>
      </c>
    </row>
    <row r="204" spans="1:275">
      <c r="A204" s="45"/>
      <c r="B204" s="46" t="s">
        <v>1920</v>
      </c>
      <c r="C204" s="300" t="s">
        <v>1417</v>
      </c>
      <c r="D204" s="46" t="s">
        <v>112</v>
      </c>
      <c r="E204" s="300" t="s">
        <v>24</v>
      </c>
      <c r="F204" s="47" t="s">
        <v>197</v>
      </c>
      <c r="G204" s="47" t="s">
        <v>197</v>
      </c>
      <c r="H204" s="411">
        <v>76.900000000000006</v>
      </c>
      <c r="I204" s="411">
        <v>74.2</v>
      </c>
      <c r="J204" s="411">
        <v>60.9</v>
      </c>
      <c r="K204" s="412" t="s">
        <v>197</v>
      </c>
      <c r="L204" s="412" t="s">
        <v>197</v>
      </c>
      <c r="M204" s="412" t="s">
        <v>197</v>
      </c>
      <c r="N204" s="412" t="s">
        <v>197</v>
      </c>
      <c r="O204" s="412" t="s">
        <v>197</v>
      </c>
      <c r="P204" s="412" t="s">
        <v>197</v>
      </c>
      <c r="Q204" s="412" t="s">
        <v>197</v>
      </c>
      <c r="R204" s="412" t="s">
        <v>197</v>
      </c>
      <c r="S204" s="412" t="s">
        <v>197</v>
      </c>
      <c r="T204" s="412" t="s">
        <v>197</v>
      </c>
      <c r="U204" s="412" t="s">
        <v>197</v>
      </c>
      <c r="V204" s="412" t="s">
        <v>197</v>
      </c>
      <c r="W204" s="412" t="s">
        <v>197</v>
      </c>
      <c r="X204" s="412" t="s">
        <v>197</v>
      </c>
      <c r="Y204" s="412" t="s">
        <v>197</v>
      </c>
      <c r="Z204" s="412" t="s">
        <v>197</v>
      </c>
      <c r="AA204" s="412" t="s">
        <v>197</v>
      </c>
      <c r="AB204" s="412" t="s">
        <v>197</v>
      </c>
      <c r="AC204" s="412" t="s">
        <v>197</v>
      </c>
      <c r="AD204" s="412" t="s">
        <v>197</v>
      </c>
      <c r="AE204" s="412" t="s">
        <v>197</v>
      </c>
      <c r="AF204" s="412" t="s">
        <v>197</v>
      </c>
      <c r="AG204" s="412" t="s">
        <v>197</v>
      </c>
      <c r="AH204" s="412" t="s">
        <v>197</v>
      </c>
      <c r="AI204" s="412" t="s">
        <v>197</v>
      </c>
      <c r="AJ204" s="412" t="s">
        <v>197</v>
      </c>
      <c r="AK204" s="412" t="s">
        <v>197</v>
      </c>
      <c r="AL204" s="412" t="s">
        <v>197</v>
      </c>
      <c r="AM204" s="412" t="s">
        <v>197</v>
      </c>
      <c r="AN204" s="412" t="s">
        <v>197</v>
      </c>
      <c r="AO204" s="412" t="s">
        <v>197</v>
      </c>
      <c r="AP204" s="412" t="s">
        <v>197</v>
      </c>
      <c r="AQ204" s="412" t="s">
        <v>197</v>
      </c>
      <c r="AR204" s="412" t="s">
        <v>197</v>
      </c>
      <c r="AS204" s="412" t="s">
        <v>197</v>
      </c>
      <c r="AT204" s="412" t="s">
        <v>197</v>
      </c>
      <c r="AU204" s="412" t="s">
        <v>197</v>
      </c>
      <c r="AV204" s="412" t="s">
        <v>197</v>
      </c>
      <c r="AW204" s="412" t="s">
        <v>197</v>
      </c>
      <c r="AX204" s="412" t="s">
        <v>197</v>
      </c>
      <c r="AY204" s="412" t="s">
        <v>197</v>
      </c>
      <c r="AZ204" s="411">
        <v>15</v>
      </c>
      <c r="BA204" s="411">
        <v>50.4</v>
      </c>
      <c r="BB204" s="411">
        <v>48.8</v>
      </c>
      <c r="BC204" s="411">
        <v>59.1</v>
      </c>
      <c r="BD204" s="411">
        <v>63.7</v>
      </c>
      <c r="BE204" s="411">
        <v>62.7</v>
      </c>
      <c r="BF204" s="411">
        <v>38.5</v>
      </c>
      <c r="BG204" s="411">
        <v>64</v>
      </c>
      <c r="BH204" s="411">
        <v>62.2</v>
      </c>
      <c r="BI204" s="412" t="s">
        <v>197</v>
      </c>
      <c r="BJ204" s="412" t="s">
        <v>197</v>
      </c>
      <c r="BK204" s="412" t="s">
        <v>197</v>
      </c>
      <c r="BL204" s="412" t="s">
        <v>197</v>
      </c>
      <c r="BM204" s="412" t="s">
        <v>197</v>
      </c>
      <c r="BN204" s="412" t="s">
        <v>197</v>
      </c>
      <c r="BO204" s="412" t="s">
        <v>197</v>
      </c>
      <c r="BP204" s="412" t="s">
        <v>197</v>
      </c>
      <c r="BQ204" s="412" t="s">
        <v>197</v>
      </c>
      <c r="BR204" s="412" t="s">
        <v>197</v>
      </c>
      <c r="BS204" s="412" t="s">
        <v>197</v>
      </c>
      <c r="BT204" s="412" t="s">
        <v>197</v>
      </c>
      <c r="BU204" s="412" t="s">
        <v>197</v>
      </c>
      <c r="BV204" s="412" t="s">
        <v>197</v>
      </c>
      <c r="BW204" s="412" t="s">
        <v>197</v>
      </c>
      <c r="BX204" s="412" t="s">
        <v>197</v>
      </c>
      <c r="BY204" s="412" t="s">
        <v>197</v>
      </c>
      <c r="BZ204" s="412" t="s">
        <v>197</v>
      </c>
      <c r="CA204" s="412" t="s">
        <v>197</v>
      </c>
      <c r="CB204" s="412" t="s">
        <v>197</v>
      </c>
      <c r="CC204" s="412" t="s">
        <v>197</v>
      </c>
      <c r="CD204" s="412" t="s">
        <v>197</v>
      </c>
      <c r="CE204" s="412" t="s">
        <v>197</v>
      </c>
      <c r="CF204" s="412" t="s">
        <v>197</v>
      </c>
      <c r="CG204" s="412" t="s">
        <v>197</v>
      </c>
      <c r="CH204" s="412" t="s">
        <v>197</v>
      </c>
      <c r="CI204" s="412" t="s">
        <v>197</v>
      </c>
      <c r="CJ204" s="412" t="s">
        <v>197</v>
      </c>
      <c r="CK204" s="412" t="s">
        <v>197</v>
      </c>
      <c r="CL204" s="412" t="s">
        <v>197</v>
      </c>
      <c r="CM204" s="412" t="s">
        <v>197</v>
      </c>
      <c r="CN204" s="412" t="s">
        <v>197</v>
      </c>
      <c r="CO204" s="412" t="s">
        <v>197</v>
      </c>
      <c r="CP204" s="412" t="s">
        <v>197</v>
      </c>
      <c r="CQ204" s="412" t="s">
        <v>197</v>
      </c>
      <c r="CR204" s="412" t="s">
        <v>197</v>
      </c>
      <c r="CS204" s="412" t="s">
        <v>197</v>
      </c>
      <c r="CT204" s="412" t="s">
        <v>197</v>
      </c>
      <c r="CU204" s="412" t="s">
        <v>197</v>
      </c>
      <c r="CV204" s="412" t="s">
        <v>197</v>
      </c>
      <c r="CW204" s="412" t="s">
        <v>197</v>
      </c>
      <c r="CX204" s="412" t="s">
        <v>197</v>
      </c>
      <c r="CY204" s="412" t="s">
        <v>197</v>
      </c>
      <c r="CZ204" s="412" t="s">
        <v>197</v>
      </c>
      <c r="DA204" s="412" t="s">
        <v>197</v>
      </c>
      <c r="DB204" s="412" t="s">
        <v>197</v>
      </c>
      <c r="DC204" s="412" t="s">
        <v>197</v>
      </c>
      <c r="DD204" s="412" t="s">
        <v>197</v>
      </c>
      <c r="DE204" s="412" t="s">
        <v>197</v>
      </c>
      <c r="DF204" s="412" t="s">
        <v>197</v>
      </c>
      <c r="DG204" s="412" t="s">
        <v>197</v>
      </c>
      <c r="DH204" s="412" t="s">
        <v>197</v>
      </c>
      <c r="DI204" s="412" t="s">
        <v>197</v>
      </c>
      <c r="DJ204" s="412" t="s">
        <v>197</v>
      </c>
      <c r="DK204" s="412" t="s">
        <v>197</v>
      </c>
      <c r="DL204" s="412" t="s">
        <v>197</v>
      </c>
      <c r="DM204" s="412" t="s">
        <v>197</v>
      </c>
      <c r="DN204" s="412" t="s">
        <v>197</v>
      </c>
      <c r="DO204" s="412" t="s">
        <v>197</v>
      </c>
      <c r="DP204" s="412" t="s">
        <v>197</v>
      </c>
      <c r="DQ204" s="412" t="s">
        <v>197</v>
      </c>
      <c r="DR204" s="412" t="s">
        <v>197</v>
      </c>
      <c r="DS204" s="412" t="s">
        <v>197</v>
      </c>
      <c r="DT204" s="412" t="s">
        <v>197</v>
      </c>
      <c r="DU204" s="412" t="s">
        <v>197</v>
      </c>
      <c r="DV204" s="412" t="s">
        <v>197</v>
      </c>
      <c r="DW204" s="412" t="s">
        <v>197</v>
      </c>
      <c r="DX204" s="412" t="s">
        <v>197</v>
      </c>
      <c r="DY204" s="412" t="s">
        <v>197</v>
      </c>
      <c r="DZ204" s="412" t="s">
        <v>197</v>
      </c>
      <c r="EA204" s="412" t="s">
        <v>197</v>
      </c>
      <c r="EB204" s="412" t="s">
        <v>197</v>
      </c>
      <c r="EC204" s="412" t="s">
        <v>197</v>
      </c>
      <c r="ED204" s="412" t="s">
        <v>197</v>
      </c>
      <c r="EE204" s="412" t="s">
        <v>197</v>
      </c>
      <c r="EF204" s="412" t="s">
        <v>197</v>
      </c>
      <c r="EG204" s="412" t="s">
        <v>197</v>
      </c>
      <c r="EH204" s="412" t="s">
        <v>197</v>
      </c>
      <c r="EI204" s="412" t="s">
        <v>197</v>
      </c>
      <c r="EJ204" s="412" t="s">
        <v>197</v>
      </c>
      <c r="EK204" s="412" t="s">
        <v>197</v>
      </c>
      <c r="EL204" s="412" t="s">
        <v>197</v>
      </c>
      <c r="EM204" s="412" t="s">
        <v>197</v>
      </c>
      <c r="EN204" s="412" t="s">
        <v>197</v>
      </c>
      <c r="EO204" s="412" t="s">
        <v>197</v>
      </c>
      <c r="EP204" s="412" t="s">
        <v>197</v>
      </c>
      <c r="EQ204" s="412" t="s">
        <v>197</v>
      </c>
      <c r="ER204" s="412" t="s">
        <v>197</v>
      </c>
      <c r="ES204" s="412" t="s">
        <v>197</v>
      </c>
      <c r="ET204" s="412" t="s">
        <v>197</v>
      </c>
      <c r="EU204" s="412" t="s">
        <v>197</v>
      </c>
      <c r="EV204" s="411">
        <v>35.200000000000003</v>
      </c>
      <c r="EW204" s="411">
        <v>53.9</v>
      </c>
      <c r="EX204" s="411">
        <v>48.1</v>
      </c>
      <c r="EY204" s="412" t="s">
        <v>197</v>
      </c>
      <c r="EZ204" s="412" t="s">
        <v>197</v>
      </c>
      <c r="FA204" s="412" t="s">
        <v>197</v>
      </c>
      <c r="FB204" s="412" t="s">
        <v>197</v>
      </c>
      <c r="FC204" s="412" t="s">
        <v>197</v>
      </c>
      <c r="FD204" s="412" t="s">
        <v>197</v>
      </c>
      <c r="FE204" s="412" t="s">
        <v>197</v>
      </c>
      <c r="FF204" s="412" t="s">
        <v>197</v>
      </c>
      <c r="FG204" s="412" t="s">
        <v>197</v>
      </c>
      <c r="FH204" s="412" t="s">
        <v>197</v>
      </c>
      <c r="FI204" s="412" t="s">
        <v>197</v>
      </c>
      <c r="FJ204" s="412" t="s">
        <v>197</v>
      </c>
      <c r="FK204" s="412" t="s">
        <v>197</v>
      </c>
      <c r="FL204" s="412" t="s">
        <v>197</v>
      </c>
      <c r="FM204" s="412" t="s">
        <v>197</v>
      </c>
      <c r="FN204" s="412" t="s">
        <v>197</v>
      </c>
      <c r="FO204" s="412" t="s">
        <v>197</v>
      </c>
      <c r="FP204" s="412" t="s">
        <v>197</v>
      </c>
      <c r="FQ204" s="412" t="s">
        <v>197</v>
      </c>
      <c r="FR204" s="412" t="s">
        <v>197</v>
      </c>
      <c r="FS204" s="412" t="s">
        <v>197</v>
      </c>
      <c r="FT204" s="412" t="s">
        <v>197</v>
      </c>
      <c r="FU204" s="412" t="s">
        <v>197</v>
      </c>
      <c r="FV204" s="412" t="s">
        <v>197</v>
      </c>
      <c r="FW204" s="412" t="s">
        <v>197</v>
      </c>
      <c r="FX204" s="411">
        <v>97.2</v>
      </c>
      <c r="FY204" s="411">
        <v>68.8</v>
      </c>
      <c r="FZ204" s="411">
        <v>69.099999999999994</v>
      </c>
      <c r="GA204" s="411">
        <v>25.2</v>
      </c>
      <c r="GB204" s="411">
        <v>57.3</v>
      </c>
      <c r="GC204" s="411">
        <v>51.3</v>
      </c>
      <c r="GD204" s="412" t="s">
        <v>197</v>
      </c>
      <c r="GE204" s="412" t="s">
        <v>197</v>
      </c>
      <c r="GF204" s="412" t="s">
        <v>197</v>
      </c>
      <c r="GG204" s="411">
        <v>126.6</v>
      </c>
      <c r="GH204" s="411">
        <v>139.1</v>
      </c>
      <c r="GI204" s="411">
        <v>139.1</v>
      </c>
      <c r="GJ204" s="412" t="s">
        <v>197</v>
      </c>
      <c r="GK204" s="412" t="s">
        <v>197</v>
      </c>
      <c r="GL204" s="412" t="s">
        <v>197</v>
      </c>
      <c r="GM204" s="412" t="s">
        <v>197</v>
      </c>
      <c r="GN204" s="412" t="s">
        <v>197</v>
      </c>
      <c r="GO204" s="412" t="s">
        <v>197</v>
      </c>
      <c r="GP204" s="412" t="s">
        <v>197</v>
      </c>
      <c r="GQ204" s="412" t="s">
        <v>197</v>
      </c>
      <c r="GR204" s="412" t="s">
        <v>197</v>
      </c>
      <c r="GS204" s="412" t="s">
        <v>197</v>
      </c>
      <c r="GT204" s="412" t="s">
        <v>197</v>
      </c>
      <c r="GU204" s="412" t="s">
        <v>197</v>
      </c>
      <c r="GV204" s="412" t="s">
        <v>197</v>
      </c>
      <c r="GW204" s="412" t="s">
        <v>197</v>
      </c>
      <c r="GX204" s="412" t="s">
        <v>197</v>
      </c>
      <c r="GY204" s="412" t="s">
        <v>197</v>
      </c>
      <c r="GZ204" s="412" t="s">
        <v>197</v>
      </c>
      <c r="HA204" s="412" t="s">
        <v>197</v>
      </c>
      <c r="HB204" s="412" t="s">
        <v>197</v>
      </c>
      <c r="HC204" s="412" t="s">
        <v>197</v>
      </c>
      <c r="HD204" s="412" t="s">
        <v>197</v>
      </c>
      <c r="HE204" s="412" t="s">
        <v>197</v>
      </c>
      <c r="HF204" s="412" t="s">
        <v>197</v>
      </c>
      <c r="HG204" s="412" t="s">
        <v>197</v>
      </c>
      <c r="HH204" s="412" t="s">
        <v>197</v>
      </c>
      <c r="HI204" s="412" t="s">
        <v>197</v>
      </c>
      <c r="HJ204" s="412" t="s">
        <v>197</v>
      </c>
      <c r="HK204" s="412" t="s">
        <v>197</v>
      </c>
      <c r="HL204" s="412" t="s">
        <v>197</v>
      </c>
      <c r="HM204" s="412" t="s">
        <v>197</v>
      </c>
      <c r="HN204" s="412" t="s">
        <v>197</v>
      </c>
      <c r="HO204" s="412" t="s">
        <v>197</v>
      </c>
      <c r="HP204" s="412" t="s">
        <v>197</v>
      </c>
      <c r="HQ204" s="412" t="s">
        <v>197</v>
      </c>
      <c r="HR204" s="412" t="s">
        <v>197</v>
      </c>
      <c r="HS204" s="412" t="s">
        <v>197</v>
      </c>
      <c r="HT204" s="412" t="s">
        <v>197</v>
      </c>
      <c r="HU204" s="411">
        <v>26</v>
      </c>
      <c r="HV204" s="411">
        <v>66.5</v>
      </c>
      <c r="HW204" s="411">
        <v>64.400000000000006</v>
      </c>
      <c r="HX204" s="412" t="s">
        <v>197</v>
      </c>
      <c r="HY204" s="412" t="s">
        <v>197</v>
      </c>
      <c r="HZ204" s="412" t="s">
        <v>197</v>
      </c>
      <c r="IA204" s="412" t="s">
        <v>197</v>
      </c>
      <c r="IB204" s="412" t="s">
        <v>197</v>
      </c>
      <c r="IC204" s="412" t="s">
        <v>197</v>
      </c>
      <c r="ID204" s="411">
        <v>13</v>
      </c>
      <c r="IE204" s="412" t="s">
        <v>197</v>
      </c>
      <c r="IF204" s="412" t="s">
        <v>197</v>
      </c>
      <c r="IG204" s="412" t="s">
        <v>197</v>
      </c>
      <c r="IH204" s="411">
        <v>62.8</v>
      </c>
      <c r="II204" s="412" t="s">
        <v>197</v>
      </c>
      <c r="IJ204" s="412" t="s">
        <v>197</v>
      </c>
      <c r="IK204" s="412" t="s">
        <v>197</v>
      </c>
      <c r="IL204" s="412" t="s">
        <v>197</v>
      </c>
      <c r="IM204" s="412" t="s">
        <v>197</v>
      </c>
      <c r="IN204" s="412" t="s">
        <v>197</v>
      </c>
      <c r="IO204" s="412" t="s">
        <v>197</v>
      </c>
      <c r="IP204" s="412" t="s">
        <v>197</v>
      </c>
      <c r="IQ204" s="412" t="s">
        <v>197</v>
      </c>
      <c r="IR204" s="412" t="s">
        <v>197</v>
      </c>
      <c r="IS204" s="412" t="s">
        <v>197</v>
      </c>
      <c r="IT204" s="412" t="s">
        <v>197</v>
      </c>
      <c r="IU204" s="412" t="s">
        <v>197</v>
      </c>
      <c r="IV204" s="412" t="s">
        <v>197</v>
      </c>
      <c r="IW204" s="412" t="s">
        <v>197</v>
      </c>
      <c r="IX204" s="412" t="s">
        <v>197</v>
      </c>
      <c r="IY204" s="412" t="s">
        <v>197</v>
      </c>
      <c r="IZ204" s="412" t="s">
        <v>197</v>
      </c>
      <c r="JA204" s="412" t="s">
        <v>197</v>
      </c>
      <c r="JB204" s="412" t="s">
        <v>197</v>
      </c>
      <c r="JC204" s="412" t="s">
        <v>197</v>
      </c>
      <c r="JD204" s="412" t="s">
        <v>197</v>
      </c>
      <c r="JE204" s="412" t="s">
        <v>197</v>
      </c>
      <c r="JF204" s="49" t="s">
        <v>87</v>
      </c>
      <c r="JG204" s="49" t="s">
        <v>87</v>
      </c>
      <c r="JH204" s="49" t="s">
        <v>87</v>
      </c>
      <c r="JI204" s="49" t="s">
        <v>87</v>
      </c>
      <c r="JJ204" s="49">
        <v>158</v>
      </c>
      <c r="JK204" s="49">
        <v>72.7</v>
      </c>
      <c r="JL204" s="49">
        <v>94.6</v>
      </c>
      <c r="JM204" s="49">
        <v>80.400000000000006</v>
      </c>
      <c r="JN204" s="49">
        <v>75.3</v>
      </c>
      <c r="JO204" s="49" t="s">
        <v>87</v>
      </c>
    </row>
    <row r="205" spans="1:275">
      <c r="A205" s="45"/>
      <c r="B205" s="46" t="s">
        <v>1921</v>
      </c>
      <c r="C205" s="300" t="s">
        <v>1418</v>
      </c>
      <c r="D205" s="46" t="s">
        <v>113</v>
      </c>
      <c r="E205" s="300" t="s">
        <v>25</v>
      </c>
      <c r="F205" s="47" t="s">
        <v>197</v>
      </c>
      <c r="G205" s="47" t="s">
        <v>197</v>
      </c>
      <c r="H205" s="411">
        <v>82.9</v>
      </c>
      <c r="I205" s="411">
        <v>82.2</v>
      </c>
      <c r="J205" s="411">
        <v>84.8</v>
      </c>
      <c r="K205" s="411">
        <v>38.700000000000003</v>
      </c>
      <c r="L205" s="411">
        <v>116.5</v>
      </c>
      <c r="M205" s="411">
        <v>109.7</v>
      </c>
      <c r="N205" s="411">
        <v>145.1</v>
      </c>
      <c r="O205" s="411">
        <v>204.3</v>
      </c>
      <c r="P205" s="411">
        <v>97.6</v>
      </c>
      <c r="Q205" s="411">
        <v>104.2</v>
      </c>
      <c r="R205" s="411">
        <v>48.3</v>
      </c>
      <c r="S205" s="411">
        <v>136.1</v>
      </c>
      <c r="T205" s="411">
        <v>124.2</v>
      </c>
      <c r="U205" s="411">
        <v>81.599999999999994</v>
      </c>
      <c r="V205" s="411">
        <v>243</v>
      </c>
      <c r="W205" s="411">
        <v>115.5</v>
      </c>
      <c r="X205" s="411">
        <v>104.9</v>
      </c>
      <c r="Y205" s="411">
        <v>135.9</v>
      </c>
      <c r="Z205" s="411">
        <v>126.3</v>
      </c>
      <c r="AA205" s="411">
        <v>107.5</v>
      </c>
      <c r="AB205" s="411">
        <v>117</v>
      </c>
      <c r="AC205" s="411">
        <v>217.6</v>
      </c>
      <c r="AD205" s="411">
        <v>90.6</v>
      </c>
      <c r="AE205" s="411">
        <v>134.5</v>
      </c>
      <c r="AF205" s="411">
        <v>117.1</v>
      </c>
      <c r="AG205" s="411">
        <v>76.599999999999994</v>
      </c>
      <c r="AH205" s="411">
        <v>93.4</v>
      </c>
      <c r="AI205" s="411">
        <v>89.9</v>
      </c>
      <c r="AJ205" s="411">
        <v>85.5</v>
      </c>
      <c r="AK205" s="411">
        <v>231</v>
      </c>
      <c r="AL205" s="412" t="s">
        <v>197</v>
      </c>
      <c r="AM205" s="411">
        <v>113</v>
      </c>
      <c r="AN205" s="411">
        <v>51.9</v>
      </c>
      <c r="AO205" s="411">
        <v>265.10000000000002</v>
      </c>
      <c r="AP205" s="411">
        <v>263</v>
      </c>
      <c r="AQ205" s="411">
        <v>49.9</v>
      </c>
      <c r="AR205" s="411">
        <v>81</v>
      </c>
      <c r="AS205" s="412" t="s">
        <v>197</v>
      </c>
      <c r="AT205" s="411">
        <v>128.4</v>
      </c>
      <c r="AU205" s="412" t="s">
        <v>197</v>
      </c>
      <c r="AV205" s="411">
        <v>96.7</v>
      </c>
      <c r="AW205" s="412" t="s">
        <v>197</v>
      </c>
      <c r="AX205" s="412" t="s">
        <v>197</v>
      </c>
      <c r="AY205" s="411">
        <v>113.2</v>
      </c>
      <c r="AZ205" s="411">
        <v>119.5</v>
      </c>
      <c r="BA205" s="411">
        <v>115.7</v>
      </c>
      <c r="BB205" s="411">
        <v>115.8</v>
      </c>
      <c r="BC205" s="411">
        <v>85.4</v>
      </c>
      <c r="BD205" s="411">
        <v>126.8</v>
      </c>
      <c r="BE205" s="411">
        <v>117.9</v>
      </c>
      <c r="BF205" s="411">
        <v>88.5</v>
      </c>
      <c r="BG205" s="411">
        <v>120.2</v>
      </c>
      <c r="BH205" s="411">
        <v>118</v>
      </c>
      <c r="BI205" s="411">
        <v>109.7</v>
      </c>
      <c r="BJ205" s="411">
        <v>160.80000000000001</v>
      </c>
      <c r="BK205" s="411">
        <v>134.6</v>
      </c>
      <c r="BL205" s="411">
        <v>106.9</v>
      </c>
      <c r="BM205" s="411">
        <v>116.6</v>
      </c>
      <c r="BN205" s="411">
        <v>114</v>
      </c>
      <c r="BO205" s="412" t="s">
        <v>197</v>
      </c>
      <c r="BP205" s="411">
        <v>71.400000000000006</v>
      </c>
      <c r="BQ205" s="411">
        <v>59.9</v>
      </c>
      <c r="BR205" s="411">
        <v>108.6</v>
      </c>
      <c r="BS205" s="411">
        <v>111.1</v>
      </c>
      <c r="BT205" s="411">
        <v>110</v>
      </c>
      <c r="BU205" s="411">
        <v>51</v>
      </c>
      <c r="BV205" s="411">
        <v>113.4</v>
      </c>
      <c r="BW205" s="411">
        <v>94.7</v>
      </c>
      <c r="BX205" s="411">
        <v>190.7</v>
      </c>
      <c r="BY205" s="411">
        <v>172.1</v>
      </c>
      <c r="BZ205" s="411">
        <v>183.9</v>
      </c>
      <c r="CA205" s="411">
        <v>148.5</v>
      </c>
      <c r="CB205" s="411">
        <v>114.5</v>
      </c>
      <c r="CC205" s="411">
        <v>127.4</v>
      </c>
      <c r="CD205" s="411">
        <v>116.2</v>
      </c>
      <c r="CE205" s="411">
        <v>173</v>
      </c>
      <c r="CF205" s="411">
        <v>145.80000000000001</v>
      </c>
      <c r="CG205" s="412" t="s">
        <v>197</v>
      </c>
      <c r="CH205" s="412" t="s">
        <v>197</v>
      </c>
      <c r="CI205" s="412" t="s">
        <v>197</v>
      </c>
      <c r="CJ205" s="411">
        <v>76.7</v>
      </c>
      <c r="CK205" s="411">
        <v>75.2</v>
      </c>
      <c r="CL205" s="411">
        <v>75.8</v>
      </c>
      <c r="CM205" s="411">
        <v>283.60000000000002</v>
      </c>
      <c r="CN205" s="411">
        <v>425.9</v>
      </c>
      <c r="CO205" s="411">
        <v>364.9</v>
      </c>
      <c r="CP205" s="412" t="s">
        <v>197</v>
      </c>
      <c r="CQ205" s="412" t="s">
        <v>197</v>
      </c>
      <c r="CR205" s="412" t="s">
        <v>197</v>
      </c>
      <c r="CS205" s="412" t="s">
        <v>197</v>
      </c>
      <c r="CT205" s="412" t="s">
        <v>197</v>
      </c>
      <c r="CU205" s="412" t="s">
        <v>197</v>
      </c>
      <c r="CV205" s="412" t="s">
        <v>197</v>
      </c>
      <c r="CW205" s="411">
        <v>118</v>
      </c>
      <c r="CX205" s="411">
        <v>114.9</v>
      </c>
      <c r="CY205" s="411">
        <v>116.2</v>
      </c>
      <c r="CZ205" s="411">
        <v>95</v>
      </c>
      <c r="DA205" s="411">
        <v>44.1</v>
      </c>
      <c r="DB205" s="411">
        <v>77.3</v>
      </c>
      <c r="DC205" s="411">
        <v>67.5</v>
      </c>
      <c r="DD205" s="411">
        <v>186.1</v>
      </c>
      <c r="DE205" s="411">
        <v>163.4</v>
      </c>
      <c r="DF205" s="411">
        <v>177.5</v>
      </c>
      <c r="DG205" s="411">
        <v>148.4</v>
      </c>
      <c r="DH205" s="411">
        <v>161.30000000000001</v>
      </c>
      <c r="DI205" s="411">
        <v>157</v>
      </c>
      <c r="DJ205" s="411">
        <v>93.2</v>
      </c>
      <c r="DK205" s="411">
        <v>53.8</v>
      </c>
      <c r="DL205" s="411">
        <v>71.599999999999994</v>
      </c>
      <c r="DM205" s="411">
        <v>81.7</v>
      </c>
      <c r="DN205" s="411">
        <v>82.4</v>
      </c>
      <c r="DO205" s="411">
        <v>82.2</v>
      </c>
      <c r="DP205" s="412" t="s">
        <v>197</v>
      </c>
      <c r="DQ205" s="412" t="s">
        <v>197</v>
      </c>
      <c r="DR205" s="412" t="s">
        <v>197</v>
      </c>
      <c r="DS205" s="411">
        <v>251.9</v>
      </c>
      <c r="DT205" s="411">
        <v>468.7</v>
      </c>
      <c r="DU205" s="411">
        <v>388</v>
      </c>
      <c r="DV205" s="411">
        <v>89.4</v>
      </c>
      <c r="DW205" s="411">
        <v>289.10000000000002</v>
      </c>
      <c r="DX205" s="411">
        <v>222.6</v>
      </c>
      <c r="DY205" s="411">
        <v>164.8</v>
      </c>
      <c r="DZ205" s="411">
        <v>153.80000000000001</v>
      </c>
      <c r="EA205" s="411">
        <v>159.9</v>
      </c>
      <c r="EB205" s="411">
        <v>70.8</v>
      </c>
      <c r="EC205" s="411">
        <v>74.099999999999994</v>
      </c>
      <c r="ED205" s="411">
        <v>73.2</v>
      </c>
      <c r="EE205" s="411">
        <v>13.8</v>
      </c>
      <c r="EF205" s="411">
        <v>30</v>
      </c>
      <c r="EG205" s="411">
        <v>55.9</v>
      </c>
      <c r="EH205" s="411">
        <v>45.2</v>
      </c>
      <c r="EI205" s="411">
        <v>155.30000000000001</v>
      </c>
      <c r="EJ205" s="411">
        <v>102.1</v>
      </c>
      <c r="EK205" s="411">
        <v>121</v>
      </c>
      <c r="EL205" s="412" t="s">
        <v>197</v>
      </c>
      <c r="EM205" s="411">
        <v>105.3</v>
      </c>
      <c r="EN205" s="411">
        <v>77.5</v>
      </c>
      <c r="EO205" s="411">
        <v>91.5</v>
      </c>
      <c r="EP205" s="411">
        <v>109.7</v>
      </c>
      <c r="EQ205" s="411">
        <v>91.3</v>
      </c>
      <c r="ER205" s="411">
        <v>101.5</v>
      </c>
      <c r="ES205" s="411">
        <v>476.2</v>
      </c>
      <c r="ET205" s="411">
        <v>59.4</v>
      </c>
      <c r="EU205" s="412" t="s">
        <v>197</v>
      </c>
      <c r="EV205" s="411">
        <v>118.4</v>
      </c>
      <c r="EW205" s="411">
        <v>126</v>
      </c>
      <c r="EX205" s="411">
        <v>123.6</v>
      </c>
      <c r="EY205" s="411">
        <v>200.9</v>
      </c>
      <c r="EZ205" s="411">
        <v>146.69999999999999</v>
      </c>
      <c r="FA205" s="411">
        <v>81.599999999999994</v>
      </c>
      <c r="FB205" s="411">
        <v>107.1</v>
      </c>
      <c r="FC205" s="411">
        <v>157.6</v>
      </c>
      <c r="FD205" s="411">
        <v>121.9</v>
      </c>
      <c r="FE205" s="411">
        <v>69.3</v>
      </c>
      <c r="FF205" s="411">
        <v>91.6</v>
      </c>
      <c r="FG205" s="411">
        <v>8.9</v>
      </c>
      <c r="FH205" s="411">
        <v>16.100000000000001</v>
      </c>
      <c r="FI205" s="411">
        <v>11</v>
      </c>
      <c r="FJ205" s="411">
        <v>126.4</v>
      </c>
      <c r="FK205" s="411">
        <v>100.2</v>
      </c>
      <c r="FL205" s="411">
        <v>111.8</v>
      </c>
      <c r="FM205" s="411">
        <v>145.5</v>
      </c>
      <c r="FN205" s="411">
        <v>104.9</v>
      </c>
      <c r="FO205" s="411">
        <v>128.19999999999999</v>
      </c>
      <c r="FP205" s="411">
        <v>167.7</v>
      </c>
      <c r="FQ205" s="411">
        <v>86.5</v>
      </c>
      <c r="FR205" s="411">
        <v>114.7</v>
      </c>
      <c r="FS205" s="411">
        <v>102.8</v>
      </c>
      <c r="FT205" s="411">
        <v>89.7</v>
      </c>
      <c r="FU205" s="411">
        <v>97.9</v>
      </c>
      <c r="FV205" s="411">
        <v>125.9</v>
      </c>
      <c r="FW205" s="411">
        <v>137.9</v>
      </c>
      <c r="FX205" s="411">
        <v>100.5</v>
      </c>
      <c r="FY205" s="411">
        <v>108.6</v>
      </c>
      <c r="FZ205" s="411">
        <v>108.5</v>
      </c>
      <c r="GA205" s="411">
        <v>132.4</v>
      </c>
      <c r="GB205" s="411">
        <v>130.19999999999999</v>
      </c>
      <c r="GC205" s="411">
        <v>130.6</v>
      </c>
      <c r="GD205" s="411">
        <v>209.2</v>
      </c>
      <c r="GE205" s="411">
        <v>132.4</v>
      </c>
      <c r="GF205" s="411">
        <v>182.7</v>
      </c>
      <c r="GG205" s="411">
        <v>185.9</v>
      </c>
      <c r="GH205" s="411">
        <v>124.9</v>
      </c>
      <c r="GI205" s="411">
        <v>125.2</v>
      </c>
      <c r="GJ205" s="412" t="s">
        <v>197</v>
      </c>
      <c r="GK205" s="412" t="s">
        <v>197</v>
      </c>
      <c r="GL205" s="412" t="s">
        <v>197</v>
      </c>
      <c r="GM205" s="411">
        <v>163.6</v>
      </c>
      <c r="GN205" s="411">
        <v>116.2</v>
      </c>
      <c r="GO205" s="411">
        <v>132.9</v>
      </c>
      <c r="GP205" s="411">
        <v>128.6</v>
      </c>
      <c r="GQ205" s="411">
        <v>173.6</v>
      </c>
      <c r="GR205" s="411">
        <v>157.5</v>
      </c>
      <c r="GS205" s="411">
        <v>410.9</v>
      </c>
      <c r="GT205" s="411">
        <v>189.1</v>
      </c>
      <c r="GU205" s="411">
        <v>233.8</v>
      </c>
      <c r="GV205" s="411">
        <v>61.7</v>
      </c>
      <c r="GW205" s="411">
        <v>99.2</v>
      </c>
      <c r="GX205" s="411">
        <v>83.8</v>
      </c>
      <c r="GY205" s="411">
        <v>133.80000000000001</v>
      </c>
      <c r="GZ205" s="411">
        <v>162.6</v>
      </c>
      <c r="HA205" s="411">
        <v>148.5</v>
      </c>
      <c r="HB205" s="411">
        <v>160.19999999999999</v>
      </c>
      <c r="HC205" s="411">
        <v>162.4</v>
      </c>
      <c r="HD205" s="411">
        <v>161.80000000000001</v>
      </c>
      <c r="HE205" s="411">
        <v>191.7</v>
      </c>
      <c r="HF205" s="411">
        <v>146.6</v>
      </c>
      <c r="HG205" s="411">
        <v>149</v>
      </c>
      <c r="HH205" s="411">
        <v>151.9</v>
      </c>
      <c r="HI205" s="411">
        <v>162.19999999999999</v>
      </c>
      <c r="HJ205" s="411">
        <v>258.3</v>
      </c>
      <c r="HK205" s="411">
        <v>211.9</v>
      </c>
      <c r="HL205" s="411">
        <v>222.1</v>
      </c>
      <c r="HM205" s="411">
        <v>223.7</v>
      </c>
      <c r="HN205" s="411">
        <v>223.2</v>
      </c>
      <c r="HO205" s="411">
        <v>131.4</v>
      </c>
      <c r="HP205" s="411">
        <v>113.2</v>
      </c>
      <c r="HQ205" s="411">
        <v>122.4</v>
      </c>
      <c r="HR205" s="411">
        <v>147.5</v>
      </c>
      <c r="HS205" s="411">
        <v>129.6</v>
      </c>
      <c r="HT205" s="411">
        <v>135.80000000000001</v>
      </c>
      <c r="HU205" s="411">
        <v>40.299999999999997</v>
      </c>
      <c r="HV205" s="411">
        <v>105.9</v>
      </c>
      <c r="HW205" s="411">
        <v>102.5</v>
      </c>
      <c r="HX205" s="412" t="s">
        <v>197</v>
      </c>
      <c r="HY205" s="412" t="s">
        <v>197</v>
      </c>
      <c r="HZ205" s="411">
        <v>201.7</v>
      </c>
      <c r="IA205" s="411">
        <v>74.400000000000006</v>
      </c>
      <c r="IB205" s="411">
        <v>161.5</v>
      </c>
      <c r="IC205" s="411">
        <v>114.2</v>
      </c>
      <c r="ID205" s="411">
        <v>162.4</v>
      </c>
      <c r="IE205" s="412" t="s">
        <v>197</v>
      </c>
      <c r="IF205" s="411">
        <v>179.1</v>
      </c>
      <c r="IG205" s="412" t="s">
        <v>197</v>
      </c>
      <c r="IH205" s="411">
        <v>131.30000000000001</v>
      </c>
      <c r="II205" s="411">
        <v>4.5999999999999996</v>
      </c>
      <c r="IJ205" s="412" t="s">
        <v>197</v>
      </c>
      <c r="IK205" s="411">
        <v>61.8</v>
      </c>
      <c r="IL205" s="411">
        <v>80.400000000000006</v>
      </c>
      <c r="IM205" s="411">
        <v>345.2</v>
      </c>
      <c r="IN205" s="411">
        <v>356.6</v>
      </c>
      <c r="IO205" s="412" t="s">
        <v>197</v>
      </c>
      <c r="IP205" s="411">
        <v>499.1</v>
      </c>
      <c r="IQ205" s="411">
        <v>50.4</v>
      </c>
      <c r="IR205" s="411">
        <v>94.4</v>
      </c>
      <c r="IS205" s="411">
        <v>87.9</v>
      </c>
      <c r="IT205" s="411">
        <v>90.3</v>
      </c>
      <c r="IU205" s="411">
        <v>220</v>
      </c>
      <c r="IV205" s="411">
        <v>276.3</v>
      </c>
      <c r="IW205" s="411">
        <v>264.60000000000002</v>
      </c>
      <c r="IX205" s="411">
        <v>149.4</v>
      </c>
      <c r="IY205" s="412" t="s">
        <v>197</v>
      </c>
      <c r="IZ205" s="412" t="s">
        <v>197</v>
      </c>
      <c r="JA205" s="412" t="s">
        <v>197</v>
      </c>
      <c r="JB205" s="412" t="s">
        <v>197</v>
      </c>
      <c r="JC205" s="411">
        <v>284.10000000000002</v>
      </c>
      <c r="JD205" s="411">
        <v>233.2</v>
      </c>
      <c r="JE205" s="411">
        <v>244.7</v>
      </c>
      <c r="JF205" s="48" t="s">
        <v>87</v>
      </c>
      <c r="JG205" s="48">
        <v>50.3</v>
      </c>
      <c r="JH205" s="48">
        <v>177.6</v>
      </c>
      <c r="JI205" s="48">
        <v>137.1</v>
      </c>
      <c r="JJ205" s="48">
        <v>187</v>
      </c>
      <c r="JK205" s="48">
        <v>108.6</v>
      </c>
      <c r="JL205" s="48">
        <v>155.30000000000001</v>
      </c>
      <c r="JM205" s="48">
        <v>133.9</v>
      </c>
      <c r="JN205" s="48">
        <v>135.4</v>
      </c>
      <c r="JO205" s="48">
        <v>202.5</v>
      </c>
    </row>
    <row r="206" spans="1:275">
      <c r="A206" s="45"/>
      <c r="B206" s="46" t="s">
        <v>1922</v>
      </c>
      <c r="C206" s="300" t="s">
        <v>1419</v>
      </c>
      <c r="D206" s="46" t="s">
        <v>113</v>
      </c>
      <c r="E206" s="300" t="s">
        <v>25</v>
      </c>
      <c r="F206" s="47" t="s">
        <v>197</v>
      </c>
      <c r="G206" s="47" t="s">
        <v>197</v>
      </c>
      <c r="H206" s="411">
        <v>89.2</v>
      </c>
      <c r="I206" s="411">
        <v>91</v>
      </c>
      <c r="J206" s="411">
        <v>92</v>
      </c>
      <c r="K206" s="411">
        <v>151.1</v>
      </c>
      <c r="L206" s="411">
        <v>100.3</v>
      </c>
      <c r="M206" s="411">
        <v>108.8</v>
      </c>
      <c r="N206" s="411">
        <v>129</v>
      </c>
      <c r="O206" s="412" t="s">
        <v>197</v>
      </c>
      <c r="P206" s="411">
        <v>83</v>
      </c>
      <c r="Q206" s="411">
        <v>121</v>
      </c>
      <c r="R206" s="411">
        <v>54.9</v>
      </c>
      <c r="S206" s="411">
        <v>120.6</v>
      </c>
      <c r="T206" s="411">
        <v>105.6</v>
      </c>
      <c r="U206" s="411">
        <v>81.2</v>
      </c>
      <c r="V206" s="411">
        <v>212.6</v>
      </c>
      <c r="W206" s="411">
        <v>130.4</v>
      </c>
      <c r="X206" s="411">
        <v>30.9</v>
      </c>
      <c r="Y206" s="411">
        <v>104.9</v>
      </c>
      <c r="Z206" s="411">
        <v>56.8</v>
      </c>
      <c r="AA206" s="411">
        <v>67.599999999999994</v>
      </c>
      <c r="AB206" s="411">
        <v>53.4</v>
      </c>
      <c r="AC206" s="411">
        <v>155.30000000000001</v>
      </c>
      <c r="AD206" s="412" t="s">
        <v>197</v>
      </c>
      <c r="AE206" s="411">
        <v>97.5</v>
      </c>
      <c r="AF206" s="411">
        <v>66.400000000000006</v>
      </c>
      <c r="AG206" s="411">
        <v>86.5</v>
      </c>
      <c r="AH206" s="411">
        <v>67.099999999999994</v>
      </c>
      <c r="AI206" s="412" t="s">
        <v>197</v>
      </c>
      <c r="AJ206" s="412" t="s">
        <v>197</v>
      </c>
      <c r="AK206" s="411">
        <v>165.8</v>
      </c>
      <c r="AL206" s="412" t="s">
        <v>197</v>
      </c>
      <c r="AM206" s="412" t="s">
        <v>197</v>
      </c>
      <c r="AN206" s="411">
        <v>15.7</v>
      </c>
      <c r="AO206" s="411">
        <v>112.3</v>
      </c>
      <c r="AP206" s="411">
        <v>111.4</v>
      </c>
      <c r="AQ206" s="411">
        <v>19.100000000000001</v>
      </c>
      <c r="AR206" s="411">
        <v>129.9</v>
      </c>
      <c r="AS206" s="412" t="s">
        <v>197</v>
      </c>
      <c r="AT206" s="411">
        <v>89.4</v>
      </c>
      <c r="AU206" s="412" t="s">
        <v>197</v>
      </c>
      <c r="AV206" s="411">
        <v>126.7</v>
      </c>
      <c r="AW206" s="412" t="s">
        <v>197</v>
      </c>
      <c r="AX206" s="411">
        <v>29.7</v>
      </c>
      <c r="AY206" s="411">
        <v>7</v>
      </c>
      <c r="AZ206" s="411">
        <v>101.4</v>
      </c>
      <c r="BA206" s="411">
        <v>64.5</v>
      </c>
      <c r="BB206" s="411">
        <v>66.099999999999994</v>
      </c>
      <c r="BC206" s="411">
        <v>151</v>
      </c>
      <c r="BD206" s="411">
        <v>79.099999999999994</v>
      </c>
      <c r="BE206" s="411">
        <v>94.5</v>
      </c>
      <c r="BF206" s="411">
        <v>130.80000000000001</v>
      </c>
      <c r="BG206" s="411">
        <v>88</v>
      </c>
      <c r="BH206" s="411">
        <v>91</v>
      </c>
      <c r="BI206" s="411">
        <v>91.9</v>
      </c>
      <c r="BJ206" s="411">
        <v>63.8</v>
      </c>
      <c r="BK206" s="411">
        <v>78.099999999999994</v>
      </c>
      <c r="BL206" s="411">
        <v>63</v>
      </c>
      <c r="BM206" s="411">
        <v>34.6</v>
      </c>
      <c r="BN206" s="411">
        <v>42.2</v>
      </c>
      <c r="BO206" s="412" t="s">
        <v>197</v>
      </c>
      <c r="BP206" s="411">
        <v>101.3</v>
      </c>
      <c r="BQ206" s="411">
        <v>125.7</v>
      </c>
      <c r="BR206" s="411">
        <v>119.6</v>
      </c>
      <c r="BS206" s="411">
        <v>104.4</v>
      </c>
      <c r="BT206" s="411">
        <v>111.3</v>
      </c>
      <c r="BU206" s="411">
        <v>126.6</v>
      </c>
      <c r="BV206" s="411">
        <v>61.9</v>
      </c>
      <c r="BW206" s="411">
        <v>81.599999999999994</v>
      </c>
      <c r="BX206" s="411">
        <v>95</v>
      </c>
      <c r="BY206" s="411">
        <v>102.1</v>
      </c>
      <c r="BZ206" s="411">
        <v>97.6</v>
      </c>
      <c r="CA206" s="411">
        <v>105.4</v>
      </c>
      <c r="CB206" s="411">
        <v>112.2</v>
      </c>
      <c r="CC206" s="411">
        <v>109.6</v>
      </c>
      <c r="CD206" s="411">
        <v>103.8</v>
      </c>
      <c r="CE206" s="411">
        <v>68.3</v>
      </c>
      <c r="CF206" s="411">
        <v>85.5</v>
      </c>
      <c r="CG206" s="412" t="s">
        <v>197</v>
      </c>
      <c r="CH206" s="412" t="s">
        <v>197</v>
      </c>
      <c r="CI206" s="412" t="s">
        <v>197</v>
      </c>
      <c r="CJ206" s="411">
        <v>153</v>
      </c>
      <c r="CK206" s="411">
        <v>131.9</v>
      </c>
      <c r="CL206" s="411">
        <v>140.5</v>
      </c>
      <c r="CM206" s="412" t="s">
        <v>197</v>
      </c>
      <c r="CN206" s="412" t="s">
        <v>197</v>
      </c>
      <c r="CO206" s="412" t="s">
        <v>197</v>
      </c>
      <c r="CP206" s="412" t="s">
        <v>197</v>
      </c>
      <c r="CQ206" s="412" t="s">
        <v>197</v>
      </c>
      <c r="CR206" s="412" t="s">
        <v>197</v>
      </c>
      <c r="CS206" s="412" t="s">
        <v>197</v>
      </c>
      <c r="CT206" s="412" t="s">
        <v>197</v>
      </c>
      <c r="CU206" s="412" t="s">
        <v>197</v>
      </c>
      <c r="CV206" s="412" t="s">
        <v>197</v>
      </c>
      <c r="CW206" s="411">
        <v>111.4</v>
      </c>
      <c r="CX206" s="411">
        <v>99.1</v>
      </c>
      <c r="CY206" s="411">
        <v>104.4</v>
      </c>
      <c r="CZ206" s="411">
        <v>101.5</v>
      </c>
      <c r="DA206" s="411">
        <v>51.7</v>
      </c>
      <c r="DB206" s="411">
        <v>103.3</v>
      </c>
      <c r="DC206" s="411">
        <v>87.8</v>
      </c>
      <c r="DD206" s="411">
        <v>96.6</v>
      </c>
      <c r="DE206" s="411">
        <v>103.7</v>
      </c>
      <c r="DF206" s="411">
        <v>99.3</v>
      </c>
      <c r="DG206" s="411">
        <v>100</v>
      </c>
      <c r="DH206" s="411">
        <v>55.9</v>
      </c>
      <c r="DI206" s="411">
        <v>70.7</v>
      </c>
      <c r="DJ206" s="411">
        <v>143.4</v>
      </c>
      <c r="DK206" s="411">
        <v>81.400000000000006</v>
      </c>
      <c r="DL206" s="411">
        <v>109.7</v>
      </c>
      <c r="DM206" s="411">
        <v>149.30000000000001</v>
      </c>
      <c r="DN206" s="411">
        <v>129.1</v>
      </c>
      <c r="DO206" s="411">
        <v>136.6</v>
      </c>
      <c r="DP206" s="412" t="s">
        <v>197</v>
      </c>
      <c r="DQ206" s="412" t="s">
        <v>197</v>
      </c>
      <c r="DR206" s="412" t="s">
        <v>197</v>
      </c>
      <c r="DS206" s="412" t="s">
        <v>197</v>
      </c>
      <c r="DT206" s="412" t="s">
        <v>197</v>
      </c>
      <c r="DU206" s="412" t="s">
        <v>197</v>
      </c>
      <c r="DV206" s="412" t="s">
        <v>197</v>
      </c>
      <c r="DW206" s="412" t="s">
        <v>197</v>
      </c>
      <c r="DX206" s="412" t="s">
        <v>197</v>
      </c>
      <c r="DY206" s="411">
        <v>108.4</v>
      </c>
      <c r="DZ206" s="411">
        <v>112.2</v>
      </c>
      <c r="EA206" s="411">
        <v>110.1</v>
      </c>
      <c r="EB206" s="411">
        <v>81.3</v>
      </c>
      <c r="EC206" s="411">
        <v>239.4</v>
      </c>
      <c r="ED206" s="411">
        <v>196.8</v>
      </c>
      <c r="EE206" s="411">
        <v>200.8</v>
      </c>
      <c r="EF206" s="411">
        <v>61.2</v>
      </c>
      <c r="EG206" s="411">
        <v>29</v>
      </c>
      <c r="EH206" s="411">
        <v>42.4</v>
      </c>
      <c r="EI206" s="412" t="s">
        <v>197</v>
      </c>
      <c r="EJ206" s="412" t="s">
        <v>197</v>
      </c>
      <c r="EK206" s="412" t="s">
        <v>197</v>
      </c>
      <c r="EL206" s="412" t="s">
        <v>197</v>
      </c>
      <c r="EM206" s="411">
        <v>209</v>
      </c>
      <c r="EN206" s="411">
        <v>49.9</v>
      </c>
      <c r="EO206" s="411">
        <v>130</v>
      </c>
      <c r="EP206" s="411">
        <v>305.8</v>
      </c>
      <c r="EQ206" s="411">
        <v>93.5</v>
      </c>
      <c r="ER206" s="411">
        <v>211.7</v>
      </c>
      <c r="ES206" s="412" t="s">
        <v>197</v>
      </c>
      <c r="ET206" s="411">
        <v>108.5</v>
      </c>
      <c r="EU206" s="412" t="s">
        <v>197</v>
      </c>
      <c r="EV206" s="411">
        <v>104.2</v>
      </c>
      <c r="EW206" s="411">
        <v>110.8</v>
      </c>
      <c r="EX206" s="411">
        <v>108.7</v>
      </c>
      <c r="EY206" s="411">
        <v>61.5</v>
      </c>
      <c r="EZ206" s="411">
        <v>32.299999999999997</v>
      </c>
      <c r="FA206" s="411">
        <v>77.5</v>
      </c>
      <c r="FB206" s="411">
        <v>59.7</v>
      </c>
      <c r="FC206" s="412" t="s">
        <v>197</v>
      </c>
      <c r="FD206" s="411">
        <v>51</v>
      </c>
      <c r="FE206" s="411">
        <v>96.9</v>
      </c>
      <c r="FF206" s="411">
        <v>77.400000000000006</v>
      </c>
      <c r="FG206" s="412" t="s">
        <v>197</v>
      </c>
      <c r="FH206" s="412" t="s">
        <v>197</v>
      </c>
      <c r="FI206" s="412" t="s">
        <v>197</v>
      </c>
      <c r="FJ206" s="411">
        <v>36.5</v>
      </c>
      <c r="FK206" s="411">
        <v>131.5</v>
      </c>
      <c r="FL206" s="411">
        <v>89.3</v>
      </c>
      <c r="FM206" s="411">
        <v>83.3</v>
      </c>
      <c r="FN206" s="411">
        <v>64.599999999999994</v>
      </c>
      <c r="FO206" s="411">
        <v>75.400000000000006</v>
      </c>
      <c r="FP206" s="411">
        <v>7.6</v>
      </c>
      <c r="FQ206" s="411">
        <v>79.8</v>
      </c>
      <c r="FR206" s="411">
        <v>54.7</v>
      </c>
      <c r="FS206" s="411">
        <v>105.8</v>
      </c>
      <c r="FT206" s="411">
        <v>82</v>
      </c>
      <c r="FU206" s="411">
        <v>96.8</v>
      </c>
      <c r="FV206" s="411">
        <v>135.5</v>
      </c>
      <c r="FW206" s="411">
        <v>262.2</v>
      </c>
      <c r="FX206" s="411">
        <v>204.6</v>
      </c>
      <c r="FY206" s="411">
        <v>80.5</v>
      </c>
      <c r="FZ206" s="411">
        <v>81.5</v>
      </c>
      <c r="GA206" s="411">
        <v>99.9</v>
      </c>
      <c r="GB206" s="411">
        <v>72.7</v>
      </c>
      <c r="GC206" s="411">
        <v>77.8</v>
      </c>
      <c r="GD206" s="411">
        <v>22</v>
      </c>
      <c r="GE206" s="411">
        <v>143</v>
      </c>
      <c r="GF206" s="411">
        <v>63.8</v>
      </c>
      <c r="GG206" s="411">
        <v>76.7</v>
      </c>
      <c r="GH206" s="411">
        <v>65.5</v>
      </c>
      <c r="GI206" s="411">
        <v>65.599999999999994</v>
      </c>
      <c r="GJ206" s="412" t="s">
        <v>197</v>
      </c>
      <c r="GK206" s="412" t="s">
        <v>197</v>
      </c>
      <c r="GL206" s="412" t="s">
        <v>197</v>
      </c>
      <c r="GM206" s="411">
        <v>18</v>
      </c>
      <c r="GN206" s="411">
        <v>17.399999999999999</v>
      </c>
      <c r="GO206" s="411">
        <v>17.600000000000001</v>
      </c>
      <c r="GP206" s="411">
        <v>49.1</v>
      </c>
      <c r="GQ206" s="411">
        <v>91.3</v>
      </c>
      <c r="GR206" s="411">
        <v>76.2</v>
      </c>
      <c r="GS206" s="411">
        <v>4.5</v>
      </c>
      <c r="GT206" s="411">
        <v>9</v>
      </c>
      <c r="GU206" s="411">
        <v>8.1</v>
      </c>
      <c r="GV206" s="411">
        <v>19.100000000000001</v>
      </c>
      <c r="GW206" s="411">
        <v>83.9</v>
      </c>
      <c r="GX206" s="411">
        <v>57.3</v>
      </c>
      <c r="GY206" s="411">
        <v>99.2</v>
      </c>
      <c r="GZ206" s="411">
        <v>101.1</v>
      </c>
      <c r="HA206" s="411">
        <v>100.2</v>
      </c>
      <c r="HB206" s="411">
        <v>50.7</v>
      </c>
      <c r="HC206" s="411">
        <v>39.9</v>
      </c>
      <c r="HD206" s="411">
        <v>43.2</v>
      </c>
      <c r="HE206" s="411">
        <v>64.5</v>
      </c>
      <c r="HF206" s="411">
        <v>80.2</v>
      </c>
      <c r="HG206" s="411">
        <v>79.400000000000006</v>
      </c>
      <c r="HH206" s="411">
        <v>130.19999999999999</v>
      </c>
      <c r="HI206" s="412" t="s">
        <v>197</v>
      </c>
      <c r="HJ206" s="412" t="s">
        <v>197</v>
      </c>
      <c r="HK206" s="412" t="s">
        <v>197</v>
      </c>
      <c r="HL206" s="412" t="s">
        <v>197</v>
      </c>
      <c r="HM206" s="412" t="s">
        <v>197</v>
      </c>
      <c r="HN206" s="412" t="s">
        <v>197</v>
      </c>
      <c r="HO206" s="412" t="s">
        <v>197</v>
      </c>
      <c r="HP206" s="412" t="s">
        <v>197</v>
      </c>
      <c r="HQ206" s="412" t="s">
        <v>197</v>
      </c>
      <c r="HR206" s="412" t="s">
        <v>197</v>
      </c>
      <c r="HS206" s="412" t="s">
        <v>197</v>
      </c>
      <c r="HT206" s="412" t="s">
        <v>197</v>
      </c>
      <c r="HU206" s="411">
        <v>140.30000000000001</v>
      </c>
      <c r="HV206" s="411">
        <v>97.5</v>
      </c>
      <c r="HW206" s="411">
        <v>99.7</v>
      </c>
      <c r="HX206" s="412" t="s">
        <v>197</v>
      </c>
      <c r="HY206" s="412" t="s">
        <v>197</v>
      </c>
      <c r="HZ206" s="411">
        <v>193</v>
      </c>
      <c r="IA206" s="412" t="s">
        <v>197</v>
      </c>
      <c r="IB206" s="412" t="s">
        <v>197</v>
      </c>
      <c r="IC206" s="412" t="s">
        <v>197</v>
      </c>
      <c r="ID206" s="411">
        <v>65</v>
      </c>
      <c r="IE206" s="412" t="s">
        <v>197</v>
      </c>
      <c r="IF206" s="412" t="s">
        <v>197</v>
      </c>
      <c r="IG206" s="412" t="s">
        <v>197</v>
      </c>
      <c r="IH206" s="411">
        <v>89.5</v>
      </c>
      <c r="II206" s="411">
        <v>93.2</v>
      </c>
      <c r="IJ206" s="411">
        <v>60.3</v>
      </c>
      <c r="IK206" s="412" t="s">
        <v>197</v>
      </c>
      <c r="IL206" s="412" t="s">
        <v>197</v>
      </c>
      <c r="IM206" s="411">
        <v>79.3</v>
      </c>
      <c r="IN206" s="411">
        <v>60.1</v>
      </c>
      <c r="IO206" s="412" t="s">
        <v>197</v>
      </c>
      <c r="IP206" s="411">
        <v>107.6</v>
      </c>
      <c r="IQ206" s="411">
        <v>25.4</v>
      </c>
      <c r="IR206" s="411">
        <v>164.9</v>
      </c>
      <c r="IS206" s="411">
        <v>50.8</v>
      </c>
      <c r="IT206" s="411">
        <v>93</v>
      </c>
      <c r="IU206" s="411">
        <v>199.4</v>
      </c>
      <c r="IV206" s="411">
        <v>47.7</v>
      </c>
      <c r="IW206" s="411">
        <v>79.2</v>
      </c>
      <c r="IX206" s="412" t="s">
        <v>197</v>
      </c>
      <c r="IY206" s="412" t="s">
        <v>197</v>
      </c>
      <c r="IZ206" s="412" t="s">
        <v>197</v>
      </c>
      <c r="JA206" s="412" t="s">
        <v>197</v>
      </c>
      <c r="JB206" s="412" t="s">
        <v>197</v>
      </c>
      <c r="JC206" s="411">
        <v>65</v>
      </c>
      <c r="JD206" s="411">
        <v>73.7</v>
      </c>
      <c r="JE206" s="411">
        <v>71.7</v>
      </c>
      <c r="JF206" s="48">
        <v>140.5</v>
      </c>
      <c r="JG206" s="48">
        <v>192.8</v>
      </c>
      <c r="JH206" s="48">
        <v>133</v>
      </c>
      <c r="JI206" s="48">
        <v>134.1</v>
      </c>
      <c r="JJ206" s="48">
        <v>126</v>
      </c>
      <c r="JK206" s="48">
        <v>72.7</v>
      </c>
      <c r="JL206" s="48">
        <v>129.80000000000001</v>
      </c>
      <c r="JM206" s="48">
        <v>90</v>
      </c>
      <c r="JN206" s="48">
        <v>105.6</v>
      </c>
      <c r="JO206" s="48" t="s">
        <v>87</v>
      </c>
    </row>
    <row r="207" spans="1:275">
      <c r="A207" s="45"/>
      <c r="B207" s="46" t="s">
        <v>1923</v>
      </c>
      <c r="C207" s="300" t="s">
        <v>1420</v>
      </c>
      <c r="D207" s="46" t="s">
        <v>113</v>
      </c>
      <c r="E207" s="300" t="s">
        <v>25</v>
      </c>
      <c r="F207" s="47" t="s">
        <v>197</v>
      </c>
      <c r="G207" s="47" t="s">
        <v>197</v>
      </c>
      <c r="H207" s="411">
        <v>90.4</v>
      </c>
      <c r="I207" s="411">
        <v>90.4</v>
      </c>
      <c r="J207" s="411">
        <v>92.2</v>
      </c>
      <c r="K207" s="411">
        <v>67.400000000000006</v>
      </c>
      <c r="L207" s="411">
        <v>98.3</v>
      </c>
      <c r="M207" s="411">
        <v>121</v>
      </c>
      <c r="N207" s="411">
        <v>111.1</v>
      </c>
      <c r="O207" s="411">
        <v>68.099999999999994</v>
      </c>
      <c r="P207" s="411">
        <v>109.6</v>
      </c>
      <c r="Q207" s="411">
        <v>115.2</v>
      </c>
      <c r="R207" s="411">
        <v>74.400000000000006</v>
      </c>
      <c r="S207" s="411">
        <v>106.4</v>
      </c>
      <c r="T207" s="411">
        <v>42.8</v>
      </c>
      <c r="U207" s="411">
        <v>120.3</v>
      </c>
      <c r="V207" s="411">
        <v>85</v>
      </c>
      <c r="W207" s="411">
        <v>97.3</v>
      </c>
      <c r="X207" s="411">
        <v>63.7</v>
      </c>
      <c r="Y207" s="411">
        <v>110.1</v>
      </c>
      <c r="Z207" s="411">
        <v>109.3</v>
      </c>
      <c r="AA207" s="411">
        <v>133.30000000000001</v>
      </c>
      <c r="AB207" s="411">
        <v>168.7</v>
      </c>
      <c r="AC207" s="411">
        <v>163.69999999999999</v>
      </c>
      <c r="AD207" s="411">
        <v>71.5</v>
      </c>
      <c r="AE207" s="411">
        <v>69</v>
      </c>
      <c r="AF207" s="411">
        <v>77.599999999999994</v>
      </c>
      <c r="AG207" s="411">
        <v>102.5</v>
      </c>
      <c r="AH207" s="411">
        <v>79.400000000000006</v>
      </c>
      <c r="AI207" s="411">
        <v>224</v>
      </c>
      <c r="AJ207" s="411">
        <v>46.3</v>
      </c>
      <c r="AK207" s="411">
        <v>112.6</v>
      </c>
      <c r="AL207" s="412" t="s">
        <v>197</v>
      </c>
      <c r="AM207" s="411">
        <v>72.900000000000006</v>
      </c>
      <c r="AN207" s="411">
        <v>9.8000000000000007</v>
      </c>
      <c r="AO207" s="411">
        <v>57.7</v>
      </c>
      <c r="AP207" s="411">
        <v>57.2</v>
      </c>
      <c r="AQ207" s="411">
        <v>207.3</v>
      </c>
      <c r="AR207" s="411">
        <v>97.5</v>
      </c>
      <c r="AS207" s="412" t="s">
        <v>197</v>
      </c>
      <c r="AT207" s="411">
        <v>96.2</v>
      </c>
      <c r="AU207" s="412" t="s">
        <v>197</v>
      </c>
      <c r="AV207" s="411">
        <v>87.3</v>
      </c>
      <c r="AW207" s="411">
        <v>126.5</v>
      </c>
      <c r="AX207" s="412" t="s">
        <v>197</v>
      </c>
      <c r="AY207" s="411">
        <v>22.4</v>
      </c>
      <c r="AZ207" s="411">
        <v>94.5</v>
      </c>
      <c r="BA207" s="411">
        <v>98.2</v>
      </c>
      <c r="BB207" s="411">
        <v>98.1</v>
      </c>
      <c r="BC207" s="411">
        <v>121.9</v>
      </c>
      <c r="BD207" s="411">
        <v>98.2</v>
      </c>
      <c r="BE207" s="411">
        <v>103.3</v>
      </c>
      <c r="BF207" s="411">
        <v>93.5</v>
      </c>
      <c r="BG207" s="411">
        <v>93.4</v>
      </c>
      <c r="BH207" s="411">
        <v>93.4</v>
      </c>
      <c r="BI207" s="411">
        <v>77.400000000000006</v>
      </c>
      <c r="BJ207" s="411">
        <v>143</v>
      </c>
      <c r="BK207" s="411">
        <v>109.5</v>
      </c>
      <c r="BL207" s="411">
        <v>52.5</v>
      </c>
      <c r="BM207" s="411">
        <v>44.5</v>
      </c>
      <c r="BN207" s="411">
        <v>46.6</v>
      </c>
      <c r="BO207" s="412" t="s">
        <v>197</v>
      </c>
      <c r="BP207" s="411">
        <v>84.9</v>
      </c>
      <c r="BQ207" s="411">
        <v>106</v>
      </c>
      <c r="BR207" s="411">
        <v>67.3</v>
      </c>
      <c r="BS207" s="411">
        <v>81.900000000000006</v>
      </c>
      <c r="BT207" s="411">
        <v>75.2</v>
      </c>
      <c r="BU207" s="411">
        <v>112.3</v>
      </c>
      <c r="BV207" s="411">
        <v>120</v>
      </c>
      <c r="BW207" s="411">
        <v>117.6</v>
      </c>
      <c r="BX207" s="411">
        <v>103.1</v>
      </c>
      <c r="BY207" s="411">
        <v>135.4</v>
      </c>
      <c r="BZ207" s="411">
        <v>114.7</v>
      </c>
      <c r="CA207" s="411">
        <v>53</v>
      </c>
      <c r="CB207" s="411">
        <v>92.9</v>
      </c>
      <c r="CC207" s="411">
        <v>77.3</v>
      </c>
      <c r="CD207" s="411">
        <v>79</v>
      </c>
      <c r="CE207" s="411">
        <v>83.1</v>
      </c>
      <c r="CF207" s="411">
        <v>81.099999999999994</v>
      </c>
      <c r="CG207" s="412" t="s">
        <v>197</v>
      </c>
      <c r="CH207" s="412" t="s">
        <v>197</v>
      </c>
      <c r="CI207" s="412" t="s">
        <v>197</v>
      </c>
      <c r="CJ207" s="411">
        <v>97.4</v>
      </c>
      <c r="CK207" s="411">
        <v>83.6</v>
      </c>
      <c r="CL207" s="411">
        <v>89.3</v>
      </c>
      <c r="CM207" s="412" t="s">
        <v>197</v>
      </c>
      <c r="CN207" s="412" t="s">
        <v>197</v>
      </c>
      <c r="CO207" s="412" t="s">
        <v>197</v>
      </c>
      <c r="CP207" s="412" t="s">
        <v>197</v>
      </c>
      <c r="CQ207" s="412" t="s">
        <v>197</v>
      </c>
      <c r="CR207" s="412" t="s">
        <v>197</v>
      </c>
      <c r="CS207" s="412" t="s">
        <v>197</v>
      </c>
      <c r="CT207" s="411">
        <v>51.1</v>
      </c>
      <c r="CU207" s="411">
        <v>76.5</v>
      </c>
      <c r="CV207" s="411">
        <v>65.900000000000006</v>
      </c>
      <c r="CW207" s="411">
        <v>85.7</v>
      </c>
      <c r="CX207" s="411">
        <v>92.2</v>
      </c>
      <c r="CY207" s="411">
        <v>89.4</v>
      </c>
      <c r="CZ207" s="411">
        <v>85.3</v>
      </c>
      <c r="DA207" s="411">
        <v>87.4</v>
      </c>
      <c r="DB207" s="411">
        <v>69.7</v>
      </c>
      <c r="DC207" s="411">
        <v>75.099999999999994</v>
      </c>
      <c r="DD207" s="411">
        <v>99.3</v>
      </c>
      <c r="DE207" s="411">
        <v>140.9</v>
      </c>
      <c r="DF207" s="411">
        <v>115</v>
      </c>
      <c r="DG207" s="411">
        <v>52.5</v>
      </c>
      <c r="DH207" s="411">
        <v>88.9</v>
      </c>
      <c r="DI207" s="411">
        <v>76.5</v>
      </c>
      <c r="DJ207" s="411">
        <v>86.6</v>
      </c>
      <c r="DK207" s="411">
        <v>69.5</v>
      </c>
      <c r="DL207" s="411">
        <v>77.400000000000006</v>
      </c>
      <c r="DM207" s="411">
        <v>91.4</v>
      </c>
      <c r="DN207" s="411">
        <v>83.3</v>
      </c>
      <c r="DO207" s="411">
        <v>86.3</v>
      </c>
      <c r="DP207" s="412" t="s">
        <v>197</v>
      </c>
      <c r="DQ207" s="412" t="s">
        <v>197</v>
      </c>
      <c r="DR207" s="412" t="s">
        <v>197</v>
      </c>
      <c r="DS207" s="412" t="s">
        <v>197</v>
      </c>
      <c r="DT207" s="412" t="s">
        <v>197</v>
      </c>
      <c r="DU207" s="412" t="s">
        <v>197</v>
      </c>
      <c r="DV207" s="411">
        <v>72.599999999999994</v>
      </c>
      <c r="DW207" s="411">
        <v>239.1</v>
      </c>
      <c r="DX207" s="411">
        <v>182.1</v>
      </c>
      <c r="DY207" s="411">
        <v>71</v>
      </c>
      <c r="DZ207" s="411">
        <v>67.8</v>
      </c>
      <c r="EA207" s="411">
        <v>69.599999999999994</v>
      </c>
      <c r="EB207" s="411">
        <v>64</v>
      </c>
      <c r="EC207" s="411">
        <v>17.2</v>
      </c>
      <c r="ED207" s="411">
        <v>30</v>
      </c>
      <c r="EE207" s="411">
        <v>48.2</v>
      </c>
      <c r="EF207" s="411">
        <v>96.6</v>
      </c>
      <c r="EG207" s="411">
        <v>30.3</v>
      </c>
      <c r="EH207" s="411">
        <v>58.1</v>
      </c>
      <c r="EI207" s="411">
        <v>63</v>
      </c>
      <c r="EJ207" s="411">
        <v>49.6</v>
      </c>
      <c r="EK207" s="411">
        <v>54.3</v>
      </c>
      <c r="EL207" s="412" t="s">
        <v>197</v>
      </c>
      <c r="EM207" s="411">
        <v>79</v>
      </c>
      <c r="EN207" s="411">
        <v>67.8</v>
      </c>
      <c r="EO207" s="411">
        <v>73.5</v>
      </c>
      <c r="EP207" s="411">
        <v>46</v>
      </c>
      <c r="EQ207" s="411">
        <v>71.2</v>
      </c>
      <c r="ER207" s="411">
        <v>57.1</v>
      </c>
      <c r="ES207" s="412" t="s">
        <v>197</v>
      </c>
      <c r="ET207" s="411">
        <v>90.8</v>
      </c>
      <c r="EU207" s="411">
        <v>25.7</v>
      </c>
      <c r="EV207" s="411">
        <v>94.2</v>
      </c>
      <c r="EW207" s="411">
        <v>98.1</v>
      </c>
      <c r="EX207" s="411">
        <v>96.9</v>
      </c>
      <c r="EY207" s="411">
        <v>93.9</v>
      </c>
      <c r="EZ207" s="411">
        <v>39.299999999999997</v>
      </c>
      <c r="FA207" s="411">
        <v>84.9</v>
      </c>
      <c r="FB207" s="411">
        <v>67</v>
      </c>
      <c r="FC207" s="411">
        <v>3.4</v>
      </c>
      <c r="FD207" s="411">
        <v>50.8</v>
      </c>
      <c r="FE207" s="411">
        <v>82.8</v>
      </c>
      <c r="FF207" s="411">
        <v>69.2</v>
      </c>
      <c r="FG207" s="411">
        <v>104.8</v>
      </c>
      <c r="FH207" s="411">
        <v>470.1</v>
      </c>
      <c r="FI207" s="411">
        <v>213.2</v>
      </c>
      <c r="FJ207" s="411">
        <v>77.3</v>
      </c>
      <c r="FK207" s="411">
        <v>123</v>
      </c>
      <c r="FL207" s="411">
        <v>102.7</v>
      </c>
      <c r="FM207" s="411">
        <v>62.2</v>
      </c>
      <c r="FN207" s="411">
        <v>95.5</v>
      </c>
      <c r="FO207" s="411">
        <v>76.3</v>
      </c>
      <c r="FP207" s="411">
        <v>50</v>
      </c>
      <c r="FQ207" s="411">
        <v>91.9</v>
      </c>
      <c r="FR207" s="411">
        <v>77.400000000000006</v>
      </c>
      <c r="FS207" s="411">
        <v>60.7</v>
      </c>
      <c r="FT207" s="411">
        <v>108</v>
      </c>
      <c r="FU207" s="411">
        <v>78.5</v>
      </c>
      <c r="FV207" s="411">
        <v>111.3</v>
      </c>
      <c r="FW207" s="411">
        <v>110.1</v>
      </c>
      <c r="FX207" s="411">
        <v>87.4</v>
      </c>
      <c r="FY207" s="411">
        <v>86.6</v>
      </c>
      <c r="FZ207" s="411">
        <v>86.6</v>
      </c>
      <c r="GA207" s="411">
        <v>109.8</v>
      </c>
      <c r="GB207" s="411">
        <v>101.2</v>
      </c>
      <c r="GC207" s="411">
        <v>102.8</v>
      </c>
      <c r="GD207" s="411">
        <v>95.6</v>
      </c>
      <c r="GE207" s="411">
        <v>14.7</v>
      </c>
      <c r="GF207" s="411">
        <v>67.599999999999994</v>
      </c>
      <c r="GG207" s="411">
        <v>102.7</v>
      </c>
      <c r="GH207" s="411">
        <v>105.7</v>
      </c>
      <c r="GI207" s="411">
        <v>105.7</v>
      </c>
      <c r="GJ207" s="412" t="s">
        <v>197</v>
      </c>
      <c r="GK207" s="412" t="s">
        <v>197</v>
      </c>
      <c r="GL207" s="412" t="s">
        <v>197</v>
      </c>
      <c r="GM207" s="411">
        <v>243.5</v>
      </c>
      <c r="GN207" s="411">
        <v>81.3</v>
      </c>
      <c r="GO207" s="411">
        <v>139.4</v>
      </c>
      <c r="GP207" s="411">
        <v>61.3</v>
      </c>
      <c r="GQ207" s="411">
        <v>94.5</v>
      </c>
      <c r="GR207" s="411">
        <v>82.7</v>
      </c>
      <c r="GS207" s="411">
        <v>58.8</v>
      </c>
      <c r="GT207" s="411">
        <v>166.6</v>
      </c>
      <c r="GU207" s="411">
        <v>144.80000000000001</v>
      </c>
      <c r="GV207" s="411">
        <v>38.9</v>
      </c>
      <c r="GW207" s="411">
        <v>62.2</v>
      </c>
      <c r="GX207" s="411">
        <v>52.6</v>
      </c>
      <c r="GY207" s="411">
        <v>88.3</v>
      </c>
      <c r="GZ207" s="411">
        <v>109.2</v>
      </c>
      <c r="HA207" s="411">
        <v>99</v>
      </c>
      <c r="HB207" s="411">
        <v>94.2</v>
      </c>
      <c r="HC207" s="411">
        <v>102.9</v>
      </c>
      <c r="HD207" s="411">
        <v>100.3</v>
      </c>
      <c r="HE207" s="411">
        <v>31.2</v>
      </c>
      <c r="HF207" s="411">
        <v>74.900000000000006</v>
      </c>
      <c r="HG207" s="411">
        <v>72.599999999999994</v>
      </c>
      <c r="HH207" s="412" t="s">
        <v>197</v>
      </c>
      <c r="HI207" s="411">
        <v>81.5</v>
      </c>
      <c r="HJ207" s="411">
        <v>117.9</v>
      </c>
      <c r="HK207" s="411">
        <v>100.4</v>
      </c>
      <c r="HL207" s="411">
        <v>102.9</v>
      </c>
      <c r="HM207" s="411">
        <v>99.4</v>
      </c>
      <c r="HN207" s="411">
        <v>100.4</v>
      </c>
      <c r="HO207" s="411">
        <v>112.9</v>
      </c>
      <c r="HP207" s="411">
        <v>127.5</v>
      </c>
      <c r="HQ207" s="411">
        <v>120.1</v>
      </c>
      <c r="HR207" s="411">
        <v>113.4</v>
      </c>
      <c r="HS207" s="411">
        <v>135.9</v>
      </c>
      <c r="HT207" s="411">
        <v>128.1</v>
      </c>
      <c r="HU207" s="411">
        <v>134</v>
      </c>
      <c r="HV207" s="411">
        <v>90.8</v>
      </c>
      <c r="HW207" s="411">
        <v>93.1</v>
      </c>
      <c r="HX207" s="412" t="s">
        <v>197</v>
      </c>
      <c r="HY207" s="412" t="s">
        <v>197</v>
      </c>
      <c r="HZ207" s="411">
        <v>39.700000000000003</v>
      </c>
      <c r="IA207" s="411">
        <v>7</v>
      </c>
      <c r="IB207" s="411">
        <v>26.9</v>
      </c>
      <c r="IC207" s="411">
        <v>16.100000000000001</v>
      </c>
      <c r="ID207" s="411">
        <v>29.2</v>
      </c>
      <c r="IE207" s="412" t="s">
        <v>197</v>
      </c>
      <c r="IF207" s="412" t="s">
        <v>197</v>
      </c>
      <c r="IG207" s="412" t="s">
        <v>197</v>
      </c>
      <c r="IH207" s="411">
        <v>83.5</v>
      </c>
      <c r="II207" s="411">
        <v>40.700000000000003</v>
      </c>
      <c r="IJ207" s="411">
        <v>28.7</v>
      </c>
      <c r="IK207" s="411">
        <v>151.9</v>
      </c>
      <c r="IL207" s="412" t="s">
        <v>197</v>
      </c>
      <c r="IM207" s="411">
        <v>235.4</v>
      </c>
      <c r="IN207" s="411">
        <v>167.6</v>
      </c>
      <c r="IO207" s="412" t="s">
        <v>197</v>
      </c>
      <c r="IP207" s="411">
        <v>184.3</v>
      </c>
      <c r="IQ207" s="411">
        <v>64.8</v>
      </c>
      <c r="IR207" s="411">
        <v>61.3</v>
      </c>
      <c r="IS207" s="411">
        <v>49.4</v>
      </c>
      <c r="IT207" s="411">
        <v>53.8</v>
      </c>
      <c r="IU207" s="411">
        <v>27</v>
      </c>
      <c r="IV207" s="411">
        <v>49.9</v>
      </c>
      <c r="IW207" s="411">
        <v>45.1</v>
      </c>
      <c r="IX207" s="411">
        <v>214.2</v>
      </c>
      <c r="IY207" s="411">
        <v>148.4</v>
      </c>
      <c r="IZ207" s="411">
        <v>135.6</v>
      </c>
      <c r="JA207" s="411">
        <v>119.4</v>
      </c>
      <c r="JB207" s="411">
        <v>93.4</v>
      </c>
      <c r="JC207" s="411">
        <v>35.1</v>
      </c>
      <c r="JD207" s="411">
        <v>74.2</v>
      </c>
      <c r="JE207" s="411">
        <v>65.3</v>
      </c>
      <c r="JF207" s="48" t="s">
        <v>87</v>
      </c>
      <c r="JG207" s="48">
        <v>116.4</v>
      </c>
      <c r="JH207" s="48">
        <v>274</v>
      </c>
      <c r="JI207" s="48">
        <v>112.4</v>
      </c>
      <c r="JJ207" s="48">
        <v>85.9</v>
      </c>
      <c r="JK207" s="48">
        <v>53.6</v>
      </c>
      <c r="JL207" s="48">
        <v>119.8</v>
      </c>
      <c r="JM207" s="48">
        <v>80.2</v>
      </c>
      <c r="JN207" s="48">
        <v>80.8</v>
      </c>
      <c r="JO207" s="48">
        <v>21.4</v>
      </c>
    </row>
    <row r="208" spans="1:275">
      <c r="A208" s="45"/>
      <c r="B208" s="46" t="s">
        <v>1924</v>
      </c>
      <c r="C208" s="300" t="s">
        <v>1421</v>
      </c>
      <c r="D208" s="46" t="s">
        <v>113</v>
      </c>
      <c r="E208" s="300" t="s">
        <v>25</v>
      </c>
      <c r="F208" s="47" t="s">
        <v>197</v>
      </c>
      <c r="G208" s="47" t="s">
        <v>197</v>
      </c>
      <c r="H208" s="411">
        <v>96.1</v>
      </c>
      <c r="I208" s="411">
        <v>90.6</v>
      </c>
      <c r="J208" s="411">
        <v>95.4</v>
      </c>
      <c r="K208" s="411">
        <v>27.1</v>
      </c>
      <c r="L208" s="411">
        <v>68.400000000000006</v>
      </c>
      <c r="M208" s="411">
        <v>106.7</v>
      </c>
      <c r="N208" s="411">
        <v>96.5</v>
      </c>
      <c r="O208" s="411">
        <v>70</v>
      </c>
      <c r="P208" s="411">
        <v>51.6</v>
      </c>
      <c r="Q208" s="411">
        <v>78.8</v>
      </c>
      <c r="R208" s="411">
        <v>70.099999999999994</v>
      </c>
      <c r="S208" s="411">
        <v>89.8</v>
      </c>
      <c r="T208" s="411">
        <v>45.5</v>
      </c>
      <c r="U208" s="411">
        <v>35.5</v>
      </c>
      <c r="V208" s="411">
        <v>38.1</v>
      </c>
      <c r="W208" s="411">
        <v>57.2</v>
      </c>
      <c r="X208" s="411">
        <v>43.8</v>
      </c>
      <c r="Y208" s="411">
        <v>74.3</v>
      </c>
      <c r="Z208" s="411">
        <v>205.8</v>
      </c>
      <c r="AA208" s="411">
        <v>46.8</v>
      </c>
      <c r="AB208" s="411">
        <v>83.9</v>
      </c>
      <c r="AC208" s="411">
        <v>52.3</v>
      </c>
      <c r="AD208" s="412" t="s">
        <v>197</v>
      </c>
      <c r="AE208" s="411">
        <v>53.5</v>
      </c>
      <c r="AF208" s="411">
        <v>88.5</v>
      </c>
      <c r="AG208" s="411">
        <v>23</v>
      </c>
      <c r="AH208" s="411">
        <v>67.599999999999994</v>
      </c>
      <c r="AI208" s="412" t="s">
        <v>197</v>
      </c>
      <c r="AJ208" s="411">
        <v>54.4</v>
      </c>
      <c r="AK208" s="411">
        <v>139.19999999999999</v>
      </c>
      <c r="AL208" s="412" t="s">
        <v>197</v>
      </c>
      <c r="AM208" s="412" t="s">
        <v>197</v>
      </c>
      <c r="AN208" s="411">
        <v>6.9</v>
      </c>
      <c r="AO208" s="411">
        <v>58.5</v>
      </c>
      <c r="AP208" s="411">
        <v>58</v>
      </c>
      <c r="AQ208" s="411">
        <v>128.80000000000001</v>
      </c>
      <c r="AR208" s="411">
        <v>106.3</v>
      </c>
      <c r="AS208" s="412" t="s">
        <v>197</v>
      </c>
      <c r="AT208" s="411">
        <v>68</v>
      </c>
      <c r="AU208" s="412" t="s">
        <v>197</v>
      </c>
      <c r="AV208" s="411">
        <v>60.8</v>
      </c>
      <c r="AW208" s="412" t="s">
        <v>197</v>
      </c>
      <c r="AX208" s="411">
        <v>147.9</v>
      </c>
      <c r="AY208" s="411">
        <v>4.8</v>
      </c>
      <c r="AZ208" s="411">
        <v>60.2</v>
      </c>
      <c r="BA208" s="411">
        <v>59.9</v>
      </c>
      <c r="BB208" s="411">
        <v>59.9</v>
      </c>
      <c r="BC208" s="411">
        <v>103.9</v>
      </c>
      <c r="BD208" s="411">
        <v>89.6</v>
      </c>
      <c r="BE208" s="411">
        <v>92.6</v>
      </c>
      <c r="BF208" s="411">
        <v>69.3</v>
      </c>
      <c r="BG208" s="411">
        <v>67.3</v>
      </c>
      <c r="BH208" s="411">
        <v>67.400000000000006</v>
      </c>
      <c r="BI208" s="411">
        <v>35.9</v>
      </c>
      <c r="BJ208" s="411">
        <v>33.9</v>
      </c>
      <c r="BK208" s="411">
        <v>34.9</v>
      </c>
      <c r="BL208" s="411">
        <v>27.6</v>
      </c>
      <c r="BM208" s="411">
        <v>27</v>
      </c>
      <c r="BN208" s="411">
        <v>27.2</v>
      </c>
      <c r="BO208" s="412" t="s">
        <v>197</v>
      </c>
      <c r="BP208" s="412" t="s">
        <v>197</v>
      </c>
      <c r="BQ208" s="412" t="s">
        <v>197</v>
      </c>
      <c r="BR208" s="411">
        <v>52.9</v>
      </c>
      <c r="BS208" s="411">
        <v>69.900000000000006</v>
      </c>
      <c r="BT208" s="411">
        <v>62.1</v>
      </c>
      <c r="BU208" s="411">
        <v>23.7</v>
      </c>
      <c r="BV208" s="411">
        <v>60.3</v>
      </c>
      <c r="BW208" s="411">
        <v>49</v>
      </c>
      <c r="BX208" s="411">
        <v>117.4</v>
      </c>
      <c r="BY208" s="411">
        <v>89.6</v>
      </c>
      <c r="BZ208" s="411">
        <v>107.4</v>
      </c>
      <c r="CA208" s="411">
        <v>93.9</v>
      </c>
      <c r="CB208" s="411">
        <v>37.299999999999997</v>
      </c>
      <c r="CC208" s="411">
        <v>59.3</v>
      </c>
      <c r="CD208" s="411">
        <v>46.1</v>
      </c>
      <c r="CE208" s="411">
        <v>34.799999999999997</v>
      </c>
      <c r="CF208" s="411">
        <v>40.299999999999997</v>
      </c>
      <c r="CG208" s="412" t="s">
        <v>197</v>
      </c>
      <c r="CH208" s="412" t="s">
        <v>197</v>
      </c>
      <c r="CI208" s="412" t="s">
        <v>197</v>
      </c>
      <c r="CJ208" s="411">
        <v>27.1</v>
      </c>
      <c r="CK208" s="411">
        <v>61.4</v>
      </c>
      <c r="CL208" s="411">
        <v>47.3</v>
      </c>
      <c r="CM208" s="411">
        <v>93.1</v>
      </c>
      <c r="CN208" s="411">
        <v>93.7</v>
      </c>
      <c r="CO208" s="411">
        <v>93.5</v>
      </c>
      <c r="CP208" s="412" t="s">
        <v>197</v>
      </c>
      <c r="CQ208" s="412" t="s">
        <v>197</v>
      </c>
      <c r="CR208" s="412" t="s">
        <v>197</v>
      </c>
      <c r="CS208" s="412" t="s">
        <v>197</v>
      </c>
      <c r="CT208" s="411">
        <v>98.6</v>
      </c>
      <c r="CU208" s="411">
        <v>109.2</v>
      </c>
      <c r="CV208" s="411">
        <v>104.7</v>
      </c>
      <c r="CW208" s="411">
        <v>73.7</v>
      </c>
      <c r="CX208" s="411">
        <v>75.099999999999994</v>
      </c>
      <c r="CY208" s="411">
        <v>74.5</v>
      </c>
      <c r="CZ208" s="411">
        <v>76.400000000000006</v>
      </c>
      <c r="DA208" s="411">
        <v>43.3</v>
      </c>
      <c r="DB208" s="411">
        <v>53.5</v>
      </c>
      <c r="DC208" s="411">
        <v>50.4</v>
      </c>
      <c r="DD208" s="411">
        <v>94</v>
      </c>
      <c r="DE208" s="411">
        <v>64.400000000000006</v>
      </c>
      <c r="DF208" s="411">
        <v>82.8</v>
      </c>
      <c r="DG208" s="411">
        <v>83.6</v>
      </c>
      <c r="DH208" s="411">
        <v>34.5</v>
      </c>
      <c r="DI208" s="411">
        <v>51.3</v>
      </c>
      <c r="DJ208" s="411">
        <v>47.1</v>
      </c>
      <c r="DK208" s="411">
        <v>30.5</v>
      </c>
      <c r="DL208" s="411">
        <v>38.1</v>
      </c>
      <c r="DM208" s="411">
        <v>26.5</v>
      </c>
      <c r="DN208" s="411">
        <v>60.4</v>
      </c>
      <c r="DO208" s="411">
        <v>47.8</v>
      </c>
      <c r="DP208" s="412" t="s">
        <v>197</v>
      </c>
      <c r="DQ208" s="412" t="s">
        <v>197</v>
      </c>
      <c r="DR208" s="412" t="s">
        <v>197</v>
      </c>
      <c r="DS208" s="411">
        <v>95.7</v>
      </c>
      <c r="DT208" s="411">
        <v>104.8</v>
      </c>
      <c r="DU208" s="411">
        <v>101.4</v>
      </c>
      <c r="DV208" s="411">
        <v>18.600000000000001</v>
      </c>
      <c r="DW208" s="411">
        <v>14.5</v>
      </c>
      <c r="DX208" s="411">
        <v>15.9</v>
      </c>
      <c r="DY208" s="411">
        <v>114.6</v>
      </c>
      <c r="DZ208" s="411">
        <v>165.7</v>
      </c>
      <c r="EA208" s="411">
        <v>136.9</v>
      </c>
      <c r="EB208" s="411">
        <v>38.700000000000003</v>
      </c>
      <c r="EC208" s="411">
        <v>72.8</v>
      </c>
      <c r="ED208" s="411">
        <v>63.4</v>
      </c>
      <c r="EE208" s="412" t="s">
        <v>197</v>
      </c>
      <c r="EF208" s="411">
        <v>23.7</v>
      </c>
      <c r="EG208" s="411">
        <v>51.3</v>
      </c>
      <c r="EH208" s="411">
        <v>39.700000000000003</v>
      </c>
      <c r="EI208" s="411">
        <v>110.5</v>
      </c>
      <c r="EJ208" s="411">
        <v>114.5</v>
      </c>
      <c r="EK208" s="411">
        <v>113.1</v>
      </c>
      <c r="EL208" s="412" t="s">
        <v>197</v>
      </c>
      <c r="EM208" s="411">
        <v>36.4</v>
      </c>
      <c r="EN208" s="411">
        <v>65.099999999999994</v>
      </c>
      <c r="EO208" s="411">
        <v>50.6</v>
      </c>
      <c r="EP208" s="412" t="s">
        <v>197</v>
      </c>
      <c r="EQ208" s="412" t="s">
        <v>197</v>
      </c>
      <c r="ER208" s="412" t="s">
        <v>197</v>
      </c>
      <c r="ES208" s="412" t="s">
        <v>197</v>
      </c>
      <c r="ET208" s="411">
        <v>79.099999999999994</v>
      </c>
      <c r="EU208" s="412" t="s">
        <v>197</v>
      </c>
      <c r="EV208" s="411">
        <v>61.5</v>
      </c>
      <c r="EW208" s="411">
        <v>91.2</v>
      </c>
      <c r="EX208" s="411">
        <v>82</v>
      </c>
      <c r="EY208" s="412" t="s">
        <v>197</v>
      </c>
      <c r="EZ208" s="411">
        <v>61.8</v>
      </c>
      <c r="FA208" s="411">
        <v>79.8</v>
      </c>
      <c r="FB208" s="411">
        <v>72.7</v>
      </c>
      <c r="FC208" s="412" t="s">
        <v>197</v>
      </c>
      <c r="FD208" s="411">
        <v>62</v>
      </c>
      <c r="FE208" s="411">
        <v>83</v>
      </c>
      <c r="FF208" s="411">
        <v>74.099999999999994</v>
      </c>
      <c r="FG208" s="411">
        <v>65.7</v>
      </c>
      <c r="FH208" s="411">
        <v>81.3</v>
      </c>
      <c r="FI208" s="411">
        <v>70.3</v>
      </c>
      <c r="FJ208" s="411">
        <v>77.7</v>
      </c>
      <c r="FK208" s="411">
        <v>95.8</v>
      </c>
      <c r="FL208" s="411">
        <v>87.8</v>
      </c>
      <c r="FM208" s="411">
        <v>63.2</v>
      </c>
      <c r="FN208" s="411">
        <v>83.8</v>
      </c>
      <c r="FO208" s="411">
        <v>71.900000000000006</v>
      </c>
      <c r="FP208" s="411">
        <v>58.2</v>
      </c>
      <c r="FQ208" s="411">
        <v>82.8</v>
      </c>
      <c r="FR208" s="411">
        <v>74.3</v>
      </c>
      <c r="FS208" s="411">
        <v>47.6</v>
      </c>
      <c r="FT208" s="411">
        <v>82.3</v>
      </c>
      <c r="FU208" s="411">
        <v>60.7</v>
      </c>
      <c r="FV208" s="411">
        <v>57.1</v>
      </c>
      <c r="FW208" s="411">
        <v>69</v>
      </c>
      <c r="FX208" s="411">
        <v>69.3</v>
      </c>
      <c r="FY208" s="411">
        <v>49.4</v>
      </c>
      <c r="FZ208" s="411">
        <v>49.6</v>
      </c>
      <c r="GA208" s="411">
        <v>94.9</v>
      </c>
      <c r="GB208" s="411">
        <v>69.900000000000006</v>
      </c>
      <c r="GC208" s="411">
        <v>74.599999999999994</v>
      </c>
      <c r="GD208" s="411">
        <v>71.2</v>
      </c>
      <c r="GE208" s="411">
        <v>20.7</v>
      </c>
      <c r="GF208" s="411">
        <v>53.7</v>
      </c>
      <c r="GG208" s="411">
        <v>129.5</v>
      </c>
      <c r="GH208" s="411">
        <v>50.1</v>
      </c>
      <c r="GI208" s="411">
        <v>50.6</v>
      </c>
      <c r="GJ208" s="411">
        <v>3789</v>
      </c>
      <c r="GK208" s="411">
        <v>2516</v>
      </c>
      <c r="GL208" s="411">
        <v>2986.9</v>
      </c>
      <c r="GM208" s="411">
        <v>196.8</v>
      </c>
      <c r="GN208" s="411">
        <v>11</v>
      </c>
      <c r="GO208" s="411">
        <v>77.599999999999994</v>
      </c>
      <c r="GP208" s="411">
        <v>82.4</v>
      </c>
      <c r="GQ208" s="411">
        <v>95.3</v>
      </c>
      <c r="GR208" s="411">
        <v>90.7</v>
      </c>
      <c r="GS208" s="411">
        <v>47.3</v>
      </c>
      <c r="GT208" s="411">
        <v>80.7</v>
      </c>
      <c r="GU208" s="411">
        <v>74</v>
      </c>
      <c r="GV208" s="411">
        <v>225.5</v>
      </c>
      <c r="GW208" s="411">
        <v>22.9</v>
      </c>
      <c r="GX208" s="411">
        <v>106</v>
      </c>
      <c r="GY208" s="411">
        <v>70.8</v>
      </c>
      <c r="GZ208" s="411">
        <v>76.099999999999994</v>
      </c>
      <c r="HA208" s="411">
        <v>73.5</v>
      </c>
      <c r="HB208" s="411">
        <v>114.4</v>
      </c>
      <c r="HC208" s="411">
        <v>103</v>
      </c>
      <c r="HD208" s="411">
        <v>106.5</v>
      </c>
      <c r="HE208" s="411">
        <v>13.2</v>
      </c>
      <c r="HF208" s="411">
        <v>40.1</v>
      </c>
      <c r="HG208" s="411">
        <v>38.6</v>
      </c>
      <c r="HH208" s="411">
        <v>32.799999999999997</v>
      </c>
      <c r="HI208" s="411">
        <v>109.2</v>
      </c>
      <c r="HJ208" s="411">
        <v>125.5</v>
      </c>
      <c r="HK208" s="411">
        <v>117.6</v>
      </c>
      <c r="HL208" s="411">
        <v>262</v>
      </c>
      <c r="HM208" s="411">
        <v>189.7</v>
      </c>
      <c r="HN208" s="411">
        <v>210</v>
      </c>
      <c r="HO208" s="412" t="s">
        <v>197</v>
      </c>
      <c r="HP208" s="412" t="s">
        <v>197</v>
      </c>
      <c r="HQ208" s="412" t="s">
        <v>197</v>
      </c>
      <c r="HR208" s="412" t="s">
        <v>197</v>
      </c>
      <c r="HS208" s="412" t="s">
        <v>197</v>
      </c>
      <c r="HT208" s="412" t="s">
        <v>197</v>
      </c>
      <c r="HU208" s="411">
        <v>33.6</v>
      </c>
      <c r="HV208" s="411">
        <v>68.5</v>
      </c>
      <c r="HW208" s="411">
        <v>66.599999999999994</v>
      </c>
      <c r="HX208" s="412" t="s">
        <v>197</v>
      </c>
      <c r="HY208" s="411">
        <v>119.6</v>
      </c>
      <c r="HZ208" s="411">
        <v>95.9</v>
      </c>
      <c r="IA208" s="411">
        <v>240.3</v>
      </c>
      <c r="IB208" s="411">
        <v>67.599999999999994</v>
      </c>
      <c r="IC208" s="411">
        <v>160.9</v>
      </c>
      <c r="ID208" s="411">
        <v>235</v>
      </c>
      <c r="IE208" s="412" t="s">
        <v>197</v>
      </c>
      <c r="IF208" s="412" t="s">
        <v>197</v>
      </c>
      <c r="IG208" s="412" t="s">
        <v>197</v>
      </c>
      <c r="IH208" s="411">
        <v>131.1</v>
      </c>
      <c r="II208" s="411">
        <v>403.5</v>
      </c>
      <c r="IJ208" s="411">
        <v>533.29999999999995</v>
      </c>
      <c r="IK208" s="412" t="s">
        <v>197</v>
      </c>
      <c r="IL208" s="412" t="s">
        <v>197</v>
      </c>
      <c r="IM208" s="411">
        <v>363.5</v>
      </c>
      <c r="IN208" s="411">
        <v>272.8</v>
      </c>
      <c r="IO208" s="411">
        <v>343.1</v>
      </c>
      <c r="IP208" s="411">
        <v>450.5</v>
      </c>
      <c r="IQ208" s="411">
        <v>37.700000000000003</v>
      </c>
      <c r="IR208" s="411">
        <v>86.5</v>
      </c>
      <c r="IS208" s="411">
        <v>94.4</v>
      </c>
      <c r="IT208" s="411">
        <v>91.5</v>
      </c>
      <c r="IU208" s="411">
        <v>81.3</v>
      </c>
      <c r="IV208" s="411">
        <v>67.400000000000006</v>
      </c>
      <c r="IW208" s="411">
        <v>70.3</v>
      </c>
      <c r="IX208" s="412" t="s">
        <v>197</v>
      </c>
      <c r="IY208" s="412" t="s">
        <v>197</v>
      </c>
      <c r="IZ208" s="412" t="s">
        <v>197</v>
      </c>
      <c r="JA208" s="412" t="s">
        <v>197</v>
      </c>
      <c r="JB208" s="412" t="s">
        <v>197</v>
      </c>
      <c r="JC208" s="411">
        <v>70.099999999999994</v>
      </c>
      <c r="JD208" s="411">
        <v>104.5</v>
      </c>
      <c r="JE208" s="411">
        <v>96.7</v>
      </c>
      <c r="JF208" s="48">
        <v>50.8</v>
      </c>
      <c r="JG208" s="48">
        <v>352</v>
      </c>
      <c r="JH208" s="48">
        <v>216.6</v>
      </c>
      <c r="JI208" s="48">
        <v>98.8</v>
      </c>
      <c r="JJ208" s="48">
        <v>135.4</v>
      </c>
      <c r="JK208" s="48">
        <v>63</v>
      </c>
      <c r="JL208" s="48">
        <v>133.9</v>
      </c>
      <c r="JM208" s="48">
        <v>112.4</v>
      </c>
      <c r="JN208" s="48">
        <v>116.1</v>
      </c>
      <c r="JO208" s="48">
        <v>28.4</v>
      </c>
    </row>
    <row r="209" spans="1:275">
      <c r="A209" s="45"/>
      <c r="B209" s="46" t="s">
        <v>1925</v>
      </c>
      <c r="C209" s="300" t="s">
        <v>1422</v>
      </c>
      <c r="D209" s="46" t="s">
        <v>113</v>
      </c>
      <c r="E209" s="300" t="s">
        <v>25</v>
      </c>
      <c r="F209" s="47" t="s">
        <v>197</v>
      </c>
      <c r="G209" s="47" t="s">
        <v>197</v>
      </c>
      <c r="H209" s="411">
        <v>107.2</v>
      </c>
      <c r="I209" s="411">
        <v>96.3</v>
      </c>
      <c r="J209" s="411">
        <v>85</v>
      </c>
      <c r="K209" s="411">
        <v>133.9</v>
      </c>
      <c r="L209" s="411">
        <v>89.7</v>
      </c>
      <c r="M209" s="411">
        <v>92.5</v>
      </c>
      <c r="N209" s="411">
        <v>169.8</v>
      </c>
      <c r="O209" s="411">
        <v>112.7</v>
      </c>
      <c r="P209" s="411">
        <v>99.2</v>
      </c>
      <c r="Q209" s="411">
        <v>141.69999999999999</v>
      </c>
      <c r="R209" s="411">
        <v>70.7</v>
      </c>
      <c r="S209" s="411">
        <v>132.19999999999999</v>
      </c>
      <c r="T209" s="411">
        <v>64.8</v>
      </c>
      <c r="U209" s="411">
        <v>92.6</v>
      </c>
      <c r="V209" s="412" t="s">
        <v>197</v>
      </c>
      <c r="W209" s="411">
        <v>79.2</v>
      </c>
      <c r="X209" s="412" t="s">
        <v>197</v>
      </c>
      <c r="Y209" s="411">
        <v>118.2</v>
      </c>
      <c r="Z209" s="411">
        <v>143.19999999999999</v>
      </c>
      <c r="AA209" s="411">
        <v>17.100000000000001</v>
      </c>
      <c r="AB209" s="411">
        <v>87.9</v>
      </c>
      <c r="AC209" s="411">
        <v>114.6</v>
      </c>
      <c r="AD209" s="411">
        <v>48.4</v>
      </c>
      <c r="AE209" s="411">
        <v>113.3</v>
      </c>
      <c r="AF209" s="411">
        <v>57.8</v>
      </c>
      <c r="AG209" s="411">
        <v>55.1</v>
      </c>
      <c r="AH209" s="411">
        <v>70.5</v>
      </c>
      <c r="AI209" s="412" t="s">
        <v>197</v>
      </c>
      <c r="AJ209" s="412" t="s">
        <v>197</v>
      </c>
      <c r="AK209" s="411">
        <v>98.4</v>
      </c>
      <c r="AL209" s="412" t="s">
        <v>197</v>
      </c>
      <c r="AM209" s="412" t="s">
        <v>197</v>
      </c>
      <c r="AN209" s="411">
        <v>98.6</v>
      </c>
      <c r="AO209" s="411">
        <v>91.2</v>
      </c>
      <c r="AP209" s="411">
        <v>91.2</v>
      </c>
      <c r="AQ209" s="411">
        <v>234.3</v>
      </c>
      <c r="AR209" s="411">
        <v>58.6</v>
      </c>
      <c r="AS209" s="412" t="s">
        <v>197</v>
      </c>
      <c r="AT209" s="411">
        <v>122.7</v>
      </c>
      <c r="AU209" s="412" t="s">
        <v>197</v>
      </c>
      <c r="AV209" s="411">
        <v>266.2</v>
      </c>
      <c r="AW209" s="412" t="s">
        <v>197</v>
      </c>
      <c r="AX209" s="412" t="s">
        <v>197</v>
      </c>
      <c r="AY209" s="411">
        <v>2.2999999999999998</v>
      </c>
      <c r="AZ209" s="411">
        <v>137.9</v>
      </c>
      <c r="BA209" s="411">
        <v>119.1</v>
      </c>
      <c r="BB209" s="411">
        <v>119.9</v>
      </c>
      <c r="BC209" s="411">
        <v>127.8</v>
      </c>
      <c r="BD209" s="411">
        <v>127.3</v>
      </c>
      <c r="BE209" s="411">
        <v>127.4</v>
      </c>
      <c r="BF209" s="411">
        <v>126.4</v>
      </c>
      <c r="BG209" s="411">
        <v>129.9</v>
      </c>
      <c r="BH209" s="411">
        <v>129.6</v>
      </c>
      <c r="BI209" s="411">
        <v>124.1</v>
      </c>
      <c r="BJ209" s="411">
        <v>152</v>
      </c>
      <c r="BK209" s="411">
        <v>137.80000000000001</v>
      </c>
      <c r="BL209" s="411">
        <v>170.9</v>
      </c>
      <c r="BM209" s="411">
        <v>113.3</v>
      </c>
      <c r="BN209" s="411">
        <v>128.69999999999999</v>
      </c>
      <c r="BO209" s="412" t="s">
        <v>197</v>
      </c>
      <c r="BP209" s="412" t="s">
        <v>197</v>
      </c>
      <c r="BQ209" s="412" t="s">
        <v>197</v>
      </c>
      <c r="BR209" s="412" t="s">
        <v>197</v>
      </c>
      <c r="BS209" s="412" t="s">
        <v>197</v>
      </c>
      <c r="BT209" s="412" t="s">
        <v>197</v>
      </c>
      <c r="BU209" s="411">
        <v>30.6</v>
      </c>
      <c r="BV209" s="411">
        <v>36.1</v>
      </c>
      <c r="BW209" s="411">
        <v>34.4</v>
      </c>
      <c r="BX209" s="411">
        <v>148</v>
      </c>
      <c r="BY209" s="411">
        <v>131.69999999999999</v>
      </c>
      <c r="BZ209" s="411">
        <v>142.19999999999999</v>
      </c>
      <c r="CA209" s="411">
        <v>59.2</v>
      </c>
      <c r="CB209" s="411">
        <v>87.2</v>
      </c>
      <c r="CC209" s="411">
        <v>76.2</v>
      </c>
      <c r="CD209" s="411">
        <v>71.8</v>
      </c>
      <c r="CE209" s="411">
        <v>69.3</v>
      </c>
      <c r="CF209" s="411">
        <v>70.599999999999994</v>
      </c>
      <c r="CG209" s="412" t="s">
        <v>197</v>
      </c>
      <c r="CH209" s="412" t="s">
        <v>197</v>
      </c>
      <c r="CI209" s="412" t="s">
        <v>197</v>
      </c>
      <c r="CJ209" s="411">
        <v>101.6</v>
      </c>
      <c r="CK209" s="411">
        <v>102.2</v>
      </c>
      <c r="CL209" s="411">
        <v>102</v>
      </c>
      <c r="CM209" s="412" t="s">
        <v>197</v>
      </c>
      <c r="CN209" s="412" t="s">
        <v>197</v>
      </c>
      <c r="CO209" s="412" t="s">
        <v>197</v>
      </c>
      <c r="CP209" s="412" t="s">
        <v>197</v>
      </c>
      <c r="CQ209" s="412" t="s">
        <v>197</v>
      </c>
      <c r="CR209" s="412" t="s">
        <v>197</v>
      </c>
      <c r="CS209" s="412" t="s">
        <v>197</v>
      </c>
      <c r="CT209" s="412" t="s">
        <v>197</v>
      </c>
      <c r="CU209" s="412" t="s">
        <v>197</v>
      </c>
      <c r="CV209" s="412" t="s">
        <v>197</v>
      </c>
      <c r="CW209" s="411">
        <v>102.6</v>
      </c>
      <c r="CX209" s="411">
        <v>100.3</v>
      </c>
      <c r="CY209" s="411">
        <v>101.3</v>
      </c>
      <c r="CZ209" s="411">
        <v>123.3</v>
      </c>
      <c r="DA209" s="411">
        <v>30.4</v>
      </c>
      <c r="DB209" s="411">
        <v>42.4</v>
      </c>
      <c r="DC209" s="411">
        <v>38.6</v>
      </c>
      <c r="DD209" s="411">
        <v>134.6</v>
      </c>
      <c r="DE209" s="411">
        <v>138.80000000000001</v>
      </c>
      <c r="DF209" s="411">
        <v>136.19999999999999</v>
      </c>
      <c r="DG209" s="411">
        <v>53</v>
      </c>
      <c r="DH209" s="411">
        <v>90</v>
      </c>
      <c r="DI209" s="411">
        <v>77.2</v>
      </c>
      <c r="DJ209" s="411">
        <v>73.8</v>
      </c>
      <c r="DK209" s="411">
        <v>71.099999999999994</v>
      </c>
      <c r="DL209" s="411">
        <v>72.400000000000006</v>
      </c>
      <c r="DM209" s="411">
        <v>93.8</v>
      </c>
      <c r="DN209" s="411">
        <v>99.4</v>
      </c>
      <c r="DO209" s="411">
        <v>97.3</v>
      </c>
      <c r="DP209" s="412" t="s">
        <v>197</v>
      </c>
      <c r="DQ209" s="412" t="s">
        <v>197</v>
      </c>
      <c r="DR209" s="412" t="s">
        <v>197</v>
      </c>
      <c r="DS209" s="412" t="s">
        <v>197</v>
      </c>
      <c r="DT209" s="412" t="s">
        <v>197</v>
      </c>
      <c r="DU209" s="412" t="s">
        <v>197</v>
      </c>
      <c r="DV209" s="412" t="s">
        <v>197</v>
      </c>
      <c r="DW209" s="412" t="s">
        <v>197</v>
      </c>
      <c r="DX209" s="412" t="s">
        <v>197</v>
      </c>
      <c r="DY209" s="412" t="s">
        <v>197</v>
      </c>
      <c r="DZ209" s="412" t="s">
        <v>197</v>
      </c>
      <c r="EA209" s="412" t="s">
        <v>197</v>
      </c>
      <c r="EB209" s="412" t="s">
        <v>197</v>
      </c>
      <c r="EC209" s="412" t="s">
        <v>197</v>
      </c>
      <c r="ED209" s="412" t="s">
        <v>197</v>
      </c>
      <c r="EE209" s="411">
        <v>11.2</v>
      </c>
      <c r="EF209" s="411">
        <v>91.9</v>
      </c>
      <c r="EG209" s="411">
        <v>207</v>
      </c>
      <c r="EH209" s="411">
        <v>158.4</v>
      </c>
      <c r="EI209" s="412" t="s">
        <v>197</v>
      </c>
      <c r="EJ209" s="412" t="s">
        <v>197</v>
      </c>
      <c r="EK209" s="412" t="s">
        <v>197</v>
      </c>
      <c r="EL209" s="412" t="s">
        <v>197</v>
      </c>
      <c r="EM209" s="412" t="s">
        <v>197</v>
      </c>
      <c r="EN209" s="412" t="s">
        <v>197</v>
      </c>
      <c r="EO209" s="412" t="s">
        <v>197</v>
      </c>
      <c r="EP209" s="412" t="s">
        <v>197</v>
      </c>
      <c r="EQ209" s="412" t="s">
        <v>197</v>
      </c>
      <c r="ER209" s="412" t="s">
        <v>197</v>
      </c>
      <c r="ES209" s="412" t="s">
        <v>197</v>
      </c>
      <c r="ET209" s="411">
        <v>116.1</v>
      </c>
      <c r="EU209" s="412" t="s">
        <v>197</v>
      </c>
      <c r="EV209" s="411">
        <v>133.5</v>
      </c>
      <c r="EW209" s="411">
        <v>93.8</v>
      </c>
      <c r="EX209" s="411">
        <v>106.2</v>
      </c>
      <c r="EY209" s="411">
        <v>49.1</v>
      </c>
      <c r="EZ209" s="411">
        <v>168.6</v>
      </c>
      <c r="FA209" s="411">
        <v>80.400000000000006</v>
      </c>
      <c r="FB209" s="411">
        <v>115</v>
      </c>
      <c r="FC209" s="411">
        <v>161.80000000000001</v>
      </c>
      <c r="FD209" s="411">
        <v>137.80000000000001</v>
      </c>
      <c r="FE209" s="411">
        <v>85.4</v>
      </c>
      <c r="FF209" s="411">
        <v>107.7</v>
      </c>
      <c r="FG209" s="411">
        <v>23.8</v>
      </c>
      <c r="FH209" s="411">
        <v>145.4</v>
      </c>
      <c r="FI209" s="411">
        <v>59.8</v>
      </c>
      <c r="FJ209" s="411">
        <v>213.5</v>
      </c>
      <c r="FK209" s="411">
        <v>330.5</v>
      </c>
      <c r="FL209" s="411">
        <v>278.5</v>
      </c>
      <c r="FM209" s="411">
        <v>119.7</v>
      </c>
      <c r="FN209" s="411">
        <v>111</v>
      </c>
      <c r="FO209" s="411">
        <v>116</v>
      </c>
      <c r="FP209" s="411">
        <v>137.9</v>
      </c>
      <c r="FQ209" s="411">
        <v>71.7</v>
      </c>
      <c r="FR209" s="411">
        <v>94.7</v>
      </c>
      <c r="FS209" s="411">
        <v>145.80000000000001</v>
      </c>
      <c r="FT209" s="411">
        <v>198.4</v>
      </c>
      <c r="FU209" s="411">
        <v>165.6</v>
      </c>
      <c r="FV209" s="411">
        <v>104.5</v>
      </c>
      <c r="FW209" s="411">
        <v>263.10000000000002</v>
      </c>
      <c r="FX209" s="411">
        <v>80.5</v>
      </c>
      <c r="FY209" s="411">
        <v>113.9</v>
      </c>
      <c r="FZ209" s="411">
        <v>113.6</v>
      </c>
      <c r="GA209" s="411">
        <v>120.9</v>
      </c>
      <c r="GB209" s="411">
        <v>72</v>
      </c>
      <c r="GC209" s="411">
        <v>81.2</v>
      </c>
      <c r="GD209" s="411">
        <v>325.10000000000002</v>
      </c>
      <c r="GE209" s="411">
        <v>165.8</v>
      </c>
      <c r="GF209" s="411">
        <v>270.10000000000002</v>
      </c>
      <c r="GG209" s="411">
        <v>109.4</v>
      </c>
      <c r="GH209" s="411">
        <v>149.1</v>
      </c>
      <c r="GI209" s="411">
        <v>148.80000000000001</v>
      </c>
      <c r="GJ209" s="412" t="s">
        <v>197</v>
      </c>
      <c r="GK209" s="412" t="s">
        <v>197</v>
      </c>
      <c r="GL209" s="412" t="s">
        <v>197</v>
      </c>
      <c r="GM209" s="411">
        <v>250.7</v>
      </c>
      <c r="GN209" s="411">
        <v>256.60000000000002</v>
      </c>
      <c r="GO209" s="411">
        <v>254.5</v>
      </c>
      <c r="GP209" s="411">
        <v>62.6</v>
      </c>
      <c r="GQ209" s="411">
        <v>159.9</v>
      </c>
      <c r="GR209" s="411">
        <v>125.2</v>
      </c>
      <c r="GS209" s="411">
        <v>46.5</v>
      </c>
      <c r="GT209" s="411">
        <v>44.4</v>
      </c>
      <c r="GU209" s="411">
        <v>44.8</v>
      </c>
      <c r="GV209" s="412" t="s">
        <v>197</v>
      </c>
      <c r="GW209" s="412" t="s">
        <v>197</v>
      </c>
      <c r="GX209" s="412" t="s">
        <v>197</v>
      </c>
      <c r="GY209" s="411">
        <v>132.19999999999999</v>
      </c>
      <c r="GZ209" s="411">
        <v>112</v>
      </c>
      <c r="HA209" s="411">
        <v>121.9</v>
      </c>
      <c r="HB209" s="411">
        <v>139.4</v>
      </c>
      <c r="HC209" s="411">
        <v>95.3</v>
      </c>
      <c r="HD209" s="411">
        <v>108.7</v>
      </c>
      <c r="HE209" s="411">
        <v>86.4</v>
      </c>
      <c r="HF209" s="411">
        <v>107.8</v>
      </c>
      <c r="HG209" s="411">
        <v>106.6</v>
      </c>
      <c r="HH209" s="412" t="s">
        <v>197</v>
      </c>
      <c r="HI209" s="411">
        <v>115.9</v>
      </c>
      <c r="HJ209" s="411">
        <v>131.4</v>
      </c>
      <c r="HK209" s="411">
        <v>123.9</v>
      </c>
      <c r="HL209" s="411">
        <v>77.900000000000006</v>
      </c>
      <c r="HM209" s="411">
        <v>97.9</v>
      </c>
      <c r="HN209" s="411">
        <v>92.3</v>
      </c>
      <c r="HO209" s="412" t="s">
        <v>197</v>
      </c>
      <c r="HP209" s="412" t="s">
        <v>197</v>
      </c>
      <c r="HQ209" s="412" t="s">
        <v>197</v>
      </c>
      <c r="HR209" s="412" t="s">
        <v>197</v>
      </c>
      <c r="HS209" s="412" t="s">
        <v>197</v>
      </c>
      <c r="HT209" s="412" t="s">
        <v>197</v>
      </c>
      <c r="HU209" s="411">
        <v>131.19999999999999</v>
      </c>
      <c r="HV209" s="411">
        <v>92.9</v>
      </c>
      <c r="HW209" s="411">
        <v>95</v>
      </c>
      <c r="HX209" s="412" t="s">
        <v>197</v>
      </c>
      <c r="HY209" s="412" t="s">
        <v>197</v>
      </c>
      <c r="HZ209" s="411">
        <v>61.5</v>
      </c>
      <c r="IA209" s="412" t="s">
        <v>197</v>
      </c>
      <c r="IB209" s="412" t="s">
        <v>197</v>
      </c>
      <c r="IC209" s="412" t="s">
        <v>197</v>
      </c>
      <c r="ID209" s="411">
        <v>107.5</v>
      </c>
      <c r="IE209" s="412" t="s">
        <v>197</v>
      </c>
      <c r="IF209" s="412" t="s">
        <v>197</v>
      </c>
      <c r="IG209" s="412" t="s">
        <v>197</v>
      </c>
      <c r="IH209" s="411">
        <v>115.6</v>
      </c>
      <c r="II209" s="411">
        <v>160.5</v>
      </c>
      <c r="IJ209" s="411">
        <v>81.599999999999994</v>
      </c>
      <c r="IK209" s="412" t="s">
        <v>197</v>
      </c>
      <c r="IL209" s="412" t="s">
        <v>197</v>
      </c>
      <c r="IM209" s="411">
        <v>49.2</v>
      </c>
      <c r="IN209" s="411">
        <v>183.1</v>
      </c>
      <c r="IO209" s="411">
        <v>155.9</v>
      </c>
      <c r="IP209" s="412" t="s">
        <v>197</v>
      </c>
      <c r="IQ209" s="411">
        <v>22.9</v>
      </c>
      <c r="IR209" s="411">
        <v>98.1</v>
      </c>
      <c r="IS209" s="411">
        <v>85</v>
      </c>
      <c r="IT209" s="411">
        <v>89.8</v>
      </c>
      <c r="IU209" s="411">
        <v>74.400000000000006</v>
      </c>
      <c r="IV209" s="411">
        <v>37.9</v>
      </c>
      <c r="IW209" s="411">
        <v>45.5</v>
      </c>
      <c r="IX209" s="412" t="s">
        <v>197</v>
      </c>
      <c r="IY209" s="412" t="s">
        <v>197</v>
      </c>
      <c r="IZ209" s="412" t="s">
        <v>197</v>
      </c>
      <c r="JA209" s="412" t="s">
        <v>197</v>
      </c>
      <c r="JB209" s="412" t="s">
        <v>197</v>
      </c>
      <c r="JC209" s="411">
        <v>138.1</v>
      </c>
      <c r="JD209" s="411">
        <v>61.6</v>
      </c>
      <c r="JE209" s="411">
        <v>79.2</v>
      </c>
      <c r="JF209" s="48">
        <v>71.900000000000006</v>
      </c>
      <c r="JG209" s="48">
        <v>78</v>
      </c>
      <c r="JH209" s="48">
        <v>117.3</v>
      </c>
      <c r="JI209" s="48">
        <v>117.7</v>
      </c>
      <c r="JJ209" s="48">
        <v>104.7</v>
      </c>
      <c r="JK209" s="48">
        <v>59.8</v>
      </c>
      <c r="JL209" s="48">
        <v>127.7</v>
      </c>
      <c r="JM209" s="48">
        <v>109.3</v>
      </c>
      <c r="JN209" s="48">
        <v>109.8</v>
      </c>
      <c r="JO209" s="48">
        <v>72.3</v>
      </c>
    </row>
    <row r="210" spans="1:275">
      <c r="A210" s="45"/>
      <c r="B210" s="46" t="s">
        <v>1926</v>
      </c>
      <c r="C210" s="300" t="s">
        <v>1423</v>
      </c>
      <c r="D210" s="46" t="s">
        <v>113</v>
      </c>
      <c r="E210" s="300" t="s">
        <v>25</v>
      </c>
      <c r="F210" s="47" t="s">
        <v>197</v>
      </c>
      <c r="G210" s="47" t="s">
        <v>197</v>
      </c>
      <c r="H210" s="411">
        <v>105.4</v>
      </c>
      <c r="I210" s="411">
        <v>103.6</v>
      </c>
      <c r="J210" s="411">
        <v>103.5</v>
      </c>
      <c r="K210" s="411">
        <v>113.8</v>
      </c>
      <c r="L210" s="411">
        <v>66.900000000000006</v>
      </c>
      <c r="M210" s="411">
        <v>93.3</v>
      </c>
      <c r="N210" s="411">
        <v>124.1</v>
      </c>
      <c r="O210" s="411">
        <v>159</v>
      </c>
      <c r="P210" s="411">
        <v>89.2</v>
      </c>
      <c r="Q210" s="411">
        <v>158.6</v>
      </c>
      <c r="R210" s="411">
        <v>84.6</v>
      </c>
      <c r="S210" s="411">
        <v>120.9</v>
      </c>
      <c r="T210" s="411">
        <v>61.5</v>
      </c>
      <c r="U210" s="411">
        <v>142.1</v>
      </c>
      <c r="V210" s="411">
        <v>99</v>
      </c>
      <c r="W210" s="411">
        <v>76.599999999999994</v>
      </c>
      <c r="X210" s="411">
        <v>51.4</v>
      </c>
      <c r="Y210" s="411">
        <v>87.3</v>
      </c>
      <c r="Z210" s="411">
        <v>102.7</v>
      </c>
      <c r="AA210" s="411">
        <v>119.1</v>
      </c>
      <c r="AB210" s="411">
        <v>62.9</v>
      </c>
      <c r="AC210" s="411">
        <v>35.9</v>
      </c>
      <c r="AD210" s="412" t="s">
        <v>197</v>
      </c>
      <c r="AE210" s="411">
        <v>95</v>
      </c>
      <c r="AF210" s="411">
        <v>74.3</v>
      </c>
      <c r="AG210" s="411">
        <v>91.2</v>
      </c>
      <c r="AH210" s="411">
        <v>71.3</v>
      </c>
      <c r="AI210" s="412" t="s">
        <v>197</v>
      </c>
      <c r="AJ210" s="412" t="s">
        <v>197</v>
      </c>
      <c r="AK210" s="411">
        <v>108</v>
      </c>
      <c r="AL210" s="412" t="s">
        <v>197</v>
      </c>
      <c r="AM210" s="411">
        <v>67.400000000000006</v>
      </c>
      <c r="AN210" s="411">
        <v>159</v>
      </c>
      <c r="AO210" s="411">
        <v>167.4</v>
      </c>
      <c r="AP210" s="411">
        <v>167.3</v>
      </c>
      <c r="AQ210" s="411">
        <v>6.2</v>
      </c>
      <c r="AR210" s="411">
        <v>122.3</v>
      </c>
      <c r="AS210" s="412" t="s">
        <v>197</v>
      </c>
      <c r="AT210" s="411">
        <v>91.1</v>
      </c>
      <c r="AU210" s="412" t="s">
        <v>197</v>
      </c>
      <c r="AV210" s="411">
        <v>100.8</v>
      </c>
      <c r="AW210" s="411">
        <v>63.9</v>
      </c>
      <c r="AX210" s="411">
        <v>161.69999999999999</v>
      </c>
      <c r="AY210" s="411">
        <v>8.5</v>
      </c>
      <c r="AZ210" s="411">
        <v>80.400000000000006</v>
      </c>
      <c r="BA210" s="411">
        <v>79.599999999999994</v>
      </c>
      <c r="BB210" s="411">
        <v>79.7</v>
      </c>
      <c r="BC210" s="411">
        <v>95.3</v>
      </c>
      <c r="BD210" s="411">
        <v>93.3</v>
      </c>
      <c r="BE210" s="411">
        <v>93.7</v>
      </c>
      <c r="BF210" s="411">
        <v>121.3</v>
      </c>
      <c r="BG210" s="411">
        <v>87.6</v>
      </c>
      <c r="BH210" s="411">
        <v>90</v>
      </c>
      <c r="BI210" s="411">
        <v>33.700000000000003</v>
      </c>
      <c r="BJ210" s="411">
        <v>48.7</v>
      </c>
      <c r="BK210" s="411">
        <v>41</v>
      </c>
      <c r="BL210" s="411">
        <v>69.099999999999994</v>
      </c>
      <c r="BM210" s="411">
        <v>61.1</v>
      </c>
      <c r="BN210" s="411">
        <v>63.2</v>
      </c>
      <c r="BO210" s="412" t="s">
        <v>197</v>
      </c>
      <c r="BP210" s="411">
        <v>108.1</v>
      </c>
      <c r="BQ210" s="411">
        <v>115.9</v>
      </c>
      <c r="BR210" s="411">
        <v>79.8</v>
      </c>
      <c r="BS210" s="411">
        <v>100.3</v>
      </c>
      <c r="BT210" s="411">
        <v>90.9</v>
      </c>
      <c r="BU210" s="411">
        <v>7.9</v>
      </c>
      <c r="BV210" s="411">
        <v>51.5</v>
      </c>
      <c r="BW210" s="411">
        <v>38.1</v>
      </c>
      <c r="BX210" s="411">
        <v>24.9</v>
      </c>
      <c r="BY210" s="411">
        <v>66.2</v>
      </c>
      <c r="BZ210" s="411">
        <v>39.799999999999997</v>
      </c>
      <c r="CA210" s="411">
        <v>74</v>
      </c>
      <c r="CB210" s="411">
        <v>72.2</v>
      </c>
      <c r="CC210" s="411">
        <v>72.900000000000006</v>
      </c>
      <c r="CD210" s="412" t="s">
        <v>197</v>
      </c>
      <c r="CE210" s="412" t="s">
        <v>197</v>
      </c>
      <c r="CF210" s="412" t="s">
        <v>197</v>
      </c>
      <c r="CG210" s="412" t="s">
        <v>197</v>
      </c>
      <c r="CH210" s="412" t="s">
        <v>197</v>
      </c>
      <c r="CI210" s="412" t="s">
        <v>197</v>
      </c>
      <c r="CJ210" s="411">
        <v>90.1</v>
      </c>
      <c r="CK210" s="411">
        <v>81.2</v>
      </c>
      <c r="CL210" s="411">
        <v>84.8</v>
      </c>
      <c r="CM210" s="411">
        <v>936.8</v>
      </c>
      <c r="CN210" s="411">
        <v>832</v>
      </c>
      <c r="CO210" s="411">
        <v>876.6</v>
      </c>
      <c r="CP210" s="412" t="s">
        <v>197</v>
      </c>
      <c r="CQ210" s="412" t="s">
        <v>197</v>
      </c>
      <c r="CR210" s="412" t="s">
        <v>197</v>
      </c>
      <c r="CS210" s="412" t="s">
        <v>197</v>
      </c>
      <c r="CT210" s="411">
        <v>88.5</v>
      </c>
      <c r="CU210" s="411">
        <v>60.9</v>
      </c>
      <c r="CV210" s="411">
        <v>72.5</v>
      </c>
      <c r="CW210" s="411">
        <v>92.7</v>
      </c>
      <c r="CX210" s="411">
        <v>101</v>
      </c>
      <c r="CY210" s="411">
        <v>97.4</v>
      </c>
      <c r="CZ210" s="411">
        <v>92.9</v>
      </c>
      <c r="DA210" s="411">
        <v>7.2</v>
      </c>
      <c r="DB210" s="411">
        <v>72.8</v>
      </c>
      <c r="DC210" s="411">
        <v>52.9</v>
      </c>
      <c r="DD210" s="411">
        <v>26</v>
      </c>
      <c r="DE210" s="411">
        <v>25.5</v>
      </c>
      <c r="DF210" s="411">
        <v>25.8</v>
      </c>
      <c r="DG210" s="411">
        <v>61.3</v>
      </c>
      <c r="DH210" s="411">
        <v>66.099999999999994</v>
      </c>
      <c r="DI210" s="411">
        <v>64.5</v>
      </c>
      <c r="DJ210" s="411">
        <v>49.9</v>
      </c>
      <c r="DK210" s="411">
        <v>32.6</v>
      </c>
      <c r="DL210" s="411">
        <v>40.6</v>
      </c>
      <c r="DM210" s="411">
        <v>122.6</v>
      </c>
      <c r="DN210" s="411">
        <v>98.1</v>
      </c>
      <c r="DO210" s="411">
        <v>107.2</v>
      </c>
      <c r="DP210" s="412" t="s">
        <v>197</v>
      </c>
      <c r="DQ210" s="412" t="s">
        <v>197</v>
      </c>
      <c r="DR210" s="412" t="s">
        <v>197</v>
      </c>
      <c r="DS210" s="411">
        <v>321</v>
      </c>
      <c r="DT210" s="411">
        <v>383.5</v>
      </c>
      <c r="DU210" s="411">
        <v>360.5</v>
      </c>
      <c r="DV210" s="411">
        <v>14</v>
      </c>
      <c r="DW210" s="411">
        <v>7.2</v>
      </c>
      <c r="DX210" s="411">
        <v>9.5</v>
      </c>
      <c r="DY210" s="411">
        <v>46.1</v>
      </c>
      <c r="DZ210" s="412" t="s">
        <v>197</v>
      </c>
      <c r="EA210" s="411">
        <v>25.8</v>
      </c>
      <c r="EB210" s="411">
        <v>148.9</v>
      </c>
      <c r="EC210" s="411">
        <v>16.899999999999999</v>
      </c>
      <c r="ED210" s="411">
        <v>52.7</v>
      </c>
      <c r="EE210" s="412" t="s">
        <v>197</v>
      </c>
      <c r="EF210" s="411">
        <v>196.5</v>
      </c>
      <c r="EG210" s="411">
        <v>307.2</v>
      </c>
      <c r="EH210" s="411">
        <v>261</v>
      </c>
      <c r="EI210" s="411">
        <v>133.30000000000001</v>
      </c>
      <c r="EJ210" s="411">
        <v>68.3</v>
      </c>
      <c r="EK210" s="411">
        <v>91.1</v>
      </c>
      <c r="EL210" s="412" t="s">
        <v>197</v>
      </c>
      <c r="EM210" s="411">
        <v>21.5</v>
      </c>
      <c r="EN210" s="411">
        <v>37.1</v>
      </c>
      <c r="EO210" s="411">
        <v>29.3</v>
      </c>
      <c r="EP210" s="411">
        <v>86.9</v>
      </c>
      <c r="EQ210" s="411">
        <v>27.3</v>
      </c>
      <c r="ER210" s="411">
        <v>60.5</v>
      </c>
      <c r="ES210" s="411">
        <v>264.7</v>
      </c>
      <c r="ET210" s="411">
        <v>56.4</v>
      </c>
      <c r="EU210" s="412" t="s">
        <v>197</v>
      </c>
      <c r="EV210" s="411">
        <v>90.4</v>
      </c>
      <c r="EW210" s="411">
        <v>95.9</v>
      </c>
      <c r="EX210" s="411">
        <v>94.2</v>
      </c>
      <c r="EY210" s="412" t="s">
        <v>197</v>
      </c>
      <c r="EZ210" s="411">
        <v>78.3</v>
      </c>
      <c r="FA210" s="411">
        <v>94.2</v>
      </c>
      <c r="FB210" s="411">
        <v>87.9</v>
      </c>
      <c r="FC210" s="412" t="s">
        <v>197</v>
      </c>
      <c r="FD210" s="411">
        <v>74.7</v>
      </c>
      <c r="FE210" s="411">
        <v>76.400000000000006</v>
      </c>
      <c r="FF210" s="411">
        <v>75.7</v>
      </c>
      <c r="FG210" s="411">
        <v>10.6</v>
      </c>
      <c r="FH210" s="411">
        <v>31.5</v>
      </c>
      <c r="FI210" s="411">
        <v>16.8</v>
      </c>
      <c r="FJ210" s="411">
        <v>424.1</v>
      </c>
      <c r="FK210" s="411">
        <v>10.6</v>
      </c>
      <c r="FL210" s="411">
        <v>194.4</v>
      </c>
      <c r="FM210" s="411">
        <v>97.2</v>
      </c>
      <c r="FN210" s="411">
        <v>88.6</v>
      </c>
      <c r="FO210" s="411">
        <v>93.6</v>
      </c>
      <c r="FP210" s="411">
        <v>43.4</v>
      </c>
      <c r="FQ210" s="411">
        <v>94.9</v>
      </c>
      <c r="FR210" s="411">
        <v>77.099999999999994</v>
      </c>
      <c r="FS210" s="411">
        <v>116.3</v>
      </c>
      <c r="FT210" s="411">
        <v>51.8</v>
      </c>
      <c r="FU210" s="411">
        <v>92.1</v>
      </c>
      <c r="FV210" s="411">
        <v>94.7</v>
      </c>
      <c r="FW210" s="411">
        <v>218.5</v>
      </c>
      <c r="FX210" s="411">
        <v>79.599999999999994</v>
      </c>
      <c r="FY210" s="411">
        <v>68.5</v>
      </c>
      <c r="FZ210" s="411">
        <v>68.599999999999994</v>
      </c>
      <c r="GA210" s="411">
        <v>118</v>
      </c>
      <c r="GB210" s="411">
        <v>103.5</v>
      </c>
      <c r="GC210" s="411">
        <v>106.2</v>
      </c>
      <c r="GD210" s="411">
        <v>211.3</v>
      </c>
      <c r="GE210" s="411">
        <v>114.4</v>
      </c>
      <c r="GF210" s="411">
        <v>177.8</v>
      </c>
      <c r="GG210" s="411">
        <v>127</v>
      </c>
      <c r="GH210" s="411">
        <v>131.4</v>
      </c>
      <c r="GI210" s="411">
        <v>131.4</v>
      </c>
      <c r="GJ210" s="412" t="s">
        <v>197</v>
      </c>
      <c r="GK210" s="412" t="s">
        <v>197</v>
      </c>
      <c r="GL210" s="412" t="s">
        <v>197</v>
      </c>
      <c r="GM210" s="411">
        <v>180.9</v>
      </c>
      <c r="GN210" s="411">
        <v>50.3</v>
      </c>
      <c r="GO210" s="411">
        <v>96.9</v>
      </c>
      <c r="GP210" s="411">
        <v>403.7</v>
      </c>
      <c r="GQ210" s="411">
        <v>42.5</v>
      </c>
      <c r="GR210" s="411">
        <v>171.4</v>
      </c>
      <c r="GS210" s="411">
        <v>19.600000000000001</v>
      </c>
      <c r="GT210" s="411">
        <v>215</v>
      </c>
      <c r="GU210" s="411">
        <v>175.5</v>
      </c>
      <c r="GV210" s="411">
        <v>177.2</v>
      </c>
      <c r="GW210" s="411">
        <v>42.3</v>
      </c>
      <c r="GX210" s="411">
        <v>97.6</v>
      </c>
      <c r="GY210" s="411">
        <v>95.6</v>
      </c>
      <c r="GZ210" s="411">
        <v>101.5</v>
      </c>
      <c r="HA210" s="411">
        <v>98.6</v>
      </c>
      <c r="HB210" s="411">
        <v>130.1</v>
      </c>
      <c r="HC210" s="411">
        <v>84.7</v>
      </c>
      <c r="HD210" s="411">
        <v>98.5</v>
      </c>
      <c r="HE210" s="411">
        <v>223.3</v>
      </c>
      <c r="HF210" s="411">
        <v>93.1</v>
      </c>
      <c r="HG210" s="411">
        <v>100.1</v>
      </c>
      <c r="HH210" s="411">
        <v>51.7</v>
      </c>
      <c r="HI210" s="411">
        <v>92.6</v>
      </c>
      <c r="HJ210" s="411">
        <v>124.7</v>
      </c>
      <c r="HK210" s="411">
        <v>109.2</v>
      </c>
      <c r="HL210" s="411">
        <v>110.4</v>
      </c>
      <c r="HM210" s="411">
        <v>65.5</v>
      </c>
      <c r="HN210" s="411">
        <v>78.099999999999994</v>
      </c>
      <c r="HO210" s="411">
        <v>114.1</v>
      </c>
      <c r="HP210" s="411">
        <v>100.4</v>
      </c>
      <c r="HQ210" s="411">
        <v>107.3</v>
      </c>
      <c r="HR210" s="411">
        <v>170.7</v>
      </c>
      <c r="HS210" s="411">
        <v>141</v>
      </c>
      <c r="HT210" s="411">
        <v>151.30000000000001</v>
      </c>
      <c r="HU210" s="411">
        <v>68.099999999999994</v>
      </c>
      <c r="HV210" s="411">
        <v>83.7</v>
      </c>
      <c r="HW210" s="411">
        <v>82.8</v>
      </c>
      <c r="HX210" s="412" t="s">
        <v>197</v>
      </c>
      <c r="HY210" s="412" t="s">
        <v>197</v>
      </c>
      <c r="HZ210" s="411">
        <v>71.5</v>
      </c>
      <c r="IA210" s="411">
        <v>29.5</v>
      </c>
      <c r="IB210" s="411">
        <v>217.9</v>
      </c>
      <c r="IC210" s="411">
        <v>116</v>
      </c>
      <c r="ID210" s="411">
        <v>198</v>
      </c>
      <c r="IE210" s="412" t="s">
        <v>197</v>
      </c>
      <c r="IF210" s="411">
        <v>51.6</v>
      </c>
      <c r="IG210" s="412" t="s">
        <v>197</v>
      </c>
      <c r="IH210" s="411">
        <v>78</v>
      </c>
      <c r="II210" s="411">
        <v>217.4</v>
      </c>
      <c r="IJ210" s="411">
        <v>220.8</v>
      </c>
      <c r="IK210" s="411">
        <v>29.8</v>
      </c>
      <c r="IL210" s="412" t="s">
        <v>197</v>
      </c>
      <c r="IM210" s="411">
        <v>100.9</v>
      </c>
      <c r="IN210" s="411">
        <v>87.2</v>
      </c>
      <c r="IO210" s="412" t="s">
        <v>197</v>
      </c>
      <c r="IP210" s="412" t="s">
        <v>197</v>
      </c>
      <c r="IQ210" s="411">
        <v>22.3</v>
      </c>
      <c r="IR210" s="411">
        <v>121</v>
      </c>
      <c r="IS210" s="411">
        <v>81.2</v>
      </c>
      <c r="IT210" s="411">
        <v>95.9</v>
      </c>
      <c r="IU210" s="411">
        <v>113</v>
      </c>
      <c r="IV210" s="411">
        <v>113.1</v>
      </c>
      <c r="IW210" s="411">
        <v>113.1</v>
      </c>
      <c r="IX210" s="411">
        <v>122.3</v>
      </c>
      <c r="IY210" s="411">
        <v>179</v>
      </c>
      <c r="IZ210" s="411">
        <v>196.4</v>
      </c>
      <c r="JA210" s="411">
        <v>185</v>
      </c>
      <c r="JB210" s="412" t="s">
        <v>197</v>
      </c>
      <c r="JC210" s="411">
        <v>130.5</v>
      </c>
      <c r="JD210" s="411">
        <v>237.1</v>
      </c>
      <c r="JE210" s="411">
        <v>212.8</v>
      </c>
      <c r="JF210" s="48">
        <v>250.3</v>
      </c>
      <c r="JG210" s="48">
        <v>379.8</v>
      </c>
      <c r="JH210" s="48">
        <v>336.8</v>
      </c>
      <c r="JI210" s="48">
        <v>110.5</v>
      </c>
      <c r="JJ210" s="48">
        <v>111.1</v>
      </c>
      <c r="JK210" s="48">
        <v>73.099999999999994</v>
      </c>
      <c r="JL210" s="48">
        <v>141.9</v>
      </c>
      <c r="JM210" s="48">
        <v>82.7</v>
      </c>
      <c r="JN210" s="48">
        <v>86</v>
      </c>
      <c r="JO210" s="48">
        <v>114.6</v>
      </c>
    </row>
    <row r="211" spans="1:275">
      <c r="A211" s="45"/>
      <c r="B211" s="46" t="s">
        <v>1927</v>
      </c>
      <c r="C211" s="300" t="s">
        <v>1424</v>
      </c>
      <c r="D211" s="46" t="s">
        <v>113</v>
      </c>
      <c r="E211" s="300" t="s">
        <v>25</v>
      </c>
      <c r="F211" s="47" t="s">
        <v>197</v>
      </c>
      <c r="G211" s="47" t="s">
        <v>197</v>
      </c>
      <c r="H211" s="411">
        <v>100.6</v>
      </c>
      <c r="I211" s="411">
        <v>92.6</v>
      </c>
      <c r="J211" s="411">
        <v>92.4</v>
      </c>
      <c r="K211" s="411">
        <v>39</v>
      </c>
      <c r="L211" s="411">
        <v>137</v>
      </c>
      <c r="M211" s="411">
        <v>91.9</v>
      </c>
      <c r="N211" s="411">
        <v>98.5</v>
      </c>
      <c r="O211" s="411">
        <v>125.7</v>
      </c>
      <c r="P211" s="411">
        <v>108.1</v>
      </c>
      <c r="Q211" s="411">
        <v>125.5</v>
      </c>
      <c r="R211" s="411">
        <v>71.3</v>
      </c>
      <c r="S211" s="411">
        <v>105.1</v>
      </c>
      <c r="T211" s="411">
        <v>193.8</v>
      </c>
      <c r="U211" s="411">
        <v>117.8</v>
      </c>
      <c r="V211" s="411">
        <v>24.3</v>
      </c>
      <c r="W211" s="411">
        <v>102</v>
      </c>
      <c r="X211" s="411">
        <v>25.6</v>
      </c>
      <c r="Y211" s="411">
        <v>83.3</v>
      </c>
      <c r="Z211" s="411">
        <v>116.4</v>
      </c>
      <c r="AA211" s="411">
        <v>65.900000000000006</v>
      </c>
      <c r="AB211" s="411">
        <v>166.2</v>
      </c>
      <c r="AC211" s="411">
        <v>159.19999999999999</v>
      </c>
      <c r="AD211" s="411">
        <v>46.3</v>
      </c>
      <c r="AE211" s="411">
        <v>92.7</v>
      </c>
      <c r="AF211" s="411">
        <v>80.5</v>
      </c>
      <c r="AG211" s="411">
        <v>82.9</v>
      </c>
      <c r="AH211" s="411">
        <v>83.8</v>
      </c>
      <c r="AI211" s="411">
        <v>216.6</v>
      </c>
      <c r="AJ211" s="411">
        <v>129.69999999999999</v>
      </c>
      <c r="AK211" s="411">
        <v>16.2</v>
      </c>
      <c r="AL211" s="412" t="s">
        <v>197</v>
      </c>
      <c r="AM211" s="411">
        <v>213.6</v>
      </c>
      <c r="AN211" s="411">
        <v>12.9</v>
      </c>
      <c r="AO211" s="411">
        <v>49.8</v>
      </c>
      <c r="AP211" s="411">
        <v>49.4</v>
      </c>
      <c r="AQ211" s="411">
        <v>77.7</v>
      </c>
      <c r="AR211" s="411">
        <v>148.6</v>
      </c>
      <c r="AS211" s="412" t="s">
        <v>197</v>
      </c>
      <c r="AT211" s="411">
        <v>89.7</v>
      </c>
      <c r="AU211" s="412" t="s">
        <v>197</v>
      </c>
      <c r="AV211" s="411">
        <v>85.8</v>
      </c>
      <c r="AW211" s="411">
        <v>116.9</v>
      </c>
      <c r="AX211" s="411">
        <v>212.1</v>
      </c>
      <c r="AY211" s="411">
        <v>9.3000000000000007</v>
      </c>
      <c r="AZ211" s="411">
        <v>120.2</v>
      </c>
      <c r="BA211" s="411">
        <v>85</v>
      </c>
      <c r="BB211" s="411">
        <v>86.5</v>
      </c>
      <c r="BC211" s="411">
        <v>106.3</v>
      </c>
      <c r="BD211" s="411">
        <v>114.4</v>
      </c>
      <c r="BE211" s="411">
        <v>112.6</v>
      </c>
      <c r="BF211" s="411">
        <v>96.8</v>
      </c>
      <c r="BG211" s="411">
        <v>90</v>
      </c>
      <c r="BH211" s="411">
        <v>90.5</v>
      </c>
      <c r="BI211" s="411">
        <v>87.4</v>
      </c>
      <c r="BJ211" s="411">
        <v>109.2</v>
      </c>
      <c r="BK211" s="411">
        <v>98</v>
      </c>
      <c r="BL211" s="411">
        <v>94.5</v>
      </c>
      <c r="BM211" s="411">
        <v>75</v>
      </c>
      <c r="BN211" s="411">
        <v>80.2</v>
      </c>
      <c r="BO211" s="412" t="s">
        <v>197</v>
      </c>
      <c r="BP211" s="411">
        <v>65.5</v>
      </c>
      <c r="BQ211" s="411">
        <v>61.4</v>
      </c>
      <c r="BR211" s="411">
        <v>52.8</v>
      </c>
      <c r="BS211" s="411">
        <v>56.4</v>
      </c>
      <c r="BT211" s="411">
        <v>54.8</v>
      </c>
      <c r="BU211" s="411">
        <v>24.9</v>
      </c>
      <c r="BV211" s="411">
        <v>32.9</v>
      </c>
      <c r="BW211" s="411">
        <v>30.4</v>
      </c>
      <c r="BX211" s="411">
        <v>84.7</v>
      </c>
      <c r="BY211" s="411">
        <v>115</v>
      </c>
      <c r="BZ211" s="411">
        <v>95.6</v>
      </c>
      <c r="CA211" s="411">
        <v>113.1</v>
      </c>
      <c r="CB211" s="411">
        <v>154.5</v>
      </c>
      <c r="CC211" s="411">
        <v>138.6</v>
      </c>
      <c r="CD211" s="411">
        <v>41.9</v>
      </c>
      <c r="CE211" s="411">
        <v>54.8</v>
      </c>
      <c r="CF211" s="411">
        <v>48.6</v>
      </c>
      <c r="CG211" s="412" t="s">
        <v>197</v>
      </c>
      <c r="CH211" s="412" t="s">
        <v>197</v>
      </c>
      <c r="CI211" s="412" t="s">
        <v>197</v>
      </c>
      <c r="CJ211" s="411">
        <v>75.5</v>
      </c>
      <c r="CK211" s="411">
        <v>88.7</v>
      </c>
      <c r="CL211" s="411">
        <v>83.3</v>
      </c>
      <c r="CM211" s="412" t="s">
        <v>197</v>
      </c>
      <c r="CN211" s="412" t="s">
        <v>197</v>
      </c>
      <c r="CO211" s="412" t="s">
        <v>197</v>
      </c>
      <c r="CP211" s="412" t="s">
        <v>197</v>
      </c>
      <c r="CQ211" s="412" t="s">
        <v>197</v>
      </c>
      <c r="CR211" s="412" t="s">
        <v>197</v>
      </c>
      <c r="CS211" s="412" t="s">
        <v>197</v>
      </c>
      <c r="CT211" s="412" t="s">
        <v>197</v>
      </c>
      <c r="CU211" s="412" t="s">
        <v>197</v>
      </c>
      <c r="CV211" s="412" t="s">
        <v>197</v>
      </c>
      <c r="CW211" s="411">
        <v>62.6</v>
      </c>
      <c r="CX211" s="411">
        <v>64.3</v>
      </c>
      <c r="CY211" s="411">
        <v>63.5</v>
      </c>
      <c r="CZ211" s="411">
        <v>66.3</v>
      </c>
      <c r="DA211" s="411">
        <v>22.2</v>
      </c>
      <c r="DB211" s="411">
        <v>39.299999999999997</v>
      </c>
      <c r="DC211" s="411">
        <v>34.1</v>
      </c>
      <c r="DD211" s="411">
        <v>83.9</v>
      </c>
      <c r="DE211" s="411">
        <v>118.3</v>
      </c>
      <c r="DF211" s="411">
        <v>96.9</v>
      </c>
      <c r="DG211" s="411">
        <v>107</v>
      </c>
      <c r="DH211" s="411">
        <v>157</v>
      </c>
      <c r="DI211" s="411">
        <v>140.19999999999999</v>
      </c>
      <c r="DJ211" s="411">
        <v>48.3</v>
      </c>
      <c r="DK211" s="411">
        <v>46.9</v>
      </c>
      <c r="DL211" s="411">
        <v>47.5</v>
      </c>
      <c r="DM211" s="411">
        <v>73.8</v>
      </c>
      <c r="DN211" s="411">
        <v>92</v>
      </c>
      <c r="DO211" s="411">
        <v>85.3</v>
      </c>
      <c r="DP211" s="412" t="s">
        <v>197</v>
      </c>
      <c r="DQ211" s="412" t="s">
        <v>197</v>
      </c>
      <c r="DR211" s="412" t="s">
        <v>197</v>
      </c>
      <c r="DS211" s="412" t="s">
        <v>197</v>
      </c>
      <c r="DT211" s="412" t="s">
        <v>197</v>
      </c>
      <c r="DU211" s="412" t="s">
        <v>197</v>
      </c>
      <c r="DV211" s="411">
        <v>26.2</v>
      </c>
      <c r="DW211" s="411">
        <v>92</v>
      </c>
      <c r="DX211" s="411">
        <v>69.599999999999994</v>
      </c>
      <c r="DY211" s="411">
        <v>81.099999999999994</v>
      </c>
      <c r="DZ211" s="411">
        <v>51.5</v>
      </c>
      <c r="EA211" s="411">
        <v>68.099999999999994</v>
      </c>
      <c r="EB211" s="411">
        <v>103.4</v>
      </c>
      <c r="EC211" s="411">
        <v>44.9</v>
      </c>
      <c r="ED211" s="411">
        <v>60.7</v>
      </c>
      <c r="EE211" s="411">
        <v>47.5</v>
      </c>
      <c r="EF211" s="411">
        <v>44.7</v>
      </c>
      <c r="EG211" s="411">
        <v>11.9</v>
      </c>
      <c r="EH211" s="411">
        <v>25.6</v>
      </c>
      <c r="EI211" s="411">
        <v>35.5</v>
      </c>
      <c r="EJ211" s="411">
        <v>53.1</v>
      </c>
      <c r="EK211" s="411">
        <v>46.9</v>
      </c>
      <c r="EL211" s="412" t="s">
        <v>197</v>
      </c>
      <c r="EM211" s="412" t="s">
        <v>197</v>
      </c>
      <c r="EN211" s="412" t="s">
        <v>197</v>
      </c>
      <c r="EO211" s="412" t="s">
        <v>197</v>
      </c>
      <c r="EP211" s="412" t="s">
        <v>197</v>
      </c>
      <c r="EQ211" s="412" t="s">
        <v>197</v>
      </c>
      <c r="ER211" s="412" t="s">
        <v>197</v>
      </c>
      <c r="ES211" s="412" t="s">
        <v>197</v>
      </c>
      <c r="ET211" s="411">
        <v>84.3</v>
      </c>
      <c r="EU211" s="412" t="s">
        <v>197</v>
      </c>
      <c r="EV211" s="411">
        <v>83.7</v>
      </c>
      <c r="EW211" s="411">
        <v>102.5</v>
      </c>
      <c r="EX211" s="411">
        <v>96.6</v>
      </c>
      <c r="EY211" s="411">
        <v>39.5</v>
      </c>
      <c r="EZ211" s="411">
        <v>75.099999999999994</v>
      </c>
      <c r="FA211" s="411">
        <v>94.7</v>
      </c>
      <c r="FB211" s="411">
        <v>87</v>
      </c>
      <c r="FC211" s="412" t="s">
        <v>197</v>
      </c>
      <c r="FD211" s="411">
        <v>96.7</v>
      </c>
      <c r="FE211" s="411">
        <v>72.400000000000006</v>
      </c>
      <c r="FF211" s="411">
        <v>82.7</v>
      </c>
      <c r="FG211" s="412" t="s">
        <v>197</v>
      </c>
      <c r="FH211" s="412" t="s">
        <v>197</v>
      </c>
      <c r="FI211" s="412" t="s">
        <v>197</v>
      </c>
      <c r="FJ211" s="411">
        <v>76.8</v>
      </c>
      <c r="FK211" s="411">
        <v>66.5</v>
      </c>
      <c r="FL211" s="411">
        <v>71.099999999999994</v>
      </c>
      <c r="FM211" s="411">
        <v>73.400000000000006</v>
      </c>
      <c r="FN211" s="411">
        <v>80.900000000000006</v>
      </c>
      <c r="FO211" s="411">
        <v>76.599999999999994</v>
      </c>
      <c r="FP211" s="411">
        <v>97.7</v>
      </c>
      <c r="FQ211" s="411">
        <v>98</v>
      </c>
      <c r="FR211" s="411">
        <v>97.9</v>
      </c>
      <c r="FS211" s="411">
        <v>73.900000000000006</v>
      </c>
      <c r="FT211" s="411">
        <v>71.900000000000006</v>
      </c>
      <c r="FU211" s="411">
        <v>73.2</v>
      </c>
      <c r="FV211" s="411">
        <v>88.5</v>
      </c>
      <c r="FW211" s="411">
        <v>55.9</v>
      </c>
      <c r="FX211" s="411">
        <v>59.1</v>
      </c>
      <c r="FY211" s="411">
        <v>92.9</v>
      </c>
      <c r="FZ211" s="411">
        <v>92.6</v>
      </c>
      <c r="GA211" s="411">
        <v>76.3</v>
      </c>
      <c r="GB211" s="411">
        <v>78.099999999999994</v>
      </c>
      <c r="GC211" s="411">
        <v>77.8</v>
      </c>
      <c r="GD211" s="411">
        <v>13.1</v>
      </c>
      <c r="GE211" s="412" t="s">
        <v>197</v>
      </c>
      <c r="GF211" s="411">
        <v>8.6</v>
      </c>
      <c r="GG211" s="411">
        <v>18.100000000000001</v>
      </c>
      <c r="GH211" s="411">
        <v>60.3</v>
      </c>
      <c r="GI211" s="411">
        <v>60</v>
      </c>
      <c r="GJ211" s="412" t="s">
        <v>197</v>
      </c>
      <c r="GK211" s="412" t="s">
        <v>197</v>
      </c>
      <c r="GL211" s="412" t="s">
        <v>197</v>
      </c>
      <c r="GM211" s="411">
        <v>99.9</v>
      </c>
      <c r="GN211" s="411">
        <v>155.69999999999999</v>
      </c>
      <c r="GO211" s="411">
        <v>135.80000000000001</v>
      </c>
      <c r="GP211" s="411">
        <v>141.4</v>
      </c>
      <c r="GQ211" s="411">
        <v>64.900000000000006</v>
      </c>
      <c r="GR211" s="411">
        <v>92.2</v>
      </c>
      <c r="GS211" s="411">
        <v>360.7</v>
      </c>
      <c r="GT211" s="411">
        <v>157.19999999999999</v>
      </c>
      <c r="GU211" s="411">
        <v>198.2</v>
      </c>
      <c r="GV211" s="411">
        <v>36.799999999999997</v>
      </c>
      <c r="GW211" s="411">
        <v>14.6</v>
      </c>
      <c r="GX211" s="411">
        <v>23.7</v>
      </c>
      <c r="GY211" s="411">
        <v>100</v>
      </c>
      <c r="GZ211" s="411">
        <v>159.30000000000001</v>
      </c>
      <c r="HA211" s="411">
        <v>130.30000000000001</v>
      </c>
      <c r="HB211" s="411">
        <v>81.5</v>
      </c>
      <c r="HC211" s="411">
        <v>90</v>
      </c>
      <c r="HD211" s="411">
        <v>87.4</v>
      </c>
      <c r="HE211" s="411">
        <v>53.5</v>
      </c>
      <c r="HF211" s="411">
        <v>44.7</v>
      </c>
      <c r="HG211" s="411">
        <v>45.1</v>
      </c>
      <c r="HH211" s="411">
        <v>94.1</v>
      </c>
      <c r="HI211" s="411">
        <v>244</v>
      </c>
      <c r="HJ211" s="411">
        <v>370.9</v>
      </c>
      <c r="HK211" s="411">
        <v>309.7</v>
      </c>
      <c r="HL211" s="411">
        <v>199.3</v>
      </c>
      <c r="HM211" s="411">
        <v>212.1</v>
      </c>
      <c r="HN211" s="411">
        <v>208.5</v>
      </c>
      <c r="HO211" s="412" t="s">
        <v>197</v>
      </c>
      <c r="HP211" s="412" t="s">
        <v>197</v>
      </c>
      <c r="HQ211" s="412" t="s">
        <v>197</v>
      </c>
      <c r="HR211" s="412" t="s">
        <v>197</v>
      </c>
      <c r="HS211" s="412" t="s">
        <v>197</v>
      </c>
      <c r="HT211" s="412" t="s">
        <v>197</v>
      </c>
      <c r="HU211" s="411">
        <v>57.6</v>
      </c>
      <c r="HV211" s="411">
        <v>79.5</v>
      </c>
      <c r="HW211" s="411">
        <v>78.3</v>
      </c>
      <c r="HX211" s="412" t="s">
        <v>197</v>
      </c>
      <c r="HY211" s="412" t="s">
        <v>197</v>
      </c>
      <c r="HZ211" s="411">
        <v>102.9</v>
      </c>
      <c r="IA211" s="411">
        <v>258.39999999999998</v>
      </c>
      <c r="IB211" s="411">
        <v>169.6</v>
      </c>
      <c r="IC211" s="411">
        <v>217.7</v>
      </c>
      <c r="ID211" s="411">
        <v>456</v>
      </c>
      <c r="IE211" s="412" t="s">
        <v>197</v>
      </c>
      <c r="IF211" s="412" t="s">
        <v>197</v>
      </c>
      <c r="IG211" s="412" t="s">
        <v>197</v>
      </c>
      <c r="IH211" s="411">
        <v>109.3</v>
      </c>
      <c r="II211" s="411">
        <v>115.3</v>
      </c>
      <c r="IJ211" s="411">
        <v>140.6</v>
      </c>
      <c r="IK211" s="411">
        <v>417.8</v>
      </c>
      <c r="IL211" s="411">
        <v>148.69999999999999</v>
      </c>
      <c r="IM211" s="411">
        <v>25.1</v>
      </c>
      <c r="IN211" s="412" t="s">
        <v>197</v>
      </c>
      <c r="IO211" s="411">
        <v>163.30000000000001</v>
      </c>
      <c r="IP211" s="412" t="s">
        <v>197</v>
      </c>
      <c r="IQ211" s="411">
        <v>132.6</v>
      </c>
      <c r="IR211" s="411">
        <v>125</v>
      </c>
      <c r="IS211" s="411">
        <v>143.1</v>
      </c>
      <c r="IT211" s="411">
        <v>136.5</v>
      </c>
      <c r="IU211" s="411">
        <v>154.69999999999999</v>
      </c>
      <c r="IV211" s="411">
        <v>95.9</v>
      </c>
      <c r="IW211" s="411">
        <v>108.2</v>
      </c>
      <c r="IX211" s="412" t="s">
        <v>197</v>
      </c>
      <c r="IY211" s="411">
        <v>175.8</v>
      </c>
      <c r="IZ211" s="411">
        <v>136.19999999999999</v>
      </c>
      <c r="JA211" s="411">
        <v>59.8</v>
      </c>
      <c r="JB211" s="412" t="s">
        <v>197</v>
      </c>
      <c r="JC211" s="411">
        <v>72.3</v>
      </c>
      <c r="JD211" s="411">
        <v>86.9</v>
      </c>
      <c r="JE211" s="411">
        <v>83.6</v>
      </c>
      <c r="JF211" s="48" t="s">
        <v>87</v>
      </c>
      <c r="JG211" s="48" t="s">
        <v>87</v>
      </c>
      <c r="JH211" s="48">
        <v>113.7</v>
      </c>
      <c r="JI211" s="48">
        <v>110</v>
      </c>
      <c r="JJ211" s="48">
        <v>98.8</v>
      </c>
      <c r="JK211" s="48">
        <v>83.8</v>
      </c>
      <c r="JL211" s="48">
        <v>118</v>
      </c>
      <c r="JM211" s="48">
        <v>92.6</v>
      </c>
      <c r="JN211" s="48">
        <v>94.4</v>
      </c>
      <c r="JO211" s="48">
        <v>27.7</v>
      </c>
    </row>
    <row r="212" spans="1:275">
      <c r="A212" s="45"/>
      <c r="B212" s="46" t="s">
        <v>1928</v>
      </c>
      <c r="C212" s="300" t="s">
        <v>1425</v>
      </c>
      <c r="D212" s="46" t="s">
        <v>113</v>
      </c>
      <c r="E212" s="300" t="s">
        <v>25</v>
      </c>
      <c r="F212" s="47" t="s">
        <v>197</v>
      </c>
      <c r="G212" s="47" t="s">
        <v>197</v>
      </c>
      <c r="H212" s="411">
        <v>143.80000000000001</v>
      </c>
      <c r="I212" s="411">
        <v>136.4</v>
      </c>
      <c r="J212" s="411">
        <v>126.8</v>
      </c>
      <c r="K212" s="411">
        <v>214.9</v>
      </c>
      <c r="L212" s="411">
        <v>160.9</v>
      </c>
      <c r="M212" s="411">
        <v>92.4</v>
      </c>
      <c r="N212" s="411">
        <v>151.4</v>
      </c>
      <c r="O212" s="411">
        <v>190</v>
      </c>
      <c r="P212" s="411">
        <v>99.2</v>
      </c>
      <c r="Q212" s="411">
        <v>147.30000000000001</v>
      </c>
      <c r="R212" s="411">
        <v>69.7</v>
      </c>
      <c r="S212" s="411">
        <v>149.6</v>
      </c>
      <c r="T212" s="411">
        <v>134.5</v>
      </c>
      <c r="U212" s="411">
        <v>92</v>
      </c>
      <c r="V212" s="411">
        <v>149</v>
      </c>
      <c r="W212" s="411">
        <v>160.4</v>
      </c>
      <c r="X212" s="411">
        <v>147.80000000000001</v>
      </c>
      <c r="Y212" s="411">
        <v>152.4</v>
      </c>
      <c r="Z212" s="411">
        <v>212</v>
      </c>
      <c r="AA212" s="411">
        <v>112.1</v>
      </c>
      <c r="AB212" s="411">
        <v>140.69999999999999</v>
      </c>
      <c r="AC212" s="411">
        <v>148.1</v>
      </c>
      <c r="AD212" s="411">
        <v>167</v>
      </c>
      <c r="AE212" s="411">
        <v>212.2</v>
      </c>
      <c r="AF212" s="411">
        <v>127</v>
      </c>
      <c r="AG212" s="411">
        <v>111.8</v>
      </c>
      <c r="AH212" s="411">
        <v>118.6</v>
      </c>
      <c r="AI212" s="411">
        <v>480.3</v>
      </c>
      <c r="AJ212" s="411">
        <v>137.1</v>
      </c>
      <c r="AK212" s="411">
        <v>326.3</v>
      </c>
      <c r="AL212" s="412" t="s">
        <v>197</v>
      </c>
      <c r="AM212" s="411">
        <v>216.1</v>
      </c>
      <c r="AN212" s="411">
        <v>188.1</v>
      </c>
      <c r="AO212" s="411">
        <v>183.9</v>
      </c>
      <c r="AP212" s="411">
        <v>183.9</v>
      </c>
      <c r="AQ212" s="411">
        <v>182.1</v>
      </c>
      <c r="AR212" s="411">
        <v>184</v>
      </c>
      <c r="AS212" s="411">
        <v>693.5</v>
      </c>
      <c r="AT212" s="411">
        <v>168.9</v>
      </c>
      <c r="AU212" s="411">
        <v>85.7</v>
      </c>
      <c r="AV212" s="411">
        <v>173.5</v>
      </c>
      <c r="AW212" s="411">
        <v>45.6</v>
      </c>
      <c r="AX212" s="411">
        <v>84.6</v>
      </c>
      <c r="AY212" s="411">
        <v>72.599999999999994</v>
      </c>
      <c r="AZ212" s="411">
        <v>158.80000000000001</v>
      </c>
      <c r="BA212" s="411">
        <v>143.1</v>
      </c>
      <c r="BB212" s="411">
        <v>143.80000000000001</v>
      </c>
      <c r="BC212" s="411">
        <v>148.6</v>
      </c>
      <c r="BD212" s="411">
        <v>163.19999999999999</v>
      </c>
      <c r="BE212" s="411">
        <v>160</v>
      </c>
      <c r="BF212" s="411">
        <v>151.30000000000001</v>
      </c>
      <c r="BG212" s="411">
        <v>166.4</v>
      </c>
      <c r="BH212" s="411">
        <v>165.3</v>
      </c>
      <c r="BI212" s="411">
        <v>174.3</v>
      </c>
      <c r="BJ212" s="411">
        <v>165.7</v>
      </c>
      <c r="BK212" s="411">
        <v>170.1</v>
      </c>
      <c r="BL212" s="411">
        <v>159.30000000000001</v>
      </c>
      <c r="BM212" s="411">
        <v>214.2</v>
      </c>
      <c r="BN212" s="411">
        <v>199.8</v>
      </c>
      <c r="BO212" s="412" t="s">
        <v>197</v>
      </c>
      <c r="BP212" s="411">
        <v>198.7</v>
      </c>
      <c r="BQ212" s="411">
        <v>196.1</v>
      </c>
      <c r="BR212" s="411">
        <v>175.5</v>
      </c>
      <c r="BS212" s="411">
        <v>182.4</v>
      </c>
      <c r="BT212" s="411">
        <v>179.2</v>
      </c>
      <c r="BU212" s="411">
        <v>105.1</v>
      </c>
      <c r="BV212" s="411">
        <v>143.4</v>
      </c>
      <c r="BW212" s="411">
        <v>131.80000000000001</v>
      </c>
      <c r="BX212" s="411">
        <v>106.9</v>
      </c>
      <c r="BY212" s="411">
        <v>103.2</v>
      </c>
      <c r="BZ212" s="411">
        <v>105.6</v>
      </c>
      <c r="CA212" s="411">
        <v>127.9</v>
      </c>
      <c r="CB212" s="411">
        <v>176.4</v>
      </c>
      <c r="CC212" s="411">
        <v>157.80000000000001</v>
      </c>
      <c r="CD212" s="411">
        <v>107.3</v>
      </c>
      <c r="CE212" s="411">
        <v>87.3</v>
      </c>
      <c r="CF212" s="411">
        <v>97</v>
      </c>
      <c r="CG212" s="411">
        <v>91.3</v>
      </c>
      <c r="CH212" s="411">
        <v>132.5</v>
      </c>
      <c r="CI212" s="411">
        <v>105.9</v>
      </c>
      <c r="CJ212" s="411">
        <v>147.4</v>
      </c>
      <c r="CK212" s="411">
        <v>152.9</v>
      </c>
      <c r="CL212" s="411">
        <v>150.6</v>
      </c>
      <c r="CM212" s="411">
        <v>125.3</v>
      </c>
      <c r="CN212" s="411">
        <v>61.1</v>
      </c>
      <c r="CO212" s="411">
        <v>88.6</v>
      </c>
      <c r="CP212" s="411">
        <v>18.399999999999999</v>
      </c>
      <c r="CQ212" s="411">
        <v>46.7</v>
      </c>
      <c r="CR212" s="411">
        <v>34.6</v>
      </c>
      <c r="CS212" s="411">
        <v>90.9</v>
      </c>
      <c r="CT212" s="411">
        <v>278.5</v>
      </c>
      <c r="CU212" s="411">
        <v>285.60000000000002</v>
      </c>
      <c r="CV212" s="411">
        <v>282.60000000000002</v>
      </c>
      <c r="CW212" s="411">
        <v>172</v>
      </c>
      <c r="CX212" s="411">
        <v>178.8</v>
      </c>
      <c r="CY212" s="411">
        <v>175.9</v>
      </c>
      <c r="CZ212" s="411">
        <v>175.8</v>
      </c>
      <c r="DA212" s="411">
        <v>57.2</v>
      </c>
      <c r="DB212" s="411">
        <v>117.3</v>
      </c>
      <c r="DC212" s="411">
        <v>99.3</v>
      </c>
      <c r="DD212" s="411">
        <v>110.9</v>
      </c>
      <c r="DE212" s="411">
        <v>106.3</v>
      </c>
      <c r="DF212" s="411">
        <v>109.1</v>
      </c>
      <c r="DG212" s="411">
        <v>116.1</v>
      </c>
      <c r="DH212" s="411">
        <v>174.1</v>
      </c>
      <c r="DI212" s="411">
        <v>154.6</v>
      </c>
      <c r="DJ212" s="411">
        <v>103.8</v>
      </c>
      <c r="DK212" s="411">
        <v>88</v>
      </c>
      <c r="DL212" s="411">
        <v>95.3</v>
      </c>
      <c r="DM212" s="411">
        <v>141.1</v>
      </c>
      <c r="DN212" s="411">
        <v>145.9</v>
      </c>
      <c r="DO212" s="411">
        <v>144.19999999999999</v>
      </c>
      <c r="DP212" s="411">
        <v>51.7</v>
      </c>
      <c r="DQ212" s="411">
        <v>63</v>
      </c>
      <c r="DR212" s="411">
        <v>59</v>
      </c>
      <c r="DS212" s="411">
        <v>110.9</v>
      </c>
      <c r="DT212" s="411">
        <v>48.5</v>
      </c>
      <c r="DU212" s="411">
        <v>71.7</v>
      </c>
      <c r="DV212" s="411">
        <v>65.2</v>
      </c>
      <c r="DW212" s="411">
        <v>82.5</v>
      </c>
      <c r="DX212" s="411">
        <v>76.7</v>
      </c>
      <c r="DY212" s="411">
        <v>141.4</v>
      </c>
      <c r="DZ212" s="411">
        <v>97.5</v>
      </c>
      <c r="EA212" s="411">
        <v>122</v>
      </c>
      <c r="EB212" s="411">
        <v>129.5</v>
      </c>
      <c r="EC212" s="411">
        <v>77.2</v>
      </c>
      <c r="ED212" s="411">
        <v>91.2</v>
      </c>
      <c r="EE212" s="411">
        <v>76.3</v>
      </c>
      <c r="EF212" s="411">
        <v>161.1</v>
      </c>
      <c r="EG212" s="411">
        <v>152.5</v>
      </c>
      <c r="EH212" s="411">
        <v>156.1</v>
      </c>
      <c r="EI212" s="411">
        <v>253.5</v>
      </c>
      <c r="EJ212" s="411">
        <v>241.9</v>
      </c>
      <c r="EK212" s="411">
        <v>246</v>
      </c>
      <c r="EL212" s="412" t="s">
        <v>197</v>
      </c>
      <c r="EM212" s="411">
        <v>126.4</v>
      </c>
      <c r="EN212" s="411">
        <v>235.2</v>
      </c>
      <c r="EO212" s="411">
        <v>180.3</v>
      </c>
      <c r="EP212" s="411">
        <v>122.9</v>
      </c>
      <c r="EQ212" s="411">
        <v>43.9</v>
      </c>
      <c r="ER212" s="411">
        <v>87.6</v>
      </c>
      <c r="ES212" s="411">
        <v>175.3</v>
      </c>
      <c r="ET212" s="411">
        <v>190.7</v>
      </c>
      <c r="EU212" s="411">
        <v>143.30000000000001</v>
      </c>
      <c r="EV212" s="411">
        <v>146.19999999999999</v>
      </c>
      <c r="EW212" s="411">
        <v>162</v>
      </c>
      <c r="EX212" s="411">
        <v>157.1</v>
      </c>
      <c r="EY212" s="411">
        <v>196.1</v>
      </c>
      <c r="EZ212" s="411">
        <v>201</v>
      </c>
      <c r="FA212" s="411">
        <v>135.5</v>
      </c>
      <c r="FB212" s="411">
        <v>161.19999999999999</v>
      </c>
      <c r="FC212" s="411">
        <v>42.2</v>
      </c>
      <c r="FD212" s="411">
        <v>188.2</v>
      </c>
      <c r="FE212" s="411">
        <v>143.30000000000001</v>
      </c>
      <c r="FF212" s="411">
        <v>162.30000000000001</v>
      </c>
      <c r="FG212" s="411">
        <v>0.9</v>
      </c>
      <c r="FH212" s="411">
        <v>18.7</v>
      </c>
      <c r="FI212" s="411">
        <v>6.1</v>
      </c>
      <c r="FJ212" s="411">
        <v>278.39999999999998</v>
      </c>
      <c r="FK212" s="411">
        <v>194.1</v>
      </c>
      <c r="FL212" s="411">
        <v>231.6</v>
      </c>
      <c r="FM212" s="411">
        <v>162.30000000000001</v>
      </c>
      <c r="FN212" s="411">
        <v>139.69999999999999</v>
      </c>
      <c r="FO212" s="411">
        <v>152.69999999999999</v>
      </c>
      <c r="FP212" s="411">
        <v>233.7</v>
      </c>
      <c r="FQ212" s="411">
        <v>137.9</v>
      </c>
      <c r="FR212" s="411">
        <v>171.2</v>
      </c>
      <c r="FS212" s="411">
        <v>161.5</v>
      </c>
      <c r="FT212" s="411">
        <v>128.30000000000001</v>
      </c>
      <c r="FU212" s="411">
        <v>149</v>
      </c>
      <c r="FV212" s="411">
        <v>182.7</v>
      </c>
      <c r="FW212" s="411">
        <v>314.60000000000002</v>
      </c>
      <c r="FX212" s="411">
        <v>124.3</v>
      </c>
      <c r="FY212" s="411">
        <v>161.4</v>
      </c>
      <c r="FZ212" s="411">
        <v>161.1</v>
      </c>
      <c r="GA212" s="411">
        <v>150.5</v>
      </c>
      <c r="GB212" s="411">
        <v>146</v>
      </c>
      <c r="GC212" s="411">
        <v>146.9</v>
      </c>
      <c r="GD212" s="411">
        <v>273.89999999999998</v>
      </c>
      <c r="GE212" s="411">
        <v>273.89999999999998</v>
      </c>
      <c r="GF212" s="411">
        <v>273.89999999999998</v>
      </c>
      <c r="GG212" s="411">
        <v>155.1</v>
      </c>
      <c r="GH212" s="411">
        <v>241.6</v>
      </c>
      <c r="GI212" s="411">
        <v>241.2</v>
      </c>
      <c r="GJ212" s="411">
        <v>36.5</v>
      </c>
      <c r="GK212" s="411">
        <v>358.3</v>
      </c>
      <c r="GL212" s="411">
        <v>240.2</v>
      </c>
      <c r="GM212" s="411">
        <v>139.30000000000001</v>
      </c>
      <c r="GN212" s="411">
        <v>154.80000000000001</v>
      </c>
      <c r="GO212" s="411">
        <v>149.30000000000001</v>
      </c>
      <c r="GP212" s="411">
        <v>211.7</v>
      </c>
      <c r="GQ212" s="411">
        <v>154.30000000000001</v>
      </c>
      <c r="GR212" s="411">
        <v>174.8</v>
      </c>
      <c r="GS212" s="411">
        <v>123.8</v>
      </c>
      <c r="GT212" s="411">
        <v>165.6</v>
      </c>
      <c r="GU212" s="411">
        <v>157.19999999999999</v>
      </c>
      <c r="GV212" s="411">
        <v>84.8</v>
      </c>
      <c r="GW212" s="411">
        <v>111.8</v>
      </c>
      <c r="GX212" s="411">
        <v>100.7</v>
      </c>
      <c r="GY212" s="411">
        <v>158.4</v>
      </c>
      <c r="GZ212" s="411">
        <v>162.80000000000001</v>
      </c>
      <c r="HA212" s="411">
        <v>160.69999999999999</v>
      </c>
      <c r="HB212" s="411">
        <v>158.1</v>
      </c>
      <c r="HC212" s="411">
        <v>153.80000000000001</v>
      </c>
      <c r="HD212" s="411">
        <v>155.1</v>
      </c>
      <c r="HE212" s="411">
        <v>187.8</v>
      </c>
      <c r="HF212" s="411">
        <v>262.89999999999998</v>
      </c>
      <c r="HG212" s="411">
        <v>258.89999999999998</v>
      </c>
      <c r="HH212" s="411">
        <v>358.3</v>
      </c>
      <c r="HI212" s="411">
        <v>158.9</v>
      </c>
      <c r="HJ212" s="411">
        <v>172.8</v>
      </c>
      <c r="HK212" s="411">
        <v>166.1</v>
      </c>
      <c r="HL212" s="411">
        <v>129.5</v>
      </c>
      <c r="HM212" s="411">
        <v>148.30000000000001</v>
      </c>
      <c r="HN212" s="411">
        <v>143</v>
      </c>
      <c r="HO212" s="411">
        <v>197.9</v>
      </c>
      <c r="HP212" s="411">
        <v>211.8</v>
      </c>
      <c r="HQ212" s="411">
        <v>204.8</v>
      </c>
      <c r="HR212" s="411">
        <v>200.8</v>
      </c>
      <c r="HS212" s="411">
        <v>205.6</v>
      </c>
      <c r="HT212" s="411">
        <v>203.9</v>
      </c>
      <c r="HU212" s="411">
        <v>87.8</v>
      </c>
      <c r="HV212" s="411">
        <v>158.19999999999999</v>
      </c>
      <c r="HW212" s="411">
        <v>154.6</v>
      </c>
      <c r="HX212" s="411">
        <v>181.2</v>
      </c>
      <c r="HY212" s="411">
        <v>37.4</v>
      </c>
      <c r="HZ212" s="411">
        <v>88.1</v>
      </c>
      <c r="IA212" s="411">
        <v>84.8</v>
      </c>
      <c r="IB212" s="411">
        <v>198</v>
      </c>
      <c r="IC212" s="411">
        <v>136.5</v>
      </c>
      <c r="ID212" s="411">
        <v>113</v>
      </c>
      <c r="IE212" s="411">
        <v>49.3</v>
      </c>
      <c r="IF212" s="411">
        <v>178.6</v>
      </c>
      <c r="IG212" s="412" t="s">
        <v>197</v>
      </c>
      <c r="IH212" s="411">
        <v>125</v>
      </c>
      <c r="II212" s="411">
        <v>115.3</v>
      </c>
      <c r="IJ212" s="411">
        <v>119.6</v>
      </c>
      <c r="IK212" s="411">
        <v>185.7</v>
      </c>
      <c r="IL212" s="411">
        <v>209.4</v>
      </c>
      <c r="IM212" s="411">
        <v>109.3</v>
      </c>
      <c r="IN212" s="411">
        <v>170.9</v>
      </c>
      <c r="IO212" s="411">
        <v>71.3</v>
      </c>
      <c r="IP212" s="411">
        <v>36.200000000000003</v>
      </c>
      <c r="IQ212" s="411">
        <v>68.7</v>
      </c>
      <c r="IR212" s="411">
        <v>150.9</v>
      </c>
      <c r="IS212" s="411">
        <v>112.2</v>
      </c>
      <c r="IT212" s="411">
        <v>126.5</v>
      </c>
      <c r="IU212" s="411">
        <v>133.1</v>
      </c>
      <c r="IV212" s="411">
        <v>260</v>
      </c>
      <c r="IW212" s="411">
        <v>233.6</v>
      </c>
      <c r="IX212" s="411">
        <v>564.9</v>
      </c>
      <c r="IY212" s="411">
        <v>134.69999999999999</v>
      </c>
      <c r="IZ212" s="411">
        <v>114.9</v>
      </c>
      <c r="JA212" s="411">
        <v>103.5</v>
      </c>
      <c r="JB212" s="411">
        <v>93.4</v>
      </c>
      <c r="JC212" s="411">
        <v>203.8</v>
      </c>
      <c r="JD212" s="411">
        <v>257.5</v>
      </c>
      <c r="JE212" s="411">
        <v>245.3</v>
      </c>
      <c r="JF212" s="48">
        <v>248.9</v>
      </c>
      <c r="JG212" s="48">
        <v>168.4</v>
      </c>
      <c r="JH212" s="48">
        <v>270.3</v>
      </c>
      <c r="JI212" s="48">
        <v>188.5</v>
      </c>
      <c r="JJ212" s="48">
        <v>141.6</v>
      </c>
      <c r="JK212" s="48">
        <v>97.1</v>
      </c>
      <c r="JL212" s="48">
        <v>170.7</v>
      </c>
      <c r="JM212" s="48">
        <v>117.4</v>
      </c>
      <c r="JN212" s="48">
        <v>117.1</v>
      </c>
      <c r="JO212" s="48">
        <v>96.4</v>
      </c>
    </row>
    <row r="213" spans="1:275">
      <c r="A213" s="45"/>
      <c r="B213" s="46" t="s">
        <v>1929</v>
      </c>
      <c r="C213" s="300" t="s">
        <v>1426</v>
      </c>
      <c r="D213" s="46" t="s">
        <v>114</v>
      </c>
      <c r="E213" s="300" t="s">
        <v>26</v>
      </c>
      <c r="F213" s="47" t="s">
        <v>197</v>
      </c>
      <c r="G213" s="47" t="s">
        <v>197</v>
      </c>
      <c r="H213" s="411">
        <v>99.2</v>
      </c>
      <c r="I213" s="411">
        <v>98.1</v>
      </c>
      <c r="J213" s="411">
        <v>95.9</v>
      </c>
      <c r="K213" s="411">
        <v>116.4</v>
      </c>
      <c r="L213" s="411">
        <v>134.69999999999999</v>
      </c>
      <c r="M213" s="411">
        <v>73</v>
      </c>
      <c r="N213" s="411">
        <v>87.3</v>
      </c>
      <c r="O213" s="411">
        <v>82.1</v>
      </c>
      <c r="P213" s="411">
        <v>81.400000000000006</v>
      </c>
      <c r="Q213" s="411">
        <v>132.69999999999999</v>
      </c>
      <c r="R213" s="411">
        <v>77.2</v>
      </c>
      <c r="S213" s="411">
        <v>114</v>
      </c>
      <c r="T213" s="411">
        <v>183.1</v>
      </c>
      <c r="U213" s="411">
        <v>47.8</v>
      </c>
      <c r="V213" s="411">
        <v>28.1</v>
      </c>
      <c r="W213" s="411">
        <v>99.6</v>
      </c>
      <c r="X213" s="411">
        <v>120.8</v>
      </c>
      <c r="Y213" s="411">
        <v>126.6</v>
      </c>
      <c r="Z213" s="411">
        <v>142.4</v>
      </c>
      <c r="AA213" s="411">
        <v>184.3</v>
      </c>
      <c r="AB213" s="411">
        <v>104.4</v>
      </c>
      <c r="AC213" s="411">
        <v>28</v>
      </c>
      <c r="AD213" s="411">
        <v>38.9</v>
      </c>
      <c r="AE213" s="411">
        <v>130.5</v>
      </c>
      <c r="AF213" s="411">
        <v>96.7</v>
      </c>
      <c r="AG213" s="411">
        <v>124.2</v>
      </c>
      <c r="AH213" s="411">
        <v>120.9</v>
      </c>
      <c r="AI213" s="411">
        <v>167.4</v>
      </c>
      <c r="AJ213" s="411">
        <v>87.2</v>
      </c>
      <c r="AK213" s="411">
        <v>156.4</v>
      </c>
      <c r="AL213" s="412" t="s">
        <v>197</v>
      </c>
      <c r="AM213" s="411">
        <v>93.4</v>
      </c>
      <c r="AN213" s="411">
        <v>67</v>
      </c>
      <c r="AO213" s="411">
        <v>134.4</v>
      </c>
      <c r="AP213" s="411">
        <v>133.69999999999999</v>
      </c>
      <c r="AQ213" s="411">
        <v>151.9</v>
      </c>
      <c r="AR213" s="411">
        <v>72.7</v>
      </c>
      <c r="AS213" s="411">
        <v>401.1</v>
      </c>
      <c r="AT213" s="411">
        <v>105.7</v>
      </c>
      <c r="AU213" s="412" t="s">
        <v>197</v>
      </c>
      <c r="AV213" s="411">
        <v>135.1</v>
      </c>
      <c r="AW213" s="411">
        <v>74.900000000000006</v>
      </c>
      <c r="AX213" s="411">
        <v>145.4</v>
      </c>
      <c r="AY213" s="411">
        <v>34.299999999999997</v>
      </c>
      <c r="AZ213" s="411">
        <v>92.3</v>
      </c>
      <c r="BA213" s="411">
        <v>98.7</v>
      </c>
      <c r="BB213" s="411">
        <v>98.4</v>
      </c>
      <c r="BC213" s="411">
        <v>152.19999999999999</v>
      </c>
      <c r="BD213" s="411">
        <v>112.5</v>
      </c>
      <c r="BE213" s="411">
        <v>121.2</v>
      </c>
      <c r="BF213" s="411">
        <v>99.3</v>
      </c>
      <c r="BG213" s="411">
        <v>109.9</v>
      </c>
      <c r="BH213" s="411">
        <v>109.2</v>
      </c>
      <c r="BI213" s="411">
        <v>145</v>
      </c>
      <c r="BJ213" s="411">
        <v>130.19999999999999</v>
      </c>
      <c r="BK213" s="411">
        <v>137.80000000000001</v>
      </c>
      <c r="BL213" s="411">
        <v>130</v>
      </c>
      <c r="BM213" s="411">
        <v>156</v>
      </c>
      <c r="BN213" s="411">
        <v>149.1</v>
      </c>
      <c r="BO213" s="411">
        <v>339.1</v>
      </c>
      <c r="BP213" s="411">
        <v>145.9</v>
      </c>
      <c r="BQ213" s="411">
        <v>172.1</v>
      </c>
      <c r="BR213" s="411">
        <v>179.3</v>
      </c>
      <c r="BS213" s="411">
        <v>127.2</v>
      </c>
      <c r="BT213" s="411">
        <v>151.1</v>
      </c>
      <c r="BU213" s="411">
        <v>192.3</v>
      </c>
      <c r="BV213" s="411">
        <v>132</v>
      </c>
      <c r="BW213" s="411">
        <v>150.5</v>
      </c>
      <c r="BX213" s="411">
        <v>66.099999999999994</v>
      </c>
      <c r="BY213" s="411">
        <v>62.1</v>
      </c>
      <c r="BZ213" s="411">
        <v>64.7</v>
      </c>
      <c r="CA213" s="411">
        <v>129.1</v>
      </c>
      <c r="CB213" s="411">
        <v>157</v>
      </c>
      <c r="CC213" s="411">
        <v>146.30000000000001</v>
      </c>
      <c r="CD213" s="411">
        <v>61.7</v>
      </c>
      <c r="CE213" s="411">
        <v>92.6</v>
      </c>
      <c r="CF213" s="411">
        <v>77.599999999999994</v>
      </c>
      <c r="CG213" s="412" t="s">
        <v>197</v>
      </c>
      <c r="CH213" s="412" t="s">
        <v>197</v>
      </c>
      <c r="CI213" s="412" t="s">
        <v>197</v>
      </c>
      <c r="CJ213" s="411">
        <v>91.5</v>
      </c>
      <c r="CK213" s="411">
        <v>82</v>
      </c>
      <c r="CL213" s="411">
        <v>85.9</v>
      </c>
      <c r="CM213" s="412" t="s">
        <v>197</v>
      </c>
      <c r="CN213" s="412" t="s">
        <v>197</v>
      </c>
      <c r="CO213" s="412" t="s">
        <v>197</v>
      </c>
      <c r="CP213" s="412" t="s">
        <v>197</v>
      </c>
      <c r="CQ213" s="412" t="s">
        <v>197</v>
      </c>
      <c r="CR213" s="412" t="s">
        <v>197</v>
      </c>
      <c r="CS213" s="412" t="s">
        <v>197</v>
      </c>
      <c r="CT213" s="411">
        <v>189.8</v>
      </c>
      <c r="CU213" s="411">
        <v>137.5</v>
      </c>
      <c r="CV213" s="411">
        <v>159.69999999999999</v>
      </c>
      <c r="CW213" s="411">
        <v>122.7</v>
      </c>
      <c r="CX213" s="411">
        <v>117.8</v>
      </c>
      <c r="CY213" s="411">
        <v>119.9</v>
      </c>
      <c r="CZ213" s="411">
        <v>110.8</v>
      </c>
      <c r="DA213" s="411">
        <v>208.6</v>
      </c>
      <c r="DB213" s="411">
        <v>147.19999999999999</v>
      </c>
      <c r="DC213" s="411">
        <v>165.9</v>
      </c>
      <c r="DD213" s="411">
        <v>47.6</v>
      </c>
      <c r="DE213" s="411">
        <v>48.3</v>
      </c>
      <c r="DF213" s="411">
        <v>47.8</v>
      </c>
      <c r="DG213" s="411">
        <v>113.4</v>
      </c>
      <c r="DH213" s="411">
        <v>144.6</v>
      </c>
      <c r="DI213" s="411">
        <v>134</v>
      </c>
      <c r="DJ213" s="411">
        <v>59.6</v>
      </c>
      <c r="DK213" s="411">
        <v>89.2</v>
      </c>
      <c r="DL213" s="411">
        <v>75.599999999999994</v>
      </c>
      <c r="DM213" s="411">
        <v>85.1</v>
      </c>
      <c r="DN213" s="411">
        <v>70</v>
      </c>
      <c r="DO213" s="411">
        <v>75.599999999999994</v>
      </c>
      <c r="DP213" s="412" t="s">
        <v>197</v>
      </c>
      <c r="DQ213" s="412" t="s">
        <v>197</v>
      </c>
      <c r="DR213" s="412" t="s">
        <v>197</v>
      </c>
      <c r="DS213" s="412" t="s">
        <v>197</v>
      </c>
      <c r="DT213" s="412" t="s">
        <v>197</v>
      </c>
      <c r="DU213" s="412" t="s">
        <v>197</v>
      </c>
      <c r="DV213" s="411">
        <v>170</v>
      </c>
      <c r="DW213" s="411">
        <v>125.2</v>
      </c>
      <c r="DX213" s="411">
        <v>140.5</v>
      </c>
      <c r="DY213" s="411">
        <v>70</v>
      </c>
      <c r="DZ213" s="411">
        <v>51.4</v>
      </c>
      <c r="EA213" s="411">
        <v>61.8</v>
      </c>
      <c r="EB213" s="411">
        <v>157.30000000000001</v>
      </c>
      <c r="EC213" s="411">
        <v>215.3</v>
      </c>
      <c r="ED213" s="411">
        <v>199.6</v>
      </c>
      <c r="EE213" s="411">
        <v>173.2</v>
      </c>
      <c r="EF213" s="411">
        <v>112.1</v>
      </c>
      <c r="EG213" s="411">
        <v>87.1</v>
      </c>
      <c r="EH213" s="411">
        <v>97.6</v>
      </c>
      <c r="EI213" s="411">
        <v>209.6</v>
      </c>
      <c r="EJ213" s="411">
        <v>118</v>
      </c>
      <c r="EK213" s="411">
        <v>150.4</v>
      </c>
      <c r="EL213" s="412" t="s">
        <v>197</v>
      </c>
      <c r="EM213" s="411">
        <v>351.4</v>
      </c>
      <c r="EN213" s="411">
        <v>182.4</v>
      </c>
      <c r="EO213" s="411">
        <v>267.7</v>
      </c>
      <c r="EP213" s="411">
        <v>50.8</v>
      </c>
      <c r="EQ213" s="411">
        <v>137.19999999999999</v>
      </c>
      <c r="ER213" s="411">
        <v>89.1</v>
      </c>
      <c r="ES213" s="412" t="s">
        <v>197</v>
      </c>
      <c r="ET213" s="411">
        <v>123</v>
      </c>
      <c r="EU213" s="411">
        <v>289.89999999999998</v>
      </c>
      <c r="EV213" s="411">
        <v>114.1</v>
      </c>
      <c r="EW213" s="411">
        <v>122.7</v>
      </c>
      <c r="EX213" s="411">
        <v>120</v>
      </c>
      <c r="EY213" s="411">
        <v>244.2</v>
      </c>
      <c r="EZ213" s="411">
        <v>130.5</v>
      </c>
      <c r="FA213" s="411">
        <v>124.6</v>
      </c>
      <c r="FB213" s="411">
        <v>126.9</v>
      </c>
      <c r="FC213" s="411">
        <v>120.2</v>
      </c>
      <c r="FD213" s="411">
        <v>106.9</v>
      </c>
      <c r="FE213" s="411">
        <v>98.7</v>
      </c>
      <c r="FF213" s="411">
        <v>102.2</v>
      </c>
      <c r="FG213" s="411">
        <v>22.8</v>
      </c>
      <c r="FH213" s="411">
        <v>54.8</v>
      </c>
      <c r="FI213" s="411">
        <v>32.200000000000003</v>
      </c>
      <c r="FJ213" s="411">
        <v>58.8</v>
      </c>
      <c r="FK213" s="411">
        <v>86.5</v>
      </c>
      <c r="FL213" s="411">
        <v>74.2</v>
      </c>
      <c r="FM213" s="411">
        <v>155.80000000000001</v>
      </c>
      <c r="FN213" s="411">
        <v>133.1</v>
      </c>
      <c r="FO213" s="411">
        <v>146.19999999999999</v>
      </c>
      <c r="FP213" s="411">
        <v>84.3</v>
      </c>
      <c r="FQ213" s="411">
        <v>126.7</v>
      </c>
      <c r="FR213" s="411">
        <v>112</v>
      </c>
      <c r="FS213" s="411">
        <v>132.4</v>
      </c>
      <c r="FT213" s="411">
        <v>147.9</v>
      </c>
      <c r="FU213" s="411">
        <v>138.19999999999999</v>
      </c>
      <c r="FV213" s="411">
        <v>156.1</v>
      </c>
      <c r="FW213" s="411">
        <v>65.5</v>
      </c>
      <c r="FX213" s="411">
        <v>99.9</v>
      </c>
      <c r="FY213" s="411">
        <v>139.69999999999999</v>
      </c>
      <c r="FZ213" s="411">
        <v>139.4</v>
      </c>
      <c r="GA213" s="411">
        <v>92.7</v>
      </c>
      <c r="GB213" s="411">
        <v>124.1</v>
      </c>
      <c r="GC213" s="411">
        <v>118.1</v>
      </c>
      <c r="GD213" s="411">
        <v>135.80000000000001</v>
      </c>
      <c r="GE213" s="411">
        <v>78.8</v>
      </c>
      <c r="GF213" s="411">
        <v>116.2</v>
      </c>
      <c r="GG213" s="411">
        <v>162.80000000000001</v>
      </c>
      <c r="GH213" s="411">
        <v>179.1</v>
      </c>
      <c r="GI213" s="411">
        <v>179</v>
      </c>
      <c r="GJ213" s="411">
        <v>66.099999999999994</v>
      </c>
      <c r="GK213" s="411">
        <v>493.8</v>
      </c>
      <c r="GL213" s="411">
        <v>335.2</v>
      </c>
      <c r="GM213" s="411">
        <v>131.4</v>
      </c>
      <c r="GN213" s="411">
        <v>456.6</v>
      </c>
      <c r="GO213" s="411">
        <v>340.5</v>
      </c>
      <c r="GP213" s="411">
        <v>87.3</v>
      </c>
      <c r="GQ213" s="411">
        <v>137.69999999999999</v>
      </c>
      <c r="GR213" s="411">
        <v>119.7</v>
      </c>
      <c r="GS213" s="411">
        <v>177.2</v>
      </c>
      <c r="GT213" s="411">
        <v>53.3</v>
      </c>
      <c r="GU213" s="411">
        <v>78.3</v>
      </c>
      <c r="GV213" s="411">
        <v>60.5</v>
      </c>
      <c r="GW213" s="411">
        <v>12.6</v>
      </c>
      <c r="GX213" s="411">
        <v>32.299999999999997</v>
      </c>
      <c r="GY213" s="411">
        <v>119.1</v>
      </c>
      <c r="GZ213" s="411">
        <v>123.3</v>
      </c>
      <c r="HA213" s="411">
        <v>121.2</v>
      </c>
      <c r="HB213" s="411">
        <v>95.5</v>
      </c>
      <c r="HC213" s="411">
        <v>156.4</v>
      </c>
      <c r="HD213" s="411">
        <v>137.80000000000001</v>
      </c>
      <c r="HE213" s="411">
        <v>40.200000000000003</v>
      </c>
      <c r="HF213" s="411">
        <v>143.69999999999999</v>
      </c>
      <c r="HG213" s="411">
        <v>138.1</v>
      </c>
      <c r="HH213" s="411">
        <v>213.5</v>
      </c>
      <c r="HI213" s="411">
        <v>86.9</v>
      </c>
      <c r="HJ213" s="411">
        <v>73.5</v>
      </c>
      <c r="HK213" s="411">
        <v>80</v>
      </c>
      <c r="HL213" s="411">
        <v>66</v>
      </c>
      <c r="HM213" s="411">
        <v>188.8</v>
      </c>
      <c r="HN213" s="411">
        <v>154.1</v>
      </c>
      <c r="HO213" s="411">
        <v>134.69999999999999</v>
      </c>
      <c r="HP213" s="411">
        <v>150.6</v>
      </c>
      <c r="HQ213" s="411">
        <v>142.6</v>
      </c>
      <c r="HR213" s="411">
        <v>121.9</v>
      </c>
      <c r="HS213" s="411">
        <v>169.1</v>
      </c>
      <c r="HT213" s="411">
        <v>152.80000000000001</v>
      </c>
      <c r="HU213" s="411">
        <v>91.6</v>
      </c>
      <c r="HV213" s="411">
        <v>127.8</v>
      </c>
      <c r="HW213" s="411">
        <v>125.9</v>
      </c>
      <c r="HX213" s="411">
        <v>137.69999999999999</v>
      </c>
      <c r="HY213" s="412" t="s">
        <v>197</v>
      </c>
      <c r="HZ213" s="411">
        <v>142.30000000000001</v>
      </c>
      <c r="IA213" s="411">
        <v>44.7</v>
      </c>
      <c r="IB213" s="411">
        <v>53.7</v>
      </c>
      <c r="IC213" s="411">
        <v>48.8</v>
      </c>
      <c r="ID213" s="411">
        <v>102.6</v>
      </c>
      <c r="IE213" s="411">
        <v>169.3</v>
      </c>
      <c r="IF213" s="411">
        <v>139.80000000000001</v>
      </c>
      <c r="IG213" s="412" t="s">
        <v>197</v>
      </c>
      <c r="IH213" s="411">
        <v>117.6</v>
      </c>
      <c r="II213" s="411">
        <v>73.900000000000006</v>
      </c>
      <c r="IJ213" s="411">
        <v>61.8</v>
      </c>
      <c r="IK213" s="411">
        <v>99.5</v>
      </c>
      <c r="IL213" s="411">
        <v>65.8</v>
      </c>
      <c r="IM213" s="411">
        <v>306.3</v>
      </c>
      <c r="IN213" s="411">
        <v>304.60000000000002</v>
      </c>
      <c r="IO213" s="411">
        <v>78.5</v>
      </c>
      <c r="IP213" s="412" t="s">
        <v>197</v>
      </c>
      <c r="IQ213" s="411">
        <v>128.9</v>
      </c>
      <c r="IR213" s="411">
        <v>87</v>
      </c>
      <c r="IS213" s="411">
        <v>106</v>
      </c>
      <c r="IT213" s="411">
        <v>99</v>
      </c>
      <c r="IU213" s="411">
        <v>43.2</v>
      </c>
      <c r="IV213" s="411">
        <v>72.5</v>
      </c>
      <c r="IW213" s="411">
        <v>66.400000000000006</v>
      </c>
      <c r="IX213" s="412" t="s">
        <v>197</v>
      </c>
      <c r="IY213" s="411">
        <v>113.2</v>
      </c>
      <c r="IZ213" s="411">
        <v>112.6</v>
      </c>
      <c r="JA213" s="411">
        <v>96.2</v>
      </c>
      <c r="JB213" s="411">
        <v>498.4</v>
      </c>
      <c r="JC213" s="411">
        <v>101.4</v>
      </c>
      <c r="JD213" s="411">
        <v>150.5</v>
      </c>
      <c r="JE213" s="411">
        <v>139.30000000000001</v>
      </c>
      <c r="JF213" s="48">
        <v>135.80000000000001</v>
      </c>
      <c r="JG213" s="48">
        <v>90.9</v>
      </c>
      <c r="JH213" s="48">
        <v>207.4</v>
      </c>
      <c r="JI213" s="48">
        <v>97</v>
      </c>
      <c r="JJ213" s="48">
        <v>134.4</v>
      </c>
      <c r="JK213" s="48">
        <v>81.2</v>
      </c>
      <c r="JL213" s="48">
        <v>118.1</v>
      </c>
      <c r="JM213" s="48">
        <v>112.5</v>
      </c>
      <c r="JN213" s="48">
        <v>116.9</v>
      </c>
      <c r="JO213" s="48">
        <v>322.10000000000002</v>
      </c>
    </row>
    <row r="214" spans="1:275">
      <c r="A214" s="45"/>
      <c r="B214" s="46" t="s">
        <v>1930</v>
      </c>
      <c r="C214" s="300" t="s">
        <v>1427</v>
      </c>
      <c r="D214" s="46" t="s">
        <v>114</v>
      </c>
      <c r="E214" s="300" t="s">
        <v>26</v>
      </c>
      <c r="F214" s="47" t="s">
        <v>197</v>
      </c>
      <c r="G214" s="47" t="s">
        <v>197</v>
      </c>
      <c r="H214" s="411">
        <v>96.3</v>
      </c>
      <c r="I214" s="411">
        <v>91.3</v>
      </c>
      <c r="J214" s="411">
        <v>99.8</v>
      </c>
      <c r="K214" s="411">
        <v>75.2</v>
      </c>
      <c r="L214" s="411">
        <v>133.9</v>
      </c>
      <c r="M214" s="411">
        <v>158.9</v>
      </c>
      <c r="N214" s="411">
        <v>87.9</v>
      </c>
      <c r="O214" s="412" t="s">
        <v>197</v>
      </c>
      <c r="P214" s="411">
        <v>161.19999999999999</v>
      </c>
      <c r="Q214" s="411">
        <v>86.4</v>
      </c>
      <c r="R214" s="411">
        <v>106.5</v>
      </c>
      <c r="S214" s="411">
        <v>125.3</v>
      </c>
      <c r="T214" s="411">
        <v>101.4</v>
      </c>
      <c r="U214" s="411">
        <v>73.099999999999994</v>
      </c>
      <c r="V214" s="412" t="s">
        <v>197</v>
      </c>
      <c r="W214" s="411">
        <v>106</v>
      </c>
      <c r="X214" s="411">
        <v>158</v>
      </c>
      <c r="Y214" s="411">
        <v>130.80000000000001</v>
      </c>
      <c r="Z214" s="411">
        <v>103.8</v>
      </c>
      <c r="AA214" s="411">
        <v>147.5</v>
      </c>
      <c r="AB214" s="411">
        <v>125.3</v>
      </c>
      <c r="AC214" s="411">
        <v>54.3</v>
      </c>
      <c r="AD214" s="412" t="s">
        <v>197</v>
      </c>
      <c r="AE214" s="411">
        <v>108.2</v>
      </c>
      <c r="AF214" s="411">
        <v>155.30000000000001</v>
      </c>
      <c r="AG214" s="411">
        <v>141.19999999999999</v>
      </c>
      <c r="AH214" s="411">
        <v>139.69999999999999</v>
      </c>
      <c r="AI214" s="412" t="s">
        <v>197</v>
      </c>
      <c r="AJ214" s="411">
        <v>172.3</v>
      </c>
      <c r="AK214" s="412" t="s">
        <v>197</v>
      </c>
      <c r="AL214" s="412" t="s">
        <v>197</v>
      </c>
      <c r="AM214" s="412" t="s">
        <v>197</v>
      </c>
      <c r="AN214" s="411">
        <v>16</v>
      </c>
      <c r="AO214" s="411">
        <v>55</v>
      </c>
      <c r="AP214" s="411">
        <v>54.6</v>
      </c>
      <c r="AQ214" s="411">
        <v>107</v>
      </c>
      <c r="AR214" s="411">
        <v>131.6</v>
      </c>
      <c r="AS214" s="412" t="s">
        <v>197</v>
      </c>
      <c r="AT214" s="411">
        <v>135.19999999999999</v>
      </c>
      <c r="AU214" s="412" t="s">
        <v>197</v>
      </c>
      <c r="AV214" s="411">
        <v>31.3</v>
      </c>
      <c r="AW214" s="411">
        <v>4.5999999999999996</v>
      </c>
      <c r="AX214" s="411">
        <v>127</v>
      </c>
      <c r="AY214" s="411">
        <v>2.9</v>
      </c>
      <c r="AZ214" s="411">
        <v>110.7</v>
      </c>
      <c r="BA214" s="411">
        <v>130.4</v>
      </c>
      <c r="BB214" s="411">
        <v>129.6</v>
      </c>
      <c r="BC214" s="411">
        <v>113.8</v>
      </c>
      <c r="BD214" s="411">
        <v>140.4</v>
      </c>
      <c r="BE214" s="411">
        <v>134.69999999999999</v>
      </c>
      <c r="BF214" s="411">
        <v>107.3</v>
      </c>
      <c r="BG214" s="411">
        <v>133.19999999999999</v>
      </c>
      <c r="BH214" s="411">
        <v>131.4</v>
      </c>
      <c r="BI214" s="411">
        <v>87.5</v>
      </c>
      <c r="BJ214" s="411">
        <v>140.1</v>
      </c>
      <c r="BK214" s="411">
        <v>113.2</v>
      </c>
      <c r="BL214" s="411">
        <v>55.9</v>
      </c>
      <c r="BM214" s="411">
        <v>76</v>
      </c>
      <c r="BN214" s="411">
        <v>70.7</v>
      </c>
      <c r="BO214" s="412" t="s">
        <v>197</v>
      </c>
      <c r="BP214" s="412" t="s">
        <v>197</v>
      </c>
      <c r="BQ214" s="412" t="s">
        <v>197</v>
      </c>
      <c r="BR214" s="411">
        <v>92.3</v>
      </c>
      <c r="BS214" s="411">
        <v>105.9</v>
      </c>
      <c r="BT214" s="411">
        <v>99.7</v>
      </c>
      <c r="BU214" s="411">
        <v>58.6</v>
      </c>
      <c r="BV214" s="411">
        <v>44</v>
      </c>
      <c r="BW214" s="411">
        <v>48.5</v>
      </c>
      <c r="BX214" s="411">
        <v>138.4</v>
      </c>
      <c r="BY214" s="411">
        <v>240.8</v>
      </c>
      <c r="BZ214" s="411">
        <v>175.3</v>
      </c>
      <c r="CA214" s="411">
        <v>25</v>
      </c>
      <c r="CB214" s="411">
        <v>64</v>
      </c>
      <c r="CC214" s="411">
        <v>48.9</v>
      </c>
      <c r="CD214" s="411">
        <v>81.099999999999994</v>
      </c>
      <c r="CE214" s="411">
        <v>72.7</v>
      </c>
      <c r="CF214" s="411">
        <v>76.8</v>
      </c>
      <c r="CG214" s="412" t="s">
        <v>197</v>
      </c>
      <c r="CH214" s="412" t="s">
        <v>197</v>
      </c>
      <c r="CI214" s="412" t="s">
        <v>197</v>
      </c>
      <c r="CJ214" s="411">
        <v>69.2</v>
      </c>
      <c r="CK214" s="411">
        <v>84.3</v>
      </c>
      <c r="CL214" s="411">
        <v>78.099999999999994</v>
      </c>
      <c r="CM214" s="412" t="s">
        <v>197</v>
      </c>
      <c r="CN214" s="412" t="s">
        <v>197</v>
      </c>
      <c r="CO214" s="412" t="s">
        <v>197</v>
      </c>
      <c r="CP214" s="412" t="s">
        <v>197</v>
      </c>
      <c r="CQ214" s="412" t="s">
        <v>197</v>
      </c>
      <c r="CR214" s="412" t="s">
        <v>197</v>
      </c>
      <c r="CS214" s="412" t="s">
        <v>197</v>
      </c>
      <c r="CT214" s="412" t="s">
        <v>197</v>
      </c>
      <c r="CU214" s="412" t="s">
        <v>197</v>
      </c>
      <c r="CV214" s="412" t="s">
        <v>197</v>
      </c>
      <c r="CW214" s="411">
        <v>106</v>
      </c>
      <c r="CX214" s="411">
        <v>86.9</v>
      </c>
      <c r="CY214" s="411">
        <v>95.2</v>
      </c>
      <c r="CZ214" s="411">
        <v>89.5</v>
      </c>
      <c r="DA214" s="411">
        <v>74</v>
      </c>
      <c r="DB214" s="411">
        <v>45.6</v>
      </c>
      <c r="DC214" s="411">
        <v>54.3</v>
      </c>
      <c r="DD214" s="411">
        <v>151.30000000000001</v>
      </c>
      <c r="DE214" s="411">
        <v>198.7</v>
      </c>
      <c r="DF214" s="411">
        <v>169.2</v>
      </c>
      <c r="DG214" s="411">
        <v>27.3</v>
      </c>
      <c r="DH214" s="411">
        <v>67</v>
      </c>
      <c r="DI214" s="411">
        <v>53.5</v>
      </c>
      <c r="DJ214" s="411">
        <v>68.599999999999994</v>
      </c>
      <c r="DK214" s="411">
        <v>82.7</v>
      </c>
      <c r="DL214" s="411">
        <v>76.2</v>
      </c>
      <c r="DM214" s="411">
        <v>70.2</v>
      </c>
      <c r="DN214" s="411">
        <v>90.6</v>
      </c>
      <c r="DO214" s="411">
        <v>83</v>
      </c>
      <c r="DP214" s="412" t="s">
        <v>197</v>
      </c>
      <c r="DQ214" s="412" t="s">
        <v>197</v>
      </c>
      <c r="DR214" s="412" t="s">
        <v>197</v>
      </c>
      <c r="DS214" s="412" t="s">
        <v>197</v>
      </c>
      <c r="DT214" s="412" t="s">
        <v>197</v>
      </c>
      <c r="DU214" s="412" t="s">
        <v>197</v>
      </c>
      <c r="DV214" s="411">
        <v>59.6</v>
      </c>
      <c r="DW214" s="411">
        <v>28.2</v>
      </c>
      <c r="DX214" s="411">
        <v>38.9</v>
      </c>
      <c r="DY214" s="411">
        <v>160.5</v>
      </c>
      <c r="DZ214" s="411">
        <v>265.3</v>
      </c>
      <c r="EA214" s="411">
        <v>206.5</v>
      </c>
      <c r="EB214" s="411">
        <v>22.6</v>
      </c>
      <c r="EC214" s="411">
        <v>42.4</v>
      </c>
      <c r="ED214" s="411">
        <v>37</v>
      </c>
      <c r="EE214" s="411">
        <v>29.7</v>
      </c>
      <c r="EF214" s="411">
        <v>69.099999999999994</v>
      </c>
      <c r="EG214" s="411">
        <v>54.8</v>
      </c>
      <c r="EH214" s="411">
        <v>60.8</v>
      </c>
      <c r="EI214" s="411">
        <v>150</v>
      </c>
      <c r="EJ214" s="411">
        <v>70.599999999999994</v>
      </c>
      <c r="EK214" s="411">
        <v>98.4</v>
      </c>
      <c r="EL214" s="412" t="s">
        <v>197</v>
      </c>
      <c r="EM214" s="411">
        <v>128.30000000000001</v>
      </c>
      <c r="EN214" s="411">
        <v>146.30000000000001</v>
      </c>
      <c r="EO214" s="411">
        <v>137.19999999999999</v>
      </c>
      <c r="EP214" s="411">
        <v>194.3</v>
      </c>
      <c r="EQ214" s="411">
        <v>353.3</v>
      </c>
      <c r="ER214" s="411">
        <v>264.5</v>
      </c>
      <c r="ES214" s="412" t="s">
        <v>197</v>
      </c>
      <c r="ET214" s="411">
        <v>103.5</v>
      </c>
      <c r="EU214" s="412" t="s">
        <v>197</v>
      </c>
      <c r="EV214" s="411">
        <v>101.1</v>
      </c>
      <c r="EW214" s="411">
        <v>118.5</v>
      </c>
      <c r="EX214" s="411">
        <v>113.1</v>
      </c>
      <c r="EY214" s="411">
        <v>132.5</v>
      </c>
      <c r="EZ214" s="411">
        <v>106.5</v>
      </c>
      <c r="FA214" s="411">
        <v>144.80000000000001</v>
      </c>
      <c r="FB214" s="411">
        <v>129.69999999999999</v>
      </c>
      <c r="FC214" s="412" t="s">
        <v>197</v>
      </c>
      <c r="FD214" s="411">
        <v>103.5</v>
      </c>
      <c r="FE214" s="411">
        <v>151.9</v>
      </c>
      <c r="FF214" s="411">
        <v>131.4</v>
      </c>
      <c r="FG214" s="411">
        <v>46.6</v>
      </c>
      <c r="FH214" s="411">
        <v>103.3</v>
      </c>
      <c r="FI214" s="411">
        <v>63.4</v>
      </c>
      <c r="FJ214" s="411">
        <v>41.9</v>
      </c>
      <c r="FK214" s="411">
        <v>207.8</v>
      </c>
      <c r="FL214" s="411">
        <v>134</v>
      </c>
      <c r="FM214" s="411">
        <v>119.5</v>
      </c>
      <c r="FN214" s="411">
        <v>205.1</v>
      </c>
      <c r="FO214" s="411">
        <v>155.6</v>
      </c>
      <c r="FP214" s="411">
        <v>132.6</v>
      </c>
      <c r="FQ214" s="411">
        <v>157.9</v>
      </c>
      <c r="FR214" s="411">
        <v>149.1</v>
      </c>
      <c r="FS214" s="411">
        <v>99.2</v>
      </c>
      <c r="FT214" s="411">
        <v>225.8</v>
      </c>
      <c r="FU214" s="411">
        <v>146.69999999999999</v>
      </c>
      <c r="FV214" s="411">
        <v>131.80000000000001</v>
      </c>
      <c r="FW214" s="411">
        <v>195.6</v>
      </c>
      <c r="FX214" s="411">
        <v>94.8</v>
      </c>
      <c r="FY214" s="411">
        <v>147.5</v>
      </c>
      <c r="FZ214" s="411">
        <v>147</v>
      </c>
      <c r="GA214" s="411">
        <v>90.9</v>
      </c>
      <c r="GB214" s="411">
        <v>86.3</v>
      </c>
      <c r="GC214" s="411">
        <v>87.1</v>
      </c>
      <c r="GD214" s="411">
        <v>325.2</v>
      </c>
      <c r="GE214" s="411">
        <v>313.8</v>
      </c>
      <c r="GF214" s="411">
        <v>321.2</v>
      </c>
      <c r="GG214" s="411">
        <v>175.2</v>
      </c>
      <c r="GH214" s="411">
        <v>238.4</v>
      </c>
      <c r="GI214" s="411">
        <v>238.1</v>
      </c>
      <c r="GJ214" s="412" t="s">
        <v>197</v>
      </c>
      <c r="GK214" s="412" t="s">
        <v>197</v>
      </c>
      <c r="GL214" s="412" t="s">
        <v>197</v>
      </c>
      <c r="GM214" s="411">
        <v>74</v>
      </c>
      <c r="GN214" s="411">
        <v>77.3</v>
      </c>
      <c r="GO214" s="411">
        <v>76.099999999999994</v>
      </c>
      <c r="GP214" s="411">
        <v>20.9</v>
      </c>
      <c r="GQ214" s="411">
        <v>228.4</v>
      </c>
      <c r="GR214" s="411">
        <v>154.19999999999999</v>
      </c>
      <c r="GS214" s="411">
        <v>87.9</v>
      </c>
      <c r="GT214" s="411">
        <v>119.5</v>
      </c>
      <c r="GU214" s="411">
        <v>113.1</v>
      </c>
      <c r="GV214" s="412" t="s">
        <v>197</v>
      </c>
      <c r="GW214" s="412" t="s">
        <v>197</v>
      </c>
      <c r="GX214" s="412" t="s">
        <v>197</v>
      </c>
      <c r="GY214" s="411">
        <v>104.2</v>
      </c>
      <c r="GZ214" s="411">
        <v>149.80000000000001</v>
      </c>
      <c r="HA214" s="411">
        <v>127.5</v>
      </c>
      <c r="HB214" s="411">
        <v>102.7</v>
      </c>
      <c r="HC214" s="411">
        <v>94.4</v>
      </c>
      <c r="HD214" s="411">
        <v>96.9</v>
      </c>
      <c r="HE214" s="411">
        <v>137.69999999999999</v>
      </c>
      <c r="HF214" s="411">
        <v>203.3</v>
      </c>
      <c r="HG214" s="411">
        <v>199.7</v>
      </c>
      <c r="HH214" s="412" t="s">
        <v>197</v>
      </c>
      <c r="HI214" s="411">
        <v>115.6</v>
      </c>
      <c r="HJ214" s="411">
        <v>139.9</v>
      </c>
      <c r="HK214" s="411">
        <v>128.19999999999999</v>
      </c>
      <c r="HL214" s="412" t="s">
        <v>197</v>
      </c>
      <c r="HM214" s="412" t="s">
        <v>197</v>
      </c>
      <c r="HN214" s="412" t="s">
        <v>197</v>
      </c>
      <c r="HO214" s="412" t="s">
        <v>197</v>
      </c>
      <c r="HP214" s="412" t="s">
        <v>197</v>
      </c>
      <c r="HQ214" s="412" t="s">
        <v>197</v>
      </c>
      <c r="HR214" s="412" t="s">
        <v>197</v>
      </c>
      <c r="HS214" s="412" t="s">
        <v>197</v>
      </c>
      <c r="HT214" s="412" t="s">
        <v>197</v>
      </c>
      <c r="HU214" s="411">
        <v>82.3</v>
      </c>
      <c r="HV214" s="411">
        <v>118.3</v>
      </c>
      <c r="HW214" s="411">
        <v>116.4</v>
      </c>
      <c r="HX214" s="412" t="s">
        <v>197</v>
      </c>
      <c r="HY214" s="412" t="s">
        <v>197</v>
      </c>
      <c r="HZ214" s="411">
        <v>126.9</v>
      </c>
      <c r="IA214" s="411">
        <v>271.3</v>
      </c>
      <c r="IB214" s="411">
        <v>128.1</v>
      </c>
      <c r="IC214" s="411">
        <v>205.6</v>
      </c>
      <c r="ID214" s="411">
        <v>119.1</v>
      </c>
      <c r="IE214" s="412" t="s">
        <v>197</v>
      </c>
      <c r="IF214" s="411">
        <v>1019.2</v>
      </c>
      <c r="IG214" s="412" t="s">
        <v>197</v>
      </c>
      <c r="IH214" s="411">
        <v>123.1</v>
      </c>
      <c r="II214" s="411">
        <v>68.099999999999994</v>
      </c>
      <c r="IJ214" s="412" t="s">
        <v>197</v>
      </c>
      <c r="IK214" s="412" t="s">
        <v>197</v>
      </c>
      <c r="IL214" s="412" t="s">
        <v>197</v>
      </c>
      <c r="IM214" s="412" t="s">
        <v>197</v>
      </c>
      <c r="IN214" s="412" t="s">
        <v>197</v>
      </c>
      <c r="IO214" s="412" t="s">
        <v>197</v>
      </c>
      <c r="IP214" s="412" t="s">
        <v>197</v>
      </c>
      <c r="IQ214" s="411">
        <v>174.6</v>
      </c>
      <c r="IR214" s="411">
        <v>185</v>
      </c>
      <c r="IS214" s="411">
        <v>191.1</v>
      </c>
      <c r="IT214" s="411">
        <v>188.9</v>
      </c>
      <c r="IU214" s="411">
        <v>39.5</v>
      </c>
      <c r="IV214" s="411">
        <v>34.700000000000003</v>
      </c>
      <c r="IW214" s="411">
        <v>35.700000000000003</v>
      </c>
      <c r="IX214" s="412" t="s">
        <v>197</v>
      </c>
      <c r="IY214" s="411">
        <v>298</v>
      </c>
      <c r="IZ214" s="411">
        <v>260.5</v>
      </c>
      <c r="JA214" s="411">
        <v>189.7</v>
      </c>
      <c r="JB214" s="411">
        <v>364</v>
      </c>
      <c r="JC214" s="411">
        <v>50.6</v>
      </c>
      <c r="JD214" s="411">
        <v>104.7</v>
      </c>
      <c r="JE214" s="411">
        <v>92.3</v>
      </c>
      <c r="JF214" s="48" t="s">
        <v>87</v>
      </c>
      <c r="JG214" s="48" t="s">
        <v>87</v>
      </c>
      <c r="JH214" s="48">
        <v>50.1</v>
      </c>
      <c r="JI214" s="48">
        <v>101</v>
      </c>
      <c r="JJ214" s="48">
        <v>89.5</v>
      </c>
      <c r="JK214" s="48">
        <v>77.400000000000006</v>
      </c>
      <c r="JL214" s="48">
        <v>91.4</v>
      </c>
      <c r="JM214" s="48">
        <v>107.7</v>
      </c>
      <c r="JN214" s="48">
        <v>116.5</v>
      </c>
      <c r="JO214" s="48">
        <v>140.9</v>
      </c>
    </row>
    <row r="215" spans="1:275">
      <c r="A215" s="45"/>
      <c r="B215" s="46" t="s">
        <v>1931</v>
      </c>
      <c r="C215" s="300" t="s">
        <v>1428</v>
      </c>
      <c r="D215" s="46" t="s">
        <v>114</v>
      </c>
      <c r="E215" s="300" t="s">
        <v>26</v>
      </c>
      <c r="F215" s="47" t="s">
        <v>197</v>
      </c>
      <c r="G215" s="47" t="s">
        <v>197</v>
      </c>
      <c r="H215" s="411">
        <v>118.4</v>
      </c>
      <c r="I215" s="411">
        <v>108</v>
      </c>
      <c r="J215" s="411">
        <v>84.7</v>
      </c>
      <c r="K215" s="411">
        <v>38.1</v>
      </c>
      <c r="L215" s="411">
        <v>104.6</v>
      </c>
      <c r="M215" s="411">
        <v>91.4</v>
      </c>
      <c r="N215" s="411">
        <v>99.9</v>
      </c>
      <c r="O215" s="412" t="s">
        <v>197</v>
      </c>
      <c r="P215" s="411">
        <v>103.3</v>
      </c>
      <c r="Q215" s="411">
        <v>44.3</v>
      </c>
      <c r="R215" s="411">
        <v>74.3</v>
      </c>
      <c r="S215" s="411">
        <v>101.9</v>
      </c>
      <c r="T215" s="411">
        <v>89.3</v>
      </c>
      <c r="U215" s="411">
        <v>101.1</v>
      </c>
      <c r="V215" s="412" t="s">
        <v>197</v>
      </c>
      <c r="W215" s="412" t="s">
        <v>197</v>
      </c>
      <c r="X215" s="412" t="s">
        <v>197</v>
      </c>
      <c r="Y215" s="412" t="s">
        <v>197</v>
      </c>
      <c r="Z215" s="411">
        <v>47.8</v>
      </c>
      <c r="AA215" s="411">
        <v>10</v>
      </c>
      <c r="AB215" s="412" t="s">
        <v>197</v>
      </c>
      <c r="AC215" s="412" t="s">
        <v>197</v>
      </c>
      <c r="AD215" s="412" t="s">
        <v>197</v>
      </c>
      <c r="AE215" s="411">
        <v>41.9</v>
      </c>
      <c r="AF215" s="411">
        <v>46</v>
      </c>
      <c r="AG215" s="411">
        <v>32.1</v>
      </c>
      <c r="AH215" s="411">
        <v>90</v>
      </c>
      <c r="AI215" s="412" t="s">
        <v>197</v>
      </c>
      <c r="AJ215" s="412" t="s">
        <v>197</v>
      </c>
      <c r="AK215" s="411">
        <v>79.599999999999994</v>
      </c>
      <c r="AL215" s="412" t="s">
        <v>197</v>
      </c>
      <c r="AM215" s="412" t="s">
        <v>197</v>
      </c>
      <c r="AN215" s="412" t="s">
        <v>197</v>
      </c>
      <c r="AO215" s="412" t="s">
        <v>197</v>
      </c>
      <c r="AP215" s="412" t="s">
        <v>197</v>
      </c>
      <c r="AQ215" s="412" t="s">
        <v>197</v>
      </c>
      <c r="AR215" s="412" t="s">
        <v>197</v>
      </c>
      <c r="AS215" s="412" t="s">
        <v>197</v>
      </c>
      <c r="AT215" s="411">
        <v>75</v>
      </c>
      <c r="AU215" s="412" t="s">
        <v>197</v>
      </c>
      <c r="AV215" s="411">
        <v>81.8</v>
      </c>
      <c r="AW215" s="412" t="s">
        <v>197</v>
      </c>
      <c r="AX215" s="412" t="s">
        <v>197</v>
      </c>
      <c r="AY215" s="412" t="s">
        <v>197</v>
      </c>
      <c r="AZ215" s="411">
        <v>94.3</v>
      </c>
      <c r="BA215" s="411">
        <v>81.5</v>
      </c>
      <c r="BB215" s="411">
        <v>82.1</v>
      </c>
      <c r="BC215" s="411">
        <v>122.1</v>
      </c>
      <c r="BD215" s="411">
        <v>90.9</v>
      </c>
      <c r="BE215" s="411">
        <v>98</v>
      </c>
      <c r="BF215" s="411">
        <v>86.5</v>
      </c>
      <c r="BG215" s="411">
        <v>63.6</v>
      </c>
      <c r="BH215" s="411">
        <v>65.3</v>
      </c>
      <c r="BI215" s="411">
        <v>82.1</v>
      </c>
      <c r="BJ215" s="411">
        <v>103.2</v>
      </c>
      <c r="BK215" s="411">
        <v>92.4</v>
      </c>
      <c r="BL215" s="411">
        <v>80.7</v>
      </c>
      <c r="BM215" s="411">
        <v>89</v>
      </c>
      <c r="BN215" s="411">
        <v>86.8</v>
      </c>
      <c r="BO215" s="412" t="s">
        <v>197</v>
      </c>
      <c r="BP215" s="412" t="s">
        <v>197</v>
      </c>
      <c r="BQ215" s="412" t="s">
        <v>197</v>
      </c>
      <c r="BR215" s="412" t="s">
        <v>197</v>
      </c>
      <c r="BS215" s="412" t="s">
        <v>197</v>
      </c>
      <c r="BT215" s="412" t="s">
        <v>197</v>
      </c>
      <c r="BU215" s="412" t="s">
        <v>197</v>
      </c>
      <c r="BV215" s="412" t="s">
        <v>197</v>
      </c>
      <c r="BW215" s="412" t="s">
        <v>197</v>
      </c>
      <c r="BX215" s="412" t="s">
        <v>197</v>
      </c>
      <c r="BY215" s="412" t="s">
        <v>197</v>
      </c>
      <c r="BZ215" s="412" t="s">
        <v>197</v>
      </c>
      <c r="CA215" s="412" t="s">
        <v>197</v>
      </c>
      <c r="CB215" s="412" t="s">
        <v>197</v>
      </c>
      <c r="CC215" s="412" t="s">
        <v>197</v>
      </c>
      <c r="CD215" s="412" t="s">
        <v>197</v>
      </c>
      <c r="CE215" s="412" t="s">
        <v>197</v>
      </c>
      <c r="CF215" s="412" t="s">
        <v>197</v>
      </c>
      <c r="CG215" s="412" t="s">
        <v>197</v>
      </c>
      <c r="CH215" s="412" t="s">
        <v>197</v>
      </c>
      <c r="CI215" s="412" t="s">
        <v>197</v>
      </c>
      <c r="CJ215" s="412" t="s">
        <v>197</v>
      </c>
      <c r="CK215" s="412" t="s">
        <v>197</v>
      </c>
      <c r="CL215" s="412" t="s">
        <v>197</v>
      </c>
      <c r="CM215" s="412" t="s">
        <v>197</v>
      </c>
      <c r="CN215" s="412" t="s">
        <v>197</v>
      </c>
      <c r="CO215" s="412" t="s">
        <v>197</v>
      </c>
      <c r="CP215" s="412" t="s">
        <v>197</v>
      </c>
      <c r="CQ215" s="412" t="s">
        <v>197</v>
      </c>
      <c r="CR215" s="412" t="s">
        <v>197</v>
      </c>
      <c r="CS215" s="412" t="s">
        <v>197</v>
      </c>
      <c r="CT215" s="412" t="s">
        <v>197</v>
      </c>
      <c r="CU215" s="412" t="s">
        <v>197</v>
      </c>
      <c r="CV215" s="412" t="s">
        <v>197</v>
      </c>
      <c r="CW215" s="412" t="s">
        <v>197</v>
      </c>
      <c r="CX215" s="412" t="s">
        <v>197</v>
      </c>
      <c r="CY215" s="412" t="s">
        <v>197</v>
      </c>
      <c r="CZ215" s="412" t="s">
        <v>197</v>
      </c>
      <c r="DA215" s="412" t="s">
        <v>197</v>
      </c>
      <c r="DB215" s="412" t="s">
        <v>197</v>
      </c>
      <c r="DC215" s="412" t="s">
        <v>197</v>
      </c>
      <c r="DD215" s="412" t="s">
        <v>197</v>
      </c>
      <c r="DE215" s="412" t="s">
        <v>197</v>
      </c>
      <c r="DF215" s="412" t="s">
        <v>197</v>
      </c>
      <c r="DG215" s="412" t="s">
        <v>197</v>
      </c>
      <c r="DH215" s="412" t="s">
        <v>197</v>
      </c>
      <c r="DI215" s="412" t="s">
        <v>197</v>
      </c>
      <c r="DJ215" s="412" t="s">
        <v>197</v>
      </c>
      <c r="DK215" s="412" t="s">
        <v>197</v>
      </c>
      <c r="DL215" s="412" t="s">
        <v>197</v>
      </c>
      <c r="DM215" s="412" t="s">
        <v>197</v>
      </c>
      <c r="DN215" s="412" t="s">
        <v>197</v>
      </c>
      <c r="DO215" s="412" t="s">
        <v>197</v>
      </c>
      <c r="DP215" s="412" t="s">
        <v>197</v>
      </c>
      <c r="DQ215" s="412" t="s">
        <v>197</v>
      </c>
      <c r="DR215" s="412" t="s">
        <v>197</v>
      </c>
      <c r="DS215" s="412" t="s">
        <v>197</v>
      </c>
      <c r="DT215" s="412" t="s">
        <v>197</v>
      </c>
      <c r="DU215" s="412" t="s">
        <v>197</v>
      </c>
      <c r="DV215" s="412" t="s">
        <v>197</v>
      </c>
      <c r="DW215" s="412" t="s">
        <v>197</v>
      </c>
      <c r="DX215" s="412" t="s">
        <v>197</v>
      </c>
      <c r="DY215" s="412" t="s">
        <v>197</v>
      </c>
      <c r="DZ215" s="412" t="s">
        <v>197</v>
      </c>
      <c r="EA215" s="412" t="s">
        <v>197</v>
      </c>
      <c r="EB215" s="412" t="s">
        <v>197</v>
      </c>
      <c r="EC215" s="412" t="s">
        <v>197</v>
      </c>
      <c r="ED215" s="412" t="s">
        <v>197</v>
      </c>
      <c r="EE215" s="412" t="s">
        <v>197</v>
      </c>
      <c r="EF215" s="412" t="s">
        <v>197</v>
      </c>
      <c r="EG215" s="412" t="s">
        <v>197</v>
      </c>
      <c r="EH215" s="412" t="s">
        <v>197</v>
      </c>
      <c r="EI215" s="412" t="s">
        <v>197</v>
      </c>
      <c r="EJ215" s="412" t="s">
        <v>197</v>
      </c>
      <c r="EK215" s="412" t="s">
        <v>197</v>
      </c>
      <c r="EL215" s="412" t="s">
        <v>197</v>
      </c>
      <c r="EM215" s="412" t="s">
        <v>197</v>
      </c>
      <c r="EN215" s="412" t="s">
        <v>197</v>
      </c>
      <c r="EO215" s="412" t="s">
        <v>197</v>
      </c>
      <c r="EP215" s="412" t="s">
        <v>197</v>
      </c>
      <c r="EQ215" s="412" t="s">
        <v>197</v>
      </c>
      <c r="ER215" s="412" t="s">
        <v>197</v>
      </c>
      <c r="ES215" s="412" t="s">
        <v>197</v>
      </c>
      <c r="ET215" s="411">
        <v>85</v>
      </c>
      <c r="EU215" s="412" t="s">
        <v>197</v>
      </c>
      <c r="EV215" s="411">
        <v>93.3</v>
      </c>
      <c r="EW215" s="411">
        <v>86</v>
      </c>
      <c r="EX215" s="411">
        <v>88.3</v>
      </c>
      <c r="EY215" s="411">
        <v>76.400000000000006</v>
      </c>
      <c r="EZ215" s="411">
        <v>72</v>
      </c>
      <c r="FA215" s="411">
        <v>71.099999999999994</v>
      </c>
      <c r="FB215" s="411">
        <v>71.5</v>
      </c>
      <c r="FC215" s="412" t="s">
        <v>197</v>
      </c>
      <c r="FD215" s="411">
        <v>90.4</v>
      </c>
      <c r="FE215" s="411">
        <v>71.599999999999994</v>
      </c>
      <c r="FF215" s="411">
        <v>79.599999999999994</v>
      </c>
      <c r="FG215" s="412" t="s">
        <v>197</v>
      </c>
      <c r="FH215" s="412" t="s">
        <v>197</v>
      </c>
      <c r="FI215" s="412" t="s">
        <v>197</v>
      </c>
      <c r="FJ215" s="412" t="s">
        <v>197</v>
      </c>
      <c r="FK215" s="412" t="s">
        <v>197</v>
      </c>
      <c r="FL215" s="412" t="s">
        <v>197</v>
      </c>
      <c r="FM215" s="411">
        <v>84.1</v>
      </c>
      <c r="FN215" s="411">
        <v>111.6</v>
      </c>
      <c r="FO215" s="411">
        <v>95.6</v>
      </c>
      <c r="FP215" s="411">
        <v>75.2</v>
      </c>
      <c r="FQ215" s="411">
        <v>73.3</v>
      </c>
      <c r="FR215" s="411">
        <v>74</v>
      </c>
      <c r="FS215" s="411">
        <v>42.1</v>
      </c>
      <c r="FT215" s="411">
        <v>102</v>
      </c>
      <c r="FU215" s="411">
        <v>64.599999999999994</v>
      </c>
      <c r="FV215" s="412" t="s">
        <v>197</v>
      </c>
      <c r="FW215" s="412" t="s">
        <v>197</v>
      </c>
      <c r="FX215" s="411">
        <v>125.7</v>
      </c>
      <c r="FY215" s="411">
        <v>119.3</v>
      </c>
      <c r="FZ215" s="411">
        <v>119.3</v>
      </c>
      <c r="GA215" s="411">
        <v>83.8</v>
      </c>
      <c r="GB215" s="411">
        <v>105.4</v>
      </c>
      <c r="GC215" s="411">
        <v>101.3</v>
      </c>
      <c r="GD215" s="412" t="s">
        <v>197</v>
      </c>
      <c r="GE215" s="412" t="s">
        <v>197</v>
      </c>
      <c r="GF215" s="412" t="s">
        <v>197</v>
      </c>
      <c r="GG215" s="411">
        <v>72.400000000000006</v>
      </c>
      <c r="GH215" s="411">
        <v>87.4</v>
      </c>
      <c r="GI215" s="411">
        <v>87.3</v>
      </c>
      <c r="GJ215" s="412" t="s">
        <v>197</v>
      </c>
      <c r="GK215" s="412" t="s">
        <v>197</v>
      </c>
      <c r="GL215" s="412" t="s">
        <v>197</v>
      </c>
      <c r="GM215" s="411">
        <v>57.6</v>
      </c>
      <c r="GN215" s="411">
        <v>33.1</v>
      </c>
      <c r="GO215" s="411">
        <v>42.1</v>
      </c>
      <c r="GP215" s="411">
        <v>35.200000000000003</v>
      </c>
      <c r="GQ215" s="411">
        <v>74.2</v>
      </c>
      <c r="GR215" s="411">
        <v>60.2</v>
      </c>
      <c r="GS215" s="411">
        <v>35.4</v>
      </c>
      <c r="GT215" s="411">
        <v>101.9</v>
      </c>
      <c r="GU215" s="411">
        <v>88.5</v>
      </c>
      <c r="GV215" s="412" t="s">
        <v>197</v>
      </c>
      <c r="GW215" s="412" t="s">
        <v>197</v>
      </c>
      <c r="GX215" s="412" t="s">
        <v>197</v>
      </c>
      <c r="GY215" s="411">
        <v>88.3</v>
      </c>
      <c r="GZ215" s="411">
        <v>98.3</v>
      </c>
      <c r="HA215" s="411">
        <v>93.4</v>
      </c>
      <c r="HB215" s="411">
        <v>76.7</v>
      </c>
      <c r="HC215" s="411">
        <v>102.4</v>
      </c>
      <c r="HD215" s="411">
        <v>94.6</v>
      </c>
      <c r="HE215" s="412" t="s">
        <v>197</v>
      </c>
      <c r="HF215" s="412" t="s">
        <v>197</v>
      </c>
      <c r="HG215" s="412" t="s">
        <v>197</v>
      </c>
      <c r="HH215" s="412" t="s">
        <v>197</v>
      </c>
      <c r="HI215" s="412" t="s">
        <v>197</v>
      </c>
      <c r="HJ215" s="412" t="s">
        <v>197</v>
      </c>
      <c r="HK215" s="412" t="s">
        <v>197</v>
      </c>
      <c r="HL215" s="412" t="s">
        <v>197</v>
      </c>
      <c r="HM215" s="412" t="s">
        <v>197</v>
      </c>
      <c r="HN215" s="412" t="s">
        <v>197</v>
      </c>
      <c r="HO215" s="412" t="s">
        <v>197</v>
      </c>
      <c r="HP215" s="412" t="s">
        <v>197</v>
      </c>
      <c r="HQ215" s="412" t="s">
        <v>197</v>
      </c>
      <c r="HR215" s="412" t="s">
        <v>197</v>
      </c>
      <c r="HS215" s="412" t="s">
        <v>197</v>
      </c>
      <c r="HT215" s="412" t="s">
        <v>197</v>
      </c>
      <c r="HU215" s="411">
        <v>120.7</v>
      </c>
      <c r="HV215" s="411">
        <v>101.3</v>
      </c>
      <c r="HW215" s="411">
        <v>102.4</v>
      </c>
      <c r="HX215" s="412" t="s">
        <v>197</v>
      </c>
      <c r="HY215" s="412" t="s">
        <v>197</v>
      </c>
      <c r="HZ215" s="411">
        <v>240.2</v>
      </c>
      <c r="IA215" s="412" t="s">
        <v>197</v>
      </c>
      <c r="IB215" s="412" t="s">
        <v>197</v>
      </c>
      <c r="IC215" s="412" t="s">
        <v>197</v>
      </c>
      <c r="ID215" s="411">
        <v>71</v>
      </c>
      <c r="IE215" s="412" t="s">
        <v>197</v>
      </c>
      <c r="IF215" s="412" t="s">
        <v>197</v>
      </c>
      <c r="IG215" s="411">
        <v>872.6</v>
      </c>
      <c r="IH215" s="411">
        <v>78.900000000000006</v>
      </c>
      <c r="II215" s="412" t="s">
        <v>197</v>
      </c>
      <c r="IJ215" s="412" t="s">
        <v>197</v>
      </c>
      <c r="IK215" s="412" t="s">
        <v>197</v>
      </c>
      <c r="IL215" s="412" t="s">
        <v>197</v>
      </c>
      <c r="IM215" s="411">
        <v>190.1</v>
      </c>
      <c r="IN215" s="411">
        <v>131.69999999999999</v>
      </c>
      <c r="IO215" s="412" t="s">
        <v>197</v>
      </c>
      <c r="IP215" s="412" t="s">
        <v>197</v>
      </c>
      <c r="IQ215" s="411">
        <v>43.5</v>
      </c>
      <c r="IR215" s="411">
        <v>11.2</v>
      </c>
      <c r="IS215" s="411">
        <v>40.299999999999997</v>
      </c>
      <c r="IT215" s="411">
        <v>29.5</v>
      </c>
      <c r="IU215" s="412" t="s">
        <v>197</v>
      </c>
      <c r="IV215" s="412" t="s">
        <v>197</v>
      </c>
      <c r="IW215" s="412" t="s">
        <v>197</v>
      </c>
      <c r="IX215" s="412" t="s">
        <v>197</v>
      </c>
      <c r="IY215" s="412" t="s">
        <v>197</v>
      </c>
      <c r="IZ215" s="412" t="s">
        <v>197</v>
      </c>
      <c r="JA215" s="412" t="s">
        <v>197</v>
      </c>
      <c r="JB215" s="412" t="s">
        <v>197</v>
      </c>
      <c r="JC215" s="411">
        <v>75.599999999999994</v>
      </c>
      <c r="JD215" s="411">
        <v>52.5</v>
      </c>
      <c r="JE215" s="411">
        <v>57.9</v>
      </c>
      <c r="JF215" s="49" t="s">
        <v>87</v>
      </c>
      <c r="JG215" s="49" t="s">
        <v>87</v>
      </c>
      <c r="JH215" s="49" t="s">
        <v>87</v>
      </c>
      <c r="JI215" s="49">
        <v>115.3</v>
      </c>
      <c r="JJ215" s="49">
        <v>67.8</v>
      </c>
      <c r="JK215" s="49">
        <v>63.9</v>
      </c>
      <c r="JL215" s="49">
        <v>69.900000000000006</v>
      </c>
      <c r="JM215" s="49">
        <v>76.5</v>
      </c>
      <c r="JN215" s="49">
        <v>66.2</v>
      </c>
      <c r="JO215" s="49">
        <v>53.5</v>
      </c>
    </row>
    <row r="216" spans="1:275">
      <c r="A216" s="45"/>
      <c r="B216" s="46" t="s">
        <v>1932</v>
      </c>
      <c r="C216" s="300" t="s">
        <v>1429</v>
      </c>
      <c r="D216" s="46" t="s">
        <v>114</v>
      </c>
      <c r="E216" s="300" t="s">
        <v>26</v>
      </c>
      <c r="F216" s="47" t="s">
        <v>197</v>
      </c>
      <c r="G216" s="47" t="s">
        <v>197</v>
      </c>
      <c r="H216" s="411">
        <v>91.8</v>
      </c>
      <c r="I216" s="411">
        <v>89.1</v>
      </c>
      <c r="J216" s="411">
        <v>84.9</v>
      </c>
      <c r="K216" s="412" t="s">
        <v>197</v>
      </c>
      <c r="L216" s="412" t="s">
        <v>197</v>
      </c>
      <c r="M216" s="412" t="s">
        <v>197</v>
      </c>
      <c r="N216" s="412" t="s">
        <v>197</v>
      </c>
      <c r="O216" s="412" t="s">
        <v>197</v>
      </c>
      <c r="P216" s="412" t="s">
        <v>197</v>
      </c>
      <c r="Q216" s="412" t="s">
        <v>197</v>
      </c>
      <c r="R216" s="411">
        <v>45.6</v>
      </c>
      <c r="S216" s="412" t="s">
        <v>197</v>
      </c>
      <c r="T216" s="412" t="s">
        <v>197</v>
      </c>
      <c r="U216" s="412" t="s">
        <v>197</v>
      </c>
      <c r="V216" s="412" t="s">
        <v>197</v>
      </c>
      <c r="W216" s="412" t="s">
        <v>197</v>
      </c>
      <c r="X216" s="412" t="s">
        <v>197</v>
      </c>
      <c r="Y216" s="412" t="s">
        <v>197</v>
      </c>
      <c r="Z216" s="412" t="s">
        <v>197</v>
      </c>
      <c r="AA216" s="412" t="s">
        <v>197</v>
      </c>
      <c r="AB216" s="412" t="s">
        <v>197</v>
      </c>
      <c r="AC216" s="412" t="s">
        <v>197</v>
      </c>
      <c r="AD216" s="412" t="s">
        <v>197</v>
      </c>
      <c r="AE216" s="412" t="s">
        <v>197</v>
      </c>
      <c r="AF216" s="412" t="s">
        <v>197</v>
      </c>
      <c r="AG216" s="412" t="s">
        <v>197</v>
      </c>
      <c r="AH216" s="412" t="s">
        <v>197</v>
      </c>
      <c r="AI216" s="412" t="s">
        <v>197</v>
      </c>
      <c r="AJ216" s="412" t="s">
        <v>197</v>
      </c>
      <c r="AK216" s="412" t="s">
        <v>197</v>
      </c>
      <c r="AL216" s="412" t="s">
        <v>197</v>
      </c>
      <c r="AM216" s="412" t="s">
        <v>197</v>
      </c>
      <c r="AN216" s="412" t="s">
        <v>197</v>
      </c>
      <c r="AO216" s="412" t="s">
        <v>197</v>
      </c>
      <c r="AP216" s="412" t="s">
        <v>197</v>
      </c>
      <c r="AQ216" s="412" t="s">
        <v>197</v>
      </c>
      <c r="AR216" s="412" t="s">
        <v>197</v>
      </c>
      <c r="AS216" s="412" t="s">
        <v>197</v>
      </c>
      <c r="AT216" s="412" t="s">
        <v>197</v>
      </c>
      <c r="AU216" s="412" t="s">
        <v>197</v>
      </c>
      <c r="AV216" s="412" t="s">
        <v>197</v>
      </c>
      <c r="AW216" s="412" t="s">
        <v>197</v>
      </c>
      <c r="AX216" s="412" t="s">
        <v>197</v>
      </c>
      <c r="AY216" s="412" t="s">
        <v>197</v>
      </c>
      <c r="AZ216" s="411">
        <v>61.4</v>
      </c>
      <c r="BA216" s="411">
        <v>86.8</v>
      </c>
      <c r="BB216" s="411">
        <v>85.7</v>
      </c>
      <c r="BC216" s="411">
        <v>84.7</v>
      </c>
      <c r="BD216" s="411">
        <v>86.7</v>
      </c>
      <c r="BE216" s="411">
        <v>86.2</v>
      </c>
      <c r="BF216" s="411">
        <v>73.2</v>
      </c>
      <c r="BG216" s="411">
        <v>76</v>
      </c>
      <c r="BH216" s="411">
        <v>75.8</v>
      </c>
      <c r="BI216" s="412" t="s">
        <v>197</v>
      </c>
      <c r="BJ216" s="412" t="s">
        <v>197</v>
      </c>
      <c r="BK216" s="412" t="s">
        <v>197</v>
      </c>
      <c r="BL216" s="412" t="s">
        <v>197</v>
      </c>
      <c r="BM216" s="412" t="s">
        <v>197</v>
      </c>
      <c r="BN216" s="412" t="s">
        <v>197</v>
      </c>
      <c r="BO216" s="412" t="s">
        <v>197</v>
      </c>
      <c r="BP216" s="412" t="s">
        <v>197</v>
      </c>
      <c r="BQ216" s="412" t="s">
        <v>197</v>
      </c>
      <c r="BR216" s="412" t="s">
        <v>197</v>
      </c>
      <c r="BS216" s="412" t="s">
        <v>197</v>
      </c>
      <c r="BT216" s="412" t="s">
        <v>197</v>
      </c>
      <c r="BU216" s="412" t="s">
        <v>197</v>
      </c>
      <c r="BV216" s="412" t="s">
        <v>197</v>
      </c>
      <c r="BW216" s="412" t="s">
        <v>197</v>
      </c>
      <c r="BX216" s="412" t="s">
        <v>197</v>
      </c>
      <c r="BY216" s="412" t="s">
        <v>197</v>
      </c>
      <c r="BZ216" s="412" t="s">
        <v>197</v>
      </c>
      <c r="CA216" s="412" t="s">
        <v>197</v>
      </c>
      <c r="CB216" s="412" t="s">
        <v>197</v>
      </c>
      <c r="CC216" s="412" t="s">
        <v>197</v>
      </c>
      <c r="CD216" s="412" t="s">
        <v>197</v>
      </c>
      <c r="CE216" s="412" t="s">
        <v>197</v>
      </c>
      <c r="CF216" s="412" t="s">
        <v>197</v>
      </c>
      <c r="CG216" s="412" t="s">
        <v>197</v>
      </c>
      <c r="CH216" s="412" t="s">
        <v>197</v>
      </c>
      <c r="CI216" s="412" t="s">
        <v>197</v>
      </c>
      <c r="CJ216" s="412" t="s">
        <v>197</v>
      </c>
      <c r="CK216" s="412" t="s">
        <v>197</v>
      </c>
      <c r="CL216" s="412" t="s">
        <v>197</v>
      </c>
      <c r="CM216" s="412" t="s">
        <v>197</v>
      </c>
      <c r="CN216" s="412" t="s">
        <v>197</v>
      </c>
      <c r="CO216" s="412" t="s">
        <v>197</v>
      </c>
      <c r="CP216" s="412" t="s">
        <v>197</v>
      </c>
      <c r="CQ216" s="412" t="s">
        <v>197</v>
      </c>
      <c r="CR216" s="412" t="s">
        <v>197</v>
      </c>
      <c r="CS216" s="412" t="s">
        <v>197</v>
      </c>
      <c r="CT216" s="412" t="s">
        <v>197</v>
      </c>
      <c r="CU216" s="412" t="s">
        <v>197</v>
      </c>
      <c r="CV216" s="412" t="s">
        <v>197</v>
      </c>
      <c r="CW216" s="412" t="s">
        <v>197</v>
      </c>
      <c r="CX216" s="412" t="s">
        <v>197</v>
      </c>
      <c r="CY216" s="412" t="s">
        <v>197</v>
      </c>
      <c r="CZ216" s="412" t="s">
        <v>197</v>
      </c>
      <c r="DA216" s="412" t="s">
        <v>197</v>
      </c>
      <c r="DB216" s="412" t="s">
        <v>197</v>
      </c>
      <c r="DC216" s="412" t="s">
        <v>197</v>
      </c>
      <c r="DD216" s="412" t="s">
        <v>197</v>
      </c>
      <c r="DE216" s="412" t="s">
        <v>197</v>
      </c>
      <c r="DF216" s="412" t="s">
        <v>197</v>
      </c>
      <c r="DG216" s="412" t="s">
        <v>197</v>
      </c>
      <c r="DH216" s="412" t="s">
        <v>197</v>
      </c>
      <c r="DI216" s="412" t="s">
        <v>197</v>
      </c>
      <c r="DJ216" s="412" t="s">
        <v>197</v>
      </c>
      <c r="DK216" s="412" t="s">
        <v>197</v>
      </c>
      <c r="DL216" s="412" t="s">
        <v>197</v>
      </c>
      <c r="DM216" s="412" t="s">
        <v>197</v>
      </c>
      <c r="DN216" s="412" t="s">
        <v>197</v>
      </c>
      <c r="DO216" s="412" t="s">
        <v>197</v>
      </c>
      <c r="DP216" s="412" t="s">
        <v>197</v>
      </c>
      <c r="DQ216" s="412" t="s">
        <v>197</v>
      </c>
      <c r="DR216" s="412" t="s">
        <v>197</v>
      </c>
      <c r="DS216" s="412" t="s">
        <v>197</v>
      </c>
      <c r="DT216" s="412" t="s">
        <v>197</v>
      </c>
      <c r="DU216" s="412" t="s">
        <v>197</v>
      </c>
      <c r="DV216" s="412" t="s">
        <v>197</v>
      </c>
      <c r="DW216" s="412" t="s">
        <v>197</v>
      </c>
      <c r="DX216" s="412" t="s">
        <v>197</v>
      </c>
      <c r="DY216" s="412" t="s">
        <v>197</v>
      </c>
      <c r="DZ216" s="412" t="s">
        <v>197</v>
      </c>
      <c r="EA216" s="412" t="s">
        <v>197</v>
      </c>
      <c r="EB216" s="412" t="s">
        <v>197</v>
      </c>
      <c r="EC216" s="412" t="s">
        <v>197</v>
      </c>
      <c r="ED216" s="412" t="s">
        <v>197</v>
      </c>
      <c r="EE216" s="412" t="s">
        <v>197</v>
      </c>
      <c r="EF216" s="412" t="s">
        <v>197</v>
      </c>
      <c r="EG216" s="412" t="s">
        <v>197</v>
      </c>
      <c r="EH216" s="412" t="s">
        <v>197</v>
      </c>
      <c r="EI216" s="412" t="s">
        <v>197</v>
      </c>
      <c r="EJ216" s="412" t="s">
        <v>197</v>
      </c>
      <c r="EK216" s="412" t="s">
        <v>197</v>
      </c>
      <c r="EL216" s="412" t="s">
        <v>197</v>
      </c>
      <c r="EM216" s="412" t="s">
        <v>197</v>
      </c>
      <c r="EN216" s="412" t="s">
        <v>197</v>
      </c>
      <c r="EO216" s="412" t="s">
        <v>197</v>
      </c>
      <c r="EP216" s="412" t="s">
        <v>197</v>
      </c>
      <c r="EQ216" s="412" t="s">
        <v>197</v>
      </c>
      <c r="ER216" s="412" t="s">
        <v>197</v>
      </c>
      <c r="ES216" s="412" t="s">
        <v>197</v>
      </c>
      <c r="ET216" s="412" t="s">
        <v>197</v>
      </c>
      <c r="EU216" s="412" t="s">
        <v>197</v>
      </c>
      <c r="EV216" s="411">
        <v>64.599999999999994</v>
      </c>
      <c r="EW216" s="411">
        <v>88</v>
      </c>
      <c r="EX216" s="411">
        <v>80.5</v>
      </c>
      <c r="EY216" s="412" t="s">
        <v>197</v>
      </c>
      <c r="EZ216" s="411">
        <v>114.8</v>
      </c>
      <c r="FA216" s="411">
        <v>71.099999999999994</v>
      </c>
      <c r="FB216" s="411">
        <v>88.2</v>
      </c>
      <c r="FC216" s="412" t="s">
        <v>197</v>
      </c>
      <c r="FD216" s="411">
        <v>115.8</v>
      </c>
      <c r="FE216" s="411">
        <v>104.7</v>
      </c>
      <c r="FF216" s="411">
        <v>109.4</v>
      </c>
      <c r="FG216" s="412" t="s">
        <v>197</v>
      </c>
      <c r="FH216" s="412" t="s">
        <v>197</v>
      </c>
      <c r="FI216" s="412" t="s">
        <v>197</v>
      </c>
      <c r="FJ216" s="412" t="s">
        <v>197</v>
      </c>
      <c r="FK216" s="412" t="s">
        <v>197</v>
      </c>
      <c r="FL216" s="412" t="s">
        <v>197</v>
      </c>
      <c r="FM216" s="411">
        <v>89</v>
      </c>
      <c r="FN216" s="411">
        <v>127.6</v>
      </c>
      <c r="FO216" s="411">
        <v>105.2</v>
      </c>
      <c r="FP216" s="411">
        <v>147.4</v>
      </c>
      <c r="FQ216" s="411">
        <v>77.599999999999994</v>
      </c>
      <c r="FR216" s="411">
        <v>101.7</v>
      </c>
      <c r="FS216" s="411">
        <v>24.4</v>
      </c>
      <c r="FT216" s="411">
        <v>83.1</v>
      </c>
      <c r="FU216" s="411">
        <v>46.6</v>
      </c>
      <c r="FV216" s="412" t="s">
        <v>197</v>
      </c>
      <c r="FW216" s="412" t="s">
        <v>197</v>
      </c>
      <c r="FX216" s="411">
        <v>46.7</v>
      </c>
      <c r="FY216" s="411">
        <v>68.7</v>
      </c>
      <c r="FZ216" s="411">
        <v>68.5</v>
      </c>
      <c r="GA216" s="411">
        <v>57.2</v>
      </c>
      <c r="GB216" s="411">
        <v>47.6</v>
      </c>
      <c r="GC216" s="411">
        <v>49.5</v>
      </c>
      <c r="GD216" s="412" t="s">
        <v>197</v>
      </c>
      <c r="GE216" s="412" t="s">
        <v>197</v>
      </c>
      <c r="GF216" s="412" t="s">
        <v>197</v>
      </c>
      <c r="GG216" s="412" t="s">
        <v>197</v>
      </c>
      <c r="GH216" s="412" t="s">
        <v>197</v>
      </c>
      <c r="GI216" s="412" t="s">
        <v>197</v>
      </c>
      <c r="GJ216" s="412" t="s">
        <v>197</v>
      </c>
      <c r="GK216" s="412" t="s">
        <v>197</v>
      </c>
      <c r="GL216" s="412" t="s">
        <v>197</v>
      </c>
      <c r="GM216" s="412" t="s">
        <v>197</v>
      </c>
      <c r="GN216" s="412" t="s">
        <v>197</v>
      </c>
      <c r="GO216" s="412" t="s">
        <v>197</v>
      </c>
      <c r="GP216" s="412" t="s">
        <v>197</v>
      </c>
      <c r="GQ216" s="412" t="s">
        <v>197</v>
      </c>
      <c r="GR216" s="412" t="s">
        <v>197</v>
      </c>
      <c r="GS216" s="412" t="s">
        <v>197</v>
      </c>
      <c r="GT216" s="412" t="s">
        <v>197</v>
      </c>
      <c r="GU216" s="412" t="s">
        <v>197</v>
      </c>
      <c r="GV216" s="412" t="s">
        <v>197</v>
      </c>
      <c r="GW216" s="412" t="s">
        <v>197</v>
      </c>
      <c r="GX216" s="412" t="s">
        <v>197</v>
      </c>
      <c r="GY216" s="412" t="s">
        <v>197</v>
      </c>
      <c r="GZ216" s="412" t="s">
        <v>197</v>
      </c>
      <c r="HA216" s="412" t="s">
        <v>197</v>
      </c>
      <c r="HB216" s="412" t="s">
        <v>197</v>
      </c>
      <c r="HC216" s="412" t="s">
        <v>197</v>
      </c>
      <c r="HD216" s="412" t="s">
        <v>197</v>
      </c>
      <c r="HE216" s="412" t="s">
        <v>197</v>
      </c>
      <c r="HF216" s="412" t="s">
        <v>197</v>
      </c>
      <c r="HG216" s="412" t="s">
        <v>197</v>
      </c>
      <c r="HH216" s="412" t="s">
        <v>197</v>
      </c>
      <c r="HI216" s="412" t="s">
        <v>197</v>
      </c>
      <c r="HJ216" s="412" t="s">
        <v>197</v>
      </c>
      <c r="HK216" s="412" t="s">
        <v>197</v>
      </c>
      <c r="HL216" s="412" t="s">
        <v>197</v>
      </c>
      <c r="HM216" s="412" t="s">
        <v>197</v>
      </c>
      <c r="HN216" s="412" t="s">
        <v>197</v>
      </c>
      <c r="HO216" s="412" t="s">
        <v>197</v>
      </c>
      <c r="HP216" s="412" t="s">
        <v>197</v>
      </c>
      <c r="HQ216" s="412" t="s">
        <v>197</v>
      </c>
      <c r="HR216" s="412" t="s">
        <v>197</v>
      </c>
      <c r="HS216" s="412" t="s">
        <v>197</v>
      </c>
      <c r="HT216" s="412" t="s">
        <v>197</v>
      </c>
      <c r="HU216" s="411">
        <v>14.9</v>
      </c>
      <c r="HV216" s="411">
        <v>61.1</v>
      </c>
      <c r="HW216" s="411">
        <v>58.3</v>
      </c>
      <c r="HX216" s="412" t="s">
        <v>197</v>
      </c>
      <c r="HY216" s="412" t="s">
        <v>197</v>
      </c>
      <c r="HZ216" s="412" t="s">
        <v>197</v>
      </c>
      <c r="IA216" s="412" t="s">
        <v>197</v>
      </c>
      <c r="IB216" s="412" t="s">
        <v>197</v>
      </c>
      <c r="IC216" s="412" t="s">
        <v>197</v>
      </c>
      <c r="ID216" s="411">
        <v>64.3</v>
      </c>
      <c r="IE216" s="412" t="s">
        <v>197</v>
      </c>
      <c r="IF216" s="412" t="s">
        <v>197</v>
      </c>
      <c r="IG216" s="411">
        <v>1557.9</v>
      </c>
      <c r="IH216" s="411">
        <v>113.2</v>
      </c>
      <c r="II216" s="412" t="s">
        <v>197</v>
      </c>
      <c r="IJ216" s="412" t="s">
        <v>197</v>
      </c>
      <c r="IK216" s="412" t="s">
        <v>197</v>
      </c>
      <c r="IL216" s="412" t="s">
        <v>197</v>
      </c>
      <c r="IM216" s="412" t="s">
        <v>197</v>
      </c>
      <c r="IN216" s="412" t="s">
        <v>197</v>
      </c>
      <c r="IO216" s="412" t="s">
        <v>197</v>
      </c>
      <c r="IP216" s="412" t="s">
        <v>197</v>
      </c>
      <c r="IQ216" s="412" t="s">
        <v>197</v>
      </c>
      <c r="IR216" s="411">
        <v>121.8</v>
      </c>
      <c r="IS216" s="411">
        <v>114</v>
      </c>
      <c r="IT216" s="411">
        <v>116.9</v>
      </c>
      <c r="IU216" s="412" t="s">
        <v>197</v>
      </c>
      <c r="IV216" s="412" t="s">
        <v>197</v>
      </c>
      <c r="IW216" s="412" t="s">
        <v>197</v>
      </c>
      <c r="IX216" s="412" t="s">
        <v>197</v>
      </c>
      <c r="IY216" s="412" t="s">
        <v>197</v>
      </c>
      <c r="IZ216" s="412" t="s">
        <v>197</v>
      </c>
      <c r="JA216" s="412" t="s">
        <v>197</v>
      </c>
      <c r="JB216" s="412" t="s">
        <v>197</v>
      </c>
      <c r="JC216" s="412" t="s">
        <v>197</v>
      </c>
      <c r="JD216" s="412" t="s">
        <v>197</v>
      </c>
      <c r="JE216" s="412" t="s">
        <v>197</v>
      </c>
      <c r="JF216" s="49" t="s">
        <v>87</v>
      </c>
      <c r="JG216" s="49" t="s">
        <v>87</v>
      </c>
      <c r="JH216" s="49" t="s">
        <v>87</v>
      </c>
      <c r="JI216" s="49">
        <v>86.2</v>
      </c>
      <c r="JJ216" s="49">
        <v>160</v>
      </c>
      <c r="JK216" s="49">
        <v>191.3</v>
      </c>
      <c r="JL216" s="49">
        <v>65.099999999999994</v>
      </c>
      <c r="JM216" s="49">
        <v>134.19999999999999</v>
      </c>
      <c r="JN216" s="49">
        <v>123</v>
      </c>
      <c r="JO216" s="49">
        <v>66.7</v>
      </c>
    </row>
    <row r="217" spans="1:275">
      <c r="A217" s="45"/>
      <c r="B217" s="46" t="s">
        <v>1933</v>
      </c>
      <c r="C217" s="300" t="s">
        <v>1430</v>
      </c>
      <c r="D217" s="46" t="s">
        <v>114</v>
      </c>
      <c r="E217" s="300" t="s">
        <v>26</v>
      </c>
      <c r="F217" s="47" t="s">
        <v>197</v>
      </c>
      <c r="G217" s="47" t="s">
        <v>197</v>
      </c>
      <c r="H217" s="411">
        <v>85.2</v>
      </c>
      <c r="I217" s="411">
        <v>92.4</v>
      </c>
      <c r="J217" s="411">
        <v>96.8</v>
      </c>
      <c r="K217" s="412" t="s">
        <v>197</v>
      </c>
      <c r="L217" s="411">
        <v>44.4</v>
      </c>
      <c r="M217" s="411">
        <v>102.2</v>
      </c>
      <c r="N217" s="412" t="s">
        <v>197</v>
      </c>
      <c r="O217" s="412" t="s">
        <v>197</v>
      </c>
      <c r="P217" s="412" t="s">
        <v>197</v>
      </c>
      <c r="Q217" s="412" t="s">
        <v>197</v>
      </c>
      <c r="R217" s="411">
        <v>84</v>
      </c>
      <c r="S217" s="411">
        <v>26</v>
      </c>
      <c r="T217" s="412" t="s">
        <v>197</v>
      </c>
      <c r="U217" s="412" t="s">
        <v>197</v>
      </c>
      <c r="V217" s="412" t="s">
        <v>197</v>
      </c>
      <c r="W217" s="412" t="s">
        <v>197</v>
      </c>
      <c r="X217" s="412" t="s">
        <v>197</v>
      </c>
      <c r="Y217" s="412" t="s">
        <v>197</v>
      </c>
      <c r="Z217" s="412" t="s">
        <v>197</v>
      </c>
      <c r="AA217" s="412" t="s">
        <v>197</v>
      </c>
      <c r="AB217" s="412" t="s">
        <v>197</v>
      </c>
      <c r="AC217" s="412" t="s">
        <v>197</v>
      </c>
      <c r="AD217" s="412" t="s">
        <v>197</v>
      </c>
      <c r="AE217" s="412" t="s">
        <v>197</v>
      </c>
      <c r="AF217" s="412" t="s">
        <v>197</v>
      </c>
      <c r="AG217" s="412" t="s">
        <v>197</v>
      </c>
      <c r="AH217" s="412" t="s">
        <v>197</v>
      </c>
      <c r="AI217" s="412" t="s">
        <v>197</v>
      </c>
      <c r="AJ217" s="412" t="s">
        <v>197</v>
      </c>
      <c r="AK217" s="412" t="s">
        <v>197</v>
      </c>
      <c r="AL217" s="412" t="s">
        <v>197</v>
      </c>
      <c r="AM217" s="412" t="s">
        <v>197</v>
      </c>
      <c r="AN217" s="412" t="s">
        <v>197</v>
      </c>
      <c r="AO217" s="412" t="s">
        <v>197</v>
      </c>
      <c r="AP217" s="412" t="s">
        <v>197</v>
      </c>
      <c r="AQ217" s="412" t="s">
        <v>197</v>
      </c>
      <c r="AR217" s="412" t="s">
        <v>197</v>
      </c>
      <c r="AS217" s="412" t="s">
        <v>197</v>
      </c>
      <c r="AT217" s="412" t="s">
        <v>197</v>
      </c>
      <c r="AU217" s="412" t="s">
        <v>197</v>
      </c>
      <c r="AV217" s="412" t="s">
        <v>197</v>
      </c>
      <c r="AW217" s="412" t="s">
        <v>197</v>
      </c>
      <c r="AX217" s="412" t="s">
        <v>197</v>
      </c>
      <c r="AY217" s="412" t="s">
        <v>197</v>
      </c>
      <c r="AZ217" s="411">
        <v>37.1</v>
      </c>
      <c r="BA217" s="411">
        <v>55</v>
      </c>
      <c r="BB217" s="411">
        <v>54.2</v>
      </c>
      <c r="BC217" s="411">
        <v>32.1</v>
      </c>
      <c r="BD217" s="411">
        <v>59.2</v>
      </c>
      <c r="BE217" s="411">
        <v>52.8</v>
      </c>
      <c r="BF217" s="411">
        <v>58.8</v>
      </c>
      <c r="BG217" s="411">
        <v>52.1</v>
      </c>
      <c r="BH217" s="411">
        <v>52.6</v>
      </c>
      <c r="BI217" s="411">
        <v>47</v>
      </c>
      <c r="BJ217" s="411">
        <v>38.9</v>
      </c>
      <c r="BK217" s="411">
        <v>43</v>
      </c>
      <c r="BL217" s="412" t="s">
        <v>197</v>
      </c>
      <c r="BM217" s="411">
        <v>27.2</v>
      </c>
      <c r="BN217" s="411">
        <v>19.8</v>
      </c>
      <c r="BO217" s="412" t="s">
        <v>197</v>
      </c>
      <c r="BP217" s="412" t="s">
        <v>197</v>
      </c>
      <c r="BQ217" s="412" t="s">
        <v>197</v>
      </c>
      <c r="BR217" s="412" t="s">
        <v>197</v>
      </c>
      <c r="BS217" s="412" t="s">
        <v>197</v>
      </c>
      <c r="BT217" s="412" t="s">
        <v>197</v>
      </c>
      <c r="BU217" s="412" t="s">
        <v>197</v>
      </c>
      <c r="BV217" s="412" t="s">
        <v>197</v>
      </c>
      <c r="BW217" s="412" t="s">
        <v>197</v>
      </c>
      <c r="BX217" s="412" t="s">
        <v>197</v>
      </c>
      <c r="BY217" s="412" t="s">
        <v>197</v>
      </c>
      <c r="BZ217" s="412" t="s">
        <v>197</v>
      </c>
      <c r="CA217" s="412" t="s">
        <v>197</v>
      </c>
      <c r="CB217" s="412" t="s">
        <v>197</v>
      </c>
      <c r="CC217" s="412" t="s">
        <v>197</v>
      </c>
      <c r="CD217" s="412" t="s">
        <v>197</v>
      </c>
      <c r="CE217" s="412" t="s">
        <v>197</v>
      </c>
      <c r="CF217" s="412" t="s">
        <v>197</v>
      </c>
      <c r="CG217" s="412" t="s">
        <v>197</v>
      </c>
      <c r="CH217" s="412" t="s">
        <v>197</v>
      </c>
      <c r="CI217" s="412" t="s">
        <v>197</v>
      </c>
      <c r="CJ217" s="412" t="s">
        <v>197</v>
      </c>
      <c r="CK217" s="412" t="s">
        <v>197</v>
      </c>
      <c r="CL217" s="412" t="s">
        <v>197</v>
      </c>
      <c r="CM217" s="412" t="s">
        <v>197</v>
      </c>
      <c r="CN217" s="412" t="s">
        <v>197</v>
      </c>
      <c r="CO217" s="412" t="s">
        <v>197</v>
      </c>
      <c r="CP217" s="412" t="s">
        <v>197</v>
      </c>
      <c r="CQ217" s="412" t="s">
        <v>197</v>
      </c>
      <c r="CR217" s="412" t="s">
        <v>197</v>
      </c>
      <c r="CS217" s="412" t="s">
        <v>197</v>
      </c>
      <c r="CT217" s="412" t="s">
        <v>197</v>
      </c>
      <c r="CU217" s="412" t="s">
        <v>197</v>
      </c>
      <c r="CV217" s="412" t="s">
        <v>197</v>
      </c>
      <c r="CW217" s="412" t="s">
        <v>197</v>
      </c>
      <c r="CX217" s="412" t="s">
        <v>197</v>
      </c>
      <c r="CY217" s="412" t="s">
        <v>197</v>
      </c>
      <c r="CZ217" s="412" t="s">
        <v>197</v>
      </c>
      <c r="DA217" s="412" t="s">
        <v>197</v>
      </c>
      <c r="DB217" s="412" t="s">
        <v>197</v>
      </c>
      <c r="DC217" s="412" t="s">
        <v>197</v>
      </c>
      <c r="DD217" s="412" t="s">
        <v>197</v>
      </c>
      <c r="DE217" s="412" t="s">
        <v>197</v>
      </c>
      <c r="DF217" s="412" t="s">
        <v>197</v>
      </c>
      <c r="DG217" s="412" t="s">
        <v>197</v>
      </c>
      <c r="DH217" s="412" t="s">
        <v>197</v>
      </c>
      <c r="DI217" s="412" t="s">
        <v>197</v>
      </c>
      <c r="DJ217" s="412" t="s">
        <v>197</v>
      </c>
      <c r="DK217" s="412" t="s">
        <v>197</v>
      </c>
      <c r="DL217" s="412" t="s">
        <v>197</v>
      </c>
      <c r="DM217" s="412" t="s">
        <v>197</v>
      </c>
      <c r="DN217" s="412" t="s">
        <v>197</v>
      </c>
      <c r="DO217" s="412" t="s">
        <v>197</v>
      </c>
      <c r="DP217" s="412" t="s">
        <v>197</v>
      </c>
      <c r="DQ217" s="412" t="s">
        <v>197</v>
      </c>
      <c r="DR217" s="412" t="s">
        <v>197</v>
      </c>
      <c r="DS217" s="412" t="s">
        <v>197</v>
      </c>
      <c r="DT217" s="412" t="s">
        <v>197</v>
      </c>
      <c r="DU217" s="412" t="s">
        <v>197</v>
      </c>
      <c r="DV217" s="412" t="s">
        <v>197</v>
      </c>
      <c r="DW217" s="412" t="s">
        <v>197</v>
      </c>
      <c r="DX217" s="412" t="s">
        <v>197</v>
      </c>
      <c r="DY217" s="412" t="s">
        <v>197</v>
      </c>
      <c r="DZ217" s="412" t="s">
        <v>197</v>
      </c>
      <c r="EA217" s="412" t="s">
        <v>197</v>
      </c>
      <c r="EB217" s="412" t="s">
        <v>197</v>
      </c>
      <c r="EC217" s="412" t="s">
        <v>197</v>
      </c>
      <c r="ED217" s="412" t="s">
        <v>197</v>
      </c>
      <c r="EE217" s="412" t="s">
        <v>197</v>
      </c>
      <c r="EF217" s="412" t="s">
        <v>197</v>
      </c>
      <c r="EG217" s="412" t="s">
        <v>197</v>
      </c>
      <c r="EH217" s="412" t="s">
        <v>197</v>
      </c>
      <c r="EI217" s="412" t="s">
        <v>197</v>
      </c>
      <c r="EJ217" s="412" t="s">
        <v>197</v>
      </c>
      <c r="EK217" s="412" t="s">
        <v>197</v>
      </c>
      <c r="EL217" s="412" t="s">
        <v>197</v>
      </c>
      <c r="EM217" s="412" t="s">
        <v>197</v>
      </c>
      <c r="EN217" s="412" t="s">
        <v>197</v>
      </c>
      <c r="EO217" s="412" t="s">
        <v>197</v>
      </c>
      <c r="EP217" s="412" t="s">
        <v>197</v>
      </c>
      <c r="EQ217" s="412" t="s">
        <v>197</v>
      </c>
      <c r="ER217" s="412" t="s">
        <v>197</v>
      </c>
      <c r="ES217" s="412" t="s">
        <v>197</v>
      </c>
      <c r="ET217" s="411">
        <v>13</v>
      </c>
      <c r="EU217" s="412" t="s">
        <v>197</v>
      </c>
      <c r="EV217" s="411">
        <v>39.1</v>
      </c>
      <c r="EW217" s="411">
        <v>98</v>
      </c>
      <c r="EX217" s="411">
        <v>79.099999999999994</v>
      </c>
      <c r="EY217" s="412" t="s">
        <v>197</v>
      </c>
      <c r="EZ217" s="411">
        <v>6.1</v>
      </c>
      <c r="FA217" s="411">
        <v>60.9</v>
      </c>
      <c r="FB217" s="411">
        <v>39.5</v>
      </c>
      <c r="FC217" s="412" t="s">
        <v>197</v>
      </c>
      <c r="FD217" s="411">
        <v>11.7</v>
      </c>
      <c r="FE217" s="411">
        <v>57.9</v>
      </c>
      <c r="FF217" s="411">
        <v>38.299999999999997</v>
      </c>
      <c r="FG217" s="412" t="s">
        <v>197</v>
      </c>
      <c r="FH217" s="412" t="s">
        <v>197</v>
      </c>
      <c r="FI217" s="412" t="s">
        <v>197</v>
      </c>
      <c r="FJ217" s="412" t="s">
        <v>197</v>
      </c>
      <c r="FK217" s="412" t="s">
        <v>197</v>
      </c>
      <c r="FL217" s="412" t="s">
        <v>197</v>
      </c>
      <c r="FM217" s="411">
        <v>17.3</v>
      </c>
      <c r="FN217" s="411">
        <v>76.599999999999994</v>
      </c>
      <c r="FO217" s="411">
        <v>42.1</v>
      </c>
      <c r="FP217" s="411">
        <v>8.1</v>
      </c>
      <c r="FQ217" s="411">
        <v>44.3</v>
      </c>
      <c r="FR217" s="411">
        <v>31.8</v>
      </c>
      <c r="FS217" s="411">
        <v>21.5</v>
      </c>
      <c r="FT217" s="411">
        <v>79.599999999999994</v>
      </c>
      <c r="FU217" s="411">
        <v>43.4</v>
      </c>
      <c r="FV217" s="412" t="s">
        <v>197</v>
      </c>
      <c r="FW217" s="412" t="s">
        <v>197</v>
      </c>
      <c r="FX217" s="411">
        <v>50.7</v>
      </c>
      <c r="FY217" s="411">
        <v>70.900000000000006</v>
      </c>
      <c r="FZ217" s="411">
        <v>70.7</v>
      </c>
      <c r="GA217" s="411">
        <v>33.6</v>
      </c>
      <c r="GB217" s="411">
        <v>36.299999999999997</v>
      </c>
      <c r="GC217" s="411">
        <v>35.799999999999997</v>
      </c>
      <c r="GD217" s="412" t="s">
        <v>197</v>
      </c>
      <c r="GE217" s="412" t="s">
        <v>197</v>
      </c>
      <c r="GF217" s="412" t="s">
        <v>197</v>
      </c>
      <c r="GG217" s="411">
        <v>67.599999999999994</v>
      </c>
      <c r="GH217" s="411">
        <v>120.9</v>
      </c>
      <c r="GI217" s="411">
        <v>120.5</v>
      </c>
      <c r="GJ217" s="412" t="s">
        <v>197</v>
      </c>
      <c r="GK217" s="412" t="s">
        <v>197</v>
      </c>
      <c r="GL217" s="412" t="s">
        <v>197</v>
      </c>
      <c r="GM217" s="412" t="s">
        <v>197</v>
      </c>
      <c r="GN217" s="412" t="s">
        <v>197</v>
      </c>
      <c r="GO217" s="412" t="s">
        <v>197</v>
      </c>
      <c r="GP217" s="412" t="s">
        <v>197</v>
      </c>
      <c r="GQ217" s="412" t="s">
        <v>197</v>
      </c>
      <c r="GR217" s="412" t="s">
        <v>197</v>
      </c>
      <c r="GS217" s="412" t="s">
        <v>197</v>
      </c>
      <c r="GT217" s="411">
        <v>37.700000000000003</v>
      </c>
      <c r="GU217" s="411">
        <v>30.1</v>
      </c>
      <c r="GV217" s="412" t="s">
        <v>197</v>
      </c>
      <c r="GW217" s="412" t="s">
        <v>197</v>
      </c>
      <c r="GX217" s="412" t="s">
        <v>197</v>
      </c>
      <c r="GY217" s="411">
        <v>32.4</v>
      </c>
      <c r="GZ217" s="411">
        <v>67.8</v>
      </c>
      <c r="HA217" s="411">
        <v>50.3</v>
      </c>
      <c r="HB217" s="411">
        <v>30.5</v>
      </c>
      <c r="HC217" s="411">
        <v>44</v>
      </c>
      <c r="HD217" s="411">
        <v>39.9</v>
      </c>
      <c r="HE217" s="412" t="s">
        <v>197</v>
      </c>
      <c r="HF217" s="412" t="s">
        <v>197</v>
      </c>
      <c r="HG217" s="412" t="s">
        <v>197</v>
      </c>
      <c r="HH217" s="412" t="s">
        <v>197</v>
      </c>
      <c r="HI217" s="412" t="s">
        <v>197</v>
      </c>
      <c r="HJ217" s="412" t="s">
        <v>197</v>
      </c>
      <c r="HK217" s="412" t="s">
        <v>197</v>
      </c>
      <c r="HL217" s="412" t="s">
        <v>197</v>
      </c>
      <c r="HM217" s="412" t="s">
        <v>197</v>
      </c>
      <c r="HN217" s="412" t="s">
        <v>197</v>
      </c>
      <c r="HO217" s="411">
        <v>17.100000000000001</v>
      </c>
      <c r="HP217" s="411">
        <v>57.1</v>
      </c>
      <c r="HQ217" s="411">
        <v>36.799999999999997</v>
      </c>
      <c r="HR217" s="412" t="s">
        <v>197</v>
      </c>
      <c r="HS217" s="412" t="s">
        <v>197</v>
      </c>
      <c r="HT217" s="412" t="s">
        <v>197</v>
      </c>
      <c r="HU217" s="411">
        <v>60.3</v>
      </c>
      <c r="HV217" s="411">
        <v>81.599999999999994</v>
      </c>
      <c r="HW217" s="411">
        <v>80.3</v>
      </c>
      <c r="HX217" s="412" t="s">
        <v>197</v>
      </c>
      <c r="HY217" s="412" t="s">
        <v>197</v>
      </c>
      <c r="HZ217" s="411">
        <v>77.400000000000006</v>
      </c>
      <c r="IA217" s="412" t="s">
        <v>197</v>
      </c>
      <c r="IB217" s="412" t="s">
        <v>197</v>
      </c>
      <c r="IC217" s="412" t="s">
        <v>197</v>
      </c>
      <c r="ID217" s="411">
        <v>196.8</v>
      </c>
      <c r="IE217" s="412" t="s">
        <v>197</v>
      </c>
      <c r="IF217" s="412" t="s">
        <v>197</v>
      </c>
      <c r="IG217" s="412" t="s">
        <v>197</v>
      </c>
      <c r="IH217" s="411">
        <v>39.299999999999997</v>
      </c>
      <c r="II217" s="412" t="s">
        <v>197</v>
      </c>
      <c r="IJ217" s="412" t="s">
        <v>197</v>
      </c>
      <c r="IK217" s="412" t="s">
        <v>197</v>
      </c>
      <c r="IL217" s="412" t="s">
        <v>197</v>
      </c>
      <c r="IM217" s="412" t="s">
        <v>197</v>
      </c>
      <c r="IN217" s="412" t="s">
        <v>197</v>
      </c>
      <c r="IO217" s="412" t="s">
        <v>197</v>
      </c>
      <c r="IP217" s="412" t="s">
        <v>197</v>
      </c>
      <c r="IQ217" s="411">
        <v>15.1</v>
      </c>
      <c r="IR217" s="411">
        <v>10.9</v>
      </c>
      <c r="IS217" s="411">
        <v>27.2</v>
      </c>
      <c r="IT217" s="411">
        <v>21.1</v>
      </c>
      <c r="IU217" s="412" t="s">
        <v>197</v>
      </c>
      <c r="IV217" s="412" t="s">
        <v>197</v>
      </c>
      <c r="IW217" s="412" t="s">
        <v>197</v>
      </c>
      <c r="IX217" s="412" t="s">
        <v>197</v>
      </c>
      <c r="IY217" s="412" t="s">
        <v>197</v>
      </c>
      <c r="IZ217" s="412" t="s">
        <v>197</v>
      </c>
      <c r="JA217" s="412" t="s">
        <v>197</v>
      </c>
      <c r="JB217" s="412" t="s">
        <v>197</v>
      </c>
      <c r="JC217" s="412" t="s">
        <v>197</v>
      </c>
      <c r="JD217" s="412" t="s">
        <v>197</v>
      </c>
      <c r="JE217" s="412" t="s">
        <v>197</v>
      </c>
      <c r="JF217" s="49" t="s">
        <v>87</v>
      </c>
      <c r="JG217" s="49" t="s">
        <v>87</v>
      </c>
      <c r="JH217" s="49" t="s">
        <v>87</v>
      </c>
      <c r="JI217" s="49">
        <v>46.2</v>
      </c>
      <c r="JJ217" s="49">
        <v>90.4</v>
      </c>
      <c r="JK217" s="49">
        <v>64.8</v>
      </c>
      <c r="JL217" s="49">
        <v>58.2</v>
      </c>
      <c r="JM217" s="49">
        <v>51.8</v>
      </c>
      <c r="JN217" s="49">
        <v>51.5</v>
      </c>
      <c r="JO217" s="49">
        <v>189.8</v>
      </c>
    </row>
    <row r="218" spans="1:275">
      <c r="A218" s="45"/>
      <c r="B218" s="46" t="s">
        <v>1934</v>
      </c>
      <c r="C218" s="300" t="s">
        <v>1431</v>
      </c>
      <c r="D218" s="46" t="s">
        <v>114</v>
      </c>
      <c r="E218" s="300" t="s">
        <v>26</v>
      </c>
      <c r="F218" s="47" t="s">
        <v>197</v>
      </c>
      <c r="G218" s="47" t="s">
        <v>197</v>
      </c>
      <c r="H218" s="411">
        <v>102.5</v>
      </c>
      <c r="I218" s="411">
        <v>105.6</v>
      </c>
      <c r="J218" s="411">
        <v>106.3</v>
      </c>
      <c r="K218" s="412" t="s">
        <v>197</v>
      </c>
      <c r="L218" s="412" t="s">
        <v>197</v>
      </c>
      <c r="M218" s="411">
        <v>153.19999999999999</v>
      </c>
      <c r="N218" s="412" t="s">
        <v>197</v>
      </c>
      <c r="O218" s="412" t="s">
        <v>197</v>
      </c>
      <c r="P218" s="412" t="s">
        <v>197</v>
      </c>
      <c r="Q218" s="412" t="s">
        <v>197</v>
      </c>
      <c r="R218" s="411">
        <v>186.1</v>
      </c>
      <c r="S218" s="412" t="s">
        <v>197</v>
      </c>
      <c r="T218" s="412" t="s">
        <v>197</v>
      </c>
      <c r="U218" s="412" t="s">
        <v>197</v>
      </c>
      <c r="V218" s="412" t="s">
        <v>197</v>
      </c>
      <c r="W218" s="412" t="s">
        <v>197</v>
      </c>
      <c r="X218" s="412" t="s">
        <v>197</v>
      </c>
      <c r="Y218" s="412" t="s">
        <v>197</v>
      </c>
      <c r="Z218" s="412" t="s">
        <v>197</v>
      </c>
      <c r="AA218" s="412" t="s">
        <v>197</v>
      </c>
      <c r="AB218" s="412" t="s">
        <v>197</v>
      </c>
      <c r="AC218" s="412" t="s">
        <v>197</v>
      </c>
      <c r="AD218" s="412" t="s">
        <v>197</v>
      </c>
      <c r="AE218" s="412" t="s">
        <v>197</v>
      </c>
      <c r="AF218" s="412" t="s">
        <v>197</v>
      </c>
      <c r="AG218" s="412" t="s">
        <v>197</v>
      </c>
      <c r="AH218" s="412" t="s">
        <v>197</v>
      </c>
      <c r="AI218" s="412" t="s">
        <v>197</v>
      </c>
      <c r="AJ218" s="412" t="s">
        <v>197</v>
      </c>
      <c r="AK218" s="412" t="s">
        <v>197</v>
      </c>
      <c r="AL218" s="412" t="s">
        <v>197</v>
      </c>
      <c r="AM218" s="412" t="s">
        <v>197</v>
      </c>
      <c r="AN218" s="412" t="s">
        <v>197</v>
      </c>
      <c r="AO218" s="412" t="s">
        <v>197</v>
      </c>
      <c r="AP218" s="412" t="s">
        <v>197</v>
      </c>
      <c r="AQ218" s="412" t="s">
        <v>197</v>
      </c>
      <c r="AR218" s="412" t="s">
        <v>197</v>
      </c>
      <c r="AS218" s="412" t="s">
        <v>197</v>
      </c>
      <c r="AT218" s="412" t="s">
        <v>197</v>
      </c>
      <c r="AU218" s="412" t="s">
        <v>197</v>
      </c>
      <c r="AV218" s="412" t="s">
        <v>197</v>
      </c>
      <c r="AW218" s="412" t="s">
        <v>197</v>
      </c>
      <c r="AX218" s="411">
        <v>102</v>
      </c>
      <c r="AY218" s="412" t="s">
        <v>197</v>
      </c>
      <c r="AZ218" s="411">
        <v>252.3</v>
      </c>
      <c r="BA218" s="411">
        <v>77</v>
      </c>
      <c r="BB218" s="411">
        <v>84.9</v>
      </c>
      <c r="BC218" s="411">
        <v>190.9</v>
      </c>
      <c r="BD218" s="411">
        <v>102</v>
      </c>
      <c r="BE218" s="411">
        <v>123</v>
      </c>
      <c r="BF218" s="411">
        <v>118.4</v>
      </c>
      <c r="BG218" s="411">
        <v>95.5</v>
      </c>
      <c r="BH218" s="411">
        <v>97.2</v>
      </c>
      <c r="BI218" s="412" t="s">
        <v>197</v>
      </c>
      <c r="BJ218" s="412" t="s">
        <v>197</v>
      </c>
      <c r="BK218" s="412" t="s">
        <v>197</v>
      </c>
      <c r="BL218" s="412" t="s">
        <v>197</v>
      </c>
      <c r="BM218" s="412" t="s">
        <v>197</v>
      </c>
      <c r="BN218" s="412" t="s">
        <v>197</v>
      </c>
      <c r="BO218" s="412" t="s">
        <v>197</v>
      </c>
      <c r="BP218" s="412" t="s">
        <v>197</v>
      </c>
      <c r="BQ218" s="412" t="s">
        <v>197</v>
      </c>
      <c r="BR218" s="412" t="s">
        <v>197</v>
      </c>
      <c r="BS218" s="412" t="s">
        <v>197</v>
      </c>
      <c r="BT218" s="412" t="s">
        <v>197</v>
      </c>
      <c r="BU218" s="412" t="s">
        <v>197</v>
      </c>
      <c r="BV218" s="412" t="s">
        <v>197</v>
      </c>
      <c r="BW218" s="412" t="s">
        <v>197</v>
      </c>
      <c r="BX218" s="412" t="s">
        <v>197</v>
      </c>
      <c r="BY218" s="412" t="s">
        <v>197</v>
      </c>
      <c r="BZ218" s="412" t="s">
        <v>197</v>
      </c>
      <c r="CA218" s="412" t="s">
        <v>197</v>
      </c>
      <c r="CB218" s="412" t="s">
        <v>197</v>
      </c>
      <c r="CC218" s="412" t="s">
        <v>197</v>
      </c>
      <c r="CD218" s="412" t="s">
        <v>197</v>
      </c>
      <c r="CE218" s="412" t="s">
        <v>197</v>
      </c>
      <c r="CF218" s="412" t="s">
        <v>197</v>
      </c>
      <c r="CG218" s="412" t="s">
        <v>197</v>
      </c>
      <c r="CH218" s="412" t="s">
        <v>197</v>
      </c>
      <c r="CI218" s="412" t="s">
        <v>197</v>
      </c>
      <c r="CJ218" s="412" t="s">
        <v>197</v>
      </c>
      <c r="CK218" s="412" t="s">
        <v>197</v>
      </c>
      <c r="CL218" s="412" t="s">
        <v>197</v>
      </c>
      <c r="CM218" s="412" t="s">
        <v>197</v>
      </c>
      <c r="CN218" s="412" t="s">
        <v>197</v>
      </c>
      <c r="CO218" s="412" t="s">
        <v>197</v>
      </c>
      <c r="CP218" s="412" t="s">
        <v>197</v>
      </c>
      <c r="CQ218" s="412" t="s">
        <v>197</v>
      </c>
      <c r="CR218" s="412" t="s">
        <v>197</v>
      </c>
      <c r="CS218" s="412" t="s">
        <v>197</v>
      </c>
      <c r="CT218" s="412" t="s">
        <v>197</v>
      </c>
      <c r="CU218" s="412" t="s">
        <v>197</v>
      </c>
      <c r="CV218" s="412" t="s">
        <v>197</v>
      </c>
      <c r="CW218" s="412" t="s">
        <v>197</v>
      </c>
      <c r="CX218" s="412" t="s">
        <v>197</v>
      </c>
      <c r="CY218" s="412" t="s">
        <v>197</v>
      </c>
      <c r="CZ218" s="412" t="s">
        <v>197</v>
      </c>
      <c r="DA218" s="412" t="s">
        <v>197</v>
      </c>
      <c r="DB218" s="412" t="s">
        <v>197</v>
      </c>
      <c r="DC218" s="412" t="s">
        <v>197</v>
      </c>
      <c r="DD218" s="412" t="s">
        <v>197</v>
      </c>
      <c r="DE218" s="412" t="s">
        <v>197</v>
      </c>
      <c r="DF218" s="412" t="s">
        <v>197</v>
      </c>
      <c r="DG218" s="412" t="s">
        <v>197</v>
      </c>
      <c r="DH218" s="412" t="s">
        <v>197</v>
      </c>
      <c r="DI218" s="412" t="s">
        <v>197</v>
      </c>
      <c r="DJ218" s="412" t="s">
        <v>197</v>
      </c>
      <c r="DK218" s="412" t="s">
        <v>197</v>
      </c>
      <c r="DL218" s="412" t="s">
        <v>197</v>
      </c>
      <c r="DM218" s="412" t="s">
        <v>197</v>
      </c>
      <c r="DN218" s="412" t="s">
        <v>197</v>
      </c>
      <c r="DO218" s="412" t="s">
        <v>197</v>
      </c>
      <c r="DP218" s="412" t="s">
        <v>197</v>
      </c>
      <c r="DQ218" s="412" t="s">
        <v>197</v>
      </c>
      <c r="DR218" s="412" t="s">
        <v>197</v>
      </c>
      <c r="DS218" s="412" t="s">
        <v>197</v>
      </c>
      <c r="DT218" s="412" t="s">
        <v>197</v>
      </c>
      <c r="DU218" s="412" t="s">
        <v>197</v>
      </c>
      <c r="DV218" s="412" t="s">
        <v>197</v>
      </c>
      <c r="DW218" s="412" t="s">
        <v>197</v>
      </c>
      <c r="DX218" s="412" t="s">
        <v>197</v>
      </c>
      <c r="DY218" s="412" t="s">
        <v>197</v>
      </c>
      <c r="DZ218" s="412" t="s">
        <v>197</v>
      </c>
      <c r="EA218" s="412" t="s">
        <v>197</v>
      </c>
      <c r="EB218" s="412" t="s">
        <v>197</v>
      </c>
      <c r="EC218" s="412" t="s">
        <v>197</v>
      </c>
      <c r="ED218" s="412" t="s">
        <v>197</v>
      </c>
      <c r="EE218" s="412" t="s">
        <v>197</v>
      </c>
      <c r="EF218" s="412" t="s">
        <v>197</v>
      </c>
      <c r="EG218" s="412" t="s">
        <v>197</v>
      </c>
      <c r="EH218" s="412" t="s">
        <v>197</v>
      </c>
      <c r="EI218" s="412" t="s">
        <v>197</v>
      </c>
      <c r="EJ218" s="412" t="s">
        <v>197</v>
      </c>
      <c r="EK218" s="412" t="s">
        <v>197</v>
      </c>
      <c r="EL218" s="412" t="s">
        <v>197</v>
      </c>
      <c r="EM218" s="412" t="s">
        <v>197</v>
      </c>
      <c r="EN218" s="412" t="s">
        <v>197</v>
      </c>
      <c r="EO218" s="412" t="s">
        <v>197</v>
      </c>
      <c r="EP218" s="412" t="s">
        <v>197</v>
      </c>
      <c r="EQ218" s="412" t="s">
        <v>197</v>
      </c>
      <c r="ER218" s="412" t="s">
        <v>197</v>
      </c>
      <c r="ES218" s="412" t="s">
        <v>197</v>
      </c>
      <c r="ET218" s="411">
        <v>57.7</v>
      </c>
      <c r="EU218" s="412" t="s">
        <v>197</v>
      </c>
      <c r="EV218" s="411">
        <v>67.900000000000006</v>
      </c>
      <c r="EW218" s="411">
        <v>88.7</v>
      </c>
      <c r="EX218" s="411">
        <v>82.1</v>
      </c>
      <c r="EY218" s="412" t="s">
        <v>197</v>
      </c>
      <c r="EZ218" s="412" t="s">
        <v>197</v>
      </c>
      <c r="FA218" s="412" t="s">
        <v>197</v>
      </c>
      <c r="FB218" s="412" t="s">
        <v>197</v>
      </c>
      <c r="FC218" s="412" t="s">
        <v>197</v>
      </c>
      <c r="FD218" s="412" t="s">
        <v>197</v>
      </c>
      <c r="FE218" s="412" t="s">
        <v>197</v>
      </c>
      <c r="FF218" s="412" t="s">
        <v>197</v>
      </c>
      <c r="FG218" s="412" t="s">
        <v>197</v>
      </c>
      <c r="FH218" s="412" t="s">
        <v>197</v>
      </c>
      <c r="FI218" s="412" t="s">
        <v>197</v>
      </c>
      <c r="FJ218" s="412" t="s">
        <v>197</v>
      </c>
      <c r="FK218" s="412" t="s">
        <v>197</v>
      </c>
      <c r="FL218" s="412" t="s">
        <v>197</v>
      </c>
      <c r="FM218" s="411">
        <v>111.6</v>
      </c>
      <c r="FN218" s="411">
        <v>109.6</v>
      </c>
      <c r="FO218" s="411">
        <v>110.8</v>
      </c>
      <c r="FP218" s="412" t="s">
        <v>197</v>
      </c>
      <c r="FQ218" s="412" t="s">
        <v>197</v>
      </c>
      <c r="FR218" s="412" t="s">
        <v>197</v>
      </c>
      <c r="FS218" s="411">
        <v>64.400000000000006</v>
      </c>
      <c r="FT218" s="411">
        <v>101.7</v>
      </c>
      <c r="FU218" s="411">
        <v>78.5</v>
      </c>
      <c r="FV218" s="412" t="s">
        <v>197</v>
      </c>
      <c r="FW218" s="412" t="s">
        <v>197</v>
      </c>
      <c r="FX218" s="411">
        <v>89.9</v>
      </c>
      <c r="FY218" s="411">
        <v>115.4</v>
      </c>
      <c r="FZ218" s="411">
        <v>115.2</v>
      </c>
      <c r="GA218" s="411">
        <v>47.3</v>
      </c>
      <c r="GB218" s="411">
        <v>52.5</v>
      </c>
      <c r="GC218" s="411">
        <v>51.5</v>
      </c>
      <c r="GD218" s="412" t="s">
        <v>197</v>
      </c>
      <c r="GE218" s="412" t="s">
        <v>197</v>
      </c>
      <c r="GF218" s="412" t="s">
        <v>197</v>
      </c>
      <c r="GG218" s="412" t="s">
        <v>197</v>
      </c>
      <c r="GH218" s="412" t="s">
        <v>197</v>
      </c>
      <c r="GI218" s="412" t="s">
        <v>197</v>
      </c>
      <c r="GJ218" s="411">
        <v>176.1</v>
      </c>
      <c r="GK218" s="411">
        <v>128.1</v>
      </c>
      <c r="GL218" s="411">
        <v>146.80000000000001</v>
      </c>
      <c r="GM218" s="412" t="s">
        <v>197</v>
      </c>
      <c r="GN218" s="412" t="s">
        <v>197</v>
      </c>
      <c r="GO218" s="412" t="s">
        <v>197</v>
      </c>
      <c r="GP218" s="412" t="s">
        <v>197</v>
      </c>
      <c r="GQ218" s="412" t="s">
        <v>197</v>
      </c>
      <c r="GR218" s="412" t="s">
        <v>197</v>
      </c>
      <c r="GS218" s="412" t="s">
        <v>197</v>
      </c>
      <c r="GT218" s="412" t="s">
        <v>197</v>
      </c>
      <c r="GU218" s="412" t="s">
        <v>197</v>
      </c>
      <c r="GV218" s="412" t="s">
        <v>197</v>
      </c>
      <c r="GW218" s="412" t="s">
        <v>197</v>
      </c>
      <c r="GX218" s="412" t="s">
        <v>197</v>
      </c>
      <c r="GY218" s="411">
        <v>39.9</v>
      </c>
      <c r="GZ218" s="411">
        <v>58.1</v>
      </c>
      <c r="HA218" s="411">
        <v>49.1</v>
      </c>
      <c r="HB218" s="412" t="s">
        <v>197</v>
      </c>
      <c r="HC218" s="412" t="s">
        <v>197</v>
      </c>
      <c r="HD218" s="412" t="s">
        <v>197</v>
      </c>
      <c r="HE218" s="412" t="s">
        <v>197</v>
      </c>
      <c r="HF218" s="412" t="s">
        <v>197</v>
      </c>
      <c r="HG218" s="412" t="s">
        <v>197</v>
      </c>
      <c r="HH218" s="412" t="s">
        <v>197</v>
      </c>
      <c r="HI218" s="412" t="s">
        <v>197</v>
      </c>
      <c r="HJ218" s="412" t="s">
        <v>197</v>
      </c>
      <c r="HK218" s="412" t="s">
        <v>197</v>
      </c>
      <c r="HL218" s="412" t="s">
        <v>197</v>
      </c>
      <c r="HM218" s="412" t="s">
        <v>197</v>
      </c>
      <c r="HN218" s="412" t="s">
        <v>197</v>
      </c>
      <c r="HO218" s="412" t="s">
        <v>197</v>
      </c>
      <c r="HP218" s="412" t="s">
        <v>197</v>
      </c>
      <c r="HQ218" s="412" t="s">
        <v>197</v>
      </c>
      <c r="HR218" s="412" t="s">
        <v>197</v>
      </c>
      <c r="HS218" s="412" t="s">
        <v>197</v>
      </c>
      <c r="HT218" s="412" t="s">
        <v>197</v>
      </c>
      <c r="HU218" s="411">
        <v>197.1</v>
      </c>
      <c r="HV218" s="411">
        <v>109.1</v>
      </c>
      <c r="HW218" s="411">
        <v>114.5</v>
      </c>
      <c r="HX218" s="412" t="s">
        <v>197</v>
      </c>
      <c r="HY218" s="412" t="s">
        <v>197</v>
      </c>
      <c r="HZ218" s="411">
        <v>439.4</v>
      </c>
      <c r="IA218" s="412" t="s">
        <v>197</v>
      </c>
      <c r="IB218" s="412" t="s">
        <v>197</v>
      </c>
      <c r="IC218" s="412" t="s">
        <v>197</v>
      </c>
      <c r="ID218" s="411">
        <v>440.8</v>
      </c>
      <c r="IE218" s="412" t="s">
        <v>197</v>
      </c>
      <c r="IF218" s="412" t="s">
        <v>197</v>
      </c>
      <c r="IG218" s="411">
        <v>188.5</v>
      </c>
      <c r="IH218" s="411">
        <v>76.400000000000006</v>
      </c>
      <c r="II218" s="412" t="s">
        <v>197</v>
      </c>
      <c r="IJ218" s="412" t="s">
        <v>197</v>
      </c>
      <c r="IK218" s="412" t="s">
        <v>197</v>
      </c>
      <c r="IL218" s="412" t="s">
        <v>197</v>
      </c>
      <c r="IM218" s="412" t="s">
        <v>197</v>
      </c>
      <c r="IN218" s="412" t="s">
        <v>197</v>
      </c>
      <c r="IO218" s="412" t="s">
        <v>197</v>
      </c>
      <c r="IP218" s="412" t="s">
        <v>197</v>
      </c>
      <c r="IQ218" s="412" t="s">
        <v>197</v>
      </c>
      <c r="IR218" s="411">
        <v>174.6</v>
      </c>
      <c r="IS218" s="411">
        <v>111</v>
      </c>
      <c r="IT218" s="411">
        <v>134.80000000000001</v>
      </c>
      <c r="IU218" s="412" t="s">
        <v>197</v>
      </c>
      <c r="IV218" s="412" t="s">
        <v>197</v>
      </c>
      <c r="IW218" s="412" t="s">
        <v>197</v>
      </c>
      <c r="IX218" s="412" t="s">
        <v>197</v>
      </c>
      <c r="IY218" s="412" t="s">
        <v>197</v>
      </c>
      <c r="IZ218" s="412" t="s">
        <v>197</v>
      </c>
      <c r="JA218" s="412" t="s">
        <v>197</v>
      </c>
      <c r="JB218" s="412" t="s">
        <v>197</v>
      </c>
      <c r="JC218" s="412" t="s">
        <v>197</v>
      </c>
      <c r="JD218" s="412" t="s">
        <v>197</v>
      </c>
      <c r="JE218" s="412" t="s">
        <v>197</v>
      </c>
      <c r="JF218" s="49" t="s">
        <v>87</v>
      </c>
      <c r="JG218" s="49" t="s">
        <v>87</v>
      </c>
      <c r="JH218" s="49" t="s">
        <v>87</v>
      </c>
      <c r="JI218" s="49">
        <v>108.1</v>
      </c>
      <c r="JJ218" s="49">
        <v>88.2</v>
      </c>
      <c r="JK218" s="49">
        <v>102.8</v>
      </c>
      <c r="JL218" s="49">
        <v>53</v>
      </c>
      <c r="JM218" s="49">
        <v>70.8</v>
      </c>
      <c r="JN218" s="49">
        <v>82.3</v>
      </c>
      <c r="JO218" s="49">
        <v>113.8</v>
      </c>
    </row>
    <row r="219" spans="1:275">
      <c r="A219" s="45"/>
      <c r="B219" s="46" t="s">
        <v>1935</v>
      </c>
      <c r="C219" s="300" t="s">
        <v>1432</v>
      </c>
      <c r="D219" s="46" t="s">
        <v>114</v>
      </c>
      <c r="E219" s="300" t="s">
        <v>26</v>
      </c>
      <c r="F219" s="47" t="s">
        <v>197</v>
      </c>
      <c r="G219" s="47" t="s">
        <v>197</v>
      </c>
      <c r="H219" s="411">
        <v>94</v>
      </c>
      <c r="I219" s="411">
        <v>94</v>
      </c>
      <c r="J219" s="411">
        <v>91.7</v>
      </c>
      <c r="K219" s="411">
        <v>145.6</v>
      </c>
      <c r="L219" s="411">
        <v>99</v>
      </c>
      <c r="M219" s="411">
        <v>68</v>
      </c>
      <c r="N219" s="411">
        <v>106.7</v>
      </c>
      <c r="O219" s="411">
        <v>55.8</v>
      </c>
      <c r="P219" s="411">
        <v>61.8</v>
      </c>
      <c r="Q219" s="411">
        <v>79.8</v>
      </c>
      <c r="R219" s="411">
        <v>70.2</v>
      </c>
      <c r="S219" s="411">
        <v>112.7</v>
      </c>
      <c r="T219" s="411">
        <v>80.5</v>
      </c>
      <c r="U219" s="411">
        <v>80.8</v>
      </c>
      <c r="V219" s="411">
        <v>50.1</v>
      </c>
      <c r="W219" s="411">
        <v>94.2</v>
      </c>
      <c r="X219" s="411">
        <v>41.8</v>
      </c>
      <c r="Y219" s="411">
        <v>90.9</v>
      </c>
      <c r="Z219" s="411">
        <v>137.19999999999999</v>
      </c>
      <c r="AA219" s="411">
        <v>95.9</v>
      </c>
      <c r="AB219" s="411">
        <v>53.5</v>
      </c>
      <c r="AC219" s="411">
        <v>112.1</v>
      </c>
      <c r="AD219" s="411">
        <v>34.6</v>
      </c>
      <c r="AE219" s="411">
        <v>74.5</v>
      </c>
      <c r="AF219" s="411">
        <v>72.3</v>
      </c>
      <c r="AG219" s="411">
        <v>79.7</v>
      </c>
      <c r="AH219" s="411">
        <v>79.599999999999994</v>
      </c>
      <c r="AI219" s="411">
        <v>43.9</v>
      </c>
      <c r="AJ219" s="411">
        <v>62.6</v>
      </c>
      <c r="AK219" s="411">
        <v>111.2</v>
      </c>
      <c r="AL219" s="412" t="s">
        <v>197</v>
      </c>
      <c r="AM219" s="411">
        <v>43.2</v>
      </c>
      <c r="AN219" s="411">
        <v>9.8000000000000007</v>
      </c>
      <c r="AO219" s="411">
        <v>71.3</v>
      </c>
      <c r="AP219" s="411">
        <v>70.7</v>
      </c>
      <c r="AQ219" s="411">
        <v>109.9</v>
      </c>
      <c r="AR219" s="411">
        <v>85.2</v>
      </c>
      <c r="AS219" s="412" t="s">
        <v>197</v>
      </c>
      <c r="AT219" s="411">
        <v>101.2</v>
      </c>
      <c r="AU219" s="411">
        <v>126</v>
      </c>
      <c r="AV219" s="411">
        <v>123.9</v>
      </c>
      <c r="AW219" s="411">
        <v>6.6</v>
      </c>
      <c r="AX219" s="412" t="s">
        <v>197</v>
      </c>
      <c r="AY219" s="411">
        <v>12.4</v>
      </c>
      <c r="AZ219" s="411">
        <v>93.4</v>
      </c>
      <c r="BA219" s="411">
        <v>92.2</v>
      </c>
      <c r="BB219" s="411">
        <v>92.3</v>
      </c>
      <c r="BC219" s="411">
        <v>101.4</v>
      </c>
      <c r="BD219" s="411">
        <v>115.9</v>
      </c>
      <c r="BE219" s="411">
        <v>112.8</v>
      </c>
      <c r="BF219" s="411">
        <v>102.7</v>
      </c>
      <c r="BG219" s="411">
        <v>109.3</v>
      </c>
      <c r="BH219" s="411">
        <v>108.9</v>
      </c>
      <c r="BI219" s="411">
        <v>105.1</v>
      </c>
      <c r="BJ219" s="411">
        <v>129.9</v>
      </c>
      <c r="BK219" s="411">
        <v>117.2</v>
      </c>
      <c r="BL219" s="411">
        <v>117.7</v>
      </c>
      <c r="BM219" s="411">
        <v>122.6</v>
      </c>
      <c r="BN219" s="411">
        <v>121.3</v>
      </c>
      <c r="BO219" s="412" t="s">
        <v>197</v>
      </c>
      <c r="BP219" s="411">
        <v>90.6</v>
      </c>
      <c r="BQ219" s="411">
        <v>91.6</v>
      </c>
      <c r="BR219" s="411">
        <v>97.2</v>
      </c>
      <c r="BS219" s="411">
        <v>101.6</v>
      </c>
      <c r="BT219" s="411">
        <v>99.6</v>
      </c>
      <c r="BU219" s="411">
        <v>36.700000000000003</v>
      </c>
      <c r="BV219" s="411">
        <v>73.8</v>
      </c>
      <c r="BW219" s="411">
        <v>62.6</v>
      </c>
      <c r="BX219" s="411">
        <v>76.8</v>
      </c>
      <c r="BY219" s="411">
        <v>115.9</v>
      </c>
      <c r="BZ219" s="411">
        <v>91</v>
      </c>
      <c r="CA219" s="411">
        <v>68</v>
      </c>
      <c r="CB219" s="411">
        <v>134</v>
      </c>
      <c r="CC219" s="411">
        <v>108.9</v>
      </c>
      <c r="CD219" s="411">
        <v>86.6</v>
      </c>
      <c r="CE219" s="411">
        <v>141.4</v>
      </c>
      <c r="CF219" s="411">
        <v>115</v>
      </c>
      <c r="CG219" s="412" t="s">
        <v>197</v>
      </c>
      <c r="CH219" s="412" t="s">
        <v>197</v>
      </c>
      <c r="CI219" s="412" t="s">
        <v>197</v>
      </c>
      <c r="CJ219" s="411">
        <v>84.6</v>
      </c>
      <c r="CK219" s="411">
        <v>87.4</v>
      </c>
      <c r="CL219" s="411">
        <v>86.3</v>
      </c>
      <c r="CM219" s="411">
        <v>12.9</v>
      </c>
      <c r="CN219" s="411">
        <v>7.3</v>
      </c>
      <c r="CO219" s="411">
        <v>9.6999999999999993</v>
      </c>
      <c r="CP219" s="412" t="s">
        <v>197</v>
      </c>
      <c r="CQ219" s="412" t="s">
        <v>197</v>
      </c>
      <c r="CR219" s="412" t="s">
        <v>197</v>
      </c>
      <c r="CS219" s="412" t="s">
        <v>197</v>
      </c>
      <c r="CT219" s="411">
        <v>94.7</v>
      </c>
      <c r="CU219" s="411">
        <v>103.9</v>
      </c>
      <c r="CV219" s="411">
        <v>100</v>
      </c>
      <c r="CW219" s="411">
        <v>83.7</v>
      </c>
      <c r="CX219" s="411">
        <v>111.6</v>
      </c>
      <c r="CY219" s="411">
        <v>99.7</v>
      </c>
      <c r="CZ219" s="411">
        <v>112.6</v>
      </c>
      <c r="DA219" s="411">
        <v>34.700000000000003</v>
      </c>
      <c r="DB219" s="411">
        <v>71.7</v>
      </c>
      <c r="DC219" s="411">
        <v>60.6</v>
      </c>
      <c r="DD219" s="411">
        <v>81.099999999999994</v>
      </c>
      <c r="DE219" s="411">
        <v>106.7</v>
      </c>
      <c r="DF219" s="411">
        <v>90.8</v>
      </c>
      <c r="DG219" s="411">
        <v>67.8</v>
      </c>
      <c r="DH219" s="411">
        <v>162.4</v>
      </c>
      <c r="DI219" s="411">
        <v>130.9</v>
      </c>
      <c r="DJ219" s="411">
        <v>69</v>
      </c>
      <c r="DK219" s="411">
        <v>66.3</v>
      </c>
      <c r="DL219" s="411">
        <v>67.5</v>
      </c>
      <c r="DM219" s="411">
        <v>84.9</v>
      </c>
      <c r="DN219" s="411">
        <v>95.5</v>
      </c>
      <c r="DO219" s="411">
        <v>91.6</v>
      </c>
      <c r="DP219" s="412" t="s">
        <v>197</v>
      </c>
      <c r="DQ219" s="412" t="s">
        <v>197</v>
      </c>
      <c r="DR219" s="412" t="s">
        <v>197</v>
      </c>
      <c r="DS219" s="411">
        <v>13.5</v>
      </c>
      <c r="DT219" s="411">
        <v>5.7</v>
      </c>
      <c r="DU219" s="411">
        <v>8.6</v>
      </c>
      <c r="DV219" s="411">
        <v>11.1</v>
      </c>
      <c r="DW219" s="411">
        <v>12.3</v>
      </c>
      <c r="DX219" s="411">
        <v>11.9</v>
      </c>
      <c r="DY219" s="411">
        <v>48.2</v>
      </c>
      <c r="DZ219" s="411">
        <v>103.7</v>
      </c>
      <c r="EA219" s="411">
        <v>72.8</v>
      </c>
      <c r="EB219" s="411">
        <v>93</v>
      </c>
      <c r="EC219" s="411">
        <v>129.1</v>
      </c>
      <c r="ED219" s="411">
        <v>119.5</v>
      </c>
      <c r="EE219" s="411">
        <v>71.3</v>
      </c>
      <c r="EF219" s="411">
        <v>56.9</v>
      </c>
      <c r="EG219" s="411">
        <v>68</v>
      </c>
      <c r="EH219" s="411">
        <v>63.4</v>
      </c>
      <c r="EI219" s="411">
        <v>160.69999999999999</v>
      </c>
      <c r="EJ219" s="411">
        <v>160.80000000000001</v>
      </c>
      <c r="EK219" s="411">
        <v>160.80000000000001</v>
      </c>
      <c r="EL219" s="412" t="s">
        <v>197</v>
      </c>
      <c r="EM219" s="411">
        <v>46.5</v>
      </c>
      <c r="EN219" s="411">
        <v>71.599999999999994</v>
      </c>
      <c r="EO219" s="411">
        <v>58.9</v>
      </c>
      <c r="EP219" s="412" t="s">
        <v>197</v>
      </c>
      <c r="EQ219" s="412" t="s">
        <v>197</v>
      </c>
      <c r="ER219" s="412" t="s">
        <v>197</v>
      </c>
      <c r="ES219" s="412" t="s">
        <v>197</v>
      </c>
      <c r="ET219" s="411">
        <v>90.9</v>
      </c>
      <c r="EU219" s="412" t="s">
        <v>197</v>
      </c>
      <c r="EV219" s="411">
        <v>97.1</v>
      </c>
      <c r="EW219" s="411">
        <v>117</v>
      </c>
      <c r="EX219" s="411">
        <v>110.8</v>
      </c>
      <c r="EY219" s="411">
        <v>67.099999999999994</v>
      </c>
      <c r="EZ219" s="411">
        <v>133</v>
      </c>
      <c r="FA219" s="411">
        <v>77.2</v>
      </c>
      <c r="FB219" s="411">
        <v>99.1</v>
      </c>
      <c r="FC219" s="411">
        <v>92.9</v>
      </c>
      <c r="FD219" s="411">
        <v>111.7</v>
      </c>
      <c r="FE219" s="411">
        <v>92.4</v>
      </c>
      <c r="FF219" s="411">
        <v>100.6</v>
      </c>
      <c r="FG219" s="411">
        <v>40.700000000000003</v>
      </c>
      <c r="FH219" s="411">
        <v>73.099999999999994</v>
      </c>
      <c r="FI219" s="411">
        <v>50.2</v>
      </c>
      <c r="FJ219" s="411">
        <v>99.6</v>
      </c>
      <c r="FK219" s="411">
        <v>125.2</v>
      </c>
      <c r="FL219" s="411">
        <v>113.8</v>
      </c>
      <c r="FM219" s="411">
        <v>132.80000000000001</v>
      </c>
      <c r="FN219" s="411">
        <v>95.2</v>
      </c>
      <c r="FO219" s="411">
        <v>116.9</v>
      </c>
      <c r="FP219" s="411">
        <v>103</v>
      </c>
      <c r="FQ219" s="411">
        <v>78.900000000000006</v>
      </c>
      <c r="FR219" s="411">
        <v>87.3</v>
      </c>
      <c r="FS219" s="411">
        <v>126.2</v>
      </c>
      <c r="FT219" s="411">
        <v>123.6</v>
      </c>
      <c r="FU219" s="411">
        <v>125.2</v>
      </c>
      <c r="FV219" s="411">
        <v>104.1</v>
      </c>
      <c r="FW219" s="411">
        <v>184.3</v>
      </c>
      <c r="FX219" s="411">
        <v>85.9</v>
      </c>
      <c r="FY219" s="411">
        <v>113.3</v>
      </c>
      <c r="FZ219" s="411">
        <v>113</v>
      </c>
      <c r="GA219" s="411">
        <v>80.7</v>
      </c>
      <c r="GB219" s="411">
        <v>84.4</v>
      </c>
      <c r="GC219" s="411">
        <v>83.7</v>
      </c>
      <c r="GD219" s="411">
        <v>213.2</v>
      </c>
      <c r="GE219" s="411">
        <v>206.2</v>
      </c>
      <c r="GF219" s="411">
        <v>210.8</v>
      </c>
      <c r="GG219" s="411">
        <v>189.7</v>
      </c>
      <c r="GH219" s="411">
        <v>204.6</v>
      </c>
      <c r="GI219" s="411">
        <v>204.5</v>
      </c>
      <c r="GJ219" s="411">
        <v>95.2</v>
      </c>
      <c r="GK219" s="411">
        <v>487</v>
      </c>
      <c r="GL219" s="411">
        <v>343</v>
      </c>
      <c r="GM219" s="411">
        <v>99.2</v>
      </c>
      <c r="GN219" s="411">
        <v>55.5</v>
      </c>
      <c r="GO219" s="411">
        <v>71</v>
      </c>
      <c r="GP219" s="411">
        <v>146.5</v>
      </c>
      <c r="GQ219" s="411">
        <v>113.6</v>
      </c>
      <c r="GR219" s="411">
        <v>125.4</v>
      </c>
      <c r="GS219" s="411">
        <v>48</v>
      </c>
      <c r="GT219" s="411">
        <v>78.8</v>
      </c>
      <c r="GU219" s="411">
        <v>72.599999999999994</v>
      </c>
      <c r="GV219" s="411">
        <v>253.6</v>
      </c>
      <c r="GW219" s="411">
        <v>58.2</v>
      </c>
      <c r="GX219" s="411">
        <v>138.4</v>
      </c>
      <c r="GY219" s="411">
        <v>102.8</v>
      </c>
      <c r="GZ219" s="411">
        <v>98</v>
      </c>
      <c r="HA219" s="411">
        <v>100.3</v>
      </c>
      <c r="HB219" s="411">
        <v>92.9</v>
      </c>
      <c r="HC219" s="411">
        <v>82.3</v>
      </c>
      <c r="HD219" s="411">
        <v>85.5</v>
      </c>
      <c r="HE219" s="411">
        <v>54.1</v>
      </c>
      <c r="HF219" s="411">
        <v>87.8</v>
      </c>
      <c r="HG219" s="411">
        <v>86</v>
      </c>
      <c r="HH219" s="411">
        <v>103</v>
      </c>
      <c r="HI219" s="411">
        <v>109.2</v>
      </c>
      <c r="HJ219" s="411">
        <v>108.5</v>
      </c>
      <c r="HK219" s="411">
        <v>108.8</v>
      </c>
      <c r="HL219" s="411">
        <v>92.9</v>
      </c>
      <c r="HM219" s="411">
        <v>100.2</v>
      </c>
      <c r="HN219" s="411">
        <v>98.2</v>
      </c>
      <c r="HO219" s="411">
        <v>110.1</v>
      </c>
      <c r="HP219" s="411">
        <v>104.4</v>
      </c>
      <c r="HQ219" s="411">
        <v>107.2</v>
      </c>
      <c r="HR219" s="411">
        <v>103.7</v>
      </c>
      <c r="HS219" s="411">
        <v>95.3</v>
      </c>
      <c r="HT219" s="411">
        <v>98.2</v>
      </c>
      <c r="HU219" s="411">
        <v>70.8</v>
      </c>
      <c r="HV219" s="411">
        <v>115.9</v>
      </c>
      <c r="HW219" s="411">
        <v>113.5</v>
      </c>
      <c r="HX219" s="411">
        <v>59.5</v>
      </c>
      <c r="HY219" s="412" t="s">
        <v>197</v>
      </c>
      <c r="HZ219" s="411">
        <v>85.4</v>
      </c>
      <c r="IA219" s="411">
        <v>105.9</v>
      </c>
      <c r="IB219" s="411">
        <v>137.30000000000001</v>
      </c>
      <c r="IC219" s="411">
        <v>120.2</v>
      </c>
      <c r="ID219" s="411">
        <v>152.69999999999999</v>
      </c>
      <c r="IE219" s="411">
        <v>16.600000000000001</v>
      </c>
      <c r="IF219" s="411">
        <v>98.1</v>
      </c>
      <c r="IG219" s="412" t="s">
        <v>197</v>
      </c>
      <c r="IH219" s="411">
        <v>129.19999999999999</v>
      </c>
      <c r="II219" s="411">
        <v>49.2</v>
      </c>
      <c r="IJ219" s="411">
        <v>39.200000000000003</v>
      </c>
      <c r="IK219" s="411">
        <v>192.6</v>
      </c>
      <c r="IL219" s="411">
        <v>61.8</v>
      </c>
      <c r="IM219" s="411">
        <v>233.3</v>
      </c>
      <c r="IN219" s="411">
        <v>295.2</v>
      </c>
      <c r="IO219" s="411">
        <v>74.7</v>
      </c>
      <c r="IP219" s="411">
        <v>405.1</v>
      </c>
      <c r="IQ219" s="411">
        <v>129.80000000000001</v>
      </c>
      <c r="IR219" s="411">
        <v>72.5</v>
      </c>
      <c r="IS219" s="411">
        <v>97.3</v>
      </c>
      <c r="IT219" s="411">
        <v>88.2</v>
      </c>
      <c r="IU219" s="411">
        <v>90.5</v>
      </c>
      <c r="IV219" s="411">
        <v>101.2</v>
      </c>
      <c r="IW219" s="411">
        <v>99</v>
      </c>
      <c r="IX219" s="411">
        <v>116</v>
      </c>
      <c r="IY219" s="411">
        <v>112</v>
      </c>
      <c r="IZ219" s="411">
        <v>102.6</v>
      </c>
      <c r="JA219" s="411">
        <v>143.30000000000001</v>
      </c>
      <c r="JB219" s="411">
        <v>198.7</v>
      </c>
      <c r="JC219" s="411">
        <v>118.2</v>
      </c>
      <c r="JD219" s="411">
        <v>85.3</v>
      </c>
      <c r="JE219" s="411">
        <v>92.7</v>
      </c>
      <c r="JF219" s="48">
        <v>232.4</v>
      </c>
      <c r="JG219" s="48">
        <v>115</v>
      </c>
      <c r="JH219" s="48">
        <v>283.39999999999998</v>
      </c>
      <c r="JI219" s="48">
        <v>90.4</v>
      </c>
      <c r="JJ219" s="48">
        <v>154.1</v>
      </c>
      <c r="JK219" s="48">
        <v>136.19999999999999</v>
      </c>
      <c r="JL219" s="48">
        <v>137.19999999999999</v>
      </c>
      <c r="JM219" s="48">
        <v>132.5</v>
      </c>
      <c r="JN219" s="48">
        <v>133.6</v>
      </c>
      <c r="JO219" s="48">
        <v>114.8</v>
      </c>
    </row>
    <row r="220" spans="1:275">
      <c r="A220" s="45"/>
      <c r="B220" s="46" t="s">
        <v>1936</v>
      </c>
      <c r="C220" s="300" t="s">
        <v>1433</v>
      </c>
      <c r="D220" s="46" t="s">
        <v>114</v>
      </c>
      <c r="E220" s="300" t="s">
        <v>26</v>
      </c>
      <c r="F220" s="47" t="s">
        <v>197</v>
      </c>
      <c r="G220" s="47" t="s">
        <v>197</v>
      </c>
      <c r="H220" s="411">
        <v>112.5</v>
      </c>
      <c r="I220" s="411">
        <v>110.7</v>
      </c>
      <c r="J220" s="411">
        <v>116.8</v>
      </c>
      <c r="K220" s="411">
        <v>188.7</v>
      </c>
      <c r="L220" s="411">
        <v>83.2</v>
      </c>
      <c r="M220" s="411">
        <v>96.8</v>
      </c>
      <c r="N220" s="411">
        <v>123.1</v>
      </c>
      <c r="O220" s="411">
        <v>43.5</v>
      </c>
      <c r="P220" s="411">
        <v>117.3</v>
      </c>
      <c r="Q220" s="411">
        <v>197.7</v>
      </c>
      <c r="R220" s="411">
        <v>95.9</v>
      </c>
      <c r="S220" s="411">
        <v>107.6</v>
      </c>
      <c r="T220" s="411">
        <v>60.3</v>
      </c>
      <c r="U220" s="411">
        <v>17.5</v>
      </c>
      <c r="V220" s="411">
        <v>63.2</v>
      </c>
      <c r="W220" s="411">
        <v>52.7</v>
      </c>
      <c r="X220" s="411">
        <v>123.8</v>
      </c>
      <c r="Y220" s="411">
        <v>153.4</v>
      </c>
      <c r="Z220" s="411">
        <v>113.8</v>
      </c>
      <c r="AA220" s="411">
        <v>31.7</v>
      </c>
      <c r="AB220" s="411">
        <v>40</v>
      </c>
      <c r="AC220" s="412" t="s">
        <v>197</v>
      </c>
      <c r="AD220" s="411">
        <v>72.8</v>
      </c>
      <c r="AE220" s="411">
        <v>79</v>
      </c>
      <c r="AF220" s="411">
        <v>73.2</v>
      </c>
      <c r="AG220" s="411">
        <v>71.3</v>
      </c>
      <c r="AH220" s="411">
        <v>90.8</v>
      </c>
      <c r="AI220" s="412" t="s">
        <v>197</v>
      </c>
      <c r="AJ220" s="411">
        <v>76</v>
      </c>
      <c r="AK220" s="411">
        <v>97.9</v>
      </c>
      <c r="AL220" s="412" t="s">
        <v>197</v>
      </c>
      <c r="AM220" s="412" t="s">
        <v>197</v>
      </c>
      <c r="AN220" s="411">
        <v>6.8</v>
      </c>
      <c r="AO220" s="411">
        <v>82.4</v>
      </c>
      <c r="AP220" s="411">
        <v>81.599999999999994</v>
      </c>
      <c r="AQ220" s="411">
        <v>8.3000000000000007</v>
      </c>
      <c r="AR220" s="411">
        <v>92.9</v>
      </c>
      <c r="AS220" s="412" t="s">
        <v>197</v>
      </c>
      <c r="AT220" s="411">
        <v>92</v>
      </c>
      <c r="AU220" s="412" t="s">
        <v>197</v>
      </c>
      <c r="AV220" s="411">
        <v>72.900000000000006</v>
      </c>
      <c r="AW220" s="411">
        <v>76.5</v>
      </c>
      <c r="AX220" s="411">
        <v>35.4</v>
      </c>
      <c r="AY220" s="411">
        <v>16.7</v>
      </c>
      <c r="AZ220" s="411">
        <v>125.7</v>
      </c>
      <c r="BA220" s="411">
        <v>96.1</v>
      </c>
      <c r="BB220" s="411">
        <v>97.4</v>
      </c>
      <c r="BC220" s="411">
        <v>99.5</v>
      </c>
      <c r="BD220" s="411">
        <v>110.5</v>
      </c>
      <c r="BE220" s="411">
        <v>108.1</v>
      </c>
      <c r="BF220" s="411">
        <v>108.1</v>
      </c>
      <c r="BG220" s="411">
        <v>115</v>
      </c>
      <c r="BH220" s="411">
        <v>114.5</v>
      </c>
      <c r="BI220" s="411">
        <v>66.7</v>
      </c>
      <c r="BJ220" s="411">
        <v>120.8</v>
      </c>
      <c r="BK220" s="411">
        <v>93.1</v>
      </c>
      <c r="BL220" s="411">
        <v>38.1</v>
      </c>
      <c r="BM220" s="411">
        <v>89.2</v>
      </c>
      <c r="BN220" s="411">
        <v>75.5</v>
      </c>
      <c r="BO220" s="412" t="s">
        <v>197</v>
      </c>
      <c r="BP220" s="411">
        <v>47.3</v>
      </c>
      <c r="BQ220" s="411">
        <v>59.2</v>
      </c>
      <c r="BR220" s="412" t="s">
        <v>197</v>
      </c>
      <c r="BS220" s="412" t="s">
        <v>197</v>
      </c>
      <c r="BT220" s="412" t="s">
        <v>197</v>
      </c>
      <c r="BU220" s="412" t="s">
        <v>197</v>
      </c>
      <c r="BV220" s="411">
        <v>19</v>
      </c>
      <c r="BW220" s="411">
        <v>13</v>
      </c>
      <c r="BX220" s="411">
        <v>26.9</v>
      </c>
      <c r="BY220" s="411">
        <v>32.1</v>
      </c>
      <c r="BZ220" s="411">
        <v>28.8</v>
      </c>
      <c r="CA220" s="411">
        <v>56.8</v>
      </c>
      <c r="CB220" s="411">
        <v>18.3</v>
      </c>
      <c r="CC220" s="411">
        <v>33.4</v>
      </c>
      <c r="CD220" s="411">
        <v>36</v>
      </c>
      <c r="CE220" s="411">
        <v>5.5</v>
      </c>
      <c r="CF220" s="411">
        <v>20.5</v>
      </c>
      <c r="CG220" s="412" t="s">
        <v>197</v>
      </c>
      <c r="CH220" s="412" t="s">
        <v>197</v>
      </c>
      <c r="CI220" s="412" t="s">
        <v>197</v>
      </c>
      <c r="CJ220" s="411">
        <v>59.5</v>
      </c>
      <c r="CK220" s="411">
        <v>53.8</v>
      </c>
      <c r="CL220" s="411">
        <v>56.1</v>
      </c>
      <c r="CM220" s="412" t="s">
        <v>197</v>
      </c>
      <c r="CN220" s="412" t="s">
        <v>197</v>
      </c>
      <c r="CO220" s="412" t="s">
        <v>197</v>
      </c>
      <c r="CP220" s="412" t="s">
        <v>197</v>
      </c>
      <c r="CQ220" s="412" t="s">
        <v>197</v>
      </c>
      <c r="CR220" s="412" t="s">
        <v>197</v>
      </c>
      <c r="CS220" s="412" t="s">
        <v>197</v>
      </c>
      <c r="CT220" s="412" t="s">
        <v>197</v>
      </c>
      <c r="CU220" s="412" t="s">
        <v>197</v>
      </c>
      <c r="CV220" s="412" t="s">
        <v>197</v>
      </c>
      <c r="CW220" s="411">
        <v>72.900000000000006</v>
      </c>
      <c r="CX220" s="411">
        <v>68.3</v>
      </c>
      <c r="CY220" s="411">
        <v>70.3</v>
      </c>
      <c r="CZ220" s="411">
        <v>75.400000000000006</v>
      </c>
      <c r="DA220" s="411">
        <v>245.1</v>
      </c>
      <c r="DB220" s="411">
        <v>146</v>
      </c>
      <c r="DC220" s="411">
        <v>176.8</v>
      </c>
      <c r="DD220" s="411">
        <v>28.2</v>
      </c>
      <c r="DE220" s="411">
        <v>31.5</v>
      </c>
      <c r="DF220" s="411">
        <v>29.5</v>
      </c>
      <c r="DG220" s="411">
        <v>89.8</v>
      </c>
      <c r="DH220" s="411">
        <v>90.4</v>
      </c>
      <c r="DI220" s="411">
        <v>90.2</v>
      </c>
      <c r="DJ220" s="411">
        <v>37.700000000000003</v>
      </c>
      <c r="DK220" s="411">
        <v>5.4</v>
      </c>
      <c r="DL220" s="411">
        <v>20.399999999999999</v>
      </c>
      <c r="DM220" s="411">
        <v>74.099999999999994</v>
      </c>
      <c r="DN220" s="411">
        <v>87.1</v>
      </c>
      <c r="DO220" s="411">
        <v>82.2</v>
      </c>
      <c r="DP220" s="412" t="s">
        <v>197</v>
      </c>
      <c r="DQ220" s="412" t="s">
        <v>197</v>
      </c>
      <c r="DR220" s="412" t="s">
        <v>197</v>
      </c>
      <c r="DS220" s="412" t="s">
        <v>197</v>
      </c>
      <c r="DT220" s="412" t="s">
        <v>197</v>
      </c>
      <c r="DU220" s="412" t="s">
        <v>197</v>
      </c>
      <c r="DV220" s="412" t="s">
        <v>197</v>
      </c>
      <c r="DW220" s="412" t="s">
        <v>197</v>
      </c>
      <c r="DX220" s="412" t="s">
        <v>197</v>
      </c>
      <c r="DY220" s="411">
        <v>59.4</v>
      </c>
      <c r="DZ220" s="411">
        <v>124.7</v>
      </c>
      <c r="EA220" s="411">
        <v>87.8</v>
      </c>
      <c r="EB220" s="411">
        <v>57.3</v>
      </c>
      <c r="EC220" s="411">
        <v>19.5</v>
      </c>
      <c r="ED220" s="411">
        <v>30</v>
      </c>
      <c r="EE220" s="412" t="s">
        <v>197</v>
      </c>
      <c r="EF220" s="411">
        <v>35</v>
      </c>
      <c r="EG220" s="411">
        <v>38.4</v>
      </c>
      <c r="EH220" s="411">
        <v>37</v>
      </c>
      <c r="EI220" s="411">
        <v>115.4</v>
      </c>
      <c r="EJ220" s="411">
        <v>66</v>
      </c>
      <c r="EK220" s="411">
        <v>83.4</v>
      </c>
      <c r="EL220" s="412" t="s">
        <v>197</v>
      </c>
      <c r="EM220" s="412" t="s">
        <v>197</v>
      </c>
      <c r="EN220" s="412" t="s">
        <v>197</v>
      </c>
      <c r="EO220" s="412" t="s">
        <v>197</v>
      </c>
      <c r="EP220" s="412" t="s">
        <v>197</v>
      </c>
      <c r="EQ220" s="412" t="s">
        <v>197</v>
      </c>
      <c r="ER220" s="412" t="s">
        <v>197</v>
      </c>
      <c r="ES220" s="412" t="s">
        <v>197</v>
      </c>
      <c r="ET220" s="411">
        <v>90.2</v>
      </c>
      <c r="EU220" s="412" t="s">
        <v>197</v>
      </c>
      <c r="EV220" s="411">
        <v>95.8</v>
      </c>
      <c r="EW220" s="411">
        <v>91.4</v>
      </c>
      <c r="EX220" s="411">
        <v>92.8</v>
      </c>
      <c r="EY220" s="412" t="s">
        <v>197</v>
      </c>
      <c r="EZ220" s="411">
        <v>82</v>
      </c>
      <c r="FA220" s="411">
        <v>83.3</v>
      </c>
      <c r="FB220" s="411">
        <v>82.8</v>
      </c>
      <c r="FC220" s="411">
        <v>92.5</v>
      </c>
      <c r="FD220" s="411">
        <v>98.5</v>
      </c>
      <c r="FE220" s="411">
        <v>100.1</v>
      </c>
      <c r="FF220" s="411">
        <v>99.4</v>
      </c>
      <c r="FG220" s="411">
        <v>119.5</v>
      </c>
      <c r="FH220" s="411">
        <v>211.1</v>
      </c>
      <c r="FI220" s="411">
        <v>146.5</v>
      </c>
      <c r="FJ220" s="411">
        <v>13.1</v>
      </c>
      <c r="FK220" s="411">
        <v>62.9</v>
      </c>
      <c r="FL220" s="411">
        <v>40.700000000000003</v>
      </c>
      <c r="FM220" s="411">
        <v>75.7</v>
      </c>
      <c r="FN220" s="411">
        <v>91.3</v>
      </c>
      <c r="FO220" s="411">
        <v>82.3</v>
      </c>
      <c r="FP220" s="411">
        <v>104</v>
      </c>
      <c r="FQ220" s="411">
        <v>74.099999999999994</v>
      </c>
      <c r="FR220" s="411">
        <v>84.4</v>
      </c>
      <c r="FS220" s="411">
        <v>100.5</v>
      </c>
      <c r="FT220" s="411">
        <v>74.5</v>
      </c>
      <c r="FU220" s="411">
        <v>90.8</v>
      </c>
      <c r="FV220" s="411">
        <v>97.3</v>
      </c>
      <c r="FW220" s="411">
        <v>57.5</v>
      </c>
      <c r="FX220" s="411">
        <v>48.8</v>
      </c>
      <c r="FY220" s="411">
        <v>108.8</v>
      </c>
      <c r="FZ220" s="411">
        <v>108.3</v>
      </c>
      <c r="GA220" s="411">
        <v>96.6</v>
      </c>
      <c r="GB220" s="411">
        <v>84.1</v>
      </c>
      <c r="GC220" s="411">
        <v>86.4</v>
      </c>
      <c r="GD220" s="411">
        <v>59.1</v>
      </c>
      <c r="GE220" s="411">
        <v>46.1</v>
      </c>
      <c r="GF220" s="411">
        <v>54.6</v>
      </c>
      <c r="GG220" s="411">
        <v>55.1</v>
      </c>
      <c r="GH220" s="411">
        <v>136.9</v>
      </c>
      <c r="GI220" s="411">
        <v>136.4</v>
      </c>
      <c r="GJ220" s="411">
        <v>3.3</v>
      </c>
      <c r="GK220" s="411">
        <v>8.6999999999999993</v>
      </c>
      <c r="GL220" s="411">
        <v>6.7</v>
      </c>
      <c r="GM220" s="411">
        <v>164.3</v>
      </c>
      <c r="GN220" s="411">
        <v>107.9</v>
      </c>
      <c r="GO220" s="411">
        <v>128.19999999999999</v>
      </c>
      <c r="GP220" s="411">
        <v>54.6</v>
      </c>
      <c r="GQ220" s="411">
        <v>136.6</v>
      </c>
      <c r="GR220" s="411">
        <v>107.3</v>
      </c>
      <c r="GS220" s="411">
        <v>11.8</v>
      </c>
      <c r="GT220" s="411">
        <v>29.9</v>
      </c>
      <c r="GU220" s="411">
        <v>26.3</v>
      </c>
      <c r="GV220" s="412" t="s">
        <v>197</v>
      </c>
      <c r="GW220" s="412" t="s">
        <v>197</v>
      </c>
      <c r="GX220" s="412" t="s">
        <v>197</v>
      </c>
      <c r="GY220" s="411">
        <v>102.4</v>
      </c>
      <c r="GZ220" s="411">
        <v>116.3</v>
      </c>
      <c r="HA220" s="411">
        <v>109.5</v>
      </c>
      <c r="HB220" s="411">
        <v>99.3</v>
      </c>
      <c r="HC220" s="411">
        <v>79.599999999999994</v>
      </c>
      <c r="HD220" s="411">
        <v>85.6</v>
      </c>
      <c r="HE220" s="411">
        <v>8.6999999999999993</v>
      </c>
      <c r="HF220" s="411">
        <v>60.1</v>
      </c>
      <c r="HG220" s="411">
        <v>57.3</v>
      </c>
      <c r="HH220" s="412" t="s">
        <v>197</v>
      </c>
      <c r="HI220" s="411">
        <v>90</v>
      </c>
      <c r="HJ220" s="411">
        <v>133.4</v>
      </c>
      <c r="HK220" s="411">
        <v>112.3</v>
      </c>
      <c r="HL220" s="411">
        <v>53.7</v>
      </c>
      <c r="HM220" s="411">
        <v>77.8</v>
      </c>
      <c r="HN220" s="411">
        <v>71</v>
      </c>
      <c r="HO220" s="411">
        <v>90</v>
      </c>
      <c r="HP220" s="411">
        <v>90.6</v>
      </c>
      <c r="HQ220" s="411">
        <v>90.3</v>
      </c>
      <c r="HR220" s="411">
        <v>96.6</v>
      </c>
      <c r="HS220" s="411">
        <v>70</v>
      </c>
      <c r="HT220" s="411">
        <v>79.2</v>
      </c>
      <c r="HU220" s="411">
        <v>61.5</v>
      </c>
      <c r="HV220" s="411">
        <v>93.5</v>
      </c>
      <c r="HW220" s="411">
        <v>91.7</v>
      </c>
      <c r="HX220" s="411">
        <v>97.6</v>
      </c>
      <c r="HY220" s="412" t="s">
        <v>197</v>
      </c>
      <c r="HZ220" s="411">
        <v>106.5</v>
      </c>
      <c r="IA220" s="411">
        <v>44.8</v>
      </c>
      <c r="IB220" s="411">
        <v>164.5</v>
      </c>
      <c r="IC220" s="411">
        <v>99.9</v>
      </c>
      <c r="ID220" s="411">
        <v>83.6</v>
      </c>
      <c r="IE220" s="411">
        <v>184.9</v>
      </c>
      <c r="IF220" s="412" t="s">
        <v>197</v>
      </c>
      <c r="IG220" s="412" t="s">
        <v>197</v>
      </c>
      <c r="IH220" s="411">
        <v>93.9</v>
      </c>
      <c r="II220" s="412" t="s">
        <v>197</v>
      </c>
      <c r="IJ220" s="412" t="s">
        <v>197</v>
      </c>
      <c r="IK220" s="412" t="s">
        <v>197</v>
      </c>
      <c r="IL220" s="412" t="s">
        <v>197</v>
      </c>
      <c r="IM220" s="411">
        <v>95.5</v>
      </c>
      <c r="IN220" s="411">
        <v>82.8</v>
      </c>
      <c r="IO220" s="412" t="s">
        <v>197</v>
      </c>
      <c r="IP220" s="412" t="s">
        <v>197</v>
      </c>
      <c r="IQ220" s="411">
        <v>26.1</v>
      </c>
      <c r="IR220" s="411">
        <v>108.6</v>
      </c>
      <c r="IS220" s="411">
        <v>105.2</v>
      </c>
      <c r="IT220" s="411">
        <v>106.5</v>
      </c>
      <c r="IU220" s="411">
        <v>54</v>
      </c>
      <c r="IV220" s="411">
        <v>57.4</v>
      </c>
      <c r="IW220" s="411">
        <v>56.7</v>
      </c>
      <c r="IX220" s="412" t="s">
        <v>197</v>
      </c>
      <c r="IY220" s="412" t="s">
        <v>197</v>
      </c>
      <c r="IZ220" s="412" t="s">
        <v>197</v>
      </c>
      <c r="JA220" s="412" t="s">
        <v>197</v>
      </c>
      <c r="JB220" s="412" t="s">
        <v>197</v>
      </c>
      <c r="JC220" s="411">
        <v>64</v>
      </c>
      <c r="JD220" s="411">
        <v>85.3</v>
      </c>
      <c r="JE220" s="411">
        <v>80.400000000000006</v>
      </c>
      <c r="JF220" s="48">
        <v>125.8</v>
      </c>
      <c r="JG220" s="48">
        <v>7.2</v>
      </c>
      <c r="JH220" s="48">
        <v>21</v>
      </c>
      <c r="JI220" s="48">
        <v>182.3</v>
      </c>
      <c r="JJ220" s="48">
        <v>83.4</v>
      </c>
      <c r="JK220" s="48">
        <v>87.4</v>
      </c>
      <c r="JL220" s="48">
        <v>72.599999999999994</v>
      </c>
      <c r="JM220" s="48">
        <v>100.9</v>
      </c>
      <c r="JN220" s="48">
        <v>95.7</v>
      </c>
      <c r="JO220" s="48">
        <v>331.8</v>
      </c>
    </row>
    <row r="221" spans="1:275">
      <c r="A221" s="45"/>
      <c r="B221" s="46" t="s">
        <v>1937</v>
      </c>
      <c r="C221" s="300" t="s">
        <v>1434</v>
      </c>
      <c r="D221" s="46" t="s">
        <v>130</v>
      </c>
      <c r="E221" s="300" t="s">
        <v>131</v>
      </c>
      <c r="F221" s="47" t="s">
        <v>197</v>
      </c>
      <c r="G221" s="47" t="s">
        <v>197</v>
      </c>
      <c r="H221" s="411">
        <v>106.5</v>
      </c>
      <c r="I221" s="411">
        <v>105.3</v>
      </c>
      <c r="J221" s="411">
        <v>96.7</v>
      </c>
      <c r="K221" s="411">
        <v>59</v>
      </c>
      <c r="L221" s="411">
        <v>160</v>
      </c>
      <c r="M221" s="411">
        <v>87.6</v>
      </c>
      <c r="N221" s="411">
        <v>129</v>
      </c>
      <c r="O221" s="412" t="s">
        <v>197</v>
      </c>
      <c r="P221" s="411">
        <v>100.2</v>
      </c>
      <c r="Q221" s="411">
        <v>80</v>
      </c>
      <c r="R221" s="411">
        <v>95.6</v>
      </c>
      <c r="S221" s="411">
        <v>97.8</v>
      </c>
      <c r="T221" s="411">
        <v>130.1</v>
      </c>
      <c r="U221" s="412" t="s">
        <v>197</v>
      </c>
      <c r="V221" s="412" t="s">
        <v>197</v>
      </c>
      <c r="W221" s="412" t="s">
        <v>197</v>
      </c>
      <c r="X221" s="412" t="s">
        <v>197</v>
      </c>
      <c r="Y221" s="412" t="s">
        <v>197</v>
      </c>
      <c r="Z221" s="411">
        <v>93.9</v>
      </c>
      <c r="AA221" s="411">
        <v>99.3</v>
      </c>
      <c r="AB221" s="412" t="s">
        <v>197</v>
      </c>
      <c r="AC221" s="411">
        <v>257.7</v>
      </c>
      <c r="AD221" s="412" t="s">
        <v>197</v>
      </c>
      <c r="AE221" s="411">
        <v>95.6</v>
      </c>
      <c r="AF221" s="412" t="s">
        <v>197</v>
      </c>
      <c r="AG221" s="411">
        <v>68.7</v>
      </c>
      <c r="AH221" s="411">
        <v>95.6</v>
      </c>
      <c r="AI221" s="412" t="s">
        <v>197</v>
      </c>
      <c r="AJ221" s="412" t="s">
        <v>197</v>
      </c>
      <c r="AK221" s="412" t="s">
        <v>197</v>
      </c>
      <c r="AL221" s="412" t="s">
        <v>197</v>
      </c>
      <c r="AM221" s="412" t="s">
        <v>197</v>
      </c>
      <c r="AN221" s="412" t="s">
        <v>197</v>
      </c>
      <c r="AO221" s="412" t="s">
        <v>197</v>
      </c>
      <c r="AP221" s="412" t="s">
        <v>197</v>
      </c>
      <c r="AQ221" s="412" t="s">
        <v>197</v>
      </c>
      <c r="AR221" s="412" t="s">
        <v>197</v>
      </c>
      <c r="AS221" s="412" t="s">
        <v>197</v>
      </c>
      <c r="AT221" s="411">
        <v>93.6</v>
      </c>
      <c r="AU221" s="412" t="s">
        <v>197</v>
      </c>
      <c r="AV221" s="411">
        <v>66.599999999999994</v>
      </c>
      <c r="AW221" s="412" t="s">
        <v>197</v>
      </c>
      <c r="AX221" s="412" t="s">
        <v>197</v>
      </c>
      <c r="AY221" s="411">
        <v>54.2</v>
      </c>
      <c r="AZ221" s="411">
        <v>113.5</v>
      </c>
      <c r="BA221" s="411">
        <v>79.7</v>
      </c>
      <c r="BB221" s="411">
        <v>81.2</v>
      </c>
      <c r="BC221" s="411">
        <v>124.3</v>
      </c>
      <c r="BD221" s="411">
        <v>119.2</v>
      </c>
      <c r="BE221" s="411">
        <v>120.4</v>
      </c>
      <c r="BF221" s="411">
        <v>88.1</v>
      </c>
      <c r="BG221" s="411">
        <v>95.7</v>
      </c>
      <c r="BH221" s="411">
        <v>95.2</v>
      </c>
      <c r="BI221" s="411">
        <v>59.9</v>
      </c>
      <c r="BJ221" s="411">
        <v>59.6</v>
      </c>
      <c r="BK221" s="411">
        <v>59.7</v>
      </c>
      <c r="BL221" s="411">
        <v>81.5</v>
      </c>
      <c r="BM221" s="411">
        <v>98</v>
      </c>
      <c r="BN221" s="411">
        <v>93.6</v>
      </c>
      <c r="BO221" s="412" t="s">
        <v>197</v>
      </c>
      <c r="BP221" s="412" t="s">
        <v>197</v>
      </c>
      <c r="BQ221" s="412" t="s">
        <v>197</v>
      </c>
      <c r="BR221" s="412" t="s">
        <v>197</v>
      </c>
      <c r="BS221" s="412" t="s">
        <v>197</v>
      </c>
      <c r="BT221" s="412" t="s">
        <v>197</v>
      </c>
      <c r="BU221" s="412" t="s">
        <v>197</v>
      </c>
      <c r="BV221" s="412" t="s">
        <v>197</v>
      </c>
      <c r="BW221" s="412" t="s">
        <v>197</v>
      </c>
      <c r="BX221" s="412" t="s">
        <v>197</v>
      </c>
      <c r="BY221" s="412" t="s">
        <v>197</v>
      </c>
      <c r="BZ221" s="412" t="s">
        <v>197</v>
      </c>
      <c r="CA221" s="412" t="s">
        <v>197</v>
      </c>
      <c r="CB221" s="412" t="s">
        <v>197</v>
      </c>
      <c r="CC221" s="412" t="s">
        <v>197</v>
      </c>
      <c r="CD221" s="412" t="s">
        <v>197</v>
      </c>
      <c r="CE221" s="412" t="s">
        <v>197</v>
      </c>
      <c r="CF221" s="412" t="s">
        <v>197</v>
      </c>
      <c r="CG221" s="412" t="s">
        <v>197</v>
      </c>
      <c r="CH221" s="412" t="s">
        <v>197</v>
      </c>
      <c r="CI221" s="412" t="s">
        <v>197</v>
      </c>
      <c r="CJ221" s="412" t="s">
        <v>197</v>
      </c>
      <c r="CK221" s="412" t="s">
        <v>197</v>
      </c>
      <c r="CL221" s="412" t="s">
        <v>197</v>
      </c>
      <c r="CM221" s="412" t="s">
        <v>197</v>
      </c>
      <c r="CN221" s="412" t="s">
        <v>197</v>
      </c>
      <c r="CO221" s="412" t="s">
        <v>197</v>
      </c>
      <c r="CP221" s="412" t="s">
        <v>197</v>
      </c>
      <c r="CQ221" s="412" t="s">
        <v>197</v>
      </c>
      <c r="CR221" s="412" t="s">
        <v>197</v>
      </c>
      <c r="CS221" s="412" t="s">
        <v>197</v>
      </c>
      <c r="CT221" s="412" t="s">
        <v>197</v>
      </c>
      <c r="CU221" s="412" t="s">
        <v>197</v>
      </c>
      <c r="CV221" s="412" t="s">
        <v>197</v>
      </c>
      <c r="CW221" s="412" t="s">
        <v>197</v>
      </c>
      <c r="CX221" s="412" t="s">
        <v>197</v>
      </c>
      <c r="CY221" s="412" t="s">
        <v>197</v>
      </c>
      <c r="CZ221" s="412" t="s">
        <v>197</v>
      </c>
      <c r="DA221" s="412" t="s">
        <v>197</v>
      </c>
      <c r="DB221" s="412" t="s">
        <v>197</v>
      </c>
      <c r="DC221" s="412" t="s">
        <v>197</v>
      </c>
      <c r="DD221" s="412" t="s">
        <v>197</v>
      </c>
      <c r="DE221" s="412" t="s">
        <v>197</v>
      </c>
      <c r="DF221" s="412" t="s">
        <v>197</v>
      </c>
      <c r="DG221" s="412" t="s">
        <v>197</v>
      </c>
      <c r="DH221" s="412" t="s">
        <v>197</v>
      </c>
      <c r="DI221" s="412" t="s">
        <v>197</v>
      </c>
      <c r="DJ221" s="412" t="s">
        <v>197</v>
      </c>
      <c r="DK221" s="412" t="s">
        <v>197</v>
      </c>
      <c r="DL221" s="412" t="s">
        <v>197</v>
      </c>
      <c r="DM221" s="412" t="s">
        <v>197</v>
      </c>
      <c r="DN221" s="412" t="s">
        <v>197</v>
      </c>
      <c r="DO221" s="412" t="s">
        <v>197</v>
      </c>
      <c r="DP221" s="412" t="s">
        <v>197</v>
      </c>
      <c r="DQ221" s="412" t="s">
        <v>197</v>
      </c>
      <c r="DR221" s="412" t="s">
        <v>197</v>
      </c>
      <c r="DS221" s="412" t="s">
        <v>197</v>
      </c>
      <c r="DT221" s="412" t="s">
        <v>197</v>
      </c>
      <c r="DU221" s="412" t="s">
        <v>197</v>
      </c>
      <c r="DV221" s="412" t="s">
        <v>197</v>
      </c>
      <c r="DW221" s="412" t="s">
        <v>197</v>
      </c>
      <c r="DX221" s="412" t="s">
        <v>197</v>
      </c>
      <c r="DY221" s="412" t="s">
        <v>197</v>
      </c>
      <c r="DZ221" s="412" t="s">
        <v>197</v>
      </c>
      <c r="EA221" s="412" t="s">
        <v>197</v>
      </c>
      <c r="EB221" s="412" t="s">
        <v>197</v>
      </c>
      <c r="EC221" s="412" t="s">
        <v>197</v>
      </c>
      <c r="ED221" s="412" t="s">
        <v>197</v>
      </c>
      <c r="EE221" s="412" t="s">
        <v>197</v>
      </c>
      <c r="EF221" s="412" t="s">
        <v>197</v>
      </c>
      <c r="EG221" s="412" t="s">
        <v>197</v>
      </c>
      <c r="EH221" s="412" t="s">
        <v>197</v>
      </c>
      <c r="EI221" s="412" t="s">
        <v>197</v>
      </c>
      <c r="EJ221" s="412" t="s">
        <v>197</v>
      </c>
      <c r="EK221" s="412" t="s">
        <v>197</v>
      </c>
      <c r="EL221" s="412" t="s">
        <v>197</v>
      </c>
      <c r="EM221" s="412" t="s">
        <v>197</v>
      </c>
      <c r="EN221" s="412" t="s">
        <v>197</v>
      </c>
      <c r="EO221" s="412" t="s">
        <v>197</v>
      </c>
      <c r="EP221" s="412" t="s">
        <v>197</v>
      </c>
      <c r="EQ221" s="412" t="s">
        <v>197</v>
      </c>
      <c r="ER221" s="412" t="s">
        <v>197</v>
      </c>
      <c r="ES221" s="412" t="s">
        <v>197</v>
      </c>
      <c r="ET221" s="411">
        <v>98.9</v>
      </c>
      <c r="EU221" s="412" t="s">
        <v>197</v>
      </c>
      <c r="EV221" s="411">
        <v>101.8</v>
      </c>
      <c r="EW221" s="411">
        <v>138.6</v>
      </c>
      <c r="EX221" s="411">
        <v>127.1</v>
      </c>
      <c r="EY221" s="412" t="s">
        <v>197</v>
      </c>
      <c r="EZ221" s="411">
        <v>92.2</v>
      </c>
      <c r="FA221" s="411">
        <v>135.5</v>
      </c>
      <c r="FB221" s="411">
        <v>118.5</v>
      </c>
      <c r="FC221" s="412" t="s">
        <v>197</v>
      </c>
      <c r="FD221" s="411">
        <v>89.4</v>
      </c>
      <c r="FE221" s="411">
        <v>120.1</v>
      </c>
      <c r="FF221" s="411">
        <v>107</v>
      </c>
      <c r="FG221" s="412" t="s">
        <v>197</v>
      </c>
      <c r="FH221" s="412" t="s">
        <v>197</v>
      </c>
      <c r="FI221" s="412" t="s">
        <v>197</v>
      </c>
      <c r="FJ221" s="411">
        <v>100.7</v>
      </c>
      <c r="FK221" s="411">
        <v>91.9</v>
      </c>
      <c r="FL221" s="411">
        <v>95.8</v>
      </c>
      <c r="FM221" s="411">
        <v>109.6</v>
      </c>
      <c r="FN221" s="411">
        <v>115.2</v>
      </c>
      <c r="FO221" s="411">
        <v>112</v>
      </c>
      <c r="FP221" s="411">
        <v>107.4</v>
      </c>
      <c r="FQ221" s="411">
        <v>136</v>
      </c>
      <c r="FR221" s="411">
        <v>126.1</v>
      </c>
      <c r="FS221" s="411">
        <v>26.8</v>
      </c>
      <c r="FT221" s="411">
        <v>50.8</v>
      </c>
      <c r="FU221" s="411">
        <v>35.799999999999997</v>
      </c>
      <c r="FV221" s="411">
        <v>66.900000000000006</v>
      </c>
      <c r="FW221" s="412" t="s">
        <v>197</v>
      </c>
      <c r="FX221" s="411">
        <v>122.1</v>
      </c>
      <c r="FY221" s="411">
        <v>168.1</v>
      </c>
      <c r="FZ221" s="411">
        <v>167.7</v>
      </c>
      <c r="GA221" s="411">
        <v>89</v>
      </c>
      <c r="GB221" s="411">
        <v>135.69999999999999</v>
      </c>
      <c r="GC221" s="411">
        <v>126.9</v>
      </c>
      <c r="GD221" s="412" t="s">
        <v>197</v>
      </c>
      <c r="GE221" s="412" t="s">
        <v>197</v>
      </c>
      <c r="GF221" s="412" t="s">
        <v>197</v>
      </c>
      <c r="GG221" s="411">
        <v>151.69999999999999</v>
      </c>
      <c r="GH221" s="411">
        <v>128.1</v>
      </c>
      <c r="GI221" s="411">
        <v>128.19999999999999</v>
      </c>
      <c r="GJ221" s="412" t="s">
        <v>197</v>
      </c>
      <c r="GK221" s="412" t="s">
        <v>197</v>
      </c>
      <c r="GL221" s="412" t="s">
        <v>197</v>
      </c>
      <c r="GM221" s="411">
        <v>77.099999999999994</v>
      </c>
      <c r="GN221" s="411">
        <v>19.2</v>
      </c>
      <c r="GO221" s="411">
        <v>40</v>
      </c>
      <c r="GP221" s="411">
        <v>81.2</v>
      </c>
      <c r="GQ221" s="411">
        <v>76.2</v>
      </c>
      <c r="GR221" s="411">
        <v>78</v>
      </c>
      <c r="GS221" s="411">
        <v>163.80000000000001</v>
      </c>
      <c r="GT221" s="411">
        <v>198.1</v>
      </c>
      <c r="GU221" s="411">
        <v>191.2</v>
      </c>
      <c r="GV221" s="411">
        <v>72.099999999999994</v>
      </c>
      <c r="GW221" s="411">
        <v>250.6</v>
      </c>
      <c r="GX221" s="411">
        <v>177.4</v>
      </c>
      <c r="GY221" s="411">
        <v>94.9</v>
      </c>
      <c r="GZ221" s="411">
        <v>117</v>
      </c>
      <c r="HA221" s="411">
        <v>106.2</v>
      </c>
      <c r="HB221" s="411">
        <v>72.7</v>
      </c>
      <c r="HC221" s="411">
        <v>87.8</v>
      </c>
      <c r="HD221" s="411">
        <v>83.2</v>
      </c>
      <c r="HE221" s="412" t="s">
        <v>197</v>
      </c>
      <c r="HF221" s="412" t="s">
        <v>197</v>
      </c>
      <c r="HG221" s="412" t="s">
        <v>197</v>
      </c>
      <c r="HH221" s="412" t="s">
        <v>197</v>
      </c>
      <c r="HI221" s="412" t="s">
        <v>197</v>
      </c>
      <c r="HJ221" s="412" t="s">
        <v>197</v>
      </c>
      <c r="HK221" s="412" t="s">
        <v>197</v>
      </c>
      <c r="HL221" s="412" t="s">
        <v>197</v>
      </c>
      <c r="HM221" s="412" t="s">
        <v>197</v>
      </c>
      <c r="HN221" s="412" t="s">
        <v>197</v>
      </c>
      <c r="HO221" s="412" t="s">
        <v>197</v>
      </c>
      <c r="HP221" s="412" t="s">
        <v>197</v>
      </c>
      <c r="HQ221" s="412" t="s">
        <v>197</v>
      </c>
      <c r="HR221" s="412" t="s">
        <v>197</v>
      </c>
      <c r="HS221" s="412" t="s">
        <v>197</v>
      </c>
      <c r="HT221" s="412" t="s">
        <v>197</v>
      </c>
      <c r="HU221" s="411">
        <v>139.80000000000001</v>
      </c>
      <c r="HV221" s="411">
        <v>164.4</v>
      </c>
      <c r="HW221" s="411">
        <v>163</v>
      </c>
      <c r="HX221" s="412" t="s">
        <v>197</v>
      </c>
      <c r="HY221" s="412" t="s">
        <v>197</v>
      </c>
      <c r="HZ221" s="412" t="s">
        <v>197</v>
      </c>
      <c r="IA221" s="412" t="s">
        <v>197</v>
      </c>
      <c r="IB221" s="412" t="s">
        <v>197</v>
      </c>
      <c r="IC221" s="412" t="s">
        <v>197</v>
      </c>
      <c r="ID221" s="411">
        <v>22.1</v>
      </c>
      <c r="IE221" s="412" t="s">
        <v>197</v>
      </c>
      <c r="IF221" s="412" t="s">
        <v>197</v>
      </c>
      <c r="IG221" s="412" t="s">
        <v>197</v>
      </c>
      <c r="IH221" s="411">
        <v>108.7</v>
      </c>
      <c r="II221" s="412" t="s">
        <v>197</v>
      </c>
      <c r="IJ221" s="412" t="s">
        <v>197</v>
      </c>
      <c r="IK221" s="411">
        <v>846.6</v>
      </c>
      <c r="IL221" s="411">
        <v>1517.7</v>
      </c>
      <c r="IM221" s="412" t="s">
        <v>197</v>
      </c>
      <c r="IN221" s="412" t="s">
        <v>197</v>
      </c>
      <c r="IO221" s="412" t="s">
        <v>197</v>
      </c>
      <c r="IP221" s="412" t="s">
        <v>197</v>
      </c>
      <c r="IQ221" s="412" t="s">
        <v>197</v>
      </c>
      <c r="IR221" s="411">
        <v>22.7</v>
      </c>
      <c r="IS221" s="411">
        <v>98.9</v>
      </c>
      <c r="IT221" s="411">
        <v>70.7</v>
      </c>
      <c r="IU221" s="411">
        <v>37.6</v>
      </c>
      <c r="IV221" s="411">
        <v>134.80000000000001</v>
      </c>
      <c r="IW221" s="411">
        <v>114.5</v>
      </c>
      <c r="IX221" s="412" t="s">
        <v>197</v>
      </c>
      <c r="IY221" s="412" t="s">
        <v>197</v>
      </c>
      <c r="IZ221" s="412" t="s">
        <v>197</v>
      </c>
      <c r="JA221" s="412" t="s">
        <v>197</v>
      </c>
      <c r="JB221" s="412" t="s">
        <v>197</v>
      </c>
      <c r="JC221" s="411">
        <v>80.3</v>
      </c>
      <c r="JD221" s="411">
        <v>142.19999999999999</v>
      </c>
      <c r="JE221" s="411">
        <v>128.1</v>
      </c>
      <c r="JF221" s="48" t="s">
        <v>87</v>
      </c>
      <c r="JG221" s="48">
        <v>12.7</v>
      </c>
      <c r="JH221" s="48">
        <v>160.80000000000001</v>
      </c>
      <c r="JI221" s="48">
        <v>74.2</v>
      </c>
      <c r="JJ221" s="48">
        <v>111.7</v>
      </c>
      <c r="JK221" s="48">
        <v>69.400000000000006</v>
      </c>
      <c r="JL221" s="48">
        <v>148.80000000000001</v>
      </c>
      <c r="JM221" s="48">
        <v>120.2</v>
      </c>
      <c r="JN221" s="48">
        <v>115.3</v>
      </c>
      <c r="JO221" s="48">
        <v>189.6</v>
      </c>
    </row>
    <row r="222" spans="1:275">
      <c r="A222" s="45"/>
      <c r="B222" s="46" t="s">
        <v>1938</v>
      </c>
      <c r="C222" s="300" t="s">
        <v>1435</v>
      </c>
      <c r="D222" s="46" t="s">
        <v>130</v>
      </c>
      <c r="E222" s="300" t="s">
        <v>131</v>
      </c>
      <c r="F222" s="47" t="s">
        <v>197</v>
      </c>
      <c r="G222" s="47" t="s">
        <v>197</v>
      </c>
      <c r="H222" s="411">
        <v>109.3</v>
      </c>
      <c r="I222" s="411">
        <v>103.8</v>
      </c>
      <c r="J222" s="411">
        <v>106.9</v>
      </c>
      <c r="K222" s="411">
        <v>150.6</v>
      </c>
      <c r="L222" s="411">
        <v>237.5</v>
      </c>
      <c r="M222" s="411">
        <v>138.6</v>
      </c>
      <c r="N222" s="411">
        <v>156</v>
      </c>
      <c r="O222" s="412" t="s">
        <v>197</v>
      </c>
      <c r="P222" s="411">
        <v>169.6</v>
      </c>
      <c r="Q222" s="412" t="s">
        <v>197</v>
      </c>
      <c r="R222" s="411">
        <v>167</v>
      </c>
      <c r="S222" s="411">
        <v>130.1</v>
      </c>
      <c r="T222" s="411">
        <v>145.4</v>
      </c>
      <c r="U222" s="411">
        <v>66.599999999999994</v>
      </c>
      <c r="V222" s="411">
        <v>94.8</v>
      </c>
      <c r="W222" s="411">
        <v>349.6</v>
      </c>
      <c r="X222" s="411">
        <v>439.5</v>
      </c>
      <c r="Y222" s="411">
        <v>237.4</v>
      </c>
      <c r="Z222" s="411">
        <v>234.8</v>
      </c>
      <c r="AA222" s="411">
        <v>209.4</v>
      </c>
      <c r="AB222" s="411">
        <v>62.1</v>
      </c>
      <c r="AC222" s="411">
        <v>57</v>
      </c>
      <c r="AD222" s="412" t="s">
        <v>197</v>
      </c>
      <c r="AE222" s="411">
        <v>92.6</v>
      </c>
      <c r="AF222" s="411">
        <v>170.7</v>
      </c>
      <c r="AG222" s="411">
        <v>75.7</v>
      </c>
      <c r="AH222" s="411">
        <v>150.30000000000001</v>
      </c>
      <c r="AI222" s="412" t="s">
        <v>197</v>
      </c>
      <c r="AJ222" s="412" t="s">
        <v>197</v>
      </c>
      <c r="AK222" s="411">
        <v>232.6</v>
      </c>
      <c r="AL222" s="412" t="s">
        <v>197</v>
      </c>
      <c r="AM222" s="412" t="s">
        <v>197</v>
      </c>
      <c r="AN222" s="412" t="s">
        <v>197</v>
      </c>
      <c r="AO222" s="412" t="s">
        <v>197</v>
      </c>
      <c r="AP222" s="412" t="s">
        <v>197</v>
      </c>
      <c r="AQ222" s="412" t="s">
        <v>197</v>
      </c>
      <c r="AR222" s="411">
        <v>105.9</v>
      </c>
      <c r="AS222" s="412" t="s">
        <v>197</v>
      </c>
      <c r="AT222" s="411">
        <v>202.3</v>
      </c>
      <c r="AU222" s="412" t="s">
        <v>197</v>
      </c>
      <c r="AV222" s="411">
        <v>345.9</v>
      </c>
      <c r="AW222" s="412" t="s">
        <v>197</v>
      </c>
      <c r="AX222" s="412" t="s">
        <v>197</v>
      </c>
      <c r="AY222" s="412" t="s">
        <v>197</v>
      </c>
      <c r="AZ222" s="411">
        <v>212.4</v>
      </c>
      <c r="BA222" s="411">
        <v>176.7</v>
      </c>
      <c r="BB222" s="411">
        <v>178.3</v>
      </c>
      <c r="BC222" s="411">
        <v>91.8</v>
      </c>
      <c r="BD222" s="411">
        <v>99.3</v>
      </c>
      <c r="BE222" s="411">
        <v>97.6</v>
      </c>
      <c r="BF222" s="411">
        <v>113.7</v>
      </c>
      <c r="BG222" s="411">
        <v>153.5</v>
      </c>
      <c r="BH222" s="411">
        <v>150.6</v>
      </c>
      <c r="BI222" s="411">
        <v>153.19999999999999</v>
      </c>
      <c r="BJ222" s="411">
        <v>172.7</v>
      </c>
      <c r="BK222" s="411">
        <v>162.69999999999999</v>
      </c>
      <c r="BL222" s="411">
        <v>234.2</v>
      </c>
      <c r="BM222" s="411">
        <v>165.9</v>
      </c>
      <c r="BN222" s="411">
        <v>184.3</v>
      </c>
      <c r="BO222" s="412" t="s">
        <v>197</v>
      </c>
      <c r="BP222" s="412" t="s">
        <v>197</v>
      </c>
      <c r="BQ222" s="412" t="s">
        <v>197</v>
      </c>
      <c r="BR222" s="412" t="s">
        <v>197</v>
      </c>
      <c r="BS222" s="412" t="s">
        <v>197</v>
      </c>
      <c r="BT222" s="412" t="s">
        <v>197</v>
      </c>
      <c r="BU222" s="412" t="s">
        <v>197</v>
      </c>
      <c r="BV222" s="412" t="s">
        <v>197</v>
      </c>
      <c r="BW222" s="412" t="s">
        <v>197</v>
      </c>
      <c r="BX222" s="411">
        <v>386.7</v>
      </c>
      <c r="BY222" s="411">
        <v>268</v>
      </c>
      <c r="BZ222" s="411">
        <v>344.6</v>
      </c>
      <c r="CA222" s="412" t="s">
        <v>197</v>
      </c>
      <c r="CB222" s="412" t="s">
        <v>197</v>
      </c>
      <c r="CC222" s="412" t="s">
        <v>197</v>
      </c>
      <c r="CD222" s="411">
        <v>441.9</v>
      </c>
      <c r="CE222" s="411">
        <v>496.3</v>
      </c>
      <c r="CF222" s="411">
        <v>469.2</v>
      </c>
      <c r="CG222" s="412" t="s">
        <v>197</v>
      </c>
      <c r="CH222" s="412" t="s">
        <v>197</v>
      </c>
      <c r="CI222" s="412" t="s">
        <v>197</v>
      </c>
      <c r="CJ222" s="412" t="s">
        <v>197</v>
      </c>
      <c r="CK222" s="412" t="s">
        <v>197</v>
      </c>
      <c r="CL222" s="412" t="s">
        <v>197</v>
      </c>
      <c r="CM222" s="412" t="s">
        <v>197</v>
      </c>
      <c r="CN222" s="412" t="s">
        <v>197</v>
      </c>
      <c r="CO222" s="412" t="s">
        <v>197</v>
      </c>
      <c r="CP222" s="412" t="s">
        <v>197</v>
      </c>
      <c r="CQ222" s="412" t="s">
        <v>197</v>
      </c>
      <c r="CR222" s="412" t="s">
        <v>197</v>
      </c>
      <c r="CS222" s="412" t="s">
        <v>197</v>
      </c>
      <c r="CT222" s="412" t="s">
        <v>197</v>
      </c>
      <c r="CU222" s="412" t="s">
        <v>197</v>
      </c>
      <c r="CV222" s="412" t="s">
        <v>197</v>
      </c>
      <c r="CW222" s="412" t="s">
        <v>197</v>
      </c>
      <c r="CX222" s="412" t="s">
        <v>197</v>
      </c>
      <c r="CY222" s="412" t="s">
        <v>197</v>
      </c>
      <c r="CZ222" s="412" t="s">
        <v>197</v>
      </c>
      <c r="DA222" s="412" t="s">
        <v>197</v>
      </c>
      <c r="DB222" s="412" t="s">
        <v>197</v>
      </c>
      <c r="DC222" s="412" t="s">
        <v>197</v>
      </c>
      <c r="DD222" s="411">
        <v>396.7</v>
      </c>
      <c r="DE222" s="411">
        <v>291.39999999999998</v>
      </c>
      <c r="DF222" s="411">
        <v>357.3</v>
      </c>
      <c r="DG222" s="411">
        <v>257</v>
      </c>
      <c r="DH222" s="411">
        <v>143.19999999999999</v>
      </c>
      <c r="DI222" s="411">
        <v>183.7</v>
      </c>
      <c r="DJ222" s="411">
        <v>165.2</v>
      </c>
      <c r="DK222" s="411">
        <v>202.4</v>
      </c>
      <c r="DL222" s="411">
        <v>184.8</v>
      </c>
      <c r="DM222" s="411">
        <v>106.9</v>
      </c>
      <c r="DN222" s="411">
        <v>86.8</v>
      </c>
      <c r="DO222" s="411">
        <v>94.5</v>
      </c>
      <c r="DP222" s="412" t="s">
        <v>197</v>
      </c>
      <c r="DQ222" s="412" t="s">
        <v>197</v>
      </c>
      <c r="DR222" s="412" t="s">
        <v>197</v>
      </c>
      <c r="DS222" s="412" t="s">
        <v>197</v>
      </c>
      <c r="DT222" s="412" t="s">
        <v>197</v>
      </c>
      <c r="DU222" s="412" t="s">
        <v>197</v>
      </c>
      <c r="DV222" s="411">
        <v>399.9</v>
      </c>
      <c r="DW222" s="411">
        <v>125.8</v>
      </c>
      <c r="DX222" s="411">
        <v>223.8</v>
      </c>
      <c r="DY222" s="412" t="s">
        <v>197</v>
      </c>
      <c r="DZ222" s="412" t="s">
        <v>197</v>
      </c>
      <c r="EA222" s="412" t="s">
        <v>197</v>
      </c>
      <c r="EB222" s="411">
        <v>48.4</v>
      </c>
      <c r="EC222" s="411">
        <v>213.9</v>
      </c>
      <c r="ED222" s="411">
        <v>166.4</v>
      </c>
      <c r="EE222" s="412" t="s">
        <v>197</v>
      </c>
      <c r="EF222" s="412" t="s">
        <v>197</v>
      </c>
      <c r="EG222" s="412" t="s">
        <v>197</v>
      </c>
      <c r="EH222" s="412" t="s">
        <v>197</v>
      </c>
      <c r="EI222" s="412" t="s">
        <v>197</v>
      </c>
      <c r="EJ222" s="412" t="s">
        <v>197</v>
      </c>
      <c r="EK222" s="412" t="s">
        <v>197</v>
      </c>
      <c r="EL222" s="412" t="s">
        <v>197</v>
      </c>
      <c r="EM222" s="412" t="s">
        <v>197</v>
      </c>
      <c r="EN222" s="412" t="s">
        <v>197</v>
      </c>
      <c r="EO222" s="412" t="s">
        <v>197</v>
      </c>
      <c r="EP222" s="412" t="s">
        <v>197</v>
      </c>
      <c r="EQ222" s="412" t="s">
        <v>197</v>
      </c>
      <c r="ER222" s="412" t="s">
        <v>197</v>
      </c>
      <c r="ES222" s="412" t="s">
        <v>197</v>
      </c>
      <c r="ET222" s="411">
        <v>129.5</v>
      </c>
      <c r="EU222" s="412" t="s">
        <v>197</v>
      </c>
      <c r="EV222" s="411">
        <v>157.6</v>
      </c>
      <c r="EW222" s="411">
        <v>138.1</v>
      </c>
      <c r="EX222" s="411">
        <v>144.30000000000001</v>
      </c>
      <c r="EY222" s="412" t="s">
        <v>197</v>
      </c>
      <c r="EZ222" s="411">
        <v>191.6</v>
      </c>
      <c r="FA222" s="411">
        <v>144.9</v>
      </c>
      <c r="FB222" s="411">
        <v>163.19999999999999</v>
      </c>
      <c r="FC222" s="412" t="s">
        <v>197</v>
      </c>
      <c r="FD222" s="411">
        <v>204.1</v>
      </c>
      <c r="FE222" s="411">
        <v>176.1</v>
      </c>
      <c r="FF222" s="411">
        <v>188</v>
      </c>
      <c r="FG222" s="412" t="s">
        <v>197</v>
      </c>
      <c r="FH222" s="412" t="s">
        <v>197</v>
      </c>
      <c r="FI222" s="412" t="s">
        <v>197</v>
      </c>
      <c r="FJ222" s="411">
        <v>196.2</v>
      </c>
      <c r="FK222" s="411">
        <v>117.5</v>
      </c>
      <c r="FL222" s="411">
        <v>152.5</v>
      </c>
      <c r="FM222" s="411">
        <v>151.19999999999999</v>
      </c>
      <c r="FN222" s="411">
        <v>152.5</v>
      </c>
      <c r="FO222" s="411">
        <v>151.69999999999999</v>
      </c>
      <c r="FP222" s="411">
        <v>254.5</v>
      </c>
      <c r="FQ222" s="411">
        <v>158.4</v>
      </c>
      <c r="FR222" s="411">
        <v>191.7</v>
      </c>
      <c r="FS222" s="411">
        <v>142</v>
      </c>
      <c r="FT222" s="411">
        <v>144</v>
      </c>
      <c r="FU222" s="411">
        <v>142.80000000000001</v>
      </c>
      <c r="FV222" s="411">
        <v>167.7</v>
      </c>
      <c r="FW222" s="412" t="s">
        <v>197</v>
      </c>
      <c r="FX222" s="411">
        <v>112.7</v>
      </c>
      <c r="FY222" s="411">
        <v>101.8</v>
      </c>
      <c r="FZ222" s="411">
        <v>101.9</v>
      </c>
      <c r="GA222" s="411">
        <v>168.2</v>
      </c>
      <c r="GB222" s="411">
        <v>164.8</v>
      </c>
      <c r="GC222" s="411">
        <v>165.5</v>
      </c>
      <c r="GD222" s="412" t="s">
        <v>197</v>
      </c>
      <c r="GE222" s="412" t="s">
        <v>197</v>
      </c>
      <c r="GF222" s="412" t="s">
        <v>197</v>
      </c>
      <c r="GG222" s="411">
        <v>53.2</v>
      </c>
      <c r="GH222" s="411">
        <v>58.5</v>
      </c>
      <c r="GI222" s="411">
        <v>58.4</v>
      </c>
      <c r="GJ222" s="412" t="s">
        <v>197</v>
      </c>
      <c r="GK222" s="412" t="s">
        <v>197</v>
      </c>
      <c r="GL222" s="412" t="s">
        <v>197</v>
      </c>
      <c r="GM222" s="411">
        <v>15.1</v>
      </c>
      <c r="GN222" s="411">
        <v>164.9</v>
      </c>
      <c r="GO222" s="411">
        <v>110.2</v>
      </c>
      <c r="GP222" s="411">
        <v>154.80000000000001</v>
      </c>
      <c r="GQ222" s="411">
        <v>141.19999999999999</v>
      </c>
      <c r="GR222" s="411">
        <v>146.1</v>
      </c>
      <c r="GS222" s="412" t="s">
        <v>197</v>
      </c>
      <c r="GT222" s="412" t="s">
        <v>197</v>
      </c>
      <c r="GU222" s="412" t="s">
        <v>197</v>
      </c>
      <c r="GV222" s="411">
        <v>368.4</v>
      </c>
      <c r="GW222" s="411">
        <v>327.5</v>
      </c>
      <c r="GX222" s="411">
        <v>344.3</v>
      </c>
      <c r="GY222" s="411">
        <v>178</v>
      </c>
      <c r="GZ222" s="411">
        <v>190.1</v>
      </c>
      <c r="HA222" s="411">
        <v>184.2</v>
      </c>
      <c r="HB222" s="411">
        <v>181</v>
      </c>
      <c r="HC222" s="411">
        <v>248.8</v>
      </c>
      <c r="HD222" s="411">
        <v>228.2</v>
      </c>
      <c r="HE222" s="411">
        <v>100.8</v>
      </c>
      <c r="HF222" s="411">
        <v>213.7</v>
      </c>
      <c r="HG222" s="411">
        <v>207.4</v>
      </c>
      <c r="HH222" s="412" t="s">
        <v>197</v>
      </c>
      <c r="HI222" s="412" t="s">
        <v>197</v>
      </c>
      <c r="HJ222" s="412" t="s">
        <v>197</v>
      </c>
      <c r="HK222" s="412" t="s">
        <v>197</v>
      </c>
      <c r="HL222" s="412" t="s">
        <v>197</v>
      </c>
      <c r="HM222" s="412" t="s">
        <v>197</v>
      </c>
      <c r="HN222" s="412" t="s">
        <v>197</v>
      </c>
      <c r="HO222" s="411">
        <v>234.2</v>
      </c>
      <c r="HP222" s="411">
        <v>271.7</v>
      </c>
      <c r="HQ222" s="411">
        <v>252.7</v>
      </c>
      <c r="HR222" s="412" t="s">
        <v>197</v>
      </c>
      <c r="HS222" s="412" t="s">
        <v>197</v>
      </c>
      <c r="HT222" s="412" t="s">
        <v>197</v>
      </c>
      <c r="HU222" s="411">
        <v>57.5</v>
      </c>
      <c r="HV222" s="411">
        <v>102.6</v>
      </c>
      <c r="HW222" s="411">
        <v>100</v>
      </c>
      <c r="HX222" s="412" t="s">
        <v>197</v>
      </c>
      <c r="HY222" s="412" t="s">
        <v>197</v>
      </c>
      <c r="HZ222" s="412" t="s">
        <v>197</v>
      </c>
      <c r="IA222" s="412" t="s">
        <v>197</v>
      </c>
      <c r="IB222" s="412" t="s">
        <v>197</v>
      </c>
      <c r="IC222" s="412" t="s">
        <v>197</v>
      </c>
      <c r="ID222" s="411">
        <v>151.69999999999999</v>
      </c>
      <c r="IE222" s="412" t="s">
        <v>197</v>
      </c>
      <c r="IF222" s="412" t="s">
        <v>197</v>
      </c>
      <c r="IG222" s="412" t="s">
        <v>197</v>
      </c>
      <c r="IH222" s="411">
        <v>108.1</v>
      </c>
      <c r="II222" s="412" t="s">
        <v>197</v>
      </c>
      <c r="IJ222" s="412" t="s">
        <v>197</v>
      </c>
      <c r="IK222" s="412" t="s">
        <v>197</v>
      </c>
      <c r="IL222" s="412" t="s">
        <v>197</v>
      </c>
      <c r="IM222" s="412" t="s">
        <v>197</v>
      </c>
      <c r="IN222" s="412" t="s">
        <v>197</v>
      </c>
      <c r="IO222" s="412" t="s">
        <v>197</v>
      </c>
      <c r="IP222" s="412" t="s">
        <v>197</v>
      </c>
      <c r="IQ222" s="411">
        <v>57.2</v>
      </c>
      <c r="IR222" s="411">
        <v>251.9</v>
      </c>
      <c r="IS222" s="411">
        <v>180.2</v>
      </c>
      <c r="IT222" s="411">
        <v>206.9</v>
      </c>
      <c r="IU222" s="411">
        <v>373.9</v>
      </c>
      <c r="IV222" s="411">
        <v>164.3</v>
      </c>
      <c r="IW222" s="411">
        <v>208.2</v>
      </c>
      <c r="IX222" s="412" t="s">
        <v>197</v>
      </c>
      <c r="IY222" s="412" t="s">
        <v>197</v>
      </c>
      <c r="IZ222" s="412" t="s">
        <v>197</v>
      </c>
      <c r="JA222" s="412" t="s">
        <v>197</v>
      </c>
      <c r="JB222" s="412" t="s">
        <v>197</v>
      </c>
      <c r="JC222" s="411">
        <v>66.8</v>
      </c>
      <c r="JD222" s="411">
        <v>169</v>
      </c>
      <c r="JE222" s="411">
        <v>145.30000000000001</v>
      </c>
      <c r="JF222" s="48" t="s">
        <v>87</v>
      </c>
      <c r="JG222" s="48" t="s">
        <v>87</v>
      </c>
      <c r="JH222" s="48" t="s">
        <v>87</v>
      </c>
      <c r="JI222" s="48">
        <v>44.6</v>
      </c>
      <c r="JJ222" s="48">
        <v>139.9</v>
      </c>
      <c r="JK222" s="48">
        <v>146.1</v>
      </c>
      <c r="JL222" s="48">
        <v>89.3</v>
      </c>
      <c r="JM222" s="48">
        <v>136.69999999999999</v>
      </c>
      <c r="JN222" s="48">
        <v>126</v>
      </c>
      <c r="JO222" s="48" t="s">
        <v>87</v>
      </c>
    </row>
    <row r="223" spans="1:275">
      <c r="A223" s="45"/>
      <c r="B223" s="46" t="s">
        <v>1939</v>
      </c>
      <c r="C223" s="300" t="s">
        <v>1436</v>
      </c>
      <c r="D223" s="46" t="s">
        <v>130</v>
      </c>
      <c r="E223" s="300" t="s">
        <v>131</v>
      </c>
      <c r="F223" s="47" t="s">
        <v>197</v>
      </c>
      <c r="G223" s="47" t="s">
        <v>197</v>
      </c>
      <c r="H223" s="411">
        <v>90.1</v>
      </c>
      <c r="I223" s="411">
        <v>88.9</v>
      </c>
      <c r="J223" s="411">
        <v>95.7</v>
      </c>
      <c r="K223" s="412" t="s">
        <v>197</v>
      </c>
      <c r="L223" s="411">
        <v>58.9</v>
      </c>
      <c r="M223" s="411">
        <v>137.1</v>
      </c>
      <c r="N223" s="411">
        <v>116.7</v>
      </c>
      <c r="O223" s="412" t="s">
        <v>197</v>
      </c>
      <c r="P223" s="411">
        <v>93.4</v>
      </c>
      <c r="Q223" s="412" t="s">
        <v>197</v>
      </c>
      <c r="R223" s="411">
        <v>80</v>
      </c>
      <c r="S223" s="411">
        <v>72.599999999999994</v>
      </c>
      <c r="T223" s="411">
        <v>54.1</v>
      </c>
      <c r="U223" s="411">
        <v>100</v>
      </c>
      <c r="V223" s="412" t="s">
        <v>197</v>
      </c>
      <c r="W223" s="412" t="s">
        <v>197</v>
      </c>
      <c r="X223" s="412" t="s">
        <v>197</v>
      </c>
      <c r="Y223" s="412" t="s">
        <v>197</v>
      </c>
      <c r="Z223" s="411">
        <v>26.6</v>
      </c>
      <c r="AA223" s="411">
        <v>14.8</v>
      </c>
      <c r="AB223" s="411">
        <v>117.7</v>
      </c>
      <c r="AC223" s="412" t="s">
        <v>197</v>
      </c>
      <c r="AD223" s="412" t="s">
        <v>197</v>
      </c>
      <c r="AE223" s="411">
        <v>36.200000000000003</v>
      </c>
      <c r="AF223" s="411">
        <v>63.6</v>
      </c>
      <c r="AG223" s="412" t="s">
        <v>197</v>
      </c>
      <c r="AH223" s="411">
        <v>82.9</v>
      </c>
      <c r="AI223" s="412" t="s">
        <v>197</v>
      </c>
      <c r="AJ223" s="412" t="s">
        <v>197</v>
      </c>
      <c r="AK223" s="412" t="s">
        <v>197</v>
      </c>
      <c r="AL223" s="412" t="s">
        <v>197</v>
      </c>
      <c r="AM223" s="412" t="s">
        <v>197</v>
      </c>
      <c r="AN223" s="412" t="s">
        <v>197</v>
      </c>
      <c r="AO223" s="412" t="s">
        <v>197</v>
      </c>
      <c r="AP223" s="412" t="s">
        <v>197</v>
      </c>
      <c r="AQ223" s="411">
        <v>311.7</v>
      </c>
      <c r="AR223" s="411">
        <v>42</v>
      </c>
      <c r="AS223" s="412" t="s">
        <v>197</v>
      </c>
      <c r="AT223" s="411">
        <v>69.8</v>
      </c>
      <c r="AU223" s="412" t="s">
        <v>197</v>
      </c>
      <c r="AV223" s="411">
        <v>26.9</v>
      </c>
      <c r="AW223" s="412" t="s">
        <v>197</v>
      </c>
      <c r="AX223" s="412" t="s">
        <v>197</v>
      </c>
      <c r="AY223" s="412" t="s">
        <v>197</v>
      </c>
      <c r="AZ223" s="411">
        <v>50.9</v>
      </c>
      <c r="BA223" s="411">
        <v>71.7</v>
      </c>
      <c r="BB223" s="411">
        <v>70.7</v>
      </c>
      <c r="BC223" s="411">
        <v>81</v>
      </c>
      <c r="BD223" s="411">
        <v>84</v>
      </c>
      <c r="BE223" s="411">
        <v>83.4</v>
      </c>
      <c r="BF223" s="411">
        <v>67.8</v>
      </c>
      <c r="BG223" s="411">
        <v>70.8</v>
      </c>
      <c r="BH223" s="411">
        <v>70.599999999999994</v>
      </c>
      <c r="BI223" s="411">
        <v>77.099999999999994</v>
      </c>
      <c r="BJ223" s="411">
        <v>155.69999999999999</v>
      </c>
      <c r="BK223" s="411">
        <v>115.6</v>
      </c>
      <c r="BL223" s="412" t="s">
        <v>197</v>
      </c>
      <c r="BM223" s="412" t="s">
        <v>197</v>
      </c>
      <c r="BN223" s="412" t="s">
        <v>197</v>
      </c>
      <c r="BO223" s="412" t="s">
        <v>197</v>
      </c>
      <c r="BP223" s="412" t="s">
        <v>197</v>
      </c>
      <c r="BQ223" s="412" t="s">
        <v>197</v>
      </c>
      <c r="BR223" s="412" t="s">
        <v>197</v>
      </c>
      <c r="BS223" s="412" t="s">
        <v>197</v>
      </c>
      <c r="BT223" s="412" t="s">
        <v>197</v>
      </c>
      <c r="BU223" s="412" t="s">
        <v>197</v>
      </c>
      <c r="BV223" s="412" t="s">
        <v>197</v>
      </c>
      <c r="BW223" s="412" t="s">
        <v>197</v>
      </c>
      <c r="BX223" s="412" t="s">
        <v>197</v>
      </c>
      <c r="BY223" s="412" t="s">
        <v>197</v>
      </c>
      <c r="BZ223" s="412" t="s">
        <v>197</v>
      </c>
      <c r="CA223" s="412" t="s">
        <v>197</v>
      </c>
      <c r="CB223" s="412" t="s">
        <v>197</v>
      </c>
      <c r="CC223" s="412" t="s">
        <v>197</v>
      </c>
      <c r="CD223" s="412" t="s">
        <v>197</v>
      </c>
      <c r="CE223" s="412" t="s">
        <v>197</v>
      </c>
      <c r="CF223" s="412" t="s">
        <v>197</v>
      </c>
      <c r="CG223" s="412" t="s">
        <v>197</v>
      </c>
      <c r="CH223" s="412" t="s">
        <v>197</v>
      </c>
      <c r="CI223" s="412" t="s">
        <v>197</v>
      </c>
      <c r="CJ223" s="412" t="s">
        <v>197</v>
      </c>
      <c r="CK223" s="412" t="s">
        <v>197</v>
      </c>
      <c r="CL223" s="412" t="s">
        <v>197</v>
      </c>
      <c r="CM223" s="412" t="s">
        <v>197</v>
      </c>
      <c r="CN223" s="412" t="s">
        <v>197</v>
      </c>
      <c r="CO223" s="412" t="s">
        <v>197</v>
      </c>
      <c r="CP223" s="412" t="s">
        <v>197</v>
      </c>
      <c r="CQ223" s="412" t="s">
        <v>197</v>
      </c>
      <c r="CR223" s="412" t="s">
        <v>197</v>
      </c>
      <c r="CS223" s="412" t="s">
        <v>197</v>
      </c>
      <c r="CT223" s="412" t="s">
        <v>197</v>
      </c>
      <c r="CU223" s="412" t="s">
        <v>197</v>
      </c>
      <c r="CV223" s="412" t="s">
        <v>197</v>
      </c>
      <c r="CW223" s="412" t="s">
        <v>197</v>
      </c>
      <c r="CX223" s="412" t="s">
        <v>197</v>
      </c>
      <c r="CY223" s="412" t="s">
        <v>197</v>
      </c>
      <c r="CZ223" s="412" t="s">
        <v>197</v>
      </c>
      <c r="DA223" s="412" t="s">
        <v>197</v>
      </c>
      <c r="DB223" s="412" t="s">
        <v>197</v>
      </c>
      <c r="DC223" s="412" t="s">
        <v>197</v>
      </c>
      <c r="DD223" s="412" t="s">
        <v>197</v>
      </c>
      <c r="DE223" s="412" t="s">
        <v>197</v>
      </c>
      <c r="DF223" s="412" t="s">
        <v>197</v>
      </c>
      <c r="DG223" s="412" t="s">
        <v>197</v>
      </c>
      <c r="DH223" s="412" t="s">
        <v>197</v>
      </c>
      <c r="DI223" s="412" t="s">
        <v>197</v>
      </c>
      <c r="DJ223" s="412" t="s">
        <v>197</v>
      </c>
      <c r="DK223" s="412" t="s">
        <v>197</v>
      </c>
      <c r="DL223" s="412" t="s">
        <v>197</v>
      </c>
      <c r="DM223" s="412" t="s">
        <v>197</v>
      </c>
      <c r="DN223" s="412" t="s">
        <v>197</v>
      </c>
      <c r="DO223" s="412" t="s">
        <v>197</v>
      </c>
      <c r="DP223" s="412" t="s">
        <v>197</v>
      </c>
      <c r="DQ223" s="412" t="s">
        <v>197</v>
      </c>
      <c r="DR223" s="412" t="s">
        <v>197</v>
      </c>
      <c r="DS223" s="412" t="s">
        <v>197</v>
      </c>
      <c r="DT223" s="412" t="s">
        <v>197</v>
      </c>
      <c r="DU223" s="412" t="s">
        <v>197</v>
      </c>
      <c r="DV223" s="412" t="s">
        <v>197</v>
      </c>
      <c r="DW223" s="412" t="s">
        <v>197</v>
      </c>
      <c r="DX223" s="412" t="s">
        <v>197</v>
      </c>
      <c r="DY223" s="412" t="s">
        <v>197</v>
      </c>
      <c r="DZ223" s="412" t="s">
        <v>197</v>
      </c>
      <c r="EA223" s="412" t="s">
        <v>197</v>
      </c>
      <c r="EB223" s="412" t="s">
        <v>197</v>
      </c>
      <c r="EC223" s="412" t="s">
        <v>197</v>
      </c>
      <c r="ED223" s="412" t="s">
        <v>197</v>
      </c>
      <c r="EE223" s="412" t="s">
        <v>197</v>
      </c>
      <c r="EF223" s="412" t="s">
        <v>197</v>
      </c>
      <c r="EG223" s="412" t="s">
        <v>197</v>
      </c>
      <c r="EH223" s="412" t="s">
        <v>197</v>
      </c>
      <c r="EI223" s="412" t="s">
        <v>197</v>
      </c>
      <c r="EJ223" s="412" t="s">
        <v>197</v>
      </c>
      <c r="EK223" s="412" t="s">
        <v>197</v>
      </c>
      <c r="EL223" s="412" t="s">
        <v>197</v>
      </c>
      <c r="EM223" s="412" t="s">
        <v>197</v>
      </c>
      <c r="EN223" s="412" t="s">
        <v>197</v>
      </c>
      <c r="EO223" s="412" t="s">
        <v>197</v>
      </c>
      <c r="EP223" s="412" t="s">
        <v>197</v>
      </c>
      <c r="EQ223" s="412" t="s">
        <v>197</v>
      </c>
      <c r="ER223" s="412" t="s">
        <v>197</v>
      </c>
      <c r="ES223" s="412" t="s">
        <v>197</v>
      </c>
      <c r="ET223" s="411">
        <v>66.5</v>
      </c>
      <c r="EU223" s="412" t="s">
        <v>197</v>
      </c>
      <c r="EV223" s="411">
        <v>74.900000000000006</v>
      </c>
      <c r="EW223" s="411">
        <v>90.9</v>
      </c>
      <c r="EX223" s="411">
        <v>85.9</v>
      </c>
      <c r="EY223" s="412" t="s">
        <v>197</v>
      </c>
      <c r="EZ223" s="411">
        <v>56.5</v>
      </c>
      <c r="FA223" s="411">
        <v>83.7</v>
      </c>
      <c r="FB223" s="411">
        <v>73</v>
      </c>
      <c r="FC223" s="412" t="s">
        <v>197</v>
      </c>
      <c r="FD223" s="411">
        <v>95.8</v>
      </c>
      <c r="FE223" s="411">
        <v>103.1</v>
      </c>
      <c r="FF223" s="411">
        <v>100</v>
      </c>
      <c r="FG223" s="412" t="s">
        <v>197</v>
      </c>
      <c r="FH223" s="412" t="s">
        <v>197</v>
      </c>
      <c r="FI223" s="412" t="s">
        <v>197</v>
      </c>
      <c r="FJ223" s="412" t="s">
        <v>197</v>
      </c>
      <c r="FK223" s="412" t="s">
        <v>197</v>
      </c>
      <c r="FL223" s="412" t="s">
        <v>197</v>
      </c>
      <c r="FM223" s="411">
        <v>46.9</v>
      </c>
      <c r="FN223" s="411">
        <v>73</v>
      </c>
      <c r="FO223" s="411">
        <v>57.9</v>
      </c>
      <c r="FP223" s="411">
        <v>5.6</v>
      </c>
      <c r="FQ223" s="411">
        <v>68</v>
      </c>
      <c r="FR223" s="411">
        <v>46.4</v>
      </c>
      <c r="FS223" s="411">
        <v>77.8</v>
      </c>
      <c r="FT223" s="411">
        <v>127.5</v>
      </c>
      <c r="FU223" s="411">
        <v>96.5</v>
      </c>
      <c r="FV223" s="411">
        <v>53.6</v>
      </c>
      <c r="FW223" s="412" t="s">
        <v>197</v>
      </c>
      <c r="FX223" s="411">
        <v>89.7</v>
      </c>
      <c r="FY223" s="411">
        <v>118.2</v>
      </c>
      <c r="FZ223" s="411">
        <v>118</v>
      </c>
      <c r="GA223" s="411">
        <v>69.2</v>
      </c>
      <c r="GB223" s="411">
        <v>69.5</v>
      </c>
      <c r="GC223" s="411">
        <v>69.400000000000006</v>
      </c>
      <c r="GD223" s="412" t="s">
        <v>197</v>
      </c>
      <c r="GE223" s="412" t="s">
        <v>197</v>
      </c>
      <c r="GF223" s="412" t="s">
        <v>197</v>
      </c>
      <c r="GG223" s="411">
        <v>17.3</v>
      </c>
      <c r="GH223" s="411">
        <v>108.4</v>
      </c>
      <c r="GI223" s="411">
        <v>107.8</v>
      </c>
      <c r="GJ223" s="412" t="s">
        <v>197</v>
      </c>
      <c r="GK223" s="412" t="s">
        <v>197</v>
      </c>
      <c r="GL223" s="412" t="s">
        <v>197</v>
      </c>
      <c r="GM223" s="411">
        <v>70.8</v>
      </c>
      <c r="GN223" s="411">
        <v>35</v>
      </c>
      <c r="GO223" s="411">
        <v>47.9</v>
      </c>
      <c r="GP223" s="411">
        <v>95.9</v>
      </c>
      <c r="GQ223" s="411">
        <v>58.7</v>
      </c>
      <c r="GR223" s="411">
        <v>72</v>
      </c>
      <c r="GS223" s="412" t="s">
        <v>197</v>
      </c>
      <c r="GT223" s="412" t="s">
        <v>197</v>
      </c>
      <c r="GU223" s="412" t="s">
        <v>197</v>
      </c>
      <c r="GV223" s="411">
        <v>12.2</v>
      </c>
      <c r="GW223" s="411">
        <v>42.3</v>
      </c>
      <c r="GX223" s="411">
        <v>30</v>
      </c>
      <c r="GY223" s="411">
        <v>76</v>
      </c>
      <c r="GZ223" s="411">
        <v>75.400000000000006</v>
      </c>
      <c r="HA223" s="411">
        <v>75.7</v>
      </c>
      <c r="HB223" s="411">
        <v>59.8</v>
      </c>
      <c r="HC223" s="411">
        <v>61.5</v>
      </c>
      <c r="HD223" s="411">
        <v>61</v>
      </c>
      <c r="HE223" s="411">
        <v>9.9</v>
      </c>
      <c r="HF223" s="411">
        <v>44.3</v>
      </c>
      <c r="HG223" s="411">
        <v>42.4</v>
      </c>
      <c r="HH223" s="412" t="s">
        <v>197</v>
      </c>
      <c r="HI223" s="412" t="s">
        <v>197</v>
      </c>
      <c r="HJ223" s="412" t="s">
        <v>197</v>
      </c>
      <c r="HK223" s="412" t="s">
        <v>197</v>
      </c>
      <c r="HL223" s="412" t="s">
        <v>197</v>
      </c>
      <c r="HM223" s="412" t="s">
        <v>197</v>
      </c>
      <c r="HN223" s="412" t="s">
        <v>197</v>
      </c>
      <c r="HO223" s="412" t="s">
        <v>197</v>
      </c>
      <c r="HP223" s="412" t="s">
        <v>197</v>
      </c>
      <c r="HQ223" s="412" t="s">
        <v>197</v>
      </c>
      <c r="HR223" s="412" t="s">
        <v>197</v>
      </c>
      <c r="HS223" s="412" t="s">
        <v>197</v>
      </c>
      <c r="HT223" s="412" t="s">
        <v>197</v>
      </c>
      <c r="HU223" s="411">
        <v>64.900000000000006</v>
      </c>
      <c r="HV223" s="411">
        <v>106.6</v>
      </c>
      <c r="HW223" s="411">
        <v>104.3</v>
      </c>
      <c r="HX223" s="412" t="s">
        <v>197</v>
      </c>
      <c r="HY223" s="412" t="s">
        <v>197</v>
      </c>
      <c r="HZ223" s="412" t="s">
        <v>197</v>
      </c>
      <c r="IA223" s="412" t="s">
        <v>197</v>
      </c>
      <c r="IB223" s="412" t="s">
        <v>197</v>
      </c>
      <c r="IC223" s="412" t="s">
        <v>197</v>
      </c>
      <c r="ID223" s="411">
        <v>66.7</v>
      </c>
      <c r="IE223" s="412" t="s">
        <v>197</v>
      </c>
      <c r="IF223" s="412" t="s">
        <v>197</v>
      </c>
      <c r="IG223" s="412" t="s">
        <v>197</v>
      </c>
      <c r="IH223" s="411">
        <v>85.2</v>
      </c>
      <c r="II223" s="412" t="s">
        <v>197</v>
      </c>
      <c r="IJ223" s="412" t="s">
        <v>197</v>
      </c>
      <c r="IK223" s="412" t="s">
        <v>197</v>
      </c>
      <c r="IL223" s="412" t="s">
        <v>197</v>
      </c>
      <c r="IM223" s="412" t="s">
        <v>197</v>
      </c>
      <c r="IN223" s="412" t="s">
        <v>197</v>
      </c>
      <c r="IO223" s="412" t="s">
        <v>197</v>
      </c>
      <c r="IP223" s="412" t="s">
        <v>197</v>
      </c>
      <c r="IQ223" s="412" t="s">
        <v>197</v>
      </c>
      <c r="IR223" s="411">
        <v>49.2</v>
      </c>
      <c r="IS223" s="411">
        <v>75.3</v>
      </c>
      <c r="IT223" s="411">
        <v>65.599999999999994</v>
      </c>
      <c r="IU223" s="412" t="s">
        <v>197</v>
      </c>
      <c r="IV223" s="412" t="s">
        <v>197</v>
      </c>
      <c r="IW223" s="412" t="s">
        <v>197</v>
      </c>
      <c r="IX223" s="412" t="s">
        <v>197</v>
      </c>
      <c r="IY223" s="412" t="s">
        <v>197</v>
      </c>
      <c r="IZ223" s="412" t="s">
        <v>197</v>
      </c>
      <c r="JA223" s="412" t="s">
        <v>197</v>
      </c>
      <c r="JB223" s="412" t="s">
        <v>197</v>
      </c>
      <c r="JC223" s="411">
        <v>139.19999999999999</v>
      </c>
      <c r="JD223" s="411">
        <v>108.9</v>
      </c>
      <c r="JE223" s="411">
        <v>115.8</v>
      </c>
      <c r="JF223" s="48" t="s">
        <v>87</v>
      </c>
      <c r="JG223" s="48" t="s">
        <v>87</v>
      </c>
      <c r="JH223" s="48" t="s">
        <v>87</v>
      </c>
      <c r="JI223" s="48">
        <v>89.2</v>
      </c>
      <c r="JJ223" s="48">
        <v>127</v>
      </c>
      <c r="JK223" s="48">
        <v>57.7</v>
      </c>
      <c r="JL223" s="48">
        <v>86.1</v>
      </c>
      <c r="JM223" s="48">
        <v>88.6</v>
      </c>
      <c r="JN223" s="48">
        <v>87.9</v>
      </c>
      <c r="JO223" s="48">
        <v>158.4</v>
      </c>
    </row>
    <row r="224" spans="1:275">
      <c r="A224" s="45"/>
      <c r="B224" s="46" t="s">
        <v>1940</v>
      </c>
      <c r="C224" s="300" t="s">
        <v>1437</v>
      </c>
      <c r="D224" s="46" t="s">
        <v>130</v>
      </c>
      <c r="E224" s="300" t="s">
        <v>131</v>
      </c>
      <c r="F224" s="47" t="s">
        <v>197</v>
      </c>
      <c r="G224" s="47" t="s">
        <v>197</v>
      </c>
      <c r="H224" s="411">
        <v>105.5</v>
      </c>
      <c r="I224" s="411">
        <v>101.3</v>
      </c>
      <c r="J224" s="411">
        <v>80.099999999999994</v>
      </c>
      <c r="K224" s="411">
        <v>69.5</v>
      </c>
      <c r="L224" s="411">
        <v>116.2</v>
      </c>
      <c r="M224" s="411">
        <v>64.099999999999994</v>
      </c>
      <c r="N224" s="411">
        <v>148.5</v>
      </c>
      <c r="O224" s="412" t="s">
        <v>197</v>
      </c>
      <c r="P224" s="411">
        <v>80.7</v>
      </c>
      <c r="Q224" s="411">
        <v>229.3</v>
      </c>
      <c r="R224" s="411">
        <v>93.1</v>
      </c>
      <c r="S224" s="411">
        <v>120.3</v>
      </c>
      <c r="T224" s="411">
        <v>88.5</v>
      </c>
      <c r="U224" s="411">
        <v>58.4</v>
      </c>
      <c r="V224" s="412" t="s">
        <v>197</v>
      </c>
      <c r="W224" s="412" t="s">
        <v>197</v>
      </c>
      <c r="X224" s="412" t="s">
        <v>197</v>
      </c>
      <c r="Y224" s="412" t="s">
        <v>197</v>
      </c>
      <c r="Z224" s="411">
        <v>73.8</v>
      </c>
      <c r="AA224" s="411">
        <v>122.9</v>
      </c>
      <c r="AB224" s="411">
        <v>129.6</v>
      </c>
      <c r="AC224" s="412" t="s">
        <v>197</v>
      </c>
      <c r="AD224" s="412" t="s">
        <v>197</v>
      </c>
      <c r="AE224" s="411">
        <v>64.099999999999994</v>
      </c>
      <c r="AF224" s="411">
        <v>108.1</v>
      </c>
      <c r="AG224" s="412" t="s">
        <v>197</v>
      </c>
      <c r="AH224" s="411">
        <v>136.69999999999999</v>
      </c>
      <c r="AI224" s="412" t="s">
        <v>197</v>
      </c>
      <c r="AJ224" s="412" t="s">
        <v>197</v>
      </c>
      <c r="AK224" s="412" t="s">
        <v>197</v>
      </c>
      <c r="AL224" s="412" t="s">
        <v>197</v>
      </c>
      <c r="AM224" s="412" t="s">
        <v>197</v>
      </c>
      <c r="AN224" s="412" t="s">
        <v>197</v>
      </c>
      <c r="AO224" s="412" t="s">
        <v>197</v>
      </c>
      <c r="AP224" s="412" t="s">
        <v>197</v>
      </c>
      <c r="AQ224" s="412" t="s">
        <v>197</v>
      </c>
      <c r="AR224" s="411">
        <v>69</v>
      </c>
      <c r="AS224" s="412" t="s">
        <v>197</v>
      </c>
      <c r="AT224" s="411">
        <v>144.4</v>
      </c>
      <c r="AU224" s="412" t="s">
        <v>197</v>
      </c>
      <c r="AV224" s="411">
        <v>186.3</v>
      </c>
      <c r="AW224" s="412" t="s">
        <v>197</v>
      </c>
      <c r="AX224" s="411">
        <v>103.1</v>
      </c>
      <c r="AY224" s="412" t="s">
        <v>197</v>
      </c>
      <c r="AZ224" s="411">
        <v>71.8</v>
      </c>
      <c r="BA224" s="411">
        <v>112.1</v>
      </c>
      <c r="BB224" s="411">
        <v>110.3</v>
      </c>
      <c r="BC224" s="411">
        <v>91.5</v>
      </c>
      <c r="BD224" s="411">
        <v>106.9</v>
      </c>
      <c r="BE224" s="411">
        <v>103.5</v>
      </c>
      <c r="BF224" s="411">
        <v>131.5</v>
      </c>
      <c r="BG224" s="411">
        <v>125.1</v>
      </c>
      <c r="BH224" s="411">
        <v>125.6</v>
      </c>
      <c r="BI224" s="411">
        <v>72.900000000000006</v>
      </c>
      <c r="BJ224" s="411">
        <v>93.6</v>
      </c>
      <c r="BK224" s="411">
        <v>83</v>
      </c>
      <c r="BL224" s="411">
        <v>108.4</v>
      </c>
      <c r="BM224" s="411">
        <v>253</v>
      </c>
      <c r="BN224" s="411">
        <v>214.3</v>
      </c>
      <c r="BO224" s="412" t="s">
        <v>197</v>
      </c>
      <c r="BP224" s="412" t="s">
        <v>197</v>
      </c>
      <c r="BQ224" s="412" t="s">
        <v>197</v>
      </c>
      <c r="BR224" s="411">
        <v>189.9</v>
      </c>
      <c r="BS224" s="411">
        <v>144.1</v>
      </c>
      <c r="BT224" s="411">
        <v>165</v>
      </c>
      <c r="BU224" s="412" t="s">
        <v>197</v>
      </c>
      <c r="BV224" s="412" t="s">
        <v>197</v>
      </c>
      <c r="BW224" s="412" t="s">
        <v>197</v>
      </c>
      <c r="BX224" s="411">
        <v>356.1</v>
      </c>
      <c r="BY224" s="411">
        <v>166.4</v>
      </c>
      <c r="BZ224" s="411">
        <v>287.89999999999998</v>
      </c>
      <c r="CA224" s="411">
        <v>62.6</v>
      </c>
      <c r="CB224" s="411">
        <v>58.8</v>
      </c>
      <c r="CC224" s="411">
        <v>60.3</v>
      </c>
      <c r="CD224" s="411">
        <v>92.1</v>
      </c>
      <c r="CE224" s="411">
        <v>79.5</v>
      </c>
      <c r="CF224" s="411">
        <v>85.6</v>
      </c>
      <c r="CG224" s="412" t="s">
        <v>197</v>
      </c>
      <c r="CH224" s="412" t="s">
        <v>197</v>
      </c>
      <c r="CI224" s="412" t="s">
        <v>197</v>
      </c>
      <c r="CJ224" s="411">
        <v>88</v>
      </c>
      <c r="CK224" s="411">
        <v>69.5</v>
      </c>
      <c r="CL224" s="411">
        <v>77</v>
      </c>
      <c r="CM224" s="412" t="s">
        <v>197</v>
      </c>
      <c r="CN224" s="412" t="s">
        <v>197</v>
      </c>
      <c r="CO224" s="412" t="s">
        <v>197</v>
      </c>
      <c r="CP224" s="412" t="s">
        <v>197</v>
      </c>
      <c r="CQ224" s="412" t="s">
        <v>197</v>
      </c>
      <c r="CR224" s="412" t="s">
        <v>197</v>
      </c>
      <c r="CS224" s="412" t="s">
        <v>197</v>
      </c>
      <c r="CT224" s="411">
        <v>460.1</v>
      </c>
      <c r="CU224" s="411">
        <v>327</v>
      </c>
      <c r="CV224" s="411">
        <v>383</v>
      </c>
      <c r="CW224" s="411">
        <v>240.3</v>
      </c>
      <c r="CX224" s="411">
        <v>145.4</v>
      </c>
      <c r="CY224" s="411">
        <v>186.4</v>
      </c>
      <c r="CZ224" s="412" t="s">
        <v>197</v>
      </c>
      <c r="DA224" s="412" t="s">
        <v>197</v>
      </c>
      <c r="DB224" s="412" t="s">
        <v>197</v>
      </c>
      <c r="DC224" s="412" t="s">
        <v>197</v>
      </c>
      <c r="DD224" s="411">
        <v>358.9</v>
      </c>
      <c r="DE224" s="411">
        <v>183.8</v>
      </c>
      <c r="DF224" s="411">
        <v>292.89999999999998</v>
      </c>
      <c r="DG224" s="411">
        <v>67</v>
      </c>
      <c r="DH224" s="411">
        <v>49.2</v>
      </c>
      <c r="DI224" s="411">
        <v>55.3</v>
      </c>
      <c r="DJ224" s="412" t="s">
        <v>197</v>
      </c>
      <c r="DK224" s="412" t="s">
        <v>197</v>
      </c>
      <c r="DL224" s="412" t="s">
        <v>197</v>
      </c>
      <c r="DM224" s="411">
        <v>86.3</v>
      </c>
      <c r="DN224" s="411">
        <v>72</v>
      </c>
      <c r="DO224" s="411">
        <v>77.3</v>
      </c>
      <c r="DP224" s="412" t="s">
        <v>197</v>
      </c>
      <c r="DQ224" s="412" t="s">
        <v>197</v>
      </c>
      <c r="DR224" s="412" t="s">
        <v>197</v>
      </c>
      <c r="DS224" s="412" t="s">
        <v>197</v>
      </c>
      <c r="DT224" s="412" t="s">
        <v>197</v>
      </c>
      <c r="DU224" s="412" t="s">
        <v>197</v>
      </c>
      <c r="DV224" s="412" t="s">
        <v>197</v>
      </c>
      <c r="DW224" s="412" t="s">
        <v>197</v>
      </c>
      <c r="DX224" s="412" t="s">
        <v>197</v>
      </c>
      <c r="DY224" s="411">
        <v>329.8</v>
      </c>
      <c r="DZ224" s="411">
        <v>135.69999999999999</v>
      </c>
      <c r="EA224" s="411">
        <v>244.7</v>
      </c>
      <c r="EB224" s="411">
        <v>84.1</v>
      </c>
      <c r="EC224" s="411">
        <v>168.3</v>
      </c>
      <c r="ED224" s="411">
        <v>145.4</v>
      </c>
      <c r="EE224" s="412" t="s">
        <v>197</v>
      </c>
      <c r="EF224" s="412" t="s">
        <v>197</v>
      </c>
      <c r="EG224" s="412" t="s">
        <v>197</v>
      </c>
      <c r="EH224" s="412" t="s">
        <v>197</v>
      </c>
      <c r="EI224" s="411">
        <v>427</v>
      </c>
      <c r="EJ224" s="411">
        <v>278.7</v>
      </c>
      <c r="EK224" s="411">
        <v>330.7</v>
      </c>
      <c r="EL224" s="412" t="s">
        <v>197</v>
      </c>
      <c r="EM224" s="412" t="s">
        <v>197</v>
      </c>
      <c r="EN224" s="412" t="s">
        <v>197</v>
      </c>
      <c r="EO224" s="412" t="s">
        <v>197</v>
      </c>
      <c r="EP224" s="412" t="s">
        <v>197</v>
      </c>
      <c r="EQ224" s="412" t="s">
        <v>197</v>
      </c>
      <c r="ER224" s="412" t="s">
        <v>197</v>
      </c>
      <c r="ES224" s="412" t="s">
        <v>197</v>
      </c>
      <c r="ET224" s="411">
        <v>128.19999999999999</v>
      </c>
      <c r="EU224" s="412" t="s">
        <v>197</v>
      </c>
      <c r="EV224" s="411">
        <v>110.4</v>
      </c>
      <c r="EW224" s="411">
        <v>118</v>
      </c>
      <c r="EX224" s="411">
        <v>115.6</v>
      </c>
      <c r="EY224" s="412" t="s">
        <v>197</v>
      </c>
      <c r="EZ224" s="411">
        <v>20</v>
      </c>
      <c r="FA224" s="411">
        <v>87.6</v>
      </c>
      <c r="FB224" s="411">
        <v>61.1</v>
      </c>
      <c r="FC224" s="412" t="s">
        <v>197</v>
      </c>
      <c r="FD224" s="411">
        <v>67</v>
      </c>
      <c r="FE224" s="411">
        <v>82</v>
      </c>
      <c r="FF224" s="411">
        <v>75.7</v>
      </c>
      <c r="FG224" s="412" t="s">
        <v>197</v>
      </c>
      <c r="FH224" s="412" t="s">
        <v>197</v>
      </c>
      <c r="FI224" s="412" t="s">
        <v>197</v>
      </c>
      <c r="FJ224" s="411">
        <v>409.8</v>
      </c>
      <c r="FK224" s="411">
        <v>30</v>
      </c>
      <c r="FL224" s="411">
        <v>198.8</v>
      </c>
      <c r="FM224" s="411">
        <v>128.69999999999999</v>
      </c>
      <c r="FN224" s="411">
        <v>114.3</v>
      </c>
      <c r="FO224" s="411">
        <v>122.6</v>
      </c>
      <c r="FP224" s="411">
        <v>23.1</v>
      </c>
      <c r="FQ224" s="411">
        <v>90.1</v>
      </c>
      <c r="FR224" s="411">
        <v>66.900000000000006</v>
      </c>
      <c r="FS224" s="411">
        <v>137.4</v>
      </c>
      <c r="FT224" s="411">
        <v>121</v>
      </c>
      <c r="FU224" s="411">
        <v>131.19999999999999</v>
      </c>
      <c r="FV224" s="411">
        <v>107.3</v>
      </c>
      <c r="FW224" s="411">
        <v>105.7</v>
      </c>
      <c r="FX224" s="411">
        <v>71.599999999999994</v>
      </c>
      <c r="FY224" s="411">
        <v>133</v>
      </c>
      <c r="FZ224" s="411">
        <v>132.4</v>
      </c>
      <c r="GA224" s="411">
        <v>110.6</v>
      </c>
      <c r="GB224" s="411">
        <v>86.4</v>
      </c>
      <c r="GC224" s="411">
        <v>91</v>
      </c>
      <c r="GD224" s="412" t="s">
        <v>197</v>
      </c>
      <c r="GE224" s="412" t="s">
        <v>197</v>
      </c>
      <c r="GF224" s="412" t="s">
        <v>197</v>
      </c>
      <c r="GG224" s="411">
        <v>140.6</v>
      </c>
      <c r="GH224" s="411">
        <v>154.4</v>
      </c>
      <c r="GI224" s="411">
        <v>154.30000000000001</v>
      </c>
      <c r="GJ224" s="412" t="s">
        <v>197</v>
      </c>
      <c r="GK224" s="412" t="s">
        <v>197</v>
      </c>
      <c r="GL224" s="412" t="s">
        <v>197</v>
      </c>
      <c r="GM224" s="411">
        <v>625.9</v>
      </c>
      <c r="GN224" s="411">
        <v>129.1</v>
      </c>
      <c r="GO224" s="411">
        <v>307</v>
      </c>
      <c r="GP224" s="411">
        <v>408.9</v>
      </c>
      <c r="GQ224" s="411">
        <v>64.599999999999994</v>
      </c>
      <c r="GR224" s="411">
        <v>187.5</v>
      </c>
      <c r="GS224" s="411">
        <v>51.5</v>
      </c>
      <c r="GT224" s="411">
        <v>69.5</v>
      </c>
      <c r="GU224" s="411">
        <v>65.900000000000006</v>
      </c>
      <c r="GV224" s="412" t="s">
        <v>197</v>
      </c>
      <c r="GW224" s="412" t="s">
        <v>197</v>
      </c>
      <c r="GX224" s="412" t="s">
        <v>197</v>
      </c>
      <c r="GY224" s="411">
        <v>111</v>
      </c>
      <c r="GZ224" s="411">
        <v>158.1</v>
      </c>
      <c r="HA224" s="411">
        <v>135.1</v>
      </c>
      <c r="HB224" s="411">
        <v>100.1</v>
      </c>
      <c r="HC224" s="411">
        <v>87.2</v>
      </c>
      <c r="HD224" s="411">
        <v>91.1</v>
      </c>
      <c r="HE224" s="411">
        <v>162.6</v>
      </c>
      <c r="HF224" s="411">
        <v>169</v>
      </c>
      <c r="HG224" s="411">
        <v>168.7</v>
      </c>
      <c r="HH224" s="412" t="s">
        <v>197</v>
      </c>
      <c r="HI224" s="412" t="s">
        <v>197</v>
      </c>
      <c r="HJ224" s="412" t="s">
        <v>197</v>
      </c>
      <c r="HK224" s="412" t="s">
        <v>197</v>
      </c>
      <c r="HL224" s="412" t="s">
        <v>197</v>
      </c>
      <c r="HM224" s="412" t="s">
        <v>197</v>
      </c>
      <c r="HN224" s="412" t="s">
        <v>197</v>
      </c>
      <c r="HO224" s="412" t="s">
        <v>197</v>
      </c>
      <c r="HP224" s="412" t="s">
        <v>197</v>
      </c>
      <c r="HQ224" s="412" t="s">
        <v>197</v>
      </c>
      <c r="HR224" s="412" t="s">
        <v>197</v>
      </c>
      <c r="HS224" s="412" t="s">
        <v>197</v>
      </c>
      <c r="HT224" s="412" t="s">
        <v>197</v>
      </c>
      <c r="HU224" s="411">
        <v>111.4</v>
      </c>
      <c r="HV224" s="411">
        <v>111.9</v>
      </c>
      <c r="HW224" s="411">
        <v>111.8</v>
      </c>
      <c r="HX224" s="412" t="s">
        <v>197</v>
      </c>
      <c r="HY224" s="412" t="s">
        <v>197</v>
      </c>
      <c r="HZ224" s="411">
        <v>28.8</v>
      </c>
      <c r="IA224" s="412" t="s">
        <v>197</v>
      </c>
      <c r="IB224" s="412" t="s">
        <v>197</v>
      </c>
      <c r="IC224" s="412" t="s">
        <v>197</v>
      </c>
      <c r="ID224" s="411">
        <v>82.9</v>
      </c>
      <c r="IE224" s="412" t="s">
        <v>197</v>
      </c>
      <c r="IF224" s="412" t="s">
        <v>197</v>
      </c>
      <c r="IG224" s="412" t="s">
        <v>197</v>
      </c>
      <c r="IH224" s="411">
        <v>74.599999999999994</v>
      </c>
      <c r="II224" s="412" t="s">
        <v>197</v>
      </c>
      <c r="IJ224" s="412" t="s">
        <v>197</v>
      </c>
      <c r="IK224" s="412" t="s">
        <v>197</v>
      </c>
      <c r="IL224" s="412" t="s">
        <v>197</v>
      </c>
      <c r="IM224" s="412" t="s">
        <v>197</v>
      </c>
      <c r="IN224" s="412" t="s">
        <v>197</v>
      </c>
      <c r="IO224" s="412" t="s">
        <v>197</v>
      </c>
      <c r="IP224" s="412" t="s">
        <v>197</v>
      </c>
      <c r="IQ224" s="411">
        <v>125.4</v>
      </c>
      <c r="IR224" s="411">
        <v>78.900000000000006</v>
      </c>
      <c r="IS224" s="411">
        <v>53.8</v>
      </c>
      <c r="IT224" s="411">
        <v>63.1</v>
      </c>
      <c r="IU224" s="411">
        <v>6.8</v>
      </c>
      <c r="IV224" s="411">
        <v>15.2</v>
      </c>
      <c r="IW224" s="411">
        <v>13.5</v>
      </c>
      <c r="IX224" s="412" t="s">
        <v>197</v>
      </c>
      <c r="IY224" s="412" t="s">
        <v>197</v>
      </c>
      <c r="IZ224" s="412" t="s">
        <v>197</v>
      </c>
      <c r="JA224" s="412" t="s">
        <v>197</v>
      </c>
      <c r="JB224" s="412" t="s">
        <v>197</v>
      </c>
      <c r="JC224" s="411">
        <v>3.6</v>
      </c>
      <c r="JD224" s="411">
        <v>45.5</v>
      </c>
      <c r="JE224" s="411">
        <v>36</v>
      </c>
      <c r="JF224" s="49" t="s">
        <v>87</v>
      </c>
      <c r="JG224" s="49" t="s">
        <v>87</v>
      </c>
      <c r="JH224" s="49">
        <v>43.9</v>
      </c>
      <c r="JI224" s="49">
        <v>104.9</v>
      </c>
      <c r="JJ224" s="49">
        <v>113</v>
      </c>
      <c r="JK224" s="49">
        <v>87.4</v>
      </c>
      <c r="JL224" s="49">
        <v>73</v>
      </c>
      <c r="JM224" s="49">
        <v>85.3</v>
      </c>
      <c r="JN224" s="49">
        <v>86.7</v>
      </c>
      <c r="JO224" s="49">
        <v>62.8</v>
      </c>
    </row>
    <row r="225" spans="1:275">
      <c r="A225" s="45"/>
      <c r="B225" s="46" t="s">
        <v>1941</v>
      </c>
      <c r="C225" s="300" t="s">
        <v>1438</v>
      </c>
      <c r="D225" s="46" t="s">
        <v>130</v>
      </c>
      <c r="E225" s="300" t="s">
        <v>131</v>
      </c>
      <c r="F225" s="47" t="s">
        <v>197</v>
      </c>
      <c r="G225" s="47" t="s">
        <v>197</v>
      </c>
      <c r="H225" s="411">
        <v>106.4</v>
      </c>
      <c r="I225" s="411">
        <v>114.1</v>
      </c>
      <c r="J225" s="411">
        <v>100.2</v>
      </c>
      <c r="K225" s="412" t="s">
        <v>197</v>
      </c>
      <c r="L225" s="412" t="s">
        <v>197</v>
      </c>
      <c r="M225" s="412" t="s">
        <v>197</v>
      </c>
      <c r="N225" s="412" t="s">
        <v>197</v>
      </c>
      <c r="O225" s="412" t="s">
        <v>197</v>
      </c>
      <c r="P225" s="412" t="s">
        <v>197</v>
      </c>
      <c r="Q225" s="412" t="s">
        <v>197</v>
      </c>
      <c r="R225" s="412" t="s">
        <v>197</v>
      </c>
      <c r="S225" s="412" t="s">
        <v>197</v>
      </c>
      <c r="T225" s="412" t="s">
        <v>197</v>
      </c>
      <c r="U225" s="412" t="s">
        <v>197</v>
      </c>
      <c r="V225" s="412" t="s">
        <v>197</v>
      </c>
      <c r="W225" s="412" t="s">
        <v>197</v>
      </c>
      <c r="X225" s="412" t="s">
        <v>197</v>
      </c>
      <c r="Y225" s="412" t="s">
        <v>197</v>
      </c>
      <c r="Z225" s="412" t="s">
        <v>197</v>
      </c>
      <c r="AA225" s="412" t="s">
        <v>197</v>
      </c>
      <c r="AB225" s="412" t="s">
        <v>197</v>
      </c>
      <c r="AC225" s="412" t="s">
        <v>197</v>
      </c>
      <c r="AD225" s="412" t="s">
        <v>197</v>
      </c>
      <c r="AE225" s="412" t="s">
        <v>197</v>
      </c>
      <c r="AF225" s="412" t="s">
        <v>197</v>
      </c>
      <c r="AG225" s="412" t="s">
        <v>197</v>
      </c>
      <c r="AH225" s="412" t="s">
        <v>197</v>
      </c>
      <c r="AI225" s="412" t="s">
        <v>197</v>
      </c>
      <c r="AJ225" s="412" t="s">
        <v>197</v>
      </c>
      <c r="AK225" s="412" t="s">
        <v>197</v>
      </c>
      <c r="AL225" s="412" t="s">
        <v>197</v>
      </c>
      <c r="AM225" s="412" t="s">
        <v>197</v>
      </c>
      <c r="AN225" s="412" t="s">
        <v>197</v>
      </c>
      <c r="AO225" s="412" t="s">
        <v>197</v>
      </c>
      <c r="AP225" s="412" t="s">
        <v>197</v>
      </c>
      <c r="AQ225" s="412" t="s">
        <v>197</v>
      </c>
      <c r="AR225" s="412" t="s">
        <v>197</v>
      </c>
      <c r="AS225" s="412" t="s">
        <v>197</v>
      </c>
      <c r="AT225" s="412" t="s">
        <v>197</v>
      </c>
      <c r="AU225" s="412" t="s">
        <v>197</v>
      </c>
      <c r="AV225" s="412" t="s">
        <v>197</v>
      </c>
      <c r="AW225" s="412" t="s">
        <v>197</v>
      </c>
      <c r="AX225" s="412" t="s">
        <v>197</v>
      </c>
      <c r="AY225" s="412" t="s">
        <v>197</v>
      </c>
      <c r="AZ225" s="411">
        <v>37.700000000000003</v>
      </c>
      <c r="BA225" s="411">
        <v>37.200000000000003</v>
      </c>
      <c r="BB225" s="411">
        <v>37.200000000000003</v>
      </c>
      <c r="BC225" s="411">
        <v>32.1</v>
      </c>
      <c r="BD225" s="411">
        <v>36.4</v>
      </c>
      <c r="BE225" s="411">
        <v>35.4</v>
      </c>
      <c r="BF225" s="411">
        <v>44.7</v>
      </c>
      <c r="BG225" s="411">
        <v>47</v>
      </c>
      <c r="BH225" s="411">
        <v>46.8</v>
      </c>
      <c r="BI225" s="412" t="s">
        <v>197</v>
      </c>
      <c r="BJ225" s="412" t="s">
        <v>197</v>
      </c>
      <c r="BK225" s="412" t="s">
        <v>197</v>
      </c>
      <c r="BL225" s="412" t="s">
        <v>197</v>
      </c>
      <c r="BM225" s="412" t="s">
        <v>197</v>
      </c>
      <c r="BN225" s="412" t="s">
        <v>197</v>
      </c>
      <c r="BO225" s="412" t="s">
        <v>197</v>
      </c>
      <c r="BP225" s="412" t="s">
        <v>197</v>
      </c>
      <c r="BQ225" s="412" t="s">
        <v>197</v>
      </c>
      <c r="BR225" s="412" t="s">
        <v>197</v>
      </c>
      <c r="BS225" s="412" t="s">
        <v>197</v>
      </c>
      <c r="BT225" s="412" t="s">
        <v>197</v>
      </c>
      <c r="BU225" s="412" t="s">
        <v>197</v>
      </c>
      <c r="BV225" s="412" t="s">
        <v>197</v>
      </c>
      <c r="BW225" s="412" t="s">
        <v>197</v>
      </c>
      <c r="BX225" s="412" t="s">
        <v>197</v>
      </c>
      <c r="BY225" s="412" t="s">
        <v>197</v>
      </c>
      <c r="BZ225" s="412" t="s">
        <v>197</v>
      </c>
      <c r="CA225" s="412" t="s">
        <v>197</v>
      </c>
      <c r="CB225" s="412" t="s">
        <v>197</v>
      </c>
      <c r="CC225" s="412" t="s">
        <v>197</v>
      </c>
      <c r="CD225" s="412" t="s">
        <v>197</v>
      </c>
      <c r="CE225" s="412" t="s">
        <v>197</v>
      </c>
      <c r="CF225" s="412" t="s">
        <v>197</v>
      </c>
      <c r="CG225" s="412" t="s">
        <v>197</v>
      </c>
      <c r="CH225" s="412" t="s">
        <v>197</v>
      </c>
      <c r="CI225" s="412" t="s">
        <v>197</v>
      </c>
      <c r="CJ225" s="412" t="s">
        <v>197</v>
      </c>
      <c r="CK225" s="412" t="s">
        <v>197</v>
      </c>
      <c r="CL225" s="412" t="s">
        <v>197</v>
      </c>
      <c r="CM225" s="412" t="s">
        <v>197</v>
      </c>
      <c r="CN225" s="412" t="s">
        <v>197</v>
      </c>
      <c r="CO225" s="412" t="s">
        <v>197</v>
      </c>
      <c r="CP225" s="412" t="s">
        <v>197</v>
      </c>
      <c r="CQ225" s="412" t="s">
        <v>197</v>
      </c>
      <c r="CR225" s="412" t="s">
        <v>197</v>
      </c>
      <c r="CS225" s="412" t="s">
        <v>197</v>
      </c>
      <c r="CT225" s="412" t="s">
        <v>197</v>
      </c>
      <c r="CU225" s="412" t="s">
        <v>197</v>
      </c>
      <c r="CV225" s="412" t="s">
        <v>197</v>
      </c>
      <c r="CW225" s="412" t="s">
        <v>197</v>
      </c>
      <c r="CX225" s="412" t="s">
        <v>197</v>
      </c>
      <c r="CY225" s="412" t="s">
        <v>197</v>
      </c>
      <c r="CZ225" s="412" t="s">
        <v>197</v>
      </c>
      <c r="DA225" s="412" t="s">
        <v>197</v>
      </c>
      <c r="DB225" s="412" t="s">
        <v>197</v>
      </c>
      <c r="DC225" s="412" t="s">
        <v>197</v>
      </c>
      <c r="DD225" s="412" t="s">
        <v>197</v>
      </c>
      <c r="DE225" s="412" t="s">
        <v>197</v>
      </c>
      <c r="DF225" s="412" t="s">
        <v>197</v>
      </c>
      <c r="DG225" s="412" t="s">
        <v>197</v>
      </c>
      <c r="DH225" s="412" t="s">
        <v>197</v>
      </c>
      <c r="DI225" s="412" t="s">
        <v>197</v>
      </c>
      <c r="DJ225" s="412" t="s">
        <v>197</v>
      </c>
      <c r="DK225" s="412" t="s">
        <v>197</v>
      </c>
      <c r="DL225" s="412" t="s">
        <v>197</v>
      </c>
      <c r="DM225" s="412" t="s">
        <v>197</v>
      </c>
      <c r="DN225" s="412" t="s">
        <v>197</v>
      </c>
      <c r="DO225" s="412" t="s">
        <v>197</v>
      </c>
      <c r="DP225" s="412" t="s">
        <v>197</v>
      </c>
      <c r="DQ225" s="412" t="s">
        <v>197</v>
      </c>
      <c r="DR225" s="412" t="s">
        <v>197</v>
      </c>
      <c r="DS225" s="412" t="s">
        <v>197</v>
      </c>
      <c r="DT225" s="412" t="s">
        <v>197</v>
      </c>
      <c r="DU225" s="412" t="s">
        <v>197</v>
      </c>
      <c r="DV225" s="412" t="s">
        <v>197</v>
      </c>
      <c r="DW225" s="412" t="s">
        <v>197</v>
      </c>
      <c r="DX225" s="412" t="s">
        <v>197</v>
      </c>
      <c r="DY225" s="412" t="s">
        <v>197</v>
      </c>
      <c r="DZ225" s="412" t="s">
        <v>197</v>
      </c>
      <c r="EA225" s="412" t="s">
        <v>197</v>
      </c>
      <c r="EB225" s="412" t="s">
        <v>197</v>
      </c>
      <c r="EC225" s="412" t="s">
        <v>197</v>
      </c>
      <c r="ED225" s="412" t="s">
        <v>197</v>
      </c>
      <c r="EE225" s="412" t="s">
        <v>197</v>
      </c>
      <c r="EF225" s="412" t="s">
        <v>197</v>
      </c>
      <c r="EG225" s="412" t="s">
        <v>197</v>
      </c>
      <c r="EH225" s="412" t="s">
        <v>197</v>
      </c>
      <c r="EI225" s="412" t="s">
        <v>197</v>
      </c>
      <c r="EJ225" s="412" t="s">
        <v>197</v>
      </c>
      <c r="EK225" s="412" t="s">
        <v>197</v>
      </c>
      <c r="EL225" s="412" t="s">
        <v>197</v>
      </c>
      <c r="EM225" s="412" t="s">
        <v>197</v>
      </c>
      <c r="EN225" s="412" t="s">
        <v>197</v>
      </c>
      <c r="EO225" s="412" t="s">
        <v>197</v>
      </c>
      <c r="EP225" s="412" t="s">
        <v>197</v>
      </c>
      <c r="EQ225" s="412" t="s">
        <v>197</v>
      </c>
      <c r="ER225" s="412" t="s">
        <v>197</v>
      </c>
      <c r="ES225" s="412" t="s">
        <v>197</v>
      </c>
      <c r="ET225" s="412" t="s">
        <v>197</v>
      </c>
      <c r="EU225" s="412" t="s">
        <v>197</v>
      </c>
      <c r="EV225" s="411">
        <v>75.400000000000006</v>
      </c>
      <c r="EW225" s="411">
        <v>62.9</v>
      </c>
      <c r="EX225" s="411">
        <v>66.900000000000006</v>
      </c>
      <c r="EY225" s="412" t="s">
        <v>197</v>
      </c>
      <c r="EZ225" s="412" t="s">
        <v>197</v>
      </c>
      <c r="FA225" s="412" t="s">
        <v>197</v>
      </c>
      <c r="FB225" s="412" t="s">
        <v>197</v>
      </c>
      <c r="FC225" s="412" t="s">
        <v>197</v>
      </c>
      <c r="FD225" s="412" t="s">
        <v>197</v>
      </c>
      <c r="FE225" s="412" t="s">
        <v>197</v>
      </c>
      <c r="FF225" s="412" t="s">
        <v>197</v>
      </c>
      <c r="FG225" s="412" t="s">
        <v>197</v>
      </c>
      <c r="FH225" s="412" t="s">
        <v>197</v>
      </c>
      <c r="FI225" s="412" t="s">
        <v>197</v>
      </c>
      <c r="FJ225" s="412" t="s">
        <v>197</v>
      </c>
      <c r="FK225" s="412" t="s">
        <v>197</v>
      </c>
      <c r="FL225" s="412" t="s">
        <v>197</v>
      </c>
      <c r="FM225" s="412" t="s">
        <v>197</v>
      </c>
      <c r="FN225" s="412" t="s">
        <v>197</v>
      </c>
      <c r="FO225" s="412" t="s">
        <v>197</v>
      </c>
      <c r="FP225" s="412" t="s">
        <v>197</v>
      </c>
      <c r="FQ225" s="412" t="s">
        <v>197</v>
      </c>
      <c r="FR225" s="412" t="s">
        <v>197</v>
      </c>
      <c r="FS225" s="412" t="s">
        <v>197</v>
      </c>
      <c r="FT225" s="412" t="s">
        <v>197</v>
      </c>
      <c r="FU225" s="412" t="s">
        <v>197</v>
      </c>
      <c r="FV225" s="412" t="s">
        <v>197</v>
      </c>
      <c r="FW225" s="412" t="s">
        <v>197</v>
      </c>
      <c r="FX225" s="411">
        <v>54.5</v>
      </c>
      <c r="FY225" s="411">
        <v>42.7</v>
      </c>
      <c r="FZ225" s="411">
        <v>42.8</v>
      </c>
      <c r="GA225" s="411">
        <v>56.5</v>
      </c>
      <c r="GB225" s="411">
        <v>62.7</v>
      </c>
      <c r="GC225" s="411">
        <v>61.5</v>
      </c>
      <c r="GD225" s="412" t="s">
        <v>197</v>
      </c>
      <c r="GE225" s="412" t="s">
        <v>197</v>
      </c>
      <c r="GF225" s="412" t="s">
        <v>197</v>
      </c>
      <c r="GG225" s="412" t="s">
        <v>197</v>
      </c>
      <c r="GH225" s="412" t="s">
        <v>197</v>
      </c>
      <c r="GI225" s="412" t="s">
        <v>197</v>
      </c>
      <c r="GJ225" s="412" t="s">
        <v>197</v>
      </c>
      <c r="GK225" s="412" t="s">
        <v>197</v>
      </c>
      <c r="GL225" s="412" t="s">
        <v>197</v>
      </c>
      <c r="GM225" s="412" t="s">
        <v>197</v>
      </c>
      <c r="GN225" s="412" t="s">
        <v>197</v>
      </c>
      <c r="GO225" s="412" t="s">
        <v>197</v>
      </c>
      <c r="GP225" s="412" t="s">
        <v>197</v>
      </c>
      <c r="GQ225" s="412" t="s">
        <v>197</v>
      </c>
      <c r="GR225" s="412" t="s">
        <v>197</v>
      </c>
      <c r="GS225" s="412" t="s">
        <v>197</v>
      </c>
      <c r="GT225" s="412" t="s">
        <v>197</v>
      </c>
      <c r="GU225" s="412" t="s">
        <v>197</v>
      </c>
      <c r="GV225" s="412" t="s">
        <v>197</v>
      </c>
      <c r="GW225" s="412" t="s">
        <v>197</v>
      </c>
      <c r="GX225" s="412" t="s">
        <v>197</v>
      </c>
      <c r="GY225" s="412" t="s">
        <v>197</v>
      </c>
      <c r="GZ225" s="412" t="s">
        <v>197</v>
      </c>
      <c r="HA225" s="412" t="s">
        <v>197</v>
      </c>
      <c r="HB225" s="412" t="s">
        <v>197</v>
      </c>
      <c r="HC225" s="412" t="s">
        <v>197</v>
      </c>
      <c r="HD225" s="412" t="s">
        <v>197</v>
      </c>
      <c r="HE225" s="412" t="s">
        <v>197</v>
      </c>
      <c r="HF225" s="412" t="s">
        <v>197</v>
      </c>
      <c r="HG225" s="412" t="s">
        <v>197</v>
      </c>
      <c r="HH225" s="412" t="s">
        <v>197</v>
      </c>
      <c r="HI225" s="412" t="s">
        <v>197</v>
      </c>
      <c r="HJ225" s="412" t="s">
        <v>197</v>
      </c>
      <c r="HK225" s="412" t="s">
        <v>197</v>
      </c>
      <c r="HL225" s="412" t="s">
        <v>197</v>
      </c>
      <c r="HM225" s="412" t="s">
        <v>197</v>
      </c>
      <c r="HN225" s="412" t="s">
        <v>197</v>
      </c>
      <c r="HO225" s="412" t="s">
        <v>197</v>
      </c>
      <c r="HP225" s="412" t="s">
        <v>197</v>
      </c>
      <c r="HQ225" s="412" t="s">
        <v>197</v>
      </c>
      <c r="HR225" s="412" t="s">
        <v>197</v>
      </c>
      <c r="HS225" s="412" t="s">
        <v>197</v>
      </c>
      <c r="HT225" s="412" t="s">
        <v>197</v>
      </c>
      <c r="HU225" s="411">
        <v>8.5</v>
      </c>
      <c r="HV225" s="411">
        <v>40.5</v>
      </c>
      <c r="HW225" s="411">
        <v>38.4</v>
      </c>
      <c r="HX225" s="412" t="s">
        <v>197</v>
      </c>
      <c r="HY225" s="412" t="s">
        <v>197</v>
      </c>
      <c r="HZ225" s="412" t="s">
        <v>197</v>
      </c>
      <c r="IA225" s="412" t="s">
        <v>197</v>
      </c>
      <c r="IB225" s="412" t="s">
        <v>197</v>
      </c>
      <c r="IC225" s="412" t="s">
        <v>197</v>
      </c>
      <c r="ID225" s="411">
        <v>31.6</v>
      </c>
      <c r="IE225" s="412" t="s">
        <v>197</v>
      </c>
      <c r="IF225" s="412" t="s">
        <v>197</v>
      </c>
      <c r="IG225" s="412" t="s">
        <v>197</v>
      </c>
      <c r="IH225" s="411">
        <v>61.1</v>
      </c>
      <c r="II225" s="412" t="s">
        <v>197</v>
      </c>
      <c r="IJ225" s="412" t="s">
        <v>197</v>
      </c>
      <c r="IK225" s="412" t="s">
        <v>197</v>
      </c>
      <c r="IL225" s="412" t="s">
        <v>197</v>
      </c>
      <c r="IM225" s="412" t="s">
        <v>197</v>
      </c>
      <c r="IN225" s="412" t="s">
        <v>197</v>
      </c>
      <c r="IO225" s="412" t="s">
        <v>197</v>
      </c>
      <c r="IP225" s="412" t="s">
        <v>197</v>
      </c>
      <c r="IQ225" s="412" t="s">
        <v>197</v>
      </c>
      <c r="IR225" s="411">
        <v>70.599999999999994</v>
      </c>
      <c r="IS225" s="411">
        <v>48.2</v>
      </c>
      <c r="IT225" s="411">
        <v>56.6</v>
      </c>
      <c r="IU225" s="412" t="s">
        <v>197</v>
      </c>
      <c r="IV225" s="412" t="s">
        <v>197</v>
      </c>
      <c r="IW225" s="412" t="s">
        <v>197</v>
      </c>
      <c r="IX225" s="412" t="s">
        <v>197</v>
      </c>
      <c r="IY225" s="412" t="s">
        <v>197</v>
      </c>
      <c r="IZ225" s="412" t="s">
        <v>197</v>
      </c>
      <c r="JA225" s="412" t="s">
        <v>197</v>
      </c>
      <c r="JB225" s="412" t="s">
        <v>197</v>
      </c>
      <c r="JC225" s="412" t="s">
        <v>197</v>
      </c>
      <c r="JD225" s="412" t="s">
        <v>197</v>
      </c>
      <c r="JE225" s="412" t="s">
        <v>197</v>
      </c>
      <c r="JF225" s="49" t="s">
        <v>87</v>
      </c>
      <c r="JG225" s="49" t="s">
        <v>87</v>
      </c>
      <c r="JH225" s="49" t="s">
        <v>87</v>
      </c>
      <c r="JI225" s="49">
        <v>79</v>
      </c>
      <c r="JJ225" s="49">
        <v>66.7</v>
      </c>
      <c r="JK225" s="49">
        <v>54.5</v>
      </c>
      <c r="JL225" s="49">
        <v>34</v>
      </c>
      <c r="JM225" s="49">
        <v>43.9</v>
      </c>
      <c r="JN225" s="49">
        <v>63.8</v>
      </c>
      <c r="JO225" s="49" t="s">
        <v>87</v>
      </c>
    </row>
    <row r="226" spans="1:275">
      <c r="A226" s="45"/>
      <c r="B226" s="46" t="s">
        <v>1942</v>
      </c>
      <c r="C226" s="300" t="s">
        <v>1439</v>
      </c>
      <c r="D226" s="46" t="s">
        <v>132</v>
      </c>
      <c r="E226" s="300" t="s">
        <v>27</v>
      </c>
      <c r="F226" s="47" t="s">
        <v>197</v>
      </c>
      <c r="G226" s="47" t="s">
        <v>197</v>
      </c>
      <c r="H226" s="411">
        <v>149.19999999999999</v>
      </c>
      <c r="I226" s="411">
        <v>146.4</v>
      </c>
      <c r="J226" s="411">
        <v>142.30000000000001</v>
      </c>
      <c r="K226" s="411">
        <v>90.2</v>
      </c>
      <c r="L226" s="411">
        <v>177.4</v>
      </c>
      <c r="M226" s="411">
        <v>31.8</v>
      </c>
      <c r="N226" s="411">
        <v>191.5</v>
      </c>
      <c r="O226" s="411">
        <v>368.9</v>
      </c>
      <c r="P226" s="411">
        <v>10.1</v>
      </c>
      <c r="Q226" s="411">
        <v>288.3</v>
      </c>
      <c r="R226" s="411">
        <v>52.4</v>
      </c>
      <c r="S226" s="411">
        <v>153</v>
      </c>
      <c r="T226" s="411">
        <v>96.3</v>
      </c>
      <c r="U226" s="411">
        <v>192.5</v>
      </c>
      <c r="V226" s="412" t="s">
        <v>197</v>
      </c>
      <c r="W226" s="412" t="s">
        <v>197</v>
      </c>
      <c r="X226" s="412" t="s">
        <v>197</v>
      </c>
      <c r="Y226" s="412" t="s">
        <v>197</v>
      </c>
      <c r="Z226" s="411">
        <v>102.7</v>
      </c>
      <c r="AA226" s="411">
        <v>158.5</v>
      </c>
      <c r="AB226" s="411">
        <v>185.2</v>
      </c>
      <c r="AC226" s="412" t="s">
        <v>197</v>
      </c>
      <c r="AD226" s="412" t="s">
        <v>197</v>
      </c>
      <c r="AE226" s="411">
        <v>150</v>
      </c>
      <c r="AF226" s="411">
        <v>106.6</v>
      </c>
      <c r="AG226" s="411">
        <v>47</v>
      </c>
      <c r="AH226" s="411">
        <v>88.3</v>
      </c>
      <c r="AI226" s="411">
        <v>510</v>
      </c>
      <c r="AJ226" s="411">
        <v>166.3</v>
      </c>
      <c r="AK226" s="412" t="s">
        <v>197</v>
      </c>
      <c r="AL226" s="412" t="s">
        <v>197</v>
      </c>
      <c r="AM226" s="412" t="s">
        <v>197</v>
      </c>
      <c r="AN226" s="411">
        <v>89.4</v>
      </c>
      <c r="AO226" s="411">
        <v>251.8</v>
      </c>
      <c r="AP226" s="411">
        <v>250.2</v>
      </c>
      <c r="AQ226" s="411">
        <v>109.3</v>
      </c>
      <c r="AR226" s="411">
        <v>94.5</v>
      </c>
      <c r="AS226" s="412" t="s">
        <v>197</v>
      </c>
      <c r="AT226" s="411">
        <v>149.69999999999999</v>
      </c>
      <c r="AU226" s="412" t="s">
        <v>197</v>
      </c>
      <c r="AV226" s="411">
        <v>140</v>
      </c>
      <c r="AW226" s="411">
        <v>42.7</v>
      </c>
      <c r="AX226" s="411">
        <v>60.7</v>
      </c>
      <c r="AY226" s="412" t="s">
        <v>197</v>
      </c>
      <c r="AZ226" s="411">
        <v>195.6</v>
      </c>
      <c r="BA226" s="411">
        <v>144.69999999999999</v>
      </c>
      <c r="BB226" s="411">
        <v>147</v>
      </c>
      <c r="BC226" s="411">
        <v>143.69999999999999</v>
      </c>
      <c r="BD226" s="411">
        <v>147.19999999999999</v>
      </c>
      <c r="BE226" s="411">
        <v>146.4</v>
      </c>
      <c r="BF226" s="411">
        <v>110.2</v>
      </c>
      <c r="BG226" s="411">
        <v>137.6</v>
      </c>
      <c r="BH226" s="411">
        <v>135.69999999999999</v>
      </c>
      <c r="BI226" s="411">
        <v>122.4</v>
      </c>
      <c r="BJ226" s="411">
        <v>159.6</v>
      </c>
      <c r="BK226" s="411">
        <v>140.6</v>
      </c>
      <c r="BL226" s="411">
        <v>109.6</v>
      </c>
      <c r="BM226" s="411">
        <v>120.1</v>
      </c>
      <c r="BN226" s="411">
        <v>117.3</v>
      </c>
      <c r="BO226" s="412" t="s">
        <v>197</v>
      </c>
      <c r="BP226" s="412" t="s">
        <v>197</v>
      </c>
      <c r="BQ226" s="412" t="s">
        <v>197</v>
      </c>
      <c r="BR226" s="411">
        <v>152.4</v>
      </c>
      <c r="BS226" s="411">
        <v>148.30000000000001</v>
      </c>
      <c r="BT226" s="411">
        <v>150.19999999999999</v>
      </c>
      <c r="BU226" s="411">
        <v>86.4</v>
      </c>
      <c r="BV226" s="411">
        <v>62.6</v>
      </c>
      <c r="BW226" s="411">
        <v>70.2</v>
      </c>
      <c r="BX226" s="412" t="s">
        <v>197</v>
      </c>
      <c r="BY226" s="412" t="s">
        <v>197</v>
      </c>
      <c r="BZ226" s="412" t="s">
        <v>197</v>
      </c>
      <c r="CA226" s="411">
        <v>219.8</v>
      </c>
      <c r="CB226" s="411">
        <v>158.69999999999999</v>
      </c>
      <c r="CC226" s="411">
        <v>182.9</v>
      </c>
      <c r="CD226" s="412" t="s">
        <v>197</v>
      </c>
      <c r="CE226" s="412" t="s">
        <v>197</v>
      </c>
      <c r="CF226" s="412" t="s">
        <v>197</v>
      </c>
      <c r="CG226" s="412" t="s">
        <v>197</v>
      </c>
      <c r="CH226" s="412" t="s">
        <v>197</v>
      </c>
      <c r="CI226" s="412" t="s">
        <v>197</v>
      </c>
      <c r="CJ226" s="411">
        <v>75.099999999999994</v>
      </c>
      <c r="CK226" s="411">
        <v>127.1</v>
      </c>
      <c r="CL226" s="411">
        <v>105.5</v>
      </c>
      <c r="CM226" s="412" t="s">
        <v>197</v>
      </c>
      <c r="CN226" s="412" t="s">
        <v>197</v>
      </c>
      <c r="CO226" s="412" t="s">
        <v>197</v>
      </c>
      <c r="CP226" s="412" t="s">
        <v>197</v>
      </c>
      <c r="CQ226" s="412" t="s">
        <v>197</v>
      </c>
      <c r="CR226" s="412" t="s">
        <v>197</v>
      </c>
      <c r="CS226" s="412" t="s">
        <v>197</v>
      </c>
      <c r="CT226" s="412" t="s">
        <v>197</v>
      </c>
      <c r="CU226" s="412" t="s">
        <v>197</v>
      </c>
      <c r="CV226" s="412" t="s">
        <v>197</v>
      </c>
      <c r="CW226" s="411">
        <v>157.5</v>
      </c>
      <c r="CX226" s="411">
        <v>149.30000000000001</v>
      </c>
      <c r="CY226" s="411">
        <v>152.9</v>
      </c>
      <c r="CZ226" s="411">
        <v>145.9</v>
      </c>
      <c r="DA226" s="411">
        <v>151</v>
      </c>
      <c r="DB226" s="411">
        <v>105.6</v>
      </c>
      <c r="DC226" s="411">
        <v>119.9</v>
      </c>
      <c r="DD226" s="412" t="s">
        <v>197</v>
      </c>
      <c r="DE226" s="412" t="s">
        <v>197</v>
      </c>
      <c r="DF226" s="412" t="s">
        <v>197</v>
      </c>
      <c r="DG226" s="411">
        <v>224.9</v>
      </c>
      <c r="DH226" s="411">
        <v>145.1</v>
      </c>
      <c r="DI226" s="411">
        <v>172.8</v>
      </c>
      <c r="DJ226" s="412" t="s">
        <v>197</v>
      </c>
      <c r="DK226" s="412" t="s">
        <v>197</v>
      </c>
      <c r="DL226" s="412" t="s">
        <v>197</v>
      </c>
      <c r="DM226" s="411">
        <v>76.8</v>
      </c>
      <c r="DN226" s="411">
        <v>118.1</v>
      </c>
      <c r="DO226" s="411">
        <v>102.5</v>
      </c>
      <c r="DP226" s="412" t="s">
        <v>197</v>
      </c>
      <c r="DQ226" s="412" t="s">
        <v>197</v>
      </c>
      <c r="DR226" s="412" t="s">
        <v>197</v>
      </c>
      <c r="DS226" s="412" t="s">
        <v>197</v>
      </c>
      <c r="DT226" s="412" t="s">
        <v>197</v>
      </c>
      <c r="DU226" s="412" t="s">
        <v>197</v>
      </c>
      <c r="DV226" s="411">
        <v>84.7</v>
      </c>
      <c r="DW226" s="411">
        <v>41</v>
      </c>
      <c r="DX226" s="411">
        <v>56.3</v>
      </c>
      <c r="DY226" s="412" t="s">
        <v>197</v>
      </c>
      <c r="DZ226" s="412" t="s">
        <v>197</v>
      </c>
      <c r="EA226" s="412" t="s">
        <v>197</v>
      </c>
      <c r="EB226" s="411">
        <v>177.2</v>
      </c>
      <c r="EC226" s="411">
        <v>241.9</v>
      </c>
      <c r="ED226" s="411">
        <v>223.9</v>
      </c>
      <c r="EE226" s="412" t="s">
        <v>197</v>
      </c>
      <c r="EF226" s="411">
        <v>32.5</v>
      </c>
      <c r="EG226" s="411">
        <v>87.7</v>
      </c>
      <c r="EH226" s="411">
        <v>64.3</v>
      </c>
      <c r="EI226" s="412" t="s">
        <v>197</v>
      </c>
      <c r="EJ226" s="412" t="s">
        <v>197</v>
      </c>
      <c r="EK226" s="412" t="s">
        <v>197</v>
      </c>
      <c r="EL226" s="411">
        <v>44.8</v>
      </c>
      <c r="EM226" s="412" t="s">
        <v>197</v>
      </c>
      <c r="EN226" s="412" t="s">
        <v>197</v>
      </c>
      <c r="EO226" s="412" t="s">
        <v>197</v>
      </c>
      <c r="EP226" s="412" t="s">
        <v>197</v>
      </c>
      <c r="EQ226" s="412" t="s">
        <v>197</v>
      </c>
      <c r="ER226" s="412" t="s">
        <v>197</v>
      </c>
      <c r="ES226" s="412" t="s">
        <v>197</v>
      </c>
      <c r="ET226" s="411">
        <v>129.9</v>
      </c>
      <c r="EU226" s="412" t="s">
        <v>197</v>
      </c>
      <c r="EV226" s="411">
        <v>151.30000000000001</v>
      </c>
      <c r="EW226" s="411">
        <v>177.4</v>
      </c>
      <c r="EX226" s="411">
        <v>169.2</v>
      </c>
      <c r="EY226" s="411">
        <v>361.9</v>
      </c>
      <c r="EZ226" s="411">
        <v>68.8</v>
      </c>
      <c r="FA226" s="411">
        <v>136.19999999999999</v>
      </c>
      <c r="FB226" s="411">
        <v>109.8</v>
      </c>
      <c r="FC226" s="411">
        <v>113.8</v>
      </c>
      <c r="FD226" s="411">
        <v>62.5</v>
      </c>
      <c r="FE226" s="411">
        <v>134.4</v>
      </c>
      <c r="FF226" s="411">
        <v>103.9</v>
      </c>
      <c r="FG226" s="412" t="s">
        <v>197</v>
      </c>
      <c r="FH226" s="412" t="s">
        <v>197</v>
      </c>
      <c r="FI226" s="412" t="s">
        <v>197</v>
      </c>
      <c r="FJ226" s="411">
        <v>185.6</v>
      </c>
      <c r="FK226" s="411">
        <v>296.60000000000002</v>
      </c>
      <c r="FL226" s="411">
        <v>247.3</v>
      </c>
      <c r="FM226" s="411">
        <v>109.6</v>
      </c>
      <c r="FN226" s="411">
        <v>171.2</v>
      </c>
      <c r="FO226" s="411">
        <v>135.6</v>
      </c>
      <c r="FP226" s="411">
        <v>79.2</v>
      </c>
      <c r="FQ226" s="411">
        <v>118.8</v>
      </c>
      <c r="FR226" s="411">
        <v>105.1</v>
      </c>
      <c r="FS226" s="411">
        <v>159</v>
      </c>
      <c r="FT226" s="411">
        <v>176.4</v>
      </c>
      <c r="FU226" s="411">
        <v>165.6</v>
      </c>
      <c r="FV226" s="411">
        <v>171.1</v>
      </c>
      <c r="FW226" s="411">
        <v>264.89999999999998</v>
      </c>
      <c r="FX226" s="411">
        <v>142.30000000000001</v>
      </c>
      <c r="FY226" s="411">
        <v>146.80000000000001</v>
      </c>
      <c r="FZ226" s="411">
        <v>146.69999999999999</v>
      </c>
      <c r="GA226" s="411">
        <v>169.3</v>
      </c>
      <c r="GB226" s="411">
        <v>169.9</v>
      </c>
      <c r="GC226" s="411">
        <v>169.8</v>
      </c>
      <c r="GD226" s="411">
        <v>106.5</v>
      </c>
      <c r="GE226" s="411">
        <v>287.39999999999998</v>
      </c>
      <c r="GF226" s="411">
        <v>168.6</v>
      </c>
      <c r="GG226" s="411">
        <v>300.39999999999998</v>
      </c>
      <c r="GH226" s="411">
        <v>230.4</v>
      </c>
      <c r="GI226" s="411">
        <v>230.9</v>
      </c>
      <c r="GJ226" s="411">
        <v>67.900000000000006</v>
      </c>
      <c r="GK226" s="411">
        <v>643.1</v>
      </c>
      <c r="GL226" s="411">
        <v>425.9</v>
      </c>
      <c r="GM226" s="411">
        <v>115.3</v>
      </c>
      <c r="GN226" s="411">
        <v>81.599999999999994</v>
      </c>
      <c r="GO226" s="411">
        <v>93.8</v>
      </c>
      <c r="GP226" s="411">
        <v>102.2</v>
      </c>
      <c r="GQ226" s="411">
        <v>282.10000000000002</v>
      </c>
      <c r="GR226" s="411">
        <v>217.9</v>
      </c>
      <c r="GS226" s="411">
        <v>14.6</v>
      </c>
      <c r="GT226" s="411">
        <v>108.5</v>
      </c>
      <c r="GU226" s="411">
        <v>89.6</v>
      </c>
      <c r="GV226" s="411">
        <v>50.3</v>
      </c>
      <c r="GW226" s="411">
        <v>63</v>
      </c>
      <c r="GX226" s="411">
        <v>57.8</v>
      </c>
      <c r="GY226" s="411">
        <v>142.80000000000001</v>
      </c>
      <c r="GZ226" s="411">
        <v>172</v>
      </c>
      <c r="HA226" s="411">
        <v>157.6</v>
      </c>
      <c r="HB226" s="411">
        <v>160</v>
      </c>
      <c r="HC226" s="411">
        <v>115.3</v>
      </c>
      <c r="HD226" s="411">
        <v>128.9</v>
      </c>
      <c r="HE226" s="411">
        <v>40.6</v>
      </c>
      <c r="HF226" s="411">
        <v>27.5</v>
      </c>
      <c r="HG226" s="411">
        <v>28.3</v>
      </c>
      <c r="HH226" s="412" t="s">
        <v>197</v>
      </c>
      <c r="HI226" s="411">
        <v>135.69999999999999</v>
      </c>
      <c r="HJ226" s="411">
        <v>200.4</v>
      </c>
      <c r="HK226" s="411">
        <v>169</v>
      </c>
      <c r="HL226" s="411">
        <v>133.69999999999999</v>
      </c>
      <c r="HM226" s="411">
        <v>102.7</v>
      </c>
      <c r="HN226" s="411">
        <v>111.5</v>
      </c>
      <c r="HO226" s="412" t="s">
        <v>197</v>
      </c>
      <c r="HP226" s="412" t="s">
        <v>197</v>
      </c>
      <c r="HQ226" s="412" t="s">
        <v>197</v>
      </c>
      <c r="HR226" s="412" t="s">
        <v>197</v>
      </c>
      <c r="HS226" s="412" t="s">
        <v>197</v>
      </c>
      <c r="HT226" s="412" t="s">
        <v>197</v>
      </c>
      <c r="HU226" s="411">
        <v>93.2</v>
      </c>
      <c r="HV226" s="411">
        <v>173.4</v>
      </c>
      <c r="HW226" s="411">
        <v>168.9</v>
      </c>
      <c r="HX226" s="412" t="s">
        <v>197</v>
      </c>
      <c r="HY226" s="412" t="s">
        <v>197</v>
      </c>
      <c r="HZ226" s="412" t="s">
        <v>197</v>
      </c>
      <c r="IA226" s="412" t="s">
        <v>197</v>
      </c>
      <c r="IB226" s="412" t="s">
        <v>197</v>
      </c>
      <c r="IC226" s="412" t="s">
        <v>197</v>
      </c>
      <c r="ID226" s="411">
        <v>359.1</v>
      </c>
      <c r="IE226" s="412" t="s">
        <v>197</v>
      </c>
      <c r="IF226" s="412" t="s">
        <v>197</v>
      </c>
      <c r="IG226" s="412" t="s">
        <v>197</v>
      </c>
      <c r="IH226" s="411">
        <v>123.4</v>
      </c>
      <c r="II226" s="411">
        <v>9.3000000000000007</v>
      </c>
      <c r="IJ226" s="412" t="s">
        <v>197</v>
      </c>
      <c r="IK226" s="412" t="s">
        <v>197</v>
      </c>
      <c r="IL226" s="412" t="s">
        <v>197</v>
      </c>
      <c r="IM226" s="412" t="s">
        <v>197</v>
      </c>
      <c r="IN226" s="412" t="s">
        <v>197</v>
      </c>
      <c r="IO226" s="412" t="s">
        <v>197</v>
      </c>
      <c r="IP226" s="412" t="s">
        <v>197</v>
      </c>
      <c r="IQ226" s="411">
        <v>111.8</v>
      </c>
      <c r="IR226" s="411">
        <v>86.3</v>
      </c>
      <c r="IS226" s="411">
        <v>53.3</v>
      </c>
      <c r="IT226" s="411">
        <v>65.599999999999994</v>
      </c>
      <c r="IU226" s="411">
        <v>50.2</v>
      </c>
      <c r="IV226" s="411">
        <v>45.1</v>
      </c>
      <c r="IW226" s="411">
        <v>46.2</v>
      </c>
      <c r="IX226" s="412" t="s">
        <v>197</v>
      </c>
      <c r="IY226" s="412" t="s">
        <v>197</v>
      </c>
      <c r="IZ226" s="412" t="s">
        <v>197</v>
      </c>
      <c r="JA226" s="412" t="s">
        <v>197</v>
      </c>
      <c r="JB226" s="412" t="s">
        <v>197</v>
      </c>
      <c r="JC226" s="411">
        <v>37.6</v>
      </c>
      <c r="JD226" s="411">
        <v>49.9</v>
      </c>
      <c r="JE226" s="411">
        <v>47.1</v>
      </c>
      <c r="JF226" s="49">
        <v>382</v>
      </c>
      <c r="JG226" s="49" t="s">
        <v>87</v>
      </c>
      <c r="JH226" s="49">
        <v>64.8</v>
      </c>
      <c r="JI226" s="49">
        <v>119.4</v>
      </c>
      <c r="JJ226" s="49">
        <v>186.4</v>
      </c>
      <c r="JK226" s="49">
        <v>106.9</v>
      </c>
      <c r="JL226" s="49">
        <v>150.9</v>
      </c>
      <c r="JM226" s="49">
        <v>134.9</v>
      </c>
      <c r="JN226" s="49">
        <v>128.30000000000001</v>
      </c>
      <c r="JO226" s="49">
        <v>89.5</v>
      </c>
    </row>
    <row r="227" spans="1:275">
      <c r="A227" s="45"/>
      <c r="B227" s="46" t="s">
        <v>1943</v>
      </c>
      <c r="C227" s="300" t="s">
        <v>1440</v>
      </c>
      <c r="D227" s="46" t="s">
        <v>132</v>
      </c>
      <c r="E227" s="300" t="s">
        <v>27</v>
      </c>
      <c r="F227" s="47" t="s">
        <v>197</v>
      </c>
      <c r="G227" s="47" t="s">
        <v>197</v>
      </c>
      <c r="H227" s="411">
        <v>116</v>
      </c>
      <c r="I227" s="411">
        <v>115.2</v>
      </c>
      <c r="J227" s="411">
        <v>154.30000000000001</v>
      </c>
      <c r="K227" s="412" t="s">
        <v>197</v>
      </c>
      <c r="L227" s="412" t="s">
        <v>197</v>
      </c>
      <c r="M227" s="412" t="s">
        <v>197</v>
      </c>
      <c r="N227" s="412" t="s">
        <v>197</v>
      </c>
      <c r="O227" s="412" t="s">
        <v>197</v>
      </c>
      <c r="P227" s="412" t="s">
        <v>197</v>
      </c>
      <c r="Q227" s="412" t="s">
        <v>197</v>
      </c>
      <c r="R227" s="412" t="s">
        <v>197</v>
      </c>
      <c r="S227" s="412" t="s">
        <v>197</v>
      </c>
      <c r="T227" s="412" t="s">
        <v>197</v>
      </c>
      <c r="U227" s="412" t="s">
        <v>197</v>
      </c>
      <c r="V227" s="412" t="s">
        <v>197</v>
      </c>
      <c r="W227" s="412" t="s">
        <v>197</v>
      </c>
      <c r="X227" s="412" t="s">
        <v>197</v>
      </c>
      <c r="Y227" s="412" t="s">
        <v>197</v>
      </c>
      <c r="Z227" s="412" t="s">
        <v>197</v>
      </c>
      <c r="AA227" s="412" t="s">
        <v>197</v>
      </c>
      <c r="AB227" s="412" t="s">
        <v>197</v>
      </c>
      <c r="AC227" s="412" t="s">
        <v>197</v>
      </c>
      <c r="AD227" s="412" t="s">
        <v>197</v>
      </c>
      <c r="AE227" s="412" t="s">
        <v>197</v>
      </c>
      <c r="AF227" s="412" t="s">
        <v>197</v>
      </c>
      <c r="AG227" s="412" t="s">
        <v>197</v>
      </c>
      <c r="AH227" s="412" t="s">
        <v>197</v>
      </c>
      <c r="AI227" s="412" t="s">
        <v>197</v>
      </c>
      <c r="AJ227" s="412" t="s">
        <v>197</v>
      </c>
      <c r="AK227" s="412" t="s">
        <v>197</v>
      </c>
      <c r="AL227" s="412" t="s">
        <v>197</v>
      </c>
      <c r="AM227" s="412" t="s">
        <v>197</v>
      </c>
      <c r="AN227" s="412" t="s">
        <v>197</v>
      </c>
      <c r="AO227" s="412" t="s">
        <v>197</v>
      </c>
      <c r="AP227" s="412" t="s">
        <v>197</v>
      </c>
      <c r="AQ227" s="412" t="s">
        <v>197</v>
      </c>
      <c r="AR227" s="412" t="s">
        <v>197</v>
      </c>
      <c r="AS227" s="412" t="s">
        <v>197</v>
      </c>
      <c r="AT227" s="412" t="s">
        <v>197</v>
      </c>
      <c r="AU227" s="412" t="s">
        <v>197</v>
      </c>
      <c r="AV227" s="412" t="s">
        <v>197</v>
      </c>
      <c r="AW227" s="412" t="s">
        <v>197</v>
      </c>
      <c r="AX227" s="412" t="s">
        <v>197</v>
      </c>
      <c r="AY227" s="412" t="s">
        <v>197</v>
      </c>
      <c r="AZ227" s="411">
        <v>89.4</v>
      </c>
      <c r="BA227" s="411">
        <v>82.2</v>
      </c>
      <c r="BB227" s="411">
        <v>82.5</v>
      </c>
      <c r="BC227" s="411">
        <v>80.5</v>
      </c>
      <c r="BD227" s="411">
        <v>75.2</v>
      </c>
      <c r="BE227" s="411">
        <v>76.400000000000006</v>
      </c>
      <c r="BF227" s="411">
        <v>65</v>
      </c>
      <c r="BG227" s="411">
        <v>63</v>
      </c>
      <c r="BH227" s="411">
        <v>63.1</v>
      </c>
      <c r="BI227" s="412" t="s">
        <v>197</v>
      </c>
      <c r="BJ227" s="412" t="s">
        <v>197</v>
      </c>
      <c r="BK227" s="412" t="s">
        <v>197</v>
      </c>
      <c r="BL227" s="412" t="s">
        <v>197</v>
      </c>
      <c r="BM227" s="412" t="s">
        <v>197</v>
      </c>
      <c r="BN227" s="412" t="s">
        <v>197</v>
      </c>
      <c r="BO227" s="412" t="s">
        <v>197</v>
      </c>
      <c r="BP227" s="412" t="s">
        <v>197</v>
      </c>
      <c r="BQ227" s="412" t="s">
        <v>197</v>
      </c>
      <c r="BR227" s="412" t="s">
        <v>197</v>
      </c>
      <c r="BS227" s="412" t="s">
        <v>197</v>
      </c>
      <c r="BT227" s="412" t="s">
        <v>197</v>
      </c>
      <c r="BU227" s="412" t="s">
        <v>197</v>
      </c>
      <c r="BV227" s="412" t="s">
        <v>197</v>
      </c>
      <c r="BW227" s="412" t="s">
        <v>197</v>
      </c>
      <c r="BX227" s="412" t="s">
        <v>197</v>
      </c>
      <c r="BY227" s="412" t="s">
        <v>197</v>
      </c>
      <c r="BZ227" s="412" t="s">
        <v>197</v>
      </c>
      <c r="CA227" s="412" t="s">
        <v>197</v>
      </c>
      <c r="CB227" s="412" t="s">
        <v>197</v>
      </c>
      <c r="CC227" s="412" t="s">
        <v>197</v>
      </c>
      <c r="CD227" s="412" t="s">
        <v>197</v>
      </c>
      <c r="CE227" s="412" t="s">
        <v>197</v>
      </c>
      <c r="CF227" s="412" t="s">
        <v>197</v>
      </c>
      <c r="CG227" s="412" t="s">
        <v>197</v>
      </c>
      <c r="CH227" s="412" t="s">
        <v>197</v>
      </c>
      <c r="CI227" s="412" t="s">
        <v>197</v>
      </c>
      <c r="CJ227" s="412" t="s">
        <v>197</v>
      </c>
      <c r="CK227" s="412" t="s">
        <v>197</v>
      </c>
      <c r="CL227" s="412" t="s">
        <v>197</v>
      </c>
      <c r="CM227" s="412" t="s">
        <v>197</v>
      </c>
      <c r="CN227" s="412" t="s">
        <v>197</v>
      </c>
      <c r="CO227" s="412" t="s">
        <v>197</v>
      </c>
      <c r="CP227" s="412" t="s">
        <v>197</v>
      </c>
      <c r="CQ227" s="412" t="s">
        <v>197</v>
      </c>
      <c r="CR227" s="412" t="s">
        <v>197</v>
      </c>
      <c r="CS227" s="412" t="s">
        <v>197</v>
      </c>
      <c r="CT227" s="412" t="s">
        <v>197</v>
      </c>
      <c r="CU227" s="412" t="s">
        <v>197</v>
      </c>
      <c r="CV227" s="412" t="s">
        <v>197</v>
      </c>
      <c r="CW227" s="412" t="s">
        <v>197</v>
      </c>
      <c r="CX227" s="412" t="s">
        <v>197</v>
      </c>
      <c r="CY227" s="412" t="s">
        <v>197</v>
      </c>
      <c r="CZ227" s="412" t="s">
        <v>197</v>
      </c>
      <c r="DA227" s="412" t="s">
        <v>197</v>
      </c>
      <c r="DB227" s="412" t="s">
        <v>197</v>
      </c>
      <c r="DC227" s="412" t="s">
        <v>197</v>
      </c>
      <c r="DD227" s="412" t="s">
        <v>197</v>
      </c>
      <c r="DE227" s="412" t="s">
        <v>197</v>
      </c>
      <c r="DF227" s="412" t="s">
        <v>197</v>
      </c>
      <c r="DG227" s="412" t="s">
        <v>197</v>
      </c>
      <c r="DH227" s="412" t="s">
        <v>197</v>
      </c>
      <c r="DI227" s="412" t="s">
        <v>197</v>
      </c>
      <c r="DJ227" s="412" t="s">
        <v>197</v>
      </c>
      <c r="DK227" s="412" t="s">
        <v>197</v>
      </c>
      <c r="DL227" s="412" t="s">
        <v>197</v>
      </c>
      <c r="DM227" s="412" t="s">
        <v>197</v>
      </c>
      <c r="DN227" s="412" t="s">
        <v>197</v>
      </c>
      <c r="DO227" s="412" t="s">
        <v>197</v>
      </c>
      <c r="DP227" s="412" t="s">
        <v>197</v>
      </c>
      <c r="DQ227" s="412" t="s">
        <v>197</v>
      </c>
      <c r="DR227" s="412" t="s">
        <v>197</v>
      </c>
      <c r="DS227" s="412" t="s">
        <v>197</v>
      </c>
      <c r="DT227" s="412" t="s">
        <v>197</v>
      </c>
      <c r="DU227" s="412" t="s">
        <v>197</v>
      </c>
      <c r="DV227" s="412" t="s">
        <v>197</v>
      </c>
      <c r="DW227" s="412" t="s">
        <v>197</v>
      </c>
      <c r="DX227" s="412" t="s">
        <v>197</v>
      </c>
      <c r="DY227" s="412" t="s">
        <v>197</v>
      </c>
      <c r="DZ227" s="412" t="s">
        <v>197</v>
      </c>
      <c r="EA227" s="412" t="s">
        <v>197</v>
      </c>
      <c r="EB227" s="412" t="s">
        <v>197</v>
      </c>
      <c r="EC227" s="412" t="s">
        <v>197</v>
      </c>
      <c r="ED227" s="412" t="s">
        <v>197</v>
      </c>
      <c r="EE227" s="412" t="s">
        <v>197</v>
      </c>
      <c r="EF227" s="412" t="s">
        <v>197</v>
      </c>
      <c r="EG227" s="412" t="s">
        <v>197</v>
      </c>
      <c r="EH227" s="412" t="s">
        <v>197</v>
      </c>
      <c r="EI227" s="412" t="s">
        <v>197</v>
      </c>
      <c r="EJ227" s="412" t="s">
        <v>197</v>
      </c>
      <c r="EK227" s="412" t="s">
        <v>197</v>
      </c>
      <c r="EL227" s="412" t="s">
        <v>197</v>
      </c>
      <c r="EM227" s="412" t="s">
        <v>197</v>
      </c>
      <c r="EN227" s="412" t="s">
        <v>197</v>
      </c>
      <c r="EO227" s="412" t="s">
        <v>197</v>
      </c>
      <c r="EP227" s="412" t="s">
        <v>197</v>
      </c>
      <c r="EQ227" s="412" t="s">
        <v>197</v>
      </c>
      <c r="ER227" s="412" t="s">
        <v>197</v>
      </c>
      <c r="ES227" s="412" t="s">
        <v>197</v>
      </c>
      <c r="ET227" s="412" t="s">
        <v>197</v>
      </c>
      <c r="EU227" s="412" t="s">
        <v>197</v>
      </c>
      <c r="EV227" s="411">
        <v>61</v>
      </c>
      <c r="EW227" s="411">
        <v>78.400000000000006</v>
      </c>
      <c r="EX227" s="411">
        <v>73</v>
      </c>
      <c r="EY227" s="412" t="s">
        <v>197</v>
      </c>
      <c r="EZ227" s="412" t="s">
        <v>197</v>
      </c>
      <c r="FA227" s="412" t="s">
        <v>197</v>
      </c>
      <c r="FB227" s="412" t="s">
        <v>197</v>
      </c>
      <c r="FC227" s="412" t="s">
        <v>197</v>
      </c>
      <c r="FD227" s="411">
        <v>55.3</v>
      </c>
      <c r="FE227" s="411">
        <v>71.900000000000006</v>
      </c>
      <c r="FF227" s="411">
        <v>64.900000000000006</v>
      </c>
      <c r="FG227" s="412" t="s">
        <v>197</v>
      </c>
      <c r="FH227" s="412" t="s">
        <v>197</v>
      </c>
      <c r="FI227" s="412" t="s">
        <v>197</v>
      </c>
      <c r="FJ227" s="412" t="s">
        <v>197</v>
      </c>
      <c r="FK227" s="412" t="s">
        <v>197</v>
      </c>
      <c r="FL227" s="412" t="s">
        <v>197</v>
      </c>
      <c r="FM227" s="411">
        <v>33</v>
      </c>
      <c r="FN227" s="411">
        <v>55.7</v>
      </c>
      <c r="FO227" s="411">
        <v>42.6</v>
      </c>
      <c r="FP227" s="412" t="s">
        <v>197</v>
      </c>
      <c r="FQ227" s="412" t="s">
        <v>197</v>
      </c>
      <c r="FR227" s="412" t="s">
        <v>197</v>
      </c>
      <c r="FS227" s="411">
        <v>50.4</v>
      </c>
      <c r="FT227" s="411">
        <v>69.099999999999994</v>
      </c>
      <c r="FU227" s="411">
        <v>57.4</v>
      </c>
      <c r="FV227" s="412" t="s">
        <v>197</v>
      </c>
      <c r="FW227" s="412" t="s">
        <v>197</v>
      </c>
      <c r="FX227" s="411">
        <v>87.1</v>
      </c>
      <c r="FY227" s="411">
        <v>53.3</v>
      </c>
      <c r="FZ227" s="411">
        <v>53.6</v>
      </c>
      <c r="GA227" s="411">
        <v>48.9</v>
      </c>
      <c r="GB227" s="411">
        <v>93</v>
      </c>
      <c r="GC227" s="411">
        <v>84.7</v>
      </c>
      <c r="GD227" s="412" t="s">
        <v>197</v>
      </c>
      <c r="GE227" s="412" t="s">
        <v>197</v>
      </c>
      <c r="GF227" s="412" t="s">
        <v>197</v>
      </c>
      <c r="GG227" s="412" t="s">
        <v>197</v>
      </c>
      <c r="GH227" s="412" t="s">
        <v>197</v>
      </c>
      <c r="GI227" s="412" t="s">
        <v>197</v>
      </c>
      <c r="GJ227" s="412" t="s">
        <v>197</v>
      </c>
      <c r="GK227" s="412" t="s">
        <v>197</v>
      </c>
      <c r="GL227" s="412" t="s">
        <v>197</v>
      </c>
      <c r="GM227" s="412" t="s">
        <v>197</v>
      </c>
      <c r="GN227" s="412" t="s">
        <v>197</v>
      </c>
      <c r="GO227" s="412" t="s">
        <v>197</v>
      </c>
      <c r="GP227" s="412" t="s">
        <v>197</v>
      </c>
      <c r="GQ227" s="412" t="s">
        <v>197</v>
      </c>
      <c r="GR227" s="412" t="s">
        <v>197</v>
      </c>
      <c r="GS227" s="412" t="s">
        <v>197</v>
      </c>
      <c r="GT227" s="412" t="s">
        <v>197</v>
      </c>
      <c r="GU227" s="412" t="s">
        <v>197</v>
      </c>
      <c r="GV227" s="412" t="s">
        <v>197</v>
      </c>
      <c r="GW227" s="412" t="s">
        <v>197</v>
      </c>
      <c r="GX227" s="412" t="s">
        <v>197</v>
      </c>
      <c r="GY227" s="412" t="s">
        <v>197</v>
      </c>
      <c r="GZ227" s="412" t="s">
        <v>197</v>
      </c>
      <c r="HA227" s="412" t="s">
        <v>197</v>
      </c>
      <c r="HB227" s="412" t="s">
        <v>197</v>
      </c>
      <c r="HC227" s="412" t="s">
        <v>197</v>
      </c>
      <c r="HD227" s="412" t="s">
        <v>197</v>
      </c>
      <c r="HE227" s="412" t="s">
        <v>197</v>
      </c>
      <c r="HF227" s="412" t="s">
        <v>197</v>
      </c>
      <c r="HG227" s="412" t="s">
        <v>197</v>
      </c>
      <c r="HH227" s="412" t="s">
        <v>197</v>
      </c>
      <c r="HI227" s="412" t="s">
        <v>197</v>
      </c>
      <c r="HJ227" s="412" t="s">
        <v>197</v>
      </c>
      <c r="HK227" s="412" t="s">
        <v>197</v>
      </c>
      <c r="HL227" s="412" t="s">
        <v>197</v>
      </c>
      <c r="HM227" s="412" t="s">
        <v>197</v>
      </c>
      <c r="HN227" s="412" t="s">
        <v>197</v>
      </c>
      <c r="HO227" s="412" t="s">
        <v>197</v>
      </c>
      <c r="HP227" s="412" t="s">
        <v>197</v>
      </c>
      <c r="HQ227" s="412" t="s">
        <v>197</v>
      </c>
      <c r="HR227" s="412" t="s">
        <v>197</v>
      </c>
      <c r="HS227" s="412" t="s">
        <v>197</v>
      </c>
      <c r="HT227" s="412" t="s">
        <v>197</v>
      </c>
      <c r="HU227" s="411">
        <v>40.5</v>
      </c>
      <c r="HV227" s="411">
        <v>75.599999999999994</v>
      </c>
      <c r="HW227" s="411">
        <v>73.7</v>
      </c>
      <c r="HX227" s="412" t="s">
        <v>197</v>
      </c>
      <c r="HY227" s="412" t="s">
        <v>197</v>
      </c>
      <c r="HZ227" s="412" t="s">
        <v>197</v>
      </c>
      <c r="IA227" s="412" t="s">
        <v>197</v>
      </c>
      <c r="IB227" s="412" t="s">
        <v>197</v>
      </c>
      <c r="IC227" s="412" t="s">
        <v>197</v>
      </c>
      <c r="ID227" s="411">
        <v>18.8</v>
      </c>
      <c r="IE227" s="412" t="s">
        <v>197</v>
      </c>
      <c r="IF227" s="412" t="s">
        <v>197</v>
      </c>
      <c r="IG227" s="412" t="s">
        <v>197</v>
      </c>
      <c r="IH227" s="411">
        <v>122.3</v>
      </c>
      <c r="II227" s="412" t="s">
        <v>197</v>
      </c>
      <c r="IJ227" s="412" t="s">
        <v>197</v>
      </c>
      <c r="IK227" s="412" t="s">
        <v>197</v>
      </c>
      <c r="IL227" s="412" t="s">
        <v>197</v>
      </c>
      <c r="IM227" s="412" t="s">
        <v>197</v>
      </c>
      <c r="IN227" s="412" t="s">
        <v>197</v>
      </c>
      <c r="IO227" s="412" t="s">
        <v>197</v>
      </c>
      <c r="IP227" s="412" t="s">
        <v>197</v>
      </c>
      <c r="IQ227" s="412" t="s">
        <v>197</v>
      </c>
      <c r="IR227" s="411">
        <v>121.9</v>
      </c>
      <c r="IS227" s="411">
        <v>52.1</v>
      </c>
      <c r="IT227" s="411">
        <v>77.900000000000006</v>
      </c>
      <c r="IU227" s="412" t="s">
        <v>197</v>
      </c>
      <c r="IV227" s="412" t="s">
        <v>197</v>
      </c>
      <c r="IW227" s="412" t="s">
        <v>197</v>
      </c>
      <c r="IX227" s="412" t="s">
        <v>197</v>
      </c>
      <c r="IY227" s="412" t="s">
        <v>197</v>
      </c>
      <c r="IZ227" s="412" t="s">
        <v>197</v>
      </c>
      <c r="JA227" s="412" t="s">
        <v>197</v>
      </c>
      <c r="JB227" s="412" t="s">
        <v>197</v>
      </c>
      <c r="JC227" s="412" t="s">
        <v>197</v>
      </c>
      <c r="JD227" s="412" t="s">
        <v>197</v>
      </c>
      <c r="JE227" s="412" t="s">
        <v>197</v>
      </c>
      <c r="JF227" s="49" t="s">
        <v>87</v>
      </c>
      <c r="JG227" s="49" t="s">
        <v>87</v>
      </c>
      <c r="JH227" s="49" t="s">
        <v>87</v>
      </c>
      <c r="JI227" s="49">
        <v>82.9</v>
      </c>
      <c r="JJ227" s="49">
        <v>168.8</v>
      </c>
      <c r="JK227" s="49">
        <v>141.1</v>
      </c>
      <c r="JL227" s="49">
        <v>102.2</v>
      </c>
      <c r="JM227" s="49">
        <v>98.2</v>
      </c>
      <c r="JN227" s="49">
        <v>108</v>
      </c>
      <c r="JO227" s="49" t="s">
        <v>87</v>
      </c>
    </row>
    <row r="228" spans="1:275">
      <c r="A228" s="45"/>
      <c r="B228" s="46" t="s">
        <v>1944</v>
      </c>
      <c r="C228" s="300" t="s">
        <v>1441</v>
      </c>
      <c r="D228" s="46" t="s">
        <v>132</v>
      </c>
      <c r="E228" s="300" t="s">
        <v>27</v>
      </c>
      <c r="F228" s="47" t="s">
        <v>197</v>
      </c>
      <c r="G228" s="47" t="s">
        <v>197</v>
      </c>
      <c r="H228" s="411">
        <v>116.2</v>
      </c>
      <c r="I228" s="411">
        <v>124.2</v>
      </c>
      <c r="J228" s="411">
        <v>119.5</v>
      </c>
      <c r="K228" s="412" t="s">
        <v>197</v>
      </c>
      <c r="L228" s="412" t="s">
        <v>197</v>
      </c>
      <c r="M228" s="412" t="s">
        <v>197</v>
      </c>
      <c r="N228" s="412" t="s">
        <v>197</v>
      </c>
      <c r="O228" s="412" t="s">
        <v>197</v>
      </c>
      <c r="P228" s="412" t="s">
        <v>197</v>
      </c>
      <c r="Q228" s="412" t="s">
        <v>197</v>
      </c>
      <c r="R228" s="412" t="s">
        <v>197</v>
      </c>
      <c r="S228" s="412" t="s">
        <v>197</v>
      </c>
      <c r="T228" s="412" t="s">
        <v>197</v>
      </c>
      <c r="U228" s="412" t="s">
        <v>197</v>
      </c>
      <c r="V228" s="412" t="s">
        <v>197</v>
      </c>
      <c r="W228" s="412" t="s">
        <v>197</v>
      </c>
      <c r="X228" s="412" t="s">
        <v>197</v>
      </c>
      <c r="Y228" s="412" t="s">
        <v>197</v>
      </c>
      <c r="Z228" s="412" t="s">
        <v>197</v>
      </c>
      <c r="AA228" s="412" t="s">
        <v>197</v>
      </c>
      <c r="AB228" s="412" t="s">
        <v>197</v>
      </c>
      <c r="AC228" s="412" t="s">
        <v>197</v>
      </c>
      <c r="AD228" s="412" t="s">
        <v>197</v>
      </c>
      <c r="AE228" s="412" t="s">
        <v>197</v>
      </c>
      <c r="AF228" s="412" t="s">
        <v>197</v>
      </c>
      <c r="AG228" s="412" t="s">
        <v>197</v>
      </c>
      <c r="AH228" s="412" t="s">
        <v>197</v>
      </c>
      <c r="AI228" s="412" t="s">
        <v>197</v>
      </c>
      <c r="AJ228" s="412" t="s">
        <v>197</v>
      </c>
      <c r="AK228" s="412" t="s">
        <v>197</v>
      </c>
      <c r="AL228" s="412" t="s">
        <v>197</v>
      </c>
      <c r="AM228" s="412" t="s">
        <v>197</v>
      </c>
      <c r="AN228" s="412" t="s">
        <v>197</v>
      </c>
      <c r="AO228" s="412" t="s">
        <v>197</v>
      </c>
      <c r="AP228" s="412" t="s">
        <v>197</v>
      </c>
      <c r="AQ228" s="412" t="s">
        <v>197</v>
      </c>
      <c r="AR228" s="412" t="s">
        <v>197</v>
      </c>
      <c r="AS228" s="412" t="s">
        <v>197</v>
      </c>
      <c r="AT228" s="412" t="s">
        <v>197</v>
      </c>
      <c r="AU228" s="412" t="s">
        <v>197</v>
      </c>
      <c r="AV228" s="412" t="s">
        <v>197</v>
      </c>
      <c r="AW228" s="412" t="s">
        <v>197</v>
      </c>
      <c r="AX228" s="412" t="s">
        <v>197</v>
      </c>
      <c r="AY228" s="412" t="s">
        <v>197</v>
      </c>
      <c r="AZ228" s="411">
        <v>38.9</v>
      </c>
      <c r="BA228" s="411">
        <v>74.8</v>
      </c>
      <c r="BB228" s="411">
        <v>73.2</v>
      </c>
      <c r="BC228" s="411">
        <v>107.6</v>
      </c>
      <c r="BD228" s="411">
        <v>102</v>
      </c>
      <c r="BE228" s="411">
        <v>103.3</v>
      </c>
      <c r="BF228" s="411">
        <v>67.2</v>
      </c>
      <c r="BG228" s="411">
        <v>75.5</v>
      </c>
      <c r="BH228" s="411">
        <v>74.900000000000006</v>
      </c>
      <c r="BI228" s="412" t="s">
        <v>197</v>
      </c>
      <c r="BJ228" s="412" t="s">
        <v>197</v>
      </c>
      <c r="BK228" s="412" t="s">
        <v>197</v>
      </c>
      <c r="BL228" s="412" t="s">
        <v>197</v>
      </c>
      <c r="BM228" s="412" t="s">
        <v>197</v>
      </c>
      <c r="BN228" s="412" t="s">
        <v>197</v>
      </c>
      <c r="BO228" s="412" t="s">
        <v>197</v>
      </c>
      <c r="BP228" s="412" t="s">
        <v>197</v>
      </c>
      <c r="BQ228" s="412" t="s">
        <v>197</v>
      </c>
      <c r="BR228" s="412" t="s">
        <v>197</v>
      </c>
      <c r="BS228" s="412" t="s">
        <v>197</v>
      </c>
      <c r="BT228" s="412" t="s">
        <v>197</v>
      </c>
      <c r="BU228" s="412" t="s">
        <v>197</v>
      </c>
      <c r="BV228" s="412" t="s">
        <v>197</v>
      </c>
      <c r="BW228" s="412" t="s">
        <v>197</v>
      </c>
      <c r="BX228" s="412" t="s">
        <v>197</v>
      </c>
      <c r="BY228" s="412" t="s">
        <v>197</v>
      </c>
      <c r="BZ228" s="412" t="s">
        <v>197</v>
      </c>
      <c r="CA228" s="412" t="s">
        <v>197</v>
      </c>
      <c r="CB228" s="412" t="s">
        <v>197</v>
      </c>
      <c r="CC228" s="412" t="s">
        <v>197</v>
      </c>
      <c r="CD228" s="412" t="s">
        <v>197</v>
      </c>
      <c r="CE228" s="412" t="s">
        <v>197</v>
      </c>
      <c r="CF228" s="412" t="s">
        <v>197</v>
      </c>
      <c r="CG228" s="412" t="s">
        <v>197</v>
      </c>
      <c r="CH228" s="412" t="s">
        <v>197</v>
      </c>
      <c r="CI228" s="412" t="s">
        <v>197</v>
      </c>
      <c r="CJ228" s="412" t="s">
        <v>197</v>
      </c>
      <c r="CK228" s="412" t="s">
        <v>197</v>
      </c>
      <c r="CL228" s="412" t="s">
        <v>197</v>
      </c>
      <c r="CM228" s="412" t="s">
        <v>197</v>
      </c>
      <c r="CN228" s="412" t="s">
        <v>197</v>
      </c>
      <c r="CO228" s="412" t="s">
        <v>197</v>
      </c>
      <c r="CP228" s="412" t="s">
        <v>197</v>
      </c>
      <c r="CQ228" s="412" t="s">
        <v>197</v>
      </c>
      <c r="CR228" s="412" t="s">
        <v>197</v>
      </c>
      <c r="CS228" s="412" t="s">
        <v>197</v>
      </c>
      <c r="CT228" s="412" t="s">
        <v>197</v>
      </c>
      <c r="CU228" s="412" t="s">
        <v>197</v>
      </c>
      <c r="CV228" s="412" t="s">
        <v>197</v>
      </c>
      <c r="CW228" s="412" t="s">
        <v>197</v>
      </c>
      <c r="CX228" s="412" t="s">
        <v>197</v>
      </c>
      <c r="CY228" s="412" t="s">
        <v>197</v>
      </c>
      <c r="CZ228" s="412" t="s">
        <v>197</v>
      </c>
      <c r="DA228" s="412" t="s">
        <v>197</v>
      </c>
      <c r="DB228" s="412" t="s">
        <v>197</v>
      </c>
      <c r="DC228" s="412" t="s">
        <v>197</v>
      </c>
      <c r="DD228" s="412" t="s">
        <v>197</v>
      </c>
      <c r="DE228" s="412" t="s">
        <v>197</v>
      </c>
      <c r="DF228" s="412" t="s">
        <v>197</v>
      </c>
      <c r="DG228" s="412" t="s">
        <v>197</v>
      </c>
      <c r="DH228" s="412" t="s">
        <v>197</v>
      </c>
      <c r="DI228" s="412" t="s">
        <v>197</v>
      </c>
      <c r="DJ228" s="412" t="s">
        <v>197</v>
      </c>
      <c r="DK228" s="412" t="s">
        <v>197</v>
      </c>
      <c r="DL228" s="412" t="s">
        <v>197</v>
      </c>
      <c r="DM228" s="412" t="s">
        <v>197</v>
      </c>
      <c r="DN228" s="412" t="s">
        <v>197</v>
      </c>
      <c r="DO228" s="412" t="s">
        <v>197</v>
      </c>
      <c r="DP228" s="412" t="s">
        <v>197</v>
      </c>
      <c r="DQ228" s="412" t="s">
        <v>197</v>
      </c>
      <c r="DR228" s="412" t="s">
        <v>197</v>
      </c>
      <c r="DS228" s="412" t="s">
        <v>197</v>
      </c>
      <c r="DT228" s="412" t="s">
        <v>197</v>
      </c>
      <c r="DU228" s="412" t="s">
        <v>197</v>
      </c>
      <c r="DV228" s="412" t="s">
        <v>197</v>
      </c>
      <c r="DW228" s="412" t="s">
        <v>197</v>
      </c>
      <c r="DX228" s="412" t="s">
        <v>197</v>
      </c>
      <c r="DY228" s="412" t="s">
        <v>197</v>
      </c>
      <c r="DZ228" s="412" t="s">
        <v>197</v>
      </c>
      <c r="EA228" s="412" t="s">
        <v>197</v>
      </c>
      <c r="EB228" s="412" t="s">
        <v>197</v>
      </c>
      <c r="EC228" s="412" t="s">
        <v>197</v>
      </c>
      <c r="ED228" s="412" t="s">
        <v>197</v>
      </c>
      <c r="EE228" s="412" t="s">
        <v>197</v>
      </c>
      <c r="EF228" s="412" t="s">
        <v>197</v>
      </c>
      <c r="EG228" s="412" t="s">
        <v>197</v>
      </c>
      <c r="EH228" s="412" t="s">
        <v>197</v>
      </c>
      <c r="EI228" s="412" t="s">
        <v>197</v>
      </c>
      <c r="EJ228" s="412" t="s">
        <v>197</v>
      </c>
      <c r="EK228" s="412" t="s">
        <v>197</v>
      </c>
      <c r="EL228" s="412" t="s">
        <v>197</v>
      </c>
      <c r="EM228" s="412" t="s">
        <v>197</v>
      </c>
      <c r="EN228" s="412" t="s">
        <v>197</v>
      </c>
      <c r="EO228" s="412" t="s">
        <v>197</v>
      </c>
      <c r="EP228" s="412" t="s">
        <v>197</v>
      </c>
      <c r="EQ228" s="412" t="s">
        <v>197</v>
      </c>
      <c r="ER228" s="412" t="s">
        <v>197</v>
      </c>
      <c r="ES228" s="412" t="s">
        <v>197</v>
      </c>
      <c r="ET228" s="411">
        <v>50.6</v>
      </c>
      <c r="EU228" s="412" t="s">
        <v>197</v>
      </c>
      <c r="EV228" s="411">
        <v>81.8</v>
      </c>
      <c r="EW228" s="411">
        <v>107</v>
      </c>
      <c r="EX228" s="411">
        <v>99</v>
      </c>
      <c r="EY228" s="412" t="s">
        <v>197</v>
      </c>
      <c r="EZ228" s="411">
        <v>286.2</v>
      </c>
      <c r="FA228" s="411">
        <v>96.5</v>
      </c>
      <c r="FB228" s="411">
        <v>170.7</v>
      </c>
      <c r="FC228" s="412" t="s">
        <v>197</v>
      </c>
      <c r="FD228" s="411">
        <v>157.5</v>
      </c>
      <c r="FE228" s="411">
        <v>103.1</v>
      </c>
      <c r="FF228" s="411">
        <v>126.2</v>
      </c>
      <c r="FG228" s="412" t="s">
        <v>197</v>
      </c>
      <c r="FH228" s="412" t="s">
        <v>197</v>
      </c>
      <c r="FI228" s="412" t="s">
        <v>197</v>
      </c>
      <c r="FJ228" s="412" t="s">
        <v>197</v>
      </c>
      <c r="FK228" s="412" t="s">
        <v>197</v>
      </c>
      <c r="FL228" s="412" t="s">
        <v>197</v>
      </c>
      <c r="FM228" s="411">
        <v>101.4</v>
      </c>
      <c r="FN228" s="411">
        <v>67.900000000000006</v>
      </c>
      <c r="FO228" s="411">
        <v>87.4</v>
      </c>
      <c r="FP228" s="411">
        <v>381.1</v>
      </c>
      <c r="FQ228" s="411">
        <v>104.9</v>
      </c>
      <c r="FR228" s="411">
        <v>200.4</v>
      </c>
      <c r="FS228" s="411">
        <v>30.1</v>
      </c>
      <c r="FT228" s="411">
        <v>49.9</v>
      </c>
      <c r="FU228" s="411">
        <v>37.6</v>
      </c>
      <c r="FV228" s="412" t="s">
        <v>197</v>
      </c>
      <c r="FW228" s="412" t="s">
        <v>197</v>
      </c>
      <c r="FX228" s="411">
        <v>92.4</v>
      </c>
      <c r="FY228" s="411">
        <v>180.5</v>
      </c>
      <c r="FZ228" s="411">
        <v>179.7</v>
      </c>
      <c r="GA228" s="411">
        <v>59.5</v>
      </c>
      <c r="GB228" s="411">
        <v>144.5</v>
      </c>
      <c r="GC228" s="411">
        <v>128.19999999999999</v>
      </c>
      <c r="GD228" s="412" t="s">
        <v>197</v>
      </c>
      <c r="GE228" s="412" t="s">
        <v>197</v>
      </c>
      <c r="GF228" s="412" t="s">
        <v>197</v>
      </c>
      <c r="GG228" s="412" t="s">
        <v>197</v>
      </c>
      <c r="GH228" s="411">
        <v>171.8</v>
      </c>
      <c r="GI228" s="411">
        <v>170.6</v>
      </c>
      <c r="GJ228" s="412" t="s">
        <v>197</v>
      </c>
      <c r="GK228" s="412" t="s">
        <v>197</v>
      </c>
      <c r="GL228" s="412" t="s">
        <v>197</v>
      </c>
      <c r="GM228" s="411">
        <v>67.2</v>
      </c>
      <c r="GN228" s="411">
        <v>38.9</v>
      </c>
      <c r="GO228" s="411">
        <v>49.3</v>
      </c>
      <c r="GP228" s="412" t="s">
        <v>197</v>
      </c>
      <c r="GQ228" s="412" t="s">
        <v>197</v>
      </c>
      <c r="GR228" s="412" t="s">
        <v>197</v>
      </c>
      <c r="GS228" s="412" t="s">
        <v>197</v>
      </c>
      <c r="GT228" s="411">
        <v>87.7</v>
      </c>
      <c r="GU228" s="411">
        <v>70</v>
      </c>
      <c r="GV228" s="412" t="s">
        <v>197</v>
      </c>
      <c r="GW228" s="412" t="s">
        <v>197</v>
      </c>
      <c r="GX228" s="412" t="s">
        <v>197</v>
      </c>
      <c r="GY228" s="412" t="s">
        <v>197</v>
      </c>
      <c r="GZ228" s="412" t="s">
        <v>197</v>
      </c>
      <c r="HA228" s="412" t="s">
        <v>197</v>
      </c>
      <c r="HB228" s="412" t="s">
        <v>197</v>
      </c>
      <c r="HC228" s="412" t="s">
        <v>197</v>
      </c>
      <c r="HD228" s="412" t="s">
        <v>197</v>
      </c>
      <c r="HE228" s="412" t="s">
        <v>197</v>
      </c>
      <c r="HF228" s="412" t="s">
        <v>197</v>
      </c>
      <c r="HG228" s="412" t="s">
        <v>197</v>
      </c>
      <c r="HH228" s="412" t="s">
        <v>197</v>
      </c>
      <c r="HI228" s="412" t="s">
        <v>197</v>
      </c>
      <c r="HJ228" s="412" t="s">
        <v>197</v>
      </c>
      <c r="HK228" s="412" t="s">
        <v>197</v>
      </c>
      <c r="HL228" s="412" t="s">
        <v>197</v>
      </c>
      <c r="HM228" s="412" t="s">
        <v>197</v>
      </c>
      <c r="HN228" s="412" t="s">
        <v>197</v>
      </c>
      <c r="HO228" s="412" t="s">
        <v>197</v>
      </c>
      <c r="HP228" s="412" t="s">
        <v>197</v>
      </c>
      <c r="HQ228" s="412" t="s">
        <v>197</v>
      </c>
      <c r="HR228" s="412" t="s">
        <v>197</v>
      </c>
      <c r="HS228" s="412" t="s">
        <v>197</v>
      </c>
      <c r="HT228" s="412" t="s">
        <v>197</v>
      </c>
      <c r="HU228" s="411">
        <v>85.2</v>
      </c>
      <c r="HV228" s="411">
        <v>120</v>
      </c>
      <c r="HW228" s="411">
        <v>118</v>
      </c>
      <c r="HX228" s="412" t="s">
        <v>197</v>
      </c>
      <c r="HY228" s="412" t="s">
        <v>197</v>
      </c>
      <c r="HZ228" s="412" t="s">
        <v>197</v>
      </c>
      <c r="IA228" s="412" t="s">
        <v>197</v>
      </c>
      <c r="IB228" s="412" t="s">
        <v>197</v>
      </c>
      <c r="IC228" s="412" t="s">
        <v>197</v>
      </c>
      <c r="ID228" s="411">
        <v>54.2</v>
      </c>
      <c r="IE228" s="412" t="s">
        <v>197</v>
      </c>
      <c r="IF228" s="412" t="s">
        <v>197</v>
      </c>
      <c r="IG228" s="412" t="s">
        <v>197</v>
      </c>
      <c r="IH228" s="411">
        <v>82.9</v>
      </c>
      <c r="II228" s="412" t="s">
        <v>197</v>
      </c>
      <c r="IJ228" s="412" t="s">
        <v>197</v>
      </c>
      <c r="IK228" s="412" t="s">
        <v>197</v>
      </c>
      <c r="IL228" s="412" t="s">
        <v>197</v>
      </c>
      <c r="IM228" s="412" t="s">
        <v>197</v>
      </c>
      <c r="IN228" s="412" t="s">
        <v>197</v>
      </c>
      <c r="IO228" s="412" t="s">
        <v>197</v>
      </c>
      <c r="IP228" s="412" t="s">
        <v>197</v>
      </c>
      <c r="IQ228" s="412" t="s">
        <v>197</v>
      </c>
      <c r="IR228" s="411">
        <v>102.2</v>
      </c>
      <c r="IS228" s="411">
        <v>115.7</v>
      </c>
      <c r="IT228" s="411">
        <v>110.7</v>
      </c>
      <c r="IU228" s="412" t="s">
        <v>197</v>
      </c>
      <c r="IV228" s="412" t="s">
        <v>197</v>
      </c>
      <c r="IW228" s="412" t="s">
        <v>197</v>
      </c>
      <c r="IX228" s="412" t="s">
        <v>197</v>
      </c>
      <c r="IY228" s="412" t="s">
        <v>197</v>
      </c>
      <c r="IZ228" s="412" t="s">
        <v>197</v>
      </c>
      <c r="JA228" s="412" t="s">
        <v>197</v>
      </c>
      <c r="JB228" s="412" t="s">
        <v>197</v>
      </c>
      <c r="JC228" s="412" t="s">
        <v>197</v>
      </c>
      <c r="JD228" s="412" t="s">
        <v>197</v>
      </c>
      <c r="JE228" s="412" t="s">
        <v>197</v>
      </c>
      <c r="JF228" s="49" t="s">
        <v>87</v>
      </c>
      <c r="JG228" s="49" t="s">
        <v>87</v>
      </c>
      <c r="JH228" s="49" t="s">
        <v>87</v>
      </c>
      <c r="JI228" s="49">
        <v>137.5</v>
      </c>
      <c r="JJ228" s="49">
        <v>121.1</v>
      </c>
      <c r="JK228" s="49">
        <v>93.5</v>
      </c>
      <c r="JL228" s="49">
        <v>88.5</v>
      </c>
      <c r="JM228" s="49">
        <v>94</v>
      </c>
      <c r="JN228" s="49">
        <v>92.7</v>
      </c>
      <c r="JO228" s="49" t="s">
        <v>87</v>
      </c>
    </row>
    <row r="229" spans="1:275">
      <c r="A229" s="45"/>
      <c r="B229" s="46" t="s">
        <v>1945</v>
      </c>
      <c r="C229" s="300" t="s">
        <v>1442</v>
      </c>
      <c r="D229" s="46" t="s">
        <v>132</v>
      </c>
      <c r="E229" s="300" t="s">
        <v>27</v>
      </c>
      <c r="F229" s="47" t="s">
        <v>197</v>
      </c>
      <c r="G229" s="47" t="s">
        <v>197</v>
      </c>
      <c r="H229" s="411">
        <v>84.2</v>
      </c>
      <c r="I229" s="411">
        <v>96.9</v>
      </c>
      <c r="J229" s="411">
        <v>80.900000000000006</v>
      </c>
      <c r="K229" s="412" t="s">
        <v>197</v>
      </c>
      <c r="L229" s="412" t="s">
        <v>197</v>
      </c>
      <c r="M229" s="412" t="s">
        <v>197</v>
      </c>
      <c r="N229" s="412" t="s">
        <v>197</v>
      </c>
      <c r="O229" s="412" t="s">
        <v>197</v>
      </c>
      <c r="P229" s="412" t="s">
        <v>197</v>
      </c>
      <c r="Q229" s="412" t="s">
        <v>197</v>
      </c>
      <c r="R229" s="412" t="s">
        <v>197</v>
      </c>
      <c r="S229" s="412" t="s">
        <v>197</v>
      </c>
      <c r="T229" s="412" t="s">
        <v>197</v>
      </c>
      <c r="U229" s="412" t="s">
        <v>197</v>
      </c>
      <c r="V229" s="412" t="s">
        <v>197</v>
      </c>
      <c r="W229" s="412" t="s">
        <v>197</v>
      </c>
      <c r="X229" s="412" t="s">
        <v>197</v>
      </c>
      <c r="Y229" s="412" t="s">
        <v>197</v>
      </c>
      <c r="Z229" s="412" t="s">
        <v>197</v>
      </c>
      <c r="AA229" s="412" t="s">
        <v>197</v>
      </c>
      <c r="AB229" s="412" t="s">
        <v>197</v>
      </c>
      <c r="AC229" s="412" t="s">
        <v>197</v>
      </c>
      <c r="AD229" s="412" t="s">
        <v>197</v>
      </c>
      <c r="AE229" s="412" t="s">
        <v>197</v>
      </c>
      <c r="AF229" s="412" t="s">
        <v>197</v>
      </c>
      <c r="AG229" s="412" t="s">
        <v>197</v>
      </c>
      <c r="AH229" s="412" t="s">
        <v>197</v>
      </c>
      <c r="AI229" s="412" t="s">
        <v>197</v>
      </c>
      <c r="AJ229" s="412" t="s">
        <v>197</v>
      </c>
      <c r="AK229" s="412" t="s">
        <v>197</v>
      </c>
      <c r="AL229" s="412" t="s">
        <v>197</v>
      </c>
      <c r="AM229" s="412" t="s">
        <v>197</v>
      </c>
      <c r="AN229" s="412" t="s">
        <v>197</v>
      </c>
      <c r="AO229" s="412" t="s">
        <v>197</v>
      </c>
      <c r="AP229" s="412" t="s">
        <v>197</v>
      </c>
      <c r="AQ229" s="412" t="s">
        <v>197</v>
      </c>
      <c r="AR229" s="412" t="s">
        <v>197</v>
      </c>
      <c r="AS229" s="412" t="s">
        <v>197</v>
      </c>
      <c r="AT229" s="412" t="s">
        <v>197</v>
      </c>
      <c r="AU229" s="412" t="s">
        <v>197</v>
      </c>
      <c r="AV229" s="412" t="s">
        <v>197</v>
      </c>
      <c r="AW229" s="412" t="s">
        <v>197</v>
      </c>
      <c r="AX229" s="412" t="s">
        <v>197</v>
      </c>
      <c r="AY229" s="412" t="s">
        <v>197</v>
      </c>
      <c r="AZ229" s="411">
        <v>21.4</v>
      </c>
      <c r="BA229" s="411">
        <v>39.200000000000003</v>
      </c>
      <c r="BB229" s="411">
        <v>38.4</v>
      </c>
      <c r="BC229" s="411">
        <v>83.3</v>
      </c>
      <c r="BD229" s="411">
        <v>52.9</v>
      </c>
      <c r="BE229" s="411">
        <v>59.9</v>
      </c>
      <c r="BF229" s="411">
        <v>46.6</v>
      </c>
      <c r="BG229" s="411">
        <v>26</v>
      </c>
      <c r="BH229" s="411">
        <v>27.5</v>
      </c>
      <c r="BI229" s="412" t="s">
        <v>197</v>
      </c>
      <c r="BJ229" s="412" t="s">
        <v>197</v>
      </c>
      <c r="BK229" s="412" t="s">
        <v>197</v>
      </c>
      <c r="BL229" s="412" t="s">
        <v>197</v>
      </c>
      <c r="BM229" s="412" t="s">
        <v>197</v>
      </c>
      <c r="BN229" s="412" t="s">
        <v>197</v>
      </c>
      <c r="BO229" s="412" t="s">
        <v>197</v>
      </c>
      <c r="BP229" s="412" t="s">
        <v>197</v>
      </c>
      <c r="BQ229" s="412" t="s">
        <v>197</v>
      </c>
      <c r="BR229" s="412" t="s">
        <v>197</v>
      </c>
      <c r="BS229" s="412" t="s">
        <v>197</v>
      </c>
      <c r="BT229" s="412" t="s">
        <v>197</v>
      </c>
      <c r="BU229" s="412" t="s">
        <v>197</v>
      </c>
      <c r="BV229" s="412" t="s">
        <v>197</v>
      </c>
      <c r="BW229" s="412" t="s">
        <v>197</v>
      </c>
      <c r="BX229" s="412" t="s">
        <v>197</v>
      </c>
      <c r="BY229" s="412" t="s">
        <v>197</v>
      </c>
      <c r="BZ229" s="412" t="s">
        <v>197</v>
      </c>
      <c r="CA229" s="412" t="s">
        <v>197</v>
      </c>
      <c r="CB229" s="412" t="s">
        <v>197</v>
      </c>
      <c r="CC229" s="412" t="s">
        <v>197</v>
      </c>
      <c r="CD229" s="412" t="s">
        <v>197</v>
      </c>
      <c r="CE229" s="412" t="s">
        <v>197</v>
      </c>
      <c r="CF229" s="412" t="s">
        <v>197</v>
      </c>
      <c r="CG229" s="412" t="s">
        <v>197</v>
      </c>
      <c r="CH229" s="412" t="s">
        <v>197</v>
      </c>
      <c r="CI229" s="412" t="s">
        <v>197</v>
      </c>
      <c r="CJ229" s="412" t="s">
        <v>197</v>
      </c>
      <c r="CK229" s="412" t="s">
        <v>197</v>
      </c>
      <c r="CL229" s="412" t="s">
        <v>197</v>
      </c>
      <c r="CM229" s="412" t="s">
        <v>197</v>
      </c>
      <c r="CN229" s="412" t="s">
        <v>197</v>
      </c>
      <c r="CO229" s="412" t="s">
        <v>197</v>
      </c>
      <c r="CP229" s="412" t="s">
        <v>197</v>
      </c>
      <c r="CQ229" s="412" t="s">
        <v>197</v>
      </c>
      <c r="CR229" s="412" t="s">
        <v>197</v>
      </c>
      <c r="CS229" s="412" t="s">
        <v>197</v>
      </c>
      <c r="CT229" s="412" t="s">
        <v>197</v>
      </c>
      <c r="CU229" s="412" t="s">
        <v>197</v>
      </c>
      <c r="CV229" s="412" t="s">
        <v>197</v>
      </c>
      <c r="CW229" s="412" t="s">
        <v>197</v>
      </c>
      <c r="CX229" s="412" t="s">
        <v>197</v>
      </c>
      <c r="CY229" s="412" t="s">
        <v>197</v>
      </c>
      <c r="CZ229" s="412" t="s">
        <v>197</v>
      </c>
      <c r="DA229" s="412" t="s">
        <v>197</v>
      </c>
      <c r="DB229" s="412" t="s">
        <v>197</v>
      </c>
      <c r="DC229" s="412" t="s">
        <v>197</v>
      </c>
      <c r="DD229" s="412" t="s">
        <v>197</v>
      </c>
      <c r="DE229" s="412" t="s">
        <v>197</v>
      </c>
      <c r="DF229" s="412" t="s">
        <v>197</v>
      </c>
      <c r="DG229" s="412" t="s">
        <v>197</v>
      </c>
      <c r="DH229" s="412" t="s">
        <v>197</v>
      </c>
      <c r="DI229" s="412" t="s">
        <v>197</v>
      </c>
      <c r="DJ229" s="412" t="s">
        <v>197</v>
      </c>
      <c r="DK229" s="412" t="s">
        <v>197</v>
      </c>
      <c r="DL229" s="412" t="s">
        <v>197</v>
      </c>
      <c r="DM229" s="412" t="s">
        <v>197</v>
      </c>
      <c r="DN229" s="412" t="s">
        <v>197</v>
      </c>
      <c r="DO229" s="412" t="s">
        <v>197</v>
      </c>
      <c r="DP229" s="412" t="s">
        <v>197</v>
      </c>
      <c r="DQ229" s="412" t="s">
        <v>197</v>
      </c>
      <c r="DR229" s="412" t="s">
        <v>197</v>
      </c>
      <c r="DS229" s="412" t="s">
        <v>197</v>
      </c>
      <c r="DT229" s="412" t="s">
        <v>197</v>
      </c>
      <c r="DU229" s="412" t="s">
        <v>197</v>
      </c>
      <c r="DV229" s="412" t="s">
        <v>197</v>
      </c>
      <c r="DW229" s="412" t="s">
        <v>197</v>
      </c>
      <c r="DX229" s="412" t="s">
        <v>197</v>
      </c>
      <c r="DY229" s="412" t="s">
        <v>197</v>
      </c>
      <c r="DZ229" s="412" t="s">
        <v>197</v>
      </c>
      <c r="EA229" s="412" t="s">
        <v>197</v>
      </c>
      <c r="EB229" s="412" t="s">
        <v>197</v>
      </c>
      <c r="EC229" s="412" t="s">
        <v>197</v>
      </c>
      <c r="ED229" s="412" t="s">
        <v>197</v>
      </c>
      <c r="EE229" s="412" t="s">
        <v>197</v>
      </c>
      <c r="EF229" s="412" t="s">
        <v>197</v>
      </c>
      <c r="EG229" s="412" t="s">
        <v>197</v>
      </c>
      <c r="EH229" s="412" t="s">
        <v>197</v>
      </c>
      <c r="EI229" s="412" t="s">
        <v>197</v>
      </c>
      <c r="EJ229" s="412" t="s">
        <v>197</v>
      </c>
      <c r="EK229" s="412" t="s">
        <v>197</v>
      </c>
      <c r="EL229" s="412" t="s">
        <v>197</v>
      </c>
      <c r="EM229" s="412" t="s">
        <v>197</v>
      </c>
      <c r="EN229" s="412" t="s">
        <v>197</v>
      </c>
      <c r="EO229" s="412" t="s">
        <v>197</v>
      </c>
      <c r="EP229" s="412" t="s">
        <v>197</v>
      </c>
      <c r="EQ229" s="412" t="s">
        <v>197</v>
      </c>
      <c r="ER229" s="412" t="s">
        <v>197</v>
      </c>
      <c r="ES229" s="412" t="s">
        <v>197</v>
      </c>
      <c r="ET229" s="412" t="s">
        <v>197</v>
      </c>
      <c r="EU229" s="412" t="s">
        <v>197</v>
      </c>
      <c r="EV229" s="411">
        <v>29.2</v>
      </c>
      <c r="EW229" s="411">
        <v>76.3</v>
      </c>
      <c r="EX229" s="411">
        <v>61.4</v>
      </c>
      <c r="EY229" s="412" t="s">
        <v>197</v>
      </c>
      <c r="EZ229" s="412" t="s">
        <v>197</v>
      </c>
      <c r="FA229" s="412" t="s">
        <v>197</v>
      </c>
      <c r="FB229" s="412" t="s">
        <v>197</v>
      </c>
      <c r="FC229" s="412" t="s">
        <v>197</v>
      </c>
      <c r="FD229" s="412" t="s">
        <v>197</v>
      </c>
      <c r="FE229" s="412" t="s">
        <v>197</v>
      </c>
      <c r="FF229" s="412" t="s">
        <v>197</v>
      </c>
      <c r="FG229" s="412" t="s">
        <v>197</v>
      </c>
      <c r="FH229" s="412" t="s">
        <v>197</v>
      </c>
      <c r="FI229" s="412" t="s">
        <v>197</v>
      </c>
      <c r="FJ229" s="412" t="s">
        <v>197</v>
      </c>
      <c r="FK229" s="412" t="s">
        <v>197</v>
      </c>
      <c r="FL229" s="412" t="s">
        <v>197</v>
      </c>
      <c r="FM229" s="411">
        <v>9</v>
      </c>
      <c r="FN229" s="411">
        <v>14.1</v>
      </c>
      <c r="FO229" s="411">
        <v>11.1</v>
      </c>
      <c r="FP229" s="412" t="s">
        <v>197</v>
      </c>
      <c r="FQ229" s="412" t="s">
        <v>197</v>
      </c>
      <c r="FR229" s="412" t="s">
        <v>197</v>
      </c>
      <c r="FS229" s="412" t="s">
        <v>197</v>
      </c>
      <c r="FT229" s="412" t="s">
        <v>197</v>
      </c>
      <c r="FU229" s="412" t="s">
        <v>197</v>
      </c>
      <c r="FV229" s="412" t="s">
        <v>197</v>
      </c>
      <c r="FW229" s="412" t="s">
        <v>197</v>
      </c>
      <c r="FX229" s="411">
        <v>12.7</v>
      </c>
      <c r="FY229" s="411">
        <v>28.7</v>
      </c>
      <c r="FZ229" s="411">
        <v>28.5</v>
      </c>
      <c r="GA229" s="411">
        <v>28.6</v>
      </c>
      <c r="GB229" s="411">
        <v>75.900000000000006</v>
      </c>
      <c r="GC229" s="411">
        <v>66.8</v>
      </c>
      <c r="GD229" s="412" t="s">
        <v>197</v>
      </c>
      <c r="GE229" s="412" t="s">
        <v>197</v>
      </c>
      <c r="GF229" s="412" t="s">
        <v>197</v>
      </c>
      <c r="GG229" s="412" t="s">
        <v>197</v>
      </c>
      <c r="GH229" s="412" t="s">
        <v>197</v>
      </c>
      <c r="GI229" s="412" t="s">
        <v>197</v>
      </c>
      <c r="GJ229" s="412" t="s">
        <v>197</v>
      </c>
      <c r="GK229" s="412" t="s">
        <v>197</v>
      </c>
      <c r="GL229" s="412" t="s">
        <v>197</v>
      </c>
      <c r="GM229" s="412" t="s">
        <v>197</v>
      </c>
      <c r="GN229" s="412" t="s">
        <v>197</v>
      </c>
      <c r="GO229" s="412" t="s">
        <v>197</v>
      </c>
      <c r="GP229" s="412" t="s">
        <v>197</v>
      </c>
      <c r="GQ229" s="412" t="s">
        <v>197</v>
      </c>
      <c r="GR229" s="412" t="s">
        <v>197</v>
      </c>
      <c r="GS229" s="412" t="s">
        <v>197</v>
      </c>
      <c r="GT229" s="412" t="s">
        <v>197</v>
      </c>
      <c r="GU229" s="412" t="s">
        <v>197</v>
      </c>
      <c r="GV229" s="412" t="s">
        <v>197</v>
      </c>
      <c r="GW229" s="412" t="s">
        <v>197</v>
      </c>
      <c r="GX229" s="412" t="s">
        <v>197</v>
      </c>
      <c r="GY229" s="412" t="s">
        <v>197</v>
      </c>
      <c r="GZ229" s="412" t="s">
        <v>197</v>
      </c>
      <c r="HA229" s="412" t="s">
        <v>197</v>
      </c>
      <c r="HB229" s="412" t="s">
        <v>197</v>
      </c>
      <c r="HC229" s="412" t="s">
        <v>197</v>
      </c>
      <c r="HD229" s="412" t="s">
        <v>197</v>
      </c>
      <c r="HE229" s="412" t="s">
        <v>197</v>
      </c>
      <c r="HF229" s="412" t="s">
        <v>197</v>
      </c>
      <c r="HG229" s="412" t="s">
        <v>197</v>
      </c>
      <c r="HH229" s="412" t="s">
        <v>197</v>
      </c>
      <c r="HI229" s="412" t="s">
        <v>197</v>
      </c>
      <c r="HJ229" s="412" t="s">
        <v>197</v>
      </c>
      <c r="HK229" s="412" t="s">
        <v>197</v>
      </c>
      <c r="HL229" s="412" t="s">
        <v>197</v>
      </c>
      <c r="HM229" s="412" t="s">
        <v>197</v>
      </c>
      <c r="HN229" s="412" t="s">
        <v>197</v>
      </c>
      <c r="HO229" s="412" t="s">
        <v>197</v>
      </c>
      <c r="HP229" s="412" t="s">
        <v>197</v>
      </c>
      <c r="HQ229" s="412" t="s">
        <v>197</v>
      </c>
      <c r="HR229" s="412" t="s">
        <v>197</v>
      </c>
      <c r="HS229" s="412" t="s">
        <v>197</v>
      </c>
      <c r="HT229" s="412" t="s">
        <v>197</v>
      </c>
      <c r="HU229" s="411">
        <v>155.1</v>
      </c>
      <c r="HV229" s="411">
        <v>82.6</v>
      </c>
      <c r="HW229" s="411">
        <v>86.9</v>
      </c>
      <c r="HX229" s="412" t="s">
        <v>197</v>
      </c>
      <c r="HY229" s="412" t="s">
        <v>197</v>
      </c>
      <c r="HZ229" s="412" t="s">
        <v>197</v>
      </c>
      <c r="IA229" s="412" t="s">
        <v>197</v>
      </c>
      <c r="IB229" s="412" t="s">
        <v>197</v>
      </c>
      <c r="IC229" s="412" t="s">
        <v>197</v>
      </c>
      <c r="ID229" s="411">
        <v>165.6</v>
      </c>
      <c r="IE229" s="412" t="s">
        <v>197</v>
      </c>
      <c r="IF229" s="412" t="s">
        <v>197</v>
      </c>
      <c r="IG229" s="412" t="s">
        <v>197</v>
      </c>
      <c r="IH229" s="411">
        <v>22.6</v>
      </c>
      <c r="II229" s="412" t="s">
        <v>197</v>
      </c>
      <c r="IJ229" s="412" t="s">
        <v>197</v>
      </c>
      <c r="IK229" s="412" t="s">
        <v>197</v>
      </c>
      <c r="IL229" s="412" t="s">
        <v>197</v>
      </c>
      <c r="IM229" s="412" t="s">
        <v>197</v>
      </c>
      <c r="IN229" s="412" t="s">
        <v>197</v>
      </c>
      <c r="IO229" s="412" t="s">
        <v>197</v>
      </c>
      <c r="IP229" s="412" t="s">
        <v>197</v>
      </c>
      <c r="IQ229" s="412" t="s">
        <v>197</v>
      </c>
      <c r="IR229" s="411">
        <v>111.9</v>
      </c>
      <c r="IS229" s="411">
        <v>54</v>
      </c>
      <c r="IT229" s="411">
        <v>75.599999999999994</v>
      </c>
      <c r="IU229" s="412" t="s">
        <v>197</v>
      </c>
      <c r="IV229" s="412" t="s">
        <v>197</v>
      </c>
      <c r="IW229" s="412" t="s">
        <v>197</v>
      </c>
      <c r="IX229" s="412" t="s">
        <v>197</v>
      </c>
      <c r="IY229" s="412" t="s">
        <v>197</v>
      </c>
      <c r="IZ229" s="412" t="s">
        <v>197</v>
      </c>
      <c r="JA229" s="412" t="s">
        <v>197</v>
      </c>
      <c r="JB229" s="412" t="s">
        <v>197</v>
      </c>
      <c r="JC229" s="412" t="s">
        <v>197</v>
      </c>
      <c r="JD229" s="412" t="s">
        <v>197</v>
      </c>
      <c r="JE229" s="412" t="s">
        <v>197</v>
      </c>
      <c r="JF229" s="49" t="s">
        <v>87</v>
      </c>
      <c r="JG229" s="49" t="s">
        <v>87</v>
      </c>
      <c r="JH229" s="49" t="s">
        <v>87</v>
      </c>
      <c r="JI229" s="49">
        <v>63.5</v>
      </c>
      <c r="JJ229" s="49">
        <v>155.9</v>
      </c>
      <c r="JK229" s="49">
        <v>31</v>
      </c>
      <c r="JL229" s="49">
        <v>51.6</v>
      </c>
      <c r="JM229" s="49">
        <v>24.3</v>
      </c>
      <c r="JN229" s="49">
        <v>26</v>
      </c>
      <c r="JO229" s="49" t="s">
        <v>87</v>
      </c>
    </row>
    <row r="230" spans="1:275">
      <c r="A230" s="45"/>
      <c r="B230" s="46" t="s">
        <v>1946</v>
      </c>
      <c r="C230" s="300" t="s">
        <v>1443</v>
      </c>
      <c r="D230" s="46" t="s">
        <v>132</v>
      </c>
      <c r="E230" s="300" t="s">
        <v>27</v>
      </c>
      <c r="F230" s="47" t="s">
        <v>197</v>
      </c>
      <c r="G230" s="47" t="s">
        <v>197</v>
      </c>
      <c r="H230" s="411">
        <v>131.6</v>
      </c>
      <c r="I230" s="411">
        <v>113.5</v>
      </c>
      <c r="J230" s="411">
        <v>100.8</v>
      </c>
      <c r="K230" s="412" t="s">
        <v>197</v>
      </c>
      <c r="L230" s="412" t="s">
        <v>197</v>
      </c>
      <c r="M230" s="412" t="s">
        <v>197</v>
      </c>
      <c r="N230" s="412" t="s">
        <v>197</v>
      </c>
      <c r="O230" s="412" t="s">
        <v>197</v>
      </c>
      <c r="P230" s="412" t="s">
        <v>197</v>
      </c>
      <c r="Q230" s="412" t="s">
        <v>197</v>
      </c>
      <c r="R230" s="412" t="s">
        <v>197</v>
      </c>
      <c r="S230" s="412" t="s">
        <v>197</v>
      </c>
      <c r="T230" s="412" t="s">
        <v>197</v>
      </c>
      <c r="U230" s="412" t="s">
        <v>197</v>
      </c>
      <c r="V230" s="412" t="s">
        <v>197</v>
      </c>
      <c r="W230" s="412" t="s">
        <v>197</v>
      </c>
      <c r="X230" s="412" t="s">
        <v>197</v>
      </c>
      <c r="Y230" s="412" t="s">
        <v>197</v>
      </c>
      <c r="Z230" s="412" t="s">
        <v>197</v>
      </c>
      <c r="AA230" s="412" t="s">
        <v>197</v>
      </c>
      <c r="AB230" s="412" t="s">
        <v>197</v>
      </c>
      <c r="AC230" s="412" t="s">
        <v>197</v>
      </c>
      <c r="AD230" s="412" t="s">
        <v>197</v>
      </c>
      <c r="AE230" s="412" t="s">
        <v>197</v>
      </c>
      <c r="AF230" s="412" t="s">
        <v>197</v>
      </c>
      <c r="AG230" s="412" t="s">
        <v>197</v>
      </c>
      <c r="AH230" s="412" t="s">
        <v>197</v>
      </c>
      <c r="AI230" s="412" t="s">
        <v>197</v>
      </c>
      <c r="AJ230" s="412" t="s">
        <v>197</v>
      </c>
      <c r="AK230" s="412" t="s">
        <v>197</v>
      </c>
      <c r="AL230" s="412" t="s">
        <v>197</v>
      </c>
      <c r="AM230" s="412" t="s">
        <v>197</v>
      </c>
      <c r="AN230" s="412" t="s">
        <v>197</v>
      </c>
      <c r="AO230" s="412" t="s">
        <v>197</v>
      </c>
      <c r="AP230" s="412" t="s">
        <v>197</v>
      </c>
      <c r="AQ230" s="412" t="s">
        <v>197</v>
      </c>
      <c r="AR230" s="412" t="s">
        <v>197</v>
      </c>
      <c r="AS230" s="412" t="s">
        <v>197</v>
      </c>
      <c r="AT230" s="411">
        <v>63.2</v>
      </c>
      <c r="AU230" s="412" t="s">
        <v>197</v>
      </c>
      <c r="AV230" s="412" t="s">
        <v>197</v>
      </c>
      <c r="AW230" s="412" t="s">
        <v>197</v>
      </c>
      <c r="AX230" s="412" t="s">
        <v>197</v>
      </c>
      <c r="AY230" s="412" t="s">
        <v>197</v>
      </c>
      <c r="AZ230" s="411">
        <v>87.9</v>
      </c>
      <c r="BA230" s="411">
        <v>69.2</v>
      </c>
      <c r="BB230" s="411">
        <v>70.099999999999994</v>
      </c>
      <c r="BC230" s="411">
        <v>95.6</v>
      </c>
      <c r="BD230" s="411">
        <v>83.8</v>
      </c>
      <c r="BE230" s="411">
        <v>86.6</v>
      </c>
      <c r="BF230" s="411">
        <v>94.6</v>
      </c>
      <c r="BG230" s="411">
        <v>66.099999999999994</v>
      </c>
      <c r="BH230" s="411">
        <v>68.2</v>
      </c>
      <c r="BI230" s="412" t="s">
        <v>197</v>
      </c>
      <c r="BJ230" s="412" t="s">
        <v>197</v>
      </c>
      <c r="BK230" s="412" t="s">
        <v>197</v>
      </c>
      <c r="BL230" s="412" t="s">
        <v>197</v>
      </c>
      <c r="BM230" s="412" t="s">
        <v>197</v>
      </c>
      <c r="BN230" s="412" t="s">
        <v>197</v>
      </c>
      <c r="BO230" s="412" t="s">
        <v>197</v>
      </c>
      <c r="BP230" s="412" t="s">
        <v>197</v>
      </c>
      <c r="BQ230" s="412" t="s">
        <v>197</v>
      </c>
      <c r="BR230" s="412" t="s">
        <v>197</v>
      </c>
      <c r="BS230" s="412" t="s">
        <v>197</v>
      </c>
      <c r="BT230" s="412" t="s">
        <v>197</v>
      </c>
      <c r="BU230" s="412" t="s">
        <v>197</v>
      </c>
      <c r="BV230" s="412" t="s">
        <v>197</v>
      </c>
      <c r="BW230" s="412" t="s">
        <v>197</v>
      </c>
      <c r="BX230" s="412" t="s">
        <v>197</v>
      </c>
      <c r="BY230" s="412" t="s">
        <v>197</v>
      </c>
      <c r="BZ230" s="412" t="s">
        <v>197</v>
      </c>
      <c r="CA230" s="412" t="s">
        <v>197</v>
      </c>
      <c r="CB230" s="412" t="s">
        <v>197</v>
      </c>
      <c r="CC230" s="412" t="s">
        <v>197</v>
      </c>
      <c r="CD230" s="412" t="s">
        <v>197</v>
      </c>
      <c r="CE230" s="412" t="s">
        <v>197</v>
      </c>
      <c r="CF230" s="412" t="s">
        <v>197</v>
      </c>
      <c r="CG230" s="412" t="s">
        <v>197</v>
      </c>
      <c r="CH230" s="412" t="s">
        <v>197</v>
      </c>
      <c r="CI230" s="412" t="s">
        <v>197</v>
      </c>
      <c r="CJ230" s="412" t="s">
        <v>197</v>
      </c>
      <c r="CK230" s="412" t="s">
        <v>197</v>
      </c>
      <c r="CL230" s="412" t="s">
        <v>197</v>
      </c>
      <c r="CM230" s="412" t="s">
        <v>197</v>
      </c>
      <c r="CN230" s="412" t="s">
        <v>197</v>
      </c>
      <c r="CO230" s="412" t="s">
        <v>197</v>
      </c>
      <c r="CP230" s="412" t="s">
        <v>197</v>
      </c>
      <c r="CQ230" s="412" t="s">
        <v>197</v>
      </c>
      <c r="CR230" s="412" t="s">
        <v>197</v>
      </c>
      <c r="CS230" s="412" t="s">
        <v>197</v>
      </c>
      <c r="CT230" s="412" t="s">
        <v>197</v>
      </c>
      <c r="CU230" s="412" t="s">
        <v>197</v>
      </c>
      <c r="CV230" s="412" t="s">
        <v>197</v>
      </c>
      <c r="CW230" s="412" t="s">
        <v>197</v>
      </c>
      <c r="CX230" s="412" t="s">
        <v>197</v>
      </c>
      <c r="CY230" s="412" t="s">
        <v>197</v>
      </c>
      <c r="CZ230" s="412" t="s">
        <v>197</v>
      </c>
      <c r="DA230" s="412" t="s">
        <v>197</v>
      </c>
      <c r="DB230" s="412" t="s">
        <v>197</v>
      </c>
      <c r="DC230" s="412" t="s">
        <v>197</v>
      </c>
      <c r="DD230" s="412" t="s">
        <v>197</v>
      </c>
      <c r="DE230" s="412" t="s">
        <v>197</v>
      </c>
      <c r="DF230" s="412" t="s">
        <v>197</v>
      </c>
      <c r="DG230" s="412" t="s">
        <v>197</v>
      </c>
      <c r="DH230" s="412" t="s">
        <v>197</v>
      </c>
      <c r="DI230" s="412" t="s">
        <v>197</v>
      </c>
      <c r="DJ230" s="412" t="s">
        <v>197</v>
      </c>
      <c r="DK230" s="412" t="s">
        <v>197</v>
      </c>
      <c r="DL230" s="412" t="s">
        <v>197</v>
      </c>
      <c r="DM230" s="412" t="s">
        <v>197</v>
      </c>
      <c r="DN230" s="412" t="s">
        <v>197</v>
      </c>
      <c r="DO230" s="412" t="s">
        <v>197</v>
      </c>
      <c r="DP230" s="412" t="s">
        <v>197</v>
      </c>
      <c r="DQ230" s="412" t="s">
        <v>197</v>
      </c>
      <c r="DR230" s="412" t="s">
        <v>197</v>
      </c>
      <c r="DS230" s="412" t="s">
        <v>197</v>
      </c>
      <c r="DT230" s="412" t="s">
        <v>197</v>
      </c>
      <c r="DU230" s="412" t="s">
        <v>197</v>
      </c>
      <c r="DV230" s="412" t="s">
        <v>197</v>
      </c>
      <c r="DW230" s="412" t="s">
        <v>197</v>
      </c>
      <c r="DX230" s="412" t="s">
        <v>197</v>
      </c>
      <c r="DY230" s="412" t="s">
        <v>197</v>
      </c>
      <c r="DZ230" s="412" t="s">
        <v>197</v>
      </c>
      <c r="EA230" s="412" t="s">
        <v>197</v>
      </c>
      <c r="EB230" s="412" t="s">
        <v>197</v>
      </c>
      <c r="EC230" s="412" t="s">
        <v>197</v>
      </c>
      <c r="ED230" s="412" t="s">
        <v>197</v>
      </c>
      <c r="EE230" s="412" t="s">
        <v>197</v>
      </c>
      <c r="EF230" s="412" t="s">
        <v>197</v>
      </c>
      <c r="EG230" s="412" t="s">
        <v>197</v>
      </c>
      <c r="EH230" s="412" t="s">
        <v>197</v>
      </c>
      <c r="EI230" s="412" t="s">
        <v>197</v>
      </c>
      <c r="EJ230" s="412" t="s">
        <v>197</v>
      </c>
      <c r="EK230" s="412" t="s">
        <v>197</v>
      </c>
      <c r="EL230" s="412" t="s">
        <v>197</v>
      </c>
      <c r="EM230" s="412" t="s">
        <v>197</v>
      </c>
      <c r="EN230" s="412" t="s">
        <v>197</v>
      </c>
      <c r="EO230" s="412" t="s">
        <v>197</v>
      </c>
      <c r="EP230" s="412" t="s">
        <v>197</v>
      </c>
      <c r="EQ230" s="412" t="s">
        <v>197</v>
      </c>
      <c r="ER230" s="412" t="s">
        <v>197</v>
      </c>
      <c r="ES230" s="412" t="s">
        <v>197</v>
      </c>
      <c r="ET230" s="412" t="s">
        <v>197</v>
      </c>
      <c r="EU230" s="412" t="s">
        <v>197</v>
      </c>
      <c r="EV230" s="411">
        <v>63.8</v>
      </c>
      <c r="EW230" s="411">
        <v>130.69999999999999</v>
      </c>
      <c r="EX230" s="411">
        <v>109.4</v>
      </c>
      <c r="EY230" s="412" t="s">
        <v>197</v>
      </c>
      <c r="EZ230" s="411">
        <v>53.8</v>
      </c>
      <c r="FA230" s="411">
        <v>58.2</v>
      </c>
      <c r="FB230" s="411">
        <v>56.5</v>
      </c>
      <c r="FC230" s="412" t="s">
        <v>197</v>
      </c>
      <c r="FD230" s="411">
        <v>39.4</v>
      </c>
      <c r="FE230" s="411">
        <v>65.400000000000006</v>
      </c>
      <c r="FF230" s="411">
        <v>54.4</v>
      </c>
      <c r="FG230" s="412" t="s">
        <v>197</v>
      </c>
      <c r="FH230" s="412" t="s">
        <v>197</v>
      </c>
      <c r="FI230" s="412" t="s">
        <v>197</v>
      </c>
      <c r="FJ230" s="412" t="s">
        <v>197</v>
      </c>
      <c r="FK230" s="412" t="s">
        <v>197</v>
      </c>
      <c r="FL230" s="412" t="s">
        <v>197</v>
      </c>
      <c r="FM230" s="411">
        <v>29.1</v>
      </c>
      <c r="FN230" s="411">
        <v>58.7</v>
      </c>
      <c r="FO230" s="411">
        <v>41.5</v>
      </c>
      <c r="FP230" s="411">
        <v>67.7</v>
      </c>
      <c r="FQ230" s="411">
        <v>61.9</v>
      </c>
      <c r="FR230" s="411">
        <v>63.9</v>
      </c>
      <c r="FS230" s="411">
        <v>47.8</v>
      </c>
      <c r="FT230" s="411">
        <v>75.3</v>
      </c>
      <c r="FU230" s="411">
        <v>58.2</v>
      </c>
      <c r="FV230" s="411">
        <v>37.5</v>
      </c>
      <c r="FW230" s="412" t="s">
        <v>197</v>
      </c>
      <c r="FX230" s="411">
        <v>70.3</v>
      </c>
      <c r="FY230" s="411">
        <v>70.400000000000006</v>
      </c>
      <c r="FZ230" s="411">
        <v>70.400000000000006</v>
      </c>
      <c r="GA230" s="411">
        <v>59.5</v>
      </c>
      <c r="GB230" s="411">
        <v>67.2</v>
      </c>
      <c r="GC230" s="411">
        <v>65.7</v>
      </c>
      <c r="GD230" s="412" t="s">
        <v>197</v>
      </c>
      <c r="GE230" s="412" t="s">
        <v>197</v>
      </c>
      <c r="GF230" s="412" t="s">
        <v>197</v>
      </c>
      <c r="GG230" s="411">
        <v>265.5</v>
      </c>
      <c r="GH230" s="411">
        <v>105</v>
      </c>
      <c r="GI230" s="411">
        <v>106.1</v>
      </c>
      <c r="GJ230" s="412" t="s">
        <v>197</v>
      </c>
      <c r="GK230" s="412" t="s">
        <v>197</v>
      </c>
      <c r="GL230" s="412" t="s">
        <v>197</v>
      </c>
      <c r="GM230" s="412" t="s">
        <v>197</v>
      </c>
      <c r="GN230" s="412" t="s">
        <v>197</v>
      </c>
      <c r="GO230" s="412" t="s">
        <v>197</v>
      </c>
      <c r="GP230" s="412" t="s">
        <v>197</v>
      </c>
      <c r="GQ230" s="412" t="s">
        <v>197</v>
      </c>
      <c r="GR230" s="412" t="s">
        <v>197</v>
      </c>
      <c r="GS230" s="412" t="s">
        <v>197</v>
      </c>
      <c r="GT230" s="412" t="s">
        <v>197</v>
      </c>
      <c r="GU230" s="412" t="s">
        <v>197</v>
      </c>
      <c r="GV230" s="412" t="s">
        <v>197</v>
      </c>
      <c r="GW230" s="412" t="s">
        <v>197</v>
      </c>
      <c r="GX230" s="412" t="s">
        <v>197</v>
      </c>
      <c r="GY230" s="412" t="s">
        <v>197</v>
      </c>
      <c r="GZ230" s="412" t="s">
        <v>197</v>
      </c>
      <c r="HA230" s="412" t="s">
        <v>197</v>
      </c>
      <c r="HB230" s="412" t="s">
        <v>197</v>
      </c>
      <c r="HC230" s="412" t="s">
        <v>197</v>
      </c>
      <c r="HD230" s="412" t="s">
        <v>197</v>
      </c>
      <c r="HE230" s="412" t="s">
        <v>197</v>
      </c>
      <c r="HF230" s="412" t="s">
        <v>197</v>
      </c>
      <c r="HG230" s="412" t="s">
        <v>197</v>
      </c>
      <c r="HH230" s="412" t="s">
        <v>197</v>
      </c>
      <c r="HI230" s="412" t="s">
        <v>197</v>
      </c>
      <c r="HJ230" s="412" t="s">
        <v>197</v>
      </c>
      <c r="HK230" s="412" t="s">
        <v>197</v>
      </c>
      <c r="HL230" s="412" t="s">
        <v>197</v>
      </c>
      <c r="HM230" s="412" t="s">
        <v>197</v>
      </c>
      <c r="HN230" s="412" t="s">
        <v>197</v>
      </c>
      <c r="HO230" s="412" t="s">
        <v>197</v>
      </c>
      <c r="HP230" s="412" t="s">
        <v>197</v>
      </c>
      <c r="HQ230" s="412" t="s">
        <v>197</v>
      </c>
      <c r="HR230" s="412" t="s">
        <v>197</v>
      </c>
      <c r="HS230" s="412" t="s">
        <v>197</v>
      </c>
      <c r="HT230" s="412" t="s">
        <v>197</v>
      </c>
      <c r="HU230" s="411">
        <v>321.60000000000002</v>
      </c>
      <c r="HV230" s="411">
        <v>134.69999999999999</v>
      </c>
      <c r="HW230" s="411">
        <v>145.9</v>
      </c>
      <c r="HX230" s="412" t="s">
        <v>197</v>
      </c>
      <c r="HY230" s="412" t="s">
        <v>197</v>
      </c>
      <c r="HZ230" s="412" t="s">
        <v>197</v>
      </c>
      <c r="IA230" s="412" t="s">
        <v>197</v>
      </c>
      <c r="IB230" s="412" t="s">
        <v>197</v>
      </c>
      <c r="IC230" s="412" t="s">
        <v>197</v>
      </c>
      <c r="ID230" s="412" t="s">
        <v>197</v>
      </c>
      <c r="IE230" s="412" t="s">
        <v>197</v>
      </c>
      <c r="IF230" s="412" t="s">
        <v>197</v>
      </c>
      <c r="IG230" s="412" t="s">
        <v>197</v>
      </c>
      <c r="IH230" s="411">
        <v>56.3</v>
      </c>
      <c r="II230" s="412" t="s">
        <v>197</v>
      </c>
      <c r="IJ230" s="412" t="s">
        <v>197</v>
      </c>
      <c r="IK230" s="412" t="s">
        <v>197</v>
      </c>
      <c r="IL230" s="412" t="s">
        <v>197</v>
      </c>
      <c r="IM230" s="412" t="s">
        <v>197</v>
      </c>
      <c r="IN230" s="412" t="s">
        <v>197</v>
      </c>
      <c r="IO230" s="412" t="s">
        <v>197</v>
      </c>
      <c r="IP230" s="412" t="s">
        <v>197</v>
      </c>
      <c r="IQ230" s="412" t="s">
        <v>197</v>
      </c>
      <c r="IR230" s="411">
        <v>160.9</v>
      </c>
      <c r="IS230" s="411">
        <v>48.5</v>
      </c>
      <c r="IT230" s="411">
        <v>90.5</v>
      </c>
      <c r="IU230" s="411">
        <v>421.4</v>
      </c>
      <c r="IV230" s="411">
        <v>65.900000000000006</v>
      </c>
      <c r="IW230" s="411">
        <v>140.4</v>
      </c>
      <c r="IX230" s="412" t="s">
        <v>197</v>
      </c>
      <c r="IY230" s="412" t="s">
        <v>197</v>
      </c>
      <c r="IZ230" s="412" t="s">
        <v>197</v>
      </c>
      <c r="JA230" s="412" t="s">
        <v>197</v>
      </c>
      <c r="JB230" s="412" t="s">
        <v>197</v>
      </c>
      <c r="JC230" s="412" t="s">
        <v>197</v>
      </c>
      <c r="JD230" s="412" t="s">
        <v>197</v>
      </c>
      <c r="JE230" s="412" t="s">
        <v>197</v>
      </c>
      <c r="JF230" s="48" t="s">
        <v>87</v>
      </c>
      <c r="JG230" s="48" t="s">
        <v>87</v>
      </c>
      <c r="JH230" s="48" t="s">
        <v>87</v>
      </c>
      <c r="JI230" s="48">
        <v>129.80000000000001</v>
      </c>
      <c r="JJ230" s="48">
        <v>160.6</v>
      </c>
      <c r="JK230" s="48">
        <v>107.8</v>
      </c>
      <c r="JL230" s="48">
        <v>70.599999999999994</v>
      </c>
      <c r="JM230" s="48">
        <v>50.8</v>
      </c>
      <c r="JN230" s="48">
        <v>72.7</v>
      </c>
      <c r="JO230" s="48" t="s">
        <v>87</v>
      </c>
    </row>
    <row r="231" spans="1:275">
      <c r="A231" s="45"/>
      <c r="B231" s="46" t="s">
        <v>1947</v>
      </c>
      <c r="C231" s="300" t="s">
        <v>1444</v>
      </c>
      <c r="D231" s="46" t="s">
        <v>132</v>
      </c>
      <c r="E231" s="300" t="s">
        <v>27</v>
      </c>
      <c r="F231" s="47" t="s">
        <v>197</v>
      </c>
      <c r="G231" s="47" t="s">
        <v>197</v>
      </c>
      <c r="H231" s="411">
        <v>116.9</v>
      </c>
      <c r="I231" s="411">
        <v>102.8</v>
      </c>
      <c r="J231" s="411">
        <v>86.9</v>
      </c>
      <c r="K231" s="412" t="s">
        <v>197</v>
      </c>
      <c r="L231" s="411">
        <v>111.2</v>
      </c>
      <c r="M231" s="411">
        <v>115.6</v>
      </c>
      <c r="N231" s="411">
        <v>196.3</v>
      </c>
      <c r="O231" s="412" t="s">
        <v>197</v>
      </c>
      <c r="P231" s="412" t="s">
        <v>197</v>
      </c>
      <c r="Q231" s="412" t="s">
        <v>197</v>
      </c>
      <c r="R231" s="412" t="s">
        <v>197</v>
      </c>
      <c r="S231" s="411">
        <v>152.19999999999999</v>
      </c>
      <c r="T231" s="412" t="s">
        <v>197</v>
      </c>
      <c r="U231" s="412" t="s">
        <v>197</v>
      </c>
      <c r="V231" s="412" t="s">
        <v>197</v>
      </c>
      <c r="W231" s="412" t="s">
        <v>197</v>
      </c>
      <c r="X231" s="412" t="s">
        <v>197</v>
      </c>
      <c r="Y231" s="412" t="s">
        <v>197</v>
      </c>
      <c r="Z231" s="411">
        <v>101</v>
      </c>
      <c r="AA231" s="411">
        <v>777.5</v>
      </c>
      <c r="AB231" s="412" t="s">
        <v>197</v>
      </c>
      <c r="AC231" s="412" t="s">
        <v>197</v>
      </c>
      <c r="AD231" s="412" t="s">
        <v>197</v>
      </c>
      <c r="AE231" s="411">
        <v>71.900000000000006</v>
      </c>
      <c r="AF231" s="411">
        <v>140.9</v>
      </c>
      <c r="AG231" s="412" t="s">
        <v>197</v>
      </c>
      <c r="AH231" s="412" t="s">
        <v>197</v>
      </c>
      <c r="AI231" s="412" t="s">
        <v>197</v>
      </c>
      <c r="AJ231" s="412" t="s">
        <v>197</v>
      </c>
      <c r="AK231" s="412" t="s">
        <v>197</v>
      </c>
      <c r="AL231" s="412" t="s">
        <v>197</v>
      </c>
      <c r="AM231" s="412" t="s">
        <v>197</v>
      </c>
      <c r="AN231" s="412" t="s">
        <v>197</v>
      </c>
      <c r="AO231" s="412" t="s">
        <v>197</v>
      </c>
      <c r="AP231" s="412" t="s">
        <v>197</v>
      </c>
      <c r="AQ231" s="412" t="s">
        <v>197</v>
      </c>
      <c r="AR231" s="412" t="s">
        <v>197</v>
      </c>
      <c r="AS231" s="412" t="s">
        <v>197</v>
      </c>
      <c r="AT231" s="412" t="s">
        <v>197</v>
      </c>
      <c r="AU231" s="412" t="s">
        <v>197</v>
      </c>
      <c r="AV231" s="412" t="s">
        <v>197</v>
      </c>
      <c r="AW231" s="412" t="s">
        <v>197</v>
      </c>
      <c r="AX231" s="412" t="s">
        <v>197</v>
      </c>
      <c r="AY231" s="412" t="s">
        <v>197</v>
      </c>
      <c r="AZ231" s="411">
        <v>113.6</v>
      </c>
      <c r="BA231" s="411">
        <v>165.2</v>
      </c>
      <c r="BB231" s="411">
        <v>162.9</v>
      </c>
      <c r="BC231" s="411">
        <v>82.1</v>
      </c>
      <c r="BD231" s="411">
        <v>115.1</v>
      </c>
      <c r="BE231" s="411">
        <v>107.5</v>
      </c>
      <c r="BF231" s="411">
        <v>94.8</v>
      </c>
      <c r="BG231" s="411">
        <v>67.3</v>
      </c>
      <c r="BH231" s="411">
        <v>69.3</v>
      </c>
      <c r="BI231" s="411">
        <v>125.4</v>
      </c>
      <c r="BJ231" s="411">
        <v>78.599999999999994</v>
      </c>
      <c r="BK231" s="411">
        <v>102.5</v>
      </c>
      <c r="BL231" s="411">
        <v>34</v>
      </c>
      <c r="BM231" s="411">
        <v>60</v>
      </c>
      <c r="BN231" s="411">
        <v>53</v>
      </c>
      <c r="BO231" s="412" t="s">
        <v>197</v>
      </c>
      <c r="BP231" s="412" t="s">
        <v>197</v>
      </c>
      <c r="BQ231" s="412" t="s">
        <v>197</v>
      </c>
      <c r="BR231" s="412" t="s">
        <v>197</v>
      </c>
      <c r="BS231" s="412" t="s">
        <v>197</v>
      </c>
      <c r="BT231" s="412" t="s">
        <v>197</v>
      </c>
      <c r="BU231" s="412" t="s">
        <v>197</v>
      </c>
      <c r="BV231" s="412" t="s">
        <v>197</v>
      </c>
      <c r="BW231" s="412" t="s">
        <v>197</v>
      </c>
      <c r="BX231" s="412" t="s">
        <v>197</v>
      </c>
      <c r="BY231" s="412" t="s">
        <v>197</v>
      </c>
      <c r="BZ231" s="412" t="s">
        <v>197</v>
      </c>
      <c r="CA231" s="412" t="s">
        <v>197</v>
      </c>
      <c r="CB231" s="412" t="s">
        <v>197</v>
      </c>
      <c r="CC231" s="412" t="s">
        <v>197</v>
      </c>
      <c r="CD231" s="412" t="s">
        <v>197</v>
      </c>
      <c r="CE231" s="412" t="s">
        <v>197</v>
      </c>
      <c r="CF231" s="412" t="s">
        <v>197</v>
      </c>
      <c r="CG231" s="412" t="s">
        <v>197</v>
      </c>
      <c r="CH231" s="412" t="s">
        <v>197</v>
      </c>
      <c r="CI231" s="412" t="s">
        <v>197</v>
      </c>
      <c r="CJ231" s="412" t="s">
        <v>197</v>
      </c>
      <c r="CK231" s="412" t="s">
        <v>197</v>
      </c>
      <c r="CL231" s="412" t="s">
        <v>197</v>
      </c>
      <c r="CM231" s="412" t="s">
        <v>197</v>
      </c>
      <c r="CN231" s="412" t="s">
        <v>197</v>
      </c>
      <c r="CO231" s="412" t="s">
        <v>197</v>
      </c>
      <c r="CP231" s="412" t="s">
        <v>197</v>
      </c>
      <c r="CQ231" s="412" t="s">
        <v>197</v>
      </c>
      <c r="CR231" s="412" t="s">
        <v>197</v>
      </c>
      <c r="CS231" s="412" t="s">
        <v>197</v>
      </c>
      <c r="CT231" s="412" t="s">
        <v>197</v>
      </c>
      <c r="CU231" s="412" t="s">
        <v>197</v>
      </c>
      <c r="CV231" s="412" t="s">
        <v>197</v>
      </c>
      <c r="CW231" s="412" t="s">
        <v>197</v>
      </c>
      <c r="CX231" s="412" t="s">
        <v>197</v>
      </c>
      <c r="CY231" s="412" t="s">
        <v>197</v>
      </c>
      <c r="CZ231" s="412" t="s">
        <v>197</v>
      </c>
      <c r="DA231" s="412" t="s">
        <v>197</v>
      </c>
      <c r="DB231" s="412" t="s">
        <v>197</v>
      </c>
      <c r="DC231" s="412" t="s">
        <v>197</v>
      </c>
      <c r="DD231" s="412" t="s">
        <v>197</v>
      </c>
      <c r="DE231" s="412" t="s">
        <v>197</v>
      </c>
      <c r="DF231" s="412" t="s">
        <v>197</v>
      </c>
      <c r="DG231" s="412" t="s">
        <v>197</v>
      </c>
      <c r="DH231" s="412" t="s">
        <v>197</v>
      </c>
      <c r="DI231" s="412" t="s">
        <v>197</v>
      </c>
      <c r="DJ231" s="412" t="s">
        <v>197</v>
      </c>
      <c r="DK231" s="412" t="s">
        <v>197</v>
      </c>
      <c r="DL231" s="412" t="s">
        <v>197</v>
      </c>
      <c r="DM231" s="412" t="s">
        <v>197</v>
      </c>
      <c r="DN231" s="412" t="s">
        <v>197</v>
      </c>
      <c r="DO231" s="412" t="s">
        <v>197</v>
      </c>
      <c r="DP231" s="412" t="s">
        <v>197</v>
      </c>
      <c r="DQ231" s="412" t="s">
        <v>197</v>
      </c>
      <c r="DR231" s="412" t="s">
        <v>197</v>
      </c>
      <c r="DS231" s="412" t="s">
        <v>197</v>
      </c>
      <c r="DT231" s="412" t="s">
        <v>197</v>
      </c>
      <c r="DU231" s="412" t="s">
        <v>197</v>
      </c>
      <c r="DV231" s="412" t="s">
        <v>197</v>
      </c>
      <c r="DW231" s="412" t="s">
        <v>197</v>
      </c>
      <c r="DX231" s="412" t="s">
        <v>197</v>
      </c>
      <c r="DY231" s="412" t="s">
        <v>197</v>
      </c>
      <c r="DZ231" s="412" t="s">
        <v>197</v>
      </c>
      <c r="EA231" s="412" t="s">
        <v>197</v>
      </c>
      <c r="EB231" s="412" t="s">
        <v>197</v>
      </c>
      <c r="EC231" s="412" t="s">
        <v>197</v>
      </c>
      <c r="ED231" s="412" t="s">
        <v>197</v>
      </c>
      <c r="EE231" s="412" t="s">
        <v>197</v>
      </c>
      <c r="EF231" s="412" t="s">
        <v>197</v>
      </c>
      <c r="EG231" s="412" t="s">
        <v>197</v>
      </c>
      <c r="EH231" s="412" t="s">
        <v>197</v>
      </c>
      <c r="EI231" s="412" t="s">
        <v>197</v>
      </c>
      <c r="EJ231" s="412" t="s">
        <v>197</v>
      </c>
      <c r="EK231" s="412" t="s">
        <v>197</v>
      </c>
      <c r="EL231" s="412" t="s">
        <v>197</v>
      </c>
      <c r="EM231" s="412" t="s">
        <v>197</v>
      </c>
      <c r="EN231" s="412" t="s">
        <v>197</v>
      </c>
      <c r="EO231" s="412" t="s">
        <v>197</v>
      </c>
      <c r="EP231" s="412" t="s">
        <v>197</v>
      </c>
      <c r="EQ231" s="412" t="s">
        <v>197</v>
      </c>
      <c r="ER231" s="412" t="s">
        <v>197</v>
      </c>
      <c r="ES231" s="412" t="s">
        <v>197</v>
      </c>
      <c r="ET231" s="411">
        <v>99.2</v>
      </c>
      <c r="EU231" s="412" t="s">
        <v>197</v>
      </c>
      <c r="EV231" s="411">
        <v>98.1</v>
      </c>
      <c r="EW231" s="411">
        <v>116.3</v>
      </c>
      <c r="EX231" s="411">
        <v>110.5</v>
      </c>
      <c r="EY231" s="412" t="s">
        <v>197</v>
      </c>
      <c r="EZ231" s="411">
        <v>55.2</v>
      </c>
      <c r="FA231" s="411">
        <v>101</v>
      </c>
      <c r="FB231" s="411">
        <v>83.1</v>
      </c>
      <c r="FC231" s="412" t="s">
        <v>197</v>
      </c>
      <c r="FD231" s="411">
        <v>95.3</v>
      </c>
      <c r="FE231" s="411">
        <v>110.2</v>
      </c>
      <c r="FF231" s="411">
        <v>103.8</v>
      </c>
      <c r="FG231" s="412" t="s">
        <v>197</v>
      </c>
      <c r="FH231" s="412" t="s">
        <v>197</v>
      </c>
      <c r="FI231" s="412" t="s">
        <v>197</v>
      </c>
      <c r="FJ231" s="412" t="s">
        <v>197</v>
      </c>
      <c r="FK231" s="412" t="s">
        <v>197</v>
      </c>
      <c r="FL231" s="412" t="s">
        <v>197</v>
      </c>
      <c r="FM231" s="411">
        <v>114</v>
      </c>
      <c r="FN231" s="411">
        <v>114.1</v>
      </c>
      <c r="FO231" s="411">
        <v>114</v>
      </c>
      <c r="FP231" s="411">
        <v>74</v>
      </c>
      <c r="FQ231" s="411">
        <v>111.5</v>
      </c>
      <c r="FR231" s="411">
        <v>98.6</v>
      </c>
      <c r="FS231" s="411">
        <v>341.1</v>
      </c>
      <c r="FT231" s="411">
        <v>321.39999999999998</v>
      </c>
      <c r="FU231" s="411">
        <v>333.7</v>
      </c>
      <c r="FV231" s="412" t="s">
        <v>197</v>
      </c>
      <c r="FW231" s="412" t="s">
        <v>197</v>
      </c>
      <c r="FX231" s="411">
        <v>89.9</v>
      </c>
      <c r="FY231" s="411">
        <v>174.8</v>
      </c>
      <c r="FZ231" s="411">
        <v>173.9</v>
      </c>
      <c r="GA231" s="411">
        <v>99.9</v>
      </c>
      <c r="GB231" s="411">
        <v>89.5</v>
      </c>
      <c r="GC231" s="411">
        <v>91.5</v>
      </c>
      <c r="GD231" s="412" t="s">
        <v>197</v>
      </c>
      <c r="GE231" s="412" t="s">
        <v>197</v>
      </c>
      <c r="GF231" s="412" t="s">
        <v>197</v>
      </c>
      <c r="GG231" s="411">
        <v>192.7</v>
      </c>
      <c r="GH231" s="411">
        <v>354.4</v>
      </c>
      <c r="GI231" s="411">
        <v>353.3</v>
      </c>
      <c r="GJ231" s="412" t="s">
        <v>197</v>
      </c>
      <c r="GK231" s="412" t="s">
        <v>197</v>
      </c>
      <c r="GL231" s="412" t="s">
        <v>197</v>
      </c>
      <c r="GM231" s="412" t="s">
        <v>197</v>
      </c>
      <c r="GN231" s="412" t="s">
        <v>197</v>
      </c>
      <c r="GO231" s="412" t="s">
        <v>197</v>
      </c>
      <c r="GP231" s="411">
        <v>63.2</v>
      </c>
      <c r="GQ231" s="411">
        <v>17.600000000000001</v>
      </c>
      <c r="GR231" s="411">
        <v>33.9</v>
      </c>
      <c r="GS231" s="412" t="s">
        <v>197</v>
      </c>
      <c r="GT231" s="411">
        <v>97.4</v>
      </c>
      <c r="GU231" s="411">
        <v>77.7</v>
      </c>
      <c r="GV231" s="411">
        <v>424.1</v>
      </c>
      <c r="GW231" s="411">
        <v>22.7</v>
      </c>
      <c r="GX231" s="411">
        <v>187.5</v>
      </c>
      <c r="GY231" s="411">
        <v>105.8</v>
      </c>
      <c r="GZ231" s="411">
        <v>78.3</v>
      </c>
      <c r="HA231" s="411">
        <v>91.8</v>
      </c>
      <c r="HB231" s="411">
        <v>107</v>
      </c>
      <c r="HC231" s="411">
        <v>108.1</v>
      </c>
      <c r="HD231" s="411">
        <v>107.8</v>
      </c>
      <c r="HE231" s="412" t="s">
        <v>197</v>
      </c>
      <c r="HF231" s="412" t="s">
        <v>197</v>
      </c>
      <c r="HG231" s="412" t="s">
        <v>197</v>
      </c>
      <c r="HH231" s="412" t="s">
        <v>197</v>
      </c>
      <c r="HI231" s="412" t="s">
        <v>197</v>
      </c>
      <c r="HJ231" s="412" t="s">
        <v>197</v>
      </c>
      <c r="HK231" s="412" t="s">
        <v>197</v>
      </c>
      <c r="HL231" s="412" t="s">
        <v>197</v>
      </c>
      <c r="HM231" s="412" t="s">
        <v>197</v>
      </c>
      <c r="HN231" s="412" t="s">
        <v>197</v>
      </c>
      <c r="HO231" s="412" t="s">
        <v>197</v>
      </c>
      <c r="HP231" s="412" t="s">
        <v>197</v>
      </c>
      <c r="HQ231" s="412" t="s">
        <v>197</v>
      </c>
      <c r="HR231" s="412" t="s">
        <v>197</v>
      </c>
      <c r="HS231" s="412" t="s">
        <v>197</v>
      </c>
      <c r="HT231" s="412" t="s">
        <v>197</v>
      </c>
      <c r="HU231" s="411">
        <v>58.8</v>
      </c>
      <c r="HV231" s="411">
        <v>133.6</v>
      </c>
      <c r="HW231" s="411">
        <v>129.19999999999999</v>
      </c>
      <c r="HX231" s="412" t="s">
        <v>197</v>
      </c>
      <c r="HY231" s="412" t="s">
        <v>197</v>
      </c>
      <c r="HZ231" s="412" t="s">
        <v>197</v>
      </c>
      <c r="IA231" s="412" t="s">
        <v>197</v>
      </c>
      <c r="IB231" s="412" t="s">
        <v>197</v>
      </c>
      <c r="IC231" s="412" t="s">
        <v>197</v>
      </c>
      <c r="ID231" s="411">
        <v>61.9</v>
      </c>
      <c r="IE231" s="412" t="s">
        <v>197</v>
      </c>
      <c r="IF231" s="412" t="s">
        <v>197</v>
      </c>
      <c r="IG231" s="412" t="s">
        <v>197</v>
      </c>
      <c r="IH231" s="411">
        <v>46.9</v>
      </c>
      <c r="II231" s="412" t="s">
        <v>197</v>
      </c>
      <c r="IJ231" s="412" t="s">
        <v>197</v>
      </c>
      <c r="IK231" s="412" t="s">
        <v>197</v>
      </c>
      <c r="IL231" s="412" t="s">
        <v>197</v>
      </c>
      <c r="IM231" s="412" t="s">
        <v>197</v>
      </c>
      <c r="IN231" s="412" t="s">
        <v>197</v>
      </c>
      <c r="IO231" s="412" t="s">
        <v>197</v>
      </c>
      <c r="IP231" s="412" t="s">
        <v>197</v>
      </c>
      <c r="IQ231" s="412" t="s">
        <v>197</v>
      </c>
      <c r="IR231" s="411">
        <v>50.4</v>
      </c>
      <c r="IS231" s="411">
        <v>44.2</v>
      </c>
      <c r="IT231" s="411">
        <v>46.5</v>
      </c>
      <c r="IU231" s="412" t="s">
        <v>197</v>
      </c>
      <c r="IV231" s="412" t="s">
        <v>197</v>
      </c>
      <c r="IW231" s="412" t="s">
        <v>197</v>
      </c>
      <c r="IX231" s="412" t="s">
        <v>197</v>
      </c>
      <c r="IY231" s="412" t="s">
        <v>197</v>
      </c>
      <c r="IZ231" s="412" t="s">
        <v>197</v>
      </c>
      <c r="JA231" s="412" t="s">
        <v>197</v>
      </c>
      <c r="JB231" s="412" t="s">
        <v>197</v>
      </c>
      <c r="JC231" s="412" t="s">
        <v>197</v>
      </c>
      <c r="JD231" s="412" t="s">
        <v>197</v>
      </c>
      <c r="JE231" s="412" t="s">
        <v>197</v>
      </c>
      <c r="JF231" s="49" t="s">
        <v>87</v>
      </c>
      <c r="JG231" s="49" t="s">
        <v>87</v>
      </c>
      <c r="JH231" s="49" t="s">
        <v>87</v>
      </c>
      <c r="JI231" s="49">
        <v>66.599999999999994</v>
      </c>
      <c r="JJ231" s="49">
        <v>90.5</v>
      </c>
      <c r="JK231" s="49">
        <v>54.1</v>
      </c>
      <c r="JL231" s="49">
        <v>89.4</v>
      </c>
      <c r="JM231" s="49">
        <v>35.200000000000003</v>
      </c>
      <c r="JN231" s="49">
        <v>33.200000000000003</v>
      </c>
      <c r="JO231" s="49" t="s">
        <v>87</v>
      </c>
    </row>
    <row r="232" spans="1:275">
      <c r="A232" s="45"/>
      <c r="B232" s="46" t="s">
        <v>1948</v>
      </c>
      <c r="C232" s="300" t="s">
        <v>1445</v>
      </c>
      <c r="D232" s="46" t="s">
        <v>132</v>
      </c>
      <c r="E232" s="300" t="s">
        <v>27</v>
      </c>
      <c r="F232" s="47" t="s">
        <v>197</v>
      </c>
      <c r="G232" s="47" t="s">
        <v>197</v>
      </c>
      <c r="H232" s="411">
        <v>118.5</v>
      </c>
      <c r="I232" s="411">
        <v>91.9</v>
      </c>
      <c r="J232" s="411">
        <v>79.8</v>
      </c>
      <c r="K232" s="412" t="s">
        <v>197</v>
      </c>
      <c r="L232" s="412" t="s">
        <v>197</v>
      </c>
      <c r="M232" s="412" t="s">
        <v>197</v>
      </c>
      <c r="N232" s="412" t="s">
        <v>197</v>
      </c>
      <c r="O232" s="412" t="s">
        <v>197</v>
      </c>
      <c r="P232" s="412" t="s">
        <v>197</v>
      </c>
      <c r="Q232" s="412" t="s">
        <v>197</v>
      </c>
      <c r="R232" s="412" t="s">
        <v>197</v>
      </c>
      <c r="S232" s="412" t="s">
        <v>197</v>
      </c>
      <c r="T232" s="412" t="s">
        <v>197</v>
      </c>
      <c r="U232" s="412" t="s">
        <v>197</v>
      </c>
      <c r="V232" s="412" t="s">
        <v>197</v>
      </c>
      <c r="W232" s="412" t="s">
        <v>197</v>
      </c>
      <c r="X232" s="412" t="s">
        <v>197</v>
      </c>
      <c r="Y232" s="412" t="s">
        <v>197</v>
      </c>
      <c r="Z232" s="412" t="s">
        <v>197</v>
      </c>
      <c r="AA232" s="412" t="s">
        <v>197</v>
      </c>
      <c r="AB232" s="412" t="s">
        <v>197</v>
      </c>
      <c r="AC232" s="412" t="s">
        <v>197</v>
      </c>
      <c r="AD232" s="412" t="s">
        <v>197</v>
      </c>
      <c r="AE232" s="412" t="s">
        <v>197</v>
      </c>
      <c r="AF232" s="412" t="s">
        <v>197</v>
      </c>
      <c r="AG232" s="412" t="s">
        <v>197</v>
      </c>
      <c r="AH232" s="412" t="s">
        <v>197</v>
      </c>
      <c r="AI232" s="412" t="s">
        <v>197</v>
      </c>
      <c r="AJ232" s="412" t="s">
        <v>197</v>
      </c>
      <c r="AK232" s="412" t="s">
        <v>197</v>
      </c>
      <c r="AL232" s="412" t="s">
        <v>197</v>
      </c>
      <c r="AM232" s="412" t="s">
        <v>197</v>
      </c>
      <c r="AN232" s="412" t="s">
        <v>197</v>
      </c>
      <c r="AO232" s="412" t="s">
        <v>197</v>
      </c>
      <c r="AP232" s="412" t="s">
        <v>197</v>
      </c>
      <c r="AQ232" s="412" t="s">
        <v>197</v>
      </c>
      <c r="AR232" s="412" t="s">
        <v>197</v>
      </c>
      <c r="AS232" s="412" t="s">
        <v>197</v>
      </c>
      <c r="AT232" s="412" t="s">
        <v>197</v>
      </c>
      <c r="AU232" s="412" t="s">
        <v>197</v>
      </c>
      <c r="AV232" s="412" t="s">
        <v>197</v>
      </c>
      <c r="AW232" s="412" t="s">
        <v>197</v>
      </c>
      <c r="AX232" s="412" t="s">
        <v>197</v>
      </c>
      <c r="AY232" s="412" t="s">
        <v>197</v>
      </c>
      <c r="AZ232" s="411">
        <v>99.2</v>
      </c>
      <c r="BA232" s="411">
        <v>111.8</v>
      </c>
      <c r="BB232" s="411">
        <v>111.2</v>
      </c>
      <c r="BC232" s="411">
        <v>127.1</v>
      </c>
      <c r="BD232" s="411">
        <v>108.5</v>
      </c>
      <c r="BE232" s="411">
        <v>113</v>
      </c>
      <c r="BF232" s="411">
        <v>85.1</v>
      </c>
      <c r="BG232" s="411">
        <v>71.099999999999994</v>
      </c>
      <c r="BH232" s="411">
        <v>72.099999999999994</v>
      </c>
      <c r="BI232" s="412" t="s">
        <v>197</v>
      </c>
      <c r="BJ232" s="412" t="s">
        <v>197</v>
      </c>
      <c r="BK232" s="412" t="s">
        <v>197</v>
      </c>
      <c r="BL232" s="412" t="s">
        <v>197</v>
      </c>
      <c r="BM232" s="412" t="s">
        <v>197</v>
      </c>
      <c r="BN232" s="412" t="s">
        <v>197</v>
      </c>
      <c r="BO232" s="412" t="s">
        <v>197</v>
      </c>
      <c r="BP232" s="412" t="s">
        <v>197</v>
      </c>
      <c r="BQ232" s="412" t="s">
        <v>197</v>
      </c>
      <c r="BR232" s="412" t="s">
        <v>197</v>
      </c>
      <c r="BS232" s="412" t="s">
        <v>197</v>
      </c>
      <c r="BT232" s="412" t="s">
        <v>197</v>
      </c>
      <c r="BU232" s="412" t="s">
        <v>197</v>
      </c>
      <c r="BV232" s="412" t="s">
        <v>197</v>
      </c>
      <c r="BW232" s="412" t="s">
        <v>197</v>
      </c>
      <c r="BX232" s="412" t="s">
        <v>197</v>
      </c>
      <c r="BY232" s="412" t="s">
        <v>197</v>
      </c>
      <c r="BZ232" s="412" t="s">
        <v>197</v>
      </c>
      <c r="CA232" s="412" t="s">
        <v>197</v>
      </c>
      <c r="CB232" s="412" t="s">
        <v>197</v>
      </c>
      <c r="CC232" s="412" t="s">
        <v>197</v>
      </c>
      <c r="CD232" s="412" t="s">
        <v>197</v>
      </c>
      <c r="CE232" s="412" t="s">
        <v>197</v>
      </c>
      <c r="CF232" s="412" t="s">
        <v>197</v>
      </c>
      <c r="CG232" s="412" t="s">
        <v>197</v>
      </c>
      <c r="CH232" s="412" t="s">
        <v>197</v>
      </c>
      <c r="CI232" s="412" t="s">
        <v>197</v>
      </c>
      <c r="CJ232" s="412" t="s">
        <v>197</v>
      </c>
      <c r="CK232" s="412" t="s">
        <v>197</v>
      </c>
      <c r="CL232" s="412" t="s">
        <v>197</v>
      </c>
      <c r="CM232" s="412" t="s">
        <v>197</v>
      </c>
      <c r="CN232" s="412" t="s">
        <v>197</v>
      </c>
      <c r="CO232" s="412" t="s">
        <v>197</v>
      </c>
      <c r="CP232" s="412" t="s">
        <v>197</v>
      </c>
      <c r="CQ232" s="412" t="s">
        <v>197</v>
      </c>
      <c r="CR232" s="412" t="s">
        <v>197</v>
      </c>
      <c r="CS232" s="412" t="s">
        <v>197</v>
      </c>
      <c r="CT232" s="412" t="s">
        <v>197</v>
      </c>
      <c r="CU232" s="412" t="s">
        <v>197</v>
      </c>
      <c r="CV232" s="412" t="s">
        <v>197</v>
      </c>
      <c r="CW232" s="412" t="s">
        <v>197</v>
      </c>
      <c r="CX232" s="412" t="s">
        <v>197</v>
      </c>
      <c r="CY232" s="412" t="s">
        <v>197</v>
      </c>
      <c r="CZ232" s="412" t="s">
        <v>197</v>
      </c>
      <c r="DA232" s="412" t="s">
        <v>197</v>
      </c>
      <c r="DB232" s="412" t="s">
        <v>197</v>
      </c>
      <c r="DC232" s="412" t="s">
        <v>197</v>
      </c>
      <c r="DD232" s="412" t="s">
        <v>197</v>
      </c>
      <c r="DE232" s="412" t="s">
        <v>197</v>
      </c>
      <c r="DF232" s="412" t="s">
        <v>197</v>
      </c>
      <c r="DG232" s="412" t="s">
        <v>197</v>
      </c>
      <c r="DH232" s="412" t="s">
        <v>197</v>
      </c>
      <c r="DI232" s="412" t="s">
        <v>197</v>
      </c>
      <c r="DJ232" s="412" t="s">
        <v>197</v>
      </c>
      <c r="DK232" s="412" t="s">
        <v>197</v>
      </c>
      <c r="DL232" s="412" t="s">
        <v>197</v>
      </c>
      <c r="DM232" s="412" t="s">
        <v>197</v>
      </c>
      <c r="DN232" s="412" t="s">
        <v>197</v>
      </c>
      <c r="DO232" s="412" t="s">
        <v>197</v>
      </c>
      <c r="DP232" s="412" t="s">
        <v>197</v>
      </c>
      <c r="DQ232" s="412" t="s">
        <v>197</v>
      </c>
      <c r="DR232" s="412" t="s">
        <v>197</v>
      </c>
      <c r="DS232" s="412" t="s">
        <v>197</v>
      </c>
      <c r="DT232" s="412" t="s">
        <v>197</v>
      </c>
      <c r="DU232" s="412" t="s">
        <v>197</v>
      </c>
      <c r="DV232" s="412" t="s">
        <v>197</v>
      </c>
      <c r="DW232" s="412" t="s">
        <v>197</v>
      </c>
      <c r="DX232" s="412" t="s">
        <v>197</v>
      </c>
      <c r="DY232" s="412" t="s">
        <v>197</v>
      </c>
      <c r="DZ232" s="412" t="s">
        <v>197</v>
      </c>
      <c r="EA232" s="412" t="s">
        <v>197</v>
      </c>
      <c r="EB232" s="412" t="s">
        <v>197</v>
      </c>
      <c r="EC232" s="412" t="s">
        <v>197</v>
      </c>
      <c r="ED232" s="412" t="s">
        <v>197</v>
      </c>
      <c r="EE232" s="412" t="s">
        <v>197</v>
      </c>
      <c r="EF232" s="412" t="s">
        <v>197</v>
      </c>
      <c r="EG232" s="412" t="s">
        <v>197</v>
      </c>
      <c r="EH232" s="412" t="s">
        <v>197</v>
      </c>
      <c r="EI232" s="412" t="s">
        <v>197</v>
      </c>
      <c r="EJ232" s="412" t="s">
        <v>197</v>
      </c>
      <c r="EK232" s="412" t="s">
        <v>197</v>
      </c>
      <c r="EL232" s="412" t="s">
        <v>197</v>
      </c>
      <c r="EM232" s="412" t="s">
        <v>197</v>
      </c>
      <c r="EN232" s="412" t="s">
        <v>197</v>
      </c>
      <c r="EO232" s="412" t="s">
        <v>197</v>
      </c>
      <c r="EP232" s="412" t="s">
        <v>197</v>
      </c>
      <c r="EQ232" s="412" t="s">
        <v>197</v>
      </c>
      <c r="ER232" s="412" t="s">
        <v>197</v>
      </c>
      <c r="ES232" s="412" t="s">
        <v>197</v>
      </c>
      <c r="ET232" s="412" t="s">
        <v>197</v>
      </c>
      <c r="EU232" s="412" t="s">
        <v>197</v>
      </c>
      <c r="EV232" s="411">
        <v>44.2</v>
      </c>
      <c r="EW232" s="411">
        <v>62.9</v>
      </c>
      <c r="EX232" s="411">
        <v>56.8</v>
      </c>
      <c r="EY232" s="412" t="s">
        <v>197</v>
      </c>
      <c r="EZ232" s="411">
        <v>26.1</v>
      </c>
      <c r="FA232" s="411">
        <v>81.7</v>
      </c>
      <c r="FB232" s="411">
        <v>60</v>
      </c>
      <c r="FC232" s="412" t="s">
        <v>197</v>
      </c>
      <c r="FD232" s="411">
        <v>30.6</v>
      </c>
      <c r="FE232" s="411">
        <v>90.9</v>
      </c>
      <c r="FF232" s="411">
        <v>65.2</v>
      </c>
      <c r="FG232" s="412" t="s">
        <v>197</v>
      </c>
      <c r="FH232" s="412" t="s">
        <v>197</v>
      </c>
      <c r="FI232" s="412" t="s">
        <v>197</v>
      </c>
      <c r="FJ232" s="412" t="s">
        <v>197</v>
      </c>
      <c r="FK232" s="412" t="s">
        <v>197</v>
      </c>
      <c r="FL232" s="412" t="s">
        <v>197</v>
      </c>
      <c r="FM232" s="411">
        <v>28.9</v>
      </c>
      <c r="FN232" s="411">
        <v>46.4</v>
      </c>
      <c r="FO232" s="411">
        <v>36.200000000000003</v>
      </c>
      <c r="FP232" s="411">
        <v>3.9</v>
      </c>
      <c r="FQ232" s="411">
        <v>90.2</v>
      </c>
      <c r="FR232" s="411">
        <v>60.5</v>
      </c>
      <c r="FS232" s="412" t="s">
        <v>197</v>
      </c>
      <c r="FT232" s="412" t="s">
        <v>197</v>
      </c>
      <c r="FU232" s="412" t="s">
        <v>197</v>
      </c>
      <c r="FV232" s="412" t="s">
        <v>197</v>
      </c>
      <c r="FW232" s="412" t="s">
        <v>197</v>
      </c>
      <c r="FX232" s="411">
        <v>78.7</v>
      </c>
      <c r="FY232" s="411">
        <v>137.19999999999999</v>
      </c>
      <c r="FZ232" s="411">
        <v>136.6</v>
      </c>
      <c r="GA232" s="411">
        <v>43.2</v>
      </c>
      <c r="GB232" s="411">
        <v>82.8</v>
      </c>
      <c r="GC232" s="411">
        <v>75.099999999999994</v>
      </c>
      <c r="GD232" s="412" t="s">
        <v>197</v>
      </c>
      <c r="GE232" s="412" t="s">
        <v>197</v>
      </c>
      <c r="GF232" s="412" t="s">
        <v>197</v>
      </c>
      <c r="GG232" s="412" t="s">
        <v>197</v>
      </c>
      <c r="GH232" s="412" t="s">
        <v>197</v>
      </c>
      <c r="GI232" s="412" t="s">
        <v>197</v>
      </c>
      <c r="GJ232" s="412" t="s">
        <v>197</v>
      </c>
      <c r="GK232" s="412" t="s">
        <v>197</v>
      </c>
      <c r="GL232" s="412" t="s">
        <v>197</v>
      </c>
      <c r="GM232" s="412" t="s">
        <v>197</v>
      </c>
      <c r="GN232" s="412" t="s">
        <v>197</v>
      </c>
      <c r="GO232" s="412" t="s">
        <v>197</v>
      </c>
      <c r="GP232" s="412" t="s">
        <v>197</v>
      </c>
      <c r="GQ232" s="412" t="s">
        <v>197</v>
      </c>
      <c r="GR232" s="412" t="s">
        <v>197</v>
      </c>
      <c r="GS232" s="412" t="s">
        <v>197</v>
      </c>
      <c r="GT232" s="412" t="s">
        <v>197</v>
      </c>
      <c r="GU232" s="412" t="s">
        <v>197</v>
      </c>
      <c r="GV232" s="412" t="s">
        <v>197</v>
      </c>
      <c r="GW232" s="412" t="s">
        <v>197</v>
      </c>
      <c r="GX232" s="412" t="s">
        <v>197</v>
      </c>
      <c r="GY232" s="412" t="s">
        <v>197</v>
      </c>
      <c r="GZ232" s="412" t="s">
        <v>197</v>
      </c>
      <c r="HA232" s="412" t="s">
        <v>197</v>
      </c>
      <c r="HB232" s="412" t="s">
        <v>197</v>
      </c>
      <c r="HC232" s="412" t="s">
        <v>197</v>
      </c>
      <c r="HD232" s="412" t="s">
        <v>197</v>
      </c>
      <c r="HE232" s="412" t="s">
        <v>197</v>
      </c>
      <c r="HF232" s="412" t="s">
        <v>197</v>
      </c>
      <c r="HG232" s="412" t="s">
        <v>197</v>
      </c>
      <c r="HH232" s="412" t="s">
        <v>197</v>
      </c>
      <c r="HI232" s="412" t="s">
        <v>197</v>
      </c>
      <c r="HJ232" s="412" t="s">
        <v>197</v>
      </c>
      <c r="HK232" s="412" t="s">
        <v>197</v>
      </c>
      <c r="HL232" s="412" t="s">
        <v>197</v>
      </c>
      <c r="HM232" s="412" t="s">
        <v>197</v>
      </c>
      <c r="HN232" s="412" t="s">
        <v>197</v>
      </c>
      <c r="HO232" s="412" t="s">
        <v>197</v>
      </c>
      <c r="HP232" s="412" t="s">
        <v>197</v>
      </c>
      <c r="HQ232" s="412" t="s">
        <v>197</v>
      </c>
      <c r="HR232" s="412" t="s">
        <v>197</v>
      </c>
      <c r="HS232" s="412" t="s">
        <v>197</v>
      </c>
      <c r="HT232" s="412" t="s">
        <v>197</v>
      </c>
      <c r="HU232" s="411">
        <v>55.7</v>
      </c>
      <c r="HV232" s="411">
        <v>95.8</v>
      </c>
      <c r="HW232" s="411">
        <v>93.2</v>
      </c>
      <c r="HX232" s="412" t="s">
        <v>197</v>
      </c>
      <c r="HY232" s="412" t="s">
        <v>197</v>
      </c>
      <c r="HZ232" s="412" t="s">
        <v>197</v>
      </c>
      <c r="IA232" s="412" t="s">
        <v>197</v>
      </c>
      <c r="IB232" s="412" t="s">
        <v>197</v>
      </c>
      <c r="IC232" s="412" t="s">
        <v>197</v>
      </c>
      <c r="ID232" s="411">
        <v>18.399999999999999</v>
      </c>
      <c r="IE232" s="412" t="s">
        <v>197</v>
      </c>
      <c r="IF232" s="412" t="s">
        <v>197</v>
      </c>
      <c r="IG232" s="412" t="s">
        <v>197</v>
      </c>
      <c r="IH232" s="411">
        <v>52</v>
      </c>
      <c r="II232" s="412" t="s">
        <v>197</v>
      </c>
      <c r="IJ232" s="412" t="s">
        <v>197</v>
      </c>
      <c r="IK232" s="412" t="s">
        <v>197</v>
      </c>
      <c r="IL232" s="412" t="s">
        <v>197</v>
      </c>
      <c r="IM232" s="412" t="s">
        <v>197</v>
      </c>
      <c r="IN232" s="412" t="s">
        <v>197</v>
      </c>
      <c r="IO232" s="412" t="s">
        <v>197</v>
      </c>
      <c r="IP232" s="412" t="s">
        <v>197</v>
      </c>
      <c r="IQ232" s="412" t="s">
        <v>197</v>
      </c>
      <c r="IR232" s="411">
        <v>51.9</v>
      </c>
      <c r="IS232" s="411">
        <v>41.2</v>
      </c>
      <c r="IT232" s="411">
        <v>45.2</v>
      </c>
      <c r="IU232" s="412" t="s">
        <v>197</v>
      </c>
      <c r="IV232" s="412" t="s">
        <v>197</v>
      </c>
      <c r="IW232" s="412" t="s">
        <v>197</v>
      </c>
      <c r="IX232" s="412" t="s">
        <v>197</v>
      </c>
      <c r="IY232" s="412" t="s">
        <v>197</v>
      </c>
      <c r="IZ232" s="412" t="s">
        <v>197</v>
      </c>
      <c r="JA232" s="412" t="s">
        <v>197</v>
      </c>
      <c r="JB232" s="412" t="s">
        <v>197</v>
      </c>
      <c r="JC232" s="412" t="s">
        <v>197</v>
      </c>
      <c r="JD232" s="412" t="s">
        <v>197</v>
      </c>
      <c r="JE232" s="412" t="s">
        <v>197</v>
      </c>
      <c r="JF232" s="49" t="s">
        <v>87</v>
      </c>
      <c r="JG232" s="49" t="s">
        <v>87</v>
      </c>
      <c r="JH232" s="49" t="s">
        <v>87</v>
      </c>
      <c r="JI232" s="49">
        <v>4.8</v>
      </c>
      <c r="JJ232" s="49">
        <v>86.7</v>
      </c>
      <c r="JK232" s="49">
        <v>56.6</v>
      </c>
      <c r="JL232" s="49">
        <v>68.7</v>
      </c>
      <c r="JM232" s="49">
        <v>28.1</v>
      </c>
      <c r="JN232" s="49">
        <v>38.299999999999997</v>
      </c>
      <c r="JO232" s="49" t="s">
        <v>87</v>
      </c>
    </row>
    <row r="233" spans="1:275">
      <c r="A233" s="45"/>
      <c r="B233" s="46" t="s">
        <v>1949</v>
      </c>
      <c r="C233" s="300" t="s">
        <v>1309</v>
      </c>
      <c r="D233" s="46" t="s">
        <v>115</v>
      </c>
      <c r="E233" s="300" t="s">
        <v>28</v>
      </c>
      <c r="F233" s="47" t="s">
        <v>197</v>
      </c>
      <c r="G233" s="47" t="s">
        <v>197</v>
      </c>
      <c r="H233" s="411">
        <v>109</v>
      </c>
      <c r="I233" s="411">
        <v>112</v>
      </c>
      <c r="J233" s="411">
        <v>149.6</v>
      </c>
      <c r="K233" s="412" t="s">
        <v>197</v>
      </c>
      <c r="L233" s="411">
        <v>136.5</v>
      </c>
      <c r="M233" s="411">
        <v>75.900000000000006</v>
      </c>
      <c r="N233" s="411">
        <v>187.3</v>
      </c>
      <c r="O233" s="411">
        <v>408.8</v>
      </c>
      <c r="P233" s="411">
        <v>99.4</v>
      </c>
      <c r="Q233" s="412" t="s">
        <v>197</v>
      </c>
      <c r="R233" s="411">
        <v>97</v>
      </c>
      <c r="S233" s="411">
        <v>107.4</v>
      </c>
      <c r="T233" s="411">
        <v>89.6</v>
      </c>
      <c r="U233" s="412" t="s">
        <v>197</v>
      </c>
      <c r="V233" s="412" t="s">
        <v>197</v>
      </c>
      <c r="W233" s="411">
        <v>92.5</v>
      </c>
      <c r="X233" s="412" t="s">
        <v>197</v>
      </c>
      <c r="Y233" s="411">
        <v>120.7</v>
      </c>
      <c r="Z233" s="411">
        <v>115.4</v>
      </c>
      <c r="AA233" s="411">
        <v>96.1</v>
      </c>
      <c r="AB233" s="412" t="s">
        <v>197</v>
      </c>
      <c r="AC233" s="411">
        <v>16.399999999999999</v>
      </c>
      <c r="AD233" s="412" t="s">
        <v>197</v>
      </c>
      <c r="AE233" s="411">
        <v>91.9</v>
      </c>
      <c r="AF233" s="411">
        <v>83</v>
      </c>
      <c r="AG233" s="411">
        <v>93.1</v>
      </c>
      <c r="AH233" s="411">
        <v>111.6</v>
      </c>
      <c r="AI233" s="412" t="s">
        <v>197</v>
      </c>
      <c r="AJ233" s="412" t="s">
        <v>197</v>
      </c>
      <c r="AK233" s="411">
        <v>154.80000000000001</v>
      </c>
      <c r="AL233" s="412" t="s">
        <v>197</v>
      </c>
      <c r="AM233" s="412" t="s">
        <v>197</v>
      </c>
      <c r="AN233" s="411">
        <v>1852.8</v>
      </c>
      <c r="AO233" s="411">
        <v>146</v>
      </c>
      <c r="AP233" s="411">
        <v>163.19999999999999</v>
      </c>
      <c r="AQ233" s="411">
        <v>37.5</v>
      </c>
      <c r="AR233" s="411">
        <v>172.4</v>
      </c>
      <c r="AS233" s="412" t="s">
        <v>197</v>
      </c>
      <c r="AT233" s="411">
        <v>111.1</v>
      </c>
      <c r="AU233" s="412" t="s">
        <v>197</v>
      </c>
      <c r="AV233" s="412" t="s">
        <v>197</v>
      </c>
      <c r="AW233" s="412" t="s">
        <v>197</v>
      </c>
      <c r="AX233" s="412" t="s">
        <v>197</v>
      </c>
      <c r="AY233" s="411">
        <v>633.29999999999995</v>
      </c>
      <c r="AZ233" s="411">
        <v>154.9</v>
      </c>
      <c r="BA233" s="411">
        <v>115.9</v>
      </c>
      <c r="BB233" s="411">
        <v>117.7</v>
      </c>
      <c r="BC233" s="411">
        <v>73.599999999999994</v>
      </c>
      <c r="BD233" s="411">
        <v>71.3</v>
      </c>
      <c r="BE233" s="411">
        <v>71.8</v>
      </c>
      <c r="BF233" s="411">
        <v>125.4</v>
      </c>
      <c r="BG233" s="411">
        <v>122.9</v>
      </c>
      <c r="BH233" s="411">
        <v>123</v>
      </c>
      <c r="BI233" s="411">
        <v>152.5</v>
      </c>
      <c r="BJ233" s="411">
        <v>139.19999999999999</v>
      </c>
      <c r="BK233" s="411">
        <v>146</v>
      </c>
      <c r="BL233" s="411">
        <v>150.6</v>
      </c>
      <c r="BM233" s="411">
        <v>73</v>
      </c>
      <c r="BN233" s="411">
        <v>93.9</v>
      </c>
      <c r="BO233" s="412" t="s">
        <v>197</v>
      </c>
      <c r="BP233" s="412" t="s">
        <v>197</v>
      </c>
      <c r="BQ233" s="412" t="s">
        <v>197</v>
      </c>
      <c r="BR233" s="412" t="s">
        <v>197</v>
      </c>
      <c r="BS233" s="412" t="s">
        <v>197</v>
      </c>
      <c r="BT233" s="412" t="s">
        <v>197</v>
      </c>
      <c r="BU233" s="411">
        <v>139.30000000000001</v>
      </c>
      <c r="BV233" s="411">
        <v>123.7</v>
      </c>
      <c r="BW233" s="411">
        <v>128.69999999999999</v>
      </c>
      <c r="BX233" s="411">
        <v>234.6</v>
      </c>
      <c r="BY233" s="411">
        <v>111.4</v>
      </c>
      <c r="BZ233" s="411">
        <v>190.8</v>
      </c>
      <c r="CA233" s="411">
        <v>79</v>
      </c>
      <c r="CB233" s="411">
        <v>75.2</v>
      </c>
      <c r="CC233" s="411">
        <v>76.7</v>
      </c>
      <c r="CD233" s="411">
        <v>340.1</v>
      </c>
      <c r="CE233" s="411">
        <v>379.8</v>
      </c>
      <c r="CF233" s="411">
        <v>360.1</v>
      </c>
      <c r="CG233" s="412" t="s">
        <v>197</v>
      </c>
      <c r="CH233" s="412" t="s">
        <v>197</v>
      </c>
      <c r="CI233" s="412" t="s">
        <v>197</v>
      </c>
      <c r="CJ233" s="411">
        <v>128.80000000000001</v>
      </c>
      <c r="CK233" s="411">
        <v>113.2</v>
      </c>
      <c r="CL233" s="411">
        <v>119.7</v>
      </c>
      <c r="CM233" s="412" t="s">
        <v>197</v>
      </c>
      <c r="CN233" s="412" t="s">
        <v>197</v>
      </c>
      <c r="CO233" s="412" t="s">
        <v>197</v>
      </c>
      <c r="CP233" s="412" t="s">
        <v>197</v>
      </c>
      <c r="CQ233" s="412" t="s">
        <v>197</v>
      </c>
      <c r="CR233" s="412" t="s">
        <v>197</v>
      </c>
      <c r="CS233" s="412" t="s">
        <v>197</v>
      </c>
      <c r="CT233" s="412" t="s">
        <v>197</v>
      </c>
      <c r="CU233" s="412" t="s">
        <v>197</v>
      </c>
      <c r="CV233" s="412" t="s">
        <v>197</v>
      </c>
      <c r="CW233" s="411">
        <v>99</v>
      </c>
      <c r="CX233" s="411">
        <v>81.8</v>
      </c>
      <c r="CY233" s="411">
        <v>89.4</v>
      </c>
      <c r="CZ233" s="412" t="s">
        <v>197</v>
      </c>
      <c r="DA233" s="411">
        <v>139.19999999999999</v>
      </c>
      <c r="DB233" s="411">
        <v>110.1</v>
      </c>
      <c r="DC233" s="411">
        <v>119.4</v>
      </c>
      <c r="DD233" s="411">
        <v>236.4</v>
      </c>
      <c r="DE233" s="411">
        <v>166.4</v>
      </c>
      <c r="DF233" s="411">
        <v>210.2</v>
      </c>
      <c r="DG233" s="411">
        <v>82.2</v>
      </c>
      <c r="DH233" s="411">
        <v>77.400000000000006</v>
      </c>
      <c r="DI233" s="411">
        <v>79.099999999999994</v>
      </c>
      <c r="DJ233" s="411">
        <v>337.4</v>
      </c>
      <c r="DK233" s="411">
        <v>456.1</v>
      </c>
      <c r="DL233" s="411">
        <v>400.5</v>
      </c>
      <c r="DM233" s="411">
        <v>134.80000000000001</v>
      </c>
      <c r="DN233" s="411">
        <v>116.4</v>
      </c>
      <c r="DO233" s="411">
        <v>123.4</v>
      </c>
      <c r="DP233" s="412" t="s">
        <v>197</v>
      </c>
      <c r="DQ233" s="412" t="s">
        <v>197</v>
      </c>
      <c r="DR233" s="412" t="s">
        <v>197</v>
      </c>
      <c r="DS233" s="412" t="s">
        <v>197</v>
      </c>
      <c r="DT233" s="412" t="s">
        <v>197</v>
      </c>
      <c r="DU233" s="412" t="s">
        <v>197</v>
      </c>
      <c r="DV233" s="412" t="s">
        <v>197</v>
      </c>
      <c r="DW233" s="412" t="s">
        <v>197</v>
      </c>
      <c r="DX233" s="412" t="s">
        <v>197</v>
      </c>
      <c r="DY233" s="411">
        <v>213.8</v>
      </c>
      <c r="DZ233" s="411">
        <v>93.9</v>
      </c>
      <c r="EA233" s="411">
        <v>162.1</v>
      </c>
      <c r="EB233" s="412" t="s">
        <v>197</v>
      </c>
      <c r="EC233" s="412" t="s">
        <v>197</v>
      </c>
      <c r="ED233" s="412" t="s">
        <v>197</v>
      </c>
      <c r="EE233" s="412" t="s">
        <v>197</v>
      </c>
      <c r="EF233" s="412" t="s">
        <v>197</v>
      </c>
      <c r="EG233" s="412" t="s">
        <v>197</v>
      </c>
      <c r="EH233" s="412" t="s">
        <v>197</v>
      </c>
      <c r="EI233" s="412" t="s">
        <v>197</v>
      </c>
      <c r="EJ233" s="412" t="s">
        <v>197</v>
      </c>
      <c r="EK233" s="412" t="s">
        <v>197</v>
      </c>
      <c r="EL233" s="412" t="s">
        <v>197</v>
      </c>
      <c r="EM233" s="412" t="s">
        <v>197</v>
      </c>
      <c r="EN233" s="412" t="s">
        <v>197</v>
      </c>
      <c r="EO233" s="412" t="s">
        <v>197</v>
      </c>
      <c r="EP233" s="412" t="s">
        <v>197</v>
      </c>
      <c r="EQ233" s="412" t="s">
        <v>197</v>
      </c>
      <c r="ER233" s="412" t="s">
        <v>197</v>
      </c>
      <c r="ES233" s="412" t="s">
        <v>197</v>
      </c>
      <c r="ET233" s="411">
        <v>121.5</v>
      </c>
      <c r="EU233" s="412" t="s">
        <v>197</v>
      </c>
      <c r="EV233" s="411">
        <v>104.9</v>
      </c>
      <c r="EW233" s="411">
        <v>66.400000000000006</v>
      </c>
      <c r="EX233" s="411">
        <v>78.599999999999994</v>
      </c>
      <c r="EY233" s="411">
        <v>134.19999999999999</v>
      </c>
      <c r="EZ233" s="411">
        <v>148.1</v>
      </c>
      <c r="FA233" s="411">
        <v>83.3</v>
      </c>
      <c r="FB233" s="411">
        <v>108.6</v>
      </c>
      <c r="FC233" s="412" t="s">
        <v>197</v>
      </c>
      <c r="FD233" s="411">
        <v>100.9</v>
      </c>
      <c r="FE233" s="411">
        <v>21</v>
      </c>
      <c r="FF233" s="411">
        <v>54.9</v>
      </c>
      <c r="FG233" s="411">
        <v>27.8</v>
      </c>
      <c r="FH233" s="411">
        <v>22.4</v>
      </c>
      <c r="FI233" s="411">
        <v>26.2</v>
      </c>
      <c r="FJ233" s="411">
        <v>118.9</v>
      </c>
      <c r="FK233" s="411">
        <v>19</v>
      </c>
      <c r="FL233" s="411">
        <v>63.4</v>
      </c>
      <c r="FM233" s="411">
        <v>200.8</v>
      </c>
      <c r="FN233" s="411">
        <v>146.1</v>
      </c>
      <c r="FO233" s="411">
        <v>177.8</v>
      </c>
      <c r="FP233" s="411">
        <v>187.1</v>
      </c>
      <c r="FQ233" s="411">
        <v>83.7</v>
      </c>
      <c r="FR233" s="411">
        <v>119.4</v>
      </c>
      <c r="FS233" s="411">
        <v>236.1</v>
      </c>
      <c r="FT233" s="411">
        <v>141.30000000000001</v>
      </c>
      <c r="FU233" s="411">
        <v>200.4</v>
      </c>
      <c r="FV233" s="411">
        <v>73.2</v>
      </c>
      <c r="FW233" s="411">
        <v>9.6</v>
      </c>
      <c r="FX233" s="411">
        <v>109.9</v>
      </c>
      <c r="FY233" s="411">
        <v>94.4</v>
      </c>
      <c r="FZ233" s="411">
        <v>94.6</v>
      </c>
      <c r="GA233" s="411">
        <v>135.4</v>
      </c>
      <c r="GB233" s="411">
        <v>111</v>
      </c>
      <c r="GC233" s="411">
        <v>115.7</v>
      </c>
      <c r="GD233" s="411">
        <v>639.9</v>
      </c>
      <c r="GE233" s="411">
        <v>418.2</v>
      </c>
      <c r="GF233" s="411">
        <v>564.20000000000005</v>
      </c>
      <c r="GG233" s="411">
        <v>248.3</v>
      </c>
      <c r="GH233" s="411">
        <v>165.5</v>
      </c>
      <c r="GI233" s="411">
        <v>166.1</v>
      </c>
      <c r="GJ233" s="412" t="s">
        <v>197</v>
      </c>
      <c r="GK233" s="412" t="s">
        <v>197</v>
      </c>
      <c r="GL233" s="412" t="s">
        <v>197</v>
      </c>
      <c r="GM233" s="411">
        <v>354.1</v>
      </c>
      <c r="GN233" s="411">
        <v>121.2</v>
      </c>
      <c r="GO233" s="411">
        <v>205.8</v>
      </c>
      <c r="GP233" s="411">
        <v>230.5</v>
      </c>
      <c r="GQ233" s="411">
        <v>53.6</v>
      </c>
      <c r="GR233" s="411">
        <v>117</v>
      </c>
      <c r="GS233" s="412" t="s">
        <v>197</v>
      </c>
      <c r="GT233" s="412" t="s">
        <v>197</v>
      </c>
      <c r="GU233" s="412" t="s">
        <v>197</v>
      </c>
      <c r="GV233" s="412" t="s">
        <v>197</v>
      </c>
      <c r="GW233" s="412" t="s">
        <v>197</v>
      </c>
      <c r="GX233" s="412" t="s">
        <v>197</v>
      </c>
      <c r="GY233" s="411">
        <v>121</v>
      </c>
      <c r="GZ233" s="411">
        <v>122</v>
      </c>
      <c r="HA233" s="411">
        <v>121.5</v>
      </c>
      <c r="HB233" s="411">
        <v>147.69999999999999</v>
      </c>
      <c r="HC233" s="411">
        <v>137.30000000000001</v>
      </c>
      <c r="HD233" s="411">
        <v>140.5</v>
      </c>
      <c r="HE233" s="412" t="s">
        <v>197</v>
      </c>
      <c r="HF233" s="411">
        <v>37.9</v>
      </c>
      <c r="HG233" s="411">
        <v>35.799999999999997</v>
      </c>
      <c r="HH233" s="412" t="s">
        <v>197</v>
      </c>
      <c r="HI233" s="412" t="s">
        <v>197</v>
      </c>
      <c r="HJ233" s="412" t="s">
        <v>197</v>
      </c>
      <c r="HK233" s="412" t="s">
        <v>197</v>
      </c>
      <c r="HL233" s="412" t="s">
        <v>197</v>
      </c>
      <c r="HM233" s="412" t="s">
        <v>197</v>
      </c>
      <c r="HN233" s="412" t="s">
        <v>197</v>
      </c>
      <c r="HO233" s="412" t="s">
        <v>197</v>
      </c>
      <c r="HP233" s="412" t="s">
        <v>197</v>
      </c>
      <c r="HQ233" s="412" t="s">
        <v>197</v>
      </c>
      <c r="HR233" s="412" t="s">
        <v>197</v>
      </c>
      <c r="HS233" s="412" t="s">
        <v>197</v>
      </c>
      <c r="HT233" s="412" t="s">
        <v>197</v>
      </c>
      <c r="HU233" s="411">
        <v>35.4</v>
      </c>
      <c r="HV233" s="411">
        <v>69.5</v>
      </c>
      <c r="HW233" s="411">
        <v>67.599999999999994</v>
      </c>
      <c r="HX233" s="412" t="s">
        <v>197</v>
      </c>
      <c r="HY233" s="412" t="s">
        <v>197</v>
      </c>
      <c r="HZ233" s="411">
        <v>396.9</v>
      </c>
      <c r="IA233" s="411">
        <v>56.4</v>
      </c>
      <c r="IB233" s="411">
        <v>401.6</v>
      </c>
      <c r="IC233" s="411">
        <v>215.5</v>
      </c>
      <c r="ID233" s="411">
        <v>79</v>
      </c>
      <c r="IE233" s="412" t="s">
        <v>197</v>
      </c>
      <c r="IF233" s="412" t="s">
        <v>197</v>
      </c>
      <c r="IG233" s="412" t="s">
        <v>197</v>
      </c>
      <c r="IH233" s="411">
        <v>64.2</v>
      </c>
      <c r="II233" s="412" t="s">
        <v>197</v>
      </c>
      <c r="IJ233" s="412" t="s">
        <v>197</v>
      </c>
      <c r="IK233" s="412" t="s">
        <v>197</v>
      </c>
      <c r="IL233" s="412" t="s">
        <v>197</v>
      </c>
      <c r="IM233" s="412" t="s">
        <v>197</v>
      </c>
      <c r="IN233" s="412" t="s">
        <v>197</v>
      </c>
      <c r="IO233" s="412" t="s">
        <v>197</v>
      </c>
      <c r="IP233" s="412" t="s">
        <v>197</v>
      </c>
      <c r="IQ233" s="412" t="s">
        <v>197</v>
      </c>
      <c r="IR233" s="411">
        <v>390</v>
      </c>
      <c r="IS233" s="411">
        <v>181.4</v>
      </c>
      <c r="IT233" s="411">
        <v>259.2</v>
      </c>
      <c r="IU233" s="411">
        <v>106.3</v>
      </c>
      <c r="IV233" s="411">
        <v>32.799999999999997</v>
      </c>
      <c r="IW233" s="411">
        <v>48.2</v>
      </c>
      <c r="IX233" s="412" t="s">
        <v>197</v>
      </c>
      <c r="IY233" s="412" t="s">
        <v>197</v>
      </c>
      <c r="IZ233" s="412" t="s">
        <v>197</v>
      </c>
      <c r="JA233" s="412" t="s">
        <v>197</v>
      </c>
      <c r="JB233" s="412" t="s">
        <v>197</v>
      </c>
      <c r="JC233" s="411">
        <v>90.7</v>
      </c>
      <c r="JD233" s="411">
        <v>159.6</v>
      </c>
      <c r="JE233" s="411">
        <v>143.69999999999999</v>
      </c>
      <c r="JF233" s="48" t="s">
        <v>87</v>
      </c>
      <c r="JG233" s="48" t="s">
        <v>87</v>
      </c>
      <c r="JH233" s="48" t="s">
        <v>87</v>
      </c>
      <c r="JI233" s="48">
        <v>111.3</v>
      </c>
      <c r="JJ233" s="48">
        <v>88.1</v>
      </c>
      <c r="JK233" s="48">
        <v>83.8</v>
      </c>
      <c r="JL233" s="48">
        <v>89.4</v>
      </c>
      <c r="JM233" s="48">
        <v>74</v>
      </c>
      <c r="JN233" s="48">
        <v>80.900000000000006</v>
      </c>
      <c r="JO233" s="48" t="s">
        <v>87</v>
      </c>
    </row>
    <row r="234" spans="1:275">
      <c r="A234" s="45"/>
      <c r="B234" s="46" t="s">
        <v>1950</v>
      </c>
      <c r="C234" s="300" t="s">
        <v>1446</v>
      </c>
      <c r="D234" s="46" t="s">
        <v>115</v>
      </c>
      <c r="E234" s="300" t="s">
        <v>28</v>
      </c>
      <c r="F234" s="47" t="s">
        <v>197</v>
      </c>
      <c r="G234" s="47" t="s">
        <v>197</v>
      </c>
      <c r="H234" s="411">
        <v>150.30000000000001</v>
      </c>
      <c r="I234" s="411">
        <v>154.80000000000001</v>
      </c>
      <c r="J234" s="411">
        <v>144.80000000000001</v>
      </c>
      <c r="K234" s="412" t="s">
        <v>197</v>
      </c>
      <c r="L234" s="411">
        <v>79.400000000000006</v>
      </c>
      <c r="M234" s="411">
        <v>143.19999999999999</v>
      </c>
      <c r="N234" s="412" t="s">
        <v>197</v>
      </c>
      <c r="O234" s="412" t="s">
        <v>197</v>
      </c>
      <c r="P234" s="412" t="s">
        <v>197</v>
      </c>
      <c r="Q234" s="412" t="s">
        <v>197</v>
      </c>
      <c r="R234" s="411">
        <v>77.599999999999994</v>
      </c>
      <c r="S234" s="412" t="s">
        <v>197</v>
      </c>
      <c r="T234" s="412" t="s">
        <v>197</v>
      </c>
      <c r="U234" s="412" t="s">
        <v>197</v>
      </c>
      <c r="V234" s="412" t="s">
        <v>197</v>
      </c>
      <c r="W234" s="412" t="s">
        <v>197</v>
      </c>
      <c r="X234" s="412" t="s">
        <v>197</v>
      </c>
      <c r="Y234" s="412" t="s">
        <v>197</v>
      </c>
      <c r="Z234" s="411">
        <v>161.5</v>
      </c>
      <c r="AA234" s="411">
        <v>753.5</v>
      </c>
      <c r="AB234" s="412" t="s">
        <v>197</v>
      </c>
      <c r="AC234" s="412" t="s">
        <v>197</v>
      </c>
      <c r="AD234" s="412" t="s">
        <v>197</v>
      </c>
      <c r="AE234" s="412" t="s">
        <v>197</v>
      </c>
      <c r="AF234" s="412" t="s">
        <v>197</v>
      </c>
      <c r="AG234" s="412" t="s">
        <v>197</v>
      </c>
      <c r="AH234" s="411">
        <v>115.2</v>
      </c>
      <c r="AI234" s="412" t="s">
        <v>197</v>
      </c>
      <c r="AJ234" s="412" t="s">
        <v>197</v>
      </c>
      <c r="AK234" s="412" t="s">
        <v>197</v>
      </c>
      <c r="AL234" s="412" t="s">
        <v>197</v>
      </c>
      <c r="AM234" s="412" t="s">
        <v>197</v>
      </c>
      <c r="AN234" s="412" t="s">
        <v>197</v>
      </c>
      <c r="AO234" s="412" t="s">
        <v>197</v>
      </c>
      <c r="AP234" s="412" t="s">
        <v>197</v>
      </c>
      <c r="AQ234" s="412" t="s">
        <v>197</v>
      </c>
      <c r="AR234" s="412" t="s">
        <v>197</v>
      </c>
      <c r="AS234" s="412" t="s">
        <v>197</v>
      </c>
      <c r="AT234" s="412" t="s">
        <v>197</v>
      </c>
      <c r="AU234" s="412" t="s">
        <v>197</v>
      </c>
      <c r="AV234" s="412" t="s">
        <v>197</v>
      </c>
      <c r="AW234" s="412" t="s">
        <v>197</v>
      </c>
      <c r="AX234" s="412" t="s">
        <v>197</v>
      </c>
      <c r="AY234" s="412" t="s">
        <v>197</v>
      </c>
      <c r="AZ234" s="411">
        <v>62.8</v>
      </c>
      <c r="BA234" s="411">
        <v>83.3</v>
      </c>
      <c r="BB234" s="411">
        <v>82.4</v>
      </c>
      <c r="BC234" s="411">
        <v>92.5</v>
      </c>
      <c r="BD234" s="411">
        <v>98.6</v>
      </c>
      <c r="BE234" s="411">
        <v>97.1</v>
      </c>
      <c r="BF234" s="411">
        <v>154.9</v>
      </c>
      <c r="BG234" s="411">
        <v>95.3</v>
      </c>
      <c r="BH234" s="411">
        <v>99.8</v>
      </c>
      <c r="BI234" s="411">
        <v>14.8</v>
      </c>
      <c r="BJ234" s="411">
        <v>24.9</v>
      </c>
      <c r="BK234" s="411">
        <v>19.7</v>
      </c>
      <c r="BL234" s="412" t="s">
        <v>197</v>
      </c>
      <c r="BM234" s="412" t="s">
        <v>197</v>
      </c>
      <c r="BN234" s="412" t="s">
        <v>197</v>
      </c>
      <c r="BO234" s="412" t="s">
        <v>197</v>
      </c>
      <c r="BP234" s="412" t="s">
        <v>197</v>
      </c>
      <c r="BQ234" s="412" t="s">
        <v>197</v>
      </c>
      <c r="BR234" s="412" t="s">
        <v>197</v>
      </c>
      <c r="BS234" s="412" t="s">
        <v>197</v>
      </c>
      <c r="BT234" s="412" t="s">
        <v>197</v>
      </c>
      <c r="BU234" s="412" t="s">
        <v>197</v>
      </c>
      <c r="BV234" s="412" t="s">
        <v>197</v>
      </c>
      <c r="BW234" s="412" t="s">
        <v>197</v>
      </c>
      <c r="BX234" s="412" t="s">
        <v>197</v>
      </c>
      <c r="BY234" s="412" t="s">
        <v>197</v>
      </c>
      <c r="BZ234" s="412" t="s">
        <v>197</v>
      </c>
      <c r="CA234" s="412" t="s">
        <v>197</v>
      </c>
      <c r="CB234" s="412" t="s">
        <v>197</v>
      </c>
      <c r="CC234" s="412" t="s">
        <v>197</v>
      </c>
      <c r="CD234" s="412" t="s">
        <v>197</v>
      </c>
      <c r="CE234" s="412" t="s">
        <v>197</v>
      </c>
      <c r="CF234" s="412" t="s">
        <v>197</v>
      </c>
      <c r="CG234" s="412" t="s">
        <v>197</v>
      </c>
      <c r="CH234" s="412" t="s">
        <v>197</v>
      </c>
      <c r="CI234" s="412" t="s">
        <v>197</v>
      </c>
      <c r="CJ234" s="412" t="s">
        <v>197</v>
      </c>
      <c r="CK234" s="412" t="s">
        <v>197</v>
      </c>
      <c r="CL234" s="412" t="s">
        <v>197</v>
      </c>
      <c r="CM234" s="412" t="s">
        <v>197</v>
      </c>
      <c r="CN234" s="412" t="s">
        <v>197</v>
      </c>
      <c r="CO234" s="412" t="s">
        <v>197</v>
      </c>
      <c r="CP234" s="412" t="s">
        <v>197</v>
      </c>
      <c r="CQ234" s="412" t="s">
        <v>197</v>
      </c>
      <c r="CR234" s="412" t="s">
        <v>197</v>
      </c>
      <c r="CS234" s="412" t="s">
        <v>197</v>
      </c>
      <c r="CT234" s="412" t="s">
        <v>197</v>
      </c>
      <c r="CU234" s="412" t="s">
        <v>197</v>
      </c>
      <c r="CV234" s="412" t="s">
        <v>197</v>
      </c>
      <c r="CW234" s="412" t="s">
        <v>197</v>
      </c>
      <c r="CX234" s="412" t="s">
        <v>197</v>
      </c>
      <c r="CY234" s="412" t="s">
        <v>197</v>
      </c>
      <c r="CZ234" s="412" t="s">
        <v>197</v>
      </c>
      <c r="DA234" s="412" t="s">
        <v>197</v>
      </c>
      <c r="DB234" s="412" t="s">
        <v>197</v>
      </c>
      <c r="DC234" s="412" t="s">
        <v>197</v>
      </c>
      <c r="DD234" s="412" t="s">
        <v>197</v>
      </c>
      <c r="DE234" s="412" t="s">
        <v>197</v>
      </c>
      <c r="DF234" s="412" t="s">
        <v>197</v>
      </c>
      <c r="DG234" s="412" t="s">
        <v>197</v>
      </c>
      <c r="DH234" s="412" t="s">
        <v>197</v>
      </c>
      <c r="DI234" s="412" t="s">
        <v>197</v>
      </c>
      <c r="DJ234" s="412" t="s">
        <v>197</v>
      </c>
      <c r="DK234" s="412" t="s">
        <v>197</v>
      </c>
      <c r="DL234" s="412" t="s">
        <v>197</v>
      </c>
      <c r="DM234" s="412" t="s">
        <v>197</v>
      </c>
      <c r="DN234" s="412" t="s">
        <v>197</v>
      </c>
      <c r="DO234" s="412" t="s">
        <v>197</v>
      </c>
      <c r="DP234" s="412" t="s">
        <v>197</v>
      </c>
      <c r="DQ234" s="412" t="s">
        <v>197</v>
      </c>
      <c r="DR234" s="412" t="s">
        <v>197</v>
      </c>
      <c r="DS234" s="412" t="s">
        <v>197</v>
      </c>
      <c r="DT234" s="412" t="s">
        <v>197</v>
      </c>
      <c r="DU234" s="412" t="s">
        <v>197</v>
      </c>
      <c r="DV234" s="412" t="s">
        <v>197</v>
      </c>
      <c r="DW234" s="412" t="s">
        <v>197</v>
      </c>
      <c r="DX234" s="412" t="s">
        <v>197</v>
      </c>
      <c r="DY234" s="412" t="s">
        <v>197</v>
      </c>
      <c r="DZ234" s="412" t="s">
        <v>197</v>
      </c>
      <c r="EA234" s="412" t="s">
        <v>197</v>
      </c>
      <c r="EB234" s="412" t="s">
        <v>197</v>
      </c>
      <c r="EC234" s="412" t="s">
        <v>197</v>
      </c>
      <c r="ED234" s="412" t="s">
        <v>197</v>
      </c>
      <c r="EE234" s="412" t="s">
        <v>197</v>
      </c>
      <c r="EF234" s="412" t="s">
        <v>197</v>
      </c>
      <c r="EG234" s="412" t="s">
        <v>197</v>
      </c>
      <c r="EH234" s="412" t="s">
        <v>197</v>
      </c>
      <c r="EI234" s="412" t="s">
        <v>197</v>
      </c>
      <c r="EJ234" s="412" t="s">
        <v>197</v>
      </c>
      <c r="EK234" s="412" t="s">
        <v>197</v>
      </c>
      <c r="EL234" s="412" t="s">
        <v>197</v>
      </c>
      <c r="EM234" s="412" t="s">
        <v>197</v>
      </c>
      <c r="EN234" s="412" t="s">
        <v>197</v>
      </c>
      <c r="EO234" s="412" t="s">
        <v>197</v>
      </c>
      <c r="EP234" s="412" t="s">
        <v>197</v>
      </c>
      <c r="EQ234" s="412" t="s">
        <v>197</v>
      </c>
      <c r="ER234" s="412" t="s">
        <v>197</v>
      </c>
      <c r="ES234" s="412" t="s">
        <v>197</v>
      </c>
      <c r="ET234" s="412" t="s">
        <v>197</v>
      </c>
      <c r="EU234" s="412" t="s">
        <v>197</v>
      </c>
      <c r="EV234" s="411">
        <v>66.900000000000006</v>
      </c>
      <c r="EW234" s="411">
        <v>56.8</v>
      </c>
      <c r="EX234" s="411">
        <v>60</v>
      </c>
      <c r="EY234" s="412" t="s">
        <v>197</v>
      </c>
      <c r="EZ234" s="411">
        <v>136.19999999999999</v>
      </c>
      <c r="FA234" s="411">
        <v>52.9</v>
      </c>
      <c r="FB234" s="411">
        <v>85.4</v>
      </c>
      <c r="FC234" s="412" t="s">
        <v>197</v>
      </c>
      <c r="FD234" s="411">
        <v>100.4</v>
      </c>
      <c r="FE234" s="411">
        <v>53.4</v>
      </c>
      <c r="FF234" s="411">
        <v>73.400000000000006</v>
      </c>
      <c r="FG234" s="412" t="s">
        <v>197</v>
      </c>
      <c r="FH234" s="412" t="s">
        <v>197</v>
      </c>
      <c r="FI234" s="412" t="s">
        <v>197</v>
      </c>
      <c r="FJ234" s="412" t="s">
        <v>197</v>
      </c>
      <c r="FK234" s="412" t="s">
        <v>197</v>
      </c>
      <c r="FL234" s="412" t="s">
        <v>197</v>
      </c>
      <c r="FM234" s="411">
        <v>35.6</v>
      </c>
      <c r="FN234" s="411">
        <v>43.9</v>
      </c>
      <c r="FO234" s="411">
        <v>39.1</v>
      </c>
      <c r="FP234" s="411">
        <v>182.9</v>
      </c>
      <c r="FQ234" s="411">
        <v>56.9</v>
      </c>
      <c r="FR234" s="411">
        <v>100.4</v>
      </c>
      <c r="FS234" s="411">
        <v>35.6</v>
      </c>
      <c r="FT234" s="411">
        <v>58.8</v>
      </c>
      <c r="FU234" s="411">
        <v>44.4</v>
      </c>
      <c r="FV234" s="412" t="s">
        <v>197</v>
      </c>
      <c r="FW234" s="412" t="s">
        <v>197</v>
      </c>
      <c r="FX234" s="411">
        <v>88.3</v>
      </c>
      <c r="FY234" s="411">
        <v>70.400000000000006</v>
      </c>
      <c r="FZ234" s="411">
        <v>70.599999999999994</v>
      </c>
      <c r="GA234" s="411">
        <v>91.2</v>
      </c>
      <c r="GB234" s="411">
        <v>100.2</v>
      </c>
      <c r="GC234" s="411">
        <v>98.4</v>
      </c>
      <c r="GD234" s="412" t="s">
        <v>197</v>
      </c>
      <c r="GE234" s="412" t="s">
        <v>197</v>
      </c>
      <c r="GF234" s="412" t="s">
        <v>197</v>
      </c>
      <c r="GG234" s="412" t="s">
        <v>197</v>
      </c>
      <c r="GH234" s="411">
        <v>75.400000000000006</v>
      </c>
      <c r="GI234" s="411">
        <v>74.900000000000006</v>
      </c>
      <c r="GJ234" s="412" t="s">
        <v>197</v>
      </c>
      <c r="GK234" s="412" t="s">
        <v>197</v>
      </c>
      <c r="GL234" s="412" t="s">
        <v>197</v>
      </c>
      <c r="GM234" s="412" t="s">
        <v>197</v>
      </c>
      <c r="GN234" s="412" t="s">
        <v>197</v>
      </c>
      <c r="GO234" s="412" t="s">
        <v>197</v>
      </c>
      <c r="GP234" s="412" t="s">
        <v>197</v>
      </c>
      <c r="GQ234" s="412" t="s">
        <v>197</v>
      </c>
      <c r="GR234" s="412" t="s">
        <v>197</v>
      </c>
      <c r="GS234" s="412" t="s">
        <v>197</v>
      </c>
      <c r="GT234" s="412" t="s">
        <v>197</v>
      </c>
      <c r="GU234" s="412" t="s">
        <v>197</v>
      </c>
      <c r="GV234" s="412" t="s">
        <v>197</v>
      </c>
      <c r="GW234" s="412" t="s">
        <v>197</v>
      </c>
      <c r="GX234" s="412" t="s">
        <v>197</v>
      </c>
      <c r="GY234" s="412" t="s">
        <v>197</v>
      </c>
      <c r="GZ234" s="412" t="s">
        <v>197</v>
      </c>
      <c r="HA234" s="412" t="s">
        <v>197</v>
      </c>
      <c r="HB234" s="412" t="s">
        <v>197</v>
      </c>
      <c r="HC234" s="412" t="s">
        <v>197</v>
      </c>
      <c r="HD234" s="412" t="s">
        <v>197</v>
      </c>
      <c r="HE234" s="412" t="s">
        <v>197</v>
      </c>
      <c r="HF234" s="412" t="s">
        <v>197</v>
      </c>
      <c r="HG234" s="412" t="s">
        <v>197</v>
      </c>
      <c r="HH234" s="412" t="s">
        <v>197</v>
      </c>
      <c r="HI234" s="412" t="s">
        <v>197</v>
      </c>
      <c r="HJ234" s="412" t="s">
        <v>197</v>
      </c>
      <c r="HK234" s="412" t="s">
        <v>197</v>
      </c>
      <c r="HL234" s="412" t="s">
        <v>197</v>
      </c>
      <c r="HM234" s="412" t="s">
        <v>197</v>
      </c>
      <c r="HN234" s="412" t="s">
        <v>197</v>
      </c>
      <c r="HO234" s="412" t="s">
        <v>197</v>
      </c>
      <c r="HP234" s="412" t="s">
        <v>197</v>
      </c>
      <c r="HQ234" s="412" t="s">
        <v>197</v>
      </c>
      <c r="HR234" s="412" t="s">
        <v>197</v>
      </c>
      <c r="HS234" s="412" t="s">
        <v>197</v>
      </c>
      <c r="HT234" s="412" t="s">
        <v>197</v>
      </c>
      <c r="HU234" s="411">
        <v>75.8</v>
      </c>
      <c r="HV234" s="411">
        <v>70</v>
      </c>
      <c r="HW234" s="411">
        <v>70.400000000000006</v>
      </c>
      <c r="HX234" s="412" t="s">
        <v>197</v>
      </c>
      <c r="HY234" s="412" t="s">
        <v>197</v>
      </c>
      <c r="HZ234" s="412" t="s">
        <v>197</v>
      </c>
      <c r="IA234" s="412" t="s">
        <v>197</v>
      </c>
      <c r="IB234" s="412" t="s">
        <v>197</v>
      </c>
      <c r="IC234" s="412" t="s">
        <v>197</v>
      </c>
      <c r="ID234" s="411">
        <v>107</v>
      </c>
      <c r="IE234" s="412" t="s">
        <v>197</v>
      </c>
      <c r="IF234" s="412" t="s">
        <v>197</v>
      </c>
      <c r="IG234" s="412" t="s">
        <v>197</v>
      </c>
      <c r="IH234" s="411">
        <v>53.5</v>
      </c>
      <c r="II234" s="412" t="s">
        <v>197</v>
      </c>
      <c r="IJ234" s="412" t="s">
        <v>197</v>
      </c>
      <c r="IK234" s="412" t="s">
        <v>197</v>
      </c>
      <c r="IL234" s="412" t="s">
        <v>197</v>
      </c>
      <c r="IM234" s="412" t="s">
        <v>197</v>
      </c>
      <c r="IN234" s="412" t="s">
        <v>197</v>
      </c>
      <c r="IO234" s="412" t="s">
        <v>197</v>
      </c>
      <c r="IP234" s="412" t="s">
        <v>197</v>
      </c>
      <c r="IQ234" s="412" t="s">
        <v>197</v>
      </c>
      <c r="IR234" s="411">
        <v>32.1</v>
      </c>
      <c r="IS234" s="411">
        <v>75.2</v>
      </c>
      <c r="IT234" s="411">
        <v>59.1</v>
      </c>
      <c r="IU234" s="412" t="s">
        <v>197</v>
      </c>
      <c r="IV234" s="412" t="s">
        <v>197</v>
      </c>
      <c r="IW234" s="412" t="s">
        <v>197</v>
      </c>
      <c r="IX234" s="412" t="s">
        <v>197</v>
      </c>
      <c r="IY234" s="412" t="s">
        <v>197</v>
      </c>
      <c r="IZ234" s="412" t="s">
        <v>197</v>
      </c>
      <c r="JA234" s="412" t="s">
        <v>197</v>
      </c>
      <c r="JB234" s="412" t="s">
        <v>197</v>
      </c>
      <c r="JC234" s="412" t="s">
        <v>197</v>
      </c>
      <c r="JD234" s="412" t="s">
        <v>197</v>
      </c>
      <c r="JE234" s="412" t="s">
        <v>197</v>
      </c>
      <c r="JF234" s="49" t="s">
        <v>87</v>
      </c>
      <c r="JG234" s="49" t="s">
        <v>87</v>
      </c>
      <c r="JH234" s="49" t="s">
        <v>87</v>
      </c>
      <c r="JI234" s="49">
        <v>38.200000000000003</v>
      </c>
      <c r="JJ234" s="49">
        <v>82.4</v>
      </c>
      <c r="JK234" s="49">
        <v>113.3</v>
      </c>
      <c r="JL234" s="49">
        <v>70.8</v>
      </c>
      <c r="JM234" s="49">
        <v>61.3</v>
      </c>
      <c r="JN234" s="49">
        <v>44</v>
      </c>
      <c r="JO234" s="49" t="s">
        <v>87</v>
      </c>
    </row>
    <row r="235" spans="1:275">
      <c r="A235" s="45"/>
      <c r="B235" s="46" t="s">
        <v>1951</v>
      </c>
      <c r="C235" s="300" t="s">
        <v>1313</v>
      </c>
      <c r="D235" s="46" t="s">
        <v>115</v>
      </c>
      <c r="E235" s="300" t="s">
        <v>28</v>
      </c>
      <c r="F235" s="47" t="s">
        <v>197</v>
      </c>
      <c r="G235" s="47" t="s">
        <v>197</v>
      </c>
      <c r="H235" s="411">
        <v>162.19999999999999</v>
      </c>
      <c r="I235" s="411">
        <v>171.4</v>
      </c>
      <c r="J235" s="411">
        <v>192.5</v>
      </c>
      <c r="K235" s="411">
        <v>135.9</v>
      </c>
      <c r="L235" s="411">
        <v>155.5</v>
      </c>
      <c r="M235" s="411">
        <v>149.9</v>
      </c>
      <c r="N235" s="411">
        <v>196</v>
      </c>
      <c r="O235" s="412" t="s">
        <v>197</v>
      </c>
      <c r="P235" s="411">
        <v>161.69999999999999</v>
      </c>
      <c r="Q235" s="411">
        <v>159.6</v>
      </c>
      <c r="R235" s="411">
        <v>213.1</v>
      </c>
      <c r="S235" s="411">
        <v>115.5</v>
      </c>
      <c r="T235" s="411">
        <v>143.69999999999999</v>
      </c>
      <c r="U235" s="411">
        <v>116.9</v>
      </c>
      <c r="V235" s="412" t="s">
        <v>197</v>
      </c>
      <c r="W235" s="412" t="s">
        <v>197</v>
      </c>
      <c r="X235" s="412" t="s">
        <v>197</v>
      </c>
      <c r="Y235" s="412" t="s">
        <v>197</v>
      </c>
      <c r="Z235" s="411">
        <v>110.6</v>
      </c>
      <c r="AA235" s="411">
        <v>46.1</v>
      </c>
      <c r="AB235" s="411">
        <v>110.3</v>
      </c>
      <c r="AC235" s="412" t="s">
        <v>197</v>
      </c>
      <c r="AD235" s="412" t="s">
        <v>197</v>
      </c>
      <c r="AE235" s="411">
        <v>59.1</v>
      </c>
      <c r="AF235" s="411">
        <v>138.4</v>
      </c>
      <c r="AG235" s="411">
        <v>74.599999999999994</v>
      </c>
      <c r="AH235" s="411">
        <v>195.4</v>
      </c>
      <c r="AI235" s="412" t="s">
        <v>197</v>
      </c>
      <c r="AJ235" s="412" t="s">
        <v>197</v>
      </c>
      <c r="AK235" s="412" t="s">
        <v>197</v>
      </c>
      <c r="AL235" s="412" t="s">
        <v>197</v>
      </c>
      <c r="AM235" s="412" t="s">
        <v>197</v>
      </c>
      <c r="AN235" s="412" t="s">
        <v>197</v>
      </c>
      <c r="AO235" s="412" t="s">
        <v>197</v>
      </c>
      <c r="AP235" s="412" t="s">
        <v>197</v>
      </c>
      <c r="AQ235" s="412" t="s">
        <v>197</v>
      </c>
      <c r="AR235" s="412" t="s">
        <v>197</v>
      </c>
      <c r="AS235" s="412" t="s">
        <v>197</v>
      </c>
      <c r="AT235" s="411">
        <v>152.69999999999999</v>
      </c>
      <c r="AU235" s="412" t="s">
        <v>197</v>
      </c>
      <c r="AV235" s="411">
        <v>197.1</v>
      </c>
      <c r="AW235" s="412" t="s">
        <v>197</v>
      </c>
      <c r="AX235" s="412" t="s">
        <v>197</v>
      </c>
      <c r="AY235" s="412" t="s">
        <v>197</v>
      </c>
      <c r="AZ235" s="411">
        <v>151.9</v>
      </c>
      <c r="BA235" s="411">
        <v>117.9</v>
      </c>
      <c r="BB235" s="411">
        <v>119.5</v>
      </c>
      <c r="BC235" s="411">
        <v>86.3</v>
      </c>
      <c r="BD235" s="411">
        <v>56.2</v>
      </c>
      <c r="BE235" s="411">
        <v>63.1</v>
      </c>
      <c r="BF235" s="411">
        <v>165.3</v>
      </c>
      <c r="BG235" s="411">
        <v>147.30000000000001</v>
      </c>
      <c r="BH235" s="411">
        <v>148.6</v>
      </c>
      <c r="BI235" s="411">
        <v>184.3</v>
      </c>
      <c r="BJ235" s="411">
        <v>159.80000000000001</v>
      </c>
      <c r="BK235" s="411">
        <v>172.4</v>
      </c>
      <c r="BL235" s="411">
        <v>363.5</v>
      </c>
      <c r="BM235" s="411">
        <v>212.9</v>
      </c>
      <c r="BN235" s="411">
        <v>253.6</v>
      </c>
      <c r="BO235" s="412" t="s">
        <v>197</v>
      </c>
      <c r="BP235" s="412" t="s">
        <v>197</v>
      </c>
      <c r="BQ235" s="412" t="s">
        <v>197</v>
      </c>
      <c r="BR235" s="412" t="s">
        <v>197</v>
      </c>
      <c r="BS235" s="412" t="s">
        <v>197</v>
      </c>
      <c r="BT235" s="412" t="s">
        <v>197</v>
      </c>
      <c r="BU235" s="411">
        <v>79.5</v>
      </c>
      <c r="BV235" s="411">
        <v>12.7</v>
      </c>
      <c r="BW235" s="411">
        <v>34.299999999999997</v>
      </c>
      <c r="BX235" s="412" t="s">
        <v>197</v>
      </c>
      <c r="BY235" s="412" t="s">
        <v>197</v>
      </c>
      <c r="BZ235" s="412" t="s">
        <v>197</v>
      </c>
      <c r="CA235" s="411">
        <v>393.5</v>
      </c>
      <c r="CB235" s="411">
        <v>165.6</v>
      </c>
      <c r="CC235" s="411">
        <v>257.10000000000002</v>
      </c>
      <c r="CD235" s="412" t="s">
        <v>197</v>
      </c>
      <c r="CE235" s="412" t="s">
        <v>197</v>
      </c>
      <c r="CF235" s="412" t="s">
        <v>197</v>
      </c>
      <c r="CG235" s="412" t="s">
        <v>197</v>
      </c>
      <c r="CH235" s="412" t="s">
        <v>197</v>
      </c>
      <c r="CI235" s="412" t="s">
        <v>197</v>
      </c>
      <c r="CJ235" s="412" t="s">
        <v>197</v>
      </c>
      <c r="CK235" s="412" t="s">
        <v>197</v>
      </c>
      <c r="CL235" s="412" t="s">
        <v>197</v>
      </c>
      <c r="CM235" s="412" t="s">
        <v>197</v>
      </c>
      <c r="CN235" s="412" t="s">
        <v>197</v>
      </c>
      <c r="CO235" s="412" t="s">
        <v>197</v>
      </c>
      <c r="CP235" s="412" t="s">
        <v>197</v>
      </c>
      <c r="CQ235" s="412" t="s">
        <v>197</v>
      </c>
      <c r="CR235" s="412" t="s">
        <v>197</v>
      </c>
      <c r="CS235" s="412" t="s">
        <v>197</v>
      </c>
      <c r="CT235" s="412" t="s">
        <v>197</v>
      </c>
      <c r="CU235" s="412" t="s">
        <v>197</v>
      </c>
      <c r="CV235" s="412" t="s">
        <v>197</v>
      </c>
      <c r="CW235" s="412" t="s">
        <v>197</v>
      </c>
      <c r="CX235" s="412" t="s">
        <v>197</v>
      </c>
      <c r="CY235" s="412" t="s">
        <v>197</v>
      </c>
      <c r="CZ235" s="412" t="s">
        <v>197</v>
      </c>
      <c r="DA235" s="411">
        <v>415.5</v>
      </c>
      <c r="DB235" s="411">
        <v>76.8</v>
      </c>
      <c r="DC235" s="411">
        <v>185.4</v>
      </c>
      <c r="DD235" s="412" t="s">
        <v>197</v>
      </c>
      <c r="DE235" s="412" t="s">
        <v>197</v>
      </c>
      <c r="DF235" s="412" t="s">
        <v>197</v>
      </c>
      <c r="DG235" s="411">
        <v>464.3</v>
      </c>
      <c r="DH235" s="411">
        <v>198.8</v>
      </c>
      <c r="DI235" s="411">
        <v>292.7</v>
      </c>
      <c r="DJ235" s="412" t="s">
        <v>197</v>
      </c>
      <c r="DK235" s="412" t="s">
        <v>197</v>
      </c>
      <c r="DL235" s="412" t="s">
        <v>197</v>
      </c>
      <c r="DM235" s="412" t="s">
        <v>197</v>
      </c>
      <c r="DN235" s="412" t="s">
        <v>197</v>
      </c>
      <c r="DO235" s="412" t="s">
        <v>197</v>
      </c>
      <c r="DP235" s="412" t="s">
        <v>197</v>
      </c>
      <c r="DQ235" s="412" t="s">
        <v>197</v>
      </c>
      <c r="DR235" s="412" t="s">
        <v>197</v>
      </c>
      <c r="DS235" s="412" t="s">
        <v>197</v>
      </c>
      <c r="DT235" s="412" t="s">
        <v>197</v>
      </c>
      <c r="DU235" s="412" t="s">
        <v>197</v>
      </c>
      <c r="DV235" s="412" t="s">
        <v>197</v>
      </c>
      <c r="DW235" s="412" t="s">
        <v>197</v>
      </c>
      <c r="DX235" s="412" t="s">
        <v>197</v>
      </c>
      <c r="DY235" s="412" t="s">
        <v>197</v>
      </c>
      <c r="DZ235" s="412" t="s">
        <v>197</v>
      </c>
      <c r="EA235" s="412" t="s">
        <v>197</v>
      </c>
      <c r="EB235" s="412" t="s">
        <v>197</v>
      </c>
      <c r="EC235" s="412" t="s">
        <v>197</v>
      </c>
      <c r="ED235" s="412" t="s">
        <v>197</v>
      </c>
      <c r="EE235" s="412" t="s">
        <v>197</v>
      </c>
      <c r="EF235" s="412" t="s">
        <v>197</v>
      </c>
      <c r="EG235" s="412" t="s">
        <v>197</v>
      </c>
      <c r="EH235" s="412" t="s">
        <v>197</v>
      </c>
      <c r="EI235" s="412" t="s">
        <v>197</v>
      </c>
      <c r="EJ235" s="412" t="s">
        <v>197</v>
      </c>
      <c r="EK235" s="412" t="s">
        <v>197</v>
      </c>
      <c r="EL235" s="412" t="s">
        <v>197</v>
      </c>
      <c r="EM235" s="412" t="s">
        <v>197</v>
      </c>
      <c r="EN235" s="412" t="s">
        <v>197</v>
      </c>
      <c r="EO235" s="412" t="s">
        <v>197</v>
      </c>
      <c r="EP235" s="412" t="s">
        <v>197</v>
      </c>
      <c r="EQ235" s="412" t="s">
        <v>197</v>
      </c>
      <c r="ER235" s="412" t="s">
        <v>197</v>
      </c>
      <c r="ES235" s="412" t="s">
        <v>197</v>
      </c>
      <c r="ET235" s="411">
        <v>269.39999999999998</v>
      </c>
      <c r="EU235" s="412" t="s">
        <v>197</v>
      </c>
      <c r="EV235" s="411">
        <v>138.69999999999999</v>
      </c>
      <c r="EW235" s="411">
        <v>84.3</v>
      </c>
      <c r="EX235" s="411">
        <v>101.6</v>
      </c>
      <c r="EY235" s="412" t="s">
        <v>197</v>
      </c>
      <c r="EZ235" s="411">
        <v>96</v>
      </c>
      <c r="FA235" s="411">
        <v>111.4</v>
      </c>
      <c r="FB235" s="411">
        <v>105.4</v>
      </c>
      <c r="FC235" s="412" t="s">
        <v>197</v>
      </c>
      <c r="FD235" s="411">
        <v>164.7</v>
      </c>
      <c r="FE235" s="411">
        <v>111.4</v>
      </c>
      <c r="FF235" s="411">
        <v>134.1</v>
      </c>
      <c r="FG235" s="411">
        <v>437.5</v>
      </c>
      <c r="FH235" s="411">
        <v>127</v>
      </c>
      <c r="FI235" s="411">
        <v>346.7</v>
      </c>
      <c r="FJ235" s="411">
        <v>76</v>
      </c>
      <c r="FK235" s="411">
        <v>14.3</v>
      </c>
      <c r="FL235" s="411">
        <v>41.7</v>
      </c>
      <c r="FM235" s="411">
        <v>182.5</v>
      </c>
      <c r="FN235" s="411">
        <v>122.6</v>
      </c>
      <c r="FO235" s="411">
        <v>157.30000000000001</v>
      </c>
      <c r="FP235" s="411">
        <v>110.3</v>
      </c>
      <c r="FQ235" s="411">
        <v>70</v>
      </c>
      <c r="FR235" s="411">
        <v>83.9</v>
      </c>
      <c r="FS235" s="411">
        <v>149.5</v>
      </c>
      <c r="FT235" s="411">
        <v>208.5</v>
      </c>
      <c r="FU235" s="411">
        <v>171.7</v>
      </c>
      <c r="FV235" s="411">
        <v>156.9</v>
      </c>
      <c r="FW235" s="412" t="s">
        <v>197</v>
      </c>
      <c r="FX235" s="411">
        <v>171.1</v>
      </c>
      <c r="FY235" s="411">
        <v>77.2</v>
      </c>
      <c r="FZ235" s="411">
        <v>78.099999999999994</v>
      </c>
      <c r="GA235" s="411">
        <v>186.6</v>
      </c>
      <c r="GB235" s="411">
        <v>133.1</v>
      </c>
      <c r="GC235" s="411">
        <v>143.30000000000001</v>
      </c>
      <c r="GD235" s="411">
        <v>26.4</v>
      </c>
      <c r="GE235" s="411">
        <v>34</v>
      </c>
      <c r="GF235" s="411">
        <v>29</v>
      </c>
      <c r="GG235" s="411">
        <v>364.4</v>
      </c>
      <c r="GH235" s="411">
        <v>154</v>
      </c>
      <c r="GI235" s="411">
        <v>155.4</v>
      </c>
      <c r="GJ235" s="412" t="s">
        <v>197</v>
      </c>
      <c r="GK235" s="412" t="s">
        <v>197</v>
      </c>
      <c r="GL235" s="412" t="s">
        <v>197</v>
      </c>
      <c r="GM235" s="411">
        <v>955.7</v>
      </c>
      <c r="GN235" s="411">
        <v>46.2</v>
      </c>
      <c r="GO235" s="411">
        <v>377.2</v>
      </c>
      <c r="GP235" s="411">
        <v>277</v>
      </c>
      <c r="GQ235" s="411">
        <v>20.100000000000001</v>
      </c>
      <c r="GR235" s="411">
        <v>112</v>
      </c>
      <c r="GS235" s="411">
        <v>109.7</v>
      </c>
      <c r="GT235" s="411">
        <v>114.5</v>
      </c>
      <c r="GU235" s="411">
        <v>113.5</v>
      </c>
      <c r="GV235" s="412" t="s">
        <v>197</v>
      </c>
      <c r="GW235" s="412" t="s">
        <v>197</v>
      </c>
      <c r="GX235" s="412" t="s">
        <v>197</v>
      </c>
      <c r="GY235" s="411">
        <v>152.69999999999999</v>
      </c>
      <c r="GZ235" s="411">
        <v>130.9</v>
      </c>
      <c r="HA235" s="411">
        <v>141.6</v>
      </c>
      <c r="HB235" s="411">
        <v>210.4</v>
      </c>
      <c r="HC235" s="411">
        <v>249.3</v>
      </c>
      <c r="HD235" s="411">
        <v>237.4</v>
      </c>
      <c r="HE235" s="411">
        <v>119.9</v>
      </c>
      <c r="HF235" s="411">
        <v>213.4</v>
      </c>
      <c r="HG235" s="411">
        <v>208.2</v>
      </c>
      <c r="HH235" s="412" t="s">
        <v>197</v>
      </c>
      <c r="HI235" s="411">
        <v>84.7</v>
      </c>
      <c r="HJ235" s="411">
        <v>95.4</v>
      </c>
      <c r="HK235" s="411">
        <v>90.2</v>
      </c>
      <c r="HL235" s="411">
        <v>92.4</v>
      </c>
      <c r="HM235" s="411">
        <v>128</v>
      </c>
      <c r="HN235" s="411">
        <v>117.9</v>
      </c>
      <c r="HO235" s="412" t="s">
        <v>197</v>
      </c>
      <c r="HP235" s="412" t="s">
        <v>197</v>
      </c>
      <c r="HQ235" s="412" t="s">
        <v>197</v>
      </c>
      <c r="HR235" s="412" t="s">
        <v>197</v>
      </c>
      <c r="HS235" s="412" t="s">
        <v>197</v>
      </c>
      <c r="HT235" s="412" t="s">
        <v>197</v>
      </c>
      <c r="HU235" s="411">
        <v>75.900000000000006</v>
      </c>
      <c r="HV235" s="411">
        <v>61.3</v>
      </c>
      <c r="HW235" s="411">
        <v>62.1</v>
      </c>
      <c r="HX235" s="412" t="s">
        <v>197</v>
      </c>
      <c r="HY235" s="412" t="s">
        <v>197</v>
      </c>
      <c r="HZ235" s="411">
        <v>320.10000000000002</v>
      </c>
      <c r="IA235" s="411">
        <v>117</v>
      </c>
      <c r="IB235" s="411">
        <v>56.8</v>
      </c>
      <c r="IC235" s="411">
        <v>89.2</v>
      </c>
      <c r="ID235" s="411">
        <v>49.6</v>
      </c>
      <c r="IE235" s="412" t="s">
        <v>197</v>
      </c>
      <c r="IF235" s="412" t="s">
        <v>197</v>
      </c>
      <c r="IG235" s="411">
        <v>485.9</v>
      </c>
      <c r="IH235" s="411">
        <v>103.2</v>
      </c>
      <c r="II235" s="412" t="s">
        <v>197</v>
      </c>
      <c r="IJ235" s="412" t="s">
        <v>197</v>
      </c>
      <c r="IK235" s="412" t="s">
        <v>197</v>
      </c>
      <c r="IL235" s="412" t="s">
        <v>197</v>
      </c>
      <c r="IM235" s="412" t="s">
        <v>197</v>
      </c>
      <c r="IN235" s="412" t="s">
        <v>197</v>
      </c>
      <c r="IO235" s="412" t="s">
        <v>197</v>
      </c>
      <c r="IP235" s="412" t="s">
        <v>197</v>
      </c>
      <c r="IQ235" s="411">
        <v>36.4</v>
      </c>
      <c r="IR235" s="411">
        <v>187.3</v>
      </c>
      <c r="IS235" s="411">
        <v>145.1</v>
      </c>
      <c r="IT235" s="411">
        <v>160.9</v>
      </c>
      <c r="IU235" s="411">
        <v>204.6</v>
      </c>
      <c r="IV235" s="411">
        <v>76.900000000000006</v>
      </c>
      <c r="IW235" s="411">
        <v>103.6</v>
      </c>
      <c r="IX235" s="412" t="s">
        <v>197</v>
      </c>
      <c r="IY235" s="412" t="s">
        <v>197</v>
      </c>
      <c r="IZ235" s="412" t="s">
        <v>197</v>
      </c>
      <c r="JA235" s="412" t="s">
        <v>197</v>
      </c>
      <c r="JB235" s="412" t="s">
        <v>197</v>
      </c>
      <c r="JC235" s="411">
        <v>206.1</v>
      </c>
      <c r="JD235" s="411">
        <v>275.89999999999998</v>
      </c>
      <c r="JE235" s="411">
        <v>259.8</v>
      </c>
      <c r="JF235" s="48" t="s">
        <v>87</v>
      </c>
      <c r="JG235" s="48" t="s">
        <v>87</v>
      </c>
      <c r="JH235" s="48">
        <v>97.7</v>
      </c>
      <c r="JI235" s="48">
        <v>153.69999999999999</v>
      </c>
      <c r="JJ235" s="48">
        <v>165.6</v>
      </c>
      <c r="JK235" s="48">
        <v>199.7</v>
      </c>
      <c r="JL235" s="48">
        <v>118.9</v>
      </c>
      <c r="JM235" s="48">
        <v>99</v>
      </c>
      <c r="JN235" s="48">
        <v>110.2</v>
      </c>
      <c r="JO235" s="48">
        <v>245.8</v>
      </c>
    </row>
    <row r="236" spans="1:275">
      <c r="A236" s="45"/>
      <c r="B236" s="46" t="s">
        <v>1952</v>
      </c>
      <c r="C236" s="300" t="s">
        <v>1447</v>
      </c>
      <c r="D236" s="46" t="s">
        <v>116</v>
      </c>
      <c r="E236" s="300" t="s">
        <v>29</v>
      </c>
      <c r="F236" s="47" t="s">
        <v>197</v>
      </c>
      <c r="G236" s="47" t="s">
        <v>197</v>
      </c>
      <c r="H236" s="411">
        <v>124.7</v>
      </c>
      <c r="I236" s="411">
        <v>130.30000000000001</v>
      </c>
      <c r="J236" s="411">
        <v>140.30000000000001</v>
      </c>
      <c r="K236" s="411">
        <v>165.3</v>
      </c>
      <c r="L236" s="411">
        <v>114.7</v>
      </c>
      <c r="M236" s="411">
        <v>112.1</v>
      </c>
      <c r="N236" s="411">
        <v>67.2</v>
      </c>
      <c r="O236" s="412" t="s">
        <v>197</v>
      </c>
      <c r="P236" s="411">
        <v>130.19999999999999</v>
      </c>
      <c r="Q236" s="412" t="s">
        <v>197</v>
      </c>
      <c r="R236" s="411">
        <v>133.5</v>
      </c>
      <c r="S236" s="411">
        <v>77.8</v>
      </c>
      <c r="T236" s="411">
        <v>121.5</v>
      </c>
      <c r="U236" s="411">
        <v>116.2</v>
      </c>
      <c r="V236" s="411">
        <v>229.3</v>
      </c>
      <c r="W236" s="411">
        <v>148.19999999999999</v>
      </c>
      <c r="X236" s="412" t="s">
        <v>197</v>
      </c>
      <c r="Y236" s="412" t="s">
        <v>197</v>
      </c>
      <c r="Z236" s="411">
        <v>40.4</v>
      </c>
      <c r="AA236" s="411">
        <v>314.60000000000002</v>
      </c>
      <c r="AB236" s="411">
        <v>142.6</v>
      </c>
      <c r="AC236" s="411">
        <v>32.200000000000003</v>
      </c>
      <c r="AD236" s="412" t="s">
        <v>197</v>
      </c>
      <c r="AE236" s="411">
        <v>101.7</v>
      </c>
      <c r="AF236" s="411">
        <v>77.900000000000006</v>
      </c>
      <c r="AG236" s="411">
        <v>66.2</v>
      </c>
      <c r="AH236" s="411">
        <v>76.8</v>
      </c>
      <c r="AI236" s="412" t="s">
        <v>197</v>
      </c>
      <c r="AJ236" s="412" t="s">
        <v>197</v>
      </c>
      <c r="AK236" s="412" t="s">
        <v>197</v>
      </c>
      <c r="AL236" s="412" t="s">
        <v>197</v>
      </c>
      <c r="AM236" s="412" t="s">
        <v>197</v>
      </c>
      <c r="AN236" s="411">
        <v>517.5</v>
      </c>
      <c r="AO236" s="411">
        <v>136.9</v>
      </c>
      <c r="AP236" s="411">
        <v>140.80000000000001</v>
      </c>
      <c r="AQ236" s="411">
        <v>41</v>
      </c>
      <c r="AR236" s="411">
        <v>188.6</v>
      </c>
      <c r="AS236" s="412" t="s">
        <v>197</v>
      </c>
      <c r="AT236" s="411">
        <v>89.3</v>
      </c>
      <c r="AU236" s="412" t="s">
        <v>197</v>
      </c>
      <c r="AV236" s="411">
        <v>64.400000000000006</v>
      </c>
      <c r="AW236" s="412" t="s">
        <v>197</v>
      </c>
      <c r="AX236" s="412" t="s">
        <v>197</v>
      </c>
      <c r="AY236" s="412" t="s">
        <v>197</v>
      </c>
      <c r="AZ236" s="411">
        <v>178.1</v>
      </c>
      <c r="BA236" s="411">
        <v>103.8</v>
      </c>
      <c r="BB236" s="411">
        <v>107.2</v>
      </c>
      <c r="BC236" s="411">
        <v>79.2</v>
      </c>
      <c r="BD236" s="411">
        <v>89.7</v>
      </c>
      <c r="BE236" s="411">
        <v>87.3</v>
      </c>
      <c r="BF236" s="411">
        <v>94</v>
      </c>
      <c r="BG236" s="411">
        <v>90.3</v>
      </c>
      <c r="BH236" s="411">
        <v>90.6</v>
      </c>
      <c r="BI236" s="412" t="s">
        <v>197</v>
      </c>
      <c r="BJ236" s="412" t="s">
        <v>197</v>
      </c>
      <c r="BK236" s="412" t="s">
        <v>197</v>
      </c>
      <c r="BL236" s="412" t="s">
        <v>197</v>
      </c>
      <c r="BM236" s="412" t="s">
        <v>197</v>
      </c>
      <c r="BN236" s="412" t="s">
        <v>197</v>
      </c>
      <c r="BO236" s="412" t="s">
        <v>197</v>
      </c>
      <c r="BP236" s="412" t="s">
        <v>197</v>
      </c>
      <c r="BQ236" s="412" t="s">
        <v>197</v>
      </c>
      <c r="BR236" s="412" t="s">
        <v>197</v>
      </c>
      <c r="BS236" s="412" t="s">
        <v>197</v>
      </c>
      <c r="BT236" s="412" t="s">
        <v>197</v>
      </c>
      <c r="BU236" s="412" t="s">
        <v>197</v>
      </c>
      <c r="BV236" s="412" t="s">
        <v>197</v>
      </c>
      <c r="BW236" s="412" t="s">
        <v>197</v>
      </c>
      <c r="BX236" s="412" t="s">
        <v>197</v>
      </c>
      <c r="BY236" s="412" t="s">
        <v>197</v>
      </c>
      <c r="BZ236" s="412" t="s">
        <v>197</v>
      </c>
      <c r="CA236" s="411">
        <v>359.8</v>
      </c>
      <c r="CB236" s="411">
        <v>199.2</v>
      </c>
      <c r="CC236" s="411">
        <v>263.3</v>
      </c>
      <c r="CD236" s="412" t="s">
        <v>197</v>
      </c>
      <c r="CE236" s="412" t="s">
        <v>197</v>
      </c>
      <c r="CF236" s="412" t="s">
        <v>197</v>
      </c>
      <c r="CG236" s="412" t="s">
        <v>197</v>
      </c>
      <c r="CH236" s="412" t="s">
        <v>197</v>
      </c>
      <c r="CI236" s="412" t="s">
        <v>197</v>
      </c>
      <c r="CJ236" s="411">
        <v>163.30000000000001</v>
      </c>
      <c r="CK236" s="411">
        <v>65</v>
      </c>
      <c r="CL236" s="411">
        <v>106.1</v>
      </c>
      <c r="CM236" s="412" t="s">
        <v>197</v>
      </c>
      <c r="CN236" s="412" t="s">
        <v>197</v>
      </c>
      <c r="CO236" s="412" t="s">
        <v>197</v>
      </c>
      <c r="CP236" s="412" t="s">
        <v>197</v>
      </c>
      <c r="CQ236" s="412" t="s">
        <v>197</v>
      </c>
      <c r="CR236" s="412" t="s">
        <v>197</v>
      </c>
      <c r="CS236" s="412" t="s">
        <v>197</v>
      </c>
      <c r="CT236" s="412" t="s">
        <v>197</v>
      </c>
      <c r="CU236" s="412" t="s">
        <v>197</v>
      </c>
      <c r="CV236" s="412" t="s">
        <v>197</v>
      </c>
      <c r="CW236" s="412" t="s">
        <v>197</v>
      </c>
      <c r="CX236" s="412" t="s">
        <v>197</v>
      </c>
      <c r="CY236" s="412" t="s">
        <v>197</v>
      </c>
      <c r="CZ236" s="412" t="s">
        <v>197</v>
      </c>
      <c r="DA236" s="412" t="s">
        <v>197</v>
      </c>
      <c r="DB236" s="412" t="s">
        <v>197</v>
      </c>
      <c r="DC236" s="412" t="s">
        <v>197</v>
      </c>
      <c r="DD236" s="412" t="s">
        <v>197</v>
      </c>
      <c r="DE236" s="412" t="s">
        <v>197</v>
      </c>
      <c r="DF236" s="412" t="s">
        <v>197</v>
      </c>
      <c r="DG236" s="411">
        <v>347.9</v>
      </c>
      <c r="DH236" s="411">
        <v>212.6</v>
      </c>
      <c r="DI236" s="411">
        <v>260.2</v>
      </c>
      <c r="DJ236" s="412" t="s">
        <v>197</v>
      </c>
      <c r="DK236" s="412" t="s">
        <v>197</v>
      </c>
      <c r="DL236" s="412" t="s">
        <v>197</v>
      </c>
      <c r="DM236" s="411">
        <v>168.6</v>
      </c>
      <c r="DN236" s="411">
        <v>66.3</v>
      </c>
      <c r="DO236" s="411">
        <v>105.2</v>
      </c>
      <c r="DP236" s="412" t="s">
        <v>197</v>
      </c>
      <c r="DQ236" s="412" t="s">
        <v>197</v>
      </c>
      <c r="DR236" s="412" t="s">
        <v>197</v>
      </c>
      <c r="DS236" s="412" t="s">
        <v>197</v>
      </c>
      <c r="DT236" s="412" t="s">
        <v>197</v>
      </c>
      <c r="DU236" s="412" t="s">
        <v>197</v>
      </c>
      <c r="DV236" s="412" t="s">
        <v>197</v>
      </c>
      <c r="DW236" s="412" t="s">
        <v>197</v>
      </c>
      <c r="DX236" s="412" t="s">
        <v>197</v>
      </c>
      <c r="DY236" s="412" t="s">
        <v>197</v>
      </c>
      <c r="DZ236" s="412" t="s">
        <v>197</v>
      </c>
      <c r="EA236" s="412" t="s">
        <v>197</v>
      </c>
      <c r="EB236" s="411">
        <v>282.2</v>
      </c>
      <c r="EC236" s="411">
        <v>265.60000000000002</v>
      </c>
      <c r="ED236" s="411">
        <v>270.3</v>
      </c>
      <c r="EE236" s="412" t="s">
        <v>197</v>
      </c>
      <c r="EF236" s="412" t="s">
        <v>197</v>
      </c>
      <c r="EG236" s="412" t="s">
        <v>197</v>
      </c>
      <c r="EH236" s="412" t="s">
        <v>197</v>
      </c>
      <c r="EI236" s="412" t="s">
        <v>197</v>
      </c>
      <c r="EJ236" s="412" t="s">
        <v>197</v>
      </c>
      <c r="EK236" s="412" t="s">
        <v>197</v>
      </c>
      <c r="EL236" s="412" t="s">
        <v>197</v>
      </c>
      <c r="EM236" s="412" t="s">
        <v>197</v>
      </c>
      <c r="EN236" s="412" t="s">
        <v>197</v>
      </c>
      <c r="EO236" s="412" t="s">
        <v>197</v>
      </c>
      <c r="EP236" s="412" t="s">
        <v>197</v>
      </c>
      <c r="EQ236" s="412" t="s">
        <v>197</v>
      </c>
      <c r="ER236" s="412" t="s">
        <v>197</v>
      </c>
      <c r="ES236" s="412" t="s">
        <v>197</v>
      </c>
      <c r="ET236" s="411">
        <v>126.9</v>
      </c>
      <c r="EU236" s="412" t="s">
        <v>197</v>
      </c>
      <c r="EV236" s="411">
        <v>94.8</v>
      </c>
      <c r="EW236" s="411">
        <v>64.5</v>
      </c>
      <c r="EX236" s="411">
        <v>74.099999999999994</v>
      </c>
      <c r="EY236" s="412" t="s">
        <v>197</v>
      </c>
      <c r="EZ236" s="411">
        <v>83.1</v>
      </c>
      <c r="FA236" s="411">
        <v>89.1</v>
      </c>
      <c r="FB236" s="411">
        <v>86.7</v>
      </c>
      <c r="FC236" s="412" t="s">
        <v>197</v>
      </c>
      <c r="FD236" s="411">
        <v>86.1</v>
      </c>
      <c r="FE236" s="411">
        <v>74</v>
      </c>
      <c r="FF236" s="411">
        <v>79.099999999999994</v>
      </c>
      <c r="FG236" s="412" t="s">
        <v>197</v>
      </c>
      <c r="FH236" s="412" t="s">
        <v>197</v>
      </c>
      <c r="FI236" s="412" t="s">
        <v>197</v>
      </c>
      <c r="FJ236" s="411">
        <v>49.1</v>
      </c>
      <c r="FK236" s="411">
        <v>28.5</v>
      </c>
      <c r="FL236" s="411">
        <v>37.700000000000003</v>
      </c>
      <c r="FM236" s="411">
        <v>79.400000000000006</v>
      </c>
      <c r="FN236" s="411">
        <v>59.2</v>
      </c>
      <c r="FO236" s="411">
        <v>70.900000000000006</v>
      </c>
      <c r="FP236" s="411">
        <v>78.400000000000006</v>
      </c>
      <c r="FQ236" s="411">
        <v>91.8</v>
      </c>
      <c r="FR236" s="411">
        <v>87.2</v>
      </c>
      <c r="FS236" s="411">
        <v>114.2</v>
      </c>
      <c r="FT236" s="411">
        <v>76.8</v>
      </c>
      <c r="FU236" s="411">
        <v>100.1</v>
      </c>
      <c r="FV236" s="411">
        <v>125.6</v>
      </c>
      <c r="FW236" s="411">
        <v>15.8</v>
      </c>
      <c r="FX236" s="411">
        <v>74.900000000000006</v>
      </c>
      <c r="FY236" s="411">
        <v>57.4</v>
      </c>
      <c r="FZ236" s="411">
        <v>57.6</v>
      </c>
      <c r="GA236" s="411">
        <v>108.8</v>
      </c>
      <c r="GB236" s="411">
        <v>82.3</v>
      </c>
      <c r="GC236" s="411">
        <v>87.4</v>
      </c>
      <c r="GD236" s="412" t="s">
        <v>197</v>
      </c>
      <c r="GE236" s="412" t="s">
        <v>197</v>
      </c>
      <c r="GF236" s="412" t="s">
        <v>197</v>
      </c>
      <c r="GG236" s="412" t="s">
        <v>197</v>
      </c>
      <c r="GH236" s="411">
        <v>19.600000000000001</v>
      </c>
      <c r="GI236" s="411">
        <v>19.5</v>
      </c>
      <c r="GJ236" s="412" t="s">
        <v>197</v>
      </c>
      <c r="GK236" s="412" t="s">
        <v>197</v>
      </c>
      <c r="GL236" s="412" t="s">
        <v>197</v>
      </c>
      <c r="GM236" s="411">
        <v>80.2</v>
      </c>
      <c r="GN236" s="411">
        <v>15.2</v>
      </c>
      <c r="GO236" s="411">
        <v>38.799999999999997</v>
      </c>
      <c r="GP236" s="411">
        <v>222.4</v>
      </c>
      <c r="GQ236" s="411">
        <v>56.9</v>
      </c>
      <c r="GR236" s="411">
        <v>116.1</v>
      </c>
      <c r="GS236" s="411">
        <v>244.3</v>
      </c>
      <c r="GT236" s="411">
        <v>127.1</v>
      </c>
      <c r="GU236" s="411">
        <v>150.80000000000001</v>
      </c>
      <c r="GV236" s="412" t="s">
        <v>197</v>
      </c>
      <c r="GW236" s="412" t="s">
        <v>197</v>
      </c>
      <c r="GX236" s="412" t="s">
        <v>197</v>
      </c>
      <c r="GY236" s="411">
        <v>101.5</v>
      </c>
      <c r="GZ236" s="411">
        <v>61</v>
      </c>
      <c r="HA236" s="411">
        <v>80.900000000000006</v>
      </c>
      <c r="HB236" s="411">
        <v>108.7</v>
      </c>
      <c r="HC236" s="411">
        <v>97.9</v>
      </c>
      <c r="HD236" s="411">
        <v>101.2</v>
      </c>
      <c r="HE236" s="412" t="s">
        <v>197</v>
      </c>
      <c r="HF236" s="412" t="s">
        <v>197</v>
      </c>
      <c r="HG236" s="412" t="s">
        <v>197</v>
      </c>
      <c r="HH236" s="412" t="s">
        <v>197</v>
      </c>
      <c r="HI236" s="412" t="s">
        <v>197</v>
      </c>
      <c r="HJ236" s="412" t="s">
        <v>197</v>
      </c>
      <c r="HK236" s="412" t="s">
        <v>197</v>
      </c>
      <c r="HL236" s="412" t="s">
        <v>197</v>
      </c>
      <c r="HM236" s="412" t="s">
        <v>197</v>
      </c>
      <c r="HN236" s="412" t="s">
        <v>197</v>
      </c>
      <c r="HO236" s="412" t="s">
        <v>197</v>
      </c>
      <c r="HP236" s="412" t="s">
        <v>197</v>
      </c>
      <c r="HQ236" s="412" t="s">
        <v>197</v>
      </c>
      <c r="HR236" s="412" t="s">
        <v>197</v>
      </c>
      <c r="HS236" s="412" t="s">
        <v>197</v>
      </c>
      <c r="HT236" s="412" t="s">
        <v>197</v>
      </c>
      <c r="HU236" s="411">
        <v>71.7</v>
      </c>
      <c r="HV236" s="411">
        <v>62.9</v>
      </c>
      <c r="HW236" s="411">
        <v>63.4</v>
      </c>
      <c r="HX236" s="412" t="s">
        <v>197</v>
      </c>
      <c r="HY236" s="412" t="s">
        <v>197</v>
      </c>
      <c r="HZ236" s="411">
        <v>293.8</v>
      </c>
      <c r="IA236" s="411">
        <v>38.700000000000003</v>
      </c>
      <c r="IB236" s="411">
        <v>169.3</v>
      </c>
      <c r="IC236" s="411">
        <v>99</v>
      </c>
      <c r="ID236" s="411">
        <v>109.9</v>
      </c>
      <c r="IE236" s="412" t="s">
        <v>197</v>
      </c>
      <c r="IF236" s="412" t="s">
        <v>197</v>
      </c>
      <c r="IG236" s="412" t="s">
        <v>197</v>
      </c>
      <c r="IH236" s="411">
        <v>43.3</v>
      </c>
      <c r="II236" s="412" t="s">
        <v>197</v>
      </c>
      <c r="IJ236" s="412" t="s">
        <v>197</v>
      </c>
      <c r="IK236" s="412" t="s">
        <v>197</v>
      </c>
      <c r="IL236" s="412" t="s">
        <v>197</v>
      </c>
      <c r="IM236" s="411">
        <v>36.799999999999997</v>
      </c>
      <c r="IN236" s="412" t="s">
        <v>197</v>
      </c>
      <c r="IO236" s="412" t="s">
        <v>197</v>
      </c>
      <c r="IP236" s="412" t="s">
        <v>197</v>
      </c>
      <c r="IQ236" s="412" t="s">
        <v>197</v>
      </c>
      <c r="IR236" s="411">
        <v>139.4</v>
      </c>
      <c r="IS236" s="411">
        <v>119.9</v>
      </c>
      <c r="IT236" s="411">
        <v>127.2</v>
      </c>
      <c r="IU236" s="411">
        <v>59.8</v>
      </c>
      <c r="IV236" s="411">
        <v>15.4</v>
      </c>
      <c r="IW236" s="411">
        <v>24.7</v>
      </c>
      <c r="IX236" s="412" t="s">
        <v>197</v>
      </c>
      <c r="IY236" s="412" t="s">
        <v>197</v>
      </c>
      <c r="IZ236" s="412" t="s">
        <v>197</v>
      </c>
      <c r="JA236" s="412" t="s">
        <v>197</v>
      </c>
      <c r="JB236" s="412" t="s">
        <v>197</v>
      </c>
      <c r="JC236" s="411">
        <v>148.9</v>
      </c>
      <c r="JD236" s="411">
        <v>170.4</v>
      </c>
      <c r="JE236" s="411">
        <v>165.4</v>
      </c>
      <c r="JF236" s="48" t="s">
        <v>87</v>
      </c>
      <c r="JG236" s="48" t="s">
        <v>87</v>
      </c>
      <c r="JH236" s="48">
        <v>23.9</v>
      </c>
      <c r="JI236" s="48">
        <v>157.19999999999999</v>
      </c>
      <c r="JJ236" s="48">
        <v>104.3</v>
      </c>
      <c r="JK236" s="48">
        <v>70.7</v>
      </c>
      <c r="JL236" s="48">
        <v>109.3</v>
      </c>
      <c r="JM236" s="48">
        <v>85.6</v>
      </c>
      <c r="JN236" s="48">
        <v>52.1</v>
      </c>
      <c r="JO236" s="48">
        <v>435</v>
      </c>
    </row>
    <row r="237" spans="1:275">
      <c r="A237" s="45"/>
      <c r="B237" s="46" t="s">
        <v>1953</v>
      </c>
      <c r="C237" s="300" t="s">
        <v>1448</v>
      </c>
      <c r="D237" s="46" t="s">
        <v>116</v>
      </c>
      <c r="E237" s="300" t="s">
        <v>29</v>
      </c>
      <c r="F237" s="47" t="s">
        <v>197</v>
      </c>
      <c r="G237" s="47" t="s">
        <v>197</v>
      </c>
      <c r="H237" s="411">
        <v>84.7</v>
      </c>
      <c r="I237" s="411">
        <v>91.6</v>
      </c>
      <c r="J237" s="411">
        <v>108.2</v>
      </c>
      <c r="K237" s="412" t="s">
        <v>197</v>
      </c>
      <c r="L237" s="411">
        <v>48</v>
      </c>
      <c r="M237" s="412" t="s">
        <v>197</v>
      </c>
      <c r="N237" s="412" t="s">
        <v>197</v>
      </c>
      <c r="O237" s="412" t="s">
        <v>197</v>
      </c>
      <c r="P237" s="412" t="s">
        <v>197</v>
      </c>
      <c r="Q237" s="412" t="s">
        <v>197</v>
      </c>
      <c r="R237" s="412" t="s">
        <v>197</v>
      </c>
      <c r="S237" s="412" t="s">
        <v>197</v>
      </c>
      <c r="T237" s="412" t="s">
        <v>197</v>
      </c>
      <c r="U237" s="412" t="s">
        <v>197</v>
      </c>
      <c r="V237" s="412" t="s">
        <v>197</v>
      </c>
      <c r="W237" s="412" t="s">
        <v>197</v>
      </c>
      <c r="X237" s="412" t="s">
        <v>197</v>
      </c>
      <c r="Y237" s="412" t="s">
        <v>197</v>
      </c>
      <c r="Z237" s="412" t="s">
        <v>197</v>
      </c>
      <c r="AA237" s="412" t="s">
        <v>197</v>
      </c>
      <c r="AB237" s="412" t="s">
        <v>197</v>
      </c>
      <c r="AC237" s="412" t="s">
        <v>197</v>
      </c>
      <c r="AD237" s="412" t="s">
        <v>197</v>
      </c>
      <c r="AE237" s="412" t="s">
        <v>197</v>
      </c>
      <c r="AF237" s="412" t="s">
        <v>197</v>
      </c>
      <c r="AG237" s="412" t="s">
        <v>197</v>
      </c>
      <c r="AH237" s="412" t="s">
        <v>197</v>
      </c>
      <c r="AI237" s="412" t="s">
        <v>197</v>
      </c>
      <c r="AJ237" s="412" t="s">
        <v>197</v>
      </c>
      <c r="AK237" s="412" t="s">
        <v>197</v>
      </c>
      <c r="AL237" s="412" t="s">
        <v>197</v>
      </c>
      <c r="AM237" s="412" t="s">
        <v>197</v>
      </c>
      <c r="AN237" s="412" t="s">
        <v>197</v>
      </c>
      <c r="AO237" s="412" t="s">
        <v>197</v>
      </c>
      <c r="AP237" s="412" t="s">
        <v>197</v>
      </c>
      <c r="AQ237" s="412" t="s">
        <v>197</v>
      </c>
      <c r="AR237" s="412" t="s">
        <v>197</v>
      </c>
      <c r="AS237" s="412" t="s">
        <v>197</v>
      </c>
      <c r="AT237" s="412" t="s">
        <v>197</v>
      </c>
      <c r="AU237" s="412" t="s">
        <v>197</v>
      </c>
      <c r="AV237" s="412" t="s">
        <v>197</v>
      </c>
      <c r="AW237" s="412" t="s">
        <v>197</v>
      </c>
      <c r="AX237" s="412" t="s">
        <v>197</v>
      </c>
      <c r="AY237" s="412" t="s">
        <v>197</v>
      </c>
      <c r="AZ237" s="411">
        <v>45.8</v>
      </c>
      <c r="BA237" s="411">
        <v>48.5</v>
      </c>
      <c r="BB237" s="411">
        <v>48.4</v>
      </c>
      <c r="BC237" s="411">
        <v>63.8</v>
      </c>
      <c r="BD237" s="411">
        <v>42.7</v>
      </c>
      <c r="BE237" s="411">
        <v>48</v>
      </c>
      <c r="BF237" s="411">
        <v>38.4</v>
      </c>
      <c r="BG237" s="411">
        <v>23.9</v>
      </c>
      <c r="BH237" s="411">
        <v>25.1</v>
      </c>
      <c r="BI237" s="412" t="s">
        <v>197</v>
      </c>
      <c r="BJ237" s="412" t="s">
        <v>197</v>
      </c>
      <c r="BK237" s="412" t="s">
        <v>197</v>
      </c>
      <c r="BL237" s="412" t="s">
        <v>197</v>
      </c>
      <c r="BM237" s="412" t="s">
        <v>197</v>
      </c>
      <c r="BN237" s="412" t="s">
        <v>197</v>
      </c>
      <c r="BO237" s="412" t="s">
        <v>197</v>
      </c>
      <c r="BP237" s="412" t="s">
        <v>197</v>
      </c>
      <c r="BQ237" s="412" t="s">
        <v>197</v>
      </c>
      <c r="BR237" s="412" t="s">
        <v>197</v>
      </c>
      <c r="BS237" s="412" t="s">
        <v>197</v>
      </c>
      <c r="BT237" s="412" t="s">
        <v>197</v>
      </c>
      <c r="BU237" s="412" t="s">
        <v>197</v>
      </c>
      <c r="BV237" s="412" t="s">
        <v>197</v>
      </c>
      <c r="BW237" s="412" t="s">
        <v>197</v>
      </c>
      <c r="BX237" s="412" t="s">
        <v>197</v>
      </c>
      <c r="BY237" s="412" t="s">
        <v>197</v>
      </c>
      <c r="BZ237" s="412" t="s">
        <v>197</v>
      </c>
      <c r="CA237" s="412" t="s">
        <v>197</v>
      </c>
      <c r="CB237" s="412" t="s">
        <v>197</v>
      </c>
      <c r="CC237" s="412" t="s">
        <v>197</v>
      </c>
      <c r="CD237" s="412" t="s">
        <v>197</v>
      </c>
      <c r="CE237" s="412" t="s">
        <v>197</v>
      </c>
      <c r="CF237" s="412" t="s">
        <v>197</v>
      </c>
      <c r="CG237" s="412" t="s">
        <v>197</v>
      </c>
      <c r="CH237" s="412" t="s">
        <v>197</v>
      </c>
      <c r="CI237" s="412" t="s">
        <v>197</v>
      </c>
      <c r="CJ237" s="412" t="s">
        <v>197</v>
      </c>
      <c r="CK237" s="412" t="s">
        <v>197</v>
      </c>
      <c r="CL237" s="412" t="s">
        <v>197</v>
      </c>
      <c r="CM237" s="412" t="s">
        <v>197</v>
      </c>
      <c r="CN237" s="412" t="s">
        <v>197</v>
      </c>
      <c r="CO237" s="412" t="s">
        <v>197</v>
      </c>
      <c r="CP237" s="412" t="s">
        <v>197</v>
      </c>
      <c r="CQ237" s="412" t="s">
        <v>197</v>
      </c>
      <c r="CR237" s="412" t="s">
        <v>197</v>
      </c>
      <c r="CS237" s="412" t="s">
        <v>197</v>
      </c>
      <c r="CT237" s="412" t="s">
        <v>197</v>
      </c>
      <c r="CU237" s="412" t="s">
        <v>197</v>
      </c>
      <c r="CV237" s="412" t="s">
        <v>197</v>
      </c>
      <c r="CW237" s="412" t="s">
        <v>197</v>
      </c>
      <c r="CX237" s="412" t="s">
        <v>197</v>
      </c>
      <c r="CY237" s="412" t="s">
        <v>197</v>
      </c>
      <c r="CZ237" s="412" t="s">
        <v>197</v>
      </c>
      <c r="DA237" s="412" t="s">
        <v>197</v>
      </c>
      <c r="DB237" s="412" t="s">
        <v>197</v>
      </c>
      <c r="DC237" s="412" t="s">
        <v>197</v>
      </c>
      <c r="DD237" s="412" t="s">
        <v>197</v>
      </c>
      <c r="DE237" s="412" t="s">
        <v>197</v>
      </c>
      <c r="DF237" s="412" t="s">
        <v>197</v>
      </c>
      <c r="DG237" s="412" t="s">
        <v>197</v>
      </c>
      <c r="DH237" s="412" t="s">
        <v>197</v>
      </c>
      <c r="DI237" s="412" t="s">
        <v>197</v>
      </c>
      <c r="DJ237" s="412" t="s">
        <v>197</v>
      </c>
      <c r="DK237" s="412" t="s">
        <v>197</v>
      </c>
      <c r="DL237" s="412" t="s">
        <v>197</v>
      </c>
      <c r="DM237" s="412" t="s">
        <v>197</v>
      </c>
      <c r="DN237" s="412" t="s">
        <v>197</v>
      </c>
      <c r="DO237" s="412" t="s">
        <v>197</v>
      </c>
      <c r="DP237" s="412" t="s">
        <v>197</v>
      </c>
      <c r="DQ237" s="412" t="s">
        <v>197</v>
      </c>
      <c r="DR237" s="412" t="s">
        <v>197</v>
      </c>
      <c r="DS237" s="412" t="s">
        <v>197</v>
      </c>
      <c r="DT237" s="412" t="s">
        <v>197</v>
      </c>
      <c r="DU237" s="412" t="s">
        <v>197</v>
      </c>
      <c r="DV237" s="412" t="s">
        <v>197</v>
      </c>
      <c r="DW237" s="412" t="s">
        <v>197</v>
      </c>
      <c r="DX237" s="412" t="s">
        <v>197</v>
      </c>
      <c r="DY237" s="412" t="s">
        <v>197</v>
      </c>
      <c r="DZ237" s="412" t="s">
        <v>197</v>
      </c>
      <c r="EA237" s="412" t="s">
        <v>197</v>
      </c>
      <c r="EB237" s="412" t="s">
        <v>197</v>
      </c>
      <c r="EC237" s="412" t="s">
        <v>197</v>
      </c>
      <c r="ED237" s="412" t="s">
        <v>197</v>
      </c>
      <c r="EE237" s="412" t="s">
        <v>197</v>
      </c>
      <c r="EF237" s="412" t="s">
        <v>197</v>
      </c>
      <c r="EG237" s="412" t="s">
        <v>197</v>
      </c>
      <c r="EH237" s="412" t="s">
        <v>197</v>
      </c>
      <c r="EI237" s="412" t="s">
        <v>197</v>
      </c>
      <c r="EJ237" s="412" t="s">
        <v>197</v>
      </c>
      <c r="EK237" s="412" t="s">
        <v>197</v>
      </c>
      <c r="EL237" s="412" t="s">
        <v>197</v>
      </c>
      <c r="EM237" s="412" t="s">
        <v>197</v>
      </c>
      <c r="EN237" s="412" t="s">
        <v>197</v>
      </c>
      <c r="EO237" s="412" t="s">
        <v>197</v>
      </c>
      <c r="EP237" s="412" t="s">
        <v>197</v>
      </c>
      <c r="EQ237" s="412" t="s">
        <v>197</v>
      </c>
      <c r="ER237" s="412" t="s">
        <v>197</v>
      </c>
      <c r="ES237" s="412" t="s">
        <v>197</v>
      </c>
      <c r="ET237" s="412" t="s">
        <v>197</v>
      </c>
      <c r="EU237" s="412" t="s">
        <v>197</v>
      </c>
      <c r="EV237" s="411">
        <v>32.200000000000003</v>
      </c>
      <c r="EW237" s="411">
        <v>35.6</v>
      </c>
      <c r="EX237" s="411">
        <v>34.5</v>
      </c>
      <c r="EY237" s="412" t="s">
        <v>197</v>
      </c>
      <c r="EZ237" s="412" t="s">
        <v>197</v>
      </c>
      <c r="FA237" s="412" t="s">
        <v>197</v>
      </c>
      <c r="FB237" s="412" t="s">
        <v>197</v>
      </c>
      <c r="FC237" s="412" t="s">
        <v>197</v>
      </c>
      <c r="FD237" s="412" t="s">
        <v>197</v>
      </c>
      <c r="FE237" s="412" t="s">
        <v>197</v>
      </c>
      <c r="FF237" s="412" t="s">
        <v>197</v>
      </c>
      <c r="FG237" s="412" t="s">
        <v>197</v>
      </c>
      <c r="FH237" s="412" t="s">
        <v>197</v>
      </c>
      <c r="FI237" s="412" t="s">
        <v>197</v>
      </c>
      <c r="FJ237" s="412" t="s">
        <v>197</v>
      </c>
      <c r="FK237" s="412" t="s">
        <v>197</v>
      </c>
      <c r="FL237" s="412" t="s">
        <v>197</v>
      </c>
      <c r="FM237" s="411">
        <v>10</v>
      </c>
      <c r="FN237" s="411">
        <v>12</v>
      </c>
      <c r="FO237" s="411">
        <v>10.8</v>
      </c>
      <c r="FP237" s="412" t="s">
        <v>197</v>
      </c>
      <c r="FQ237" s="412" t="s">
        <v>197</v>
      </c>
      <c r="FR237" s="412" t="s">
        <v>197</v>
      </c>
      <c r="FS237" s="412" t="s">
        <v>197</v>
      </c>
      <c r="FT237" s="412" t="s">
        <v>197</v>
      </c>
      <c r="FU237" s="412" t="s">
        <v>197</v>
      </c>
      <c r="FV237" s="412" t="s">
        <v>197</v>
      </c>
      <c r="FW237" s="412" t="s">
        <v>197</v>
      </c>
      <c r="FX237" s="411">
        <v>65.5</v>
      </c>
      <c r="FY237" s="411">
        <v>30.2</v>
      </c>
      <c r="FZ237" s="411">
        <v>30.6</v>
      </c>
      <c r="GA237" s="411">
        <v>43.3</v>
      </c>
      <c r="GB237" s="411">
        <v>82.8</v>
      </c>
      <c r="GC237" s="411">
        <v>75</v>
      </c>
      <c r="GD237" s="412" t="s">
        <v>197</v>
      </c>
      <c r="GE237" s="412" t="s">
        <v>197</v>
      </c>
      <c r="GF237" s="412" t="s">
        <v>197</v>
      </c>
      <c r="GG237" s="412" t="s">
        <v>197</v>
      </c>
      <c r="GH237" s="412" t="s">
        <v>197</v>
      </c>
      <c r="GI237" s="412" t="s">
        <v>197</v>
      </c>
      <c r="GJ237" s="412" t="s">
        <v>197</v>
      </c>
      <c r="GK237" s="412" t="s">
        <v>197</v>
      </c>
      <c r="GL237" s="412" t="s">
        <v>197</v>
      </c>
      <c r="GM237" s="412" t="s">
        <v>197</v>
      </c>
      <c r="GN237" s="412" t="s">
        <v>197</v>
      </c>
      <c r="GO237" s="412" t="s">
        <v>197</v>
      </c>
      <c r="GP237" s="412" t="s">
        <v>197</v>
      </c>
      <c r="GQ237" s="412" t="s">
        <v>197</v>
      </c>
      <c r="GR237" s="412" t="s">
        <v>197</v>
      </c>
      <c r="GS237" s="412" t="s">
        <v>197</v>
      </c>
      <c r="GT237" s="412" t="s">
        <v>197</v>
      </c>
      <c r="GU237" s="412" t="s">
        <v>197</v>
      </c>
      <c r="GV237" s="412" t="s">
        <v>197</v>
      </c>
      <c r="GW237" s="412" t="s">
        <v>197</v>
      </c>
      <c r="GX237" s="412" t="s">
        <v>197</v>
      </c>
      <c r="GY237" s="412" t="s">
        <v>197</v>
      </c>
      <c r="GZ237" s="412" t="s">
        <v>197</v>
      </c>
      <c r="HA237" s="412" t="s">
        <v>197</v>
      </c>
      <c r="HB237" s="412" t="s">
        <v>197</v>
      </c>
      <c r="HC237" s="412" t="s">
        <v>197</v>
      </c>
      <c r="HD237" s="412" t="s">
        <v>197</v>
      </c>
      <c r="HE237" s="412" t="s">
        <v>197</v>
      </c>
      <c r="HF237" s="412" t="s">
        <v>197</v>
      </c>
      <c r="HG237" s="412" t="s">
        <v>197</v>
      </c>
      <c r="HH237" s="412" t="s">
        <v>197</v>
      </c>
      <c r="HI237" s="412" t="s">
        <v>197</v>
      </c>
      <c r="HJ237" s="412" t="s">
        <v>197</v>
      </c>
      <c r="HK237" s="412" t="s">
        <v>197</v>
      </c>
      <c r="HL237" s="412" t="s">
        <v>197</v>
      </c>
      <c r="HM237" s="412" t="s">
        <v>197</v>
      </c>
      <c r="HN237" s="412" t="s">
        <v>197</v>
      </c>
      <c r="HO237" s="412" t="s">
        <v>197</v>
      </c>
      <c r="HP237" s="412" t="s">
        <v>197</v>
      </c>
      <c r="HQ237" s="412" t="s">
        <v>197</v>
      </c>
      <c r="HR237" s="412" t="s">
        <v>197</v>
      </c>
      <c r="HS237" s="412" t="s">
        <v>197</v>
      </c>
      <c r="HT237" s="412" t="s">
        <v>197</v>
      </c>
      <c r="HU237" s="411">
        <v>78</v>
      </c>
      <c r="HV237" s="411">
        <v>44.8</v>
      </c>
      <c r="HW237" s="411">
        <v>47</v>
      </c>
      <c r="HX237" s="412" t="s">
        <v>197</v>
      </c>
      <c r="HY237" s="412" t="s">
        <v>197</v>
      </c>
      <c r="HZ237" s="412" t="s">
        <v>197</v>
      </c>
      <c r="IA237" s="412" t="s">
        <v>197</v>
      </c>
      <c r="IB237" s="412" t="s">
        <v>197</v>
      </c>
      <c r="IC237" s="412" t="s">
        <v>197</v>
      </c>
      <c r="ID237" s="411">
        <v>75.5</v>
      </c>
      <c r="IE237" s="412" t="s">
        <v>197</v>
      </c>
      <c r="IF237" s="412" t="s">
        <v>197</v>
      </c>
      <c r="IG237" s="412" t="s">
        <v>197</v>
      </c>
      <c r="IH237" s="411">
        <v>32.9</v>
      </c>
      <c r="II237" s="412" t="s">
        <v>197</v>
      </c>
      <c r="IJ237" s="412" t="s">
        <v>197</v>
      </c>
      <c r="IK237" s="412" t="s">
        <v>197</v>
      </c>
      <c r="IL237" s="412" t="s">
        <v>197</v>
      </c>
      <c r="IM237" s="412" t="s">
        <v>197</v>
      </c>
      <c r="IN237" s="412" t="s">
        <v>197</v>
      </c>
      <c r="IO237" s="412" t="s">
        <v>197</v>
      </c>
      <c r="IP237" s="412" t="s">
        <v>197</v>
      </c>
      <c r="IQ237" s="412" t="s">
        <v>197</v>
      </c>
      <c r="IR237" s="411">
        <v>12.2</v>
      </c>
      <c r="IS237" s="411">
        <v>24.2</v>
      </c>
      <c r="IT237" s="411">
        <v>19.600000000000001</v>
      </c>
      <c r="IU237" s="412" t="s">
        <v>197</v>
      </c>
      <c r="IV237" s="412" t="s">
        <v>197</v>
      </c>
      <c r="IW237" s="412" t="s">
        <v>197</v>
      </c>
      <c r="IX237" s="412" t="s">
        <v>197</v>
      </c>
      <c r="IY237" s="412" t="s">
        <v>197</v>
      </c>
      <c r="IZ237" s="412" t="s">
        <v>197</v>
      </c>
      <c r="JA237" s="412" t="s">
        <v>197</v>
      </c>
      <c r="JB237" s="412" t="s">
        <v>197</v>
      </c>
      <c r="JC237" s="412" t="s">
        <v>197</v>
      </c>
      <c r="JD237" s="412" t="s">
        <v>197</v>
      </c>
      <c r="JE237" s="412" t="s">
        <v>197</v>
      </c>
      <c r="JF237" s="49" t="s">
        <v>87</v>
      </c>
      <c r="JG237" s="49" t="s">
        <v>87</v>
      </c>
      <c r="JH237" s="49" t="s">
        <v>87</v>
      </c>
      <c r="JI237" s="49">
        <v>29</v>
      </c>
      <c r="JJ237" s="49">
        <v>136.30000000000001</v>
      </c>
      <c r="JK237" s="49">
        <v>169.3</v>
      </c>
      <c r="JL237" s="49">
        <v>102.2</v>
      </c>
      <c r="JM237" s="49">
        <v>54.4</v>
      </c>
      <c r="JN237" s="49">
        <v>49.8</v>
      </c>
      <c r="JO237" s="49" t="s">
        <v>87</v>
      </c>
    </row>
    <row r="238" spans="1:275">
      <c r="A238" s="45"/>
      <c r="B238" s="46" t="s">
        <v>1954</v>
      </c>
      <c r="C238" s="300" t="s">
        <v>1449</v>
      </c>
      <c r="D238" s="46" t="s">
        <v>116</v>
      </c>
      <c r="E238" s="300" t="s">
        <v>29</v>
      </c>
      <c r="F238" s="47" t="s">
        <v>197</v>
      </c>
      <c r="G238" s="47" t="s">
        <v>197</v>
      </c>
      <c r="H238" s="411">
        <v>143.6</v>
      </c>
      <c r="I238" s="411">
        <v>154.9</v>
      </c>
      <c r="J238" s="411">
        <v>156.69999999999999</v>
      </c>
      <c r="K238" s="411">
        <v>1010.9</v>
      </c>
      <c r="L238" s="411">
        <v>167.3</v>
      </c>
      <c r="M238" s="412" t="s">
        <v>197</v>
      </c>
      <c r="N238" s="411">
        <v>197.5</v>
      </c>
      <c r="O238" s="412" t="s">
        <v>197</v>
      </c>
      <c r="P238" s="412" t="s">
        <v>197</v>
      </c>
      <c r="Q238" s="411">
        <v>247.2</v>
      </c>
      <c r="R238" s="411">
        <v>79.599999999999994</v>
      </c>
      <c r="S238" s="411">
        <v>150.69999999999999</v>
      </c>
      <c r="T238" s="411">
        <v>154.5</v>
      </c>
      <c r="U238" s="412" t="s">
        <v>197</v>
      </c>
      <c r="V238" s="412" t="s">
        <v>197</v>
      </c>
      <c r="W238" s="412" t="s">
        <v>197</v>
      </c>
      <c r="X238" s="412" t="s">
        <v>197</v>
      </c>
      <c r="Y238" s="412" t="s">
        <v>197</v>
      </c>
      <c r="Z238" s="411">
        <v>169.1</v>
      </c>
      <c r="AA238" s="411">
        <v>313.60000000000002</v>
      </c>
      <c r="AB238" s="412" t="s">
        <v>197</v>
      </c>
      <c r="AC238" s="411">
        <v>130.69999999999999</v>
      </c>
      <c r="AD238" s="412" t="s">
        <v>197</v>
      </c>
      <c r="AE238" s="411">
        <v>173.4</v>
      </c>
      <c r="AF238" s="412" t="s">
        <v>197</v>
      </c>
      <c r="AG238" s="412" t="s">
        <v>197</v>
      </c>
      <c r="AH238" s="411">
        <v>89.5</v>
      </c>
      <c r="AI238" s="412" t="s">
        <v>197</v>
      </c>
      <c r="AJ238" s="412" t="s">
        <v>197</v>
      </c>
      <c r="AK238" s="412" t="s">
        <v>197</v>
      </c>
      <c r="AL238" s="412" t="s">
        <v>197</v>
      </c>
      <c r="AM238" s="412" t="s">
        <v>197</v>
      </c>
      <c r="AN238" s="411">
        <v>33</v>
      </c>
      <c r="AO238" s="411">
        <v>144.30000000000001</v>
      </c>
      <c r="AP238" s="411">
        <v>143.19999999999999</v>
      </c>
      <c r="AQ238" s="412" t="s">
        <v>197</v>
      </c>
      <c r="AR238" s="412" t="s">
        <v>197</v>
      </c>
      <c r="AS238" s="412" t="s">
        <v>197</v>
      </c>
      <c r="AT238" s="412" t="s">
        <v>197</v>
      </c>
      <c r="AU238" s="412" t="s">
        <v>197</v>
      </c>
      <c r="AV238" s="412" t="s">
        <v>197</v>
      </c>
      <c r="AW238" s="412" t="s">
        <v>197</v>
      </c>
      <c r="AX238" s="412" t="s">
        <v>197</v>
      </c>
      <c r="AY238" s="412" t="s">
        <v>197</v>
      </c>
      <c r="AZ238" s="411">
        <v>77.599999999999994</v>
      </c>
      <c r="BA238" s="411">
        <v>144.30000000000001</v>
      </c>
      <c r="BB238" s="411">
        <v>141.30000000000001</v>
      </c>
      <c r="BC238" s="411">
        <v>65.900000000000006</v>
      </c>
      <c r="BD238" s="411">
        <v>93.2</v>
      </c>
      <c r="BE238" s="411">
        <v>86.9</v>
      </c>
      <c r="BF238" s="411">
        <v>70.7</v>
      </c>
      <c r="BG238" s="411">
        <v>149.6</v>
      </c>
      <c r="BH238" s="411">
        <v>143.80000000000001</v>
      </c>
      <c r="BI238" s="412" t="s">
        <v>197</v>
      </c>
      <c r="BJ238" s="412" t="s">
        <v>197</v>
      </c>
      <c r="BK238" s="412" t="s">
        <v>197</v>
      </c>
      <c r="BL238" s="412" t="s">
        <v>197</v>
      </c>
      <c r="BM238" s="412" t="s">
        <v>197</v>
      </c>
      <c r="BN238" s="412" t="s">
        <v>197</v>
      </c>
      <c r="BO238" s="412" t="s">
        <v>197</v>
      </c>
      <c r="BP238" s="412" t="s">
        <v>197</v>
      </c>
      <c r="BQ238" s="412" t="s">
        <v>197</v>
      </c>
      <c r="BR238" s="412" t="s">
        <v>197</v>
      </c>
      <c r="BS238" s="412" t="s">
        <v>197</v>
      </c>
      <c r="BT238" s="412" t="s">
        <v>197</v>
      </c>
      <c r="BU238" s="412" t="s">
        <v>197</v>
      </c>
      <c r="BV238" s="412" t="s">
        <v>197</v>
      </c>
      <c r="BW238" s="412" t="s">
        <v>197</v>
      </c>
      <c r="BX238" s="412" t="s">
        <v>197</v>
      </c>
      <c r="BY238" s="412" t="s">
        <v>197</v>
      </c>
      <c r="BZ238" s="412" t="s">
        <v>197</v>
      </c>
      <c r="CA238" s="412" t="s">
        <v>197</v>
      </c>
      <c r="CB238" s="412" t="s">
        <v>197</v>
      </c>
      <c r="CC238" s="412" t="s">
        <v>197</v>
      </c>
      <c r="CD238" s="412" t="s">
        <v>197</v>
      </c>
      <c r="CE238" s="412" t="s">
        <v>197</v>
      </c>
      <c r="CF238" s="412" t="s">
        <v>197</v>
      </c>
      <c r="CG238" s="412" t="s">
        <v>197</v>
      </c>
      <c r="CH238" s="412" t="s">
        <v>197</v>
      </c>
      <c r="CI238" s="412" t="s">
        <v>197</v>
      </c>
      <c r="CJ238" s="412" t="s">
        <v>197</v>
      </c>
      <c r="CK238" s="412" t="s">
        <v>197</v>
      </c>
      <c r="CL238" s="412" t="s">
        <v>197</v>
      </c>
      <c r="CM238" s="412" t="s">
        <v>197</v>
      </c>
      <c r="CN238" s="412" t="s">
        <v>197</v>
      </c>
      <c r="CO238" s="412" t="s">
        <v>197</v>
      </c>
      <c r="CP238" s="412" t="s">
        <v>197</v>
      </c>
      <c r="CQ238" s="412" t="s">
        <v>197</v>
      </c>
      <c r="CR238" s="412" t="s">
        <v>197</v>
      </c>
      <c r="CS238" s="412" t="s">
        <v>197</v>
      </c>
      <c r="CT238" s="412" t="s">
        <v>197</v>
      </c>
      <c r="CU238" s="412" t="s">
        <v>197</v>
      </c>
      <c r="CV238" s="412" t="s">
        <v>197</v>
      </c>
      <c r="CW238" s="412" t="s">
        <v>197</v>
      </c>
      <c r="CX238" s="412" t="s">
        <v>197</v>
      </c>
      <c r="CY238" s="412" t="s">
        <v>197</v>
      </c>
      <c r="CZ238" s="412" t="s">
        <v>197</v>
      </c>
      <c r="DA238" s="412" t="s">
        <v>197</v>
      </c>
      <c r="DB238" s="412" t="s">
        <v>197</v>
      </c>
      <c r="DC238" s="412" t="s">
        <v>197</v>
      </c>
      <c r="DD238" s="412" t="s">
        <v>197</v>
      </c>
      <c r="DE238" s="412" t="s">
        <v>197</v>
      </c>
      <c r="DF238" s="412" t="s">
        <v>197</v>
      </c>
      <c r="DG238" s="412" t="s">
        <v>197</v>
      </c>
      <c r="DH238" s="412" t="s">
        <v>197</v>
      </c>
      <c r="DI238" s="412" t="s">
        <v>197</v>
      </c>
      <c r="DJ238" s="412" t="s">
        <v>197</v>
      </c>
      <c r="DK238" s="412" t="s">
        <v>197</v>
      </c>
      <c r="DL238" s="412" t="s">
        <v>197</v>
      </c>
      <c r="DM238" s="412" t="s">
        <v>197</v>
      </c>
      <c r="DN238" s="412" t="s">
        <v>197</v>
      </c>
      <c r="DO238" s="412" t="s">
        <v>197</v>
      </c>
      <c r="DP238" s="412" t="s">
        <v>197</v>
      </c>
      <c r="DQ238" s="412" t="s">
        <v>197</v>
      </c>
      <c r="DR238" s="412" t="s">
        <v>197</v>
      </c>
      <c r="DS238" s="412" t="s">
        <v>197</v>
      </c>
      <c r="DT238" s="412" t="s">
        <v>197</v>
      </c>
      <c r="DU238" s="412" t="s">
        <v>197</v>
      </c>
      <c r="DV238" s="412" t="s">
        <v>197</v>
      </c>
      <c r="DW238" s="412" t="s">
        <v>197</v>
      </c>
      <c r="DX238" s="412" t="s">
        <v>197</v>
      </c>
      <c r="DY238" s="412" t="s">
        <v>197</v>
      </c>
      <c r="DZ238" s="412" t="s">
        <v>197</v>
      </c>
      <c r="EA238" s="412" t="s">
        <v>197</v>
      </c>
      <c r="EB238" s="412" t="s">
        <v>197</v>
      </c>
      <c r="EC238" s="412" t="s">
        <v>197</v>
      </c>
      <c r="ED238" s="412" t="s">
        <v>197</v>
      </c>
      <c r="EE238" s="412" t="s">
        <v>197</v>
      </c>
      <c r="EF238" s="412" t="s">
        <v>197</v>
      </c>
      <c r="EG238" s="412" t="s">
        <v>197</v>
      </c>
      <c r="EH238" s="412" t="s">
        <v>197</v>
      </c>
      <c r="EI238" s="412" t="s">
        <v>197</v>
      </c>
      <c r="EJ238" s="412" t="s">
        <v>197</v>
      </c>
      <c r="EK238" s="412" t="s">
        <v>197</v>
      </c>
      <c r="EL238" s="412" t="s">
        <v>197</v>
      </c>
      <c r="EM238" s="412" t="s">
        <v>197</v>
      </c>
      <c r="EN238" s="412" t="s">
        <v>197</v>
      </c>
      <c r="EO238" s="412" t="s">
        <v>197</v>
      </c>
      <c r="EP238" s="412" t="s">
        <v>197</v>
      </c>
      <c r="EQ238" s="412" t="s">
        <v>197</v>
      </c>
      <c r="ER238" s="412" t="s">
        <v>197</v>
      </c>
      <c r="ES238" s="412" t="s">
        <v>197</v>
      </c>
      <c r="ET238" s="411">
        <v>111.4</v>
      </c>
      <c r="EU238" s="412" t="s">
        <v>197</v>
      </c>
      <c r="EV238" s="411">
        <v>185.3</v>
      </c>
      <c r="EW238" s="411">
        <v>99.6</v>
      </c>
      <c r="EX238" s="411">
        <v>126.7</v>
      </c>
      <c r="EY238" s="412" t="s">
        <v>197</v>
      </c>
      <c r="EZ238" s="411">
        <v>134.5</v>
      </c>
      <c r="FA238" s="411">
        <v>123.2</v>
      </c>
      <c r="FB238" s="411">
        <v>127.6</v>
      </c>
      <c r="FC238" s="412" t="s">
        <v>197</v>
      </c>
      <c r="FD238" s="411">
        <v>148.19999999999999</v>
      </c>
      <c r="FE238" s="411">
        <v>131</v>
      </c>
      <c r="FF238" s="411">
        <v>138.30000000000001</v>
      </c>
      <c r="FG238" s="412" t="s">
        <v>197</v>
      </c>
      <c r="FH238" s="412" t="s">
        <v>197</v>
      </c>
      <c r="FI238" s="412" t="s">
        <v>197</v>
      </c>
      <c r="FJ238" s="412" t="s">
        <v>197</v>
      </c>
      <c r="FK238" s="412" t="s">
        <v>197</v>
      </c>
      <c r="FL238" s="412" t="s">
        <v>197</v>
      </c>
      <c r="FM238" s="411">
        <v>227.7</v>
      </c>
      <c r="FN238" s="411">
        <v>219</v>
      </c>
      <c r="FO238" s="411">
        <v>224</v>
      </c>
      <c r="FP238" s="411">
        <v>180.6</v>
      </c>
      <c r="FQ238" s="411">
        <v>136</v>
      </c>
      <c r="FR238" s="411">
        <v>151.4</v>
      </c>
      <c r="FS238" s="411">
        <v>316.39999999999998</v>
      </c>
      <c r="FT238" s="411">
        <v>229.1</v>
      </c>
      <c r="FU238" s="411">
        <v>283.5</v>
      </c>
      <c r="FV238" s="411">
        <v>315</v>
      </c>
      <c r="FW238" s="412" t="s">
        <v>197</v>
      </c>
      <c r="FX238" s="411">
        <v>194.3</v>
      </c>
      <c r="FY238" s="411">
        <v>98.7</v>
      </c>
      <c r="FZ238" s="411">
        <v>99.6</v>
      </c>
      <c r="GA238" s="411">
        <v>177.7</v>
      </c>
      <c r="GB238" s="411">
        <v>120.8</v>
      </c>
      <c r="GC238" s="411">
        <v>131.69999999999999</v>
      </c>
      <c r="GD238" s="412" t="s">
        <v>197</v>
      </c>
      <c r="GE238" s="412" t="s">
        <v>197</v>
      </c>
      <c r="GF238" s="412" t="s">
        <v>197</v>
      </c>
      <c r="GG238" s="411">
        <v>292.60000000000002</v>
      </c>
      <c r="GH238" s="411">
        <v>133.4</v>
      </c>
      <c r="GI238" s="411">
        <v>134.4</v>
      </c>
      <c r="GJ238" s="412" t="s">
        <v>197</v>
      </c>
      <c r="GK238" s="412" t="s">
        <v>197</v>
      </c>
      <c r="GL238" s="412" t="s">
        <v>197</v>
      </c>
      <c r="GM238" s="411">
        <v>208.4</v>
      </c>
      <c r="GN238" s="411">
        <v>380.8</v>
      </c>
      <c r="GO238" s="411">
        <v>317.89999999999998</v>
      </c>
      <c r="GP238" s="412" t="s">
        <v>197</v>
      </c>
      <c r="GQ238" s="412" t="s">
        <v>197</v>
      </c>
      <c r="GR238" s="412" t="s">
        <v>197</v>
      </c>
      <c r="GS238" s="411">
        <v>96.7</v>
      </c>
      <c r="GT238" s="411">
        <v>54</v>
      </c>
      <c r="GU238" s="411">
        <v>62.7</v>
      </c>
      <c r="GV238" s="412" t="s">
        <v>197</v>
      </c>
      <c r="GW238" s="412" t="s">
        <v>197</v>
      </c>
      <c r="GX238" s="412" t="s">
        <v>197</v>
      </c>
      <c r="GY238" s="411">
        <v>205.3</v>
      </c>
      <c r="GZ238" s="411">
        <v>172.6</v>
      </c>
      <c r="HA238" s="411">
        <v>188.7</v>
      </c>
      <c r="HB238" s="411">
        <v>232</v>
      </c>
      <c r="HC238" s="411">
        <v>195.3</v>
      </c>
      <c r="HD238" s="411">
        <v>206.5</v>
      </c>
      <c r="HE238" s="412" t="s">
        <v>197</v>
      </c>
      <c r="HF238" s="412" t="s">
        <v>197</v>
      </c>
      <c r="HG238" s="412" t="s">
        <v>197</v>
      </c>
      <c r="HH238" s="412" t="s">
        <v>197</v>
      </c>
      <c r="HI238" s="412" t="s">
        <v>197</v>
      </c>
      <c r="HJ238" s="412" t="s">
        <v>197</v>
      </c>
      <c r="HK238" s="412" t="s">
        <v>197</v>
      </c>
      <c r="HL238" s="412" t="s">
        <v>197</v>
      </c>
      <c r="HM238" s="412" t="s">
        <v>197</v>
      </c>
      <c r="HN238" s="412" t="s">
        <v>197</v>
      </c>
      <c r="HO238" s="412" t="s">
        <v>197</v>
      </c>
      <c r="HP238" s="412" t="s">
        <v>197</v>
      </c>
      <c r="HQ238" s="412" t="s">
        <v>197</v>
      </c>
      <c r="HR238" s="412" t="s">
        <v>197</v>
      </c>
      <c r="HS238" s="412" t="s">
        <v>197</v>
      </c>
      <c r="HT238" s="412" t="s">
        <v>197</v>
      </c>
      <c r="HU238" s="411">
        <v>79.7</v>
      </c>
      <c r="HV238" s="411">
        <v>75.900000000000006</v>
      </c>
      <c r="HW238" s="411">
        <v>76.099999999999994</v>
      </c>
      <c r="HX238" s="412" t="s">
        <v>197</v>
      </c>
      <c r="HY238" s="412" t="s">
        <v>197</v>
      </c>
      <c r="HZ238" s="412" t="s">
        <v>197</v>
      </c>
      <c r="IA238" s="412" t="s">
        <v>197</v>
      </c>
      <c r="IB238" s="412" t="s">
        <v>197</v>
      </c>
      <c r="IC238" s="412" t="s">
        <v>197</v>
      </c>
      <c r="ID238" s="411">
        <v>68.7</v>
      </c>
      <c r="IE238" s="412" t="s">
        <v>197</v>
      </c>
      <c r="IF238" s="412" t="s">
        <v>197</v>
      </c>
      <c r="IG238" s="412" t="s">
        <v>197</v>
      </c>
      <c r="IH238" s="411">
        <v>97.7</v>
      </c>
      <c r="II238" s="412" t="s">
        <v>197</v>
      </c>
      <c r="IJ238" s="412" t="s">
        <v>197</v>
      </c>
      <c r="IK238" s="412" t="s">
        <v>197</v>
      </c>
      <c r="IL238" s="412" t="s">
        <v>197</v>
      </c>
      <c r="IM238" s="412" t="s">
        <v>197</v>
      </c>
      <c r="IN238" s="412" t="s">
        <v>197</v>
      </c>
      <c r="IO238" s="412" t="s">
        <v>197</v>
      </c>
      <c r="IP238" s="412" t="s">
        <v>197</v>
      </c>
      <c r="IQ238" s="411">
        <v>70.900000000000006</v>
      </c>
      <c r="IR238" s="411">
        <v>173</v>
      </c>
      <c r="IS238" s="411">
        <v>145</v>
      </c>
      <c r="IT238" s="411">
        <v>155.5</v>
      </c>
      <c r="IU238" s="412" t="s">
        <v>197</v>
      </c>
      <c r="IV238" s="412" t="s">
        <v>197</v>
      </c>
      <c r="IW238" s="412" t="s">
        <v>197</v>
      </c>
      <c r="IX238" s="412" t="s">
        <v>197</v>
      </c>
      <c r="IY238" s="412" t="s">
        <v>197</v>
      </c>
      <c r="IZ238" s="412" t="s">
        <v>197</v>
      </c>
      <c r="JA238" s="412" t="s">
        <v>197</v>
      </c>
      <c r="JB238" s="412" t="s">
        <v>197</v>
      </c>
      <c r="JC238" s="411">
        <v>15.3</v>
      </c>
      <c r="JD238" s="411">
        <v>90.8</v>
      </c>
      <c r="JE238" s="411">
        <v>73.3</v>
      </c>
      <c r="JF238" s="49" t="s">
        <v>87</v>
      </c>
      <c r="JG238" s="49" t="s">
        <v>87</v>
      </c>
      <c r="JH238" s="49" t="s">
        <v>87</v>
      </c>
      <c r="JI238" s="49">
        <v>125.6</v>
      </c>
      <c r="JJ238" s="49">
        <v>214.7</v>
      </c>
      <c r="JK238" s="49">
        <v>208.6</v>
      </c>
      <c r="JL238" s="49">
        <v>130.5</v>
      </c>
      <c r="JM238" s="49">
        <v>115.3</v>
      </c>
      <c r="JN238" s="49">
        <v>108</v>
      </c>
      <c r="JO238" s="49" t="s">
        <v>87</v>
      </c>
    </row>
    <row r="239" spans="1:275">
      <c r="A239" s="45"/>
      <c r="B239" s="46" t="s">
        <v>1955</v>
      </c>
      <c r="C239" s="300" t="s">
        <v>1450</v>
      </c>
      <c r="D239" s="46" t="s">
        <v>116</v>
      </c>
      <c r="E239" s="300" t="s">
        <v>29</v>
      </c>
      <c r="F239" s="47" t="s">
        <v>197</v>
      </c>
      <c r="G239" s="47" t="s">
        <v>197</v>
      </c>
      <c r="H239" s="411">
        <v>105.4</v>
      </c>
      <c r="I239" s="411">
        <v>112</v>
      </c>
      <c r="J239" s="411">
        <v>126</v>
      </c>
      <c r="K239" s="412" t="s">
        <v>197</v>
      </c>
      <c r="L239" s="412" t="s">
        <v>197</v>
      </c>
      <c r="M239" s="412" t="s">
        <v>197</v>
      </c>
      <c r="N239" s="412" t="s">
        <v>197</v>
      </c>
      <c r="O239" s="412" t="s">
        <v>197</v>
      </c>
      <c r="P239" s="412" t="s">
        <v>197</v>
      </c>
      <c r="Q239" s="412" t="s">
        <v>197</v>
      </c>
      <c r="R239" s="412" t="s">
        <v>197</v>
      </c>
      <c r="S239" s="412" t="s">
        <v>197</v>
      </c>
      <c r="T239" s="412" t="s">
        <v>197</v>
      </c>
      <c r="U239" s="412" t="s">
        <v>197</v>
      </c>
      <c r="V239" s="412" t="s">
        <v>197</v>
      </c>
      <c r="W239" s="412" t="s">
        <v>197</v>
      </c>
      <c r="X239" s="412" t="s">
        <v>197</v>
      </c>
      <c r="Y239" s="412" t="s">
        <v>197</v>
      </c>
      <c r="Z239" s="412" t="s">
        <v>197</v>
      </c>
      <c r="AA239" s="412" t="s">
        <v>197</v>
      </c>
      <c r="AB239" s="412" t="s">
        <v>197</v>
      </c>
      <c r="AC239" s="412" t="s">
        <v>197</v>
      </c>
      <c r="AD239" s="412" t="s">
        <v>197</v>
      </c>
      <c r="AE239" s="412" t="s">
        <v>197</v>
      </c>
      <c r="AF239" s="412" t="s">
        <v>197</v>
      </c>
      <c r="AG239" s="412" t="s">
        <v>197</v>
      </c>
      <c r="AH239" s="412" t="s">
        <v>197</v>
      </c>
      <c r="AI239" s="412" t="s">
        <v>197</v>
      </c>
      <c r="AJ239" s="412" t="s">
        <v>197</v>
      </c>
      <c r="AK239" s="412" t="s">
        <v>197</v>
      </c>
      <c r="AL239" s="412" t="s">
        <v>197</v>
      </c>
      <c r="AM239" s="412" t="s">
        <v>197</v>
      </c>
      <c r="AN239" s="412" t="s">
        <v>197</v>
      </c>
      <c r="AO239" s="412" t="s">
        <v>197</v>
      </c>
      <c r="AP239" s="412" t="s">
        <v>197</v>
      </c>
      <c r="AQ239" s="412" t="s">
        <v>197</v>
      </c>
      <c r="AR239" s="412" t="s">
        <v>197</v>
      </c>
      <c r="AS239" s="412" t="s">
        <v>197</v>
      </c>
      <c r="AT239" s="412" t="s">
        <v>197</v>
      </c>
      <c r="AU239" s="412" t="s">
        <v>197</v>
      </c>
      <c r="AV239" s="412" t="s">
        <v>197</v>
      </c>
      <c r="AW239" s="412" t="s">
        <v>197</v>
      </c>
      <c r="AX239" s="412" t="s">
        <v>197</v>
      </c>
      <c r="AY239" s="412" t="s">
        <v>197</v>
      </c>
      <c r="AZ239" s="411">
        <v>35.6</v>
      </c>
      <c r="BA239" s="411">
        <v>66.2</v>
      </c>
      <c r="BB239" s="411">
        <v>64.8</v>
      </c>
      <c r="BC239" s="411">
        <v>42.6</v>
      </c>
      <c r="BD239" s="411">
        <v>59.6</v>
      </c>
      <c r="BE239" s="411">
        <v>55.3</v>
      </c>
      <c r="BF239" s="411">
        <v>35.700000000000003</v>
      </c>
      <c r="BG239" s="411">
        <v>50.2</v>
      </c>
      <c r="BH239" s="411">
        <v>49.1</v>
      </c>
      <c r="BI239" s="412" t="s">
        <v>197</v>
      </c>
      <c r="BJ239" s="412" t="s">
        <v>197</v>
      </c>
      <c r="BK239" s="412" t="s">
        <v>197</v>
      </c>
      <c r="BL239" s="412" t="s">
        <v>197</v>
      </c>
      <c r="BM239" s="412" t="s">
        <v>197</v>
      </c>
      <c r="BN239" s="412" t="s">
        <v>197</v>
      </c>
      <c r="BO239" s="412" t="s">
        <v>197</v>
      </c>
      <c r="BP239" s="412" t="s">
        <v>197</v>
      </c>
      <c r="BQ239" s="412" t="s">
        <v>197</v>
      </c>
      <c r="BR239" s="412" t="s">
        <v>197</v>
      </c>
      <c r="BS239" s="412" t="s">
        <v>197</v>
      </c>
      <c r="BT239" s="412" t="s">
        <v>197</v>
      </c>
      <c r="BU239" s="412" t="s">
        <v>197</v>
      </c>
      <c r="BV239" s="412" t="s">
        <v>197</v>
      </c>
      <c r="BW239" s="412" t="s">
        <v>197</v>
      </c>
      <c r="BX239" s="412" t="s">
        <v>197</v>
      </c>
      <c r="BY239" s="412" t="s">
        <v>197</v>
      </c>
      <c r="BZ239" s="412" t="s">
        <v>197</v>
      </c>
      <c r="CA239" s="412" t="s">
        <v>197</v>
      </c>
      <c r="CB239" s="412" t="s">
        <v>197</v>
      </c>
      <c r="CC239" s="412" t="s">
        <v>197</v>
      </c>
      <c r="CD239" s="412" t="s">
        <v>197</v>
      </c>
      <c r="CE239" s="412" t="s">
        <v>197</v>
      </c>
      <c r="CF239" s="412" t="s">
        <v>197</v>
      </c>
      <c r="CG239" s="412" t="s">
        <v>197</v>
      </c>
      <c r="CH239" s="412" t="s">
        <v>197</v>
      </c>
      <c r="CI239" s="412" t="s">
        <v>197</v>
      </c>
      <c r="CJ239" s="412" t="s">
        <v>197</v>
      </c>
      <c r="CK239" s="412" t="s">
        <v>197</v>
      </c>
      <c r="CL239" s="412" t="s">
        <v>197</v>
      </c>
      <c r="CM239" s="412" t="s">
        <v>197</v>
      </c>
      <c r="CN239" s="412" t="s">
        <v>197</v>
      </c>
      <c r="CO239" s="412" t="s">
        <v>197</v>
      </c>
      <c r="CP239" s="412" t="s">
        <v>197</v>
      </c>
      <c r="CQ239" s="412" t="s">
        <v>197</v>
      </c>
      <c r="CR239" s="412" t="s">
        <v>197</v>
      </c>
      <c r="CS239" s="412" t="s">
        <v>197</v>
      </c>
      <c r="CT239" s="412" t="s">
        <v>197</v>
      </c>
      <c r="CU239" s="412" t="s">
        <v>197</v>
      </c>
      <c r="CV239" s="412" t="s">
        <v>197</v>
      </c>
      <c r="CW239" s="412" t="s">
        <v>197</v>
      </c>
      <c r="CX239" s="412" t="s">
        <v>197</v>
      </c>
      <c r="CY239" s="412" t="s">
        <v>197</v>
      </c>
      <c r="CZ239" s="412" t="s">
        <v>197</v>
      </c>
      <c r="DA239" s="412" t="s">
        <v>197</v>
      </c>
      <c r="DB239" s="412" t="s">
        <v>197</v>
      </c>
      <c r="DC239" s="412" t="s">
        <v>197</v>
      </c>
      <c r="DD239" s="412" t="s">
        <v>197</v>
      </c>
      <c r="DE239" s="412" t="s">
        <v>197</v>
      </c>
      <c r="DF239" s="412" t="s">
        <v>197</v>
      </c>
      <c r="DG239" s="412" t="s">
        <v>197</v>
      </c>
      <c r="DH239" s="412" t="s">
        <v>197</v>
      </c>
      <c r="DI239" s="412" t="s">
        <v>197</v>
      </c>
      <c r="DJ239" s="412" t="s">
        <v>197</v>
      </c>
      <c r="DK239" s="412" t="s">
        <v>197</v>
      </c>
      <c r="DL239" s="412" t="s">
        <v>197</v>
      </c>
      <c r="DM239" s="412" t="s">
        <v>197</v>
      </c>
      <c r="DN239" s="412" t="s">
        <v>197</v>
      </c>
      <c r="DO239" s="412" t="s">
        <v>197</v>
      </c>
      <c r="DP239" s="412" t="s">
        <v>197</v>
      </c>
      <c r="DQ239" s="412" t="s">
        <v>197</v>
      </c>
      <c r="DR239" s="412" t="s">
        <v>197</v>
      </c>
      <c r="DS239" s="412" t="s">
        <v>197</v>
      </c>
      <c r="DT239" s="412" t="s">
        <v>197</v>
      </c>
      <c r="DU239" s="412" t="s">
        <v>197</v>
      </c>
      <c r="DV239" s="412" t="s">
        <v>197</v>
      </c>
      <c r="DW239" s="412" t="s">
        <v>197</v>
      </c>
      <c r="DX239" s="412" t="s">
        <v>197</v>
      </c>
      <c r="DY239" s="412" t="s">
        <v>197</v>
      </c>
      <c r="DZ239" s="412" t="s">
        <v>197</v>
      </c>
      <c r="EA239" s="412" t="s">
        <v>197</v>
      </c>
      <c r="EB239" s="412" t="s">
        <v>197</v>
      </c>
      <c r="EC239" s="412" t="s">
        <v>197</v>
      </c>
      <c r="ED239" s="412" t="s">
        <v>197</v>
      </c>
      <c r="EE239" s="412" t="s">
        <v>197</v>
      </c>
      <c r="EF239" s="412" t="s">
        <v>197</v>
      </c>
      <c r="EG239" s="412" t="s">
        <v>197</v>
      </c>
      <c r="EH239" s="412" t="s">
        <v>197</v>
      </c>
      <c r="EI239" s="412" t="s">
        <v>197</v>
      </c>
      <c r="EJ239" s="412" t="s">
        <v>197</v>
      </c>
      <c r="EK239" s="412" t="s">
        <v>197</v>
      </c>
      <c r="EL239" s="412" t="s">
        <v>197</v>
      </c>
      <c r="EM239" s="412" t="s">
        <v>197</v>
      </c>
      <c r="EN239" s="412" t="s">
        <v>197</v>
      </c>
      <c r="EO239" s="412" t="s">
        <v>197</v>
      </c>
      <c r="EP239" s="412" t="s">
        <v>197</v>
      </c>
      <c r="EQ239" s="412" t="s">
        <v>197</v>
      </c>
      <c r="ER239" s="412" t="s">
        <v>197</v>
      </c>
      <c r="ES239" s="412" t="s">
        <v>197</v>
      </c>
      <c r="ET239" s="412" t="s">
        <v>197</v>
      </c>
      <c r="EU239" s="412" t="s">
        <v>197</v>
      </c>
      <c r="EV239" s="411">
        <v>41.9</v>
      </c>
      <c r="EW239" s="411">
        <v>62.3</v>
      </c>
      <c r="EX239" s="411">
        <v>55.6</v>
      </c>
      <c r="EY239" s="412" t="s">
        <v>197</v>
      </c>
      <c r="EZ239" s="412" t="s">
        <v>197</v>
      </c>
      <c r="FA239" s="412" t="s">
        <v>197</v>
      </c>
      <c r="FB239" s="412" t="s">
        <v>197</v>
      </c>
      <c r="FC239" s="412" t="s">
        <v>197</v>
      </c>
      <c r="FD239" s="412" t="s">
        <v>197</v>
      </c>
      <c r="FE239" s="412" t="s">
        <v>197</v>
      </c>
      <c r="FF239" s="412" t="s">
        <v>197</v>
      </c>
      <c r="FG239" s="412" t="s">
        <v>197</v>
      </c>
      <c r="FH239" s="412" t="s">
        <v>197</v>
      </c>
      <c r="FI239" s="412" t="s">
        <v>197</v>
      </c>
      <c r="FJ239" s="412" t="s">
        <v>197</v>
      </c>
      <c r="FK239" s="412" t="s">
        <v>197</v>
      </c>
      <c r="FL239" s="412" t="s">
        <v>197</v>
      </c>
      <c r="FM239" s="411">
        <v>7.3</v>
      </c>
      <c r="FN239" s="411">
        <v>27.5</v>
      </c>
      <c r="FO239" s="411">
        <v>15.7</v>
      </c>
      <c r="FP239" s="412" t="s">
        <v>197</v>
      </c>
      <c r="FQ239" s="412" t="s">
        <v>197</v>
      </c>
      <c r="FR239" s="412" t="s">
        <v>197</v>
      </c>
      <c r="FS239" s="412" t="s">
        <v>197</v>
      </c>
      <c r="FT239" s="412" t="s">
        <v>197</v>
      </c>
      <c r="FU239" s="412" t="s">
        <v>197</v>
      </c>
      <c r="FV239" s="412" t="s">
        <v>197</v>
      </c>
      <c r="FW239" s="412" t="s">
        <v>197</v>
      </c>
      <c r="FX239" s="411">
        <v>11.1</v>
      </c>
      <c r="FY239" s="411">
        <v>19.5</v>
      </c>
      <c r="FZ239" s="411">
        <v>19.399999999999999</v>
      </c>
      <c r="GA239" s="411">
        <v>30.8</v>
      </c>
      <c r="GB239" s="411">
        <v>98.4</v>
      </c>
      <c r="GC239" s="411">
        <v>85</v>
      </c>
      <c r="GD239" s="412" t="s">
        <v>197</v>
      </c>
      <c r="GE239" s="412" t="s">
        <v>197</v>
      </c>
      <c r="GF239" s="412" t="s">
        <v>197</v>
      </c>
      <c r="GG239" s="412" t="s">
        <v>197</v>
      </c>
      <c r="GH239" s="412" t="s">
        <v>197</v>
      </c>
      <c r="GI239" s="412" t="s">
        <v>197</v>
      </c>
      <c r="GJ239" s="412" t="s">
        <v>197</v>
      </c>
      <c r="GK239" s="412" t="s">
        <v>197</v>
      </c>
      <c r="GL239" s="412" t="s">
        <v>197</v>
      </c>
      <c r="GM239" s="412" t="s">
        <v>197</v>
      </c>
      <c r="GN239" s="412" t="s">
        <v>197</v>
      </c>
      <c r="GO239" s="412" t="s">
        <v>197</v>
      </c>
      <c r="GP239" s="412" t="s">
        <v>197</v>
      </c>
      <c r="GQ239" s="412" t="s">
        <v>197</v>
      </c>
      <c r="GR239" s="412" t="s">
        <v>197</v>
      </c>
      <c r="GS239" s="412" t="s">
        <v>197</v>
      </c>
      <c r="GT239" s="412" t="s">
        <v>197</v>
      </c>
      <c r="GU239" s="412" t="s">
        <v>197</v>
      </c>
      <c r="GV239" s="412" t="s">
        <v>197</v>
      </c>
      <c r="GW239" s="412" t="s">
        <v>197</v>
      </c>
      <c r="GX239" s="412" t="s">
        <v>197</v>
      </c>
      <c r="GY239" s="412" t="s">
        <v>197</v>
      </c>
      <c r="GZ239" s="412" t="s">
        <v>197</v>
      </c>
      <c r="HA239" s="412" t="s">
        <v>197</v>
      </c>
      <c r="HB239" s="412" t="s">
        <v>197</v>
      </c>
      <c r="HC239" s="412" t="s">
        <v>197</v>
      </c>
      <c r="HD239" s="412" t="s">
        <v>197</v>
      </c>
      <c r="HE239" s="412" t="s">
        <v>197</v>
      </c>
      <c r="HF239" s="412" t="s">
        <v>197</v>
      </c>
      <c r="HG239" s="412" t="s">
        <v>197</v>
      </c>
      <c r="HH239" s="412" t="s">
        <v>197</v>
      </c>
      <c r="HI239" s="412" t="s">
        <v>197</v>
      </c>
      <c r="HJ239" s="412" t="s">
        <v>197</v>
      </c>
      <c r="HK239" s="412" t="s">
        <v>197</v>
      </c>
      <c r="HL239" s="412" t="s">
        <v>197</v>
      </c>
      <c r="HM239" s="412" t="s">
        <v>197</v>
      </c>
      <c r="HN239" s="412" t="s">
        <v>197</v>
      </c>
      <c r="HO239" s="412" t="s">
        <v>197</v>
      </c>
      <c r="HP239" s="412" t="s">
        <v>197</v>
      </c>
      <c r="HQ239" s="412" t="s">
        <v>197</v>
      </c>
      <c r="HR239" s="412" t="s">
        <v>197</v>
      </c>
      <c r="HS239" s="412" t="s">
        <v>197</v>
      </c>
      <c r="HT239" s="412" t="s">
        <v>197</v>
      </c>
      <c r="HU239" s="411">
        <v>215.8</v>
      </c>
      <c r="HV239" s="411">
        <v>84.9</v>
      </c>
      <c r="HW239" s="411">
        <v>93.8</v>
      </c>
      <c r="HX239" s="412" t="s">
        <v>197</v>
      </c>
      <c r="HY239" s="412" t="s">
        <v>197</v>
      </c>
      <c r="HZ239" s="412" t="s">
        <v>197</v>
      </c>
      <c r="IA239" s="412" t="s">
        <v>197</v>
      </c>
      <c r="IB239" s="412" t="s">
        <v>197</v>
      </c>
      <c r="IC239" s="412" t="s">
        <v>197</v>
      </c>
      <c r="ID239" s="411">
        <v>101.2</v>
      </c>
      <c r="IE239" s="412" t="s">
        <v>197</v>
      </c>
      <c r="IF239" s="412" t="s">
        <v>197</v>
      </c>
      <c r="IG239" s="412" t="s">
        <v>197</v>
      </c>
      <c r="IH239" s="411">
        <v>68.7</v>
      </c>
      <c r="II239" s="412" t="s">
        <v>197</v>
      </c>
      <c r="IJ239" s="412" t="s">
        <v>197</v>
      </c>
      <c r="IK239" s="412" t="s">
        <v>197</v>
      </c>
      <c r="IL239" s="412" t="s">
        <v>197</v>
      </c>
      <c r="IM239" s="412" t="s">
        <v>197</v>
      </c>
      <c r="IN239" s="412" t="s">
        <v>197</v>
      </c>
      <c r="IO239" s="412" t="s">
        <v>197</v>
      </c>
      <c r="IP239" s="412" t="s">
        <v>197</v>
      </c>
      <c r="IQ239" s="412" t="s">
        <v>197</v>
      </c>
      <c r="IR239" s="411">
        <v>17.2</v>
      </c>
      <c r="IS239" s="411">
        <v>47.8</v>
      </c>
      <c r="IT239" s="411">
        <v>36.200000000000003</v>
      </c>
      <c r="IU239" s="412" t="s">
        <v>197</v>
      </c>
      <c r="IV239" s="412" t="s">
        <v>197</v>
      </c>
      <c r="IW239" s="412" t="s">
        <v>197</v>
      </c>
      <c r="IX239" s="412" t="s">
        <v>197</v>
      </c>
      <c r="IY239" s="412" t="s">
        <v>197</v>
      </c>
      <c r="IZ239" s="412" t="s">
        <v>197</v>
      </c>
      <c r="JA239" s="412" t="s">
        <v>197</v>
      </c>
      <c r="JB239" s="412" t="s">
        <v>197</v>
      </c>
      <c r="JC239" s="412" t="s">
        <v>197</v>
      </c>
      <c r="JD239" s="412" t="s">
        <v>197</v>
      </c>
      <c r="JE239" s="412" t="s">
        <v>197</v>
      </c>
      <c r="JF239" s="49" t="s">
        <v>87</v>
      </c>
      <c r="JG239" s="49" t="s">
        <v>87</v>
      </c>
      <c r="JH239" s="49" t="s">
        <v>87</v>
      </c>
      <c r="JI239" s="49" t="s">
        <v>87</v>
      </c>
      <c r="JJ239" s="49">
        <v>175.5</v>
      </c>
      <c r="JK239" s="49">
        <v>240.8</v>
      </c>
      <c r="JL239" s="49">
        <v>144.1</v>
      </c>
      <c r="JM239" s="49">
        <v>60.6</v>
      </c>
      <c r="JN239" s="49">
        <v>87.3</v>
      </c>
      <c r="JO239" s="49" t="s">
        <v>87</v>
      </c>
    </row>
    <row r="240" spans="1:275">
      <c r="A240" s="45"/>
      <c r="B240" s="46" t="s">
        <v>1956</v>
      </c>
      <c r="C240" s="300" t="s">
        <v>1451</v>
      </c>
      <c r="D240" s="46" t="s">
        <v>116</v>
      </c>
      <c r="E240" s="300" t="s">
        <v>29</v>
      </c>
      <c r="F240" s="47" t="s">
        <v>197</v>
      </c>
      <c r="G240" s="47" t="s">
        <v>197</v>
      </c>
      <c r="H240" s="411">
        <v>104.8</v>
      </c>
      <c r="I240" s="411">
        <v>102.3</v>
      </c>
      <c r="J240" s="411">
        <v>111</v>
      </c>
      <c r="K240" s="412" t="s">
        <v>197</v>
      </c>
      <c r="L240" s="412" t="s">
        <v>197</v>
      </c>
      <c r="M240" s="412" t="s">
        <v>197</v>
      </c>
      <c r="N240" s="412" t="s">
        <v>197</v>
      </c>
      <c r="O240" s="412" t="s">
        <v>197</v>
      </c>
      <c r="P240" s="412" t="s">
        <v>197</v>
      </c>
      <c r="Q240" s="412" t="s">
        <v>197</v>
      </c>
      <c r="R240" s="412" t="s">
        <v>197</v>
      </c>
      <c r="S240" s="412" t="s">
        <v>197</v>
      </c>
      <c r="T240" s="412" t="s">
        <v>197</v>
      </c>
      <c r="U240" s="412" t="s">
        <v>197</v>
      </c>
      <c r="V240" s="412" t="s">
        <v>197</v>
      </c>
      <c r="W240" s="412" t="s">
        <v>197</v>
      </c>
      <c r="X240" s="412" t="s">
        <v>197</v>
      </c>
      <c r="Y240" s="412" t="s">
        <v>197</v>
      </c>
      <c r="Z240" s="412" t="s">
        <v>197</v>
      </c>
      <c r="AA240" s="412" t="s">
        <v>197</v>
      </c>
      <c r="AB240" s="412" t="s">
        <v>197</v>
      </c>
      <c r="AC240" s="412" t="s">
        <v>197</v>
      </c>
      <c r="AD240" s="412" t="s">
        <v>197</v>
      </c>
      <c r="AE240" s="412" t="s">
        <v>197</v>
      </c>
      <c r="AF240" s="412" t="s">
        <v>197</v>
      </c>
      <c r="AG240" s="412" t="s">
        <v>197</v>
      </c>
      <c r="AH240" s="412" t="s">
        <v>197</v>
      </c>
      <c r="AI240" s="412" t="s">
        <v>197</v>
      </c>
      <c r="AJ240" s="412" t="s">
        <v>197</v>
      </c>
      <c r="AK240" s="412" t="s">
        <v>197</v>
      </c>
      <c r="AL240" s="412" t="s">
        <v>197</v>
      </c>
      <c r="AM240" s="412" t="s">
        <v>197</v>
      </c>
      <c r="AN240" s="412" t="s">
        <v>197</v>
      </c>
      <c r="AO240" s="412" t="s">
        <v>197</v>
      </c>
      <c r="AP240" s="412" t="s">
        <v>197</v>
      </c>
      <c r="AQ240" s="412" t="s">
        <v>197</v>
      </c>
      <c r="AR240" s="412" t="s">
        <v>197</v>
      </c>
      <c r="AS240" s="412" t="s">
        <v>197</v>
      </c>
      <c r="AT240" s="412" t="s">
        <v>197</v>
      </c>
      <c r="AU240" s="412" t="s">
        <v>197</v>
      </c>
      <c r="AV240" s="412" t="s">
        <v>197</v>
      </c>
      <c r="AW240" s="412" t="s">
        <v>197</v>
      </c>
      <c r="AX240" s="412" t="s">
        <v>197</v>
      </c>
      <c r="AY240" s="412" t="s">
        <v>197</v>
      </c>
      <c r="AZ240" s="411">
        <v>94.3</v>
      </c>
      <c r="BA240" s="411">
        <v>98.5</v>
      </c>
      <c r="BB240" s="411">
        <v>98.3</v>
      </c>
      <c r="BC240" s="411">
        <v>69.599999999999994</v>
      </c>
      <c r="BD240" s="411">
        <v>74.900000000000006</v>
      </c>
      <c r="BE240" s="411">
        <v>73.599999999999994</v>
      </c>
      <c r="BF240" s="411">
        <v>81.099999999999994</v>
      </c>
      <c r="BG240" s="411">
        <v>112.1</v>
      </c>
      <c r="BH240" s="411">
        <v>109.7</v>
      </c>
      <c r="BI240" s="412" t="s">
        <v>197</v>
      </c>
      <c r="BJ240" s="412" t="s">
        <v>197</v>
      </c>
      <c r="BK240" s="412" t="s">
        <v>197</v>
      </c>
      <c r="BL240" s="412" t="s">
        <v>197</v>
      </c>
      <c r="BM240" s="412" t="s">
        <v>197</v>
      </c>
      <c r="BN240" s="412" t="s">
        <v>197</v>
      </c>
      <c r="BO240" s="412" t="s">
        <v>197</v>
      </c>
      <c r="BP240" s="412" t="s">
        <v>197</v>
      </c>
      <c r="BQ240" s="412" t="s">
        <v>197</v>
      </c>
      <c r="BR240" s="412" t="s">
        <v>197</v>
      </c>
      <c r="BS240" s="412" t="s">
        <v>197</v>
      </c>
      <c r="BT240" s="412" t="s">
        <v>197</v>
      </c>
      <c r="BU240" s="412" t="s">
        <v>197</v>
      </c>
      <c r="BV240" s="412" t="s">
        <v>197</v>
      </c>
      <c r="BW240" s="412" t="s">
        <v>197</v>
      </c>
      <c r="BX240" s="412" t="s">
        <v>197</v>
      </c>
      <c r="BY240" s="412" t="s">
        <v>197</v>
      </c>
      <c r="BZ240" s="412" t="s">
        <v>197</v>
      </c>
      <c r="CA240" s="412" t="s">
        <v>197</v>
      </c>
      <c r="CB240" s="412" t="s">
        <v>197</v>
      </c>
      <c r="CC240" s="412" t="s">
        <v>197</v>
      </c>
      <c r="CD240" s="412" t="s">
        <v>197</v>
      </c>
      <c r="CE240" s="412" t="s">
        <v>197</v>
      </c>
      <c r="CF240" s="412" t="s">
        <v>197</v>
      </c>
      <c r="CG240" s="412" t="s">
        <v>197</v>
      </c>
      <c r="CH240" s="412" t="s">
        <v>197</v>
      </c>
      <c r="CI240" s="412" t="s">
        <v>197</v>
      </c>
      <c r="CJ240" s="412" t="s">
        <v>197</v>
      </c>
      <c r="CK240" s="412" t="s">
        <v>197</v>
      </c>
      <c r="CL240" s="412" t="s">
        <v>197</v>
      </c>
      <c r="CM240" s="412" t="s">
        <v>197</v>
      </c>
      <c r="CN240" s="412" t="s">
        <v>197</v>
      </c>
      <c r="CO240" s="412" t="s">
        <v>197</v>
      </c>
      <c r="CP240" s="412" t="s">
        <v>197</v>
      </c>
      <c r="CQ240" s="412" t="s">
        <v>197</v>
      </c>
      <c r="CR240" s="412" t="s">
        <v>197</v>
      </c>
      <c r="CS240" s="412" t="s">
        <v>197</v>
      </c>
      <c r="CT240" s="412" t="s">
        <v>197</v>
      </c>
      <c r="CU240" s="412" t="s">
        <v>197</v>
      </c>
      <c r="CV240" s="412" t="s">
        <v>197</v>
      </c>
      <c r="CW240" s="412" t="s">
        <v>197</v>
      </c>
      <c r="CX240" s="412" t="s">
        <v>197</v>
      </c>
      <c r="CY240" s="412" t="s">
        <v>197</v>
      </c>
      <c r="CZ240" s="412" t="s">
        <v>197</v>
      </c>
      <c r="DA240" s="412" t="s">
        <v>197</v>
      </c>
      <c r="DB240" s="412" t="s">
        <v>197</v>
      </c>
      <c r="DC240" s="412" t="s">
        <v>197</v>
      </c>
      <c r="DD240" s="412" t="s">
        <v>197</v>
      </c>
      <c r="DE240" s="412" t="s">
        <v>197</v>
      </c>
      <c r="DF240" s="412" t="s">
        <v>197</v>
      </c>
      <c r="DG240" s="412" t="s">
        <v>197</v>
      </c>
      <c r="DH240" s="412" t="s">
        <v>197</v>
      </c>
      <c r="DI240" s="412" t="s">
        <v>197</v>
      </c>
      <c r="DJ240" s="412" t="s">
        <v>197</v>
      </c>
      <c r="DK240" s="412" t="s">
        <v>197</v>
      </c>
      <c r="DL240" s="412" t="s">
        <v>197</v>
      </c>
      <c r="DM240" s="412" t="s">
        <v>197</v>
      </c>
      <c r="DN240" s="412" t="s">
        <v>197</v>
      </c>
      <c r="DO240" s="412" t="s">
        <v>197</v>
      </c>
      <c r="DP240" s="412" t="s">
        <v>197</v>
      </c>
      <c r="DQ240" s="412" t="s">
        <v>197</v>
      </c>
      <c r="DR240" s="412" t="s">
        <v>197</v>
      </c>
      <c r="DS240" s="412" t="s">
        <v>197</v>
      </c>
      <c r="DT240" s="412" t="s">
        <v>197</v>
      </c>
      <c r="DU240" s="412" t="s">
        <v>197</v>
      </c>
      <c r="DV240" s="412" t="s">
        <v>197</v>
      </c>
      <c r="DW240" s="412" t="s">
        <v>197</v>
      </c>
      <c r="DX240" s="412" t="s">
        <v>197</v>
      </c>
      <c r="DY240" s="412" t="s">
        <v>197</v>
      </c>
      <c r="DZ240" s="412" t="s">
        <v>197</v>
      </c>
      <c r="EA240" s="412" t="s">
        <v>197</v>
      </c>
      <c r="EB240" s="412" t="s">
        <v>197</v>
      </c>
      <c r="EC240" s="412" t="s">
        <v>197</v>
      </c>
      <c r="ED240" s="412" t="s">
        <v>197</v>
      </c>
      <c r="EE240" s="412" t="s">
        <v>197</v>
      </c>
      <c r="EF240" s="412" t="s">
        <v>197</v>
      </c>
      <c r="EG240" s="412" t="s">
        <v>197</v>
      </c>
      <c r="EH240" s="412" t="s">
        <v>197</v>
      </c>
      <c r="EI240" s="412" t="s">
        <v>197</v>
      </c>
      <c r="EJ240" s="412" t="s">
        <v>197</v>
      </c>
      <c r="EK240" s="412" t="s">
        <v>197</v>
      </c>
      <c r="EL240" s="412" t="s">
        <v>197</v>
      </c>
      <c r="EM240" s="412" t="s">
        <v>197</v>
      </c>
      <c r="EN240" s="412" t="s">
        <v>197</v>
      </c>
      <c r="EO240" s="412" t="s">
        <v>197</v>
      </c>
      <c r="EP240" s="412" t="s">
        <v>197</v>
      </c>
      <c r="EQ240" s="412" t="s">
        <v>197</v>
      </c>
      <c r="ER240" s="412" t="s">
        <v>197</v>
      </c>
      <c r="ES240" s="412" t="s">
        <v>197</v>
      </c>
      <c r="ET240" s="412" t="s">
        <v>197</v>
      </c>
      <c r="EU240" s="412" t="s">
        <v>197</v>
      </c>
      <c r="EV240" s="411">
        <v>64.7</v>
      </c>
      <c r="EW240" s="411">
        <v>80.8</v>
      </c>
      <c r="EX240" s="411">
        <v>75.599999999999994</v>
      </c>
      <c r="EY240" s="412" t="s">
        <v>197</v>
      </c>
      <c r="EZ240" s="412" t="s">
        <v>197</v>
      </c>
      <c r="FA240" s="412" t="s">
        <v>197</v>
      </c>
      <c r="FB240" s="412" t="s">
        <v>197</v>
      </c>
      <c r="FC240" s="412" t="s">
        <v>197</v>
      </c>
      <c r="FD240" s="412" t="s">
        <v>197</v>
      </c>
      <c r="FE240" s="412" t="s">
        <v>197</v>
      </c>
      <c r="FF240" s="412" t="s">
        <v>197</v>
      </c>
      <c r="FG240" s="412" t="s">
        <v>197</v>
      </c>
      <c r="FH240" s="412" t="s">
        <v>197</v>
      </c>
      <c r="FI240" s="412" t="s">
        <v>197</v>
      </c>
      <c r="FJ240" s="412" t="s">
        <v>197</v>
      </c>
      <c r="FK240" s="412" t="s">
        <v>197</v>
      </c>
      <c r="FL240" s="412" t="s">
        <v>197</v>
      </c>
      <c r="FM240" s="411">
        <v>164.7</v>
      </c>
      <c r="FN240" s="411">
        <v>40</v>
      </c>
      <c r="FO240" s="411">
        <v>112.7</v>
      </c>
      <c r="FP240" s="412" t="s">
        <v>197</v>
      </c>
      <c r="FQ240" s="412" t="s">
        <v>197</v>
      </c>
      <c r="FR240" s="412" t="s">
        <v>197</v>
      </c>
      <c r="FS240" s="412" t="s">
        <v>197</v>
      </c>
      <c r="FT240" s="412" t="s">
        <v>197</v>
      </c>
      <c r="FU240" s="412" t="s">
        <v>197</v>
      </c>
      <c r="FV240" s="412" t="s">
        <v>197</v>
      </c>
      <c r="FW240" s="412" t="s">
        <v>197</v>
      </c>
      <c r="FX240" s="411">
        <v>74.8</v>
      </c>
      <c r="FY240" s="411">
        <v>98.2</v>
      </c>
      <c r="FZ240" s="411">
        <v>98</v>
      </c>
      <c r="GA240" s="411">
        <v>45.2</v>
      </c>
      <c r="GB240" s="411">
        <v>60.5</v>
      </c>
      <c r="GC240" s="411">
        <v>57.6</v>
      </c>
      <c r="GD240" s="412" t="s">
        <v>197</v>
      </c>
      <c r="GE240" s="412" t="s">
        <v>197</v>
      </c>
      <c r="GF240" s="412" t="s">
        <v>197</v>
      </c>
      <c r="GG240" s="412" t="s">
        <v>197</v>
      </c>
      <c r="GH240" s="412" t="s">
        <v>197</v>
      </c>
      <c r="GI240" s="412" t="s">
        <v>197</v>
      </c>
      <c r="GJ240" s="412" t="s">
        <v>197</v>
      </c>
      <c r="GK240" s="412" t="s">
        <v>197</v>
      </c>
      <c r="GL240" s="412" t="s">
        <v>197</v>
      </c>
      <c r="GM240" s="412" t="s">
        <v>197</v>
      </c>
      <c r="GN240" s="412" t="s">
        <v>197</v>
      </c>
      <c r="GO240" s="412" t="s">
        <v>197</v>
      </c>
      <c r="GP240" s="412" t="s">
        <v>197</v>
      </c>
      <c r="GQ240" s="412" t="s">
        <v>197</v>
      </c>
      <c r="GR240" s="412" t="s">
        <v>197</v>
      </c>
      <c r="GS240" s="412" t="s">
        <v>197</v>
      </c>
      <c r="GT240" s="412" t="s">
        <v>197</v>
      </c>
      <c r="GU240" s="412" t="s">
        <v>197</v>
      </c>
      <c r="GV240" s="412" t="s">
        <v>197</v>
      </c>
      <c r="GW240" s="412" t="s">
        <v>197</v>
      </c>
      <c r="GX240" s="412" t="s">
        <v>197</v>
      </c>
      <c r="GY240" s="412" t="s">
        <v>197</v>
      </c>
      <c r="GZ240" s="412" t="s">
        <v>197</v>
      </c>
      <c r="HA240" s="412" t="s">
        <v>197</v>
      </c>
      <c r="HB240" s="412" t="s">
        <v>197</v>
      </c>
      <c r="HC240" s="412" t="s">
        <v>197</v>
      </c>
      <c r="HD240" s="412" t="s">
        <v>197</v>
      </c>
      <c r="HE240" s="412" t="s">
        <v>197</v>
      </c>
      <c r="HF240" s="412" t="s">
        <v>197</v>
      </c>
      <c r="HG240" s="412" t="s">
        <v>197</v>
      </c>
      <c r="HH240" s="412" t="s">
        <v>197</v>
      </c>
      <c r="HI240" s="412" t="s">
        <v>197</v>
      </c>
      <c r="HJ240" s="412" t="s">
        <v>197</v>
      </c>
      <c r="HK240" s="412" t="s">
        <v>197</v>
      </c>
      <c r="HL240" s="412" t="s">
        <v>197</v>
      </c>
      <c r="HM240" s="412" t="s">
        <v>197</v>
      </c>
      <c r="HN240" s="412" t="s">
        <v>197</v>
      </c>
      <c r="HO240" s="412" t="s">
        <v>197</v>
      </c>
      <c r="HP240" s="412" t="s">
        <v>197</v>
      </c>
      <c r="HQ240" s="412" t="s">
        <v>197</v>
      </c>
      <c r="HR240" s="412" t="s">
        <v>197</v>
      </c>
      <c r="HS240" s="412" t="s">
        <v>197</v>
      </c>
      <c r="HT240" s="412" t="s">
        <v>197</v>
      </c>
      <c r="HU240" s="411">
        <v>9.5</v>
      </c>
      <c r="HV240" s="411">
        <v>80.2</v>
      </c>
      <c r="HW240" s="411">
        <v>75.7</v>
      </c>
      <c r="HX240" s="412" t="s">
        <v>197</v>
      </c>
      <c r="HY240" s="412" t="s">
        <v>197</v>
      </c>
      <c r="HZ240" s="412" t="s">
        <v>197</v>
      </c>
      <c r="IA240" s="412" t="s">
        <v>197</v>
      </c>
      <c r="IB240" s="412" t="s">
        <v>197</v>
      </c>
      <c r="IC240" s="412" t="s">
        <v>197</v>
      </c>
      <c r="ID240" s="412" t="s">
        <v>197</v>
      </c>
      <c r="IE240" s="412" t="s">
        <v>197</v>
      </c>
      <c r="IF240" s="412" t="s">
        <v>197</v>
      </c>
      <c r="IG240" s="412" t="s">
        <v>197</v>
      </c>
      <c r="IH240" s="411">
        <v>86.1</v>
      </c>
      <c r="II240" s="412" t="s">
        <v>197</v>
      </c>
      <c r="IJ240" s="412" t="s">
        <v>197</v>
      </c>
      <c r="IK240" s="412" t="s">
        <v>197</v>
      </c>
      <c r="IL240" s="412" t="s">
        <v>197</v>
      </c>
      <c r="IM240" s="412" t="s">
        <v>197</v>
      </c>
      <c r="IN240" s="412" t="s">
        <v>197</v>
      </c>
      <c r="IO240" s="412" t="s">
        <v>197</v>
      </c>
      <c r="IP240" s="412" t="s">
        <v>197</v>
      </c>
      <c r="IQ240" s="412" t="s">
        <v>197</v>
      </c>
      <c r="IR240" s="412" t="s">
        <v>197</v>
      </c>
      <c r="IS240" s="412" t="s">
        <v>197</v>
      </c>
      <c r="IT240" s="412" t="s">
        <v>197</v>
      </c>
      <c r="IU240" s="412" t="s">
        <v>197</v>
      </c>
      <c r="IV240" s="412" t="s">
        <v>197</v>
      </c>
      <c r="IW240" s="412" t="s">
        <v>197</v>
      </c>
      <c r="IX240" s="412" t="s">
        <v>197</v>
      </c>
      <c r="IY240" s="412" t="s">
        <v>197</v>
      </c>
      <c r="IZ240" s="412" t="s">
        <v>197</v>
      </c>
      <c r="JA240" s="412" t="s">
        <v>197</v>
      </c>
      <c r="JB240" s="412" t="s">
        <v>197</v>
      </c>
      <c r="JC240" s="412" t="s">
        <v>197</v>
      </c>
      <c r="JD240" s="412" t="s">
        <v>197</v>
      </c>
      <c r="JE240" s="412" t="s">
        <v>197</v>
      </c>
      <c r="JF240" s="49" t="s">
        <v>87</v>
      </c>
      <c r="JG240" s="49" t="s">
        <v>87</v>
      </c>
      <c r="JH240" s="49" t="s">
        <v>87</v>
      </c>
      <c r="JI240" s="49" t="s">
        <v>87</v>
      </c>
      <c r="JJ240" s="49">
        <v>115.6</v>
      </c>
      <c r="JK240" s="49">
        <v>173.7</v>
      </c>
      <c r="JL240" s="49">
        <v>88.4</v>
      </c>
      <c r="JM240" s="49">
        <v>53.9</v>
      </c>
      <c r="JN240" s="49">
        <v>87.1</v>
      </c>
      <c r="JO240" s="49" t="s">
        <v>87</v>
      </c>
    </row>
    <row r="241" spans="1:275">
      <c r="A241" s="45"/>
      <c r="B241" s="46" t="s">
        <v>1957</v>
      </c>
      <c r="C241" s="300" t="s">
        <v>1452</v>
      </c>
      <c r="D241" s="46" t="s">
        <v>116</v>
      </c>
      <c r="E241" s="300" t="s">
        <v>29</v>
      </c>
      <c r="F241" s="47" t="s">
        <v>197</v>
      </c>
      <c r="G241" s="47" t="s">
        <v>197</v>
      </c>
      <c r="H241" s="411">
        <v>99.4</v>
      </c>
      <c r="I241" s="411">
        <v>102.5</v>
      </c>
      <c r="J241" s="411">
        <v>77.8</v>
      </c>
      <c r="K241" s="412" t="s">
        <v>197</v>
      </c>
      <c r="L241" s="412" t="s">
        <v>197</v>
      </c>
      <c r="M241" s="412" t="s">
        <v>197</v>
      </c>
      <c r="N241" s="412" t="s">
        <v>197</v>
      </c>
      <c r="O241" s="412" t="s">
        <v>197</v>
      </c>
      <c r="P241" s="412" t="s">
        <v>197</v>
      </c>
      <c r="Q241" s="412" t="s">
        <v>197</v>
      </c>
      <c r="R241" s="412" t="s">
        <v>197</v>
      </c>
      <c r="S241" s="412" t="s">
        <v>197</v>
      </c>
      <c r="T241" s="412" t="s">
        <v>197</v>
      </c>
      <c r="U241" s="412" t="s">
        <v>197</v>
      </c>
      <c r="V241" s="412" t="s">
        <v>197</v>
      </c>
      <c r="W241" s="412" t="s">
        <v>197</v>
      </c>
      <c r="X241" s="412" t="s">
        <v>197</v>
      </c>
      <c r="Y241" s="412" t="s">
        <v>197</v>
      </c>
      <c r="Z241" s="412" t="s">
        <v>197</v>
      </c>
      <c r="AA241" s="412" t="s">
        <v>197</v>
      </c>
      <c r="AB241" s="412" t="s">
        <v>197</v>
      </c>
      <c r="AC241" s="412" t="s">
        <v>197</v>
      </c>
      <c r="AD241" s="412" t="s">
        <v>197</v>
      </c>
      <c r="AE241" s="412" t="s">
        <v>197</v>
      </c>
      <c r="AF241" s="412" t="s">
        <v>197</v>
      </c>
      <c r="AG241" s="412" t="s">
        <v>197</v>
      </c>
      <c r="AH241" s="412" t="s">
        <v>197</v>
      </c>
      <c r="AI241" s="412" t="s">
        <v>197</v>
      </c>
      <c r="AJ241" s="412" t="s">
        <v>197</v>
      </c>
      <c r="AK241" s="412" t="s">
        <v>197</v>
      </c>
      <c r="AL241" s="412" t="s">
        <v>197</v>
      </c>
      <c r="AM241" s="412" t="s">
        <v>197</v>
      </c>
      <c r="AN241" s="412" t="s">
        <v>197</v>
      </c>
      <c r="AO241" s="412" t="s">
        <v>197</v>
      </c>
      <c r="AP241" s="412" t="s">
        <v>197</v>
      </c>
      <c r="AQ241" s="412" t="s">
        <v>197</v>
      </c>
      <c r="AR241" s="412" t="s">
        <v>197</v>
      </c>
      <c r="AS241" s="412" t="s">
        <v>197</v>
      </c>
      <c r="AT241" s="412" t="s">
        <v>197</v>
      </c>
      <c r="AU241" s="412" t="s">
        <v>197</v>
      </c>
      <c r="AV241" s="412" t="s">
        <v>197</v>
      </c>
      <c r="AW241" s="412" t="s">
        <v>197</v>
      </c>
      <c r="AX241" s="412" t="s">
        <v>197</v>
      </c>
      <c r="AY241" s="412" t="s">
        <v>197</v>
      </c>
      <c r="AZ241" s="411">
        <v>148.4</v>
      </c>
      <c r="BA241" s="411">
        <v>136.6</v>
      </c>
      <c r="BB241" s="411">
        <v>137.1</v>
      </c>
      <c r="BC241" s="411">
        <v>94</v>
      </c>
      <c r="BD241" s="411">
        <v>70.2</v>
      </c>
      <c r="BE241" s="411">
        <v>76</v>
      </c>
      <c r="BF241" s="411">
        <v>100</v>
      </c>
      <c r="BG241" s="411">
        <v>84.9</v>
      </c>
      <c r="BH241" s="411">
        <v>86.1</v>
      </c>
      <c r="BI241" s="412" t="s">
        <v>197</v>
      </c>
      <c r="BJ241" s="412" t="s">
        <v>197</v>
      </c>
      <c r="BK241" s="412" t="s">
        <v>197</v>
      </c>
      <c r="BL241" s="412" t="s">
        <v>197</v>
      </c>
      <c r="BM241" s="412" t="s">
        <v>197</v>
      </c>
      <c r="BN241" s="412" t="s">
        <v>197</v>
      </c>
      <c r="BO241" s="412" t="s">
        <v>197</v>
      </c>
      <c r="BP241" s="412" t="s">
        <v>197</v>
      </c>
      <c r="BQ241" s="412" t="s">
        <v>197</v>
      </c>
      <c r="BR241" s="412" t="s">
        <v>197</v>
      </c>
      <c r="BS241" s="412" t="s">
        <v>197</v>
      </c>
      <c r="BT241" s="412" t="s">
        <v>197</v>
      </c>
      <c r="BU241" s="412" t="s">
        <v>197</v>
      </c>
      <c r="BV241" s="412" t="s">
        <v>197</v>
      </c>
      <c r="BW241" s="412" t="s">
        <v>197</v>
      </c>
      <c r="BX241" s="412" t="s">
        <v>197</v>
      </c>
      <c r="BY241" s="412" t="s">
        <v>197</v>
      </c>
      <c r="BZ241" s="412" t="s">
        <v>197</v>
      </c>
      <c r="CA241" s="412" t="s">
        <v>197</v>
      </c>
      <c r="CB241" s="412" t="s">
        <v>197</v>
      </c>
      <c r="CC241" s="412" t="s">
        <v>197</v>
      </c>
      <c r="CD241" s="412" t="s">
        <v>197</v>
      </c>
      <c r="CE241" s="412" t="s">
        <v>197</v>
      </c>
      <c r="CF241" s="412" t="s">
        <v>197</v>
      </c>
      <c r="CG241" s="412" t="s">
        <v>197</v>
      </c>
      <c r="CH241" s="412" t="s">
        <v>197</v>
      </c>
      <c r="CI241" s="412" t="s">
        <v>197</v>
      </c>
      <c r="CJ241" s="412" t="s">
        <v>197</v>
      </c>
      <c r="CK241" s="412" t="s">
        <v>197</v>
      </c>
      <c r="CL241" s="412" t="s">
        <v>197</v>
      </c>
      <c r="CM241" s="412" t="s">
        <v>197</v>
      </c>
      <c r="CN241" s="412" t="s">
        <v>197</v>
      </c>
      <c r="CO241" s="412" t="s">
        <v>197</v>
      </c>
      <c r="CP241" s="412" t="s">
        <v>197</v>
      </c>
      <c r="CQ241" s="412" t="s">
        <v>197</v>
      </c>
      <c r="CR241" s="412" t="s">
        <v>197</v>
      </c>
      <c r="CS241" s="412" t="s">
        <v>197</v>
      </c>
      <c r="CT241" s="412" t="s">
        <v>197</v>
      </c>
      <c r="CU241" s="412" t="s">
        <v>197</v>
      </c>
      <c r="CV241" s="412" t="s">
        <v>197</v>
      </c>
      <c r="CW241" s="412" t="s">
        <v>197</v>
      </c>
      <c r="CX241" s="412" t="s">
        <v>197</v>
      </c>
      <c r="CY241" s="412" t="s">
        <v>197</v>
      </c>
      <c r="CZ241" s="412" t="s">
        <v>197</v>
      </c>
      <c r="DA241" s="412" t="s">
        <v>197</v>
      </c>
      <c r="DB241" s="412" t="s">
        <v>197</v>
      </c>
      <c r="DC241" s="412" t="s">
        <v>197</v>
      </c>
      <c r="DD241" s="412" t="s">
        <v>197</v>
      </c>
      <c r="DE241" s="412" t="s">
        <v>197</v>
      </c>
      <c r="DF241" s="412" t="s">
        <v>197</v>
      </c>
      <c r="DG241" s="412" t="s">
        <v>197</v>
      </c>
      <c r="DH241" s="412" t="s">
        <v>197</v>
      </c>
      <c r="DI241" s="412" t="s">
        <v>197</v>
      </c>
      <c r="DJ241" s="412" t="s">
        <v>197</v>
      </c>
      <c r="DK241" s="412" t="s">
        <v>197</v>
      </c>
      <c r="DL241" s="412" t="s">
        <v>197</v>
      </c>
      <c r="DM241" s="412" t="s">
        <v>197</v>
      </c>
      <c r="DN241" s="412" t="s">
        <v>197</v>
      </c>
      <c r="DO241" s="412" t="s">
        <v>197</v>
      </c>
      <c r="DP241" s="412" t="s">
        <v>197</v>
      </c>
      <c r="DQ241" s="412" t="s">
        <v>197</v>
      </c>
      <c r="DR241" s="412" t="s">
        <v>197</v>
      </c>
      <c r="DS241" s="412" t="s">
        <v>197</v>
      </c>
      <c r="DT241" s="412" t="s">
        <v>197</v>
      </c>
      <c r="DU241" s="412" t="s">
        <v>197</v>
      </c>
      <c r="DV241" s="412" t="s">
        <v>197</v>
      </c>
      <c r="DW241" s="412" t="s">
        <v>197</v>
      </c>
      <c r="DX241" s="412" t="s">
        <v>197</v>
      </c>
      <c r="DY241" s="412" t="s">
        <v>197</v>
      </c>
      <c r="DZ241" s="412" t="s">
        <v>197</v>
      </c>
      <c r="EA241" s="412" t="s">
        <v>197</v>
      </c>
      <c r="EB241" s="412" t="s">
        <v>197</v>
      </c>
      <c r="EC241" s="412" t="s">
        <v>197</v>
      </c>
      <c r="ED241" s="412" t="s">
        <v>197</v>
      </c>
      <c r="EE241" s="412" t="s">
        <v>197</v>
      </c>
      <c r="EF241" s="412" t="s">
        <v>197</v>
      </c>
      <c r="EG241" s="412" t="s">
        <v>197</v>
      </c>
      <c r="EH241" s="412" t="s">
        <v>197</v>
      </c>
      <c r="EI241" s="412" t="s">
        <v>197</v>
      </c>
      <c r="EJ241" s="412" t="s">
        <v>197</v>
      </c>
      <c r="EK241" s="412" t="s">
        <v>197</v>
      </c>
      <c r="EL241" s="412" t="s">
        <v>197</v>
      </c>
      <c r="EM241" s="412" t="s">
        <v>197</v>
      </c>
      <c r="EN241" s="412" t="s">
        <v>197</v>
      </c>
      <c r="EO241" s="412" t="s">
        <v>197</v>
      </c>
      <c r="EP241" s="412" t="s">
        <v>197</v>
      </c>
      <c r="EQ241" s="412" t="s">
        <v>197</v>
      </c>
      <c r="ER241" s="412" t="s">
        <v>197</v>
      </c>
      <c r="ES241" s="412" t="s">
        <v>197</v>
      </c>
      <c r="ET241" s="411">
        <v>156.4</v>
      </c>
      <c r="EU241" s="412" t="s">
        <v>197</v>
      </c>
      <c r="EV241" s="411">
        <v>63.1</v>
      </c>
      <c r="EW241" s="411">
        <v>70.2</v>
      </c>
      <c r="EX241" s="411">
        <v>67.900000000000006</v>
      </c>
      <c r="EY241" s="412" t="s">
        <v>197</v>
      </c>
      <c r="EZ241" s="412" t="s">
        <v>197</v>
      </c>
      <c r="FA241" s="412" t="s">
        <v>197</v>
      </c>
      <c r="FB241" s="412" t="s">
        <v>197</v>
      </c>
      <c r="FC241" s="412" t="s">
        <v>197</v>
      </c>
      <c r="FD241" s="412" t="s">
        <v>197</v>
      </c>
      <c r="FE241" s="412" t="s">
        <v>197</v>
      </c>
      <c r="FF241" s="412" t="s">
        <v>197</v>
      </c>
      <c r="FG241" s="412" t="s">
        <v>197</v>
      </c>
      <c r="FH241" s="412" t="s">
        <v>197</v>
      </c>
      <c r="FI241" s="412" t="s">
        <v>197</v>
      </c>
      <c r="FJ241" s="412" t="s">
        <v>197</v>
      </c>
      <c r="FK241" s="412" t="s">
        <v>197</v>
      </c>
      <c r="FL241" s="412" t="s">
        <v>197</v>
      </c>
      <c r="FM241" s="412" t="s">
        <v>197</v>
      </c>
      <c r="FN241" s="412" t="s">
        <v>197</v>
      </c>
      <c r="FO241" s="412" t="s">
        <v>197</v>
      </c>
      <c r="FP241" s="412" t="s">
        <v>197</v>
      </c>
      <c r="FQ241" s="412" t="s">
        <v>197</v>
      </c>
      <c r="FR241" s="412" t="s">
        <v>197</v>
      </c>
      <c r="FS241" s="412" t="s">
        <v>197</v>
      </c>
      <c r="FT241" s="412" t="s">
        <v>197</v>
      </c>
      <c r="FU241" s="412" t="s">
        <v>197</v>
      </c>
      <c r="FV241" s="412" t="s">
        <v>197</v>
      </c>
      <c r="FW241" s="412" t="s">
        <v>197</v>
      </c>
      <c r="FX241" s="411">
        <v>69.5</v>
      </c>
      <c r="FY241" s="411">
        <v>107.1</v>
      </c>
      <c r="FZ241" s="411">
        <v>106.7</v>
      </c>
      <c r="GA241" s="411">
        <v>82.9</v>
      </c>
      <c r="GB241" s="411">
        <v>77.2</v>
      </c>
      <c r="GC241" s="411">
        <v>78.3</v>
      </c>
      <c r="GD241" s="412" t="s">
        <v>197</v>
      </c>
      <c r="GE241" s="412" t="s">
        <v>197</v>
      </c>
      <c r="GF241" s="412" t="s">
        <v>197</v>
      </c>
      <c r="GG241" s="412" t="s">
        <v>197</v>
      </c>
      <c r="GH241" s="412" t="s">
        <v>197</v>
      </c>
      <c r="GI241" s="412" t="s">
        <v>197</v>
      </c>
      <c r="GJ241" s="412" t="s">
        <v>197</v>
      </c>
      <c r="GK241" s="412" t="s">
        <v>197</v>
      </c>
      <c r="GL241" s="412" t="s">
        <v>197</v>
      </c>
      <c r="GM241" s="412" t="s">
        <v>197</v>
      </c>
      <c r="GN241" s="412" t="s">
        <v>197</v>
      </c>
      <c r="GO241" s="412" t="s">
        <v>197</v>
      </c>
      <c r="GP241" s="412" t="s">
        <v>197</v>
      </c>
      <c r="GQ241" s="412" t="s">
        <v>197</v>
      </c>
      <c r="GR241" s="412" t="s">
        <v>197</v>
      </c>
      <c r="GS241" s="412" t="s">
        <v>197</v>
      </c>
      <c r="GT241" s="412" t="s">
        <v>197</v>
      </c>
      <c r="GU241" s="412" t="s">
        <v>197</v>
      </c>
      <c r="GV241" s="412" t="s">
        <v>197</v>
      </c>
      <c r="GW241" s="412" t="s">
        <v>197</v>
      </c>
      <c r="GX241" s="412" t="s">
        <v>197</v>
      </c>
      <c r="GY241" s="412" t="s">
        <v>197</v>
      </c>
      <c r="GZ241" s="412" t="s">
        <v>197</v>
      </c>
      <c r="HA241" s="412" t="s">
        <v>197</v>
      </c>
      <c r="HB241" s="412" t="s">
        <v>197</v>
      </c>
      <c r="HC241" s="412" t="s">
        <v>197</v>
      </c>
      <c r="HD241" s="412" t="s">
        <v>197</v>
      </c>
      <c r="HE241" s="412" t="s">
        <v>197</v>
      </c>
      <c r="HF241" s="412" t="s">
        <v>197</v>
      </c>
      <c r="HG241" s="412" t="s">
        <v>197</v>
      </c>
      <c r="HH241" s="412" t="s">
        <v>197</v>
      </c>
      <c r="HI241" s="412" t="s">
        <v>197</v>
      </c>
      <c r="HJ241" s="412" t="s">
        <v>197</v>
      </c>
      <c r="HK241" s="412" t="s">
        <v>197</v>
      </c>
      <c r="HL241" s="412" t="s">
        <v>197</v>
      </c>
      <c r="HM241" s="412" t="s">
        <v>197</v>
      </c>
      <c r="HN241" s="412" t="s">
        <v>197</v>
      </c>
      <c r="HO241" s="412" t="s">
        <v>197</v>
      </c>
      <c r="HP241" s="412" t="s">
        <v>197</v>
      </c>
      <c r="HQ241" s="412" t="s">
        <v>197</v>
      </c>
      <c r="HR241" s="412" t="s">
        <v>197</v>
      </c>
      <c r="HS241" s="412" t="s">
        <v>197</v>
      </c>
      <c r="HT241" s="412" t="s">
        <v>197</v>
      </c>
      <c r="HU241" s="411">
        <v>7.7</v>
      </c>
      <c r="HV241" s="411">
        <v>78.7</v>
      </c>
      <c r="HW241" s="411">
        <v>74.099999999999994</v>
      </c>
      <c r="HX241" s="412" t="s">
        <v>197</v>
      </c>
      <c r="HY241" s="412" t="s">
        <v>197</v>
      </c>
      <c r="HZ241" s="412" t="s">
        <v>197</v>
      </c>
      <c r="IA241" s="412" t="s">
        <v>197</v>
      </c>
      <c r="IB241" s="412" t="s">
        <v>197</v>
      </c>
      <c r="IC241" s="412" t="s">
        <v>197</v>
      </c>
      <c r="ID241" s="411">
        <v>83.3</v>
      </c>
      <c r="IE241" s="412" t="s">
        <v>197</v>
      </c>
      <c r="IF241" s="412" t="s">
        <v>197</v>
      </c>
      <c r="IG241" s="412" t="s">
        <v>197</v>
      </c>
      <c r="IH241" s="411">
        <v>60.5</v>
      </c>
      <c r="II241" s="412" t="s">
        <v>197</v>
      </c>
      <c r="IJ241" s="412" t="s">
        <v>197</v>
      </c>
      <c r="IK241" s="412" t="s">
        <v>197</v>
      </c>
      <c r="IL241" s="412" t="s">
        <v>197</v>
      </c>
      <c r="IM241" s="412" t="s">
        <v>197</v>
      </c>
      <c r="IN241" s="412" t="s">
        <v>197</v>
      </c>
      <c r="IO241" s="412" t="s">
        <v>197</v>
      </c>
      <c r="IP241" s="412" t="s">
        <v>197</v>
      </c>
      <c r="IQ241" s="412" t="s">
        <v>197</v>
      </c>
      <c r="IR241" s="412" t="s">
        <v>197</v>
      </c>
      <c r="IS241" s="412" t="s">
        <v>197</v>
      </c>
      <c r="IT241" s="412" t="s">
        <v>197</v>
      </c>
      <c r="IU241" s="412" t="s">
        <v>197</v>
      </c>
      <c r="IV241" s="412" t="s">
        <v>197</v>
      </c>
      <c r="IW241" s="412" t="s">
        <v>197</v>
      </c>
      <c r="IX241" s="412" t="s">
        <v>197</v>
      </c>
      <c r="IY241" s="412" t="s">
        <v>197</v>
      </c>
      <c r="IZ241" s="412" t="s">
        <v>197</v>
      </c>
      <c r="JA241" s="412" t="s">
        <v>197</v>
      </c>
      <c r="JB241" s="412" t="s">
        <v>197</v>
      </c>
      <c r="JC241" s="412" t="s">
        <v>197</v>
      </c>
      <c r="JD241" s="412" t="s">
        <v>197</v>
      </c>
      <c r="JE241" s="412" t="s">
        <v>197</v>
      </c>
      <c r="JF241" s="49" t="s">
        <v>87</v>
      </c>
      <c r="JG241" s="49" t="s">
        <v>87</v>
      </c>
      <c r="JH241" s="49" t="s">
        <v>87</v>
      </c>
      <c r="JI241" s="49" t="s">
        <v>87</v>
      </c>
      <c r="JJ241" s="49">
        <v>92.5</v>
      </c>
      <c r="JK241" s="49">
        <v>70.599999999999994</v>
      </c>
      <c r="JL241" s="49">
        <v>107.2</v>
      </c>
      <c r="JM241" s="49">
        <v>39.1</v>
      </c>
      <c r="JN241" s="49">
        <v>65.2</v>
      </c>
      <c r="JO241" s="49">
        <v>327.9</v>
      </c>
    </row>
    <row r="242" spans="1:275">
      <c r="A242" s="45"/>
      <c r="B242" s="46" t="s">
        <v>1958</v>
      </c>
      <c r="C242" s="300" t="s">
        <v>1453</v>
      </c>
      <c r="D242" s="46" t="s">
        <v>116</v>
      </c>
      <c r="E242" s="300" t="s">
        <v>29</v>
      </c>
      <c r="F242" s="47" t="s">
        <v>197</v>
      </c>
      <c r="G242" s="47" t="s">
        <v>197</v>
      </c>
      <c r="H242" s="411">
        <v>65.099999999999994</v>
      </c>
      <c r="I242" s="411">
        <v>80.7</v>
      </c>
      <c r="J242" s="411">
        <v>132.19999999999999</v>
      </c>
      <c r="K242" s="412" t="s">
        <v>197</v>
      </c>
      <c r="L242" s="412" t="s">
        <v>197</v>
      </c>
      <c r="M242" s="412" t="s">
        <v>197</v>
      </c>
      <c r="N242" s="412" t="s">
        <v>197</v>
      </c>
      <c r="O242" s="412" t="s">
        <v>197</v>
      </c>
      <c r="P242" s="412" t="s">
        <v>197</v>
      </c>
      <c r="Q242" s="412" t="s">
        <v>197</v>
      </c>
      <c r="R242" s="412" t="s">
        <v>197</v>
      </c>
      <c r="S242" s="412" t="s">
        <v>197</v>
      </c>
      <c r="T242" s="412" t="s">
        <v>197</v>
      </c>
      <c r="U242" s="412" t="s">
        <v>197</v>
      </c>
      <c r="V242" s="412" t="s">
        <v>197</v>
      </c>
      <c r="W242" s="412" t="s">
        <v>197</v>
      </c>
      <c r="X242" s="412" t="s">
        <v>197</v>
      </c>
      <c r="Y242" s="412" t="s">
        <v>197</v>
      </c>
      <c r="Z242" s="412" t="s">
        <v>197</v>
      </c>
      <c r="AA242" s="412" t="s">
        <v>197</v>
      </c>
      <c r="AB242" s="412" t="s">
        <v>197</v>
      </c>
      <c r="AC242" s="412" t="s">
        <v>197</v>
      </c>
      <c r="AD242" s="412" t="s">
        <v>197</v>
      </c>
      <c r="AE242" s="412" t="s">
        <v>197</v>
      </c>
      <c r="AF242" s="412" t="s">
        <v>197</v>
      </c>
      <c r="AG242" s="412" t="s">
        <v>197</v>
      </c>
      <c r="AH242" s="412" t="s">
        <v>197</v>
      </c>
      <c r="AI242" s="412" t="s">
        <v>197</v>
      </c>
      <c r="AJ242" s="412" t="s">
        <v>197</v>
      </c>
      <c r="AK242" s="412" t="s">
        <v>197</v>
      </c>
      <c r="AL242" s="412" t="s">
        <v>197</v>
      </c>
      <c r="AM242" s="412" t="s">
        <v>197</v>
      </c>
      <c r="AN242" s="412" t="s">
        <v>197</v>
      </c>
      <c r="AO242" s="412" t="s">
        <v>197</v>
      </c>
      <c r="AP242" s="412" t="s">
        <v>197</v>
      </c>
      <c r="AQ242" s="412" t="s">
        <v>197</v>
      </c>
      <c r="AR242" s="412" t="s">
        <v>197</v>
      </c>
      <c r="AS242" s="412" t="s">
        <v>197</v>
      </c>
      <c r="AT242" s="412" t="s">
        <v>197</v>
      </c>
      <c r="AU242" s="412" t="s">
        <v>197</v>
      </c>
      <c r="AV242" s="412" t="s">
        <v>197</v>
      </c>
      <c r="AW242" s="412" t="s">
        <v>197</v>
      </c>
      <c r="AX242" s="412" t="s">
        <v>197</v>
      </c>
      <c r="AY242" s="412" t="s">
        <v>197</v>
      </c>
      <c r="AZ242" s="411">
        <v>31.8</v>
      </c>
      <c r="BA242" s="411">
        <v>68.8</v>
      </c>
      <c r="BB242" s="411">
        <v>67.099999999999994</v>
      </c>
      <c r="BC242" s="411">
        <v>47.1</v>
      </c>
      <c r="BD242" s="411">
        <v>85.3</v>
      </c>
      <c r="BE242" s="411">
        <v>75.900000000000006</v>
      </c>
      <c r="BF242" s="411">
        <v>58.7</v>
      </c>
      <c r="BG242" s="411">
        <v>48.7</v>
      </c>
      <c r="BH242" s="411">
        <v>49.5</v>
      </c>
      <c r="BI242" s="412" t="s">
        <v>197</v>
      </c>
      <c r="BJ242" s="412" t="s">
        <v>197</v>
      </c>
      <c r="BK242" s="412" t="s">
        <v>197</v>
      </c>
      <c r="BL242" s="412" t="s">
        <v>197</v>
      </c>
      <c r="BM242" s="412" t="s">
        <v>197</v>
      </c>
      <c r="BN242" s="412" t="s">
        <v>197</v>
      </c>
      <c r="BO242" s="412" t="s">
        <v>197</v>
      </c>
      <c r="BP242" s="412" t="s">
        <v>197</v>
      </c>
      <c r="BQ242" s="412" t="s">
        <v>197</v>
      </c>
      <c r="BR242" s="412" t="s">
        <v>197</v>
      </c>
      <c r="BS242" s="412" t="s">
        <v>197</v>
      </c>
      <c r="BT242" s="412" t="s">
        <v>197</v>
      </c>
      <c r="BU242" s="412" t="s">
        <v>197</v>
      </c>
      <c r="BV242" s="412" t="s">
        <v>197</v>
      </c>
      <c r="BW242" s="412" t="s">
        <v>197</v>
      </c>
      <c r="BX242" s="412" t="s">
        <v>197</v>
      </c>
      <c r="BY242" s="412" t="s">
        <v>197</v>
      </c>
      <c r="BZ242" s="412" t="s">
        <v>197</v>
      </c>
      <c r="CA242" s="412" t="s">
        <v>197</v>
      </c>
      <c r="CB242" s="412" t="s">
        <v>197</v>
      </c>
      <c r="CC242" s="412" t="s">
        <v>197</v>
      </c>
      <c r="CD242" s="412" t="s">
        <v>197</v>
      </c>
      <c r="CE242" s="412" t="s">
        <v>197</v>
      </c>
      <c r="CF242" s="412" t="s">
        <v>197</v>
      </c>
      <c r="CG242" s="412" t="s">
        <v>197</v>
      </c>
      <c r="CH242" s="412" t="s">
        <v>197</v>
      </c>
      <c r="CI242" s="412" t="s">
        <v>197</v>
      </c>
      <c r="CJ242" s="412" t="s">
        <v>197</v>
      </c>
      <c r="CK242" s="412" t="s">
        <v>197</v>
      </c>
      <c r="CL242" s="412" t="s">
        <v>197</v>
      </c>
      <c r="CM242" s="412" t="s">
        <v>197</v>
      </c>
      <c r="CN242" s="412" t="s">
        <v>197</v>
      </c>
      <c r="CO242" s="412" t="s">
        <v>197</v>
      </c>
      <c r="CP242" s="412" t="s">
        <v>197</v>
      </c>
      <c r="CQ242" s="412" t="s">
        <v>197</v>
      </c>
      <c r="CR242" s="412" t="s">
        <v>197</v>
      </c>
      <c r="CS242" s="412" t="s">
        <v>197</v>
      </c>
      <c r="CT242" s="412" t="s">
        <v>197</v>
      </c>
      <c r="CU242" s="412" t="s">
        <v>197</v>
      </c>
      <c r="CV242" s="412" t="s">
        <v>197</v>
      </c>
      <c r="CW242" s="412" t="s">
        <v>197</v>
      </c>
      <c r="CX242" s="412" t="s">
        <v>197</v>
      </c>
      <c r="CY242" s="412" t="s">
        <v>197</v>
      </c>
      <c r="CZ242" s="412" t="s">
        <v>197</v>
      </c>
      <c r="DA242" s="412" t="s">
        <v>197</v>
      </c>
      <c r="DB242" s="412" t="s">
        <v>197</v>
      </c>
      <c r="DC242" s="412" t="s">
        <v>197</v>
      </c>
      <c r="DD242" s="412" t="s">
        <v>197</v>
      </c>
      <c r="DE242" s="412" t="s">
        <v>197</v>
      </c>
      <c r="DF242" s="412" t="s">
        <v>197</v>
      </c>
      <c r="DG242" s="412" t="s">
        <v>197</v>
      </c>
      <c r="DH242" s="412" t="s">
        <v>197</v>
      </c>
      <c r="DI242" s="412" t="s">
        <v>197</v>
      </c>
      <c r="DJ242" s="412" t="s">
        <v>197</v>
      </c>
      <c r="DK242" s="412" t="s">
        <v>197</v>
      </c>
      <c r="DL242" s="412" t="s">
        <v>197</v>
      </c>
      <c r="DM242" s="412" t="s">
        <v>197</v>
      </c>
      <c r="DN242" s="412" t="s">
        <v>197</v>
      </c>
      <c r="DO242" s="412" t="s">
        <v>197</v>
      </c>
      <c r="DP242" s="412" t="s">
        <v>197</v>
      </c>
      <c r="DQ242" s="412" t="s">
        <v>197</v>
      </c>
      <c r="DR242" s="412" t="s">
        <v>197</v>
      </c>
      <c r="DS242" s="412" t="s">
        <v>197</v>
      </c>
      <c r="DT242" s="412" t="s">
        <v>197</v>
      </c>
      <c r="DU242" s="412" t="s">
        <v>197</v>
      </c>
      <c r="DV242" s="412" t="s">
        <v>197</v>
      </c>
      <c r="DW242" s="412" t="s">
        <v>197</v>
      </c>
      <c r="DX242" s="412" t="s">
        <v>197</v>
      </c>
      <c r="DY242" s="412" t="s">
        <v>197</v>
      </c>
      <c r="DZ242" s="412" t="s">
        <v>197</v>
      </c>
      <c r="EA242" s="412" t="s">
        <v>197</v>
      </c>
      <c r="EB242" s="412" t="s">
        <v>197</v>
      </c>
      <c r="EC242" s="412" t="s">
        <v>197</v>
      </c>
      <c r="ED242" s="412" t="s">
        <v>197</v>
      </c>
      <c r="EE242" s="412" t="s">
        <v>197</v>
      </c>
      <c r="EF242" s="412" t="s">
        <v>197</v>
      </c>
      <c r="EG242" s="412" t="s">
        <v>197</v>
      </c>
      <c r="EH242" s="412" t="s">
        <v>197</v>
      </c>
      <c r="EI242" s="412" t="s">
        <v>197</v>
      </c>
      <c r="EJ242" s="412" t="s">
        <v>197</v>
      </c>
      <c r="EK242" s="412" t="s">
        <v>197</v>
      </c>
      <c r="EL242" s="412" t="s">
        <v>197</v>
      </c>
      <c r="EM242" s="412" t="s">
        <v>197</v>
      </c>
      <c r="EN242" s="412" t="s">
        <v>197</v>
      </c>
      <c r="EO242" s="412" t="s">
        <v>197</v>
      </c>
      <c r="EP242" s="412" t="s">
        <v>197</v>
      </c>
      <c r="EQ242" s="412" t="s">
        <v>197</v>
      </c>
      <c r="ER242" s="412" t="s">
        <v>197</v>
      </c>
      <c r="ES242" s="412" t="s">
        <v>197</v>
      </c>
      <c r="ET242" s="412" t="s">
        <v>197</v>
      </c>
      <c r="EU242" s="412" t="s">
        <v>197</v>
      </c>
      <c r="EV242" s="411">
        <v>27.4</v>
      </c>
      <c r="EW242" s="411">
        <v>81.2</v>
      </c>
      <c r="EX242" s="411">
        <v>63.5</v>
      </c>
      <c r="EY242" s="412" t="s">
        <v>197</v>
      </c>
      <c r="EZ242" s="412" t="s">
        <v>197</v>
      </c>
      <c r="FA242" s="412" t="s">
        <v>197</v>
      </c>
      <c r="FB242" s="412" t="s">
        <v>197</v>
      </c>
      <c r="FC242" s="412" t="s">
        <v>197</v>
      </c>
      <c r="FD242" s="412" t="s">
        <v>197</v>
      </c>
      <c r="FE242" s="412" t="s">
        <v>197</v>
      </c>
      <c r="FF242" s="412" t="s">
        <v>197</v>
      </c>
      <c r="FG242" s="412" t="s">
        <v>197</v>
      </c>
      <c r="FH242" s="412" t="s">
        <v>197</v>
      </c>
      <c r="FI242" s="412" t="s">
        <v>197</v>
      </c>
      <c r="FJ242" s="412" t="s">
        <v>197</v>
      </c>
      <c r="FK242" s="412" t="s">
        <v>197</v>
      </c>
      <c r="FL242" s="412" t="s">
        <v>197</v>
      </c>
      <c r="FM242" s="411">
        <v>9.1</v>
      </c>
      <c r="FN242" s="411">
        <v>38.700000000000003</v>
      </c>
      <c r="FO242" s="411">
        <v>21.4</v>
      </c>
      <c r="FP242" s="412" t="s">
        <v>197</v>
      </c>
      <c r="FQ242" s="412" t="s">
        <v>197</v>
      </c>
      <c r="FR242" s="412" t="s">
        <v>197</v>
      </c>
      <c r="FS242" s="412" t="s">
        <v>197</v>
      </c>
      <c r="FT242" s="412" t="s">
        <v>197</v>
      </c>
      <c r="FU242" s="412" t="s">
        <v>197</v>
      </c>
      <c r="FV242" s="412" t="s">
        <v>197</v>
      </c>
      <c r="FW242" s="412" t="s">
        <v>197</v>
      </c>
      <c r="FX242" s="412" t="s">
        <v>197</v>
      </c>
      <c r="FY242" s="412" t="s">
        <v>197</v>
      </c>
      <c r="FZ242" s="412" t="s">
        <v>197</v>
      </c>
      <c r="GA242" s="411">
        <v>31.1</v>
      </c>
      <c r="GB242" s="411">
        <v>73</v>
      </c>
      <c r="GC242" s="411">
        <v>64.8</v>
      </c>
      <c r="GD242" s="412" t="s">
        <v>197</v>
      </c>
      <c r="GE242" s="412" t="s">
        <v>197</v>
      </c>
      <c r="GF242" s="412" t="s">
        <v>197</v>
      </c>
      <c r="GG242" s="412" t="s">
        <v>197</v>
      </c>
      <c r="GH242" s="412" t="s">
        <v>197</v>
      </c>
      <c r="GI242" s="412" t="s">
        <v>197</v>
      </c>
      <c r="GJ242" s="412" t="s">
        <v>197</v>
      </c>
      <c r="GK242" s="412" t="s">
        <v>197</v>
      </c>
      <c r="GL242" s="412" t="s">
        <v>197</v>
      </c>
      <c r="GM242" s="412" t="s">
        <v>197</v>
      </c>
      <c r="GN242" s="412" t="s">
        <v>197</v>
      </c>
      <c r="GO242" s="412" t="s">
        <v>197</v>
      </c>
      <c r="GP242" s="412" t="s">
        <v>197</v>
      </c>
      <c r="GQ242" s="412" t="s">
        <v>197</v>
      </c>
      <c r="GR242" s="412" t="s">
        <v>197</v>
      </c>
      <c r="GS242" s="412" t="s">
        <v>197</v>
      </c>
      <c r="GT242" s="412" t="s">
        <v>197</v>
      </c>
      <c r="GU242" s="412" t="s">
        <v>197</v>
      </c>
      <c r="GV242" s="412" t="s">
        <v>197</v>
      </c>
      <c r="GW242" s="412" t="s">
        <v>197</v>
      </c>
      <c r="GX242" s="412" t="s">
        <v>197</v>
      </c>
      <c r="GY242" s="412" t="s">
        <v>197</v>
      </c>
      <c r="GZ242" s="412" t="s">
        <v>197</v>
      </c>
      <c r="HA242" s="412" t="s">
        <v>197</v>
      </c>
      <c r="HB242" s="412" t="s">
        <v>197</v>
      </c>
      <c r="HC242" s="412" t="s">
        <v>197</v>
      </c>
      <c r="HD242" s="412" t="s">
        <v>197</v>
      </c>
      <c r="HE242" s="412" t="s">
        <v>197</v>
      </c>
      <c r="HF242" s="412" t="s">
        <v>197</v>
      </c>
      <c r="HG242" s="412" t="s">
        <v>197</v>
      </c>
      <c r="HH242" s="412" t="s">
        <v>197</v>
      </c>
      <c r="HI242" s="412" t="s">
        <v>197</v>
      </c>
      <c r="HJ242" s="412" t="s">
        <v>197</v>
      </c>
      <c r="HK242" s="412" t="s">
        <v>197</v>
      </c>
      <c r="HL242" s="412" t="s">
        <v>197</v>
      </c>
      <c r="HM242" s="412" t="s">
        <v>197</v>
      </c>
      <c r="HN242" s="412" t="s">
        <v>197</v>
      </c>
      <c r="HO242" s="412" t="s">
        <v>197</v>
      </c>
      <c r="HP242" s="412" t="s">
        <v>197</v>
      </c>
      <c r="HQ242" s="412" t="s">
        <v>197</v>
      </c>
      <c r="HR242" s="412" t="s">
        <v>197</v>
      </c>
      <c r="HS242" s="412" t="s">
        <v>197</v>
      </c>
      <c r="HT242" s="412" t="s">
        <v>197</v>
      </c>
      <c r="HU242" s="411">
        <v>153.5</v>
      </c>
      <c r="HV242" s="411">
        <v>93.2</v>
      </c>
      <c r="HW242" s="411">
        <v>97.3</v>
      </c>
      <c r="HX242" s="412" t="s">
        <v>197</v>
      </c>
      <c r="HY242" s="412" t="s">
        <v>197</v>
      </c>
      <c r="HZ242" s="412" t="s">
        <v>197</v>
      </c>
      <c r="IA242" s="412" t="s">
        <v>197</v>
      </c>
      <c r="IB242" s="412" t="s">
        <v>197</v>
      </c>
      <c r="IC242" s="412" t="s">
        <v>197</v>
      </c>
      <c r="ID242" s="411">
        <v>141.4</v>
      </c>
      <c r="IE242" s="412" t="s">
        <v>197</v>
      </c>
      <c r="IF242" s="412" t="s">
        <v>197</v>
      </c>
      <c r="IG242" s="412" t="s">
        <v>197</v>
      </c>
      <c r="IH242" s="411">
        <v>108</v>
      </c>
      <c r="II242" s="412" t="s">
        <v>197</v>
      </c>
      <c r="IJ242" s="412" t="s">
        <v>197</v>
      </c>
      <c r="IK242" s="412" t="s">
        <v>197</v>
      </c>
      <c r="IL242" s="412" t="s">
        <v>197</v>
      </c>
      <c r="IM242" s="412" t="s">
        <v>197</v>
      </c>
      <c r="IN242" s="412" t="s">
        <v>197</v>
      </c>
      <c r="IO242" s="412" t="s">
        <v>197</v>
      </c>
      <c r="IP242" s="412" t="s">
        <v>197</v>
      </c>
      <c r="IQ242" s="412" t="s">
        <v>197</v>
      </c>
      <c r="IR242" s="412" t="s">
        <v>197</v>
      </c>
      <c r="IS242" s="412" t="s">
        <v>197</v>
      </c>
      <c r="IT242" s="412" t="s">
        <v>197</v>
      </c>
      <c r="IU242" s="412" t="s">
        <v>197</v>
      </c>
      <c r="IV242" s="412" t="s">
        <v>197</v>
      </c>
      <c r="IW242" s="412" t="s">
        <v>197</v>
      </c>
      <c r="IX242" s="412" t="s">
        <v>197</v>
      </c>
      <c r="IY242" s="412" t="s">
        <v>197</v>
      </c>
      <c r="IZ242" s="412" t="s">
        <v>197</v>
      </c>
      <c r="JA242" s="412" t="s">
        <v>197</v>
      </c>
      <c r="JB242" s="412" t="s">
        <v>197</v>
      </c>
      <c r="JC242" s="412" t="s">
        <v>197</v>
      </c>
      <c r="JD242" s="412" t="s">
        <v>197</v>
      </c>
      <c r="JE242" s="412" t="s">
        <v>197</v>
      </c>
      <c r="JF242" s="49" t="s">
        <v>87</v>
      </c>
      <c r="JG242" s="49" t="s">
        <v>87</v>
      </c>
      <c r="JH242" s="49" t="s">
        <v>87</v>
      </c>
      <c r="JI242" s="49" t="s">
        <v>87</v>
      </c>
      <c r="JJ242" s="49">
        <v>108.7</v>
      </c>
      <c r="JK242" s="49">
        <v>133.6</v>
      </c>
      <c r="JL242" s="49">
        <v>63.4</v>
      </c>
      <c r="JM242" s="49">
        <v>148.4</v>
      </c>
      <c r="JN242" s="49">
        <v>161</v>
      </c>
      <c r="JO242" s="49" t="s">
        <v>87</v>
      </c>
    </row>
    <row r="243" spans="1:275">
      <c r="A243" s="45"/>
      <c r="B243" s="46" t="s">
        <v>1959</v>
      </c>
      <c r="C243" s="300" t="s">
        <v>1454</v>
      </c>
      <c r="D243" s="46" t="s">
        <v>117</v>
      </c>
      <c r="E243" s="300" t="s">
        <v>30</v>
      </c>
      <c r="F243" s="47" t="s">
        <v>197</v>
      </c>
      <c r="G243" s="47" t="s">
        <v>197</v>
      </c>
      <c r="H243" s="411">
        <v>128.30000000000001</v>
      </c>
      <c r="I243" s="411">
        <v>129.4</v>
      </c>
      <c r="J243" s="411">
        <v>135.30000000000001</v>
      </c>
      <c r="K243" s="411">
        <v>188.4</v>
      </c>
      <c r="L243" s="411">
        <v>126.3</v>
      </c>
      <c r="M243" s="411">
        <v>108.7</v>
      </c>
      <c r="N243" s="411">
        <v>125.2</v>
      </c>
      <c r="O243" s="411">
        <v>188.2</v>
      </c>
      <c r="P243" s="411">
        <v>98.1</v>
      </c>
      <c r="Q243" s="411">
        <v>141.80000000000001</v>
      </c>
      <c r="R243" s="411">
        <v>102.7</v>
      </c>
      <c r="S243" s="411">
        <v>113.6</v>
      </c>
      <c r="T243" s="411">
        <v>106.9</v>
      </c>
      <c r="U243" s="411">
        <v>97</v>
      </c>
      <c r="V243" s="411">
        <v>128.4</v>
      </c>
      <c r="W243" s="411">
        <v>177.6</v>
      </c>
      <c r="X243" s="411">
        <v>281.5</v>
      </c>
      <c r="Y243" s="411">
        <v>153.5</v>
      </c>
      <c r="Z243" s="411">
        <v>96.8</v>
      </c>
      <c r="AA243" s="411">
        <v>158.69999999999999</v>
      </c>
      <c r="AB243" s="411">
        <v>95.7</v>
      </c>
      <c r="AC243" s="411">
        <v>53.2</v>
      </c>
      <c r="AD243" s="411">
        <v>33.4</v>
      </c>
      <c r="AE243" s="411">
        <v>104.7</v>
      </c>
      <c r="AF243" s="411">
        <v>102.3</v>
      </c>
      <c r="AG243" s="411">
        <v>249.2</v>
      </c>
      <c r="AH243" s="411">
        <v>121.6</v>
      </c>
      <c r="AI243" s="411">
        <v>300.5</v>
      </c>
      <c r="AJ243" s="411">
        <v>137.9</v>
      </c>
      <c r="AK243" s="411">
        <v>72.8</v>
      </c>
      <c r="AL243" s="412" t="s">
        <v>197</v>
      </c>
      <c r="AM243" s="411">
        <v>167.6</v>
      </c>
      <c r="AN243" s="411">
        <v>185.9</v>
      </c>
      <c r="AO243" s="411">
        <v>162</v>
      </c>
      <c r="AP243" s="411">
        <v>162.19999999999999</v>
      </c>
      <c r="AQ243" s="411">
        <v>112.3</v>
      </c>
      <c r="AR243" s="411">
        <v>96.9</v>
      </c>
      <c r="AS243" s="412" t="s">
        <v>197</v>
      </c>
      <c r="AT243" s="411">
        <v>122.8</v>
      </c>
      <c r="AU243" s="412" t="s">
        <v>197</v>
      </c>
      <c r="AV243" s="411">
        <v>110.6</v>
      </c>
      <c r="AW243" s="412" t="s">
        <v>197</v>
      </c>
      <c r="AX243" s="411">
        <v>54.6</v>
      </c>
      <c r="AY243" s="411">
        <v>40.799999999999997</v>
      </c>
      <c r="AZ243" s="411">
        <v>146.69999999999999</v>
      </c>
      <c r="BA243" s="411">
        <v>115.8</v>
      </c>
      <c r="BB243" s="411">
        <v>117.2</v>
      </c>
      <c r="BC243" s="411">
        <v>132.5</v>
      </c>
      <c r="BD243" s="411">
        <v>96.4</v>
      </c>
      <c r="BE243" s="411">
        <v>104.5</v>
      </c>
      <c r="BF243" s="411">
        <v>143.69999999999999</v>
      </c>
      <c r="BG243" s="411">
        <v>104.9</v>
      </c>
      <c r="BH243" s="411">
        <v>107.7</v>
      </c>
      <c r="BI243" s="411">
        <v>147.4</v>
      </c>
      <c r="BJ243" s="411">
        <v>97.1</v>
      </c>
      <c r="BK243" s="411">
        <v>122.9</v>
      </c>
      <c r="BL243" s="411">
        <v>175.7</v>
      </c>
      <c r="BM243" s="411">
        <v>119.5</v>
      </c>
      <c r="BN243" s="411">
        <v>134.6</v>
      </c>
      <c r="BO243" s="412" t="s">
        <v>197</v>
      </c>
      <c r="BP243" s="412" t="s">
        <v>197</v>
      </c>
      <c r="BQ243" s="412" t="s">
        <v>197</v>
      </c>
      <c r="BR243" s="411">
        <v>186</v>
      </c>
      <c r="BS243" s="411">
        <v>107.5</v>
      </c>
      <c r="BT243" s="411">
        <v>143.69999999999999</v>
      </c>
      <c r="BU243" s="411">
        <v>65.5</v>
      </c>
      <c r="BV243" s="411">
        <v>58.6</v>
      </c>
      <c r="BW243" s="411">
        <v>60.8</v>
      </c>
      <c r="BX243" s="411">
        <v>231.1</v>
      </c>
      <c r="BY243" s="411">
        <v>128.5</v>
      </c>
      <c r="BZ243" s="411">
        <v>194.3</v>
      </c>
      <c r="CA243" s="411">
        <v>88.7</v>
      </c>
      <c r="CB243" s="411">
        <v>103.1</v>
      </c>
      <c r="CC243" s="411">
        <v>97.4</v>
      </c>
      <c r="CD243" s="411">
        <v>135</v>
      </c>
      <c r="CE243" s="411">
        <v>78.5</v>
      </c>
      <c r="CF243" s="411">
        <v>106.2</v>
      </c>
      <c r="CG243" s="412" t="s">
        <v>197</v>
      </c>
      <c r="CH243" s="412" t="s">
        <v>197</v>
      </c>
      <c r="CI243" s="412" t="s">
        <v>197</v>
      </c>
      <c r="CJ243" s="411">
        <v>133.6</v>
      </c>
      <c r="CK243" s="411">
        <v>83</v>
      </c>
      <c r="CL243" s="411">
        <v>103.9</v>
      </c>
      <c r="CM243" s="411">
        <v>91.8</v>
      </c>
      <c r="CN243" s="411">
        <v>36.799999999999997</v>
      </c>
      <c r="CO243" s="411">
        <v>60.4</v>
      </c>
      <c r="CP243" s="412" t="s">
        <v>197</v>
      </c>
      <c r="CQ243" s="412" t="s">
        <v>197</v>
      </c>
      <c r="CR243" s="412" t="s">
        <v>197</v>
      </c>
      <c r="CS243" s="412" t="s">
        <v>197</v>
      </c>
      <c r="CT243" s="411">
        <v>103.5</v>
      </c>
      <c r="CU243" s="411">
        <v>53.2</v>
      </c>
      <c r="CV243" s="411">
        <v>74.5</v>
      </c>
      <c r="CW243" s="411">
        <v>158.4</v>
      </c>
      <c r="CX243" s="411">
        <v>96.9</v>
      </c>
      <c r="CY243" s="411">
        <v>123.6</v>
      </c>
      <c r="CZ243" s="411">
        <v>101.4</v>
      </c>
      <c r="DA243" s="411">
        <v>61.3</v>
      </c>
      <c r="DB243" s="411">
        <v>105.1</v>
      </c>
      <c r="DC243" s="411">
        <v>91.5</v>
      </c>
      <c r="DD243" s="411">
        <v>263.2</v>
      </c>
      <c r="DE243" s="411">
        <v>165.4</v>
      </c>
      <c r="DF243" s="411">
        <v>226.4</v>
      </c>
      <c r="DG243" s="411">
        <v>96.2</v>
      </c>
      <c r="DH243" s="411">
        <v>105.6</v>
      </c>
      <c r="DI243" s="411">
        <v>102.4</v>
      </c>
      <c r="DJ243" s="411">
        <v>125.9</v>
      </c>
      <c r="DK243" s="411">
        <v>84.4</v>
      </c>
      <c r="DL243" s="411">
        <v>103.6</v>
      </c>
      <c r="DM243" s="411">
        <v>142.9</v>
      </c>
      <c r="DN243" s="411">
        <v>89.6</v>
      </c>
      <c r="DO243" s="411">
        <v>109.6</v>
      </c>
      <c r="DP243" s="412" t="s">
        <v>197</v>
      </c>
      <c r="DQ243" s="412" t="s">
        <v>197</v>
      </c>
      <c r="DR243" s="412" t="s">
        <v>197</v>
      </c>
      <c r="DS243" s="411">
        <v>80.900000000000006</v>
      </c>
      <c r="DT243" s="411">
        <v>21.8</v>
      </c>
      <c r="DU243" s="411">
        <v>43.8</v>
      </c>
      <c r="DV243" s="411">
        <v>128.1</v>
      </c>
      <c r="DW243" s="411">
        <v>22.6</v>
      </c>
      <c r="DX243" s="411">
        <v>59.2</v>
      </c>
      <c r="DY243" s="411">
        <v>278.89999999999998</v>
      </c>
      <c r="DZ243" s="411">
        <v>116.9</v>
      </c>
      <c r="EA243" s="411">
        <v>208.3</v>
      </c>
      <c r="EB243" s="411">
        <v>59.7</v>
      </c>
      <c r="EC243" s="411">
        <v>68.599999999999994</v>
      </c>
      <c r="ED243" s="411">
        <v>66.099999999999994</v>
      </c>
      <c r="EE243" s="411">
        <v>55.9</v>
      </c>
      <c r="EF243" s="411">
        <v>153.1</v>
      </c>
      <c r="EG243" s="411">
        <v>68</v>
      </c>
      <c r="EH243" s="411">
        <v>104</v>
      </c>
      <c r="EI243" s="411">
        <v>50.6</v>
      </c>
      <c r="EJ243" s="411">
        <v>53.6</v>
      </c>
      <c r="EK243" s="411">
        <v>52.5</v>
      </c>
      <c r="EL243" s="412" t="s">
        <v>197</v>
      </c>
      <c r="EM243" s="411">
        <v>396.4</v>
      </c>
      <c r="EN243" s="411">
        <v>90.6</v>
      </c>
      <c r="EO243" s="411">
        <v>244.7</v>
      </c>
      <c r="EP243" s="411">
        <v>192.5</v>
      </c>
      <c r="EQ243" s="411">
        <v>116.3</v>
      </c>
      <c r="ER243" s="411">
        <v>158.69999999999999</v>
      </c>
      <c r="ES243" s="411">
        <v>82.8</v>
      </c>
      <c r="ET243" s="411">
        <v>91.8</v>
      </c>
      <c r="EU243" s="412" t="s">
        <v>197</v>
      </c>
      <c r="EV243" s="411">
        <v>139.19999999999999</v>
      </c>
      <c r="EW243" s="411">
        <v>103.9</v>
      </c>
      <c r="EX243" s="411">
        <v>115</v>
      </c>
      <c r="EY243" s="411">
        <v>196.4</v>
      </c>
      <c r="EZ243" s="411">
        <v>81.7</v>
      </c>
      <c r="FA243" s="411">
        <v>105.5</v>
      </c>
      <c r="FB243" s="411">
        <v>96.2</v>
      </c>
      <c r="FC243" s="411">
        <v>35.4</v>
      </c>
      <c r="FD243" s="411">
        <v>91.2</v>
      </c>
      <c r="FE243" s="411">
        <v>123.1</v>
      </c>
      <c r="FF243" s="411">
        <v>109.6</v>
      </c>
      <c r="FG243" s="411">
        <v>60.6</v>
      </c>
      <c r="FH243" s="411">
        <v>29.1</v>
      </c>
      <c r="FI243" s="411">
        <v>51.4</v>
      </c>
      <c r="FJ243" s="411">
        <v>265.89999999999998</v>
      </c>
      <c r="FK243" s="411">
        <v>63.1</v>
      </c>
      <c r="FL243" s="411">
        <v>153.19999999999999</v>
      </c>
      <c r="FM243" s="411">
        <v>116.6</v>
      </c>
      <c r="FN243" s="411">
        <v>116.4</v>
      </c>
      <c r="FO243" s="411">
        <v>116.5</v>
      </c>
      <c r="FP243" s="411">
        <v>93.1</v>
      </c>
      <c r="FQ243" s="411">
        <v>108.7</v>
      </c>
      <c r="FR243" s="411">
        <v>103.3</v>
      </c>
      <c r="FS243" s="411">
        <v>109.4</v>
      </c>
      <c r="FT243" s="411">
        <v>141.80000000000001</v>
      </c>
      <c r="FU243" s="411">
        <v>121.6</v>
      </c>
      <c r="FV243" s="411">
        <v>159.69999999999999</v>
      </c>
      <c r="FW243" s="411">
        <v>128</v>
      </c>
      <c r="FX243" s="411">
        <v>130.19999999999999</v>
      </c>
      <c r="FY243" s="411">
        <v>146.6</v>
      </c>
      <c r="FZ243" s="411">
        <v>146.5</v>
      </c>
      <c r="GA243" s="411">
        <v>131</v>
      </c>
      <c r="GB243" s="411">
        <v>110.6</v>
      </c>
      <c r="GC243" s="411">
        <v>114.5</v>
      </c>
      <c r="GD243" s="411">
        <v>128.80000000000001</v>
      </c>
      <c r="GE243" s="411">
        <v>142.4</v>
      </c>
      <c r="GF243" s="411">
        <v>133.5</v>
      </c>
      <c r="GG243" s="411">
        <v>85.7</v>
      </c>
      <c r="GH243" s="411">
        <v>225</v>
      </c>
      <c r="GI243" s="411">
        <v>224.2</v>
      </c>
      <c r="GJ243" s="411">
        <v>803</v>
      </c>
      <c r="GK243" s="411">
        <v>515.1</v>
      </c>
      <c r="GL243" s="411">
        <v>622.9</v>
      </c>
      <c r="GM243" s="411">
        <v>146.4</v>
      </c>
      <c r="GN243" s="411">
        <v>88.5</v>
      </c>
      <c r="GO243" s="411">
        <v>109.3</v>
      </c>
      <c r="GP243" s="411">
        <v>140.69999999999999</v>
      </c>
      <c r="GQ243" s="411">
        <v>68.599999999999994</v>
      </c>
      <c r="GR243" s="411">
        <v>94.4</v>
      </c>
      <c r="GS243" s="411">
        <v>84.6</v>
      </c>
      <c r="GT243" s="411">
        <v>33.5</v>
      </c>
      <c r="GU243" s="411">
        <v>43.8</v>
      </c>
      <c r="GV243" s="411">
        <v>82.2</v>
      </c>
      <c r="GW243" s="411">
        <v>25.1</v>
      </c>
      <c r="GX243" s="411">
        <v>48.5</v>
      </c>
      <c r="GY243" s="411">
        <v>136.19999999999999</v>
      </c>
      <c r="GZ243" s="411">
        <v>130.80000000000001</v>
      </c>
      <c r="HA243" s="411">
        <v>133.4</v>
      </c>
      <c r="HB243" s="411">
        <v>145.1</v>
      </c>
      <c r="HC243" s="411">
        <v>132.80000000000001</v>
      </c>
      <c r="HD243" s="411">
        <v>136.5</v>
      </c>
      <c r="HE243" s="411">
        <v>8.1</v>
      </c>
      <c r="HF243" s="411">
        <v>14</v>
      </c>
      <c r="HG243" s="411">
        <v>13.7</v>
      </c>
      <c r="HH243" s="412" t="s">
        <v>197</v>
      </c>
      <c r="HI243" s="411">
        <v>174.5</v>
      </c>
      <c r="HJ243" s="411">
        <v>126.4</v>
      </c>
      <c r="HK243" s="411">
        <v>149.69999999999999</v>
      </c>
      <c r="HL243" s="411">
        <v>213.1</v>
      </c>
      <c r="HM243" s="411">
        <v>198.5</v>
      </c>
      <c r="HN243" s="411">
        <v>202.6</v>
      </c>
      <c r="HO243" s="411">
        <v>143.19999999999999</v>
      </c>
      <c r="HP243" s="411">
        <v>154.19999999999999</v>
      </c>
      <c r="HQ243" s="411">
        <v>148.69999999999999</v>
      </c>
      <c r="HR243" s="411">
        <v>143.9</v>
      </c>
      <c r="HS243" s="411">
        <v>129.9</v>
      </c>
      <c r="HT243" s="411">
        <v>134.69999999999999</v>
      </c>
      <c r="HU243" s="411">
        <v>141</v>
      </c>
      <c r="HV243" s="411">
        <v>117.4</v>
      </c>
      <c r="HW243" s="411">
        <v>118.7</v>
      </c>
      <c r="HX243" s="411">
        <v>140.19999999999999</v>
      </c>
      <c r="HY243" s="412" t="s">
        <v>197</v>
      </c>
      <c r="HZ243" s="411">
        <v>275.8</v>
      </c>
      <c r="IA243" s="411">
        <v>39.4</v>
      </c>
      <c r="IB243" s="411">
        <v>20.100000000000001</v>
      </c>
      <c r="IC243" s="411">
        <v>30.5</v>
      </c>
      <c r="ID243" s="411">
        <v>23.3</v>
      </c>
      <c r="IE243" s="412" t="s">
        <v>197</v>
      </c>
      <c r="IF243" s="412" t="s">
        <v>197</v>
      </c>
      <c r="IG243" s="412" t="s">
        <v>197</v>
      </c>
      <c r="IH243" s="411">
        <v>80.7</v>
      </c>
      <c r="II243" s="412" t="s">
        <v>197</v>
      </c>
      <c r="IJ243" s="412" t="s">
        <v>197</v>
      </c>
      <c r="IK243" s="412" t="s">
        <v>197</v>
      </c>
      <c r="IL243" s="412" t="s">
        <v>197</v>
      </c>
      <c r="IM243" s="412" t="s">
        <v>197</v>
      </c>
      <c r="IN243" s="412" t="s">
        <v>197</v>
      </c>
      <c r="IO243" s="412" t="s">
        <v>197</v>
      </c>
      <c r="IP243" s="412" t="s">
        <v>197</v>
      </c>
      <c r="IQ243" s="411">
        <v>86.9</v>
      </c>
      <c r="IR243" s="411">
        <v>100.8</v>
      </c>
      <c r="IS243" s="411">
        <v>73.099999999999994</v>
      </c>
      <c r="IT243" s="411">
        <v>83.4</v>
      </c>
      <c r="IU243" s="411">
        <v>58.4</v>
      </c>
      <c r="IV243" s="411">
        <v>33.9</v>
      </c>
      <c r="IW243" s="411">
        <v>39</v>
      </c>
      <c r="IX243" s="411">
        <v>133.5</v>
      </c>
      <c r="IY243" s="411">
        <v>167.2</v>
      </c>
      <c r="IZ243" s="411">
        <v>202.7</v>
      </c>
      <c r="JA243" s="411">
        <v>290.2</v>
      </c>
      <c r="JB243" s="411">
        <v>116.2</v>
      </c>
      <c r="JC243" s="411">
        <v>223.3</v>
      </c>
      <c r="JD243" s="411">
        <v>163.69999999999999</v>
      </c>
      <c r="JE243" s="411">
        <v>177.4</v>
      </c>
      <c r="JF243" s="48">
        <v>185.4</v>
      </c>
      <c r="JG243" s="48">
        <v>200.4</v>
      </c>
      <c r="JH243" s="48">
        <v>75.099999999999994</v>
      </c>
      <c r="JI243" s="48">
        <v>128.6</v>
      </c>
      <c r="JJ243" s="48">
        <v>96</v>
      </c>
      <c r="JK243" s="48">
        <v>97.1</v>
      </c>
      <c r="JL243" s="48">
        <v>108.8</v>
      </c>
      <c r="JM243" s="48">
        <v>87.4</v>
      </c>
      <c r="JN243" s="48">
        <v>85.5</v>
      </c>
      <c r="JO243" s="48">
        <v>81.900000000000006</v>
      </c>
    </row>
    <row r="244" spans="1:275">
      <c r="A244" s="45"/>
      <c r="B244" s="46" t="s">
        <v>1960</v>
      </c>
      <c r="C244" s="300" t="s">
        <v>1455</v>
      </c>
      <c r="D244" s="46" t="s">
        <v>117</v>
      </c>
      <c r="E244" s="300" t="s">
        <v>30</v>
      </c>
      <c r="F244" s="47" t="s">
        <v>197</v>
      </c>
      <c r="G244" s="47" t="s">
        <v>197</v>
      </c>
      <c r="H244" s="411">
        <v>120.4</v>
      </c>
      <c r="I244" s="411">
        <v>117.8</v>
      </c>
      <c r="J244" s="411">
        <v>117.6</v>
      </c>
      <c r="K244" s="411">
        <v>109.1</v>
      </c>
      <c r="L244" s="411">
        <v>127.8</v>
      </c>
      <c r="M244" s="411">
        <v>106.8</v>
      </c>
      <c r="N244" s="411">
        <v>96</v>
      </c>
      <c r="O244" s="411">
        <v>121.4</v>
      </c>
      <c r="P244" s="411">
        <v>87</v>
      </c>
      <c r="Q244" s="411">
        <v>115</v>
      </c>
      <c r="R244" s="411">
        <v>80</v>
      </c>
      <c r="S244" s="411">
        <v>93.6</v>
      </c>
      <c r="T244" s="411">
        <v>150.30000000000001</v>
      </c>
      <c r="U244" s="411">
        <v>142.4</v>
      </c>
      <c r="V244" s="411">
        <v>122.1</v>
      </c>
      <c r="W244" s="411">
        <v>129.69999999999999</v>
      </c>
      <c r="X244" s="411">
        <v>154</v>
      </c>
      <c r="Y244" s="411">
        <v>92.8</v>
      </c>
      <c r="Z244" s="411">
        <v>94.6</v>
      </c>
      <c r="AA244" s="411">
        <v>60.1</v>
      </c>
      <c r="AB244" s="411">
        <v>59.4</v>
      </c>
      <c r="AC244" s="411">
        <v>17.7</v>
      </c>
      <c r="AD244" s="411">
        <v>85.8</v>
      </c>
      <c r="AE244" s="411">
        <v>124.2</v>
      </c>
      <c r="AF244" s="411">
        <v>81.2</v>
      </c>
      <c r="AG244" s="411">
        <v>81.2</v>
      </c>
      <c r="AH244" s="411">
        <v>89.1</v>
      </c>
      <c r="AI244" s="412" t="s">
        <v>197</v>
      </c>
      <c r="AJ244" s="412" t="s">
        <v>197</v>
      </c>
      <c r="AK244" s="412" t="s">
        <v>197</v>
      </c>
      <c r="AL244" s="412" t="s">
        <v>197</v>
      </c>
      <c r="AM244" s="412" t="s">
        <v>197</v>
      </c>
      <c r="AN244" s="411">
        <v>468.7</v>
      </c>
      <c r="AO244" s="411">
        <v>133.80000000000001</v>
      </c>
      <c r="AP244" s="411">
        <v>137.19999999999999</v>
      </c>
      <c r="AQ244" s="411">
        <v>679.7</v>
      </c>
      <c r="AR244" s="411">
        <v>8</v>
      </c>
      <c r="AS244" s="412" t="s">
        <v>197</v>
      </c>
      <c r="AT244" s="411">
        <v>120.1</v>
      </c>
      <c r="AU244" s="412" t="s">
        <v>197</v>
      </c>
      <c r="AV244" s="411">
        <v>196.6</v>
      </c>
      <c r="AW244" s="411">
        <v>21.6</v>
      </c>
      <c r="AX244" s="411">
        <v>23.1</v>
      </c>
      <c r="AY244" s="411">
        <v>161</v>
      </c>
      <c r="AZ244" s="411">
        <v>144</v>
      </c>
      <c r="BA244" s="411">
        <v>113.9</v>
      </c>
      <c r="BB244" s="411">
        <v>115.2</v>
      </c>
      <c r="BC244" s="411">
        <v>133.1</v>
      </c>
      <c r="BD244" s="411">
        <v>86.3</v>
      </c>
      <c r="BE244" s="411">
        <v>96.8</v>
      </c>
      <c r="BF244" s="411">
        <v>116.6</v>
      </c>
      <c r="BG244" s="411">
        <v>109.8</v>
      </c>
      <c r="BH244" s="411">
        <v>110.3</v>
      </c>
      <c r="BI244" s="411">
        <v>188.2</v>
      </c>
      <c r="BJ244" s="411">
        <v>157.69999999999999</v>
      </c>
      <c r="BK244" s="411">
        <v>173.4</v>
      </c>
      <c r="BL244" s="411">
        <v>112.1</v>
      </c>
      <c r="BM244" s="411">
        <v>96.3</v>
      </c>
      <c r="BN244" s="411">
        <v>100.6</v>
      </c>
      <c r="BO244" s="412" t="s">
        <v>197</v>
      </c>
      <c r="BP244" s="412" t="s">
        <v>197</v>
      </c>
      <c r="BQ244" s="412" t="s">
        <v>197</v>
      </c>
      <c r="BR244" s="411">
        <v>108</v>
      </c>
      <c r="BS244" s="411">
        <v>97.8</v>
      </c>
      <c r="BT244" s="411">
        <v>102.5</v>
      </c>
      <c r="BU244" s="411">
        <v>474.2</v>
      </c>
      <c r="BV244" s="411">
        <v>78.099999999999994</v>
      </c>
      <c r="BW244" s="411">
        <v>204.3</v>
      </c>
      <c r="BX244" s="411">
        <v>31.5</v>
      </c>
      <c r="BY244" s="411">
        <v>13.7</v>
      </c>
      <c r="BZ244" s="411">
        <v>25.2</v>
      </c>
      <c r="CA244" s="411">
        <v>103.4</v>
      </c>
      <c r="CB244" s="411">
        <v>156.19999999999999</v>
      </c>
      <c r="CC244" s="411">
        <v>135.19999999999999</v>
      </c>
      <c r="CD244" s="411">
        <v>37.6</v>
      </c>
      <c r="CE244" s="411">
        <v>15.2</v>
      </c>
      <c r="CF244" s="411">
        <v>26.3</v>
      </c>
      <c r="CG244" s="412" t="s">
        <v>197</v>
      </c>
      <c r="CH244" s="412" t="s">
        <v>197</v>
      </c>
      <c r="CI244" s="412" t="s">
        <v>197</v>
      </c>
      <c r="CJ244" s="411">
        <v>121.2</v>
      </c>
      <c r="CK244" s="411">
        <v>61.7</v>
      </c>
      <c r="CL244" s="411">
        <v>86.5</v>
      </c>
      <c r="CM244" s="412" t="s">
        <v>197</v>
      </c>
      <c r="CN244" s="412" t="s">
        <v>197</v>
      </c>
      <c r="CO244" s="412" t="s">
        <v>197</v>
      </c>
      <c r="CP244" s="412" t="s">
        <v>197</v>
      </c>
      <c r="CQ244" s="412" t="s">
        <v>197</v>
      </c>
      <c r="CR244" s="412" t="s">
        <v>197</v>
      </c>
      <c r="CS244" s="412" t="s">
        <v>197</v>
      </c>
      <c r="CT244" s="412" t="s">
        <v>197</v>
      </c>
      <c r="CU244" s="412" t="s">
        <v>197</v>
      </c>
      <c r="CV244" s="412" t="s">
        <v>197</v>
      </c>
      <c r="CW244" s="411">
        <v>123</v>
      </c>
      <c r="CX244" s="411">
        <v>95.7</v>
      </c>
      <c r="CY244" s="411">
        <v>107.7</v>
      </c>
      <c r="CZ244" s="412" t="s">
        <v>197</v>
      </c>
      <c r="DA244" s="412" t="s">
        <v>197</v>
      </c>
      <c r="DB244" s="412" t="s">
        <v>197</v>
      </c>
      <c r="DC244" s="412" t="s">
        <v>197</v>
      </c>
      <c r="DD244" s="411">
        <v>148</v>
      </c>
      <c r="DE244" s="411">
        <v>79.400000000000006</v>
      </c>
      <c r="DF244" s="411">
        <v>122.3</v>
      </c>
      <c r="DG244" s="411">
        <v>56.2</v>
      </c>
      <c r="DH244" s="411">
        <v>132.6</v>
      </c>
      <c r="DI244" s="411">
        <v>105.8</v>
      </c>
      <c r="DJ244" s="411">
        <v>77.7</v>
      </c>
      <c r="DK244" s="411">
        <v>32.200000000000003</v>
      </c>
      <c r="DL244" s="411">
        <v>53.5</v>
      </c>
      <c r="DM244" s="411">
        <v>117.2</v>
      </c>
      <c r="DN244" s="411">
        <v>60.5</v>
      </c>
      <c r="DO244" s="411">
        <v>81.900000000000006</v>
      </c>
      <c r="DP244" s="412" t="s">
        <v>197</v>
      </c>
      <c r="DQ244" s="412" t="s">
        <v>197</v>
      </c>
      <c r="DR244" s="412" t="s">
        <v>197</v>
      </c>
      <c r="DS244" s="412" t="s">
        <v>197</v>
      </c>
      <c r="DT244" s="412" t="s">
        <v>197</v>
      </c>
      <c r="DU244" s="412" t="s">
        <v>197</v>
      </c>
      <c r="DV244" s="412" t="s">
        <v>197</v>
      </c>
      <c r="DW244" s="412" t="s">
        <v>197</v>
      </c>
      <c r="DX244" s="412" t="s">
        <v>197</v>
      </c>
      <c r="DY244" s="411">
        <v>66.5</v>
      </c>
      <c r="DZ244" s="411">
        <v>30.6</v>
      </c>
      <c r="EA244" s="411">
        <v>51</v>
      </c>
      <c r="EB244" s="411">
        <v>59.9</v>
      </c>
      <c r="EC244" s="411">
        <v>41.1</v>
      </c>
      <c r="ED244" s="411">
        <v>46.4</v>
      </c>
      <c r="EE244" s="412" t="s">
        <v>197</v>
      </c>
      <c r="EF244" s="412" t="s">
        <v>197</v>
      </c>
      <c r="EG244" s="412" t="s">
        <v>197</v>
      </c>
      <c r="EH244" s="412" t="s">
        <v>197</v>
      </c>
      <c r="EI244" s="412" t="s">
        <v>197</v>
      </c>
      <c r="EJ244" s="412" t="s">
        <v>197</v>
      </c>
      <c r="EK244" s="412" t="s">
        <v>197</v>
      </c>
      <c r="EL244" s="412" t="s">
        <v>197</v>
      </c>
      <c r="EM244" s="412" t="s">
        <v>197</v>
      </c>
      <c r="EN244" s="412" t="s">
        <v>197</v>
      </c>
      <c r="EO244" s="412" t="s">
        <v>197</v>
      </c>
      <c r="EP244" s="412" t="s">
        <v>197</v>
      </c>
      <c r="EQ244" s="412" t="s">
        <v>197</v>
      </c>
      <c r="ER244" s="412" t="s">
        <v>197</v>
      </c>
      <c r="ES244" s="412" t="s">
        <v>197</v>
      </c>
      <c r="ET244" s="411">
        <v>128.6</v>
      </c>
      <c r="EU244" s="412" t="s">
        <v>197</v>
      </c>
      <c r="EV244" s="411">
        <v>128.19999999999999</v>
      </c>
      <c r="EW244" s="411">
        <v>102.3</v>
      </c>
      <c r="EX244" s="411">
        <v>110.4</v>
      </c>
      <c r="EY244" s="411">
        <v>188.6</v>
      </c>
      <c r="EZ244" s="411">
        <v>151.69999999999999</v>
      </c>
      <c r="FA244" s="411">
        <v>86.5</v>
      </c>
      <c r="FB244" s="411">
        <v>112</v>
      </c>
      <c r="FC244" s="411">
        <v>8.5</v>
      </c>
      <c r="FD244" s="411">
        <v>155.1</v>
      </c>
      <c r="FE244" s="411">
        <v>91.1</v>
      </c>
      <c r="FF244" s="411">
        <v>118.3</v>
      </c>
      <c r="FG244" s="411">
        <v>118.4</v>
      </c>
      <c r="FH244" s="411">
        <v>50.9</v>
      </c>
      <c r="FI244" s="411">
        <v>98.5</v>
      </c>
      <c r="FJ244" s="412" t="s">
        <v>197</v>
      </c>
      <c r="FK244" s="412" t="s">
        <v>197</v>
      </c>
      <c r="FL244" s="412" t="s">
        <v>197</v>
      </c>
      <c r="FM244" s="411">
        <v>154.6</v>
      </c>
      <c r="FN244" s="411">
        <v>108.9</v>
      </c>
      <c r="FO244" s="411">
        <v>135.4</v>
      </c>
      <c r="FP244" s="411">
        <v>201.6</v>
      </c>
      <c r="FQ244" s="411">
        <v>94</v>
      </c>
      <c r="FR244" s="411">
        <v>131.30000000000001</v>
      </c>
      <c r="FS244" s="411">
        <v>121.9</v>
      </c>
      <c r="FT244" s="411">
        <v>86.2</v>
      </c>
      <c r="FU244" s="411">
        <v>108.5</v>
      </c>
      <c r="FV244" s="411">
        <v>117.7</v>
      </c>
      <c r="FW244" s="411">
        <v>177.3</v>
      </c>
      <c r="FX244" s="411">
        <v>83.2</v>
      </c>
      <c r="FY244" s="411">
        <v>102.8</v>
      </c>
      <c r="FZ244" s="411">
        <v>102.6</v>
      </c>
      <c r="GA244" s="411">
        <v>127.2</v>
      </c>
      <c r="GB244" s="411">
        <v>94.1</v>
      </c>
      <c r="GC244" s="411">
        <v>100.4</v>
      </c>
      <c r="GD244" s="411">
        <v>80</v>
      </c>
      <c r="GE244" s="411">
        <v>17.7</v>
      </c>
      <c r="GF244" s="411">
        <v>58.6</v>
      </c>
      <c r="GG244" s="411">
        <v>221.6</v>
      </c>
      <c r="GH244" s="411">
        <v>140.80000000000001</v>
      </c>
      <c r="GI244" s="411">
        <v>141.30000000000001</v>
      </c>
      <c r="GJ244" s="411">
        <v>86.6</v>
      </c>
      <c r="GK244" s="411">
        <v>417.9</v>
      </c>
      <c r="GL244" s="411">
        <v>293.2</v>
      </c>
      <c r="GM244" s="411">
        <v>32.4</v>
      </c>
      <c r="GN244" s="411">
        <v>55.4</v>
      </c>
      <c r="GO244" s="411">
        <v>47.1</v>
      </c>
      <c r="GP244" s="411">
        <v>61.6</v>
      </c>
      <c r="GQ244" s="411">
        <v>97.2</v>
      </c>
      <c r="GR244" s="411">
        <v>84.5</v>
      </c>
      <c r="GS244" s="411">
        <v>14.1</v>
      </c>
      <c r="GT244" s="411">
        <v>15.5</v>
      </c>
      <c r="GU244" s="411">
        <v>15.2</v>
      </c>
      <c r="GV244" s="411">
        <v>70.2</v>
      </c>
      <c r="GW244" s="411">
        <v>84.4</v>
      </c>
      <c r="GX244" s="411">
        <v>78.5</v>
      </c>
      <c r="GY244" s="411">
        <v>125.2</v>
      </c>
      <c r="GZ244" s="411">
        <v>99.9</v>
      </c>
      <c r="HA244" s="411">
        <v>112.4</v>
      </c>
      <c r="HB244" s="411">
        <v>142.69999999999999</v>
      </c>
      <c r="HC244" s="411">
        <v>86.2</v>
      </c>
      <c r="HD244" s="411">
        <v>103.5</v>
      </c>
      <c r="HE244" s="411">
        <v>536</v>
      </c>
      <c r="HF244" s="411">
        <v>137.1</v>
      </c>
      <c r="HG244" s="411">
        <v>159.1</v>
      </c>
      <c r="HH244" s="411">
        <v>83.8</v>
      </c>
      <c r="HI244" s="411">
        <v>1.5</v>
      </c>
      <c r="HJ244" s="411">
        <v>11.6</v>
      </c>
      <c r="HK244" s="411">
        <v>6.7</v>
      </c>
      <c r="HL244" s="412" t="s">
        <v>197</v>
      </c>
      <c r="HM244" s="412" t="s">
        <v>197</v>
      </c>
      <c r="HN244" s="412" t="s">
        <v>197</v>
      </c>
      <c r="HO244" s="411">
        <v>235.2</v>
      </c>
      <c r="HP244" s="411">
        <v>197.8</v>
      </c>
      <c r="HQ244" s="411">
        <v>216.8</v>
      </c>
      <c r="HR244" s="411">
        <v>282</v>
      </c>
      <c r="HS244" s="411">
        <v>95.7</v>
      </c>
      <c r="HT244" s="411">
        <v>159.9</v>
      </c>
      <c r="HU244" s="411">
        <v>129.6</v>
      </c>
      <c r="HV244" s="411">
        <v>102.9</v>
      </c>
      <c r="HW244" s="411">
        <v>104.4</v>
      </c>
      <c r="HX244" s="412" t="s">
        <v>197</v>
      </c>
      <c r="HY244" s="412" t="s">
        <v>197</v>
      </c>
      <c r="HZ244" s="411">
        <v>298.3</v>
      </c>
      <c r="IA244" s="412" t="s">
        <v>197</v>
      </c>
      <c r="IB244" s="412" t="s">
        <v>197</v>
      </c>
      <c r="IC244" s="412" t="s">
        <v>197</v>
      </c>
      <c r="ID244" s="411">
        <v>48.9</v>
      </c>
      <c r="IE244" s="411">
        <v>172.8</v>
      </c>
      <c r="IF244" s="412" t="s">
        <v>197</v>
      </c>
      <c r="IG244" s="411">
        <v>386.2</v>
      </c>
      <c r="IH244" s="411">
        <v>80.900000000000006</v>
      </c>
      <c r="II244" s="412" t="s">
        <v>197</v>
      </c>
      <c r="IJ244" s="412" t="s">
        <v>197</v>
      </c>
      <c r="IK244" s="412" t="s">
        <v>197</v>
      </c>
      <c r="IL244" s="412" t="s">
        <v>197</v>
      </c>
      <c r="IM244" s="412" t="s">
        <v>197</v>
      </c>
      <c r="IN244" s="412" t="s">
        <v>197</v>
      </c>
      <c r="IO244" s="411">
        <v>46.5</v>
      </c>
      <c r="IP244" s="412" t="s">
        <v>197</v>
      </c>
      <c r="IQ244" s="411">
        <v>78.400000000000006</v>
      </c>
      <c r="IR244" s="411">
        <v>84.7</v>
      </c>
      <c r="IS244" s="411">
        <v>74</v>
      </c>
      <c r="IT244" s="411">
        <v>78</v>
      </c>
      <c r="IU244" s="411">
        <v>22.2</v>
      </c>
      <c r="IV244" s="411">
        <v>61.3</v>
      </c>
      <c r="IW244" s="411">
        <v>53.1</v>
      </c>
      <c r="IX244" s="412" t="s">
        <v>197</v>
      </c>
      <c r="IY244" s="412" t="s">
        <v>197</v>
      </c>
      <c r="IZ244" s="412" t="s">
        <v>197</v>
      </c>
      <c r="JA244" s="412" t="s">
        <v>197</v>
      </c>
      <c r="JB244" s="412" t="s">
        <v>197</v>
      </c>
      <c r="JC244" s="411">
        <v>84.8</v>
      </c>
      <c r="JD244" s="411">
        <v>88</v>
      </c>
      <c r="JE244" s="411">
        <v>87.2</v>
      </c>
      <c r="JF244" s="48">
        <v>20.8</v>
      </c>
      <c r="JG244" s="48">
        <v>136.4</v>
      </c>
      <c r="JH244" s="48">
        <v>44</v>
      </c>
      <c r="JI244" s="48">
        <v>112.3</v>
      </c>
      <c r="JJ244" s="48">
        <v>71.7</v>
      </c>
      <c r="JK244" s="48">
        <v>76.900000000000006</v>
      </c>
      <c r="JL244" s="48">
        <v>87.2</v>
      </c>
      <c r="JM244" s="48">
        <v>79.3</v>
      </c>
      <c r="JN244" s="48">
        <v>75.3</v>
      </c>
      <c r="JO244" s="48">
        <v>29.4</v>
      </c>
    </row>
    <row r="245" spans="1:275">
      <c r="A245" s="45"/>
      <c r="B245" s="46" t="s">
        <v>1961</v>
      </c>
      <c r="C245" s="300" t="s">
        <v>1456</v>
      </c>
      <c r="D245" s="46" t="s">
        <v>117</v>
      </c>
      <c r="E245" s="300" t="s">
        <v>30</v>
      </c>
      <c r="F245" s="47" t="s">
        <v>197</v>
      </c>
      <c r="G245" s="47" t="s">
        <v>197</v>
      </c>
      <c r="H245" s="411">
        <v>130.19999999999999</v>
      </c>
      <c r="I245" s="411">
        <v>151.4</v>
      </c>
      <c r="J245" s="411">
        <v>143.19999999999999</v>
      </c>
      <c r="K245" s="412" t="s">
        <v>197</v>
      </c>
      <c r="L245" s="412" t="s">
        <v>197</v>
      </c>
      <c r="M245" s="412" t="s">
        <v>197</v>
      </c>
      <c r="N245" s="412" t="s">
        <v>197</v>
      </c>
      <c r="O245" s="412" t="s">
        <v>197</v>
      </c>
      <c r="P245" s="412" t="s">
        <v>197</v>
      </c>
      <c r="Q245" s="412" t="s">
        <v>197</v>
      </c>
      <c r="R245" s="412" t="s">
        <v>197</v>
      </c>
      <c r="S245" s="412" t="s">
        <v>197</v>
      </c>
      <c r="T245" s="412" t="s">
        <v>197</v>
      </c>
      <c r="U245" s="412" t="s">
        <v>197</v>
      </c>
      <c r="V245" s="412" t="s">
        <v>197</v>
      </c>
      <c r="W245" s="412" t="s">
        <v>197</v>
      </c>
      <c r="X245" s="412" t="s">
        <v>197</v>
      </c>
      <c r="Y245" s="412" t="s">
        <v>197</v>
      </c>
      <c r="Z245" s="412" t="s">
        <v>197</v>
      </c>
      <c r="AA245" s="412" t="s">
        <v>197</v>
      </c>
      <c r="AB245" s="412" t="s">
        <v>197</v>
      </c>
      <c r="AC245" s="412" t="s">
        <v>197</v>
      </c>
      <c r="AD245" s="412" t="s">
        <v>197</v>
      </c>
      <c r="AE245" s="412" t="s">
        <v>197</v>
      </c>
      <c r="AF245" s="412" t="s">
        <v>197</v>
      </c>
      <c r="AG245" s="412" t="s">
        <v>197</v>
      </c>
      <c r="AH245" s="412" t="s">
        <v>197</v>
      </c>
      <c r="AI245" s="412" t="s">
        <v>197</v>
      </c>
      <c r="AJ245" s="412" t="s">
        <v>197</v>
      </c>
      <c r="AK245" s="412" t="s">
        <v>197</v>
      </c>
      <c r="AL245" s="412" t="s">
        <v>197</v>
      </c>
      <c r="AM245" s="412" t="s">
        <v>197</v>
      </c>
      <c r="AN245" s="412" t="s">
        <v>197</v>
      </c>
      <c r="AO245" s="412" t="s">
        <v>197</v>
      </c>
      <c r="AP245" s="412" t="s">
        <v>197</v>
      </c>
      <c r="AQ245" s="412" t="s">
        <v>197</v>
      </c>
      <c r="AR245" s="412" t="s">
        <v>197</v>
      </c>
      <c r="AS245" s="412" t="s">
        <v>197</v>
      </c>
      <c r="AT245" s="412" t="s">
        <v>197</v>
      </c>
      <c r="AU245" s="412" t="s">
        <v>197</v>
      </c>
      <c r="AV245" s="412" t="s">
        <v>197</v>
      </c>
      <c r="AW245" s="412" t="s">
        <v>197</v>
      </c>
      <c r="AX245" s="412" t="s">
        <v>197</v>
      </c>
      <c r="AY245" s="412" t="s">
        <v>197</v>
      </c>
      <c r="AZ245" s="411">
        <v>73.599999999999994</v>
      </c>
      <c r="BA245" s="411">
        <v>48.6</v>
      </c>
      <c r="BB245" s="411">
        <v>49.7</v>
      </c>
      <c r="BC245" s="411">
        <v>53.7</v>
      </c>
      <c r="BD245" s="411">
        <v>48.5</v>
      </c>
      <c r="BE245" s="411">
        <v>49.8</v>
      </c>
      <c r="BF245" s="411">
        <v>35.4</v>
      </c>
      <c r="BG245" s="411">
        <v>30.4</v>
      </c>
      <c r="BH245" s="411">
        <v>30.8</v>
      </c>
      <c r="BI245" s="412" t="s">
        <v>197</v>
      </c>
      <c r="BJ245" s="412" t="s">
        <v>197</v>
      </c>
      <c r="BK245" s="412" t="s">
        <v>197</v>
      </c>
      <c r="BL245" s="412" t="s">
        <v>197</v>
      </c>
      <c r="BM245" s="412" t="s">
        <v>197</v>
      </c>
      <c r="BN245" s="412" t="s">
        <v>197</v>
      </c>
      <c r="BO245" s="412" t="s">
        <v>197</v>
      </c>
      <c r="BP245" s="412" t="s">
        <v>197</v>
      </c>
      <c r="BQ245" s="412" t="s">
        <v>197</v>
      </c>
      <c r="BR245" s="412" t="s">
        <v>197</v>
      </c>
      <c r="BS245" s="412" t="s">
        <v>197</v>
      </c>
      <c r="BT245" s="412" t="s">
        <v>197</v>
      </c>
      <c r="BU245" s="412" t="s">
        <v>197</v>
      </c>
      <c r="BV245" s="412" t="s">
        <v>197</v>
      </c>
      <c r="BW245" s="412" t="s">
        <v>197</v>
      </c>
      <c r="BX245" s="412" t="s">
        <v>197</v>
      </c>
      <c r="BY245" s="412" t="s">
        <v>197</v>
      </c>
      <c r="BZ245" s="412" t="s">
        <v>197</v>
      </c>
      <c r="CA245" s="412" t="s">
        <v>197</v>
      </c>
      <c r="CB245" s="412" t="s">
        <v>197</v>
      </c>
      <c r="CC245" s="412" t="s">
        <v>197</v>
      </c>
      <c r="CD245" s="412" t="s">
        <v>197</v>
      </c>
      <c r="CE245" s="412" t="s">
        <v>197</v>
      </c>
      <c r="CF245" s="412" t="s">
        <v>197</v>
      </c>
      <c r="CG245" s="412" t="s">
        <v>197</v>
      </c>
      <c r="CH245" s="412" t="s">
        <v>197</v>
      </c>
      <c r="CI245" s="412" t="s">
        <v>197</v>
      </c>
      <c r="CJ245" s="412" t="s">
        <v>197</v>
      </c>
      <c r="CK245" s="412" t="s">
        <v>197</v>
      </c>
      <c r="CL245" s="412" t="s">
        <v>197</v>
      </c>
      <c r="CM245" s="412" t="s">
        <v>197</v>
      </c>
      <c r="CN245" s="412" t="s">
        <v>197</v>
      </c>
      <c r="CO245" s="412" t="s">
        <v>197</v>
      </c>
      <c r="CP245" s="412" t="s">
        <v>197</v>
      </c>
      <c r="CQ245" s="412" t="s">
        <v>197</v>
      </c>
      <c r="CR245" s="412" t="s">
        <v>197</v>
      </c>
      <c r="CS245" s="412" t="s">
        <v>197</v>
      </c>
      <c r="CT245" s="412" t="s">
        <v>197</v>
      </c>
      <c r="CU245" s="412" t="s">
        <v>197</v>
      </c>
      <c r="CV245" s="412" t="s">
        <v>197</v>
      </c>
      <c r="CW245" s="412" t="s">
        <v>197</v>
      </c>
      <c r="CX245" s="412" t="s">
        <v>197</v>
      </c>
      <c r="CY245" s="412" t="s">
        <v>197</v>
      </c>
      <c r="CZ245" s="412" t="s">
        <v>197</v>
      </c>
      <c r="DA245" s="412" t="s">
        <v>197</v>
      </c>
      <c r="DB245" s="412" t="s">
        <v>197</v>
      </c>
      <c r="DC245" s="412" t="s">
        <v>197</v>
      </c>
      <c r="DD245" s="412" t="s">
        <v>197</v>
      </c>
      <c r="DE245" s="412" t="s">
        <v>197</v>
      </c>
      <c r="DF245" s="412" t="s">
        <v>197</v>
      </c>
      <c r="DG245" s="412" t="s">
        <v>197</v>
      </c>
      <c r="DH245" s="412" t="s">
        <v>197</v>
      </c>
      <c r="DI245" s="412" t="s">
        <v>197</v>
      </c>
      <c r="DJ245" s="412" t="s">
        <v>197</v>
      </c>
      <c r="DK245" s="412" t="s">
        <v>197</v>
      </c>
      <c r="DL245" s="412" t="s">
        <v>197</v>
      </c>
      <c r="DM245" s="412" t="s">
        <v>197</v>
      </c>
      <c r="DN245" s="412" t="s">
        <v>197</v>
      </c>
      <c r="DO245" s="412" t="s">
        <v>197</v>
      </c>
      <c r="DP245" s="412" t="s">
        <v>197</v>
      </c>
      <c r="DQ245" s="412" t="s">
        <v>197</v>
      </c>
      <c r="DR245" s="412" t="s">
        <v>197</v>
      </c>
      <c r="DS245" s="412" t="s">
        <v>197</v>
      </c>
      <c r="DT245" s="412" t="s">
        <v>197</v>
      </c>
      <c r="DU245" s="412" t="s">
        <v>197</v>
      </c>
      <c r="DV245" s="412" t="s">
        <v>197</v>
      </c>
      <c r="DW245" s="412" t="s">
        <v>197</v>
      </c>
      <c r="DX245" s="412" t="s">
        <v>197</v>
      </c>
      <c r="DY245" s="412" t="s">
        <v>197</v>
      </c>
      <c r="DZ245" s="412" t="s">
        <v>197</v>
      </c>
      <c r="EA245" s="412" t="s">
        <v>197</v>
      </c>
      <c r="EB245" s="412" t="s">
        <v>197</v>
      </c>
      <c r="EC245" s="412" t="s">
        <v>197</v>
      </c>
      <c r="ED245" s="412" t="s">
        <v>197</v>
      </c>
      <c r="EE245" s="412" t="s">
        <v>197</v>
      </c>
      <c r="EF245" s="412" t="s">
        <v>197</v>
      </c>
      <c r="EG245" s="412" t="s">
        <v>197</v>
      </c>
      <c r="EH245" s="412" t="s">
        <v>197</v>
      </c>
      <c r="EI245" s="412" t="s">
        <v>197</v>
      </c>
      <c r="EJ245" s="412" t="s">
        <v>197</v>
      </c>
      <c r="EK245" s="412" t="s">
        <v>197</v>
      </c>
      <c r="EL245" s="412" t="s">
        <v>197</v>
      </c>
      <c r="EM245" s="412" t="s">
        <v>197</v>
      </c>
      <c r="EN245" s="412" t="s">
        <v>197</v>
      </c>
      <c r="EO245" s="412" t="s">
        <v>197</v>
      </c>
      <c r="EP245" s="412" t="s">
        <v>197</v>
      </c>
      <c r="EQ245" s="412" t="s">
        <v>197</v>
      </c>
      <c r="ER245" s="412" t="s">
        <v>197</v>
      </c>
      <c r="ES245" s="412" t="s">
        <v>197</v>
      </c>
      <c r="ET245" s="412" t="s">
        <v>197</v>
      </c>
      <c r="EU245" s="412" t="s">
        <v>197</v>
      </c>
      <c r="EV245" s="411">
        <v>16</v>
      </c>
      <c r="EW245" s="411">
        <v>61.5</v>
      </c>
      <c r="EX245" s="411">
        <v>46.5</v>
      </c>
      <c r="EY245" s="412" t="s">
        <v>197</v>
      </c>
      <c r="EZ245" s="412" t="s">
        <v>197</v>
      </c>
      <c r="FA245" s="412" t="s">
        <v>197</v>
      </c>
      <c r="FB245" s="412" t="s">
        <v>197</v>
      </c>
      <c r="FC245" s="412" t="s">
        <v>197</v>
      </c>
      <c r="FD245" s="412" t="s">
        <v>197</v>
      </c>
      <c r="FE245" s="412" t="s">
        <v>197</v>
      </c>
      <c r="FF245" s="412" t="s">
        <v>197</v>
      </c>
      <c r="FG245" s="412" t="s">
        <v>197</v>
      </c>
      <c r="FH245" s="412" t="s">
        <v>197</v>
      </c>
      <c r="FI245" s="412" t="s">
        <v>197</v>
      </c>
      <c r="FJ245" s="412" t="s">
        <v>197</v>
      </c>
      <c r="FK245" s="412" t="s">
        <v>197</v>
      </c>
      <c r="FL245" s="412" t="s">
        <v>197</v>
      </c>
      <c r="FM245" s="411">
        <v>4</v>
      </c>
      <c r="FN245" s="411">
        <v>14.9</v>
      </c>
      <c r="FO245" s="411">
        <v>8.5</v>
      </c>
      <c r="FP245" s="412" t="s">
        <v>197</v>
      </c>
      <c r="FQ245" s="412" t="s">
        <v>197</v>
      </c>
      <c r="FR245" s="412" t="s">
        <v>197</v>
      </c>
      <c r="FS245" s="412" t="s">
        <v>197</v>
      </c>
      <c r="FT245" s="412" t="s">
        <v>197</v>
      </c>
      <c r="FU245" s="412" t="s">
        <v>197</v>
      </c>
      <c r="FV245" s="412" t="s">
        <v>197</v>
      </c>
      <c r="FW245" s="412" t="s">
        <v>197</v>
      </c>
      <c r="FX245" s="412" t="s">
        <v>197</v>
      </c>
      <c r="FY245" s="411">
        <v>68.099999999999994</v>
      </c>
      <c r="FZ245" s="411">
        <v>67.400000000000006</v>
      </c>
      <c r="GA245" s="411">
        <v>13.1</v>
      </c>
      <c r="GB245" s="411">
        <v>67.8</v>
      </c>
      <c r="GC245" s="411">
        <v>57</v>
      </c>
      <c r="GD245" s="412" t="s">
        <v>197</v>
      </c>
      <c r="GE245" s="412" t="s">
        <v>197</v>
      </c>
      <c r="GF245" s="412" t="s">
        <v>197</v>
      </c>
      <c r="GG245" s="412" t="s">
        <v>197</v>
      </c>
      <c r="GH245" s="411">
        <v>158.80000000000001</v>
      </c>
      <c r="GI245" s="411">
        <v>157.5</v>
      </c>
      <c r="GJ245" s="412" t="s">
        <v>197</v>
      </c>
      <c r="GK245" s="412" t="s">
        <v>197</v>
      </c>
      <c r="GL245" s="412" t="s">
        <v>197</v>
      </c>
      <c r="GM245" s="412" t="s">
        <v>197</v>
      </c>
      <c r="GN245" s="412" t="s">
        <v>197</v>
      </c>
      <c r="GO245" s="412" t="s">
        <v>197</v>
      </c>
      <c r="GP245" s="412" t="s">
        <v>197</v>
      </c>
      <c r="GQ245" s="412" t="s">
        <v>197</v>
      </c>
      <c r="GR245" s="412" t="s">
        <v>197</v>
      </c>
      <c r="GS245" s="412" t="s">
        <v>197</v>
      </c>
      <c r="GT245" s="412" t="s">
        <v>197</v>
      </c>
      <c r="GU245" s="412" t="s">
        <v>197</v>
      </c>
      <c r="GV245" s="412" t="s">
        <v>197</v>
      </c>
      <c r="GW245" s="412" t="s">
        <v>197</v>
      </c>
      <c r="GX245" s="412" t="s">
        <v>197</v>
      </c>
      <c r="GY245" s="412" t="s">
        <v>197</v>
      </c>
      <c r="GZ245" s="412" t="s">
        <v>197</v>
      </c>
      <c r="HA245" s="412" t="s">
        <v>197</v>
      </c>
      <c r="HB245" s="412" t="s">
        <v>197</v>
      </c>
      <c r="HC245" s="412" t="s">
        <v>197</v>
      </c>
      <c r="HD245" s="412" t="s">
        <v>197</v>
      </c>
      <c r="HE245" s="412" t="s">
        <v>197</v>
      </c>
      <c r="HF245" s="412" t="s">
        <v>197</v>
      </c>
      <c r="HG245" s="412" t="s">
        <v>197</v>
      </c>
      <c r="HH245" s="412" t="s">
        <v>197</v>
      </c>
      <c r="HI245" s="412" t="s">
        <v>197</v>
      </c>
      <c r="HJ245" s="412" t="s">
        <v>197</v>
      </c>
      <c r="HK245" s="412" t="s">
        <v>197</v>
      </c>
      <c r="HL245" s="412" t="s">
        <v>197</v>
      </c>
      <c r="HM245" s="412" t="s">
        <v>197</v>
      </c>
      <c r="HN245" s="412" t="s">
        <v>197</v>
      </c>
      <c r="HO245" s="412" t="s">
        <v>197</v>
      </c>
      <c r="HP245" s="412" t="s">
        <v>197</v>
      </c>
      <c r="HQ245" s="412" t="s">
        <v>197</v>
      </c>
      <c r="HR245" s="412" t="s">
        <v>197</v>
      </c>
      <c r="HS245" s="412" t="s">
        <v>197</v>
      </c>
      <c r="HT245" s="412" t="s">
        <v>197</v>
      </c>
      <c r="HU245" s="411">
        <v>59.2</v>
      </c>
      <c r="HV245" s="411">
        <v>86</v>
      </c>
      <c r="HW245" s="411">
        <v>84.1</v>
      </c>
      <c r="HX245" s="412" t="s">
        <v>197</v>
      </c>
      <c r="HY245" s="412" t="s">
        <v>197</v>
      </c>
      <c r="HZ245" s="412" t="s">
        <v>197</v>
      </c>
      <c r="IA245" s="412" t="s">
        <v>197</v>
      </c>
      <c r="IB245" s="412" t="s">
        <v>197</v>
      </c>
      <c r="IC245" s="412" t="s">
        <v>197</v>
      </c>
      <c r="ID245" s="411">
        <v>47.3</v>
      </c>
      <c r="IE245" s="412" t="s">
        <v>197</v>
      </c>
      <c r="IF245" s="412" t="s">
        <v>197</v>
      </c>
      <c r="IG245" s="412" t="s">
        <v>197</v>
      </c>
      <c r="IH245" s="411">
        <v>20.3</v>
      </c>
      <c r="II245" s="412" t="s">
        <v>197</v>
      </c>
      <c r="IJ245" s="412" t="s">
        <v>197</v>
      </c>
      <c r="IK245" s="412" t="s">
        <v>197</v>
      </c>
      <c r="IL245" s="412" t="s">
        <v>197</v>
      </c>
      <c r="IM245" s="412" t="s">
        <v>197</v>
      </c>
      <c r="IN245" s="412" t="s">
        <v>197</v>
      </c>
      <c r="IO245" s="412" t="s">
        <v>197</v>
      </c>
      <c r="IP245" s="412" t="s">
        <v>197</v>
      </c>
      <c r="IQ245" s="412" t="s">
        <v>197</v>
      </c>
      <c r="IR245" s="411">
        <v>71.8</v>
      </c>
      <c r="IS245" s="411">
        <v>44.8</v>
      </c>
      <c r="IT245" s="411">
        <v>55</v>
      </c>
      <c r="IU245" s="412" t="s">
        <v>197</v>
      </c>
      <c r="IV245" s="412" t="s">
        <v>197</v>
      </c>
      <c r="IW245" s="412" t="s">
        <v>197</v>
      </c>
      <c r="IX245" s="412" t="s">
        <v>197</v>
      </c>
      <c r="IY245" s="412" t="s">
        <v>197</v>
      </c>
      <c r="IZ245" s="412" t="s">
        <v>197</v>
      </c>
      <c r="JA245" s="412" t="s">
        <v>197</v>
      </c>
      <c r="JB245" s="412" t="s">
        <v>197</v>
      </c>
      <c r="JC245" s="412" t="s">
        <v>197</v>
      </c>
      <c r="JD245" s="412" t="s">
        <v>197</v>
      </c>
      <c r="JE245" s="412" t="s">
        <v>197</v>
      </c>
      <c r="JF245" s="49" t="s">
        <v>87</v>
      </c>
      <c r="JG245" s="49" t="s">
        <v>87</v>
      </c>
      <c r="JH245" s="49" t="s">
        <v>87</v>
      </c>
      <c r="JI245" s="49">
        <v>51.7</v>
      </c>
      <c r="JJ245" s="49">
        <v>59.1</v>
      </c>
      <c r="JK245" s="49">
        <v>58.2</v>
      </c>
      <c r="JL245" s="49">
        <v>30.6</v>
      </c>
      <c r="JM245" s="49">
        <v>8.1</v>
      </c>
      <c r="JN245" s="49" t="s">
        <v>87</v>
      </c>
      <c r="JO245" s="49" t="s">
        <v>87</v>
      </c>
    </row>
    <row r="246" spans="1:275">
      <c r="A246" s="45"/>
      <c r="B246" s="46" t="s">
        <v>1962</v>
      </c>
      <c r="C246" s="300" t="s">
        <v>1457</v>
      </c>
      <c r="D246" s="46" t="s">
        <v>117</v>
      </c>
      <c r="E246" s="300" t="s">
        <v>30</v>
      </c>
      <c r="F246" s="47" t="s">
        <v>197</v>
      </c>
      <c r="G246" s="47" t="s">
        <v>197</v>
      </c>
      <c r="H246" s="411">
        <v>91.3</v>
      </c>
      <c r="I246" s="411">
        <v>100.8</v>
      </c>
      <c r="J246" s="411">
        <v>94.1</v>
      </c>
      <c r="K246" s="412" t="s">
        <v>197</v>
      </c>
      <c r="L246" s="412" t="s">
        <v>197</v>
      </c>
      <c r="M246" s="412" t="s">
        <v>197</v>
      </c>
      <c r="N246" s="412" t="s">
        <v>197</v>
      </c>
      <c r="O246" s="412" t="s">
        <v>197</v>
      </c>
      <c r="P246" s="412" t="s">
        <v>197</v>
      </c>
      <c r="Q246" s="412" t="s">
        <v>197</v>
      </c>
      <c r="R246" s="412" t="s">
        <v>197</v>
      </c>
      <c r="S246" s="412" t="s">
        <v>197</v>
      </c>
      <c r="T246" s="412" t="s">
        <v>197</v>
      </c>
      <c r="U246" s="412" t="s">
        <v>197</v>
      </c>
      <c r="V246" s="412" t="s">
        <v>197</v>
      </c>
      <c r="W246" s="412" t="s">
        <v>197</v>
      </c>
      <c r="X246" s="412" t="s">
        <v>197</v>
      </c>
      <c r="Y246" s="412" t="s">
        <v>197</v>
      </c>
      <c r="Z246" s="412" t="s">
        <v>197</v>
      </c>
      <c r="AA246" s="412" t="s">
        <v>197</v>
      </c>
      <c r="AB246" s="412" t="s">
        <v>197</v>
      </c>
      <c r="AC246" s="412" t="s">
        <v>197</v>
      </c>
      <c r="AD246" s="412" t="s">
        <v>197</v>
      </c>
      <c r="AE246" s="412" t="s">
        <v>197</v>
      </c>
      <c r="AF246" s="412" t="s">
        <v>197</v>
      </c>
      <c r="AG246" s="412" t="s">
        <v>197</v>
      </c>
      <c r="AH246" s="412" t="s">
        <v>197</v>
      </c>
      <c r="AI246" s="412" t="s">
        <v>197</v>
      </c>
      <c r="AJ246" s="412" t="s">
        <v>197</v>
      </c>
      <c r="AK246" s="412" t="s">
        <v>197</v>
      </c>
      <c r="AL246" s="412" t="s">
        <v>197</v>
      </c>
      <c r="AM246" s="412" t="s">
        <v>197</v>
      </c>
      <c r="AN246" s="412" t="s">
        <v>197</v>
      </c>
      <c r="AO246" s="412" t="s">
        <v>197</v>
      </c>
      <c r="AP246" s="412" t="s">
        <v>197</v>
      </c>
      <c r="AQ246" s="412" t="s">
        <v>197</v>
      </c>
      <c r="AR246" s="412" t="s">
        <v>197</v>
      </c>
      <c r="AS246" s="412" t="s">
        <v>197</v>
      </c>
      <c r="AT246" s="412" t="s">
        <v>197</v>
      </c>
      <c r="AU246" s="412" t="s">
        <v>197</v>
      </c>
      <c r="AV246" s="412" t="s">
        <v>197</v>
      </c>
      <c r="AW246" s="412" t="s">
        <v>197</v>
      </c>
      <c r="AX246" s="412" t="s">
        <v>197</v>
      </c>
      <c r="AY246" s="412" t="s">
        <v>197</v>
      </c>
      <c r="AZ246" s="411">
        <v>103.7</v>
      </c>
      <c r="BA246" s="411">
        <v>76.5</v>
      </c>
      <c r="BB246" s="411">
        <v>77.7</v>
      </c>
      <c r="BC246" s="411">
        <v>63</v>
      </c>
      <c r="BD246" s="411">
        <v>31.1</v>
      </c>
      <c r="BE246" s="411">
        <v>38.9</v>
      </c>
      <c r="BF246" s="411">
        <v>54</v>
      </c>
      <c r="BG246" s="411">
        <v>37.700000000000003</v>
      </c>
      <c r="BH246" s="411">
        <v>38.9</v>
      </c>
      <c r="BI246" s="412" t="s">
        <v>197</v>
      </c>
      <c r="BJ246" s="412" t="s">
        <v>197</v>
      </c>
      <c r="BK246" s="412" t="s">
        <v>197</v>
      </c>
      <c r="BL246" s="412" t="s">
        <v>197</v>
      </c>
      <c r="BM246" s="412" t="s">
        <v>197</v>
      </c>
      <c r="BN246" s="412" t="s">
        <v>197</v>
      </c>
      <c r="BO246" s="412" t="s">
        <v>197</v>
      </c>
      <c r="BP246" s="412" t="s">
        <v>197</v>
      </c>
      <c r="BQ246" s="412" t="s">
        <v>197</v>
      </c>
      <c r="BR246" s="412" t="s">
        <v>197</v>
      </c>
      <c r="BS246" s="412" t="s">
        <v>197</v>
      </c>
      <c r="BT246" s="412" t="s">
        <v>197</v>
      </c>
      <c r="BU246" s="412" t="s">
        <v>197</v>
      </c>
      <c r="BV246" s="412" t="s">
        <v>197</v>
      </c>
      <c r="BW246" s="412" t="s">
        <v>197</v>
      </c>
      <c r="BX246" s="412" t="s">
        <v>197</v>
      </c>
      <c r="BY246" s="412" t="s">
        <v>197</v>
      </c>
      <c r="BZ246" s="412" t="s">
        <v>197</v>
      </c>
      <c r="CA246" s="412" t="s">
        <v>197</v>
      </c>
      <c r="CB246" s="412" t="s">
        <v>197</v>
      </c>
      <c r="CC246" s="412" t="s">
        <v>197</v>
      </c>
      <c r="CD246" s="412" t="s">
        <v>197</v>
      </c>
      <c r="CE246" s="412" t="s">
        <v>197</v>
      </c>
      <c r="CF246" s="412" t="s">
        <v>197</v>
      </c>
      <c r="CG246" s="412" t="s">
        <v>197</v>
      </c>
      <c r="CH246" s="412" t="s">
        <v>197</v>
      </c>
      <c r="CI246" s="412" t="s">
        <v>197</v>
      </c>
      <c r="CJ246" s="412" t="s">
        <v>197</v>
      </c>
      <c r="CK246" s="412" t="s">
        <v>197</v>
      </c>
      <c r="CL246" s="412" t="s">
        <v>197</v>
      </c>
      <c r="CM246" s="412" t="s">
        <v>197</v>
      </c>
      <c r="CN246" s="412" t="s">
        <v>197</v>
      </c>
      <c r="CO246" s="412" t="s">
        <v>197</v>
      </c>
      <c r="CP246" s="412" t="s">
        <v>197</v>
      </c>
      <c r="CQ246" s="412" t="s">
        <v>197</v>
      </c>
      <c r="CR246" s="412" t="s">
        <v>197</v>
      </c>
      <c r="CS246" s="412" t="s">
        <v>197</v>
      </c>
      <c r="CT246" s="412" t="s">
        <v>197</v>
      </c>
      <c r="CU246" s="412" t="s">
        <v>197</v>
      </c>
      <c r="CV246" s="412" t="s">
        <v>197</v>
      </c>
      <c r="CW246" s="412" t="s">
        <v>197</v>
      </c>
      <c r="CX246" s="412" t="s">
        <v>197</v>
      </c>
      <c r="CY246" s="412" t="s">
        <v>197</v>
      </c>
      <c r="CZ246" s="412" t="s">
        <v>197</v>
      </c>
      <c r="DA246" s="412" t="s">
        <v>197</v>
      </c>
      <c r="DB246" s="412" t="s">
        <v>197</v>
      </c>
      <c r="DC246" s="412" t="s">
        <v>197</v>
      </c>
      <c r="DD246" s="412" t="s">
        <v>197</v>
      </c>
      <c r="DE246" s="412" t="s">
        <v>197</v>
      </c>
      <c r="DF246" s="412" t="s">
        <v>197</v>
      </c>
      <c r="DG246" s="412" t="s">
        <v>197</v>
      </c>
      <c r="DH246" s="412" t="s">
        <v>197</v>
      </c>
      <c r="DI246" s="412" t="s">
        <v>197</v>
      </c>
      <c r="DJ246" s="412" t="s">
        <v>197</v>
      </c>
      <c r="DK246" s="412" t="s">
        <v>197</v>
      </c>
      <c r="DL246" s="412" t="s">
        <v>197</v>
      </c>
      <c r="DM246" s="412" t="s">
        <v>197</v>
      </c>
      <c r="DN246" s="412" t="s">
        <v>197</v>
      </c>
      <c r="DO246" s="412" t="s">
        <v>197</v>
      </c>
      <c r="DP246" s="412" t="s">
        <v>197</v>
      </c>
      <c r="DQ246" s="412" t="s">
        <v>197</v>
      </c>
      <c r="DR246" s="412" t="s">
        <v>197</v>
      </c>
      <c r="DS246" s="412" t="s">
        <v>197</v>
      </c>
      <c r="DT246" s="412" t="s">
        <v>197</v>
      </c>
      <c r="DU246" s="412" t="s">
        <v>197</v>
      </c>
      <c r="DV246" s="412" t="s">
        <v>197</v>
      </c>
      <c r="DW246" s="412" t="s">
        <v>197</v>
      </c>
      <c r="DX246" s="412" t="s">
        <v>197</v>
      </c>
      <c r="DY246" s="412" t="s">
        <v>197</v>
      </c>
      <c r="DZ246" s="412" t="s">
        <v>197</v>
      </c>
      <c r="EA246" s="412" t="s">
        <v>197</v>
      </c>
      <c r="EB246" s="412" t="s">
        <v>197</v>
      </c>
      <c r="EC246" s="412" t="s">
        <v>197</v>
      </c>
      <c r="ED246" s="412" t="s">
        <v>197</v>
      </c>
      <c r="EE246" s="412" t="s">
        <v>197</v>
      </c>
      <c r="EF246" s="412" t="s">
        <v>197</v>
      </c>
      <c r="EG246" s="412" t="s">
        <v>197</v>
      </c>
      <c r="EH246" s="412" t="s">
        <v>197</v>
      </c>
      <c r="EI246" s="412" t="s">
        <v>197</v>
      </c>
      <c r="EJ246" s="412" t="s">
        <v>197</v>
      </c>
      <c r="EK246" s="412" t="s">
        <v>197</v>
      </c>
      <c r="EL246" s="412" t="s">
        <v>197</v>
      </c>
      <c r="EM246" s="412" t="s">
        <v>197</v>
      </c>
      <c r="EN246" s="412" t="s">
        <v>197</v>
      </c>
      <c r="EO246" s="412" t="s">
        <v>197</v>
      </c>
      <c r="EP246" s="412" t="s">
        <v>197</v>
      </c>
      <c r="EQ246" s="412" t="s">
        <v>197</v>
      </c>
      <c r="ER246" s="412" t="s">
        <v>197</v>
      </c>
      <c r="ES246" s="412" t="s">
        <v>197</v>
      </c>
      <c r="ET246" s="412" t="s">
        <v>197</v>
      </c>
      <c r="EU246" s="412" t="s">
        <v>197</v>
      </c>
      <c r="EV246" s="411">
        <v>27.1</v>
      </c>
      <c r="EW246" s="411">
        <v>56.1</v>
      </c>
      <c r="EX246" s="411">
        <v>46.7</v>
      </c>
      <c r="EY246" s="412" t="s">
        <v>197</v>
      </c>
      <c r="EZ246" s="412" t="s">
        <v>197</v>
      </c>
      <c r="FA246" s="412" t="s">
        <v>197</v>
      </c>
      <c r="FB246" s="412" t="s">
        <v>197</v>
      </c>
      <c r="FC246" s="412" t="s">
        <v>197</v>
      </c>
      <c r="FD246" s="412" t="s">
        <v>197</v>
      </c>
      <c r="FE246" s="412" t="s">
        <v>197</v>
      </c>
      <c r="FF246" s="412" t="s">
        <v>197</v>
      </c>
      <c r="FG246" s="412" t="s">
        <v>197</v>
      </c>
      <c r="FH246" s="412" t="s">
        <v>197</v>
      </c>
      <c r="FI246" s="412" t="s">
        <v>197</v>
      </c>
      <c r="FJ246" s="412" t="s">
        <v>197</v>
      </c>
      <c r="FK246" s="412" t="s">
        <v>197</v>
      </c>
      <c r="FL246" s="412" t="s">
        <v>197</v>
      </c>
      <c r="FM246" s="411">
        <v>16.399999999999999</v>
      </c>
      <c r="FN246" s="411">
        <v>64.7</v>
      </c>
      <c r="FO246" s="411">
        <v>36.5</v>
      </c>
      <c r="FP246" s="412" t="s">
        <v>197</v>
      </c>
      <c r="FQ246" s="412" t="s">
        <v>197</v>
      </c>
      <c r="FR246" s="412" t="s">
        <v>197</v>
      </c>
      <c r="FS246" s="412" t="s">
        <v>197</v>
      </c>
      <c r="FT246" s="412" t="s">
        <v>197</v>
      </c>
      <c r="FU246" s="412" t="s">
        <v>197</v>
      </c>
      <c r="FV246" s="412" t="s">
        <v>197</v>
      </c>
      <c r="FW246" s="412" t="s">
        <v>197</v>
      </c>
      <c r="FX246" s="412" t="s">
        <v>197</v>
      </c>
      <c r="FY246" s="412" t="s">
        <v>197</v>
      </c>
      <c r="FZ246" s="412" t="s">
        <v>197</v>
      </c>
      <c r="GA246" s="411">
        <v>29.7</v>
      </c>
      <c r="GB246" s="411">
        <v>52.5</v>
      </c>
      <c r="GC246" s="411">
        <v>48</v>
      </c>
      <c r="GD246" s="412" t="s">
        <v>197</v>
      </c>
      <c r="GE246" s="412" t="s">
        <v>197</v>
      </c>
      <c r="GF246" s="412" t="s">
        <v>197</v>
      </c>
      <c r="GG246" s="412" t="s">
        <v>197</v>
      </c>
      <c r="GH246" s="412" t="s">
        <v>197</v>
      </c>
      <c r="GI246" s="412" t="s">
        <v>197</v>
      </c>
      <c r="GJ246" s="412" t="s">
        <v>197</v>
      </c>
      <c r="GK246" s="412" t="s">
        <v>197</v>
      </c>
      <c r="GL246" s="412" t="s">
        <v>197</v>
      </c>
      <c r="GM246" s="412" t="s">
        <v>197</v>
      </c>
      <c r="GN246" s="412" t="s">
        <v>197</v>
      </c>
      <c r="GO246" s="412" t="s">
        <v>197</v>
      </c>
      <c r="GP246" s="412" t="s">
        <v>197</v>
      </c>
      <c r="GQ246" s="412" t="s">
        <v>197</v>
      </c>
      <c r="GR246" s="412" t="s">
        <v>197</v>
      </c>
      <c r="GS246" s="412" t="s">
        <v>197</v>
      </c>
      <c r="GT246" s="412" t="s">
        <v>197</v>
      </c>
      <c r="GU246" s="412" t="s">
        <v>197</v>
      </c>
      <c r="GV246" s="412" t="s">
        <v>197</v>
      </c>
      <c r="GW246" s="412" t="s">
        <v>197</v>
      </c>
      <c r="GX246" s="412" t="s">
        <v>197</v>
      </c>
      <c r="GY246" s="412" t="s">
        <v>197</v>
      </c>
      <c r="GZ246" s="412" t="s">
        <v>197</v>
      </c>
      <c r="HA246" s="412" t="s">
        <v>197</v>
      </c>
      <c r="HB246" s="412" t="s">
        <v>197</v>
      </c>
      <c r="HC246" s="412" t="s">
        <v>197</v>
      </c>
      <c r="HD246" s="412" t="s">
        <v>197</v>
      </c>
      <c r="HE246" s="412" t="s">
        <v>197</v>
      </c>
      <c r="HF246" s="412" t="s">
        <v>197</v>
      </c>
      <c r="HG246" s="412" t="s">
        <v>197</v>
      </c>
      <c r="HH246" s="412" t="s">
        <v>197</v>
      </c>
      <c r="HI246" s="412" t="s">
        <v>197</v>
      </c>
      <c r="HJ246" s="412" t="s">
        <v>197</v>
      </c>
      <c r="HK246" s="412" t="s">
        <v>197</v>
      </c>
      <c r="HL246" s="412" t="s">
        <v>197</v>
      </c>
      <c r="HM246" s="412" t="s">
        <v>197</v>
      </c>
      <c r="HN246" s="412" t="s">
        <v>197</v>
      </c>
      <c r="HO246" s="412" t="s">
        <v>197</v>
      </c>
      <c r="HP246" s="412" t="s">
        <v>197</v>
      </c>
      <c r="HQ246" s="412" t="s">
        <v>197</v>
      </c>
      <c r="HR246" s="412" t="s">
        <v>197</v>
      </c>
      <c r="HS246" s="412" t="s">
        <v>197</v>
      </c>
      <c r="HT246" s="412" t="s">
        <v>197</v>
      </c>
      <c r="HU246" s="411">
        <v>150.9</v>
      </c>
      <c r="HV246" s="411">
        <v>89.1</v>
      </c>
      <c r="HW246" s="411">
        <v>93.2</v>
      </c>
      <c r="HX246" s="412" t="s">
        <v>197</v>
      </c>
      <c r="HY246" s="412" t="s">
        <v>197</v>
      </c>
      <c r="HZ246" s="412" t="s">
        <v>197</v>
      </c>
      <c r="IA246" s="412" t="s">
        <v>197</v>
      </c>
      <c r="IB246" s="412" t="s">
        <v>197</v>
      </c>
      <c r="IC246" s="412" t="s">
        <v>197</v>
      </c>
      <c r="ID246" s="412" t="s">
        <v>197</v>
      </c>
      <c r="IE246" s="412" t="s">
        <v>197</v>
      </c>
      <c r="IF246" s="412" t="s">
        <v>197</v>
      </c>
      <c r="IG246" s="412" t="s">
        <v>197</v>
      </c>
      <c r="IH246" s="411">
        <v>19.399999999999999</v>
      </c>
      <c r="II246" s="412" t="s">
        <v>197</v>
      </c>
      <c r="IJ246" s="412" t="s">
        <v>197</v>
      </c>
      <c r="IK246" s="412" t="s">
        <v>197</v>
      </c>
      <c r="IL246" s="412" t="s">
        <v>197</v>
      </c>
      <c r="IM246" s="412" t="s">
        <v>197</v>
      </c>
      <c r="IN246" s="412" t="s">
        <v>197</v>
      </c>
      <c r="IO246" s="412" t="s">
        <v>197</v>
      </c>
      <c r="IP246" s="412" t="s">
        <v>197</v>
      </c>
      <c r="IQ246" s="412" t="s">
        <v>197</v>
      </c>
      <c r="IR246" s="412" t="s">
        <v>197</v>
      </c>
      <c r="IS246" s="412" t="s">
        <v>197</v>
      </c>
      <c r="IT246" s="412" t="s">
        <v>197</v>
      </c>
      <c r="IU246" s="412" t="s">
        <v>197</v>
      </c>
      <c r="IV246" s="412" t="s">
        <v>197</v>
      </c>
      <c r="IW246" s="412" t="s">
        <v>197</v>
      </c>
      <c r="IX246" s="412" t="s">
        <v>197</v>
      </c>
      <c r="IY246" s="412" t="s">
        <v>197</v>
      </c>
      <c r="IZ246" s="412" t="s">
        <v>197</v>
      </c>
      <c r="JA246" s="412" t="s">
        <v>197</v>
      </c>
      <c r="JB246" s="412" t="s">
        <v>197</v>
      </c>
      <c r="JC246" s="412" t="s">
        <v>197</v>
      </c>
      <c r="JD246" s="412" t="s">
        <v>197</v>
      </c>
      <c r="JE246" s="412" t="s">
        <v>197</v>
      </c>
      <c r="JF246" s="49" t="s">
        <v>87</v>
      </c>
      <c r="JG246" s="49" t="s">
        <v>87</v>
      </c>
      <c r="JH246" s="49" t="s">
        <v>87</v>
      </c>
      <c r="JI246" s="49">
        <v>54.4</v>
      </c>
      <c r="JJ246" s="49">
        <v>49.1</v>
      </c>
      <c r="JK246" s="49">
        <v>83.7</v>
      </c>
      <c r="JL246" s="49">
        <v>67.599999999999994</v>
      </c>
      <c r="JM246" s="49">
        <v>28.4</v>
      </c>
      <c r="JN246" s="49">
        <v>27.3</v>
      </c>
      <c r="JO246" s="49" t="s">
        <v>87</v>
      </c>
    </row>
    <row r="247" spans="1:275">
      <c r="A247" s="45"/>
      <c r="B247" s="46" t="s">
        <v>1963</v>
      </c>
      <c r="C247" s="300" t="s">
        <v>1458</v>
      </c>
      <c r="D247" s="46" t="s">
        <v>117</v>
      </c>
      <c r="E247" s="300" t="s">
        <v>30</v>
      </c>
      <c r="F247" s="47" t="s">
        <v>197</v>
      </c>
      <c r="G247" s="47" t="s">
        <v>197</v>
      </c>
      <c r="H247" s="411">
        <v>109.6</v>
      </c>
      <c r="I247" s="411">
        <v>115.9</v>
      </c>
      <c r="J247" s="411">
        <v>143.4</v>
      </c>
      <c r="K247" s="412" t="s">
        <v>197</v>
      </c>
      <c r="L247" s="412" t="s">
        <v>197</v>
      </c>
      <c r="M247" s="411">
        <v>184.2</v>
      </c>
      <c r="N247" s="412" t="s">
        <v>197</v>
      </c>
      <c r="O247" s="412" t="s">
        <v>197</v>
      </c>
      <c r="P247" s="412" t="s">
        <v>197</v>
      </c>
      <c r="Q247" s="412" t="s">
        <v>197</v>
      </c>
      <c r="R247" s="411">
        <v>119.7</v>
      </c>
      <c r="S247" s="412" t="s">
        <v>197</v>
      </c>
      <c r="T247" s="412" t="s">
        <v>197</v>
      </c>
      <c r="U247" s="412" t="s">
        <v>197</v>
      </c>
      <c r="V247" s="412" t="s">
        <v>197</v>
      </c>
      <c r="W247" s="412" t="s">
        <v>197</v>
      </c>
      <c r="X247" s="412" t="s">
        <v>197</v>
      </c>
      <c r="Y247" s="412" t="s">
        <v>197</v>
      </c>
      <c r="Z247" s="412" t="s">
        <v>197</v>
      </c>
      <c r="AA247" s="412" t="s">
        <v>197</v>
      </c>
      <c r="AB247" s="412" t="s">
        <v>197</v>
      </c>
      <c r="AC247" s="412" t="s">
        <v>197</v>
      </c>
      <c r="AD247" s="412" t="s">
        <v>197</v>
      </c>
      <c r="AE247" s="412" t="s">
        <v>197</v>
      </c>
      <c r="AF247" s="412" t="s">
        <v>197</v>
      </c>
      <c r="AG247" s="412" t="s">
        <v>197</v>
      </c>
      <c r="AH247" s="412" t="s">
        <v>197</v>
      </c>
      <c r="AI247" s="412" t="s">
        <v>197</v>
      </c>
      <c r="AJ247" s="412" t="s">
        <v>197</v>
      </c>
      <c r="AK247" s="412" t="s">
        <v>197</v>
      </c>
      <c r="AL247" s="412" t="s">
        <v>197</v>
      </c>
      <c r="AM247" s="412" t="s">
        <v>197</v>
      </c>
      <c r="AN247" s="412" t="s">
        <v>197</v>
      </c>
      <c r="AO247" s="412" t="s">
        <v>197</v>
      </c>
      <c r="AP247" s="412" t="s">
        <v>197</v>
      </c>
      <c r="AQ247" s="412" t="s">
        <v>197</v>
      </c>
      <c r="AR247" s="412" t="s">
        <v>197</v>
      </c>
      <c r="AS247" s="412" t="s">
        <v>197</v>
      </c>
      <c r="AT247" s="412" t="s">
        <v>197</v>
      </c>
      <c r="AU247" s="412" t="s">
        <v>197</v>
      </c>
      <c r="AV247" s="412" t="s">
        <v>197</v>
      </c>
      <c r="AW247" s="412" t="s">
        <v>197</v>
      </c>
      <c r="AX247" s="412" t="s">
        <v>197</v>
      </c>
      <c r="AY247" s="412" t="s">
        <v>197</v>
      </c>
      <c r="AZ247" s="411">
        <v>57</v>
      </c>
      <c r="BA247" s="411">
        <v>76.3</v>
      </c>
      <c r="BB247" s="411">
        <v>75.5</v>
      </c>
      <c r="BC247" s="411">
        <v>81.599999999999994</v>
      </c>
      <c r="BD247" s="411">
        <v>65</v>
      </c>
      <c r="BE247" s="411">
        <v>68.900000000000006</v>
      </c>
      <c r="BF247" s="411">
        <v>69.400000000000006</v>
      </c>
      <c r="BG247" s="411">
        <v>70.900000000000006</v>
      </c>
      <c r="BH247" s="411">
        <v>70.8</v>
      </c>
      <c r="BI247" s="411">
        <v>4.3</v>
      </c>
      <c r="BJ247" s="411">
        <v>9.9</v>
      </c>
      <c r="BK247" s="411">
        <v>7</v>
      </c>
      <c r="BL247" s="412" t="s">
        <v>197</v>
      </c>
      <c r="BM247" s="412" t="s">
        <v>197</v>
      </c>
      <c r="BN247" s="412" t="s">
        <v>197</v>
      </c>
      <c r="BO247" s="412" t="s">
        <v>197</v>
      </c>
      <c r="BP247" s="412" t="s">
        <v>197</v>
      </c>
      <c r="BQ247" s="412" t="s">
        <v>197</v>
      </c>
      <c r="BR247" s="412" t="s">
        <v>197</v>
      </c>
      <c r="BS247" s="412" t="s">
        <v>197</v>
      </c>
      <c r="BT247" s="412" t="s">
        <v>197</v>
      </c>
      <c r="BU247" s="412" t="s">
        <v>197</v>
      </c>
      <c r="BV247" s="412" t="s">
        <v>197</v>
      </c>
      <c r="BW247" s="412" t="s">
        <v>197</v>
      </c>
      <c r="BX247" s="412" t="s">
        <v>197</v>
      </c>
      <c r="BY247" s="412" t="s">
        <v>197</v>
      </c>
      <c r="BZ247" s="412" t="s">
        <v>197</v>
      </c>
      <c r="CA247" s="412" t="s">
        <v>197</v>
      </c>
      <c r="CB247" s="412" t="s">
        <v>197</v>
      </c>
      <c r="CC247" s="412" t="s">
        <v>197</v>
      </c>
      <c r="CD247" s="412" t="s">
        <v>197</v>
      </c>
      <c r="CE247" s="412" t="s">
        <v>197</v>
      </c>
      <c r="CF247" s="412" t="s">
        <v>197</v>
      </c>
      <c r="CG247" s="412" t="s">
        <v>197</v>
      </c>
      <c r="CH247" s="412" t="s">
        <v>197</v>
      </c>
      <c r="CI247" s="412" t="s">
        <v>197</v>
      </c>
      <c r="CJ247" s="412" t="s">
        <v>197</v>
      </c>
      <c r="CK247" s="412" t="s">
        <v>197</v>
      </c>
      <c r="CL247" s="412" t="s">
        <v>197</v>
      </c>
      <c r="CM247" s="412" t="s">
        <v>197</v>
      </c>
      <c r="CN247" s="412" t="s">
        <v>197</v>
      </c>
      <c r="CO247" s="412" t="s">
        <v>197</v>
      </c>
      <c r="CP247" s="412" t="s">
        <v>197</v>
      </c>
      <c r="CQ247" s="412" t="s">
        <v>197</v>
      </c>
      <c r="CR247" s="412" t="s">
        <v>197</v>
      </c>
      <c r="CS247" s="412" t="s">
        <v>197</v>
      </c>
      <c r="CT247" s="412" t="s">
        <v>197</v>
      </c>
      <c r="CU247" s="412" t="s">
        <v>197</v>
      </c>
      <c r="CV247" s="412" t="s">
        <v>197</v>
      </c>
      <c r="CW247" s="412" t="s">
        <v>197</v>
      </c>
      <c r="CX247" s="412" t="s">
        <v>197</v>
      </c>
      <c r="CY247" s="412" t="s">
        <v>197</v>
      </c>
      <c r="CZ247" s="412" t="s">
        <v>197</v>
      </c>
      <c r="DA247" s="412" t="s">
        <v>197</v>
      </c>
      <c r="DB247" s="412" t="s">
        <v>197</v>
      </c>
      <c r="DC247" s="412" t="s">
        <v>197</v>
      </c>
      <c r="DD247" s="412" t="s">
        <v>197</v>
      </c>
      <c r="DE247" s="412" t="s">
        <v>197</v>
      </c>
      <c r="DF247" s="412" t="s">
        <v>197</v>
      </c>
      <c r="DG247" s="412" t="s">
        <v>197</v>
      </c>
      <c r="DH247" s="412" t="s">
        <v>197</v>
      </c>
      <c r="DI247" s="412" t="s">
        <v>197</v>
      </c>
      <c r="DJ247" s="412" t="s">
        <v>197</v>
      </c>
      <c r="DK247" s="412" t="s">
        <v>197</v>
      </c>
      <c r="DL247" s="412" t="s">
        <v>197</v>
      </c>
      <c r="DM247" s="412" t="s">
        <v>197</v>
      </c>
      <c r="DN247" s="412" t="s">
        <v>197</v>
      </c>
      <c r="DO247" s="412" t="s">
        <v>197</v>
      </c>
      <c r="DP247" s="412" t="s">
        <v>197</v>
      </c>
      <c r="DQ247" s="412" t="s">
        <v>197</v>
      </c>
      <c r="DR247" s="412" t="s">
        <v>197</v>
      </c>
      <c r="DS247" s="412" t="s">
        <v>197</v>
      </c>
      <c r="DT247" s="412" t="s">
        <v>197</v>
      </c>
      <c r="DU247" s="412" t="s">
        <v>197</v>
      </c>
      <c r="DV247" s="412" t="s">
        <v>197</v>
      </c>
      <c r="DW247" s="412" t="s">
        <v>197</v>
      </c>
      <c r="DX247" s="412" t="s">
        <v>197</v>
      </c>
      <c r="DY247" s="412" t="s">
        <v>197</v>
      </c>
      <c r="DZ247" s="412" t="s">
        <v>197</v>
      </c>
      <c r="EA247" s="412" t="s">
        <v>197</v>
      </c>
      <c r="EB247" s="412" t="s">
        <v>197</v>
      </c>
      <c r="EC247" s="412" t="s">
        <v>197</v>
      </c>
      <c r="ED247" s="412" t="s">
        <v>197</v>
      </c>
      <c r="EE247" s="412" t="s">
        <v>197</v>
      </c>
      <c r="EF247" s="412" t="s">
        <v>197</v>
      </c>
      <c r="EG247" s="412" t="s">
        <v>197</v>
      </c>
      <c r="EH247" s="412" t="s">
        <v>197</v>
      </c>
      <c r="EI247" s="412" t="s">
        <v>197</v>
      </c>
      <c r="EJ247" s="412" t="s">
        <v>197</v>
      </c>
      <c r="EK247" s="412" t="s">
        <v>197</v>
      </c>
      <c r="EL247" s="412" t="s">
        <v>197</v>
      </c>
      <c r="EM247" s="412" t="s">
        <v>197</v>
      </c>
      <c r="EN247" s="412" t="s">
        <v>197</v>
      </c>
      <c r="EO247" s="412" t="s">
        <v>197</v>
      </c>
      <c r="EP247" s="412" t="s">
        <v>197</v>
      </c>
      <c r="EQ247" s="412" t="s">
        <v>197</v>
      </c>
      <c r="ER247" s="412" t="s">
        <v>197</v>
      </c>
      <c r="ES247" s="412" t="s">
        <v>197</v>
      </c>
      <c r="ET247" s="411">
        <v>19.600000000000001</v>
      </c>
      <c r="EU247" s="412" t="s">
        <v>197</v>
      </c>
      <c r="EV247" s="411">
        <v>74.5</v>
      </c>
      <c r="EW247" s="411">
        <v>78.099999999999994</v>
      </c>
      <c r="EX247" s="411">
        <v>77</v>
      </c>
      <c r="EY247" s="412" t="s">
        <v>197</v>
      </c>
      <c r="EZ247" s="411">
        <v>82.3</v>
      </c>
      <c r="FA247" s="411">
        <v>51.2</v>
      </c>
      <c r="FB247" s="411">
        <v>63.3</v>
      </c>
      <c r="FC247" s="412" t="s">
        <v>197</v>
      </c>
      <c r="FD247" s="411">
        <v>96.2</v>
      </c>
      <c r="FE247" s="411">
        <v>64.2</v>
      </c>
      <c r="FF247" s="411">
        <v>77.8</v>
      </c>
      <c r="FG247" s="412" t="s">
        <v>197</v>
      </c>
      <c r="FH247" s="412" t="s">
        <v>197</v>
      </c>
      <c r="FI247" s="412" t="s">
        <v>197</v>
      </c>
      <c r="FJ247" s="412" t="s">
        <v>197</v>
      </c>
      <c r="FK247" s="412" t="s">
        <v>197</v>
      </c>
      <c r="FL247" s="412" t="s">
        <v>197</v>
      </c>
      <c r="FM247" s="411">
        <v>134.4</v>
      </c>
      <c r="FN247" s="411">
        <v>175.4</v>
      </c>
      <c r="FO247" s="411">
        <v>151.6</v>
      </c>
      <c r="FP247" s="411">
        <v>17.899999999999999</v>
      </c>
      <c r="FQ247" s="411">
        <v>55.6</v>
      </c>
      <c r="FR247" s="411">
        <v>42.6</v>
      </c>
      <c r="FS247" s="411">
        <v>107.2</v>
      </c>
      <c r="FT247" s="411">
        <v>103</v>
      </c>
      <c r="FU247" s="411">
        <v>105.7</v>
      </c>
      <c r="FV247" s="412" t="s">
        <v>197</v>
      </c>
      <c r="FW247" s="412" t="s">
        <v>197</v>
      </c>
      <c r="FX247" s="411">
        <v>42.4</v>
      </c>
      <c r="FY247" s="411">
        <v>121.1</v>
      </c>
      <c r="FZ247" s="411">
        <v>120.4</v>
      </c>
      <c r="GA247" s="411">
        <v>58.8</v>
      </c>
      <c r="GB247" s="411">
        <v>79.599999999999994</v>
      </c>
      <c r="GC247" s="411">
        <v>75.599999999999994</v>
      </c>
      <c r="GD247" s="412" t="s">
        <v>197</v>
      </c>
      <c r="GE247" s="412" t="s">
        <v>197</v>
      </c>
      <c r="GF247" s="412" t="s">
        <v>197</v>
      </c>
      <c r="GG247" s="411">
        <v>133.4</v>
      </c>
      <c r="GH247" s="411">
        <v>193.1</v>
      </c>
      <c r="GI247" s="411">
        <v>192.7</v>
      </c>
      <c r="GJ247" s="412" t="s">
        <v>197</v>
      </c>
      <c r="GK247" s="412" t="s">
        <v>197</v>
      </c>
      <c r="GL247" s="412" t="s">
        <v>197</v>
      </c>
      <c r="GM247" s="412" t="s">
        <v>197</v>
      </c>
      <c r="GN247" s="412" t="s">
        <v>197</v>
      </c>
      <c r="GO247" s="412" t="s">
        <v>197</v>
      </c>
      <c r="GP247" s="412" t="s">
        <v>197</v>
      </c>
      <c r="GQ247" s="412" t="s">
        <v>197</v>
      </c>
      <c r="GR247" s="412" t="s">
        <v>197</v>
      </c>
      <c r="GS247" s="412" t="s">
        <v>197</v>
      </c>
      <c r="GT247" s="412" t="s">
        <v>197</v>
      </c>
      <c r="GU247" s="412" t="s">
        <v>197</v>
      </c>
      <c r="GV247" s="412" t="s">
        <v>197</v>
      </c>
      <c r="GW247" s="412" t="s">
        <v>197</v>
      </c>
      <c r="GX247" s="412" t="s">
        <v>197</v>
      </c>
      <c r="GY247" s="412" t="s">
        <v>197</v>
      </c>
      <c r="GZ247" s="412" t="s">
        <v>197</v>
      </c>
      <c r="HA247" s="412" t="s">
        <v>197</v>
      </c>
      <c r="HB247" s="411">
        <v>55.2</v>
      </c>
      <c r="HC247" s="411">
        <v>94.1</v>
      </c>
      <c r="HD247" s="411">
        <v>82.2</v>
      </c>
      <c r="HE247" s="412" t="s">
        <v>197</v>
      </c>
      <c r="HF247" s="412" t="s">
        <v>197</v>
      </c>
      <c r="HG247" s="412" t="s">
        <v>197</v>
      </c>
      <c r="HH247" s="412" t="s">
        <v>197</v>
      </c>
      <c r="HI247" s="412" t="s">
        <v>197</v>
      </c>
      <c r="HJ247" s="412" t="s">
        <v>197</v>
      </c>
      <c r="HK247" s="412" t="s">
        <v>197</v>
      </c>
      <c r="HL247" s="412" t="s">
        <v>197</v>
      </c>
      <c r="HM247" s="412" t="s">
        <v>197</v>
      </c>
      <c r="HN247" s="412" t="s">
        <v>197</v>
      </c>
      <c r="HO247" s="412" t="s">
        <v>197</v>
      </c>
      <c r="HP247" s="412" t="s">
        <v>197</v>
      </c>
      <c r="HQ247" s="412" t="s">
        <v>197</v>
      </c>
      <c r="HR247" s="412" t="s">
        <v>197</v>
      </c>
      <c r="HS247" s="412" t="s">
        <v>197</v>
      </c>
      <c r="HT247" s="412" t="s">
        <v>197</v>
      </c>
      <c r="HU247" s="411">
        <v>73.900000000000006</v>
      </c>
      <c r="HV247" s="411">
        <v>97.8</v>
      </c>
      <c r="HW247" s="411">
        <v>96.4</v>
      </c>
      <c r="HX247" s="412" t="s">
        <v>197</v>
      </c>
      <c r="HY247" s="412" t="s">
        <v>197</v>
      </c>
      <c r="HZ247" s="411">
        <v>333.7</v>
      </c>
      <c r="IA247" s="412" t="s">
        <v>197</v>
      </c>
      <c r="IB247" s="412" t="s">
        <v>197</v>
      </c>
      <c r="IC247" s="412" t="s">
        <v>197</v>
      </c>
      <c r="ID247" s="412" t="s">
        <v>197</v>
      </c>
      <c r="IE247" s="412" t="s">
        <v>197</v>
      </c>
      <c r="IF247" s="412" t="s">
        <v>197</v>
      </c>
      <c r="IG247" s="412" t="s">
        <v>197</v>
      </c>
      <c r="IH247" s="411">
        <v>54.1</v>
      </c>
      <c r="II247" s="412" t="s">
        <v>197</v>
      </c>
      <c r="IJ247" s="412" t="s">
        <v>197</v>
      </c>
      <c r="IK247" s="412" t="s">
        <v>197</v>
      </c>
      <c r="IL247" s="412" t="s">
        <v>197</v>
      </c>
      <c r="IM247" s="412" t="s">
        <v>197</v>
      </c>
      <c r="IN247" s="412" t="s">
        <v>197</v>
      </c>
      <c r="IO247" s="412" t="s">
        <v>197</v>
      </c>
      <c r="IP247" s="412" t="s">
        <v>197</v>
      </c>
      <c r="IQ247" s="412" t="s">
        <v>197</v>
      </c>
      <c r="IR247" s="411">
        <v>86.7</v>
      </c>
      <c r="IS247" s="411">
        <v>12.4</v>
      </c>
      <c r="IT247" s="411">
        <v>40.299999999999997</v>
      </c>
      <c r="IU247" s="412" t="s">
        <v>197</v>
      </c>
      <c r="IV247" s="412" t="s">
        <v>197</v>
      </c>
      <c r="IW247" s="412" t="s">
        <v>197</v>
      </c>
      <c r="IX247" s="412" t="s">
        <v>197</v>
      </c>
      <c r="IY247" s="412" t="s">
        <v>197</v>
      </c>
      <c r="IZ247" s="412" t="s">
        <v>197</v>
      </c>
      <c r="JA247" s="412" t="s">
        <v>197</v>
      </c>
      <c r="JB247" s="412" t="s">
        <v>197</v>
      </c>
      <c r="JC247" s="412" t="s">
        <v>197</v>
      </c>
      <c r="JD247" s="412" t="s">
        <v>197</v>
      </c>
      <c r="JE247" s="412" t="s">
        <v>197</v>
      </c>
      <c r="JF247" s="49" t="s">
        <v>87</v>
      </c>
      <c r="JG247" s="49" t="s">
        <v>87</v>
      </c>
      <c r="JH247" s="49" t="s">
        <v>87</v>
      </c>
      <c r="JI247" s="49">
        <v>88.8</v>
      </c>
      <c r="JJ247" s="49">
        <v>57.9</v>
      </c>
      <c r="JK247" s="49">
        <v>76.8</v>
      </c>
      <c r="JL247" s="49">
        <v>92.6</v>
      </c>
      <c r="JM247" s="49">
        <v>70.400000000000006</v>
      </c>
      <c r="JN247" s="49">
        <v>65.3</v>
      </c>
      <c r="JO247" s="49" t="s">
        <v>87</v>
      </c>
    </row>
    <row r="248" spans="1:275">
      <c r="A248" s="45"/>
      <c r="B248" s="46" t="s">
        <v>1964</v>
      </c>
      <c r="C248" s="300" t="s">
        <v>1459</v>
      </c>
      <c r="D248" s="46" t="s">
        <v>118</v>
      </c>
      <c r="E248" s="300" t="s">
        <v>31</v>
      </c>
      <c r="F248" s="47" t="s">
        <v>197</v>
      </c>
      <c r="G248" s="47" t="s">
        <v>197</v>
      </c>
      <c r="H248" s="411">
        <v>116.4</v>
      </c>
      <c r="I248" s="411">
        <v>113.3</v>
      </c>
      <c r="J248" s="411">
        <v>99.1</v>
      </c>
      <c r="K248" s="411">
        <v>196.3</v>
      </c>
      <c r="L248" s="411">
        <v>160.6</v>
      </c>
      <c r="M248" s="411">
        <v>144.1</v>
      </c>
      <c r="N248" s="411">
        <v>117.2</v>
      </c>
      <c r="O248" s="411">
        <v>161.6</v>
      </c>
      <c r="P248" s="411">
        <v>98.9</v>
      </c>
      <c r="Q248" s="411">
        <v>44.8</v>
      </c>
      <c r="R248" s="411">
        <v>98.4</v>
      </c>
      <c r="S248" s="411">
        <v>105.8</v>
      </c>
      <c r="T248" s="411">
        <v>206.9</v>
      </c>
      <c r="U248" s="411">
        <v>85.3</v>
      </c>
      <c r="V248" s="411">
        <v>20.9</v>
      </c>
      <c r="W248" s="411">
        <v>180.9</v>
      </c>
      <c r="X248" s="411">
        <v>258.5</v>
      </c>
      <c r="Y248" s="411">
        <v>130.5</v>
      </c>
      <c r="Z248" s="411">
        <v>265</v>
      </c>
      <c r="AA248" s="411">
        <v>307.60000000000002</v>
      </c>
      <c r="AB248" s="411">
        <v>44.6</v>
      </c>
      <c r="AC248" s="411">
        <v>138.19999999999999</v>
      </c>
      <c r="AD248" s="411">
        <v>70.3</v>
      </c>
      <c r="AE248" s="411">
        <v>122.6</v>
      </c>
      <c r="AF248" s="411">
        <v>122.3</v>
      </c>
      <c r="AG248" s="411">
        <v>112.6</v>
      </c>
      <c r="AH248" s="411">
        <v>75.400000000000006</v>
      </c>
      <c r="AI248" s="411">
        <v>203.6</v>
      </c>
      <c r="AJ248" s="411">
        <v>159.5</v>
      </c>
      <c r="AK248" s="411">
        <v>23.2</v>
      </c>
      <c r="AL248" s="412" t="s">
        <v>197</v>
      </c>
      <c r="AM248" s="411">
        <v>204.3</v>
      </c>
      <c r="AN248" s="411">
        <v>189</v>
      </c>
      <c r="AO248" s="411">
        <v>152.5</v>
      </c>
      <c r="AP248" s="411">
        <v>152.9</v>
      </c>
      <c r="AQ248" s="411">
        <v>141.30000000000001</v>
      </c>
      <c r="AR248" s="411">
        <v>95.6</v>
      </c>
      <c r="AS248" s="412" t="s">
        <v>197</v>
      </c>
      <c r="AT248" s="411">
        <v>136.30000000000001</v>
      </c>
      <c r="AU248" s="412" t="s">
        <v>197</v>
      </c>
      <c r="AV248" s="411">
        <v>74.099999999999994</v>
      </c>
      <c r="AW248" s="411">
        <v>114.7</v>
      </c>
      <c r="AX248" s="412" t="s">
        <v>197</v>
      </c>
      <c r="AY248" s="411">
        <v>81.5</v>
      </c>
      <c r="AZ248" s="411">
        <v>131.80000000000001</v>
      </c>
      <c r="BA248" s="411">
        <v>115.1</v>
      </c>
      <c r="BB248" s="411">
        <v>115.8</v>
      </c>
      <c r="BC248" s="411">
        <v>88.2</v>
      </c>
      <c r="BD248" s="411">
        <v>107.1</v>
      </c>
      <c r="BE248" s="411">
        <v>103</v>
      </c>
      <c r="BF248" s="411">
        <v>95.5</v>
      </c>
      <c r="BG248" s="411">
        <v>138.19999999999999</v>
      </c>
      <c r="BH248" s="411">
        <v>135.19999999999999</v>
      </c>
      <c r="BI248" s="411">
        <v>113.8</v>
      </c>
      <c r="BJ248" s="411">
        <v>124.6</v>
      </c>
      <c r="BK248" s="411">
        <v>119.1</v>
      </c>
      <c r="BL248" s="411">
        <v>97.1</v>
      </c>
      <c r="BM248" s="411">
        <v>133</v>
      </c>
      <c r="BN248" s="411">
        <v>123.4</v>
      </c>
      <c r="BO248" s="412" t="s">
        <v>197</v>
      </c>
      <c r="BP248" s="411">
        <v>143.6</v>
      </c>
      <c r="BQ248" s="411">
        <v>136.5</v>
      </c>
      <c r="BR248" s="411">
        <v>123.8</v>
      </c>
      <c r="BS248" s="411">
        <v>142.19999999999999</v>
      </c>
      <c r="BT248" s="411">
        <v>133.69999999999999</v>
      </c>
      <c r="BU248" s="411">
        <v>28.8</v>
      </c>
      <c r="BV248" s="411">
        <v>113.8</v>
      </c>
      <c r="BW248" s="411">
        <v>88</v>
      </c>
      <c r="BX248" s="411">
        <v>47.2</v>
      </c>
      <c r="BY248" s="411">
        <v>77.5</v>
      </c>
      <c r="BZ248" s="411">
        <v>58.2</v>
      </c>
      <c r="CA248" s="411">
        <v>46.9</v>
      </c>
      <c r="CB248" s="411">
        <v>25.7</v>
      </c>
      <c r="CC248" s="411">
        <v>33.9</v>
      </c>
      <c r="CD248" s="411">
        <v>187</v>
      </c>
      <c r="CE248" s="411">
        <v>172.5</v>
      </c>
      <c r="CF248" s="411">
        <v>179.5</v>
      </c>
      <c r="CG248" s="411">
        <v>200.4</v>
      </c>
      <c r="CH248" s="411">
        <v>299.2</v>
      </c>
      <c r="CI248" s="411">
        <v>235.3</v>
      </c>
      <c r="CJ248" s="411">
        <v>150.19999999999999</v>
      </c>
      <c r="CK248" s="411">
        <v>128</v>
      </c>
      <c r="CL248" s="411">
        <v>137</v>
      </c>
      <c r="CM248" s="412" t="s">
        <v>197</v>
      </c>
      <c r="CN248" s="412" t="s">
        <v>197</v>
      </c>
      <c r="CO248" s="412" t="s">
        <v>197</v>
      </c>
      <c r="CP248" s="411">
        <v>955.7</v>
      </c>
      <c r="CQ248" s="411">
        <v>800.5</v>
      </c>
      <c r="CR248" s="411">
        <v>866.9</v>
      </c>
      <c r="CS248" s="412" t="s">
        <v>197</v>
      </c>
      <c r="CT248" s="411">
        <v>220.7</v>
      </c>
      <c r="CU248" s="411">
        <v>229.4</v>
      </c>
      <c r="CV248" s="411">
        <v>225.7</v>
      </c>
      <c r="CW248" s="411">
        <v>146.9</v>
      </c>
      <c r="CX248" s="411">
        <v>149.69999999999999</v>
      </c>
      <c r="CY248" s="411">
        <v>148.5</v>
      </c>
      <c r="CZ248" s="411">
        <v>140.80000000000001</v>
      </c>
      <c r="DA248" s="411">
        <v>46.4</v>
      </c>
      <c r="DB248" s="411">
        <v>132.30000000000001</v>
      </c>
      <c r="DC248" s="411">
        <v>106.5</v>
      </c>
      <c r="DD248" s="411">
        <v>54.9</v>
      </c>
      <c r="DE248" s="411">
        <v>46.8</v>
      </c>
      <c r="DF248" s="411">
        <v>51.9</v>
      </c>
      <c r="DG248" s="411">
        <v>50.5</v>
      </c>
      <c r="DH248" s="411">
        <v>34.1</v>
      </c>
      <c r="DI248" s="411">
        <v>39.6</v>
      </c>
      <c r="DJ248" s="411">
        <v>179.1</v>
      </c>
      <c r="DK248" s="411">
        <v>136.69999999999999</v>
      </c>
      <c r="DL248" s="411">
        <v>156</v>
      </c>
      <c r="DM248" s="411">
        <v>170.3</v>
      </c>
      <c r="DN248" s="411">
        <v>139.80000000000001</v>
      </c>
      <c r="DO248" s="411">
        <v>151.1</v>
      </c>
      <c r="DP248" s="411">
        <v>84.7</v>
      </c>
      <c r="DQ248" s="411">
        <v>24</v>
      </c>
      <c r="DR248" s="411">
        <v>45.1</v>
      </c>
      <c r="DS248" s="412" t="s">
        <v>197</v>
      </c>
      <c r="DT248" s="412" t="s">
        <v>197</v>
      </c>
      <c r="DU248" s="412" t="s">
        <v>197</v>
      </c>
      <c r="DV248" s="411">
        <v>38.6</v>
      </c>
      <c r="DW248" s="411">
        <v>21.2</v>
      </c>
      <c r="DX248" s="411">
        <v>27.1</v>
      </c>
      <c r="DY248" s="411">
        <v>60.9</v>
      </c>
      <c r="DZ248" s="411">
        <v>56</v>
      </c>
      <c r="EA248" s="411">
        <v>58.7</v>
      </c>
      <c r="EB248" s="411">
        <v>87.4</v>
      </c>
      <c r="EC248" s="411">
        <v>33.6</v>
      </c>
      <c r="ED248" s="411">
        <v>48.1</v>
      </c>
      <c r="EE248" s="411">
        <v>252.6</v>
      </c>
      <c r="EF248" s="411">
        <v>224.6</v>
      </c>
      <c r="EG248" s="411">
        <v>227.6</v>
      </c>
      <c r="EH248" s="411">
        <v>226.4</v>
      </c>
      <c r="EI248" s="411">
        <v>142.1</v>
      </c>
      <c r="EJ248" s="411">
        <v>135.69999999999999</v>
      </c>
      <c r="EK248" s="411">
        <v>138</v>
      </c>
      <c r="EL248" s="412" t="s">
        <v>197</v>
      </c>
      <c r="EM248" s="411">
        <v>72.2</v>
      </c>
      <c r="EN248" s="411">
        <v>206</v>
      </c>
      <c r="EO248" s="411">
        <v>138.4</v>
      </c>
      <c r="EP248" s="411">
        <v>55.8</v>
      </c>
      <c r="EQ248" s="411">
        <v>40.9</v>
      </c>
      <c r="ER248" s="411">
        <v>49.2</v>
      </c>
      <c r="ES248" s="412" t="s">
        <v>197</v>
      </c>
      <c r="ET248" s="411">
        <v>88.6</v>
      </c>
      <c r="EU248" s="411">
        <v>194.7</v>
      </c>
      <c r="EV248" s="411">
        <v>114.1</v>
      </c>
      <c r="EW248" s="411">
        <v>119.2</v>
      </c>
      <c r="EX248" s="411">
        <v>117.6</v>
      </c>
      <c r="EY248" s="411">
        <v>47.7</v>
      </c>
      <c r="EZ248" s="411">
        <v>169.8</v>
      </c>
      <c r="FA248" s="411">
        <v>106.6</v>
      </c>
      <c r="FB248" s="411">
        <v>131.4</v>
      </c>
      <c r="FC248" s="411">
        <v>100.9</v>
      </c>
      <c r="FD248" s="411">
        <v>160.5</v>
      </c>
      <c r="FE248" s="411">
        <v>128.30000000000001</v>
      </c>
      <c r="FF248" s="411">
        <v>141.9</v>
      </c>
      <c r="FG248" s="411">
        <v>44.5</v>
      </c>
      <c r="FH248" s="411">
        <v>8.1999999999999993</v>
      </c>
      <c r="FI248" s="411">
        <v>33.799999999999997</v>
      </c>
      <c r="FJ248" s="411">
        <v>123.2</v>
      </c>
      <c r="FK248" s="411">
        <v>121</v>
      </c>
      <c r="FL248" s="411">
        <v>122</v>
      </c>
      <c r="FM248" s="411">
        <v>132.1</v>
      </c>
      <c r="FN248" s="411">
        <v>133.69999999999999</v>
      </c>
      <c r="FO248" s="411">
        <v>132.80000000000001</v>
      </c>
      <c r="FP248" s="411">
        <v>189.8</v>
      </c>
      <c r="FQ248" s="411">
        <v>113.6</v>
      </c>
      <c r="FR248" s="411">
        <v>140</v>
      </c>
      <c r="FS248" s="411">
        <v>154.30000000000001</v>
      </c>
      <c r="FT248" s="411">
        <v>131.1</v>
      </c>
      <c r="FU248" s="411">
        <v>145.6</v>
      </c>
      <c r="FV248" s="411">
        <v>135.19999999999999</v>
      </c>
      <c r="FW248" s="411">
        <v>60.2</v>
      </c>
      <c r="FX248" s="411">
        <v>82</v>
      </c>
      <c r="FY248" s="411">
        <v>117.7</v>
      </c>
      <c r="FZ248" s="411">
        <v>117.4</v>
      </c>
      <c r="GA248" s="411">
        <v>118</v>
      </c>
      <c r="GB248" s="411">
        <v>119.5</v>
      </c>
      <c r="GC248" s="411">
        <v>119.2</v>
      </c>
      <c r="GD248" s="411">
        <v>14.3</v>
      </c>
      <c r="GE248" s="411">
        <v>17</v>
      </c>
      <c r="GF248" s="411">
        <v>15.2</v>
      </c>
      <c r="GG248" s="411">
        <v>85.5</v>
      </c>
      <c r="GH248" s="411">
        <v>191.3</v>
      </c>
      <c r="GI248" s="411">
        <v>190.7</v>
      </c>
      <c r="GJ248" s="412" t="s">
        <v>197</v>
      </c>
      <c r="GK248" s="412" t="s">
        <v>197</v>
      </c>
      <c r="GL248" s="412" t="s">
        <v>197</v>
      </c>
      <c r="GM248" s="411">
        <v>141.80000000000001</v>
      </c>
      <c r="GN248" s="411">
        <v>37.700000000000003</v>
      </c>
      <c r="GO248" s="411">
        <v>74.7</v>
      </c>
      <c r="GP248" s="411">
        <v>104.9</v>
      </c>
      <c r="GQ248" s="411">
        <v>103.7</v>
      </c>
      <c r="GR248" s="411">
        <v>104.2</v>
      </c>
      <c r="GS248" s="411">
        <v>37.6</v>
      </c>
      <c r="GT248" s="411">
        <v>64.7</v>
      </c>
      <c r="GU248" s="411">
        <v>59.2</v>
      </c>
      <c r="GV248" s="411">
        <v>47</v>
      </c>
      <c r="GW248" s="411">
        <v>58</v>
      </c>
      <c r="GX248" s="411">
        <v>53.5</v>
      </c>
      <c r="GY248" s="411">
        <v>117.7</v>
      </c>
      <c r="GZ248" s="411">
        <v>101.3</v>
      </c>
      <c r="HA248" s="411">
        <v>109.3</v>
      </c>
      <c r="HB248" s="411">
        <v>123.8</v>
      </c>
      <c r="HC248" s="411">
        <v>112.6</v>
      </c>
      <c r="HD248" s="411">
        <v>116</v>
      </c>
      <c r="HE248" s="411">
        <v>41.6</v>
      </c>
      <c r="HF248" s="411">
        <v>70.8</v>
      </c>
      <c r="HG248" s="411">
        <v>69.2</v>
      </c>
      <c r="HH248" s="411">
        <v>97.5</v>
      </c>
      <c r="HI248" s="411">
        <v>139.69999999999999</v>
      </c>
      <c r="HJ248" s="411">
        <v>105.8</v>
      </c>
      <c r="HK248" s="411">
        <v>122.1</v>
      </c>
      <c r="HL248" s="411">
        <v>159.1</v>
      </c>
      <c r="HM248" s="411">
        <v>81.7</v>
      </c>
      <c r="HN248" s="411">
        <v>103.5</v>
      </c>
      <c r="HO248" s="411">
        <v>116.7</v>
      </c>
      <c r="HP248" s="411">
        <v>106.5</v>
      </c>
      <c r="HQ248" s="411">
        <v>111.6</v>
      </c>
      <c r="HR248" s="411">
        <v>125.3</v>
      </c>
      <c r="HS248" s="411">
        <v>157</v>
      </c>
      <c r="HT248" s="411">
        <v>146</v>
      </c>
      <c r="HU248" s="411">
        <v>89.8</v>
      </c>
      <c r="HV248" s="411">
        <v>123.2</v>
      </c>
      <c r="HW248" s="411">
        <v>121.4</v>
      </c>
      <c r="HX248" s="411">
        <v>136.5</v>
      </c>
      <c r="HY248" s="412" t="s">
        <v>197</v>
      </c>
      <c r="HZ248" s="411">
        <v>117.7</v>
      </c>
      <c r="IA248" s="411">
        <v>638.4</v>
      </c>
      <c r="IB248" s="411">
        <v>498.2</v>
      </c>
      <c r="IC248" s="411">
        <v>574.29999999999995</v>
      </c>
      <c r="ID248" s="411">
        <v>391.6</v>
      </c>
      <c r="IE248" s="411">
        <v>286.89999999999998</v>
      </c>
      <c r="IF248" s="411">
        <v>110.4</v>
      </c>
      <c r="IG248" s="411">
        <v>95.7</v>
      </c>
      <c r="IH248" s="411">
        <v>89.4</v>
      </c>
      <c r="II248" s="411">
        <v>107.2</v>
      </c>
      <c r="IJ248" s="412" t="s">
        <v>197</v>
      </c>
      <c r="IK248" s="412" t="s">
        <v>197</v>
      </c>
      <c r="IL248" s="412" t="s">
        <v>197</v>
      </c>
      <c r="IM248" s="412" t="s">
        <v>197</v>
      </c>
      <c r="IN248" s="412" t="s">
        <v>197</v>
      </c>
      <c r="IO248" s="412" t="s">
        <v>197</v>
      </c>
      <c r="IP248" s="412" t="s">
        <v>197</v>
      </c>
      <c r="IQ248" s="411">
        <v>57</v>
      </c>
      <c r="IR248" s="411">
        <v>109.3</v>
      </c>
      <c r="IS248" s="411">
        <v>101.9</v>
      </c>
      <c r="IT248" s="411">
        <v>104.6</v>
      </c>
      <c r="IU248" s="411">
        <v>74.900000000000006</v>
      </c>
      <c r="IV248" s="411">
        <v>66.2</v>
      </c>
      <c r="IW248" s="411">
        <v>68</v>
      </c>
      <c r="IX248" s="412" t="s">
        <v>197</v>
      </c>
      <c r="IY248" s="411">
        <v>161.5</v>
      </c>
      <c r="IZ248" s="411">
        <v>191</v>
      </c>
      <c r="JA248" s="411">
        <v>141.69999999999999</v>
      </c>
      <c r="JB248" s="411">
        <v>88.4</v>
      </c>
      <c r="JC248" s="411">
        <v>88.4</v>
      </c>
      <c r="JD248" s="411">
        <v>181.4</v>
      </c>
      <c r="JE248" s="411">
        <v>160.30000000000001</v>
      </c>
      <c r="JF248" s="48">
        <v>145.1</v>
      </c>
      <c r="JG248" s="48">
        <v>156.4</v>
      </c>
      <c r="JH248" s="48">
        <v>90.2</v>
      </c>
      <c r="JI248" s="48">
        <v>113.6</v>
      </c>
      <c r="JJ248" s="48">
        <v>133.19999999999999</v>
      </c>
      <c r="JK248" s="48">
        <v>129.30000000000001</v>
      </c>
      <c r="JL248" s="48">
        <v>123.6</v>
      </c>
      <c r="JM248" s="48">
        <v>97.6</v>
      </c>
      <c r="JN248" s="48">
        <v>94.3</v>
      </c>
      <c r="JO248" s="48">
        <v>45.8</v>
      </c>
    </row>
    <row r="249" spans="1:275">
      <c r="A249" s="45"/>
      <c r="B249" s="46" t="s">
        <v>1965</v>
      </c>
      <c r="C249" s="300" t="s">
        <v>1460</v>
      </c>
      <c r="D249" s="46" t="s">
        <v>118</v>
      </c>
      <c r="E249" s="300" t="s">
        <v>31</v>
      </c>
      <c r="F249" s="47" t="s">
        <v>197</v>
      </c>
      <c r="G249" s="47" t="s">
        <v>197</v>
      </c>
      <c r="H249" s="411">
        <v>67.8</v>
      </c>
      <c r="I249" s="411">
        <v>61.7</v>
      </c>
      <c r="J249" s="411">
        <v>53.7</v>
      </c>
      <c r="K249" s="412" t="s">
        <v>197</v>
      </c>
      <c r="L249" s="412" t="s">
        <v>197</v>
      </c>
      <c r="M249" s="412" t="s">
        <v>197</v>
      </c>
      <c r="N249" s="412" t="s">
        <v>197</v>
      </c>
      <c r="O249" s="412" t="s">
        <v>197</v>
      </c>
      <c r="P249" s="412" t="s">
        <v>197</v>
      </c>
      <c r="Q249" s="412" t="s">
        <v>197</v>
      </c>
      <c r="R249" s="412" t="s">
        <v>197</v>
      </c>
      <c r="S249" s="412" t="s">
        <v>197</v>
      </c>
      <c r="T249" s="412" t="s">
        <v>197</v>
      </c>
      <c r="U249" s="412" t="s">
        <v>197</v>
      </c>
      <c r="V249" s="412" t="s">
        <v>197</v>
      </c>
      <c r="W249" s="412" t="s">
        <v>197</v>
      </c>
      <c r="X249" s="412" t="s">
        <v>197</v>
      </c>
      <c r="Y249" s="412" t="s">
        <v>197</v>
      </c>
      <c r="Z249" s="412" t="s">
        <v>197</v>
      </c>
      <c r="AA249" s="412" t="s">
        <v>197</v>
      </c>
      <c r="AB249" s="412" t="s">
        <v>197</v>
      </c>
      <c r="AC249" s="412" t="s">
        <v>197</v>
      </c>
      <c r="AD249" s="412" t="s">
        <v>197</v>
      </c>
      <c r="AE249" s="412" t="s">
        <v>197</v>
      </c>
      <c r="AF249" s="412" t="s">
        <v>197</v>
      </c>
      <c r="AG249" s="412" t="s">
        <v>197</v>
      </c>
      <c r="AH249" s="412" t="s">
        <v>197</v>
      </c>
      <c r="AI249" s="412" t="s">
        <v>197</v>
      </c>
      <c r="AJ249" s="412" t="s">
        <v>197</v>
      </c>
      <c r="AK249" s="412" t="s">
        <v>197</v>
      </c>
      <c r="AL249" s="412" t="s">
        <v>197</v>
      </c>
      <c r="AM249" s="412" t="s">
        <v>197</v>
      </c>
      <c r="AN249" s="412" t="s">
        <v>197</v>
      </c>
      <c r="AO249" s="412" t="s">
        <v>197</v>
      </c>
      <c r="AP249" s="412" t="s">
        <v>197</v>
      </c>
      <c r="AQ249" s="412" t="s">
        <v>197</v>
      </c>
      <c r="AR249" s="412" t="s">
        <v>197</v>
      </c>
      <c r="AS249" s="412" t="s">
        <v>197</v>
      </c>
      <c r="AT249" s="412" t="s">
        <v>197</v>
      </c>
      <c r="AU249" s="412" t="s">
        <v>197</v>
      </c>
      <c r="AV249" s="412" t="s">
        <v>197</v>
      </c>
      <c r="AW249" s="412" t="s">
        <v>197</v>
      </c>
      <c r="AX249" s="412" t="s">
        <v>197</v>
      </c>
      <c r="AY249" s="412" t="s">
        <v>197</v>
      </c>
      <c r="AZ249" s="411">
        <v>150.19999999999999</v>
      </c>
      <c r="BA249" s="411">
        <v>135.6</v>
      </c>
      <c r="BB249" s="411">
        <v>136.19999999999999</v>
      </c>
      <c r="BC249" s="411">
        <v>47.9</v>
      </c>
      <c r="BD249" s="411">
        <v>86</v>
      </c>
      <c r="BE249" s="411">
        <v>77.5</v>
      </c>
      <c r="BF249" s="411">
        <v>73.3</v>
      </c>
      <c r="BG249" s="411">
        <v>106</v>
      </c>
      <c r="BH249" s="411">
        <v>103.6</v>
      </c>
      <c r="BI249" s="412" t="s">
        <v>197</v>
      </c>
      <c r="BJ249" s="412" t="s">
        <v>197</v>
      </c>
      <c r="BK249" s="412" t="s">
        <v>197</v>
      </c>
      <c r="BL249" s="412" t="s">
        <v>197</v>
      </c>
      <c r="BM249" s="412" t="s">
        <v>197</v>
      </c>
      <c r="BN249" s="412" t="s">
        <v>197</v>
      </c>
      <c r="BO249" s="412" t="s">
        <v>197</v>
      </c>
      <c r="BP249" s="412" t="s">
        <v>197</v>
      </c>
      <c r="BQ249" s="412" t="s">
        <v>197</v>
      </c>
      <c r="BR249" s="412" t="s">
        <v>197</v>
      </c>
      <c r="BS249" s="412" t="s">
        <v>197</v>
      </c>
      <c r="BT249" s="412" t="s">
        <v>197</v>
      </c>
      <c r="BU249" s="412" t="s">
        <v>197</v>
      </c>
      <c r="BV249" s="412" t="s">
        <v>197</v>
      </c>
      <c r="BW249" s="412" t="s">
        <v>197</v>
      </c>
      <c r="BX249" s="412" t="s">
        <v>197</v>
      </c>
      <c r="BY249" s="412" t="s">
        <v>197</v>
      </c>
      <c r="BZ249" s="412" t="s">
        <v>197</v>
      </c>
      <c r="CA249" s="412" t="s">
        <v>197</v>
      </c>
      <c r="CB249" s="412" t="s">
        <v>197</v>
      </c>
      <c r="CC249" s="412" t="s">
        <v>197</v>
      </c>
      <c r="CD249" s="412" t="s">
        <v>197</v>
      </c>
      <c r="CE249" s="412" t="s">
        <v>197</v>
      </c>
      <c r="CF249" s="412" t="s">
        <v>197</v>
      </c>
      <c r="CG249" s="412" t="s">
        <v>197</v>
      </c>
      <c r="CH249" s="412" t="s">
        <v>197</v>
      </c>
      <c r="CI249" s="412" t="s">
        <v>197</v>
      </c>
      <c r="CJ249" s="412" t="s">
        <v>197</v>
      </c>
      <c r="CK249" s="412" t="s">
        <v>197</v>
      </c>
      <c r="CL249" s="412" t="s">
        <v>197</v>
      </c>
      <c r="CM249" s="412" t="s">
        <v>197</v>
      </c>
      <c r="CN249" s="412" t="s">
        <v>197</v>
      </c>
      <c r="CO249" s="412" t="s">
        <v>197</v>
      </c>
      <c r="CP249" s="412" t="s">
        <v>197</v>
      </c>
      <c r="CQ249" s="412" t="s">
        <v>197</v>
      </c>
      <c r="CR249" s="412" t="s">
        <v>197</v>
      </c>
      <c r="CS249" s="412" t="s">
        <v>197</v>
      </c>
      <c r="CT249" s="412" t="s">
        <v>197</v>
      </c>
      <c r="CU249" s="412" t="s">
        <v>197</v>
      </c>
      <c r="CV249" s="412" t="s">
        <v>197</v>
      </c>
      <c r="CW249" s="412" t="s">
        <v>197</v>
      </c>
      <c r="CX249" s="412" t="s">
        <v>197</v>
      </c>
      <c r="CY249" s="412" t="s">
        <v>197</v>
      </c>
      <c r="CZ249" s="412" t="s">
        <v>197</v>
      </c>
      <c r="DA249" s="412" t="s">
        <v>197</v>
      </c>
      <c r="DB249" s="412" t="s">
        <v>197</v>
      </c>
      <c r="DC249" s="412" t="s">
        <v>197</v>
      </c>
      <c r="DD249" s="412" t="s">
        <v>197</v>
      </c>
      <c r="DE249" s="412" t="s">
        <v>197</v>
      </c>
      <c r="DF249" s="412" t="s">
        <v>197</v>
      </c>
      <c r="DG249" s="412" t="s">
        <v>197</v>
      </c>
      <c r="DH249" s="412" t="s">
        <v>197</v>
      </c>
      <c r="DI249" s="412" t="s">
        <v>197</v>
      </c>
      <c r="DJ249" s="412" t="s">
        <v>197</v>
      </c>
      <c r="DK249" s="412" t="s">
        <v>197</v>
      </c>
      <c r="DL249" s="412" t="s">
        <v>197</v>
      </c>
      <c r="DM249" s="412" t="s">
        <v>197</v>
      </c>
      <c r="DN249" s="412" t="s">
        <v>197</v>
      </c>
      <c r="DO249" s="412" t="s">
        <v>197</v>
      </c>
      <c r="DP249" s="412" t="s">
        <v>197</v>
      </c>
      <c r="DQ249" s="412" t="s">
        <v>197</v>
      </c>
      <c r="DR249" s="412" t="s">
        <v>197</v>
      </c>
      <c r="DS249" s="412" t="s">
        <v>197</v>
      </c>
      <c r="DT249" s="412" t="s">
        <v>197</v>
      </c>
      <c r="DU249" s="412" t="s">
        <v>197</v>
      </c>
      <c r="DV249" s="412" t="s">
        <v>197</v>
      </c>
      <c r="DW249" s="412" t="s">
        <v>197</v>
      </c>
      <c r="DX249" s="412" t="s">
        <v>197</v>
      </c>
      <c r="DY249" s="412" t="s">
        <v>197</v>
      </c>
      <c r="DZ249" s="412" t="s">
        <v>197</v>
      </c>
      <c r="EA249" s="412" t="s">
        <v>197</v>
      </c>
      <c r="EB249" s="412" t="s">
        <v>197</v>
      </c>
      <c r="EC249" s="412" t="s">
        <v>197</v>
      </c>
      <c r="ED249" s="412" t="s">
        <v>197</v>
      </c>
      <c r="EE249" s="412" t="s">
        <v>197</v>
      </c>
      <c r="EF249" s="412" t="s">
        <v>197</v>
      </c>
      <c r="EG249" s="412" t="s">
        <v>197</v>
      </c>
      <c r="EH249" s="412" t="s">
        <v>197</v>
      </c>
      <c r="EI249" s="412" t="s">
        <v>197</v>
      </c>
      <c r="EJ249" s="412" t="s">
        <v>197</v>
      </c>
      <c r="EK249" s="412" t="s">
        <v>197</v>
      </c>
      <c r="EL249" s="412" t="s">
        <v>197</v>
      </c>
      <c r="EM249" s="412" t="s">
        <v>197</v>
      </c>
      <c r="EN249" s="412" t="s">
        <v>197</v>
      </c>
      <c r="EO249" s="412" t="s">
        <v>197</v>
      </c>
      <c r="EP249" s="412" t="s">
        <v>197</v>
      </c>
      <c r="EQ249" s="412" t="s">
        <v>197</v>
      </c>
      <c r="ER249" s="412" t="s">
        <v>197</v>
      </c>
      <c r="ES249" s="412" t="s">
        <v>197</v>
      </c>
      <c r="ET249" s="412" t="s">
        <v>197</v>
      </c>
      <c r="EU249" s="412" t="s">
        <v>197</v>
      </c>
      <c r="EV249" s="411">
        <v>122.5</v>
      </c>
      <c r="EW249" s="411">
        <v>98.9</v>
      </c>
      <c r="EX249" s="411">
        <v>106.3</v>
      </c>
      <c r="EY249" s="412" t="s">
        <v>197</v>
      </c>
      <c r="EZ249" s="411">
        <v>88.4</v>
      </c>
      <c r="FA249" s="411">
        <v>146.69999999999999</v>
      </c>
      <c r="FB249" s="411">
        <v>123.9</v>
      </c>
      <c r="FC249" s="412" t="s">
        <v>197</v>
      </c>
      <c r="FD249" s="411">
        <v>105.7</v>
      </c>
      <c r="FE249" s="411">
        <v>172.6</v>
      </c>
      <c r="FF249" s="411">
        <v>144.19999999999999</v>
      </c>
      <c r="FG249" s="412" t="s">
        <v>197</v>
      </c>
      <c r="FH249" s="412" t="s">
        <v>197</v>
      </c>
      <c r="FI249" s="412" t="s">
        <v>197</v>
      </c>
      <c r="FJ249" s="412" t="s">
        <v>197</v>
      </c>
      <c r="FK249" s="412" t="s">
        <v>197</v>
      </c>
      <c r="FL249" s="412" t="s">
        <v>197</v>
      </c>
      <c r="FM249" s="411">
        <v>171.9</v>
      </c>
      <c r="FN249" s="411">
        <v>127.2</v>
      </c>
      <c r="FO249" s="411">
        <v>153.1</v>
      </c>
      <c r="FP249" s="411">
        <v>20.100000000000001</v>
      </c>
      <c r="FQ249" s="411">
        <v>98</v>
      </c>
      <c r="FR249" s="411">
        <v>71</v>
      </c>
      <c r="FS249" s="411">
        <v>312.3</v>
      </c>
      <c r="FT249" s="411">
        <v>103.1</v>
      </c>
      <c r="FU249" s="411">
        <v>233.7</v>
      </c>
      <c r="FV249" s="412" t="s">
        <v>197</v>
      </c>
      <c r="FW249" s="412" t="s">
        <v>197</v>
      </c>
      <c r="FX249" s="411">
        <v>69.7</v>
      </c>
      <c r="FY249" s="411">
        <v>101</v>
      </c>
      <c r="FZ249" s="411">
        <v>100.7</v>
      </c>
      <c r="GA249" s="411">
        <v>113.6</v>
      </c>
      <c r="GB249" s="411">
        <v>113.4</v>
      </c>
      <c r="GC249" s="411">
        <v>113.5</v>
      </c>
      <c r="GD249" s="412" t="s">
        <v>197</v>
      </c>
      <c r="GE249" s="412" t="s">
        <v>197</v>
      </c>
      <c r="GF249" s="412" t="s">
        <v>197</v>
      </c>
      <c r="GG249" s="411">
        <v>17</v>
      </c>
      <c r="GH249" s="411">
        <v>130.30000000000001</v>
      </c>
      <c r="GI249" s="411">
        <v>129.5</v>
      </c>
      <c r="GJ249" s="412" t="s">
        <v>197</v>
      </c>
      <c r="GK249" s="412" t="s">
        <v>197</v>
      </c>
      <c r="GL249" s="412" t="s">
        <v>197</v>
      </c>
      <c r="GM249" s="412" t="s">
        <v>197</v>
      </c>
      <c r="GN249" s="412" t="s">
        <v>197</v>
      </c>
      <c r="GO249" s="412" t="s">
        <v>197</v>
      </c>
      <c r="GP249" s="412" t="s">
        <v>197</v>
      </c>
      <c r="GQ249" s="412" t="s">
        <v>197</v>
      </c>
      <c r="GR249" s="412" t="s">
        <v>197</v>
      </c>
      <c r="GS249" s="411">
        <v>22.3</v>
      </c>
      <c r="GT249" s="411">
        <v>135.30000000000001</v>
      </c>
      <c r="GU249" s="411">
        <v>112.4</v>
      </c>
      <c r="GV249" s="412" t="s">
        <v>197</v>
      </c>
      <c r="GW249" s="412" t="s">
        <v>197</v>
      </c>
      <c r="GX249" s="412" t="s">
        <v>197</v>
      </c>
      <c r="GY249" s="412" t="s">
        <v>197</v>
      </c>
      <c r="GZ249" s="412" t="s">
        <v>197</v>
      </c>
      <c r="HA249" s="412" t="s">
        <v>197</v>
      </c>
      <c r="HB249" s="412" t="s">
        <v>197</v>
      </c>
      <c r="HC249" s="412" t="s">
        <v>197</v>
      </c>
      <c r="HD249" s="412" t="s">
        <v>197</v>
      </c>
      <c r="HE249" s="412" t="s">
        <v>197</v>
      </c>
      <c r="HF249" s="412" t="s">
        <v>197</v>
      </c>
      <c r="HG249" s="412" t="s">
        <v>197</v>
      </c>
      <c r="HH249" s="412" t="s">
        <v>197</v>
      </c>
      <c r="HI249" s="412" t="s">
        <v>197</v>
      </c>
      <c r="HJ249" s="412" t="s">
        <v>197</v>
      </c>
      <c r="HK249" s="412" t="s">
        <v>197</v>
      </c>
      <c r="HL249" s="412" t="s">
        <v>197</v>
      </c>
      <c r="HM249" s="412" t="s">
        <v>197</v>
      </c>
      <c r="HN249" s="412" t="s">
        <v>197</v>
      </c>
      <c r="HO249" s="412" t="s">
        <v>197</v>
      </c>
      <c r="HP249" s="412" t="s">
        <v>197</v>
      </c>
      <c r="HQ249" s="412" t="s">
        <v>197</v>
      </c>
      <c r="HR249" s="412" t="s">
        <v>197</v>
      </c>
      <c r="HS249" s="412" t="s">
        <v>197</v>
      </c>
      <c r="HT249" s="412" t="s">
        <v>197</v>
      </c>
      <c r="HU249" s="411">
        <v>86.4</v>
      </c>
      <c r="HV249" s="411">
        <v>100.5</v>
      </c>
      <c r="HW249" s="411">
        <v>99.7</v>
      </c>
      <c r="HX249" s="412" t="s">
        <v>197</v>
      </c>
      <c r="HY249" s="412" t="s">
        <v>197</v>
      </c>
      <c r="HZ249" s="412" t="s">
        <v>197</v>
      </c>
      <c r="IA249" s="412" t="s">
        <v>197</v>
      </c>
      <c r="IB249" s="412" t="s">
        <v>197</v>
      </c>
      <c r="IC249" s="412" t="s">
        <v>197</v>
      </c>
      <c r="ID249" s="411">
        <v>121.3</v>
      </c>
      <c r="IE249" s="412" t="s">
        <v>197</v>
      </c>
      <c r="IF249" s="412" t="s">
        <v>197</v>
      </c>
      <c r="IG249" s="412" t="s">
        <v>197</v>
      </c>
      <c r="IH249" s="411">
        <v>57.2</v>
      </c>
      <c r="II249" s="412" t="s">
        <v>197</v>
      </c>
      <c r="IJ249" s="412" t="s">
        <v>197</v>
      </c>
      <c r="IK249" s="412" t="s">
        <v>197</v>
      </c>
      <c r="IL249" s="412" t="s">
        <v>197</v>
      </c>
      <c r="IM249" s="412" t="s">
        <v>197</v>
      </c>
      <c r="IN249" s="412" t="s">
        <v>197</v>
      </c>
      <c r="IO249" s="412" t="s">
        <v>197</v>
      </c>
      <c r="IP249" s="412" t="s">
        <v>197</v>
      </c>
      <c r="IQ249" s="412" t="s">
        <v>197</v>
      </c>
      <c r="IR249" s="411">
        <v>95.9</v>
      </c>
      <c r="IS249" s="411">
        <v>221.5</v>
      </c>
      <c r="IT249" s="411">
        <v>174.8</v>
      </c>
      <c r="IU249" s="412" t="s">
        <v>197</v>
      </c>
      <c r="IV249" s="412" t="s">
        <v>197</v>
      </c>
      <c r="IW249" s="412" t="s">
        <v>197</v>
      </c>
      <c r="IX249" s="412" t="s">
        <v>197</v>
      </c>
      <c r="IY249" s="412" t="s">
        <v>197</v>
      </c>
      <c r="IZ249" s="412" t="s">
        <v>197</v>
      </c>
      <c r="JA249" s="412" t="s">
        <v>197</v>
      </c>
      <c r="JB249" s="412" t="s">
        <v>197</v>
      </c>
      <c r="JC249" s="412" t="s">
        <v>197</v>
      </c>
      <c r="JD249" s="412" t="s">
        <v>197</v>
      </c>
      <c r="JE249" s="412" t="s">
        <v>197</v>
      </c>
      <c r="JF249" s="49" t="s">
        <v>87</v>
      </c>
      <c r="JG249" s="49" t="s">
        <v>87</v>
      </c>
      <c r="JH249" s="49" t="s">
        <v>87</v>
      </c>
      <c r="JI249" s="49">
        <v>124.3</v>
      </c>
      <c r="JJ249" s="49">
        <v>77.599999999999994</v>
      </c>
      <c r="JK249" s="49">
        <v>66.400000000000006</v>
      </c>
      <c r="JL249" s="49">
        <v>71.2</v>
      </c>
      <c r="JM249" s="49">
        <v>66.3</v>
      </c>
      <c r="JN249" s="49">
        <v>71</v>
      </c>
      <c r="JO249" s="49" t="s">
        <v>87</v>
      </c>
    </row>
    <row r="250" spans="1:275">
      <c r="A250" s="45"/>
      <c r="B250" s="46" t="s">
        <v>1966</v>
      </c>
      <c r="C250" s="300" t="s">
        <v>1461</v>
      </c>
      <c r="D250" s="46" t="s">
        <v>118</v>
      </c>
      <c r="E250" s="300" t="s">
        <v>31</v>
      </c>
      <c r="F250" s="47" t="s">
        <v>197</v>
      </c>
      <c r="G250" s="47" t="s">
        <v>197</v>
      </c>
      <c r="H250" s="411">
        <v>98.2</v>
      </c>
      <c r="I250" s="411">
        <v>93.3</v>
      </c>
      <c r="J250" s="411">
        <v>83.7</v>
      </c>
      <c r="K250" s="411">
        <v>192.6</v>
      </c>
      <c r="L250" s="411">
        <v>144</v>
      </c>
      <c r="M250" s="411">
        <v>136.4</v>
      </c>
      <c r="N250" s="411">
        <v>151</v>
      </c>
      <c r="O250" s="412" t="s">
        <v>197</v>
      </c>
      <c r="P250" s="411">
        <v>120.4</v>
      </c>
      <c r="Q250" s="412" t="s">
        <v>197</v>
      </c>
      <c r="R250" s="411">
        <v>86.9</v>
      </c>
      <c r="S250" s="411">
        <v>129.80000000000001</v>
      </c>
      <c r="T250" s="411">
        <v>147</v>
      </c>
      <c r="U250" s="412" t="s">
        <v>197</v>
      </c>
      <c r="V250" s="412" t="s">
        <v>197</v>
      </c>
      <c r="W250" s="411">
        <v>222.5</v>
      </c>
      <c r="X250" s="411">
        <v>205.8</v>
      </c>
      <c r="Y250" s="411">
        <v>131.4</v>
      </c>
      <c r="Z250" s="412" t="s">
        <v>197</v>
      </c>
      <c r="AA250" s="412" t="s">
        <v>197</v>
      </c>
      <c r="AB250" s="412" t="s">
        <v>197</v>
      </c>
      <c r="AC250" s="412" t="s">
        <v>197</v>
      </c>
      <c r="AD250" s="412" t="s">
        <v>197</v>
      </c>
      <c r="AE250" s="411">
        <v>139.9</v>
      </c>
      <c r="AF250" s="411">
        <v>78.599999999999994</v>
      </c>
      <c r="AG250" s="412" t="s">
        <v>197</v>
      </c>
      <c r="AH250" s="411">
        <v>55</v>
      </c>
      <c r="AI250" s="412" t="s">
        <v>197</v>
      </c>
      <c r="AJ250" s="411">
        <v>162.1</v>
      </c>
      <c r="AK250" s="412" t="s">
        <v>197</v>
      </c>
      <c r="AL250" s="412" t="s">
        <v>197</v>
      </c>
      <c r="AM250" s="412" t="s">
        <v>197</v>
      </c>
      <c r="AN250" s="412" t="s">
        <v>197</v>
      </c>
      <c r="AO250" s="412" t="s">
        <v>197</v>
      </c>
      <c r="AP250" s="412" t="s">
        <v>197</v>
      </c>
      <c r="AQ250" s="412" t="s">
        <v>197</v>
      </c>
      <c r="AR250" s="411">
        <v>133.80000000000001</v>
      </c>
      <c r="AS250" s="412" t="s">
        <v>197</v>
      </c>
      <c r="AT250" s="411">
        <v>129</v>
      </c>
      <c r="AU250" s="412" t="s">
        <v>197</v>
      </c>
      <c r="AV250" s="411">
        <v>83.6</v>
      </c>
      <c r="AW250" s="412" t="s">
        <v>197</v>
      </c>
      <c r="AX250" s="412" t="s">
        <v>197</v>
      </c>
      <c r="AY250" s="412" t="s">
        <v>197</v>
      </c>
      <c r="AZ250" s="411">
        <v>213.8</v>
      </c>
      <c r="BA250" s="411">
        <v>117.5</v>
      </c>
      <c r="BB250" s="411">
        <v>121.8</v>
      </c>
      <c r="BC250" s="411">
        <v>95.3</v>
      </c>
      <c r="BD250" s="411">
        <v>119.2</v>
      </c>
      <c r="BE250" s="411">
        <v>113.6</v>
      </c>
      <c r="BF250" s="411">
        <v>121</v>
      </c>
      <c r="BG250" s="411">
        <v>134</v>
      </c>
      <c r="BH250" s="411">
        <v>133</v>
      </c>
      <c r="BI250" s="411">
        <v>165.9</v>
      </c>
      <c r="BJ250" s="411">
        <v>85</v>
      </c>
      <c r="BK250" s="411">
        <v>126.3</v>
      </c>
      <c r="BL250" s="412" t="s">
        <v>197</v>
      </c>
      <c r="BM250" s="412" t="s">
        <v>197</v>
      </c>
      <c r="BN250" s="412" t="s">
        <v>197</v>
      </c>
      <c r="BO250" s="412" t="s">
        <v>197</v>
      </c>
      <c r="BP250" s="412" t="s">
        <v>197</v>
      </c>
      <c r="BQ250" s="412" t="s">
        <v>197</v>
      </c>
      <c r="BR250" s="412" t="s">
        <v>197</v>
      </c>
      <c r="BS250" s="412" t="s">
        <v>197</v>
      </c>
      <c r="BT250" s="412" t="s">
        <v>197</v>
      </c>
      <c r="BU250" s="412" t="s">
        <v>197</v>
      </c>
      <c r="BV250" s="412" t="s">
        <v>197</v>
      </c>
      <c r="BW250" s="412" t="s">
        <v>197</v>
      </c>
      <c r="BX250" s="412" t="s">
        <v>197</v>
      </c>
      <c r="BY250" s="412" t="s">
        <v>197</v>
      </c>
      <c r="BZ250" s="412" t="s">
        <v>197</v>
      </c>
      <c r="CA250" s="412" t="s">
        <v>197</v>
      </c>
      <c r="CB250" s="412" t="s">
        <v>197</v>
      </c>
      <c r="CC250" s="412" t="s">
        <v>197</v>
      </c>
      <c r="CD250" s="412" t="s">
        <v>197</v>
      </c>
      <c r="CE250" s="412" t="s">
        <v>197</v>
      </c>
      <c r="CF250" s="412" t="s">
        <v>197</v>
      </c>
      <c r="CG250" s="412" t="s">
        <v>197</v>
      </c>
      <c r="CH250" s="412" t="s">
        <v>197</v>
      </c>
      <c r="CI250" s="412" t="s">
        <v>197</v>
      </c>
      <c r="CJ250" s="412" t="s">
        <v>197</v>
      </c>
      <c r="CK250" s="412" t="s">
        <v>197</v>
      </c>
      <c r="CL250" s="412" t="s">
        <v>197</v>
      </c>
      <c r="CM250" s="412" t="s">
        <v>197</v>
      </c>
      <c r="CN250" s="412" t="s">
        <v>197</v>
      </c>
      <c r="CO250" s="412" t="s">
        <v>197</v>
      </c>
      <c r="CP250" s="412" t="s">
        <v>197</v>
      </c>
      <c r="CQ250" s="412" t="s">
        <v>197</v>
      </c>
      <c r="CR250" s="412" t="s">
        <v>197</v>
      </c>
      <c r="CS250" s="412" t="s">
        <v>197</v>
      </c>
      <c r="CT250" s="412" t="s">
        <v>197</v>
      </c>
      <c r="CU250" s="412" t="s">
        <v>197</v>
      </c>
      <c r="CV250" s="412" t="s">
        <v>197</v>
      </c>
      <c r="CW250" s="412" t="s">
        <v>197</v>
      </c>
      <c r="CX250" s="412" t="s">
        <v>197</v>
      </c>
      <c r="CY250" s="412" t="s">
        <v>197</v>
      </c>
      <c r="CZ250" s="412" t="s">
        <v>197</v>
      </c>
      <c r="DA250" s="412" t="s">
        <v>197</v>
      </c>
      <c r="DB250" s="412" t="s">
        <v>197</v>
      </c>
      <c r="DC250" s="412" t="s">
        <v>197</v>
      </c>
      <c r="DD250" s="412" t="s">
        <v>197</v>
      </c>
      <c r="DE250" s="412" t="s">
        <v>197</v>
      </c>
      <c r="DF250" s="412" t="s">
        <v>197</v>
      </c>
      <c r="DG250" s="412" t="s">
        <v>197</v>
      </c>
      <c r="DH250" s="412" t="s">
        <v>197</v>
      </c>
      <c r="DI250" s="412" t="s">
        <v>197</v>
      </c>
      <c r="DJ250" s="412" t="s">
        <v>197</v>
      </c>
      <c r="DK250" s="412" t="s">
        <v>197</v>
      </c>
      <c r="DL250" s="412" t="s">
        <v>197</v>
      </c>
      <c r="DM250" s="412" t="s">
        <v>197</v>
      </c>
      <c r="DN250" s="412" t="s">
        <v>197</v>
      </c>
      <c r="DO250" s="412" t="s">
        <v>197</v>
      </c>
      <c r="DP250" s="412" t="s">
        <v>197</v>
      </c>
      <c r="DQ250" s="412" t="s">
        <v>197</v>
      </c>
      <c r="DR250" s="412" t="s">
        <v>197</v>
      </c>
      <c r="DS250" s="412" t="s">
        <v>197</v>
      </c>
      <c r="DT250" s="412" t="s">
        <v>197</v>
      </c>
      <c r="DU250" s="412" t="s">
        <v>197</v>
      </c>
      <c r="DV250" s="412" t="s">
        <v>197</v>
      </c>
      <c r="DW250" s="412" t="s">
        <v>197</v>
      </c>
      <c r="DX250" s="412" t="s">
        <v>197</v>
      </c>
      <c r="DY250" s="412" t="s">
        <v>197</v>
      </c>
      <c r="DZ250" s="412" t="s">
        <v>197</v>
      </c>
      <c r="EA250" s="412" t="s">
        <v>197</v>
      </c>
      <c r="EB250" s="412" t="s">
        <v>197</v>
      </c>
      <c r="EC250" s="412" t="s">
        <v>197</v>
      </c>
      <c r="ED250" s="412" t="s">
        <v>197</v>
      </c>
      <c r="EE250" s="412" t="s">
        <v>197</v>
      </c>
      <c r="EF250" s="412" t="s">
        <v>197</v>
      </c>
      <c r="EG250" s="412" t="s">
        <v>197</v>
      </c>
      <c r="EH250" s="412" t="s">
        <v>197</v>
      </c>
      <c r="EI250" s="412" t="s">
        <v>197</v>
      </c>
      <c r="EJ250" s="412" t="s">
        <v>197</v>
      </c>
      <c r="EK250" s="412" t="s">
        <v>197</v>
      </c>
      <c r="EL250" s="412" t="s">
        <v>197</v>
      </c>
      <c r="EM250" s="412" t="s">
        <v>197</v>
      </c>
      <c r="EN250" s="412" t="s">
        <v>197</v>
      </c>
      <c r="EO250" s="412" t="s">
        <v>197</v>
      </c>
      <c r="EP250" s="412" t="s">
        <v>197</v>
      </c>
      <c r="EQ250" s="412" t="s">
        <v>197</v>
      </c>
      <c r="ER250" s="412" t="s">
        <v>197</v>
      </c>
      <c r="ES250" s="412" t="s">
        <v>197</v>
      </c>
      <c r="ET250" s="411">
        <v>155.6</v>
      </c>
      <c r="EU250" s="412" t="s">
        <v>197</v>
      </c>
      <c r="EV250" s="411">
        <v>123.5</v>
      </c>
      <c r="EW250" s="411">
        <v>97.2</v>
      </c>
      <c r="EX250" s="411">
        <v>105.6</v>
      </c>
      <c r="EY250" s="412" t="s">
        <v>197</v>
      </c>
      <c r="EZ250" s="411">
        <v>169.9</v>
      </c>
      <c r="FA250" s="411">
        <v>93.8</v>
      </c>
      <c r="FB250" s="411">
        <v>123.5</v>
      </c>
      <c r="FC250" s="412" t="s">
        <v>197</v>
      </c>
      <c r="FD250" s="411">
        <v>86.5</v>
      </c>
      <c r="FE250" s="411">
        <v>75</v>
      </c>
      <c r="FF250" s="411">
        <v>79.900000000000006</v>
      </c>
      <c r="FG250" s="412" t="s">
        <v>197</v>
      </c>
      <c r="FH250" s="412" t="s">
        <v>197</v>
      </c>
      <c r="FI250" s="412" t="s">
        <v>197</v>
      </c>
      <c r="FJ250" s="411">
        <v>68.3</v>
      </c>
      <c r="FK250" s="411">
        <v>190.6</v>
      </c>
      <c r="FL250" s="411">
        <v>136.30000000000001</v>
      </c>
      <c r="FM250" s="411">
        <v>180.1</v>
      </c>
      <c r="FN250" s="411">
        <v>78.3</v>
      </c>
      <c r="FO250" s="411">
        <v>137.5</v>
      </c>
      <c r="FP250" s="411">
        <v>177.2</v>
      </c>
      <c r="FQ250" s="411">
        <v>88</v>
      </c>
      <c r="FR250" s="411">
        <v>118.8</v>
      </c>
      <c r="FS250" s="411">
        <v>108.5</v>
      </c>
      <c r="FT250" s="411">
        <v>68.900000000000006</v>
      </c>
      <c r="FU250" s="411">
        <v>93.6</v>
      </c>
      <c r="FV250" s="411">
        <v>211.8</v>
      </c>
      <c r="FW250" s="411">
        <v>332.5</v>
      </c>
      <c r="FX250" s="411">
        <v>118.5</v>
      </c>
      <c r="FY250" s="411">
        <v>111.7</v>
      </c>
      <c r="FZ250" s="411">
        <v>111.8</v>
      </c>
      <c r="GA250" s="411">
        <v>111.7</v>
      </c>
      <c r="GB250" s="411">
        <v>118.7</v>
      </c>
      <c r="GC250" s="411">
        <v>117.4</v>
      </c>
      <c r="GD250" s="412" t="s">
        <v>197</v>
      </c>
      <c r="GE250" s="412" t="s">
        <v>197</v>
      </c>
      <c r="GF250" s="412" t="s">
        <v>197</v>
      </c>
      <c r="GG250" s="411">
        <v>213.6</v>
      </c>
      <c r="GH250" s="411">
        <v>182.7</v>
      </c>
      <c r="GI250" s="411">
        <v>182.9</v>
      </c>
      <c r="GJ250" s="412" t="s">
        <v>197</v>
      </c>
      <c r="GK250" s="412" t="s">
        <v>197</v>
      </c>
      <c r="GL250" s="412" t="s">
        <v>197</v>
      </c>
      <c r="GM250" s="411">
        <v>405.3</v>
      </c>
      <c r="GN250" s="411">
        <v>265.5</v>
      </c>
      <c r="GO250" s="411">
        <v>317.2</v>
      </c>
      <c r="GP250" s="411">
        <v>137.80000000000001</v>
      </c>
      <c r="GQ250" s="411">
        <v>105.2</v>
      </c>
      <c r="GR250" s="411">
        <v>116.9</v>
      </c>
      <c r="GS250" s="412" t="s">
        <v>197</v>
      </c>
      <c r="GT250" s="412" t="s">
        <v>197</v>
      </c>
      <c r="GU250" s="412" t="s">
        <v>197</v>
      </c>
      <c r="GV250" s="412" t="s">
        <v>197</v>
      </c>
      <c r="GW250" s="412" t="s">
        <v>197</v>
      </c>
      <c r="GX250" s="412" t="s">
        <v>197</v>
      </c>
      <c r="GY250" s="411">
        <v>143.80000000000001</v>
      </c>
      <c r="GZ250" s="411">
        <v>150.5</v>
      </c>
      <c r="HA250" s="411">
        <v>147.19999999999999</v>
      </c>
      <c r="HB250" s="411">
        <v>121.5</v>
      </c>
      <c r="HC250" s="411">
        <v>110.1</v>
      </c>
      <c r="HD250" s="411">
        <v>113.5</v>
      </c>
      <c r="HE250" s="412" t="s">
        <v>197</v>
      </c>
      <c r="HF250" s="412" t="s">
        <v>197</v>
      </c>
      <c r="HG250" s="412" t="s">
        <v>197</v>
      </c>
      <c r="HH250" s="412" t="s">
        <v>197</v>
      </c>
      <c r="HI250" s="411">
        <v>370.6</v>
      </c>
      <c r="HJ250" s="411">
        <v>358.3</v>
      </c>
      <c r="HK250" s="411">
        <v>364.3</v>
      </c>
      <c r="HL250" s="411">
        <v>335.5</v>
      </c>
      <c r="HM250" s="411">
        <v>277.7</v>
      </c>
      <c r="HN250" s="411">
        <v>294.2</v>
      </c>
      <c r="HO250" s="412" t="s">
        <v>197</v>
      </c>
      <c r="HP250" s="412" t="s">
        <v>197</v>
      </c>
      <c r="HQ250" s="412" t="s">
        <v>197</v>
      </c>
      <c r="HR250" s="412" t="s">
        <v>197</v>
      </c>
      <c r="HS250" s="412" t="s">
        <v>197</v>
      </c>
      <c r="HT250" s="412" t="s">
        <v>197</v>
      </c>
      <c r="HU250" s="411">
        <v>37</v>
      </c>
      <c r="HV250" s="411">
        <v>94.3</v>
      </c>
      <c r="HW250" s="411">
        <v>90.8</v>
      </c>
      <c r="HX250" s="412" t="s">
        <v>197</v>
      </c>
      <c r="HY250" s="412" t="s">
        <v>197</v>
      </c>
      <c r="HZ250" s="411">
        <v>177</v>
      </c>
      <c r="IA250" s="411">
        <v>17.399999999999999</v>
      </c>
      <c r="IB250" s="411">
        <v>443.9</v>
      </c>
      <c r="IC250" s="411">
        <v>215.9</v>
      </c>
      <c r="ID250" s="411">
        <v>144.6</v>
      </c>
      <c r="IE250" s="412" t="s">
        <v>197</v>
      </c>
      <c r="IF250" s="412" t="s">
        <v>197</v>
      </c>
      <c r="IG250" s="412" t="s">
        <v>197</v>
      </c>
      <c r="IH250" s="411">
        <v>83.7</v>
      </c>
      <c r="II250" s="412" t="s">
        <v>197</v>
      </c>
      <c r="IJ250" s="412" t="s">
        <v>197</v>
      </c>
      <c r="IK250" s="412" t="s">
        <v>197</v>
      </c>
      <c r="IL250" s="412" t="s">
        <v>197</v>
      </c>
      <c r="IM250" s="411">
        <v>134.9</v>
      </c>
      <c r="IN250" s="411">
        <v>62.7</v>
      </c>
      <c r="IO250" s="412" t="s">
        <v>197</v>
      </c>
      <c r="IP250" s="411">
        <v>168.5</v>
      </c>
      <c r="IQ250" s="411">
        <v>69.900000000000006</v>
      </c>
      <c r="IR250" s="411">
        <v>192.7</v>
      </c>
      <c r="IS250" s="411">
        <v>111.1</v>
      </c>
      <c r="IT250" s="411">
        <v>141.69999999999999</v>
      </c>
      <c r="IU250" s="411">
        <v>119.5</v>
      </c>
      <c r="IV250" s="411">
        <v>154.19999999999999</v>
      </c>
      <c r="IW250" s="411">
        <v>147</v>
      </c>
      <c r="IX250" s="412" t="s">
        <v>197</v>
      </c>
      <c r="IY250" s="412" t="s">
        <v>197</v>
      </c>
      <c r="IZ250" s="412" t="s">
        <v>197</v>
      </c>
      <c r="JA250" s="412" t="s">
        <v>197</v>
      </c>
      <c r="JB250" s="412" t="s">
        <v>197</v>
      </c>
      <c r="JC250" s="411">
        <v>80.3</v>
      </c>
      <c r="JD250" s="411">
        <v>149.19999999999999</v>
      </c>
      <c r="JE250" s="411">
        <v>133.1</v>
      </c>
      <c r="JF250" s="48" t="s">
        <v>87</v>
      </c>
      <c r="JG250" s="48" t="s">
        <v>87</v>
      </c>
      <c r="JH250" s="48">
        <v>42.6</v>
      </c>
      <c r="JI250" s="48">
        <v>108.4</v>
      </c>
      <c r="JJ250" s="48">
        <v>134.1</v>
      </c>
      <c r="JK250" s="48">
        <v>121.3</v>
      </c>
      <c r="JL250" s="48">
        <v>103.5</v>
      </c>
      <c r="JM250" s="48">
        <v>77.2</v>
      </c>
      <c r="JN250" s="48">
        <v>83</v>
      </c>
      <c r="JO250" s="48" t="s">
        <v>87</v>
      </c>
    </row>
    <row r="251" spans="1:275">
      <c r="A251" s="45"/>
      <c r="B251" s="46" t="s">
        <v>1967</v>
      </c>
      <c r="C251" s="300" t="s">
        <v>1462</v>
      </c>
      <c r="D251" s="46" t="s">
        <v>118</v>
      </c>
      <c r="E251" s="300" t="s">
        <v>31</v>
      </c>
      <c r="F251" s="47" t="s">
        <v>197</v>
      </c>
      <c r="G251" s="47" t="s">
        <v>197</v>
      </c>
      <c r="H251" s="411">
        <v>109.6</v>
      </c>
      <c r="I251" s="411">
        <v>98.3</v>
      </c>
      <c r="J251" s="411">
        <v>53.3</v>
      </c>
      <c r="K251" s="412" t="s">
        <v>197</v>
      </c>
      <c r="L251" s="412" t="s">
        <v>197</v>
      </c>
      <c r="M251" s="411">
        <v>86.3</v>
      </c>
      <c r="N251" s="412" t="s">
        <v>197</v>
      </c>
      <c r="O251" s="412" t="s">
        <v>197</v>
      </c>
      <c r="P251" s="412" t="s">
        <v>197</v>
      </c>
      <c r="Q251" s="412" t="s">
        <v>197</v>
      </c>
      <c r="R251" s="411">
        <v>153.9</v>
      </c>
      <c r="S251" s="411">
        <v>33.9</v>
      </c>
      <c r="T251" s="412" t="s">
        <v>197</v>
      </c>
      <c r="U251" s="412" t="s">
        <v>197</v>
      </c>
      <c r="V251" s="412" t="s">
        <v>197</v>
      </c>
      <c r="W251" s="412" t="s">
        <v>197</v>
      </c>
      <c r="X251" s="412" t="s">
        <v>197</v>
      </c>
      <c r="Y251" s="412" t="s">
        <v>197</v>
      </c>
      <c r="Z251" s="411">
        <v>44.4</v>
      </c>
      <c r="AA251" s="411">
        <v>74.2</v>
      </c>
      <c r="AB251" s="412" t="s">
        <v>197</v>
      </c>
      <c r="AC251" s="411">
        <v>81.3</v>
      </c>
      <c r="AD251" s="412" t="s">
        <v>197</v>
      </c>
      <c r="AE251" s="412" t="s">
        <v>197</v>
      </c>
      <c r="AF251" s="412" t="s">
        <v>197</v>
      </c>
      <c r="AG251" s="412" t="s">
        <v>197</v>
      </c>
      <c r="AH251" s="412" t="s">
        <v>197</v>
      </c>
      <c r="AI251" s="412" t="s">
        <v>197</v>
      </c>
      <c r="AJ251" s="412" t="s">
        <v>197</v>
      </c>
      <c r="AK251" s="412" t="s">
        <v>197</v>
      </c>
      <c r="AL251" s="412" t="s">
        <v>197</v>
      </c>
      <c r="AM251" s="412" t="s">
        <v>197</v>
      </c>
      <c r="AN251" s="412" t="s">
        <v>197</v>
      </c>
      <c r="AO251" s="412" t="s">
        <v>197</v>
      </c>
      <c r="AP251" s="412" t="s">
        <v>197</v>
      </c>
      <c r="AQ251" s="412" t="s">
        <v>197</v>
      </c>
      <c r="AR251" s="412" t="s">
        <v>197</v>
      </c>
      <c r="AS251" s="412" t="s">
        <v>197</v>
      </c>
      <c r="AT251" s="411">
        <v>60.7</v>
      </c>
      <c r="AU251" s="412" t="s">
        <v>197</v>
      </c>
      <c r="AV251" s="412" t="s">
        <v>197</v>
      </c>
      <c r="AW251" s="412" t="s">
        <v>197</v>
      </c>
      <c r="AX251" s="412" t="s">
        <v>197</v>
      </c>
      <c r="AY251" s="412" t="s">
        <v>197</v>
      </c>
      <c r="AZ251" s="411">
        <v>104.3</v>
      </c>
      <c r="BA251" s="411">
        <v>79.099999999999994</v>
      </c>
      <c r="BB251" s="411">
        <v>80.2</v>
      </c>
      <c r="BC251" s="411">
        <v>83.2</v>
      </c>
      <c r="BD251" s="411">
        <v>68.400000000000006</v>
      </c>
      <c r="BE251" s="411">
        <v>71.7</v>
      </c>
      <c r="BF251" s="411">
        <v>78.3</v>
      </c>
      <c r="BG251" s="411">
        <v>77</v>
      </c>
      <c r="BH251" s="411">
        <v>77.099999999999994</v>
      </c>
      <c r="BI251" s="412" t="s">
        <v>197</v>
      </c>
      <c r="BJ251" s="412" t="s">
        <v>197</v>
      </c>
      <c r="BK251" s="412" t="s">
        <v>197</v>
      </c>
      <c r="BL251" s="412" t="s">
        <v>197</v>
      </c>
      <c r="BM251" s="412" t="s">
        <v>197</v>
      </c>
      <c r="BN251" s="412" t="s">
        <v>197</v>
      </c>
      <c r="BO251" s="412" t="s">
        <v>197</v>
      </c>
      <c r="BP251" s="412" t="s">
        <v>197</v>
      </c>
      <c r="BQ251" s="412" t="s">
        <v>197</v>
      </c>
      <c r="BR251" s="412" t="s">
        <v>197</v>
      </c>
      <c r="BS251" s="412" t="s">
        <v>197</v>
      </c>
      <c r="BT251" s="412" t="s">
        <v>197</v>
      </c>
      <c r="BU251" s="412" t="s">
        <v>197</v>
      </c>
      <c r="BV251" s="412" t="s">
        <v>197</v>
      </c>
      <c r="BW251" s="412" t="s">
        <v>197</v>
      </c>
      <c r="BX251" s="412" t="s">
        <v>197</v>
      </c>
      <c r="BY251" s="412" t="s">
        <v>197</v>
      </c>
      <c r="BZ251" s="412" t="s">
        <v>197</v>
      </c>
      <c r="CA251" s="412" t="s">
        <v>197</v>
      </c>
      <c r="CB251" s="412" t="s">
        <v>197</v>
      </c>
      <c r="CC251" s="412" t="s">
        <v>197</v>
      </c>
      <c r="CD251" s="412" t="s">
        <v>197</v>
      </c>
      <c r="CE251" s="412" t="s">
        <v>197</v>
      </c>
      <c r="CF251" s="412" t="s">
        <v>197</v>
      </c>
      <c r="CG251" s="412" t="s">
        <v>197</v>
      </c>
      <c r="CH251" s="412" t="s">
        <v>197</v>
      </c>
      <c r="CI251" s="412" t="s">
        <v>197</v>
      </c>
      <c r="CJ251" s="412" t="s">
        <v>197</v>
      </c>
      <c r="CK251" s="412" t="s">
        <v>197</v>
      </c>
      <c r="CL251" s="412" t="s">
        <v>197</v>
      </c>
      <c r="CM251" s="412" t="s">
        <v>197</v>
      </c>
      <c r="CN251" s="412" t="s">
        <v>197</v>
      </c>
      <c r="CO251" s="412" t="s">
        <v>197</v>
      </c>
      <c r="CP251" s="412" t="s">
        <v>197</v>
      </c>
      <c r="CQ251" s="412" t="s">
        <v>197</v>
      </c>
      <c r="CR251" s="412" t="s">
        <v>197</v>
      </c>
      <c r="CS251" s="412" t="s">
        <v>197</v>
      </c>
      <c r="CT251" s="412" t="s">
        <v>197</v>
      </c>
      <c r="CU251" s="412" t="s">
        <v>197</v>
      </c>
      <c r="CV251" s="412" t="s">
        <v>197</v>
      </c>
      <c r="CW251" s="412" t="s">
        <v>197</v>
      </c>
      <c r="CX251" s="412" t="s">
        <v>197</v>
      </c>
      <c r="CY251" s="412" t="s">
        <v>197</v>
      </c>
      <c r="CZ251" s="412" t="s">
        <v>197</v>
      </c>
      <c r="DA251" s="412" t="s">
        <v>197</v>
      </c>
      <c r="DB251" s="412" t="s">
        <v>197</v>
      </c>
      <c r="DC251" s="412" t="s">
        <v>197</v>
      </c>
      <c r="DD251" s="412" t="s">
        <v>197</v>
      </c>
      <c r="DE251" s="412" t="s">
        <v>197</v>
      </c>
      <c r="DF251" s="412" t="s">
        <v>197</v>
      </c>
      <c r="DG251" s="412" t="s">
        <v>197</v>
      </c>
      <c r="DH251" s="412" t="s">
        <v>197</v>
      </c>
      <c r="DI251" s="412" t="s">
        <v>197</v>
      </c>
      <c r="DJ251" s="412" t="s">
        <v>197</v>
      </c>
      <c r="DK251" s="412" t="s">
        <v>197</v>
      </c>
      <c r="DL251" s="412" t="s">
        <v>197</v>
      </c>
      <c r="DM251" s="412" t="s">
        <v>197</v>
      </c>
      <c r="DN251" s="412" t="s">
        <v>197</v>
      </c>
      <c r="DO251" s="412" t="s">
        <v>197</v>
      </c>
      <c r="DP251" s="412" t="s">
        <v>197</v>
      </c>
      <c r="DQ251" s="412" t="s">
        <v>197</v>
      </c>
      <c r="DR251" s="412" t="s">
        <v>197</v>
      </c>
      <c r="DS251" s="412" t="s">
        <v>197</v>
      </c>
      <c r="DT251" s="412" t="s">
        <v>197</v>
      </c>
      <c r="DU251" s="412" t="s">
        <v>197</v>
      </c>
      <c r="DV251" s="412" t="s">
        <v>197</v>
      </c>
      <c r="DW251" s="412" t="s">
        <v>197</v>
      </c>
      <c r="DX251" s="412" t="s">
        <v>197</v>
      </c>
      <c r="DY251" s="412" t="s">
        <v>197</v>
      </c>
      <c r="DZ251" s="412" t="s">
        <v>197</v>
      </c>
      <c r="EA251" s="412" t="s">
        <v>197</v>
      </c>
      <c r="EB251" s="412" t="s">
        <v>197</v>
      </c>
      <c r="EC251" s="412" t="s">
        <v>197</v>
      </c>
      <c r="ED251" s="412" t="s">
        <v>197</v>
      </c>
      <c r="EE251" s="412" t="s">
        <v>197</v>
      </c>
      <c r="EF251" s="412" t="s">
        <v>197</v>
      </c>
      <c r="EG251" s="412" t="s">
        <v>197</v>
      </c>
      <c r="EH251" s="412" t="s">
        <v>197</v>
      </c>
      <c r="EI251" s="412" t="s">
        <v>197</v>
      </c>
      <c r="EJ251" s="412" t="s">
        <v>197</v>
      </c>
      <c r="EK251" s="412" t="s">
        <v>197</v>
      </c>
      <c r="EL251" s="412" t="s">
        <v>197</v>
      </c>
      <c r="EM251" s="412" t="s">
        <v>197</v>
      </c>
      <c r="EN251" s="412" t="s">
        <v>197</v>
      </c>
      <c r="EO251" s="412" t="s">
        <v>197</v>
      </c>
      <c r="EP251" s="412" t="s">
        <v>197</v>
      </c>
      <c r="EQ251" s="412" t="s">
        <v>197</v>
      </c>
      <c r="ER251" s="412" t="s">
        <v>197</v>
      </c>
      <c r="ES251" s="412" t="s">
        <v>197</v>
      </c>
      <c r="ET251" s="411">
        <v>59.1</v>
      </c>
      <c r="EU251" s="412" t="s">
        <v>197</v>
      </c>
      <c r="EV251" s="411">
        <v>64.7</v>
      </c>
      <c r="EW251" s="411">
        <v>74.599999999999994</v>
      </c>
      <c r="EX251" s="411">
        <v>71.5</v>
      </c>
      <c r="EY251" s="412" t="s">
        <v>197</v>
      </c>
      <c r="EZ251" s="411">
        <v>94.2</v>
      </c>
      <c r="FA251" s="411">
        <v>24.8</v>
      </c>
      <c r="FB251" s="411">
        <v>52</v>
      </c>
      <c r="FC251" s="412" t="s">
        <v>197</v>
      </c>
      <c r="FD251" s="411">
        <v>91.9</v>
      </c>
      <c r="FE251" s="411">
        <v>25.7</v>
      </c>
      <c r="FF251" s="411">
        <v>53.8</v>
      </c>
      <c r="FG251" s="412" t="s">
        <v>197</v>
      </c>
      <c r="FH251" s="412" t="s">
        <v>197</v>
      </c>
      <c r="FI251" s="412" t="s">
        <v>197</v>
      </c>
      <c r="FJ251" s="412" t="s">
        <v>197</v>
      </c>
      <c r="FK251" s="412" t="s">
        <v>197</v>
      </c>
      <c r="FL251" s="412" t="s">
        <v>197</v>
      </c>
      <c r="FM251" s="411">
        <v>43.9</v>
      </c>
      <c r="FN251" s="411">
        <v>29.4</v>
      </c>
      <c r="FO251" s="411">
        <v>37.799999999999997</v>
      </c>
      <c r="FP251" s="411">
        <v>120.7</v>
      </c>
      <c r="FQ251" s="411">
        <v>25.9</v>
      </c>
      <c r="FR251" s="411">
        <v>58.7</v>
      </c>
      <c r="FS251" s="411">
        <v>104.7</v>
      </c>
      <c r="FT251" s="411">
        <v>54.2</v>
      </c>
      <c r="FU251" s="411">
        <v>85.7</v>
      </c>
      <c r="FV251" s="411">
        <v>80.8</v>
      </c>
      <c r="FW251" s="412" t="s">
        <v>197</v>
      </c>
      <c r="FX251" s="411">
        <v>53.1</v>
      </c>
      <c r="FY251" s="411">
        <v>86.2</v>
      </c>
      <c r="FZ251" s="411">
        <v>86</v>
      </c>
      <c r="GA251" s="411">
        <v>87.3</v>
      </c>
      <c r="GB251" s="411">
        <v>88.1</v>
      </c>
      <c r="GC251" s="411">
        <v>87.9</v>
      </c>
      <c r="GD251" s="412" t="s">
        <v>197</v>
      </c>
      <c r="GE251" s="412" t="s">
        <v>197</v>
      </c>
      <c r="GF251" s="412" t="s">
        <v>197</v>
      </c>
      <c r="GG251" s="412" t="s">
        <v>197</v>
      </c>
      <c r="GH251" s="411">
        <v>91.2</v>
      </c>
      <c r="GI251" s="411">
        <v>90.7</v>
      </c>
      <c r="GJ251" s="412" t="s">
        <v>197</v>
      </c>
      <c r="GK251" s="412" t="s">
        <v>197</v>
      </c>
      <c r="GL251" s="412" t="s">
        <v>197</v>
      </c>
      <c r="GM251" s="412" t="s">
        <v>197</v>
      </c>
      <c r="GN251" s="412" t="s">
        <v>197</v>
      </c>
      <c r="GO251" s="412" t="s">
        <v>197</v>
      </c>
      <c r="GP251" s="412" t="s">
        <v>197</v>
      </c>
      <c r="GQ251" s="412" t="s">
        <v>197</v>
      </c>
      <c r="GR251" s="412" t="s">
        <v>197</v>
      </c>
      <c r="GS251" s="412" t="s">
        <v>197</v>
      </c>
      <c r="GT251" s="412" t="s">
        <v>197</v>
      </c>
      <c r="GU251" s="412" t="s">
        <v>197</v>
      </c>
      <c r="GV251" s="412" t="s">
        <v>197</v>
      </c>
      <c r="GW251" s="412" t="s">
        <v>197</v>
      </c>
      <c r="GX251" s="412" t="s">
        <v>197</v>
      </c>
      <c r="GY251" s="412" t="s">
        <v>197</v>
      </c>
      <c r="GZ251" s="412" t="s">
        <v>197</v>
      </c>
      <c r="HA251" s="412" t="s">
        <v>197</v>
      </c>
      <c r="HB251" s="412" t="s">
        <v>197</v>
      </c>
      <c r="HC251" s="412" t="s">
        <v>197</v>
      </c>
      <c r="HD251" s="412" t="s">
        <v>197</v>
      </c>
      <c r="HE251" s="412" t="s">
        <v>197</v>
      </c>
      <c r="HF251" s="412" t="s">
        <v>197</v>
      </c>
      <c r="HG251" s="412" t="s">
        <v>197</v>
      </c>
      <c r="HH251" s="412" t="s">
        <v>197</v>
      </c>
      <c r="HI251" s="412" t="s">
        <v>197</v>
      </c>
      <c r="HJ251" s="412" t="s">
        <v>197</v>
      </c>
      <c r="HK251" s="412" t="s">
        <v>197</v>
      </c>
      <c r="HL251" s="412" t="s">
        <v>197</v>
      </c>
      <c r="HM251" s="412" t="s">
        <v>197</v>
      </c>
      <c r="HN251" s="412" t="s">
        <v>197</v>
      </c>
      <c r="HO251" s="412" t="s">
        <v>197</v>
      </c>
      <c r="HP251" s="412" t="s">
        <v>197</v>
      </c>
      <c r="HQ251" s="412" t="s">
        <v>197</v>
      </c>
      <c r="HR251" s="412" t="s">
        <v>197</v>
      </c>
      <c r="HS251" s="412" t="s">
        <v>197</v>
      </c>
      <c r="HT251" s="412" t="s">
        <v>197</v>
      </c>
      <c r="HU251" s="411">
        <v>78.7</v>
      </c>
      <c r="HV251" s="411">
        <v>87</v>
      </c>
      <c r="HW251" s="411">
        <v>86.5</v>
      </c>
      <c r="HX251" s="412" t="s">
        <v>197</v>
      </c>
      <c r="HY251" s="412" t="s">
        <v>197</v>
      </c>
      <c r="HZ251" s="412" t="s">
        <v>197</v>
      </c>
      <c r="IA251" s="412" t="s">
        <v>197</v>
      </c>
      <c r="IB251" s="412" t="s">
        <v>197</v>
      </c>
      <c r="IC251" s="412" t="s">
        <v>197</v>
      </c>
      <c r="ID251" s="411">
        <v>208.9</v>
      </c>
      <c r="IE251" s="412" t="s">
        <v>197</v>
      </c>
      <c r="IF251" s="412" t="s">
        <v>197</v>
      </c>
      <c r="IG251" s="412" t="s">
        <v>197</v>
      </c>
      <c r="IH251" s="411">
        <v>54.8</v>
      </c>
      <c r="II251" s="412" t="s">
        <v>197</v>
      </c>
      <c r="IJ251" s="412" t="s">
        <v>197</v>
      </c>
      <c r="IK251" s="412" t="s">
        <v>197</v>
      </c>
      <c r="IL251" s="412" t="s">
        <v>197</v>
      </c>
      <c r="IM251" s="412" t="s">
        <v>197</v>
      </c>
      <c r="IN251" s="412" t="s">
        <v>197</v>
      </c>
      <c r="IO251" s="412" t="s">
        <v>197</v>
      </c>
      <c r="IP251" s="412" t="s">
        <v>197</v>
      </c>
      <c r="IQ251" s="412" t="s">
        <v>197</v>
      </c>
      <c r="IR251" s="411">
        <v>56.1</v>
      </c>
      <c r="IS251" s="411">
        <v>13</v>
      </c>
      <c r="IT251" s="411">
        <v>29</v>
      </c>
      <c r="IU251" s="411">
        <v>56.5</v>
      </c>
      <c r="IV251" s="411">
        <v>18.7</v>
      </c>
      <c r="IW251" s="411">
        <v>26.6</v>
      </c>
      <c r="IX251" s="412" t="s">
        <v>197</v>
      </c>
      <c r="IY251" s="412" t="s">
        <v>197</v>
      </c>
      <c r="IZ251" s="412" t="s">
        <v>197</v>
      </c>
      <c r="JA251" s="412" t="s">
        <v>197</v>
      </c>
      <c r="JB251" s="412" t="s">
        <v>197</v>
      </c>
      <c r="JC251" s="411">
        <v>54.1</v>
      </c>
      <c r="JD251" s="411">
        <v>85</v>
      </c>
      <c r="JE251" s="411">
        <v>77.900000000000006</v>
      </c>
      <c r="JF251" s="48" t="s">
        <v>87</v>
      </c>
      <c r="JG251" s="48" t="s">
        <v>87</v>
      </c>
      <c r="JH251" s="48">
        <v>26.9</v>
      </c>
      <c r="JI251" s="48">
        <v>141.30000000000001</v>
      </c>
      <c r="JJ251" s="48">
        <v>98.2</v>
      </c>
      <c r="JK251" s="48">
        <v>74.5</v>
      </c>
      <c r="JL251" s="48">
        <v>64.2</v>
      </c>
      <c r="JM251" s="48">
        <v>38.1</v>
      </c>
      <c r="JN251" s="48">
        <v>43.7</v>
      </c>
      <c r="JO251" s="48" t="s">
        <v>87</v>
      </c>
    </row>
    <row r="252" spans="1:275">
      <c r="A252" s="45"/>
      <c r="B252" s="46" t="s">
        <v>1968</v>
      </c>
      <c r="C252" s="300" t="s">
        <v>1463</v>
      </c>
      <c r="D252" s="46" t="s">
        <v>118</v>
      </c>
      <c r="E252" s="300" t="s">
        <v>31</v>
      </c>
      <c r="F252" s="47" t="s">
        <v>197</v>
      </c>
      <c r="G252" s="47" t="s">
        <v>197</v>
      </c>
      <c r="H252" s="411">
        <v>88</v>
      </c>
      <c r="I252" s="411">
        <v>84.4</v>
      </c>
      <c r="J252" s="411">
        <v>77</v>
      </c>
      <c r="K252" s="412" t="s">
        <v>197</v>
      </c>
      <c r="L252" s="411">
        <v>107.3</v>
      </c>
      <c r="M252" s="411">
        <v>87.9</v>
      </c>
      <c r="N252" s="411">
        <v>171</v>
      </c>
      <c r="O252" s="412" t="s">
        <v>197</v>
      </c>
      <c r="P252" s="411">
        <v>52.7</v>
      </c>
      <c r="Q252" s="412" t="s">
        <v>197</v>
      </c>
      <c r="R252" s="411">
        <v>77.3</v>
      </c>
      <c r="S252" s="411">
        <v>110</v>
      </c>
      <c r="T252" s="412" t="s">
        <v>197</v>
      </c>
      <c r="U252" s="411">
        <v>179.3</v>
      </c>
      <c r="V252" s="412" t="s">
        <v>197</v>
      </c>
      <c r="W252" s="411">
        <v>103</v>
      </c>
      <c r="X252" s="411">
        <v>229.7</v>
      </c>
      <c r="Y252" s="411">
        <v>132.80000000000001</v>
      </c>
      <c r="Z252" s="411">
        <v>40.5</v>
      </c>
      <c r="AA252" s="411">
        <v>123.7</v>
      </c>
      <c r="AB252" s="411">
        <v>54.3</v>
      </c>
      <c r="AC252" s="412" t="s">
        <v>197</v>
      </c>
      <c r="AD252" s="411">
        <v>106.9</v>
      </c>
      <c r="AE252" s="411">
        <v>46</v>
      </c>
      <c r="AF252" s="411">
        <v>71.2</v>
      </c>
      <c r="AG252" s="411">
        <v>89.9</v>
      </c>
      <c r="AH252" s="411">
        <v>136</v>
      </c>
      <c r="AI252" s="412" t="s">
        <v>197</v>
      </c>
      <c r="AJ252" s="412" t="s">
        <v>197</v>
      </c>
      <c r="AK252" s="411">
        <v>44.8</v>
      </c>
      <c r="AL252" s="412" t="s">
        <v>197</v>
      </c>
      <c r="AM252" s="412" t="s">
        <v>197</v>
      </c>
      <c r="AN252" s="411">
        <v>21</v>
      </c>
      <c r="AO252" s="411">
        <v>80</v>
      </c>
      <c r="AP252" s="411">
        <v>79.400000000000006</v>
      </c>
      <c r="AQ252" s="412" t="s">
        <v>197</v>
      </c>
      <c r="AR252" s="411">
        <v>121.9</v>
      </c>
      <c r="AS252" s="412" t="s">
        <v>197</v>
      </c>
      <c r="AT252" s="411">
        <v>91.3</v>
      </c>
      <c r="AU252" s="412" t="s">
        <v>197</v>
      </c>
      <c r="AV252" s="411">
        <v>63.7</v>
      </c>
      <c r="AW252" s="412" t="s">
        <v>197</v>
      </c>
      <c r="AX252" s="412" t="s">
        <v>197</v>
      </c>
      <c r="AY252" s="412" t="s">
        <v>197</v>
      </c>
      <c r="AZ252" s="411">
        <v>92.4</v>
      </c>
      <c r="BA252" s="411">
        <v>92.7</v>
      </c>
      <c r="BB252" s="411">
        <v>92.6</v>
      </c>
      <c r="BC252" s="411">
        <v>121.9</v>
      </c>
      <c r="BD252" s="411">
        <v>111.9</v>
      </c>
      <c r="BE252" s="411">
        <v>114.2</v>
      </c>
      <c r="BF252" s="411">
        <v>103.5</v>
      </c>
      <c r="BG252" s="411">
        <v>105.7</v>
      </c>
      <c r="BH252" s="411">
        <v>105.5</v>
      </c>
      <c r="BI252" s="411">
        <v>29.2</v>
      </c>
      <c r="BJ252" s="411">
        <v>90.3</v>
      </c>
      <c r="BK252" s="411">
        <v>59.1</v>
      </c>
      <c r="BL252" s="411">
        <v>20.6</v>
      </c>
      <c r="BM252" s="411">
        <v>49.5</v>
      </c>
      <c r="BN252" s="411">
        <v>41.7</v>
      </c>
      <c r="BO252" s="412" t="s">
        <v>197</v>
      </c>
      <c r="BP252" s="412" t="s">
        <v>197</v>
      </c>
      <c r="BQ252" s="412" t="s">
        <v>197</v>
      </c>
      <c r="BR252" s="412" t="s">
        <v>197</v>
      </c>
      <c r="BS252" s="412" t="s">
        <v>197</v>
      </c>
      <c r="BT252" s="412" t="s">
        <v>197</v>
      </c>
      <c r="BU252" s="412" t="s">
        <v>197</v>
      </c>
      <c r="BV252" s="412" t="s">
        <v>197</v>
      </c>
      <c r="BW252" s="412" t="s">
        <v>197</v>
      </c>
      <c r="BX252" s="412" t="s">
        <v>197</v>
      </c>
      <c r="BY252" s="412" t="s">
        <v>197</v>
      </c>
      <c r="BZ252" s="412" t="s">
        <v>197</v>
      </c>
      <c r="CA252" s="412" t="s">
        <v>197</v>
      </c>
      <c r="CB252" s="412" t="s">
        <v>197</v>
      </c>
      <c r="CC252" s="412" t="s">
        <v>197</v>
      </c>
      <c r="CD252" s="412" t="s">
        <v>197</v>
      </c>
      <c r="CE252" s="412" t="s">
        <v>197</v>
      </c>
      <c r="CF252" s="412" t="s">
        <v>197</v>
      </c>
      <c r="CG252" s="412" t="s">
        <v>197</v>
      </c>
      <c r="CH252" s="412" t="s">
        <v>197</v>
      </c>
      <c r="CI252" s="412" t="s">
        <v>197</v>
      </c>
      <c r="CJ252" s="412" t="s">
        <v>197</v>
      </c>
      <c r="CK252" s="412" t="s">
        <v>197</v>
      </c>
      <c r="CL252" s="412" t="s">
        <v>197</v>
      </c>
      <c r="CM252" s="412" t="s">
        <v>197</v>
      </c>
      <c r="CN252" s="412" t="s">
        <v>197</v>
      </c>
      <c r="CO252" s="412" t="s">
        <v>197</v>
      </c>
      <c r="CP252" s="412" t="s">
        <v>197</v>
      </c>
      <c r="CQ252" s="412" t="s">
        <v>197</v>
      </c>
      <c r="CR252" s="412" t="s">
        <v>197</v>
      </c>
      <c r="CS252" s="412" t="s">
        <v>197</v>
      </c>
      <c r="CT252" s="412" t="s">
        <v>197</v>
      </c>
      <c r="CU252" s="412" t="s">
        <v>197</v>
      </c>
      <c r="CV252" s="412" t="s">
        <v>197</v>
      </c>
      <c r="CW252" s="412" t="s">
        <v>197</v>
      </c>
      <c r="CX252" s="412" t="s">
        <v>197</v>
      </c>
      <c r="CY252" s="412" t="s">
        <v>197</v>
      </c>
      <c r="CZ252" s="412" t="s">
        <v>197</v>
      </c>
      <c r="DA252" s="412" t="s">
        <v>197</v>
      </c>
      <c r="DB252" s="412" t="s">
        <v>197</v>
      </c>
      <c r="DC252" s="412" t="s">
        <v>197</v>
      </c>
      <c r="DD252" s="412" t="s">
        <v>197</v>
      </c>
      <c r="DE252" s="412" t="s">
        <v>197</v>
      </c>
      <c r="DF252" s="412" t="s">
        <v>197</v>
      </c>
      <c r="DG252" s="412" t="s">
        <v>197</v>
      </c>
      <c r="DH252" s="412" t="s">
        <v>197</v>
      </c>
      <c r="DI252" s="412" t="s">
        <v>197</v>
      </c>
      <c r="DJ252" s="412" t="s">
        <v>197</v>
      </c>
      <c r="DK252" s="412" t="s">
        <v>197</v>
      </c>
      <c r="DL252" s="412" t="s">
        <v>197</v>
      </c>
      <c r="DM252" s="412" t="s">
        <v>197</v>
      </c>
      <c r="DN252" s="412" t="s">
        <v>197</v>
      </c>
      <c r="DO252" s="412" t="s">
        <v>197</v>
      </c>
      <c r="DP252" s="412" t="s">
        <v>197</v>
      </c>
      <c r="DQ252" s="412" t="s">
        <v>197</v>
      </c>
      <c r="DR252" s="412" t="s">
        <v>197</v>
      </c>
      <c r="DS252" s="412" t="s">
        <v>197</v>
      </c>
      <c r="DT252" s="412" t="s">
        <v>197</v>
      </c>
      <c r="DU252" s="412" t="s">
        <v>197</v>
      </c>
      <c r="DV252" s="412" t="s">
        <v>197</v>
      </c>
      <c r="DW252" s="412" t="s">
        <v>197</v>
      </c>
      <c r="DX252" s="412" t="s">
        <v>197</v>
      </c>
      <c r="DY252" s="412" t="s">
        <v>197</v>
      </c>
      <c r="DZ252" s="412" t="s">
        <v>197</v>
      </c>
      <c r="EA252" s="412" t="s">
        <v>197</v>
      </c>
      <c r="EB252" s="412" t="s">
        <v>197</v>
      </c>
      <c r="EC252" s="412" t="s">
        <v>197</v>
      </c>
      <c r="ED252" s="412" t="s">
        <v>197</v>
      </c>
      <c r="EE252" s="412" t="s">
        <v>197</v>
      </c>
      <c r="EF252" s="412" t="s">
        <v>197</v>
      </c>
      <c r="EG252" s="412" t="s">
        <v>197</v>
      </c>
      <c r="EH252" s="412" t="s">
        <v>197</v>
      </c>
      <c r="EI252" s="412" t="s">
        <v>197</v>
      </c>
      <c r="EJ252" s="412" t="s">
        <v>197</v>
      </c>
      <c r="EK252" s="412" t="s">
        <v>197</v>
      </c>
      <c r="EL252" s="412" t="s">
        <v>197</v>
      </c>
      <c r="EM252" s="412" t="s">
        <v>197</v>
      </c>
      <c r="EN252" s="412" t="s">
        <v>197</v>
      </c>
      <c r="EO252" s="412" t="s">
        <v>197</v>
      </c>
      <c r="EP252" s="412" t="s">
        <v>197</v>
      </c>
      <c r="EQ252" s="412" t="s">
        <v>197</v>
      </c>
      <c r="ER252" s="412" t="s">
        <v>197</v>
      </c>
      <c r="ES252" s="412" t="s">
        <v>197</v>
      </c>
      <c r="ET252" s="411">
        <v>89.1</v>
      </c>
      <c r="EU252" s="412" t="s">
        <v>197</v>
      </c>
      <c r="EV252" s="411">
        <v>98.2</v>
      </c>
      <c r="EW252" s="411">
        <v>87.4</v>
      </c>
      <c r="EX252" s="411">
        <v>90.8</v>
      </c>
      <c r="EY252" s="411">
        <v>86.6</v>
      </c>
      <c r="EZ252" s="411">
        <v>65.900000000000006</v>
      </c>
      <c r="FA252" s="411">
        <v>76.8</v>
      </c>
      <c r="FB252" s="411">
        <v>72.5</v>
      </c>
      <c r="FC252" s="412" t="s">
        <v>197</v>
      </c>
      <c r="FD252" s="411">
        <v>77.5</v>
      </c>
      <c r="FE252" s="411">
        <v>46.5</v>
      </c>
      <c r="FF252" s="411">
        <v>59.7</v>
      </c>
      <c r="FG252" s="412" t="s">
        <v>197</v>
      </c>
      <c r="FH252" s="412" t="s">
        <v>197</v>
      </c>
      <c r="FI252" s="412" t="s">
        <v>197</v>
      </c>
      <c r="FJ252" s="411">
        <v>164.6</v>
      </c>
      <c r="FK252" s="411">
        <v>164.9</v>
      </c>
      <c r="FL252" s="411">
        <v>164.7</v>
      </c>
      <c r="FM252" s="411">
        <v>60.3</v>
      </c>
      <c r="FN252" s="411">
        <v>60</v>
      </c>
      <c r="FO252" s="411">
        <v>60.2</v>
      </c>
      <c r="FP252" s="411">
        <v>57.8</v>
      </c>
      <c r="FQ252" s="411">
        <v>83</v>
      </c>
      <c r="FR252" s="411">
        <v>74.3</v>
      </c>
      <c r="FS252" s="411">
        <v>66.599999999999994</v>
      </c>
      <c r="FT252" s="411">
        <v>64.7</v>
      </c>
      <c r="FU252" s="411">
        <v>65.8</v>
      </c>
      <c r="FV252" s="411">
        <v>78.5</v>
      </c>
      <c r="FW252" s="411">
        <v>202</v>
      </c>
      <c r="FX252" s="411">
        <v>85.6</v>
      </c>
      <c r="FY252" s="411">
        <v>79.900000000000006</v>
      </c>
      <c r="FZ252" s="411">
        <v>79.900000000000006</v>
      </c>
      <c r="GA252" s="411">
        <v>115.8</v>
      </c>
      <c r="GB252" s="411">
        <v>98.8</v>
      </c>
      <c r="GC252" s="411">
        <v>102</v>
      </c>
      <c r="GD252" s="412" t="s">
        <v>197</v>
      </c>
      <c r="GE252" s="412" t="s">
        <v>197</v>
      </c>
      <c r="GF252" s="412" t="s">
        <v>197</v>
      </c>
      <c r="GG252" s="411">
        <v>166.1</v>
      </c>
      <c r="GH252" s="411">
        <v>123.7</v>
      </c>
      <c r="GI252" s="411">
        <v>124</v>
      </c>
      <c r="GJ252" s="412" t="s">
        <v>197</v>
      </c>
      <c r="GK252" s="412" t="s">
        <v>197</v>
      </c>
      <c r="GL252" s="412" t="s">
        <v>197</v>
      </c>
      <c r="GM252" s="411">
        <v>83.4</v>
      </c>
      <c r="GN252" s="411">
        <v>27.9</v>
      </c>
      <c r="GO252" s="411">
        <v>48.4</v>
      </c>
      <c r="GP252" s="411">
        <v>144.19999999999999</v>
      </c>
      <c r="GQ252" s="411">
        <v>89</v>
      </c>
      <c r="GR252" s="411">
        <v>108.8</v>
      </c>
      <c r="GS252" s="411">
        <v>12.4</v>
      </c>
      <c r="GT252" s="411">
        <v>31.4</v>
      </c>
      <c r="GU252" s="411">
        <v>27.5</v>
      </c>
      <c r="GV252" s="411">
        <v>383.4</v>
      </c>
      <c r="GW252" s="411">
        <v>511.6</v>
      </c>
      <c r="GX252" s="411">
        <v>459</v>
      </c>
      <c r="GY252" s="411">
        <v>103.5</v>
      </c>
      <c r="GZ252" s="411">
        <v>95.7</v>
      </c>
      <c r="HA252" s="411">
        <v>99.6</v>
      </c>
      <c r="HB252" s="411">
        <v>95.7</v>
      </c>
      <c r="HC252" s="411">
        <v>84.3</v>
      </c>
      <c r="HD252" s="411">
        <v>87.8</v>
      </c>
      <c r="HE252" s="412" t="s">
        <v>197</v>
      </c>
      <c r="HF252" s="412" t="s">
        <v>197</v>
      </c>
      <c r="HG252" s="412" t="s">
        <v>197</v>
      </c>
      <c r="HH252" s="412" t="s">
        <v>197</v>
      </c>
      <c r="HI252" s="411">
        <v>181.3</v>
      </c>
      <c r="HJ252" s="411">
        <v>141.80000000000001</v>
      </c>
      <c r="HK252" s="411">
        <v>161.1</v>
      </c>
      <c r="HL252" s="411">
        <v>223.8</v>
      </c>
      <c r="HM252" s="411">
        <v>111</v>
      </c>
      <c r="HN252" s="411">
        <v>143.19999999999999</v>
      </c>
      <c r="HO252" s="412" t="s">
        <v>197</v>
      </c>
      <c r="HP252" s="412" t="s">
        <v>197</v>
      </c>
      <c r="HQ252" s="412" t="s">
        <v>197</v>
      </c>
      <c r="HR252" s="412" t="s">
        <v>197</v>
      </c>
      <c r="HS252" s="412" t="s">
        <v>197</v>
      </c>
      <c r="HT252" s="412" t="s">
        <v>197</v>
      </c>
      <c r="HU252" s="411">
        <v>87.6</v>
      </c>
      <c r="HV252" s="411">
        <v>85.6</v>
      </c>
      <c r="HW252" s="411">
        <v>85.7</v>
      </c>
      <c r="HX252" s="412" t="s">
        <v>197</v>
      </c>
      <c r="HY252" s="412" t="s">
        <v>197</v>
      </c>
      <c r="HZ252" s="412" t="s">
        <v>197</v>
      </c>
      <c r="IA252" s="412" t="s">
        <v>197</v>
      </c>
      <c r="IB252" s="412" t="s">
        <v>197</v>
      </c>
      <c r="IC252" s="412" t="s">
        <v>197</v>
      </c>
      <c r="ID252" s="411">
        <v>12.6</v>
      </c>
      <c r="IE252" s="412" t="s">
        <v>197</v>
      </c>
      <c r="IF252" s="412" t="s">
        <v>197</v>
      </c>
      <c r="IG252" s="411">
        <v>831.5</v>
      </c>
      <c r="IH252" s="411">
        <v>50.7</v>
      </c>
      <c r="II252" s="412" t="s">
        <v>197</v>
      </c>
      <c r="IJ252" s="412" t="s">
        <v>197</v>
      </c>
      <c r="IK252" s="412" t="s">
        <v>197</v>
      </c>
      <c r="IL252" s="412" t="s">
        <v>197</v>
      </c>
      <c r="IM252" s="411">
        <v>239.5</v>
      </c>
      <c r="IN252" s="412" t="s">
        <v>197</v>
      </c>
      <c r="IO252" s="412" t="s">
        <v>197</v>
      </c>
      <c r="IP252" s="412" t="s">
        <v>197</v>
      </c>
      <c r="IQ252" s="411">
        <v>50.5</v>
      </c>
      <c r="IR252" s="411">
        <v>146.4</v>
      </c>
      <c r="IS252" s="411">
        <v>109.8</v>
      </c>
      <c r="IT252" s="411">
        <v>123.5</v>
      </c>
      <c r="IU252" s="411">
        <v>101.3</v>
      </c>
      <c r="IV252" s="411">
        <v>57.6</v>
      </c>
      <c r="IW252" s="411">
        <v>66.8</v>
      </c>
      <c r="IX252" s="412" t="s">
        <v>197</v>
      </c>
      <c r="IY252" s="412" t="s">
        <v>197</v>
      </c>
      <c r="IZ252" s="412" t="s">
        <v>197</v>
      </c>
      <c r="JA252" s="412" t="s">
        <v>197</v>
      </c>
      <c r="JB252" s="412" t="s">
        <v>197</v>
      </c>
      <c r="JC252" s="411">
        <v>153</v>
      </c>
      <c r="JD252" s="411">
        <v>84.9</v>
      </c>
      <c r="JE252" s="411">
        <v>100.8</v>
      </c>
      <c r="JF252" s="49" t="s">
        <v>87</v>
      </c>
      <c r="JG252" s="49" t="s">
        <v>87</v>
      </c>
      <c r="JH252" s="49" t="s">
        <v>87</v>
      </c>
      <c r="JI252" s="49">
        <v>69.900000000000006</v>
      </c>
      <c r="JJ252" s="49">
        <v>114</v>
      </c>
      <c r="JK252" s="49">
        <v>81.599999999999994</v>
      </c>
      <c r="JL252" s="49">
        <v>81.900000000000006</v>
      </c>
      <c r="JM252" s="49">
        <v>51.9</v>
      </c>
      <c r="JN252" s="49">
        <v>53.5</v>
      </c>
      <c r="JO252" s="49" t="s">
        <v>87</v>
      </c>
    </row>
    <row r="253" spans="1:275">
      <c r="A253" s="45"/>
      <c r="B253" s="46" t="s">
        <v>1969</v>
      </c>
      <c r="C253" s="300" t="s">
        <v>1464</v>
      </c>
      <c r="D253" s="46" t="s">
        <v>118</v>
      </c>
      <c r="E253" s="300" t="s">
        <v>31</v>
      </c>
      <c r="F253" s="47" t="s">
        <v>197</v>
      </c>
      <c r="G253" s="47" t="s">
        <v>197</v>
      </c>
      <c r="H253" s="411">
        <v>133.6</v>
      </c>
      <c r="I253" s="411">
        <v>129.19999999999999</v>
      </c>
      <c r="J253" s="411">
        <v>99.2</v>
      </c>
      <c r="K253" s="411">
        <v>245</v>
      </c>
      <c r="L253" s="411">
        <v>103.2</v>
      </c>
      <c r="M253" s="411">
        <v>130.30000000000001</v>
      </c>
      <c r="N253" s="411">
        <v>80.8</v>
      </c>
      <c r="O253" s="411">
        <v>223.9</v>
      </c>
      <c r="P253" s="411">
        <v>111.7</v>
      </c>
      <c r="Q253" s="412" t="s">
        <v>197</v>
      </c>
      <c r="R253" s="411">
        <v>131.80000000000001</v>
      </c>
      <c r="S253" s="411">
        <v>95.3</v>
      </c>
      <c r="T253" s="411">
        <v>37.1</v>
      </c>
      <c r="U253" s="411">
        <v>84.1</v>
      </c>
      <c r="V253" s="412" t="s">
        <v>197</v>
      </c>
      <c r="W253" s="411">
        <v>163.6</v>
      </c>
      <c r="X253" s="411">
        <v>157.19999999999999</v>
      </c>
      <c r="Y253" s="411">
        <v>120.4</v>
      </c>
      <c r="Z253" s="411">
        <v>105.6</v>
      </c>
      <c r="AA253" s="411">
        <v>62.1</v>
      </c>
      <c r="AB253" s="411">
        <v>106.6</v>
      </c>
      <c r="AC253" s="411">
        <v>49.1</v>
      </c>
      <c r="AD253" s="412" t="s">
        <v>197</v>
      </c>
      <c r="AE253" s="411">
        <v>82.5</v>
      </c>
      <c r="AF253" s="411">
        <v>145.5</v>
      </c>
      <c r="AG253" s="412" t="s">
        <v>197</v>
      </c>
      <c r="AH253" s="411">
        <v>121.7</v>
      </c>
      <c r="AI253" s="412" t="s">
        <v>197</v>
      </c>
      <c r="AJ253" s="411">
        <v>161.80000000000001</v>
      </c>
      <c r="AK253" s="412" t="s">
        <v>197</v>
      </c>
      <c r="AL253" s="412" t="s">
        <v>197</v>
      </c>
      <c r="AM253" s="412" t="s">
        <v>197</v>
      </c>
      <c r="AN253" s="412" t="s">
        <v>197</v>
      </c>
      <c r="AO253" s="411">
        <v>52.8</v>
      </c>
      <c r="AP253" s="411">
        <v>52.3</v>
      </c>
      <c r="AQ253" s="411">
        <v>72.5</v>
      </c>
      <c r="AR253" s="411">
        <v>104.3</v>
      </c>
      <c r="AS253" s="412" t="s">
        <v>197</v>
      </c>
      <c r="AT253" s="411">
        <v>108.6</v>
      </c>
      <c r="AU253" s="412" t="s">
        <v>197</v>
      </c>
      <c r="AV253" s="411">
        <v>97.7</v>
      </c>
      <c r="AW253" s="411">
        <v>57.9</v>
      </c>
      <c r="AX253" s="411">
        <v>100.9</v>
      </c>
      <c r="AY253" s="412" t="s">
        <v>197</v>
      </c>
      <c r="AZ253" s="411">
        <v>118.5</v>
      </c>
      <c r="BA253" s="411">
        <v>124.9</v>
      </c>
      <c r="BB253" s="411">
        <v>124.6</v>
      </c>
      <c r="BC253" s="411">
        <v>84.4</v>
      </c>
      <c r="BD253" s="411">
        <v>102</v>
      </c>
      <c r="BE253" s="411">
        <v>98.1</v>
      </c>
      <c r="BF253" s="411">
        <v>122.3</v>
      </c>
      <c r="BG253" s="411">
        <v>125.1</v>
      </c>
      <c r="BH253" s="411">
        <v>124.9</v>
      </c>
      <c r="BI253" s="411">
        <v>144.5</v>
      </c>
      <c r="BJ253" s="411">
        <v>165</v>
      </c>
      <c r="BK253" s="411">
        <v>154.5</v>
      </c>
      <c r="BL253" s="411">
        <v>112.2</v>
      </c>
      <c r="BM253" s="411">
        <v>131.6</v>
      </c>
      <c r="BN253" s="411">
        <v>126.4</v>
      </c>
      <c r="BO253" s="412" t="s">
        <v>197</v>
      </c>
      <c r="BP253" s="411">
        <v>145.6</v>
      </c>
      <c r="BQ253" s="411">
        <v>151.19999999999999</v>
      </c>
      <c r="BR253" s="411">
        <v>161.19999999999999</v>
      </c>
      <c r="BS253" s="411">
        <v>134.5</v>
      </c>
      <c r="BT253" s="411">
        <v>146.80000000000001</v>
      </c>
      <c r="BU253" s="411">
        <v>158.9</v>
      </c>
      <c r="BV253" s="411">
        <v>184.7</v>
      </c>
      <c r="BW253" s="411">
        <v>176.5</v>
      </c>
      <c r="BX253" s="411">
        <v>118.3</v>
      </c>
      <c r="BY253" s="411">
        <v>123</v>
      </c>
      <c r="BZ253" s="411">
        <v>120</v>
      </c>
      <c r="CA253" s="411">
        <v>52.5</v>
      </c>
      <c r="CB253" s="411">
        <v>149</v>
      </c>
      <c r="CC253" s="411">
        <v>110.7</v>
      </c>
      <c r="CD253" s="411">
        <v>207.5</v>
      </c>
      <c r="CE253" s="411">
        <v>130.6</v>
      </c>
      <c r="CF253" s="411">
        <v>168.5</v>
      </c>
      <c r="CG253" s="412" t="s">
        <v>197</v>
      </c>
      <c r="CH253" s="412" t="s">
        <v>197</v>
      </c>
      <c r="CI253" s="412" t="s">
        <v>197</v>
      </c>
      <c r="CJ253" s="411">
        <v>148.4</v>
      </c>
      <c r="CK253" s="411">
        <v>121.3</v>
      </c>
      <c r="CL253" s="411">
        <v>132.5</v>
      </c>
      <c r="CM253" s="412" t="s">
        <v>197</v>
      </c>
      <c r="CN253" s="412" t="s">
        <v>197</v>
      </c>
      <c r="CO253" s="412" t="s">
        <v>197</v>
      </c>
      <c r="CP253" s="412" t="s">
        <v>197</v>
      </c>
      <c r="CQ253" s="412" t="s">
        <v>197</v>
      </c>
      <c r="CR253" s="412" t="s">
        <v>197</v>
      </c>
      <c r="CS253" s="412" t="s">
        <v>197</v>
      </c>
      <c r="CT253" s="411">
        <v>25.3</v>
      </c>
      <c r="CU253" s="411">
        <v>47</v>
      </c>
      <c r="CV253" s="411">
        <v>37.799999999999997</v>
      </c>
      <c r="CW253" s="411">
        <v>127.5</v>
      </c>
      <c r="CX253" s="411">
        <v>129.19999999999999</v>
      </c>
      <c r="CY253" s="411">
        <v>128.4</v>
      </c>
      <c r="CZ253" s="411">
        <v>125.2</v>
      </c>
      <c r="DA253" s="411">
        <v>77.2</v>
      </c>
      <c r="DB253" s="411">
        <v>65.5</v>
      </c>
      <c r="DC253" s="411">
        <v>69.2</v>
      </c>
      <c r="DD253" s="411">
        <v>105.9</v>
      </c>
      <c r="DE253" s="411">
        <v>136.9</v>
      </c>
      <c r="DF253" s="411">
        <v>117.5</v>
      </c>
      <c r="DG253" s="411">
        <v>64.2</v>
      </c>
      <c r="DH253" s="411">
        <v>162.5</v>
      </c>
      <c r="DI253" s="411">
        <v>128.19999999999999</v>
      </c>
      <c r="DJ253" s="411">
        <v>202</v>
      </c>
      <c r="DK253" s="411">
        <v>127.1</v>
      </c>
      <c r="DL253" s="411">
        <v>162.1</v>
      </c>
      <c r="DM253" s="411">
        <v>148</v>
      </c>
      <c r="DN253" s="411">
        <v>117.3</v>
      </c>
      <c r="DO253" s="411">
        <v>128.9</v>
      </c>
      <c r="DP253" s="412" t="s">
        <v>197</v>
      </c>
      <c r="DQ253" s="412" t="s">
        <v>197</v>
      </c>
      <c r="DR253" s="412" t="s">
        <v>197</v>
      </c>
      <c r="DS253" s="412" t="s">
        <v>197</v>
      </c>
      <c r="DT253" s="412" t="s">
        <v>197</v>
      </c>
      <c r="DU253" s="412" t="s">
        <v>197</v>
      </c>
      <c r="DV253" s="411">
        <v>331.4</v>
      </c>
      <c r="DW253" s="411">
        <v>612.5</v>
      </c>
      <c r="DX253" s="411">
        <v>513.9</v>
      </c>
      <c r="DY253" s="411">
        <v>141.6</v>
      </c>
      <c r="DZ253" s="411">
        <v>119.6</v>
      </c>
      <c r="EA253" s="411">
        <v>132.1</v>
      </c>
      <c r="EB253" s="411">
        <v>41.2</v>
      </c>
      <c r="EC253" s="411">
        <v>40.1</v>
      </c>
      <c r="ED253" s="411">
        <v>40.4</v>
      </c>
      <c r="EE253" s="412" t="s">
        <v>197</v>
      </c>
      <c r="EF253" s="411">
        <v>18.8</v>
      </c>
      <c r="EG253" s="411">
        <v>69.8</v>
      </c>
      <c r="EH253" s="411">
        <v>48.1</v>
      </c>
      <c r="EI253" s="411">
        <v>131.9</v>
      </c>
      <c r="EJ253" s="411">
        <v>118.4</v>
      </c>
      <c r="EK253" s="411">
        <v>123.1</v>
      </c>
      <c r="EL253" s="412" t="s">
        <v>197</v>
      </c>
      <c r="EM253" s="411">
        <v>30.7</v>
      </c>
      <c r="EN253" s="411">
        <v>10.4</v>
      </c>
      <c r="EO253" s="411">
        <v>20.6</v>
      </c>
      <c r="EP253" s="411">
        <v>148.6</v>
      </c>
      <c r="EQ253" s="411">
        <v>100.7</v>
      </c>
      <c r="ER253" s="411">
        <v>127.4</v>
      </c>
      <c r="ES253" s="412" t="s">
        <v>197</v>
      </c>
      <c r="ET253" s="411">
        <v>191.3</v>
      </c>
      <c r="EU253" s="412" t="s">
        <v>197</v>
      </c>
      <c r="EV253" s="411">
        <v>104.7</v>
      </c>
      <c r="EW253" s="411">
        <v>101.3</v>
      </c>
      <c r="EX253" s="411">
        <v>102.3</v>
      </c>
      <c r="EY253" s="411">
        <v>91.9</v>
      </c>
      <c r="EZ253" s="411">
        <v>122.7</v>
      </c>
      <c r="FA253" s="411">
        <v>123.5</v>
      </c>
      <c r="FB253" s="411">
        <v>123.2</v>
      </c>
      <c r="FC253" s="412" t="s">
        <v>197</v>
      </c>
      <c r="FD253" s="411">
        <v>119.5</v>
      </c>
      <c r="FE253" s="411">
        <v>133.6</v>
      </c>
      <c r="FF253" s="411">
        <v>127.6</v>
      </c>
      <c r="FG253" s="411">
        <v>16.7</v>
      </c>
      <c r="FH253" s="411">
        <v>100.1</v>
      </c>
      <c r="FI253" s="411">
        <v>41.3</v>
      </c>
      <c r="FJ253" s="411">
        <v>97.1</v>
      </c>
      <c r="FK253" s="411">
        <v>133.4</v>
      </c>
      <c r="FL253" s="411">
        <v>117.2</v>
      </c>
      <c r="FM253" s="411">
        <v>116.3</v>
      </c>
      <c r="FN253" s="411">
        <v>121.8</v>
      </c>
      <c r="FO253" s="411">
        <v>118.6</v>
      </c>
      <c r="FP253" s="411">
        <v>81.8</v>
      </c>
      <c r="FQ253" s="411">
        <v>98.5</v>
      </c>
      <c r="FR253" s="411">
        <v>92.8</v>
      </c>
      <c r="FS253" s="411">
        <v>109.8</v>
      </c>
      <c r="FT253" s="411">
        <v>119.7</v>
      </c>
      <c r="FU253" s="411">
        <v>113.5</v>
      </c>
      <c r="FV253" s="411">
        <v>82.3</v>
      </c>
      <c r="FW253" s="411">
        <v>17.5</v>
      </c>
      <c r="FX253" s="411">
        <v>92.7</v>
      </c>
      <c r="FY253" s="411">
        <v>132.1</v>
      </c>
      <c r="FZ253" s="411">
        <v>131.69999999999999</v>
      </c>
      <c r="GA253" s="411">
        <v>110</v>
      </c>
      <c r="GB253" s="411">
        <v>148.19999999999999</v>
      </c>
      <c r="GC253" s="411">
        <v>141</v>
      </c>
      <c r="GD253" s="411">
        <v>290.10000000000002</v>
      </c>
      <c r="GE253" s="411">
        <v>212.6</v>
      </c>
      <c r="GF253" s="411">
        <v>263.5</v>
      </c>
      <c r="GG253" s="411">
        <v>295.10000000000002</v>
      </c>
      <c r="GH253" s="411">
        <v>300.5</v>
      </c>
      <c r="GI253" s="411">
        <v>300.5</v>
      </c>
      <c r="GJ253" s="412" t="s">
        <v>197</v>
      </c>
      <c r="GK253" s="412" t="s">
        <v>197</v>
      </c>
      <c r="GL253" s="412" t="s">
        <v>197</v>
      </c>
      <c r="GM253" s="411">
        <v>139.80000000000001</v>
      </c>
      <c r="GN253" s="411">
        <v>90</v>
      </c>
      <c r="GO253" s="411">
        <v>108</v>
      </c>
      <c r="GP253" s="411">
        <v>103.5</v>
      </c>
      <c r="GQ253" s="411">
        <v>120</v>
      </c>
      <c r="GR253" s="411">
        <v>114.1</v>
      </c>
      <c r="GS253" s="411">
        <v>19.3</v>
      </c>
      <c r="GT253" s="411">
        <v>83.1</v>
      </c>
      <c r="GU253" s="411">
        <v>70.2</v>
      </c>
      <c r="GV253" s="411">
        <v>96.9</v>
      </c>
      <c r="GW253" s="411">
        <v>214.7</v>
      </c>
      <c r="GX253" s="411">
        <v>166.3</v>
      </c>
      <c r="GY253" s="411">
        <v>115.8</v>
      </c>
      <c r="GZ253" s="411">
        <v>195.6</v>
      </c>
      <c r="HA253" s="411">
        <v>156.30000000000001</v>
      </c>
      <c r="HB253" s="411">
        <v>91.5</v>
      </c>
      <c r="HC253" s="411">
        <v>194.2</v>
      </c>
      <c r="HD253" s="411">
        <v>162.9</v>
      </c>
      <c r="HE253" s="412" t="s">
        <v>197</v>
      </c>
      <c r="HF253" s="411">
        <v>4.0999999999999996</v>
      </c>
      <c r="HG253" s="411">
        <v>3.9</v>
      </c>
      <c r="HH253" s="411">
        <v>5044.3</v>
      </c>
      <c r="HI253" s="411">
        <v>142.30000000000001</v>
      </c>
      <c r="HJ253" s="411">
        <v>311.60000000000002</v>
      </c>
      <c r="HK253" s="411">
        <v>229.3</v>
      </c>
      <c r="HL253" s="411">
        <v>143.6</v>
      </c>
      <c r="HM253" s="411">
        <v>508.2</v>
      </c>
      <c r="HN253" s="411">
        <v>404.9</v>
      </c>
      <c r="HO253" s="412" t="s">
        <v>197</v>
      </c>
      <c r="HP253" s="412" t="s">
        <v>197</v>
      </c>
      <c r="HQ253" s="412" t="s">
        <v>197</v>
      </c>
      <c r="HR253" s="412" t="s">
        <v>197</v>
      </c>
      <c r="HS253" s="412" t="s">
        <v>197</v>
      </c>
      <c r="HT253" s="412" t="s">
        <v>197</v>
      </c>
      <c r="HU253" s="411">
        <v>60.3</v>
      </c>
      <c r="HV253" s="411">
        <v>86.6</v>
      </c>
      <c r="HW253" s="411">
        <v>85.2</v>
      </c>
      <c r="HX253" s="412" t="s">
        <v>197</v>
      </c>
      <c r="HY253" s="412" t="s">
        <v>197</v>
      </c>
      <c r="HZ253" s="411">
        <v>299.8</v>
      </c>
      <c r="IA253" s="411">
        <v>458.5</v>
      </c>
      <c r="IB253" s="411">
        <v>328.6</v>
      </c>
      <c r="IC253" s="411">
        <v>398.7</v>
      </c>
      <c r="ID253" s="411">
        <v>165.3</v>
      </c>
      <c r="IE253" s="412" t="s">
        <v>197</v>
      </c>
      <c r="IF253" s="412" t="s">
        <v>197</v>
      </c>
      <c r="IG253" s="411">
        <v>430.8</v>
      </c>
      <c r="IH253" s="411">
        <v>74.400000000000006</v>
      </c>
      <c r="II253" s="412" t="s">
        <v>197</v>
      </c>
      <c r="IJ253" s="412" t="s">
        <v>197</v>
      </c>
      <c r="IK253" s="412" t="s">
        <v>197</v>
      </c>
      <c r="IL253" s="412" t="s">
        <v>197</v>
      </c>
      <c r="IM253" s="412" t="s">
        <v>197</v>
      </c>
      <c r="IN253" s="412" t="s">
        <v>197</v>
      </c>
      <c r="IO253" s="412" t="s">
        <v>197</v>
      </c>
      <c r="IP253" s="412" t="s">
        <v>197</v>
      </c>
      <c r="IQ253" s="411">
        <v>90.6</v>
      </c>
      <c r="IR253" s="411">
        <v>192.9</v>
      </c>
      <c r="IS253" s="411">
        <v>186.3</v>
      </c>
      <c r="IT253" s="411">
        <v>188.8</v>
      </c>
      <c r="IU253" s="411">
        <v>61</v>
      </c>
      <c r="IV253" s="411">
        <v>51.9</v>
      </c>
      <c r="IW253" s="411">
        <v>53.8</v>
      </c>
      <c r="IX253" s="412" t="s">
        <v>197</v>
      </c>
      <c r="IY253" s="412" t="s">
        <v>197</v>
      </c>
      <c r="IZ253" s="412" t="s">
        <v>197</v>
      </c>
      <c r="JA253" s="412" t="s">
        <v>197</v>
      </c>
      <c r="JB253" s="412" t="s">
        <v>197</v>
      </c>
      <c r="JC253" s="411">
        <v>140.30000000000001</v>
      </c>
      <c r="JD253" s="411">
        <v>179.5</v>
      </c>
      <c r="JE253" s="411">
        <v>170.5</v>
      </c>
      <c r="JF253" s="48">
        <v>219</v>
      </c>
      <c r="JG253" s="48">
        <v>82.7</v>
      </c>
      <c r="JH253" s="48">
        <v>85.6</v>
      </c>
      <c r="JI253" s="48">
        <v>97.1</v>
      </c>
      <c r="JJ253" s="48">
        <v>105.9</v>
      </c>
      <c r="JK253" s="48">
        <v>96.8</v>
      </c>
      <c r="JL253" s="48">
        <v>91.6</v>
      </c>
      <c r="JM253" s="48">
        <v>98.7</v>
      </c>
      <c r="JN253" s="48">
        <v>85.6</v>
      </c>
      <c r="JO253" s="48">
        <v>153.1</v>
      </c>
    </row>
    <row r="254" spans="1:275">
      <c r="A254" s="45"/>
      <c r="B254" s="46" t="s">
        <v>1970</v>
      </c>
      <c r="C254" s="300" t="s">
        <v>1465</v>
      </c>
      <c r="D254" s="46" t="s">
        <v>118</v>
      </c>
      <c r="E254" s="300" t="s">
        <v>31</v>
      </c>
      <c r="F254" s="47" t="s">
        <v>197</v>
      </c>
      <c r="G254" s="47" t="s">
        <v>197</v>
      </c>
      <c r="H254" s="411">
        <v>151.80000000000001</v>
      </c>
      <c r="I254" s="411">
        <v>135.69999999999999</v>
      </c>
      <c r="J254" s="411">
        <v>104.5</v>
      </c>
      <c r="K254" s="412" t="s">
        <v>197</v>
      </c>
      <c r="L254" s="412" t="s">
        <v>197</v>
      </c>
      <c r="M254" s="412" t="s">
        <v>197</v>
      </c>
      <c r="N254" s="412" t="s">
        <v>197</v>
      </c>
      <c r="O254" s="412" t="s">
        <v>197</v>
      </c>
      <c r="P254" s="412" t="s">
        <v>197</v>
      </c>
      <c r="Q254" s="412" t="s">
        <v>197</v>
      </c>
      <c r="R254" s="412" t="s">
        <v>197</v>
      </c>
      <c r="S254" s="412" t="s">
        <v>197</v>
      </c>
      <c r="T254" s="412" t="s">
        <v>197</v>
      </c>
      <c r="U254" s="412" t="s">
        <v>197</v>
      </c>
      <c r="V254" s="412" t="s">
        <v>197</v>
      </c>
      <c r="W254" s="412" t="s">
        <v>197</v>
      </c>
      <c r="X254" s="412" t="s">
        <v>197</v>
      </c>
      <c r="Y254" s="412" t="s">
        <v>197</v>
      </c>
      <c r="Z254" s="412" t="s">
        <v>197</v>
      </c>
      <c r="AA254" s="412" t="s">
        <v>197</v>
      </c>
      <c r="AB254" s="412" t="s">
        <v>197</v>
      </c>
      <c r="AC254" s="412" t="s">
        <v>197</v>
      </c>
      <c r="AD254" s="412" t="s">
        <v>197</v>
      </c>
      <c r="AE254" s="412" t="s">
        <v>197</v>
      </c>
      <c r="AF254" s="412" t="s">
        <v>197</v>
      </c>
      <c r="AG254" s="412" t="s">
        <v>197</v>
      </c>
      <c r="AH254" s="412" t="s">
        <v>197</v>
      </c>
      <c r="AI254" s="412" t="s">
        <v>197</v>
      </c>
      <c r="AJ254" s="412" t="s">
        <v>197</v>
      </c>
      <c r="AK254" s="412" t="s">
        <v>197</v>
      </c>
      <c r="AL254" s="412" t="s">
        <v>197</v>
      </c>
      <c r="AM254" s="412" t="s">
        <v>197</v>
      </c>
      <c r="AN254" s="412" t="s">
        <v>197</v>
      </c>
      <c r="AO254" s="412" t="s">
        <v>197</v>
      </c>
      <c r="AP254" s="412" t="s">
        <v>197</v>
      </c>
      <c r="AQ254" s="412" t="s">
        <v>197</v>
      </c>
      <c r="AR254" s="412" t="s">
        <v>197</v>
      </c>
      <c r="AS254" s="412" t="s">
        <v>197</v>
      </c>
      <c r="AT254" s="412" t="s">
        <v>197</v>
      </c>
      <c r="AU254" s="412" t="s">
        <v>197</v>
      </c>
      <c r="AV254" s="412" t="s">
        <v>197</v>
      </c>
      <c r="AW254" s="412" t="s">
        <v>197</v>
      </c>
      <c r="AX254" s="412" t="s">
        <v>197</v>
      </c>
      <c r="AY254" s="412" t="s">
        <v>197</v>
      </c>
      <c r="AZ254" s="411">
        <v>84.6</v>
      </c>
      <c r="BA254" s="411">
        <v>97.9</v>
      </c>
      <c r="BB254" s="411">
        <v>97.2</v>
      </c>
      <c r="BC254" s="411">
        <v>77.599999999999994</v>
      </c>
      <c r="BD254" s="411">
        <v>87</v>
      </c>
      <c r="BE254" s="411">
        <v>84.6</v>
      </c>
      <c r="BF254" s="411">
        <v>80.400000000000006</v>
      </c>
      <c r="BG254" s="411">
        <v>112.4</v>
      </c>
      <c r="BH254" s="411">
        <v>109.9</v>
      </c>
      <c r="BI254" s="412" t="s">
        <v>197</v>
      </c>
      <c r="BJ254" s="412" t="s">
        <v>197</v>
      </c>
      <c r="BK254" s="412" t="s">
        <v>197</v>
      </c>
      <c r="BL254" s="412" t="s">
        <v>197</v>
      </c>
      <c r="BM254" s="412" t="s">
        <v>197</v>
      </c>
      <c r="BN254" s="412" t="s">
        <v>197</v>
      </c>
      <c r="BO254" s="412" t="s">
        <v>197</v>
      </c>
      <c r="BP254" s="412" t="s">
        <v>197</v>
      </c>
      <c r="BQ254" s="412" t="s">
        <v>197</v>
      </c>
      <c r="BR254" s="412" t="s">
        <v>197</v>
      </c>
      <c r="BS254" s="412" t="s">
        <v>197</v>
      </c>
      <c r="BT254" s="412" t="s">
        <v>197</v>
      </c>
      <c r="BU254" s="412" t="s">
        <v>197</v>
      </c>
      <c r="BV254" s="412" t="s">
        <v>197</v>
      </c>
      <c r="BW254" s="412" t="s">
        <v>197</v>
      </c>
      <c r="BX254" s="412" t="s">
        <v>197</v>
      </c>
      <c r="BY254" s="412" t="s">
        <v>197</v>
      </c>
      <c r="BZ254" s="412" t="s">
        <v>197</v>
      </c>
      <c r="CA254" s="412" t="s">
        <v>197</v>
      </c>
      <c r="CB254" s="412" t="s">
        <v>197</v>
      </c>
      <c r="CC254" s="412" t="s">
        <v>197</v>
      </c>
      <c r="CD254" s="412" t="s">
        <v>197</v>
      </c>
      <c r="CE254" s="412" t="s">
        <v>197</v>
      </c>
      <c r="CF254" s="412" t="s">
        <v>197</v>
      </c>
      <c r="CG254" s="412" t="s">
        <v>197</v>
      </c>
      <c r="CH254" s="412" t="s">
        <v>197</v>
      </c>
      <c r="CI254" s="412" t="s">
        <v>197</v>
      </c>
      <c r="CJ254" s="412" t="s">
        <v>197</v>
      </c>
      <c r="CK254" s="412" t="s">
        <v>197</v>
      </c>
      <c r="CL254" s="412" t="s">
        <v>197</v>
      </c>
      <c r="CM254" s="412" t="s">
        <v>197</v>
      </c>
      <c r="CN254" s="412" t="s">
        <v>197</v>
      </c>
      <c r="CO254" s="412" t="s">
        <v>197</v>
      </c>
      <c r="CP254" s="412" t="s">
        <v>197</v>
      </c>
      <c r="CQ254" s="412" t="s">
        <v>197</v>
      </c>
      <c r="CR254" s="412" t="s">
        <v>197</v>
      </c>
      <c r="CS254" s="412" t="s">
        <v>197</v>
      </c>
      <c r="CT254" s="412" t="s">
        <v>197</v>
      </c>
      <c r="CU254" s="412" t="s">
        <v>197</v>
      </c>
      <c r="CV254" s="412" t="s">
        <v>197</v>
      </c>
      <c r="CW254" s="412" t="s">
        <v>197</v>
      </c>
      <c r="CX254" s="412" t="s">
        <v>197</v>
      </c>
      <c r="CY254" s="412" t="s">
        <v>197</v>
      </c>
      <c r="CZ254" s="412" t="s">
        <v>197</v>
      </c>
      <c r="DA254" s="412" t="s">
        <v>197</v>
      </c>
      <c r="DB254" s="412" t="s">
        <v>197</v>
      </c>
      <c r="DC254" s="412" t="s">
        <v>197</v>
      </c>
      <c r="DD254" s="412" t="s">
        <v>197</v>
      </c>
      <c r="DE254" s="412" t="s">
        <v>197</v>
      </c>
      <c r="DF254" s="412" t="s">
        <v>197</v>
      </c>
      <c r="DG254" s="412" t="s">
        <v>197</v>
      </c>
      <c r="DH254" s="412" t="s">
        <v>197</v>
      </c>
      <c r="DI254" s="412" t="s">
        <v>197</v>
      </c>
      <c r="DJ254" s="412" t="s">
        <v>197</v>
      </c>
      <c r="DK254" s="412" t="s">
        <v>197</v>
      </c>
      <c r="DL254" s="412" t="s">
        <v>197</v>
      </c>
      <c r="DM254" s="412" t="s">
        <v>197</v>
      </c>
      <c r="DN254" s="412" t="s">
        <v>197</v>
      </c>
      <c r="DO254" s="412" t="s">
        <v>197</v>
      </c>
      <c r="DP254" s="412" t="s">
        <v>197</v>
      </c>
      <c r="DQ254" s="412" t="s">
        <v>197</v>
      </c>
      <c r="DR254" s="412" t="s">
        <v>197</v>
      </c>
      <c r="DS254" s="412" t="s">
        <v>197</v>
      </c>
      <c r="DT254" s="412" t="s">
        <v>197</v>
      </c>
      <c r="DU254" s="412" t="s">
        <v>197</v>
      </c>
      <c r="DV254" s="412" t="s">
        <v>197</v>
      </c>
      <c r="DW254" s="412" t="s">
        <v>197</v>
      </c>
      <c r="DX254" s="412" t="s">
        <v>197</v>
      </c>
      <c r="DY254" s="412" t="s">
        <v>197</v>
      </c>
      <c r="DZ254" s="412" t="s">
        <v>197</v>
      </c>
      <c r="EA254" s="412" t="s">
        <v>197</v>
      </c>
      <c r="EB254" s="412" t="s">
        <v>197</v>
      </c>
      <c r="EC254" s="412" t="s">
        <v>197</v>
      </c>
      <c r="ED254" s="412" t="s">
        <v>197</v>
      </c>
      <c r="EE254" s="412" t="s">
        <v>197</v>
      </c>
      <c r="EF254" s="412" t="s">
        <v>197</v>
      </c>
      <c r="EG254" s="412" t="s">
        <v>197</v>
      </c>
      <c r="EH254" s="412" t="s">
        <v>197</v>
      </c>
      <c r="EI254" s="412" t="s">
        <v>197</v>
      </c>
      <c r="EJ254" s="412" t="s">
        <v>197</v>
      </c>
      <c r="EK254" s="412" t="s">
        <v>197</v>
      </c>
      <c r="EL254" s="412" t="s">
        <v>197</v>
      </c>
      <c r="EM254" s="412" t="s">
        <v>197</v>
      </c>
      <c r="EN254" s="412" t="s">
        <v>197</v>
      </c>
      <c r="EO254" s="412" t="s">
        <v>197</v>
      </c>
      <c r="EP254" s="412" t="s">
        <v>197</v>
      </c>
      <c r="EQ254" s="412" t="s">
        <v>197</v>
      </c>
      <c r="ER254" s="412" t="s">
        <v>197</v>
      </c>
      <c r="ES254" s="412" t="s">
        <v>197</v>
      </c>
      <c r="ET254" s="412" t="s">
        <v>197</v>
      </c>
      <c r="EU254" s="412" t="s">
        <v>197</v>
      </c>
      <c r="EV254" s="411">
        <v>84.5</v>
      </c>
      <c r="EW254" s="411">
        <v>81.8</v>
      </c>
      <c r="EX254" s="411">
        <v>82.7</v>
      </c>
      <c r="EY254" s="412" t="s">
        <v>197</v>
      </c>
      <c r="EZ254" s="412" t="s">
        <v>197</v>
      </c>
      <c r="FA254" s="412" t="s">
        <v>197</v>
      </c>
      <c r="FB254" s="412" t="s">
        <v>197</v>
      </c>
      <c r="FC254" s="412" t="s">
        <v>197</v>
      </c>
      <c r="FD254" s="412" t="s">
        <v>197</v>
      </c>
      <c r="FE254" s="412" t="s">
        <v>197</v>
      </c>
      <c r="FF254" s="412" t="s">
        <v>197</v>
      </c>
      <c r="FG254" s="412" t="s">
        <v>197</v>
      </c>
      <c r="FH254" s="412" t="s">
        <v>197</v>
      </c>
      <c r="FI254" s="412" t="s">
        <v>197</v>
      </c>
      <c r="FJ254" s="412" t="s">
        <v>197</v>
      </c>
      <c r="FK254" s="412" t="s">
        <v>197</v>
      </c>
      <c r="FL254" s="412" t="s">
        <v>197</v>
      </c>
      <c r="FM254" s="411">
        <v>58.8</v>
      </c>
      <c r="FN254" s="411">
        <v>150.30000000000001</v>
      </c>
      <c r="FO254" s="411">
        <v>97</v>
      </c>
      <c r="FP254" s="412" t="s">
        <v>197</v>
      </c>
      <c r="FQ254" s="412" t="s">
        <v>197</v>
      </c>
      <c r="FR254" s="412" t="s">
        <v>197</v>
      </c>
      <c r="FS254" s="411">
        <v>1.5</v>
      </c>
      <c r="FT254" s="411">
        <v>48.1</v>
      </c>
      <c r="FU254" s="411">
        <v>19.100000000000001</v>
      </c>
      <c r="FV254" s="412" t="s">
        <v>197</v>
      </c>
      <c r="FW254" s="412" t="s">
        <v>197</v>
      </c>
      <c r="FX254" s="411">
        <v>79.599999999999994</v>
      </c>
      <c r="FY254" s="411">
        <v>140.9</v>
      </c>
      <c r="FZ254" s="411">
        <v>140.30000000000001</v>
      </c>
      <c r="GA254" s="411">
        <v>105.1</v>
      </c>
      <c r="GB254" s="411">
        <v>112.9</v>
      </c>
      <c r="GC254" s="411">
        <v>111.4</v>
      </c>
      <c r="GD254" s="412" t="s">
        <v>197</v>
      </c>
      <c r="GE254" s="412" t="s">
        <v>197</v>
      </c>
      <c r="GF254" s="412" t="s">
        <v>197</v>
      </c>
      <c r="GG254" s="412" t="s">
        <v>197</v>
      </c>
      <c r="GH254" s="412" t="s">
        <v>197</v>
      </c>
      <c r="GI254" s="412" t="s">
        <v>197</v>
      </c>
      <c r="GJ254" s="412" t="s">
        <v>197</v>
      </c>
      <c r="GK254" s="412" t="s">
        <v>197</v>
      </c>
      <c r="GL254" s="412" t="s">
        <v>197</v>
      </c>
      <c r="GM254" s="412" t="s">
        <v>197</v>
      </c>
      <c r="GN254" s="412" t="s">
        <v>197</v>
      </c>
      <c r="GO254" s="412" t="s">
        <v>197</v>
      </c>
      <c r="GP254" s="412" t="s">
        <v>197</v>
      </c>
      <c r="GQ254" s="412" t="s">
        <v>197</v>
      </c>
      <c r="GR254" s="412" t="s">
        <v>197</v>
      </c>
      <c r="GS254" s="412" t="s">
        <v>197</v>
      </c>
      <c r="GT254" s="412" t="s">
        <v>197</v>
      </c>
      <c r="GU254" s="412" t="s">
        <v>197</v>
      </c>
      <c r="GV254" s="412" t="s">
        <v>197</v>
      </c>
      <c r="GW254" s="412" t="s">
        <v>197</v>
      </c>
      <c r="GX254" s="412" t="s">
        <v>197</v>
      </c>
      <c r="GY254" s="412" t="s">
        <v>197</v>
      </c>
      <c r="GZ254" s="412" t="s">
        <v>197</v>
      </c>
      <c r="HA254" s="412" t="s">
        <v>197</v>
      </c>
      <c r="HB254" s="412" t="s">
        <v>197</v>
      </c>
      <c r="HC254" s="412" t="s">
        <v>197</v>
      </c>
      <c r="HD254" s="412" t="s">
        <v>197</v>
      </c>
      <c r="HE254" s="412" t="s">
        <v>197</v>
      </c>
      <c r="HF254" s="412" t="s">
        <v>197</v>
      </c>
      <c r="HG254" s="412" t="s">
        <v>197</v>
      </c>
      <c r="HH254" s="412" t="s">
        <v>197</v>
      </c>
      <c r="HI254" s="412" t="s">
        <v>197</v>
      </c>
      <c r="HJ254" s="412" t="s">
        <v>197</v>
      </c>
      <c r="HK254" s="412" t="s">
        <v>197</v>
      </c>
      <c r="HL254" s="412" t="s">
        <v>197</v>
      </c>
      <c r="HM254" s="412" t="s">
        <v>197</v>
      </c>
      <c r="HN254" s="412" t="s">
        <v>197</v>
      </c>
      <c r="HO254" s="412" t="s">
        <v>197</v>
      </c>
      <c r="HP254" s="412" t="s">
        <v>197</v>
      </c>
      <c r="HQ254" s="412" t="s">
        <v>197</v>
      </c>
      <c r="HR254" s="412" t="s">
        <v>197</v>
      </c>
      <c r="HS254" s="412" t="s">
        <v>197</v>
      </c>
      <c r="HT254" s="412" t="s">
        <v>197</v>
      </c>
      <c r="HU254" s="411">
        <v>178.1</v>
      </c>
      <c r="HV254" s="411">
        <v>135</v>
      </c>
      <c r="HW254" s="411">
        <v>137.80000000000001</v>
      </c>
      <c r="HX254" s="412" t="s">
        <v>197</v>
      </c>
      <c r="HY254" s="412" t="s">
        <v>197</v>
      </c>
      <c r="HZ254" s="412" t="s">
        <v>197</v>
      </c>
      <c r="IA254" s="412" t="s">
        <v>197</v>
      </c>
      <c r="IB254" s="412" t="s">
        <v>197</v>
      </c>
      <c r="IC254" s="412" t="s">
        <v>197</v>
      </c>
      <c r="ID254" s="411">
        <v>22.1</v>
      </c>
      <c r="IE254" s="412" t="s">
        <v>197</v>
      </c>
      <c r="IF254" s="412" t="s">
        <v>197</v>
      </c>
      <c r="IG254" s="412" t="s">
        <v>197</v>
      </c>
      <c r="IH254" s="411">
        <v>43.6</v>
      </c>
      <c r="II254" s="412" t="s">
        <v>197</v>
      </c>
      <c r="IJ254" s="412" t="s">
        <v>197</v>
      </c>
      <c r="IK254" s="412" t="s">
        <v>197</v>
      </c>
      <c r="IL254" s="412" t="s">
        <v>197</v>
      </c>
      <c r="IM254" s="412" t="s">
        <v>197</v>
      </c>
      <c r="IN254" s="412" t="s">
        <v>197</v>
      </c>
      <c r="IO254" s="412" t="s">
        <v>197</v>
      </c>
      <c r="IP254" s="412" t="s">
        <v>197</v>
      </c>
      <c r="IQ254" s="411">
        <v>84.4</v>
      </c>
      <c r="IR254" s="412" t="s">
        <v>197</v>
      </c>
      <c r="IS254" s="412" t="s">
        <v>197</v>
      </c>
      <c r="IT254" s="412" t="s">
        <v>197</v>
      </c>
      <c r="IU254" s="412" t="s">
        <v>197</v>
      </c>
      <c r="IV254" s="412" t="s">
        <v>197</v>
      </c>
      <c r="IW254" s="412" t="s">
        <v>197</v>
      </c>
      <c r="IX254" s="412" t="s">
        <v>197</v>
      </c>
      <c r="IY254" s="412" t="s">
        <v>197</v>
      </c>
      <c r="IZ254" s="412" t="s">
        <v>197</v>
      </c>
      <c r="JA254" s="412" t="s">
        <v>197</v>
      </c>
      <c r="JB254" s="412" t="s">
        <v>197</v>
      </c>
      <c r="JC254" s="412" t="s">
        <v>197</v>
      </c>
      <c r="JD254" s="412" t="s">
        <v>197</v>
      </c>
      <c r="JE254" s="412" t="s">
        <v>197</v>
      </c>
      <c r="JF254" s="49" t="s">
        <v>87</v>
      </c>
      <c r="JG254" s="49" t="s">
        <v>87</v>
      </c>
      <c r="JH254" s="49" t="s">
        <v>87</v>
      </c>
      <c r="JI254" s="49">
        <v>119.3</v>
      </c>
      <c r="JJ254" s="49">
        <v>123</v>
      </c>
      <c r="JK254" s="49">
        <v>77.7</v>
      </c>
      <c r="JL254" s="49">
        <v>61.1</v>
      </c>
      <c r="JM254" s="49">
        <v>47.5</v>
      </c>
      <c r="JN254" s="49">
        <v>51.5</v>
      </c>
      <c r="JO254" s="49" t="s">
        <v>87</v>
      </c>
    </row>
    <row r="255" spans="1:275">
      <c r="A255" s="45"/>
      <c r="B255" s="46" t="s">
        <v>1971</v>
      </c>
      <c r="C255" s="300" t="s">
        <v>1466</v>
      </c>
      <c r="D255" s="46" t="s">
        <v>133</v>
      </c>
      <c r="E255" s="300" t="s">
        <v>32</v>
      </c>
      <c r="F255" s="47" t="s">
        <v>197</v>
      </c>
      <c r="G255" s="47" t="s">
        <v>197</v>
      </c>
      <c r="H255" s="411">
        <v>108.9</v>
      </c>
      <c r="I255" s="411">
        <v>106.2</v>
      </c>
      <c r="J255" s="411">
        <v>110.1</v>
      </c>
      <c r="K255" s="412" t="s">
        <v>197</v>
      </c>
      <c r="L255" s="411">
        <v>109.6</v>
      </c>
      <c r="M255" s="412" t="s">
        <v>197</v>
      </c>
      <c r="N255" s="412" t="s">
        <v>197</v>
      </c>
      <c r="O255" s="412" t="s">
        <v>197</v>
      </c>
      <c r="P255" s="412" t="s">
        <v>197</v>
      </c>
      <c r="Q255" s="412" t="s">
        <v>197</v>
      </c>
      <c r="R255" s="411">
        <v>86.5</v>
      </c>
      <c r="S255" s="412" t="s">
        <v>197</v>
      </c>
      <c r="T255" s="412" t="s">
        <v>197</v>
      </c>
      <c r="U255" s="412" t="s">
        <v>197</v>
      </c>
      <c r="V255" s="412" t="s">
        <v>197</v>
      </c>
      <c r="W255" s="412" t="s">
        <v>197</v>
      </c>
      <c r="X255" s="412" t="s">
        <v>197</v>
      </c>
      <c r="Y255" s="412" t="s">
        <v>197</v>
      </c>
      <c r="Z255" s="411">
        <v>23.3</v>
      </c>
      <c r="AA255" s="411">
        <v>232.7</v>
      </c>
      <c r="AB255" s="412" t="s">
        <v>197</v>
      </c>
      <c r="AC255" s="412" t="s">
        <v>197</v>
      </c>
      <c r="AD255" s="412" t="s">
        <v>197</v>
      </c>
      <c r="AE255" s="411">
        <v>75.900000000000006</v>
      </c>
      <c r="AF255" s="412" t="s">
        <v>197</v>
      </c>
      <c r="AG255" s="411">
        <v>109.1</v>
      </c>
      <c r="AH255" s="412" t="s">
        <v>197</v>
      </c>
      <c r="AI255" s="412" t="s">
        <v>197</v>
      </c>
      <c r="AJ255" s="412" t="s">
        <v>197</v>
      </c>
      <c r="AK255" s="412" t="s">
        <v>197</v>
      </c>
      <c r="AL255" s="412" t="s">
        <v>197</v>
      </c>
      <c r="AM255" s="412" t="s">
        <v>197</v>
      </c>
      <c r="AN255" s="412" t="s">
        <v>197</v>
      </c>
      <c r="AO255" s="412" t="s">
        <v>197</v>
      </c>
      <c r="AP255" s="412" t="s">
        <v>197</v>
      </c>
      <c r="AQ255" s="412" t="s">
        <v>197</v>
      </c>
      <c r="AR255" s="412" t="s">
        <v>197</v>
      </c>
      <c r="AS255" s="412" t="s">
        <v>197</v>
      </c>
      <c r="AT255" s="412" t="s">
        <v>197</v>
      </c>
      <c r="AU255" s="412" t="s">
        <v>197</v>
      </c>
      <c r="AV255" s="412" t="s">
        <v>197</v>
      </c>
      <c r="AW255" s="412" t="s">
        <v>197</v>
      </c>
      <c r="AX255" s="412" t="s">
        <v>197</v>
      </c>
      <c r="AY255" s="412" t="s">
        <v>197</v>
      </c>
      <c r="AZ255" s="411">
        <v>132.6</v>
      </c>
      <c r="BA255" s="411">
        <v>98.7</v>
      </c>
      <c r="BB255" s="411">
        <v>100.3</v>
      </c>
      <c r="BC255" s="411">
        <v>39.799999999999997</v>
      </c>
      <c r="BD255" s="411">
        <v>50.3</v>
      </c>
      <c r="BE255" s="411">
        <v>47.9</v>
      </c>
      <c r="BF255" s="411">
        <v>37.700000000000003</v>
      </c>
      <c r="BG255" s="411">
        <v>67.099999999999994</v>
      </c>
      <c r="BH255" s="411">
        <v>65</v>
      </c>
      <c r="BI255" s="412" t="s">
        <v>197</v>
      </c>
      <c r="BJ255" s="412" t="s">
        <v>197</v>
      </c>
      <c r="BK255" s="412" t="s">
        <v>197</v>
      </c>
      <c r="BL255" s="412" t="s">
        <v>197</v>
      </c>
      <c r="BM255" s="412" t="s">
        <v>197</v>
      </c>
      <c r="BN255" s="412" t="s">
        <v>197</v>
      </c>
      <c r="BO255" s="412" t="s">
        <v>197</v>
      </c>
      <c r="BP255" s="412" t="s">
        <v>197</v>
      </c>
      <c r="BQ255" s="412" t="s">
        <v>197</v>
      </c>
      <c r="BR255" s="412" t="s">
        <v>197</v>
      </c>
      <c r="BS255" s="412" t="s">
        <v>197</v>
      </c>
      <c r="BT255" s="412" t="s">
        <v>197</v>
      </c>
      <c r="BU255" s="412" t="s">
        <v>197</v>
      </c>
      <c r="BV255" s="412" t="s">
        <v>197</v>
      </c>
      <c r="BW255" s="412" t="s">
        <v>197</v>
      </c>
      <c r="BX255" s="412" t="s">
        <v>197</v>
      </c>
      <c r="BY255" s="412" t="s">
        <v>197</v>
      </c>
      <c r="BZ255" s="412" t="s">
        <v>197</v>
      </c>
      <c r="CA255" s="412" t="s">
        <v>197</v>
      </c>
      <c r="CB255" s="412" t="s">
        <v>197</v>
      </c>
      <c r="CC255" s="412" t="s">
        <v>197</v>
      </c>
      <c r="CD255" s="412" t="s">
        <v>197</v>
      </c>
      <c r="CE255" s="412" t="s">
        <v>197</v>
      </c>
      <c r="CF255" s="412" t="s">
        <v>197</v>
      </c>
      <c r="CG255" s="412" t="s">
        <v>197</v>
      </c>
      <c r="CH255" s="412" t="s">
        <v>197</v>
      </c>
      <c r="CI255" s="412" t="s">
        <v>197</v>
      </c>
      <c r="CJ255" s="412" t="s">
        <v>197</v>
      </c>
      <c r="CK255" s="412" t="s">
        <v>197</v>
      </c>
      <c r="CL255" s="412" t="s">
        <v>197</v>
      </c>
      <c r="CM255" s="412" t="s">
        <v>197</v>
      </c>
      <c r="CN255" s="412" t="s">
        <v>197</v>
      </c>
      <c r="CO255" s="412" t="s">
        <v>197</v>
      </c>
      <c r="CP255" s="412" t="s">
        <v>197</v>
      </c>
      <c r="CQ255" s="412" t="s">
        <v>197</v>
      </c>
      <c r="CR255" s="412" t="s">
        <v>197</v>
      </c>
      <c r="CS255" s="412" t="s">
        <v>197</v>
      </c>
      <c r="CT255" s="412" t="s">
        <v>197</v>
      </c>
      <c r="CU255" s="412" t="s">
        <v>197</v>
      </c>
      <c r="CV255" s="412" t="s">
        <v>197</v>
      </c>
      <c r="CW255" s="412" t="s">
        <v>197</v>
      </c>
      <c r="CX255" s="412" t="s">
        <v>197</v>
      </c>
      <c r="CY255" s="412" t="s">
        <v>197</v>
      </c>
      <c r="CZ255" s="412" t="s">
        <v>197</v>
      </c>
      <c r="DA255" s="412" t="s">
        <v>197</v>
      </c>
      <c r="DB255" s="412" t="s">
        <v>197</v>
      </c>
      <c r="DC255" s="412" t="s">
        <v>197</v>
      </c>
      <c r="DD255" s="412" t="s">
        <v>197</v>
      </c>
      <c r="DE255" s="412" t="s">
        <v>197</v>
      </c>
      <c r="DF255" s="412" t="s">
        <v>197</v>
      </c>
      <c r="DG255" s="412" t="s">
        <v>197</v>
      </c>
      <c r="DH255" s="412" t="s">
        <v>197</v>
      </c>
      <c r="DI255" s="412" t="s">
        <v>197</v>
      </c>
      <c r="DJ255" s="412" t="s">
        <v>197</v>
      </c>
      <c r="DK255" s="412" t="s">
        <v>197</v>
      </c>
      <c r="DL255" s="412" t="s">
        <v>197</v>
      </c>
      <c r="DM255" s="412" t="s">
        <v>197</v>
      </c>
      <c r="DN255" s="412" t="s">
        <v>197</v>
      </c>
      <c r="DO255" s="412" t="s">
        <v>197</v>
      </c>
      <c r="DP255" s="412" t="s">
        <v>197</v>
      </c>
      <c r="DQ255" s="412" t="s">
        <v>197</v>
      </c>
      <c r="DR255" s="412" t="s">
        <v>197</v>
      </c>
      <c r="DS255" s="412" t="s">
        <v>197</v>
      </c>
      <c r="DT255" s="412" t="s">
        <v>197</v>
      </c>
      <c r="DU255" s="412" t="s">
        <v>197</v>
      </c>
      <c r="DV255" s="412" t="s">
        <v>197</v>
      </c>
      <c r="DW255" s="412" t="s">
        <v>197</v>
      </c>
      <c r="DX255" s="412" t="s">
        <v>197</v>
      </c>
      <c r="DY255" s="412" t="s">
        <v>197</v>
      </c>
      <c r="DZ255" s="412" t="s">
        <v>197</v>
      </c>
      <c r="EA255" s="412" t="s">
        <v>197</v>
      </c>
      <c r="EB255" s="412" t="s">
        <v>197</v>
      </c>
      <c r="EC255" s="412" t="s">
        <v>197</v>
      </c>
      <c r="ED255" s="412" t="s">
        <v>197</v>
      </c>
      <c r="EE255" s="412" t="s">
        <v>197</v>
      </c>
      <c r="EF255" s="412" t="s">
        <v>197</v>
      </c>
      <c r="EG255" s="412" t="s">
        <v>197</v>
      </c>
      <c r="EH255" s="412" t="s">
        <v>197</v>
      </c>
      <c r="EI255" s="412" t="s">
        <v>197</v>
      </c>
      <c r="EJ255" s="412" t="s">
        <v>197</v>
      </c>
      <c r="EK255" s="412" t="s">
        <v>197</v>
      </c>
      <c r="EL255" s="412" t="s">
        <v>197</v>
      </c>
      <c r="EM255" s="412" t="s">
        <v>197</v>
      </c>
      <c r="EN255" s="412" t="s">
        <v>197</v>
      </c>
      <c r="EO255" s="412" t="s">
        <v>197</v>
      </c>
      <c r="EP255" s="412" t="s">
        <v>197</v>
      </c>
      <c r="EQ255" s="412" t="s">
        <v>197</v>
      </c>
      <c r="ER255" s="412" t="s">
        <v>197</v>
      </c>
      <c r="ES255" s="412" t="s">
        <v>197</v>
      </c>
      <c r="ET255" s="412" t="s">
        <v>197</v>
      </c>
      <c r="EU255" s="412" t="s">
        <v>197</v>
      </c>
      <c r="EV255" s="411">
        <v>83.7</v>
      </c>
      <c r="EW255" s="411">
        <v>61.9</v>
      </c>
      <c r="EX255" s="411">
        <v>68.900000000000006</v>
      </c>
      <c r="EY255" s="412" t="s">
        <v>197</v>
      </c>
      <c r="EZ255" s="411">
        <v>103.9</v>
      </c>
      <c r="FA255" s="411">
        <v>74.2</v>
      </c>
      <c r="FB255" s="411">
        <v>85.8</v>
      </c>
      <c r="FC255" s="412" t="s">
        <v>197</v>
      </c>
      <c r="FD255" s="411">
        <v>123.7</v>
      </c>
      <c r="FE255" s="411">
        <v>96.9</v>
      </c>
      <c r="FF255" s="411">
        <v>108.3</v>
      </c>
      <c r="FG255" s="412" t="s">
        <v>197</v>
      </c>
      <c r="FH255" s="412" t="s">
        <v>197</v>
      </c>
      <c r="FI255" s="412" t="s">
        <v>197</v>
      </c>
      <c r="FJ255" s="412" t="s">
        <v>197</v>
      </c>
      <c r="FK255" s="412" t="s">
        <v>197</v>
      </c>
      <c r="FL255" s="412" t="s">
        <v>197</v>
      </c>
      <c r="FM255" s="411">
        <v>79.599999999999994</v>
      </c>
      <c r="FN255" s="411">
        <v>79.7</v>
      </c>
      <c r="FO255" s="411">
        <v>79.7</v>
      </c>
      <c r="FP255" s="411">
        <v>41.9</v>
      </c>
      <c r="FQ255" s="411">
        <v>36.799999999999997</v>
      </c>
      <c r="FR255" s="411">
        <v>38.5</v>
      </c>
      <c r="FS255" s="411">
        <v>50.7</v>
      </c>
      <c r="FT255" s="411">
        <v>71.5</v>
      </c>
      <c r="FU255" s="411">
        <v>58.6</v>
      </c>
      <c r="FV255" s="412" t="s">
        <v>197</v>
      </c>
      <c r="FW255" s="412" t="s">
        <v>197</v>
      </c>
      <c r="FX255" s="411">
        <v>28.7</v>
      </c>
      <c r="FY255" s="411">
        <v>53.3</v>
      </c>
      <c r="FZ255" s="411">
        <v>53</v>
      </c>
      <c r="GA255" s="411">
        <v>125.5</v>
      </c>
      <c r="GB255" s="411">
        <v>74.8</v>
      </c>
      <c r="GC255" s="411">
        <v>84.6</v>
      </c>
      <c r="GD255" s="412" t="s">
        <v>197</v>
      </c>
      <c r="GE255" s="412" t="s">
        <v>197</v>
      </c>
      <c r="GF255" s="412" t="s">
        <v>197</v>
      </c>
      <c r="GG255" s="412" t="s">
        <v>197</v>
      </c>
      <c r="GH255" s="412" t="s">
        <v>197</v>
      </c>
      <c r="GI255" s="412" t="s">
        <v>197</v>
      </c>
      <c r="GJ255" s="412" t="s">
        <v>197</v>
      </c>
      <c r="GK255" s="412" t="s">
        <v>197</v>
      </c>
      <c r="GL255" s="412" t="s">
        <v>197</v>
      </c>
      <c r="GM255" s="412" t="s">
        <v>197</v>
      </c>
      <c r="GN255" s="412" t="s">
        <v>197</v>
      </c>
      <c r="GO255" s="412" t="s">
        <v>197</v>
      </c>
      <c r="GP255" s="411">
        <v>23</v>
      </c>
      <c r="GQ255" s="411">
        <v>184.9</v>
      </c>
      <c r="GR255" s="411">
        <v>127</v>
      </c>
      <c r="GS255" s="412" t="s">
        <v>197</v>
      </c>
      <c r="GT255" s="412" t="s">
        <v>197</v>
      </c>
      <c r="GU255" s="412" t="s">
        <v>197</v>
      </c>
      <c r="GV255" s="411">
        <v>28.6</v>
      </c>
      <c r="GW255" s="411">
        <v>39.799999999999997</v>
      </c>
      <c r="GX255" s="411">
        <v>35.200000000000003</v>
      </c>
      <c r="GY255" s="412" t="s">
        <v>197</v>
      </c>
      <c r="GZ255" s="412" t="s">
        <v>197</v>
      </c>
      <c r="HA255" s="412" t="s">
        <v>197</v>
      </c>
      <c r="HB255" s="412" t="s">
        <v>197</v>
      </c>
      <c r="HC255" s="412" t="s">
        <v>197</v>
      </c>
      <c r="HD255" s="412" t="s">
        <v>197</v>
      </c>
      <c r="HE255" s="412" t="s">
        <v>197</v>
      </c>
      <c r="HF255" s="412" t="s">
        <v>197</v>
      </c>
      <c r="HG255" s="412" t="s">
        <v>197</v>
      </c>
      <c r="HH255" s="412" t="s">
        <v>197</v>
      </c>
      <c r="HI255" s="412" t="s">
        <v>197</v>
      </c>
      <c r="HJ255" s="412" t="s">
        <v>197</v>
      </c>
      <c r="HK255" s="412" t="s">
        <v>197</v>
      </c>
      <c r="HL255" s="412" t="s">
        <v>197</v>
      </c>
      <c r="HM255" s="412" t="s">
        <v>197</v>
      </c>
      <c r="HN255" s="412" t="s">
        <v>197</v>
      </c>
      <c r="HO255" s="412" t="s">
        <v>197</v>
      </c>
      <c r="HP255" s="412" t="s">
        <v>197</v>
      </c>
      <c r="HQ255" s="412" t="s">
        <v>197</v>
      </c>
      <c r="HR255" s="412" t="s">
        <v>197</v>
      </c>
      <c r="HS255" s="412" t="s">
        <v>197</v>
      </c>
      <c r="HT255" s="412" t="s">
        <v>197</v>
      </c>
      <c r="HU255" s="411">
        <v>52.5</v>
      </c>
      <c r="HV255" s="411">
        <v>54.9</v>
      </c>
      <c r="HW255" s="411">
        <v>54.8</v>
      </c>
      <c r="HX255" s="412" t="s">
        <v>197</v>
      </c>
      <c r="HY255" s="412" t="s">
        <v>197</v>
      </c>
      <c r="HZ255" s="411">
        <v>246.5</v>
      </c>
      <c r="IA255" s="412" t="s">
        <v>197</v>
      </c>
      <c r="IB255" s="412" t="s">
        <v>197</v>
      </c>
      <c r="IC255" s="412" t="s">
        <v>197</v>
      </c>
      <c r="ID255" s="411">
        <v>79.599999999999994</v>
      </c>
      <c r="IE255" s="412" t="s">
        <v>197</v>
      </c>
      <c r="IF255" s="412" t="s">
        <v>197</v>
      </c>
      <c r="IG255" s="412" t="s">
        <v>197</v>
      </c>
      <c r="IH255" s="411">
        <v>54.5</v>
      </c>
      <c r="II255" s="412" t="s">
        <v>197</v>
      </c>
      <c r="IJ255" s="412" t="s">
        <v>197</v>
      </c>
      <c r="IK255" s="412" t="s">
        <v>197</v>
      </c>
      <c r="IL255" s="412" t="s">
        <v>197</v>
      </c>
      <c r="IM255" s="412" t="s">
        <v>197</v>
      </c>
      <c r="IN255" s="412" t="s">
        <v>197</v>
      </c>
      <c r="IO255" s="412" t="s">
        <v>197</v>
      </c>
      <c r="IP255" s="412" t="s">
        <v>197</v>
      </c>
      <c r="IQ255" s="412" t="s">
        <v>197</v>
      </c>
      <c r="IR255" s="411">
        <v>17.600000000000001</v>
      </c>
      <c r="IS255" s="411">
        <v>10.5</v>
      </c>
      <c r="IT255" s="411">
        <v>13.2</v>
      </c>
      <c r="IU255" s="412" t="s">
        <v>197</v>
      </c>
      <c r="IV255" s="412" t="s">
        <v>197</v>
      </c>
      <c r="IW255" s="412" t="s">
        <v>197</v>
      </c>
      <c r="IX255" s="412" t="s">
        <v>197</v>
      </c>
      <c r="IY255" s="412" t="s">
        <v>197</v>
      </c>
      <c r="IZ255" s="412" t="s">
        <v>197</v>
      </c>
      <c r="JA255" s="412" t="s">
        <v>197</v>
      </c>
      <c r="JB255" s="412" t="s">
        <v>197</v>
      </c>
      <c r="JC255" s="412" t="s">
        <v>197</v>
      </c>
      <c r="JD255" s="412" t="s">
        <v>197</v>
      </c>
      <c r="JE255" s="412" t="s">
        <v>197</v>
      </c>
      <c r="JF255" s="49" t="s">
        <v>87</v>
      </c>
      <c r="JG255" s="49" t="s">
        <v>87</v>
      </c>
      <c r="JH255" s="49" t="s">
        <v>87</v>
      </c>
      <c r="JI255" s="49">
        <v>52.4</v>
      </c>
      <c r="JJ255" s="49">
        <v>46.2</v>
      </c>
      <c r="JK255" s="49">
        <v>42.1</v>
      </c>
      <c r="JL255" s="49">
        <v>68.599999999999994</v>
      </c>
      <c r="JM255" s="49">
        <v>38.1</v>
      </c>
      <c r="JN255" s="49">
        <v>37.9</v>
      </c>
      <c r="JO255" s="49" t="s">
        <v>87</v>
      </c>
    </row>
    <row r="256" spans="1:275">
      <c r="A256" s="45"/>
      <c r="B256" s="46" t="s">
        <v>1972</v>
      </c>
      <c r="C256" s="300" t="s">
        <v>1467</v>
      </c>
      <c r="D256" s="46" t="s">
        <v>133</v>
      </c>
      <c r="E256" s="300" t="s">
        <v>32</v>
      </c>
      <c r="F256" s="47" t="s">
        <v>197</v>
      </c>
      <c r="G256" s="47" t="s">
        <v>197</v>
      </c>
      <c r="H256" s="411">
        <v>94.8</v>
      </c>
      <c r="I256" s="411">
        <v>81.2</v>
      </c>
      <c r="J256" s="411">
        <v>101.6</v>
      </c>
      <c r="K256" s="412" t="s">
        <v>197</v>
      </c>
      <c r="L256" s="412" t="s">
        <v>197</v>
      </c>
      <c r="M256" s="411">
        <v>116.6</v>
      </c>
      <c r="N256" s="412" t="s">
        <v>197</v>
      </c>
      <c r="O256" s="412" t="s">
        <v>197</v>
      </c>
      <c r="P256" s="412" t="s">
        <v>197</v>
      </c>
      <c r="Q256" s="412" t="s">
        <v>197</v>
      </c>
      <c r="R256" s="411">
        <v>181</v>
      </c>
      <c r="S256" s="412" t="s">
        <v>197</v>
      </c>
      <c r="T256" s="412" t="s">
        <v>197</v>
      </c>
      <c r="U256" s="412" t="s">
        <v>197</v>
      </c>
      <c r="V256" s="412" t="s">
        <v>197</v>
      </c>
      <c r="W256" s="412" t="s">
        <v>197</v>
      </c>
      <c r="X256" s="412" t="s">
        <v>197</v>
      </c>
      <c r="Y256" s="412" t="s">
        <v>197</v>
      </c>
      <c r="Z256" s="412" t="s">
        <v>197</v>
      </c>
      <c r="AA256" s="412" t="s">
        <v>197</v>
      </c>
      <c r="AB256" s="412" t="s">
        <v>197</v>
      </c>
      <c r="AC256" s="412" t="s">
        <v>197</v>
      </c>
      <c r="AD256" s="412" t="s">
        <v>197</v>
      </c>
      <c r="AE256" s="412" t="s">
        <v>197</v>
      </c>
      <c r="AF256" s="412" t="s">
        <v>197</v>
      </c>
      <c r="AG256" s="412" t="s">
        <v>197</v>
      </c>
      <c r="AH256" s="412" t="s">
        <v>197</v>
      </c>
      <c r="AI256" s="412" t="s">
        <v>197</v>
      </c>
      <c r="AJ256" s="412" t="s">
        <v>197</v>
      </c>
      <c r="AK256" s="412" t="s">
        <v>197</v>
      </c>
      <c r="AL256" s="412" t="s">
        <v>197</v>
      </c>
      <c r="AM256" s="412" t="s">
        <v>197</v>
      </c>
      <c r="AN256" s="412" t="s">
        <v>197</v>
      </c>
      <c r="AO256" s="412" t="s">
        <v>197</v>
      </c>
      <c r="AP256" s="412" t="s">
        <v>197</v>
      </c>
      <c r="AQ256" s="412" t="s">
        <v>197</v>
      </c>
      <c r="AR256" s="412" t="s">
        <v>197</v>
      </c>
      <c r="AS256" s="412" t="s">
        <v>197</v>
      </c>
      <c r="AT256" s="412" t="s">
        <v>197</v>
      </c>
      <c r="AU256" s="412" t="s">
        <v>197</v>
      </c>
      <c r="AV256" s="412" t="s">
        <v>197</v>
      </c>
      <c r="AW256" s="412" t="s">
        <v>197</v>
      </c>
      <c r="AX256" s="412" t="s">
        <v>197</v>
      </c>
      <c r="AY256" s="412" t="s">
        <v>197</v>
      </c>
      <c r="AZ256" s="411">
        <v>129.1</v>
      </c>
      <c r="BA256" s="411">
        <v>94</v>
      </c>
      <c r="BB256" s="411">
        <v>95.6</v>
      </c>
      <c r="BC256" s="411">
        <v>104.7</v>
      </c>
      <c r="BD256" s="411">
        <v>75.599999999999994</v>
      </c>
      <c r="BE256" s="411">
        <v>82.6</v>
      </c>
      <c r="BF256" s="411">
        <v>89.9</v>
      </c>
      <c r="BG256" s="411">
        <v>56</v>
      </c>
      <c r="BH256" s="411">
        <v>58.5</v>
      </c>
      <c r="BI256" s="412" t="s">
        <v>197</v>
      </c>
      <c r="BJ256" s="412" t="s">
        <v>197</v>
      </c>
      <c r="BK256" s="412" t="s">
        <v>197</v>
      </c>
      <c r="BL256" s="412" t="s">
        <v>197</v>
      </c>
      <c r="BM256" s="412" t="s">
        <v>197</v>
      </c>
      <c r="BN256" s="412" t="s">
        <v>197</v>
      </c>
      <c r="BO256" s="412" t="s">
        <v>197</v>
      </c>
      <c r="BP256" s="412" t="s">
        <v>197</v>
      </c>
      <c r="BQ256" s="412" t="s">
        <v>197</v>
      </c>
      <c r="BR256" s="412" t="s">
        <v>197</v>
      </c>
      <c r="BS256" s="412" t="s">
        <v>197</v>
      </c>
      <c r="BT256" s="412" t="s">
        <v>197</v>
      </c>
      <c r="BU256" s="412" t="s">
        <v>197</v>
      </c>
      <c r="BV256" s="412" t="s">
        <v>197</v>
      </c>
      <c r="BW256" s="412" t="s">
        <v>197</v>
      </c>
      <c r="BX256" s="412" t="s">
        <v>197</v>
      </c>
      <c r="BY256" s="412" t="s">
        <v>197</v>
      </c>
      <c r="BZ256" s="412" t="s">
        <v>197</v>
      </c>
      <c r="CA256" s="412" t="s">
        <v>197</v>
      </c>
      <c r="CB256" s="412" t="s">
        <v>197</v>
      </c>
      <c r="CC256" s="412" t="s">
        <v>197</v>
      </c>
      <c r="CD256" s="412" t="s">
        <v>197</v>
      </c>
      <c r="CE256" s="412" t="s">
        <v>197</v>
      </c>
      <c r="CF256" s="412" t="s">
        <v>197</v>
      </c>
      <c r="CG256" s="412" t="s">
        <v>197</v>
      </c>
      <c r="CH256" s="412" t="s">
        <v>197</v>
      </c>
      <c r="CI256" s="412" t="s">
        <v>197</v>
      </c>
      <c r="CJ256" s="412" t="s">
        <v>197</v>
      </c>
      <c r="CK256" s="412" t="s">
        <v>197</v>
      </c>
      <c r="CL256" s="412" t="s">
        <v>197</v>
      </c>
      <c r="CM256" s="412" t="s">
        <v>197</v>
      </c>
      <c r="CN256" s="412" t="s">
        <v>197</v>
      </c>
      <c r="CO256" s="412" t="s">
        <v>197</v>
      </c>
      <c r="CP256" s="412" t="s">
        <v>197</v>
      </c>
      <c r="CQ256" s="412" t="s">
        <v>197</v>
      </c>
      <c r="CR256" s="412" t="s">
        <v>197</v>
      </c>
      <c r="CS256" s="412" t="s">
        <v>197</v>
      </c>
      <c r="CT256" s="412" t="s">
        <v>197</v>
      </c>
      <c r="CU256" s="412" t="s">
        <v>197</v>
      </c>
      <c r="CV256" s="412" t="s">
        <v>197</v>
      </c>
      <c r="CW256" s="412" t="s">
        <v>197</v>
      </c>
      <c r="CX256" s="412" t="s">
        <v>197</v>
      </c>
      <c r="CY256" s="412" t="s">
        <v>197</v>
      </c>
      <c r="CZ256" s="412" t="s">
        <v>197</v>
      </c>
      <c r="DA256" s="412" t="s">
        <v>197</v>
      </c>
      <c r="DB256" s="412" t="s">
        <v>197</v>
      </c>
      <c r="DC256" s="412" t="s">
        <v>197</v>
      </c>
      <c r="DD256" s="412" t="s">
        <v>197</v>
      </c>
      <c r="DE256" s="412" t="s">
        <v>197</v>
      </c>
      <c r="DF256" s="412" t="s">
        <v>197</v>
      </c>
      <c r="DG256" s="412" t="s">
        <v>197</v>
      </c>
      <c r="DH256" s="412" t="s">
        <v>197</v>
      </c>
      <c r="DI256" s="412" t="s">
        <v>197</v>
      </c>
      <c r="DJ256" s="412" t="s">
        <v>197</v>
      </c>
      <c r="DK256" s="412" t="s">
        <v>197</v>
      </c>
      <c r="DL256" s="412" t="s">
        <v>197</v>
      </c>
      <c r="DM256" s="412" t="s">
        <v>197</v>
      </c>
      <c r="DN256" s="412" t="s">
        <v>197</v>
      </c>
      <c r="DO256" s="412" t="s">
        <v>197</v>
      </c>
      <c r="DP256" s="412" t="s">
        <v>197</v>
      </c>
      <c r="DQ256" s="412" t="s">
        <v>197</v>
      </c>
      <c r="DR256" s="412" t="s">
        <v>197</v>
      </c>
      <c r="DS256" s="412" t="s">
        <v>197</v>
      </c>
      <c r="DT256" s="412" t="s">
        <v>197</v>
      </c>
      <c r="DU256" s="412" t="s">
        <v>197</v>
      </c>
      <c r="DV256" s="412" t="s">
        <v>197</v>
      </c>
      <c r="DW256" s="412" t="s">
        <v>197</v>
      </c>
      <c r="DX256" s="412" t="s">
        <v>197</v>
      </c>
      <c r="DY256" s="412" t="s">
        <v>197</v>
      </c>
      <c r="DZ256" s="412" t="s">
        <v>197</v>
      </c>
      <c r="EA256" s="412" t="s">
        <v>197</v>
      </c>
      <c r="EB256" s="412" t="s">
        <v>197</v>
      </c>
      <c r="EC256" s="412" t="s">
        <v>197</v>
      </c>
      <c r="ED256" s="412" t="s">
        <v>197</v>
      </c>
      <c r="EE256" s="412" t="s">
        <v>197</v>
      </c>
      <c r="EF256" s="412" t="s">
        <v>197</v>
      </c>
      <c r="EG256" s="412" t="s">
        <v>197</v>
      </c>
      <c r="EH256" s="412" t="s">
        <v>197</v>
      </c>
      <c r="EI256" s="412" t="s">
        <v>197</v>
      </c>
      <c r="EJ256" s="412" t="s">
        <v>197</v>
      </c>
      <c r="EK256" s="412" t="s">
        <v>197</v>
      </c>
      <c r="EL256" s="412" t="s">
        <v>197</v>
      </c>
      <c r="EM256" s="412" t="s">
        <v>197</v>
      </c>
      <c r="EN256" s="412" t="s">
        <v>197</v>
      </c>
      <c r="EO256" s="412" t="s">
        <v>197</v>
      </c>
      <c r="EP256" s="412" t="s">
        <v>197</v>
      </c>
      <c r="EQ256" s="412" t="s">
        <v>197</v>
      </c>
      <c r="ER256" s="412" t="s">
        <v>197</v>
      </c>
      <c r="ES256" s="412" t="s">
        <v>197</v>
      </c>
      <c r="ET256" s="412" t="s">
        <v>197</v>
      </c>
      <c r="EU256" s="412" t="s">
        <v>197</v>
      </c>
      <c r="EV256" s="411">
        <v>76.2</v>
      </c>
      <c r="EW256" s="411">
        <v>58</v>
      </c>
      <c r="EX256" s="411">
        <v>63.9</v>
      </c>
      <c r="EY256" s="412" t="s">
        <v>197</v>
      </c>
      <c r="EZ256" s="412" t="s">
        <v>197</v>
      </c>
      <c r="FA256" s="412" t="s">
        <v>197</v>
      </c>
      <c r="FB256" s="412" t="s">
        <v>197</v>
      </c>
      <c r="FC256" s="412" t="s">
        <v>197</v>
      </c>
      <c r="FD256" s="411">
        <v>54.8</v>
      </c>
      <c r="FE256" s="411">
        <v>63.7</v>
      </c>
      <c r="FF256" s="411">
        <v>59.9</v>
      </c>
      <c r="FG256" s="412" t="s">
        <v>197</v>
      </c>
      <c r="FH256" s="412" t="s">
        <v>197</v>
      </c>
      <c r="FI256" s="412" t="s">
        <v>197</v>
      </c>
      <c r="FJ256" s="412" t="s">
        <v>197</v>
      </c>
      <c r="FK256" s="412" t="s">
        <v>197</v>
      </c>
      <c r="FL256" s="412" t="s">
        <v>197</v>
      </c>
      <c r="FM256" s="411">
        <v>43.4</v>
      </c>
      <c r="FN256" s="411">
        <v>90.1</v>
      </c>
      <c r="FO256" s="411">
        <v>62.9</v>
      </c>
      <c r="FP256" s="412" t="s">
        <v>197</v>
      </c>
      <c r="FQ256" s="412" t="s">
        <v>197</v>
      </c>
      <c r="FR256" s="412" t="s">
        <v>197</v>
      </c>
      <c r="FS256" s="412" t="s">
        <v>197</v>
      </c>
      <c r="FT256" s="412" t="s">
        <v>197</v>
      </c>
      <c r="FU256" s="412" t="s">
        <v>197</v>
      </c>
      <c r="FV256" s="412" t="s">
        <v>197</v>
      </c>
      <c r="FW256" s="412" t="s">
        <v>197</v>
      </c>
      <c r="FX256" s="411">
        <v>85.8</v>
      </c>
      <c r="FY256" s="411">
        <v>96.1</v>
      </c>
      <c r="FZ256" s="411">
        <v>96</v>
      </c>
      <c r="GA256" s="411">
        <v>61.7</v>
      </c>
      <c r="GB256" s="411">
        <v>79.099999999999994</v>
      </c>
      <c r="GC256" s="411">
        <v>75.7</v>
      </c>
      <c r="GD256" s="412" t="s">
        <v>197</v>
      </c>
      <c r="GE256" s="412" t="s">
        <v>197</v>
      </c>
      <c r="GF256" s="412" t="s">
        <v>197</v>
      </c>
      <c r="GG256" s="412" t="s">
        <v>197</v>
      </c>
      <c r="GH256" s="412" t="s">
        <v>197</v>
      </c>
      <c r="GI256" s="412" t="s">
        <v>197</v>
      </c>
      <c r="GJ256" s="412" t="s">
        <v>197</v>
      </c>
      <c r="GK256" s="412" t="s">
        <v>197</v>
      </c>
      <c r="GL256" s="412" t="s">
        <v>197</v>
      </c>
      <c r="GM256" s="412" t="s">
        <v>197</v>
      </c>
      <c r="GN256" s="412" t="s">
        <v>197</v>
      </c>
      <c r="GO256" s="412" t="s">
        <v>197</v>
      </c>
      <c r="GP256" s="412" t="s">
        <v>197</v>
      </c>
      <c r="GQ256" s="412" t="s">
        <v>197</v>
      </c>
      <c r="GR256" s="412" t="s">
        <v>197</v>
      </c>
      <c r="GS256" s="412" t="s">
        <v>197</v>
      </c>
      <c r="GT256" s="412" t="s">
        <v>197</v>
      </c>
      <c r="GU256" s="412" t="s">
        <v>197</v>
      </c>
      <c r="GV256" s="412" t="s">
        <v>197</v>
      </c>
      <c r="GW256" s="412" t="s">
        <v>197</v>
      </c>
      <c r="GX256" s="412" t="s">
        <v>197</v>
      </c>
      <c r="GY256" s="412" t="s">
        <v>197</v>
      </c>
      <c r="GZ256" s="412" t="s">
        <v>197</v>
      </c>
      <c r="HA256" s="412" t="s">
        <v>197</v>
      </c>
      <c r="HB256" s="412" t="s">
        <v>197</v>
      </c>
      <c r="HC256" s="412" t="s">
        <v>197</v>
      </c>
      <c r="HD256" s="412" t="s">
        <v>197</v>
      </c>
      <c r="HE256" s="412" t="s">
        <v>197</v>
      </c>
      <c r="HF256" s="412" t="s">
        <v>197</v>
      </c>
      <c r="HG256" s="412" t="s">
        <v>197</v>
      </c>
      <c r="HH256" s="412" t="s">
        <v>197</v>
      </c>
      <c r="HI256" s="412" t="s">
        <v>197</v>
      </c>
      <c r="HJ256" s="412" t="s">
        <v>197</v>
      </c>
      <c r="HK256" s="412" t="s">
        <v>197</v>
      </c>
      <c r="HL256" s="412" t="s">
        <v>197</v>
      </c>
      <c r="HM256" s="412" t="s">
        <v>197</v>
      </c>
      <c r="HN256" s="412" t="s">
        <v>197</v>
      </c>
      <c r="HO256" s="412" t="s">
        <v>197</v>
      </c>
      <c r="HP256" s="412" t="s">
        <v>197</v>
      </c>
      <c r="HQ256" s="412" t="s">
        <v>197</v>
      </c>
      <c r="HR256" s="412" t="s">
        <v>197</v>
      </c>
      <c r="HS256" s="412" t="s">
        <v>197</v>
      </c>
      <c r="HT256" s="412" t="s">
        <v>197</v>
      </c>
      <c r="HU256" s="411">
        <v>76.7</v>
      </c>
      <c r="HV256" s="411">
        <v>88.3</v>
      </c>
      <c r="HW256" s="411">
        <v>87.6</v>
      </c>
      <c r="HX256" s="412" t="s">
        <v>197</v>
      </c>
      <c r="HY256" s="412" t="s">
        <v>197</v>
      </c>
      <c r="HZ256" s="412" t="s">
        <v>197</v>
      </c>
      <c r="IA256" s="412" t="s">
        <v>197</v>
      </c>
      <c r="IB256" s="412" t="s">
        <v>197</v>
      </c>
      <c r="IC256" s="412" t="s">
        <v>197</v>
      </c>
      <c r="ID256" s="411">
        <v>34.5</v>
      </c>
      <c r="IE256" s="412" t="s">
        <v>197</v>
      </c>
      <c r="IF256" s="412" t="s">
        <v>197</v>
      </c>
      <c r="IG256" s="412" t="s">
        <v>197</v>
      </c>
      <c r="IH256" s="411">
        <v>33.1</v>
      </c>
      <c r="II256" s="412" t="s">
        <v>197</v>
      </c>
      <c r="IJ256" s="412" t="s">
        <v>197</v>
      </c>
      <c r="IK256" s="412" t="s">
        <v>197</v>
      </c>
      <c r="IL256" s="412" t="s">
        <v>197</v>
      </c>
      <c r="IM256" s="412" t="s">
        <v>197</v>
      </c>
      <c r="IN256" s="412" t="s">
        <v>197</v>
      </c>
      <c r="IO256" s="412" t="s">
        <v>197</v>
      </c>
      <c r="IP256" s="412" t="s">
        <v>197</v>
      </c>
      <c r="IQ256" s="412" t="s">
        <v>197</v>
      </c>
      <c r="IR256" s="411">
        <v>74.8</v>
      </c>
      <c r="IS256" s="411">
        <v>101.4</v>
      </c>
      <c r="IT256" s="411">
        <v>91.4</v>
      </c>
      <c r="IU256" s="412" t="s">
        <v>197</v>
      </c>
      <c r="IV256" s="412" t="s">
        <v>197</v>
      </c>
      <c r="IW256" s="412" t="s">
        <v>197</v>
      </c>
      <c r="IX256" s="412" t="s">
        <v>197</v>
      </c>
      <c r="IY256" s="412" t="s">
        <v>197</v>
      </c>
      <c r="IZ256" s="412" t="s">
        <v>197</v>
      </c>
      <c r="JA256" s="412" t="s">
        <v>197</v>
      </c>
      <c r="JB256" s="412" t="s">
        <v>197</v>
      </c>
      <c r="JC256" s="412" t="s">
        <v>197</v>
      </c>
      <c r="JD256" s="412" t="s">
        <v>197</v>
      </c>
      <c r="JE256" s="412" t="s">
        <v>197</v>
      </c>
      <c r="JF256" s="49" t="s">
        <v>87</v>
      </c>
      <c r="JG256" s="49" t="s">
        <v>87</v>
      </c>
      <c r="JH256" s="49" t="s">
        <v>87</v>
      </c>
      <c r="JI256" s="49">
        <v>15.6</v>
      </c>
      <c r="JJ256" s="49">
        <v>45.9</v>
      </c>
      <c r="JK256" s="49">
        <v>41.8</v>
      </c>
      <c r="JL256" s="49">
        <v>41.3</v>
      </c>
      <c r="JM256" s="49">
        <v>26.3</v>
      </c>
      <c r="JN256" s="49">
        <v>31.8</v>
      </c>
      <c r="JO256" s="49" t="s">
        <v>87</v>
      </c>
    </row>
    <row r="257" spans="1:275">
      <c r="A257" s="45"/>
      <c r="B257" s="46" t="s">
        <v>1973</v>
      </c>
      <c r="C257" s="300" t="s">
        <v>1468</v>
      </c>
      <c r="D257" s="46" t="s">
        <v>133</v>
      </c>
      <c r="E257" s="300" t="s">
        <v>32</v>
      </c>
      <c r="F257" s="47" t="s">
        <v>197</v>
      </c>
      <c r="G257" s="47" t="s">
        <v>197</v>
      </c>
      <c r="H257" s="411">
        <v>110.3</v>
      </c>
      <c r="I257" s="411">
        <v>107.3</v>
      </c>
      <c r="J257" s="411">
        <v>94.1</v>
      </c>
      <c r="K257" s="412" t="s">
        <v>197</v>
      </c>
      <c r="L257" s="411">
        <v>47.2</v>
      </c>
      <c r="M257" s="411">
        <v>192.3</v>
      </c>
      <c r="N257" s="412" t="s">
        <v>197</v>
      </c>
      <c r="O257" s="412" t="s">
        <v>197</v>
      </c>
      <c r="P257" s="411">
        <v>227.4</v>
      </c>
      <c r="Q257" s="412" t="s">
        <v>197</v>
      </c>
      <c r="R257" s="411">
        <v>150.6</v>
      </c>
      <c r="S257" s="411">
        <v>77.400000000000006</v>
      </c>
      <c r="T257" s="412" t="s">
        <v>197</v>
      </c>
      <c r="U257" s="411">
        <v>134.6</v>
      </c>
      <c r="V257" s="412" t="s">
        <v>197</v>
      </c>
      <c r="W257" s="412" t="s">
        <v>197</v>
      </c>
      <c r="X257" s="412" t="s">
        <v>197</v>
      </c>
      <c r="Y257" s="412" t="s">
        <v>197</v>
      </c>
      <c r="Z257" s="412" t="s">
        <v>197</v>
      </c>
      <c r="AA257" s="412" t="s">
        <v>197</v>
      </c>
      <c r="AB257" s="412" t="s">
        <v>197</v>
      </c>
      <c r="AC257" s="412" t="s">
        <v>197</v>
      </c>
      <c r="AD257" s="412" t="s">
        <v>197</v>
      </c>
      <c r="AE257" s="412" t="s">
        <v>197</v>
      </c>
      <c r="AF257" s="412" t="s">
        <v>197</v>
      </c>
      <c r="AG257" s="411">
        <v>115.9</v>
      </c>
      <c r="AH257" s="411">
        <v>55.3</v>
      </c>
      <c r="AI257" s="412" t="s">
        <v>197</v>
      </c>
      <c r="AJ257" s="412" t="s">
        <v>197</v>
      </c>
      <c r="AK257" s="412" t="s">
        <v>197</v>
      </c>
      <c r="AL257" s="412" t="s">
        <v>197</v>
      </c>
      <c r="AM257" s="412" t="s">
        <v>197</v>
      </c>
      <c r="AN257" s="412" t="s">
        <v>197</v>
      </c>
      <c r="AO257" s="412" t="s">
        <v>197</v>
      </c>
      <c r="AP257" s="412" t="s">
        <v>197</v>
      </c>
      <c r="AQ257" s="411">
        <v>80.400000000000006</v>
      </c>
      <c r="AR257" s="411">
        <v>65</v>
      </c>
      <c r="AS257" s="412" t="s">
        <v>197</v>
      </c>
      <c r="AT257" s="411">
        <v>79.3</v>
      </c>
      <c r="AU257" s="412" t="s">
        <v>197</v>
      </c>
      <c r="AV257" s="411">
        <v>70.2</v>
      </c>
      <c r="AW257" s="412" t="s">
        <v>197</v>
      </c>
      <c r="AX257" s="411">
        <v>744.5</v>
      </c>
      <c r="AY257" s="412" t="s">
        <v>197</v>
      </c>
      <c r="AZ257" s="411">
        <v>78.7</v>
      </c>
      <c r="BA257" s="411">
        <v>99.6</v>
      </c>
      <c r="BB257" s="411">
        <v>98.7</v>
      </c>
      <c r="BC257" s="411">
        <v>83.9</v>
      </c>
      <c r="BD257" s="411">
        <v>51.7</v>
      </c>
      <c r="BE257" s="411">
        <v>58.9</v>
      </c>
      <c r="BF257" s="411">
        <v>62.2</v>
      </c>
      <c r="BG257" s="411">
        <v>63.1</v>
      </c>
      <c r="BH257" s="411">
        <v>63</v>
      </c>
      <c r="BI257" s="411">
        <v>79.400000000000006</v>
      </c>
      <c r="BJ257" s="411">
        <v>51.5</v>
      </c>
      <c r="BK257" s="411">
        <v>65.8</v>
      </c>
      <c r="BL257" s="412" t="s">
        <v>197</v>
      </c>
      <c r="BM257" s="412" t="s">
        <v>197</v>
      </c>
      <c r="BN257" s="412" t="s">
        <v>197</v>
      </c>
      <c r="BO257" s="412" t="s">
        <v>197</v>
      </c>
      <c r="BP257" s="412" t="s">
        <v>197</v>
      </c>
      <c r="BQ257" s="412" t="s">
        <v>197</v>
      </c>
      <c r="BR257" s="412" t="s">
        <v>197</v>
      </c>
      <c r="BS257" s="412" t="s">
        <v>197</v>
      </c>
      <c r="BT257" s="412" t="s">
        <v>197</v>
      </c>
      <c r="BU257" s="412" t="s">
        <v>197</v>
      </c>
      <c r="BV257" s="412" t="s">
        <v>197</v>
      </c>
      <c r="BW257" s="412" t="s">
        <v>197</v>
      </c>
      <c r="BX257" s="412" t="s">
        <v>197</v>
      </c>
      <c r="BY257" s="412" t="s">
        <v>197</v>
      </c>
      <c r="BZ257" s="412" t="s">
        <v>197</v>
      </c>
      <c r="CA257" s="412" t="s">
        <v>197</v>
      </c>
      <c r="CB257" s="412" t="s">
        <v>197</v>
      </c>
      <c r="CC257" s="412" t="s">
        <v>197</v>
      </c>
      <c r="CD257" s="412" t="s">
        <v>197</v>
      </c>
      <c r="CE257" s="412" t="s">
        <v>197</v>
      </c>
      <c r="CF257" s="412" t="s">
        <v>197</v>
      </c>
      <c r="CG257" s="412" t="s">
        <v>197</v>
      </c>
      <c r="CH257" s="412" t="s">
        <v>197</v>
      </c>
      <c r="CI257" s="412" t="s">
        <v>197</v>
      </c>
      <c r="CJ257" s="412" t="s">
        <v>197</v>
      </c>
      <c r="CK257" s="412" t="s">
        <v>197</v>
      </c>
      <c r="CL257" s="412" t="s">
        <v>197</v>
      </c>
      <c r="CM257" s="412" t="s">
        <v>197</v>
      </c>
      <c r="CN257" s="412" t="s">
        <v>197</v>
      </c>
      <c r="CO257" s="412" t="s">
        <v>197</v>
      </c>
      <c r="CP257" s="412" t="s">
        <v>197</v>
      </c>
      <c r="CQ257" s="412" t="s">
        <v>197</v>
      </c>
      <c r="CR257" s="412" t="s">
        <v>197</v>
      </c>
      <c r="CS257" s="412" t="s">
        <v>197</v>
      </c>
      <c r="CT257" s="412" t="s">
        <v>197</v>
      </c>
      <c r="CU257" s="412" t="s">
        <v>197</v>
      </c>
      <c r="CV257" s="412" t="s">
        <v>197</v>
      </c>
      <c r="CW257" s="412" t="s">
        <v>197</v>
      </c>
      <c r="CX257" s="412" t="s">
        <v>197</v>
      </c>
      <c r="CY257" s="412" t="s">
        <v>197</v>
      </c>
      <c r="CZ257" s="412" t="s">
        <v>197</v>
      </c>
      <c r="DA257" s="412" t="s">
        <v>197</v>
      </c>
      <c r="DB257" s="412" t="s">
        <v>197</v>
      </c>
      <c r="DC257" s="412" t="s">
        <v>197</v>
      </c>
      <c r="DD257" s="412" t="s">
        <v>197</v>
      </c>
      <c r="DE257" s="412" t="s">
        <v>197</v>
      </c>
      <c r="DF257" s="412" t="s">
        <v>197</v>
      </c>
      <c r="DG257" s="412" t="s">
        <v>197</v>
      </c>
      <c r="DH257" s="412" t="s">
        <v>197</v>
      </c>
      <c r="DI257" s="412" t="s">
        <v>197</v>
      </c>
      <c r="DJ257" s="412" t="s">
        <v>197</v>
      </c>
      <c r="DK257" s="412" t="s">
        <v>197</v>
      </c>
      <c r="DL257" s="412" t="s">
        <v>197</v>
      </c>
      <c r="DM257" s="412" t="s">
        <v>197</v>
      </c>
      <c r="DN257" s="412" t="s">
        <v>197</v>
      </c>
      <c r="DO257" s="412" t="s">
        <v>197</v>
      </c>
      <c r="DP257" s="412" t="s">
        <v>197</v>
      </c>
      <c r="DQ257" s="412" t="s">
        <v>197</v>
      </c>
      <c r="DR257" s="412" t="s">
        <v>197</v>
      </c>
      <c r="DS257" s="412" t="s">
        <v>197</v>
      </c>
      <c r="DT257" s="412" t="s">
        <v>197</v>
      </c>
      <c r="DU257" s="412" t="s">
        <v>197</v>
      </c>
      <c r="DV257" s="412" t="s">
        <v>197</v>
      </c>
      <c r="DW257" s="412" t="s">
        <v>197</v>
      </c>
      <c r="DX257" s="412" t="s">
        <v>197</v>
      </c>
      <c r="DY257" s="412" t="s">
        <v>197</v>
      </c>
      <c r="DZ257" s="412" t="s">
        <v>197</v>
      </c>
      <c r="EA257" s="412" t="s">
        <v>197</v>
      </c>
      <c r="EB257" s="412" t="s">
        <v>197</v>
      </c>
      <c r="EC257" s="412" t="s">
        <v>197</v>
      </c>
      <c r="ED257" s="412" t="s">
        <v>197</v>
      </c>
      <c r="EE257" s="412" t="s">
        <v>197</v>
      </c>
      <c r="EF257" s="412" t="s">
        <v>197</v>
      </c>
      <c r="EG257" s="412" t="s">
        <v>197</v>
      </c>
      <c r="EH257" s="412" t="s">
        <v>197</v>
      </c>
      <c r="EI257" s="412" t="s">
        <v>197</v>
      </c>
      <c r="EJ257" s="412" t="s">
        <v>197</v>
      </c>
      <c r="EK257" s="412" t="s">
        <v>197</v>
      </c>
      <c r="EL257" s="412" t="s">
        <v>197</v>
      </c>
      <c r="EM257" s="412" t="s">
        <v>197</v>
      </c>
      <c r="EN257" s="412" t="s">
        <v>197</v>
      </c>
      <c r="EO257" s="412" t="s">
        <v>197</v>
      </c>
      <c r="EP257" s="412" t="s">
        <v>197</v>
      </c>
      <c r="EQ257" s="412" t="s">
        <v>197</v>
      </c>
      <c r="ER257" s="412" t="s">
        <v>197</v>
      </c>
      <c r="ES257" s="412" t="s">
        <v>197</v>
      </c>
      <c r="ET257" s="411">
        <v>44.9</v>
      </c>
      <c r="EU257" s="412" t="s">
        <v>197</v>
      </c>
      <c r="EV257" s="411">
        <v>72.099999999999994</v>
      </c>
      <c r="EW257" s="411">
        <v>75.3</v>
      </c>
      <c r="EX257" s="411">
        <v>74.3</v>
      </c>
      <c r="EY257" s="411">
        <v>183.1</v>
      </c>
      <c r="EZ257" s="411">
        <v>66.7</v>
      </c>
      <c r="FA257" s="411">
        <v>81.400000000000006</v>
      </c>
      <c r="FB257" s="411">
        <v>75.7</v>
      </c>
      <c r="FC257" s="412" t="s">
        <v>197</v>
      </c>
      <c r="FD257" s="411">
        <v>86.6</v>
      </c>
      <c r="FE257" s="411">
        <v>99.4</v>
      </c>
      <c r="FF257" s="411">
        <v>94</v>
      </c>
      <c r="FG257" s="412" t="s">
        <v>197</v>
      </c>
      <c r="FH257" s="412" t="s">
        <v>197</v>
      </c>
      <c r="FI257" s="412" t="s">
        <v>197</v>
      </c>
      <c r="FJ257" s="412" t="s">
        <v>197</v>
      </c>
      <c r="FK257" s="412" t="s">
        <v>197</v>
      </c>
      <c r="FL257" s="412" t="s">
        <v>197</v>
      </c>
      <c r="FM257" s="411">
        <v>31.6</v>
      </c>
      <c r="FN257" s="411">
        <v>42.6</v>
      </c>
      <c r="FO257" s="411">
        <v>36.200000000000003</v>
      </c>
      <c r="FP257" s="411">
        <v>7.9</v>
      </c>
      <c r="FQ257" s="411">
        <v>35.4</v>
      </c>
      <c r="FR257" s="411">
        <v>25.9</v>
      </c>
      <c r="FS257" s="411">
        <v>42.5</v>
      </c>
      <c r="FT257" s="411">
        <v>38</v>
      </c>
      <c r="FU257" s="411">
        <v>40.799999999999997</v>
      </c>
      <c r="FV257" s="412" t="s">
        <v>197</v>
      </c>
      <c r="FW257" s="412" t="s">
        <v>197</v>
      </c>
      <c r="FX257" s="411">
        <v>86.6</v>
      </c>
      <c r="FY257" s="411">
        <v>98.7</v>
      </c>
      <c r="FZ257" s="411">
        <v>98.6</v>
      </c>
      <c r="GA257" s="411">
        <v>77</v>
      </c>
      <c r="GB257" s="411">
        <v>129.4</v>
      </c>
      <c r="GC257" s="411">
        <v>119.4</v>
      </c>
      <c r="GD257" s="412" t="s">
        <v>197</v>
      </c>
      <c r="GE257" s="412" t="s">
        <v>197</v>
      </c>
      <c r="GF257" s="412" t="s">
        <v>197</v>
      </c>
      <c r="GG257" s="411">
        <v>14.4</v>
      </c>
      <c r="GH257" s="411">
        <v>112.9</v>
      </c>
      <c r="GI257" s="411">
        <v>112.2</v>
      </c>
      <c r="GJ257" s="412" t="s">
        <v>197</v>
      </c>
      <c r="GK257" s="412" t="s">
        <v>197</v>
      </c>
      <c r="GL257" s="412" t="s">
        <v>197</v>
      </c>
      <c r="GM257" s="411">
        <v>36.700000000000003</v>
      </c>
      <c r="GN257" s="411">
        <v>7</v>
      </c>
      <c r="GO257" s="411">
        <v>17.8</v>
      </c>
      <c r="GP257" s="412" t="s">
        <v>197</v>
      </c>
      <c r="GQ257" s="412" t="s">
        <v>197</v>
      </c>
      <c r="GR257" s="412" t="s">
        <v>197</v>
      </c>
      <c r="GS257" s="411">
        <v>62.5</v>
      </c>
      <c r="GT257" s="411">
        <v>25.3</v>
      </c>
      <c r="GU257" s="411">
        <v>32.799999999999997</v>
      </c>
      <c r="GV257" s="412" t="s">
        <v>197</v>
      </c>
      <c r="GW257" s="412" t="s">
        <v>197</v>
      </c>
      <c r="GX257" s="412" t="s">
        <v>197</v>
      </c>
      <c r="GY257" s="411">
        <v>31.6</v>
      </c>
      <c r="GZ257" s="411">
        <v>79.400000000000006</v>
      </c>
      <c r="HA257" s="411">
        <v>55.9</v>
      </c>
      <c r="HB257" s="411">
        <v>42.5</v>
      </c>
      <c r="HC257" s="411">
        <v>77.2</v>
      </c>
      <c r="HD257" s="411">
        <v>66.599999999999994</v>
      </c>
      <c r="HE257" s="412" t="s">
        <v>197</v>
      </c>
      <c r="HF257" s="412" t="s">
        <v>197</v>
      </c>
      <c r="HG257" s="412" t="s">
        <v>197</v>
      </c>
      <c r="HH257" s="412" t="s">
        <v>197</v>
      </c>
      <c r="HI257" s="412" t="s">
        <v>197</v>
      </c>
      <c r="HJ257" s="412" t="s">
        <v>197</v>
      </c>
      <c r="HK257" s="412" t="s">
        <v>197</v>
      </c>
      <c r="HL257" s="412" t="s">
        <v>197</v>
      </c>
      <c r="HM257" s="412" t="s">
        <v>197</v>
      </c>
      <c r="HN257" s="412" t="s">
        <v>197</v>
      </c>
      <c r="HO257" s="412" t="s">
        <v>197</v>
      </c>
      <c r="HP257" s="412" t="s">
        <v>197</v>
      </c>
      <c r="HQ257" s="412" t="s">
        <v>197</v>
      </c>
      <c r="HR257" s="412" t="s">
        <v>197</v>
      </c>
      <c r="HS257" s="412" t="s">
        <v>197</v>
      </c>
      <c r="HT257" s="412" t="s">
        <v>197</v>
      </c>
      <c r="HU257" s="411">
        <v>98.4</v>
      </c>
      <c r="HV257" s="411">
        <v>104.1</v>
      </c>
      <c r="HW257" s="411">
        <v>103.8</v>
      </c>
      <c r="HX257" s="412" t="s">
        <v>197</v>
      </c>
      <c r="HY257" s="412" t="s">
        <v>197</v>
      </c>
      <c r="HZ257" s="412" t="s">
        <v>197</v>
      </c>
      <c r="IA257" s="412" t="s">
        <v>197</v>
      </c>
      <c r="IB257" s="412" t="s">
        <v>197</v>
      </c>
      <c r="IC257" s="412" t="s">
        <v>197</v>
      </c>
      <c r="ID257" s="411">
        <v>2</v>
      </c>
      <c r="IE257" s="412" t="s">
        <v>197</v>
      </c>
      <c r="IF257" s="412" t="s">
        <v>197</v>
      </c>
      <c r="IG257" s="412" t="s">
        <v>197</v>
      </c>
      <c r="IH257" s="411">
        <v>61.3</v>
      </c>
      <c r="II257" s="412" t="s">
        <v>197</v>
      </c>
      <c r="IJ257" s="412" t="s">
        <v>197</v>
      </c>
      <c r="IK257" s="412" t="s">
        <v>197</v>
      </c>
      <c r="IL257" s="412" t="s">
        <v>197</v>
      </c>
      <c r="IM257" s="411">
        <v>207.1</v>
      </c>
      <c r="IN257" s="411">
        <v>116.2</v>
      </c>
      <c r="IO257" s="412" t="s">
        <v>197</v>
      </c>
      <c r="IP257" s="412" t="s">
        <v>197</v>
      </c>
      <c r="IQ257" s="412" t="s">
        <v>197</v>
      </c>
      <c r="IR257" s="411">
        <v>66.2</v>
      </c>
      <c r="IS257" s="411">
        <v>28.1</v>
      </c>
      <c r="IT257" s="411">
        <v>42.3</v>
      </c>
      <c r="IU257" s="412" t="s">
        <v>197</v>
      </c>
      <c r="IV257" s="412" t="s">
        <v>197</v>
      </c>
      <c r="IW257" s="412" t="s">
        <v>197</v>
      </c>
      <c r="IX257" s="412" t="s">
        <v>197</v>
      </c>
      <c r="IY257" s="412" t="s">
        <v>197</v>
      </c>
      <c r="IZ257" s="412" t="s">
        <v>197</v>
      </c>
      <c r="JA257" s="412" t="s">
        <v>197</v>
      </c>
      <c r="JB257" s="412" t="s">
        <v>197</v>
      </c>
      <c r="JC257" s="412" t="s">
        <v>197</v>
      </c>
      <c r="JD257" s="412" t="s">
        <v>197</v>
      </c>
      <c r="JE257" s="412" t="s">
        <v>197</v>
      </c>
      <c r="JF257" s="49" t="s">
        <v>87</v>
      </c>
      <c r="JG257" s="49" t="s">
        <v>87</v>
      </c>
      <c r="JH257" s="49" t="s">
        <v>87</v>
      </c>
      <c r="JI257" s="49">
        <v>34.799999999999997</v>
      </c>
      <c r="JJ257" s="49">
        <v>56.8</v>
      </c>
      <c r="JK257" s="49">
        <v>81.5</v>
      </c>
      <c r="JL257" s="49">
        <v>61.8</v>
      </c>
      <c r="JM257" s="49">
        <v>64.900000000000006</v>
      </c>
      <c r="JN257" s="49">
        <v>66.900000000000006</v>
      </c>
      <c r="JO257" s="49" t="s">
        <v>87</v>
      </c>
    </row>
    <row r="258" spans="1:275">
      <c r="A258" s="45"/>
      <c r="B258" s="46" t="s">
        <v>1974</v>
      </c>
      <c r="C258" s="300" t="s">
        <v>1469</v>
      </c>
      <c r="D258" s="46" t="s">
        <v>133</v>
      </c>
      <c r="E258" s="300" t="s">
        <v>32</v>
      </c>
      <c r="F258" s="47" t="s">
        <v>197</v>
      </c>
      <c r="G258" s="47" t="s">
        <v>197</v>
      </c>
      <c r="H258" s="411">
        <v>96.5</v>
      </c>
      <c r="I258" s="411">
        <v>90.7</v>
      </c>
      <c r="J258" s="411">
        <v>59.7</v>
      </c>
      <c r="K258" s="412" t="s">
        <v>197</v>
      </c>
      <c r="L258" s="411">
        <v>80.599999999999994</v>
      </c>
      <c r="M258" s="411">
        <v>137.1</v>
      </c>
      <c r="N258" s="411">
        <v>117.2</v>
      </c>
      <c r="O258" s="412" t="s">
        <v>197</v>
      </c>
      <c r="P258" s="411">
        <v>148.4</v>
      </c>
      <c r="Q258" s="412" t="s">
        <v>197</v>
      </c>
      <c r="R258" s="411">
        <v>142.6</v>
      </c>
      <c r="S258" s="411">
        <v>112.7</v>
      </c>
      <c r="T258" s="412" t="s">
        <v>197</v>
      </c>
      <c r="U258" s="411">
        <v>139.19999999999999</v>
      </c>
      <c r="V258" s="412" t="s">
        <v>197</v>
      </c>
      <c r="W258" s="411">
        <v>108.6</v>
      </c>
      <c r="X258" s="412" t="s">
        <v>197</v>
      </c>
      <c r="Y258" s="411">
        <v>103.4</v>
      </c>
      <c r="Z258" s="411">
        <v>93.4</v>
      </c>
      <c r="AA258" s="411">
        <v>510.4</v>
      </c>
      <c r="AB258" s="411">
        <v>82.3</v>
      </c>
      <c r="AC258" s="412" t="s">
        <v>197</v>
      </c>
      <c r="AD258" s="412" t="s">
        <v>197</v>
      </c>
      <c r="AE258" s="411">
        <v>32.700000000000003</v>
      </c>
      <c r="AF258" s="411">
        <v>76.900000000000006</v>
      </c>
      <c r="AG258" s="411">
        <v>160</v>
      </c>
      <c r="AH258" s="411">
        <v>147</v>
      </c>
      <c r="AI258" s="412" t="s">
        <v>197</v>
      </c>
      <c r="AJ258" s="412" t="s">
        <v>197</v>
      </c>
      <c r="AK258" s="412" t="s">
        <v>197</v>
      </c>
      <c r="AL258" s="412" t="s">
        <v>197</v>
      </c>
      <c r="AM258" s="412" t="s">
        <v>197</v>
      </c>
      <c r="AN258" s="412" t="s">
        <v>197</v>
      </c>
      <c r="AO258" s="412" t="s">
        <v>197</v>
      </c>
      <c r="AP258" s="412" t="s">
        <v>197</v>
      </c>
      <c r="AQ258" s="411">
        <v>274.60000000000002</v>
      </c>
      <c r="AR258" s="412" t="s">
        <v>197</v>
      </c>
      <c r="AS258" s="412" t="s">
        <v>197</v>
      </c>
      <c r="AT258" s="411">
        <v>85.3</v>
      </c>
      <c r="AU258" s="412" t="s">
        <v>197</v>
      </c>
      <c r="AV258" s="411">
        <v>157</v>
      </c>
      <c r="AW258" s="412" t="s">
        <v>197</v>
      </c>
      <c r="AX258" s="412" t="s">
        <v>197</v>
      </c>
      <c r="AY258" s="412" t="s">
        <v>197</v>
      </c>
      <c r="AZ258" s="411">
        <v>137.5</v>
      </c>
      <c r="BA258" s="411">
        <v>114.1</v>
      </c>
      <c r="BB258" s="411">
        <v>115.2</v>
      </c>
      <c r="BC258" s="411">
        <v>107.2</v>
      </c>
      <c r="BD258" s="411">
        <v>84.3</v>
      </c>
      <c r="BE258" s="411">
        <v>89.5</v>
      </c>
      <c r="BF258" s="411">
        <v>113.2</v>
      </c>
      <c r="BG258" s="411">
        <v>94.5</v>
      </c>
      <c r="BH258" s="411">
        <v>95.9</v>
      </c>
      <c r="BI258" s="411">
        <v>94.9</v>
      </c>
      <c r="BJ258" s="411">
        <v>40.200000000000003</v>
      </c>
      <c r="BK258" s="411">
        <v>68.2</v>
      </c>
      <c r="BL258" s="411">
        <v>79.3</v>
      </c>
      <c r="BM258" s="411">
        <v>57.4</v>
      </c>
      <c r="BN258" s="411">
        <v>63.3</v>
      </c>
      <c r="BO258" s="412" t="s">
        <v>197</v>
      </c>
      <c r="BP258" s="412" t="s">
        <v>197</v>
      </c>
      <c r="BQ258" s="412" t="s">
        <v>197</v>
      </c>
      <c r="BR258" s="412" t="s">
        <v>197</v>
      </c>
      <c r="BS258" s="412" t="s">
        <v>197</v>
      </c>
      <c r="BT258" s="412" t="s">
        <v>197</v>
      </c>
      <c r="BU258" s="411">
        <v>27.9</v>
      </c>
      <c r="BV258" s="411">
        <v>19.399999999999999</v>
      </c>
      <c r="BW258" s="411">
        <v>22.1</v>
      </c>
      <c r="BX258" s="411">
        <v>103.4</v>
      </c>
      <c r="BY258" s="411">
        <v>94.9</v>
      </c>
      <c r="BZ258" s="411">
        <v>100.3</v>
      </c>
      <c r="CA258" s="411">
        <v>147.1</v>
      </c>
      <c r="CB258" s="411">
        <v>122.2</v>
      </c>
      <c r="CC258" s="411">
        <v>132</v>
      </c>
      <c r="CD258" s="411">
        <v>86.8</v>
      </c>
      <c r="CE258" s="411">
        <v>34.6</v>
      </c>
      <c r="CF258" s="411">
        <v>60.3</v>
      </c>
      <c r="CG258" s="412" t="s">
        <v>197</v>
      </c>
      <c r="CH258" s="412" t="s">
        <v>197</v>
      </c>
      <c r="CI258" s="412" t="s">
        <v>197</v>
      </c>
      <c r="CJ258" s="411">
        <v>96.6</v>
      </c>
      <c r="CK258" s="411">
        <v>44.2</v>
      </c>
      <c r="CL258" s="411">
        <v>66</v>
      </c>
      <c r="CM258" s="412" t="s">
        <v>197</v>
      </c>
      <c r="CN258" s="412" t="s">
        <v>197</v>
      </c>
      <c r="CO258" s="412" t="s">
        <v>197</v>
      </c>
      <c r="CP258" s="412" t="s">
        <v>197</v>
      </c>
      <c r="CQ258" s="412" t="s">
        <v>197</v>
      </c>
      <c r="CR258" s="412" t="s">
        <v>197</v>
      </c>
      <c r="CS258" s="412" t="s">
        <v>197</v>
      </c>
      <c r="CT258" s="412" t="s">
        <v>197</v>
      </c>
      <c r="CU258" s="412" t="s">
        <v>197</v>
      </c>
      <c r="CV258" s="412" t="s">
        <v>197</v>
      </c>
      <c r="CW258" s="412" t="s">
        <v>197</v>
      </c>
      <c r="CX258" s="412" t="s">
        <v>197</v>
      </c>
      <c r="CY258" s="412" t="s">
        <v>197</v>
      </c>
      <c r="CZ258" s="412" t="s">
        <v>197</v>
      </c>
      <c r="DA258" s="411">
        <v>47.6</v>
      </c>
      <c r="DB258" s="411">
        <v>63.3</v>
      </c>
      <c r="DC258" s="411">
        <v>58.4</v>
      </c>
      <c r="DD258" s="411">
        <v>114.2</v>
      </c>
      <c r="DE258" s="411">
        <v>53.6</v>
      </c>
      <c r="DF258" s="411">
        <v>91.5</v>
      </c>
      <c r="DG258" s="411">
        <v>152.69999999999999</v>
      </c>
      <c r="DH258" s="411">
        <v>108.6</v>
      </c>
      <c r="DI258" s="411">
        <v>124</v>
      </c>
      <c r="DJ258" s="411">
        <v>138.6</v>
      </c>
      <c r="DK258" s="411">
        <v>91.3</v>
      </c>
      <c r="DL258" s="411">
        <v>113.3</v>
      </c>
      <c r="DM258" s="411">
        <v>112</v>
      </c>
      <c r="DN258" s="411">
        <v>48.2</v>
      </c>
      <c r="DO258" s="411">
        <v>72.2</v>
      </c>
      <c r="DP258" s="412" t="s">
        <v>197</v>
      </c>
      <c r="DQ258" s="412" t="s">
        <v>197</v>
      </c>
      <c r="DR258" s="412" t="s">
        <v>197</v>
      </c>
      <c r="DS258" s="412" t="s">
        <v>197</v>
      </c>
      <c r="DT258" s="412" t="s">
        <v>197</v>
      </c>
      <c r="DU258" s="412" t="s">
        <v>197</v>
      </c>
      <c r="DV258" s="412" t="s">
        <v>197</v>
      </c>
      <c r="DW258" s="412" t="s">
        <v>197</v>
      </c>
      <c r="DX258" s="412" t="s">
        <v>197</v>
      </c>
      <c r="DY258" s="411">
        <v>99.4</v>
      </c>
      <c r="DZ258" s="411">
        <v>69.8</v>
      </c>
      <c r="EA258" s="411">
        <v>86.6</v>
      </c>
      <c r="EB258" s="411">
        <v>120.3</v>
      </c>
      <c r="EC258" s="411">
        <v>126.6</v>
      </c>
      <c r="ED258" s="411">
        <v>124.9</v>
      </c>
      <c r="EE258" s="412" t="s">
        <v>197</v>
      </c>
      <c r="EF258" s="411">
        <v>62.9</v>
      </c>
      <c r="EG258" s="412" t="s">
        <v>197</v>
      </c>
      <c r="EH258" s="411">
        <v>26.7</v>
      </c>
      <c r="EI258" s="412" t="s">
        <v>197</v>
      </c>
      <c r="EJ258" s="412" t="s">
        <v>197</v>
      </c>
      <c r="EK258" s="412" t="s">
        <v>197</v>
      </c>
      <c r="EL258" s="412" t="s">
        <v>197</v>
      </c>
      <c r="EM258" s="412" t="s">
        <v>197</v>
      </c>
      <c r="EN258" s="412" t="s">
        <v>197</v>
      </c>
      <c r="EO258" s="412" t="s">
        <v>197</v>
      </c>
      <c r="EP258" s="412" t="s">
        <v>197</v>
      </c>
      <c r="EQ258" s="412" t="s">
        <v>197</v>
      </c>
      <c r="ER258" s="412" t="s">
        <v>197</v>
      </c>
      <c r="ES258" s="412" t="s">
        <v>197</v>
      </c>
      <c r="ET258" s="411">
        <v>179.3</v>
      </c>
      <c r="EU258" s="412" t="s">
        <v>197</v>
      </c>
      <c r="EV258" s="411">
        <v>92.8</v>
      </c>
      <c r="EW258" s="411">
        <v>112.5</v>
      </c>
      <c r="EX258" s="411">
        <v>106.3</v>
      </c>
      <c r="EY258" s="411">
        <v>101</v>
      </c>
      <c r="EZ258" s="411">
        <v>97</v>
      </c>
      <c r="FA258" s="411">
        <v>56.9</v>
      </c>
      <c r="FB258" s="411">
        <v>72.599999999999994</v>
      </c>
      <c r="FC258" s="412" t="s">
        <v>197</v>
      </c>
      <c r="FD258" s="411">
        <v>100.6</v>
      </c>
      <c r="FE258" s="411">
        <v>57</v>
      </c>
      <c r="FF258" s="411">
        <v>75.5</v>
      </c>
      <c r="FG258" s="412" t="s">
        <v>197</v>
      </c>
      <c r="FH258" s="412" t="s">
        <v>197</v>
      </c>
      <c r="FI258" s="412" t="s">
        <v>197</v>
      </c>
      <c r="FJ258" s="411">
        <v>53.1</v>
      </c>
      <c r="FK258" s="411">
        <v>67.900000000000006</v>
      </c>
      <c r="FL258" s="411">
        <v>61.3</v>
      </c>
      <c r="FM258" s="411">
        <v>71.099999999999994</v>
      </c>
      <c r="FN258" s="411">
        <v>56.7</v>
      </c>
      <c r="FO258" s="411">
        <v>65</v>
      </c>
      <c r="FP258" s="411">
        <v>33.5</v>
      </c>
      <c r="FQ258" s="411">
        <v>56.7</v>
      </c>
      <c r="FR258" s="411">
        <v>48.7</v>
      </c>
      <c r="FS258" s="411">
        <v>73.5</v>
      </c>
      <c r="FT258" s="411">
        <v>40.6</v>
      </c>
      <c r="FU258" s="411">
        <v>61.1</v>
      </c>
      <c r="FV258" s="411">
        <v>56.1</v>
      </c>
      <c r="FW258" s="412" t="s">
        <v>197</v>
      </c>
      <c r="FX258" s="411">
        <v>118.9</v>
      </c>
      <c r="FY258" s="411">
        <v>113</v>
      </c>
      <c r="FZ258" s="411">
        <v>113.1</v>
      </c>
      <c r="GA258" s="411">
        <v>85.5</v>
      </c>
      <c r="GB258" s="411">
        <v>99.4</v>
      </c>
      <c r="GC258" s="411">
        <v>96.8</v>
      </c>
      <c r="GD258" s="412" t="s">
        <v>197</v>
      </c>
      <c r="GE258" s="412" t="s">
        <v>197</v>
      </c>
      <c r="GF258" s="412" t="s">
        <v>197</v>
      </c>
      <c r="GG258" s="411">
        <v>310.39999999999998</v>
      </c>
      <c r="GH258" s="411">
        <v>227.6</v>
      </c>
      <c r="GI258" s="411">
        <v>228.1</v>
      </c>
      <c r="GJ258" s="412" t="s">
        <v>197</v>
      </c>
      <c r="GK258" s="412" t="s">
        <v>197</v>
      </c>
      <c r="GL258" s="412" t="s">
        <v>197</v>
      </c>
      <c r="GM258" s="411">
        <v>105.4</v>
      </c>
      <c r="GN258" s="411">
        <v>238.5</v>
      </c>
      <c r="GO258" s="411">
        <v>190.4</v>
      </c>
      <c r="GP258" s="411">
        <v>54.8</v>
      </c>
      <c r="GQ258" s="411">
        <v>47.8</v>
      </c>
      <c r="GR258" s="411">
        <v>50.3</v>
      </c>
      <c r="GS258" s="411">
        <v>42.6</v>
      </c>
      <c r="GT258" s="411">
        <v>37.700000000000003</v>
      </c>
      <c r="GU258" s="411">
        <v>38.700000000000003</v>
      </c>
      <c r="GV258" s="412" t="s">
        <v>197</v>
      </c>
      <c r="GW258" s="412" t="s">
        <v>197</v>
      </c>
      <c r="GX258" s="412" t="s">
        <v>197</v>
      </c>
      <c r="GY258" s="411">
        <v>102.1</v>
      </c>
      <c r="GZ258" s="411">
        <v>101.3</v>
      </c>
      <c r="HA258" s="411">
        <v>101.7</v>
      </c>
      <c r="HB258" s="411">
        <v>84</v>
      </c>
      <c r="HC258" s="411">
        <v>116.8</v>
      </c>
      <c r="HD258" s="411">
        <v>106.8</v>
      </c>
      <c r="HE258" s="412" t="s">
        <v>197</v>
      </c>
      <c r="HF258" s="412" t="s">
        <v>197</v>
      </c>
      <c r="HG258" s="412" t="s">
        <v>197</v>
      </c>
      <c r="HH258" s="412" t="s">
        <v>197</v>
      </c>
      <c r="HI258" s="412" t="s">
        <v>197</v>
      </c>
      <c r="HJ258" s="412" t="s">
        <v>197</v>
      </c>
      <c r="HK258" s="412" t="s">
        <v>197</v>
      </c>
      <c r="HL258" s="412" t="s">
        <v>197</v>
      </c>
      <c r="HM258" s="412" t="s">
        <v>197</v>
      </c>
      <c r="HN258" s="412" t="s">
        <v>197</v>
      </c>
      <c r="HO258" s="412" t="s">
        <v>197</v>
      </c>
      <c r="HP258" s="412" t="s">
        <v>197</v>
      </c>
      <c r="HQ258" s="412" t="s">
        <v>197</v>
      </c>
      <c r="HR258" s="412" t="s">
        <v>197</v>
      </c>
      <c r="HS258" s="412" t="s">
        <v>197</v>
      </c>
      <c r="HT258" s="412" t="s">
        <v>197</v>
      </c>
      <c r="HU258" s="411">
        <v>49.4</v>
      </c>
      <c r="HV258" s="411">
        <v>112.7</v>
      </c>
      <c r="HW258" s="411">
        <v>109.1</v>
      </c>
      <c r="HX258" s="412" t="s">
        <v>197</v>
      </c>
      <c r="HY258" s="412" t="s">
        <v>197</v>
      </c>
      <c r="HZ258" s="411">
        <v>190.7</v>
      </c>
      <c r="IA258" s="412" t="s">
        <v>197</v>
      </c>
      <c r="IB258" s="412" t="s">
        <v>197</v>
      </c>
      <c r="IC258" s="412" t="s">
        <v>197</v>
      </c>
      <c r="ID258" s="411">
        <v>8.1</v>
      </c>
      <c r="IE258" s="412" t="s">
        <v>197</v>
      </c>
      <c r="IF258" s="412" t="s">
        <v>197</v>
      </c>
      <c r="IG258" s="411">
        <v>432.5</v>
      </c>
      <c r="IH258" s="411">
        <v>93.8</v>
      </c>
      <c r="II258" s="412" t="s">
        <v>197</v>
      </c>
      <c r="IJ258" s="412" t="s">
        <v>197</v>
      </c>
      <c r="IK258" s="412" t="s">
        <v>197</v>
      </c>
      <c r="IL258" s="412" t="s">
        <v>197</v>
      </c>
      <c r="IM258" s="411">
        <v>153.5</v>
      </c>
      <c r="IN258" s="411">
        <v>99.2</v>
      </c>
      <c r="IO258" s="412" t="s">
        <v>197</v>
      </c>
      <c r="IP258" s="412" t="s">
        <v>197</v>
      </c>
      <c r="IQ258" s="411">
        <v>168</v>
      </c>
      <c r="IR258" s="411">
        <v>64.2</v>
      </c>
      <c r="IS258" s="411">
        <v>110.8</v>
      </c>
      <c r="IT258" s="411">
        <v>93.4</v>
      </c>
      <c r="IU258" s="411">
        <v>323.2</v>
      </c>
      <c r="IV258" s="411">
        <v>67.3</v>
      </c>
      <c r="IW258" s="411">
        <v>120.8</v>
      </c>
      <c r="IX258" s="412" t="s">
        <v>197</v>
      </c>
      <c r="IY258" s="412" t="s">
        <v>197</v>
      </c>
      <c r="IZ258" s="412" t="s">
        <v>197</v>
      </c>
      <c r="JA258" s="412" t="s">
        <v>197</v>
      </c>
      <c r="JB258" s="412" t="s">
        <v>197</v>
      </c>
      <c r="JC258" s="411">
        <v>241.3</v>
      </c>
      <c r="JD258" s="411">
        <v>68.2</v>
      </c>
      <c r="JE258" s="411">
        <v>108</v>
      </c>
      <c r="JF258" s="48" t="s">
        <v>87</v>
      </c>
      <c r="JG258" s="48" t="s">
        <v>87</v>
      </c>
      <c r="JH258" s="48" t="s">
        <v>87</v>
      </c>
      <c r="JI258" s="48">
        <v>117.3</v>
      </c>
      <c r="JJ258" s="48">
        <v>50.5</v>
      </c>
      <c r="JK258" s="48">
        <v>64</v>
      </c>
      <c r="JL258" s="48">
        <v>88.3</v>
      </c>
      <c r="JM258" s="48">
        <v>73.7</v>
      </c>
      <c r="JN258" s="48">
        <v>92.3</v>
      </c>
      <c r="JO258" s="48" t="s">
        <v>87</v>
      </c>
    </row>
    <row r="259" spans="1:275">
      <c r="A259" s="45"/>
      <c r="B259" s="46" t="s">
        <v>1975</v>
      </c>
      <c r="C259" s="300" t="s">
        <v>1470</v>
      </c>
      <c r="D259" s="46" t="s">
        <v>133</v>
      </c>
      <c r="E259" s="300" t="s">
        <v>32</v>
      </c>
      <c r="F259" s="47" t="s">
        <v>197</v>
      </c>
      <c r="G259" s="47" t="s">
        <v>197</v>
      </c>
      <c r="H259" s="411">
        <v>114.2</v>
      </c>
      <c r="I259" s="411">
        <v>113.1</v>
      </c>
      <c r="J259" s="411">
        <v>102.7</v>
      </c>
      <c r="K259" s="412" t="s">
        <v>197</v>
      </c>
      <c r="L259" s="411">
        <v>111</v>
      </c>
      <c r="M259" s="411">
        <v>69.400000000000006</v>
      </c>
      <c r="N259" s="411">
        <v>155</v>
      </c>
      <c r="O259" s="412" t="s">
        <v>197</v>
      </c>
      <c r="P259" s="411">
        <v>124.8</v>
      </c>
      <c r="Q259" s="411">
        <v>356.6</v>
      </c>
      <c r="R259" s="411">
        <v>88.3</v>
      </c>
      <c r="S259" s="411">
        <v>126.2</v>
      </c>
      <c r="T259" s="412" t="s">
        <v>197</v>
      </c>
      <c r="U259" s="412" t="s">
        <v>197</v>
      </c>
      <c r="V259" s="412" t="s">
        <v>197</v>
      </c>
      <c r="W259" s="411">
        <v>164.5</v>
      </c>
      <c r="X259" s="411">
        <v>260.89999999999998</v>
      </c>
      <c r="Y259" s="411">
        <v>283.39999999999998</v>
      </c>
      <c r="Z259" s="411">
        <v>218.8</v>
      </c>
      <c r="AA259" s="411">
        <v>117.9</v>
      </c>
      <c r="AB259" s="411">
        <v>137.69999999999999</v>
      </c>
      <c r="AC259" s="412" t="s">
        <v>197</v>
      </c>
      <c r="AD259" s="411">
        <v>216.3</v>
      </c>
      <c r="AE259" s="411">
        <v>46.4</v>
      </c>
      <c r="AF259" s="411">
        <v>108.2</v>
      </c>
      <c r="AG259" s="411">
        <v>121.2</v>
      </c>
      <c r="AH259" s="411">
        <v>175.1</v>
      </c>
      <c r="AI259" s="412" t="s">
        <v>197</v>
      </c>
      <c r="AJ259" s="412" t="s">
        <v>197</v>
      </c>
      <c r="AK259" s="411">
        <v>76.900000000000006</v>
      </c>
      <c r="AL259" s="412" t="s">
        <v>197</v>
      </c>
      <c r="AM259" s="412" t="s">
        <v>197</v>
      </c>
      <c r="AN259" s="412" t="s">
        <v>197</v>
      </c>
      <c r="AO259" s="412" t="s">
        <v>197</v>
      </c>
      <c r="AP259" s="412" t="s">
        <v>197</v>
      </c>
      <c r="AQ259" s="411">
        <v>41.4</v>
      </c>
      <c r="AR259" s="411">
        <v>245.8</v>
      </c>
      <c r="AS259" s="412" t="s">
        <v>197</v>
      </c>
      <c r="AT259" s="411">
        <v>138.9</v>
      </c>
      <c r="AU259" s="412" t="s">
        <v>197</v>
      </c>
      <c r="AV259" s="411">
        <v>84.6</v>
      </c>
      <c r="AW259" s="412" t="s">
        <v>197</v>
      </c>
      <c r="AX259" s="412" t="s">
        <v>197</v>
      </c>
      <c r="AY259" s="412" t="s">
        <v>197</v>
      </c>
      <c r="AZ259" s="411">
        <v>179.1</v>
      </c>
      <c r="BA259" s="411">
        <v>125.9</v>
      </c>
      <c r="BB259" s="411">
        <v>128.30000000000001</v>
      </c>
      <c r="BC259" s="411">
        <v>109.8</v>
      </c>
      <c r="BD259" s="411">
        <v>86.3</v>
      </c>
      <c r="BE259" s="411">
        <v>91.7</v>
      </c>
      <c r="BF259" s="411">
        <v>164</v>
      </c>
      <c r="BG259" s="411">
        <v>126.9</v>
      </c>
      <c r="BH259" s="411">
        <v>129.6</v>
      </c>
      <c r="BI259" s="411">
        <v>102.5</v>
      </c>
      <c r="BJ259" s="411">
        <v>29.7</v>
      </c>
      <c r="BK259" s="411">
        <v>66.900000000000006</v>
      </c>
      <c r="BL259" s="412" t="s">
        <v>197</v>
      </c>
      <c r="BM259" s="412" t="s">
        <v>197</v>
      </c>
      <c r="BN259" s="412" t="s">
        <v>197</v>
      </c>
      <c r="BO259" s="412" t="s">
        <v>197</v>
      </c>
      <c r="BP259" s="412" t="s">
        <v>197</v>
      </c>
      <c r="BQ259" s="412" t="s">
        <v>197</v>
      </c>
      <c r="BR259" s="411">
        <v>200.2</v>
      </c>
      <c r="BS259" s="411">
        <v>93.1</v>
      </c>
      <c r="BT259" s="411">
        <v>143.1</v>
      </c>
      <c r="BU259" s="412" t="s">
        <v>197</v>
      </c>
      <c r="BV259" s="412" t="s">
        <v>197</v>
      </c>
      <c r="BW259" s="412" t="s">
        <v>197</v>
      </c>
      <c r="BX259" s="412" t="s">
        <v>197</v>
      </c>
      <c r="BY259" s="412" t="s">
        <v>197</v>
      </c>
      <c r="BZ259" s="412" t="s">
        <v>197</v>
      </c>
      <c r="CA259" s="411">
        <v>501.5</v>
      </c>
      <c r="CB259" s="411">
        <v>131.30000000000001</v>
      </c>
      <c r="CC259" s="411">
        <v>281.5</v>
      </c>
      <c r="CD259" s="412" t="s">
        <v>197</v>
      </c>
      <c r="CE259" s="412" t="s">
        <v>197</v>
      </c>
      <c r="CF259" s="412" t="s">
        <v>197</v>
      </c>
      <c r="CG259" s="412" t="s">
        <v>197</v>
      </c>
      <c r="CH259" s="412" t="s">
        <v>197</v>
      </c>
      <c r="CI259" s="412" t="s">
        <v>197</v>
      </c>
      <c r="CJ259" s="411">
        <v>184.4</v>
      </c>
      <c r="CK259" s="411">
        <v>57.4</v>
      </c>
      <c r="CL259" s="411">
        <v>110.9</v>
      </c>
      <c r="CM259" s="412" t="s">
        <v>197</v>
      </c>
      <c r="CN259" s="412" t="s">
        <v>197</v>
      </c>
      <c r="CO259" s="412" t="s">
        <v>197</v>
      </c>
      <c r="CP259" s="412" t="s">
        <v>197</v>
      </c>
      <c r="CQ259" s="412" t="s">
        <v>197</v>
      </c>
      <c r="CR259" s="412" t="s">
        <v>197</v>
      </c>
      <c r="CS259" s="412" t="s">
        <v>197</v>
      </c>
      <c r="CT259" s="412" t="s">
        <v>197</v>
      </c>
      <c r="CU259" s="412" t="s">
        <v>197</v>
      </c>
      <c r="CV259" s="412" t="s">
        <v>197</v>
      </c>
      <c r="CW259" s="411">
        <v>274.3</v>
      </c>
      <c r="CX259" s="411">
        <v>88.9</v>
      </c>
      <c r="CY259" s="411">
        <v>170.8</v>
      </c>
      <c r="CZ259" s="411">
        <v>100.1</v>
      </c>
      <c r="DA259" s="411">
        <v>550.29999999999995</v>
      </c>
      <c r="DB259" s="411">
        <v>82.4</v>
      </c>
      <c r="DC259" s="411">
        <v>234.6</v>
      </c>
      <c r="DD259" s="412" t="s">
        <v>197</v>
      </c>
      <c r="DE259" s="412" t="s">
        <v>197</v>
      </c>
      <c r="DF259" s="412" t="s">
        <v>197</v>
      </c>
      <c r="DG259" s="411">
        <v>443.8</v>
      </c>
      <c r="DH259" s="411">
        <v>133.19999999999999</v>
      </c>
      <c r="DI259" s="411">
        <v>244.4</v>
      </c>
      <c r="DJ259" s="411">
        <v>191.9</v>
      </c>
      <c r="DK259" s="411">
        <v>77.7</v>
      </c>
      <c r="DL259" s="411">
        <v>131.69999999999999</v>
      </c>
      <c r="DM259" s="411">
        <v>174.9</v>
      </c>
      <c r="DN259" s="411">
        <v>60.8</v>
      </c>
      <c r="DO259" s="411">
        <v>104.4</v>
      </c>
      <c r="DP259" s="412" t="s">
        <v>197</v>
      </c>
      <c r="DQ259" s="412" t="s">
        <v>197</v>
      </c>
      <c r="DR259" s="412" t="s">
        <v>197</v>
      </c>
      <c r="DS259" s="412" t="s">
        <v>197</v>
      </c>
      <c r="DT259" s="412" t="s">
        <v>197</v>
      </c>
      <c r="DU259" s="412" t="s">
        <v>197</v>
      </c>
      <c r="DV259" s="411">
        <v>193.7</v>
      </c>
      <c r="DW259" s="411">
        <v>54.4</v>
      </c>
      <c r="DX259" s="411">
        <v>104.5</v>
      </c>
      <c r="DY259" s="412" t="s">
        <v>197</v>
      </c>
      <c r="DZ259" s="412" t="s">
        <v>197</v>
      </c>
      <c r="EA259" s="412" t="s">
        <v>197</v>
      </c>
      <c r="EB259" s="412" t="s">
        <v>197</v>
      </c>
      <c r="EC259" s="412" t="s">
        <v>197</v>
      </c>
      <c r="ED259" s="412" t="s">
        <v>197</v>
      </c>
      <c r="EE259" s="412" t="s">
        <v>197</v>
      </c>
      <c r="EF259" s="412" t="s">
        <v>197</v>
      </c>
      <c r="EG259" s="412" t="s">
        <v>197</v>
      </c>
      <c r="EH259" s="412" t="s">
        <v>197</v>
      </c>
      <c r="EI259" s="412" t="s">
        <v>197</v>
      </c>
      <c r="EJ259" s="412" t="s">
        <v>197</v>
      </c>
      <c r="EK259" s="412" t="s">
        <v>197</v>
      </c>
      <c r="EL259" s="412" t="s">
        <v>197</v>
      </c>
      <c r="EM259" s="411">
        <v>483.2</v>
      </c>
      <c r="EN259" s="411">
        <v>283.89999999999998</v>
      </c>
      <c r="EO259" s="411">
        <v>384.3</v>
      </c>
      <c r="EP259" s="412" t="s">
        <v>197</v>
      </c>
      <c r="EQ259" s="412" t="s">
        <v>197</v>
      </c>
      <c r="ER259" s="412" t="s">
        <v>197</v>
      </c>
      <c r="ES259" s="412" t="s">
        <v>197</v>
      </c>
      <c r="ET259" s="411">
        <v>202.2</v>
      </c>
      <c r="EU259" s="412" t="s">
        <v>197</v>
      </c>
      <c r="EV259" s="411">
        <v>130.69999999999999</v>
      </c>
      <c r="EW259" s="411">
        <v>96.5</v>
      </c>
      <c r="EX259" s="411">
        <v>107.4</v>
      </c>
      <c r="EY259" s="411">
        <v>67</v>
      </c>
      <c r="EZ259" s="411">
        <v>52.2</v>
      </c>
      <c r="FA259" s="411">
        <v>120.8</v>
      </c>
      <c r="FB259" s="411">
        <v>94</v>
      </c>
      <c r="FC259" s="411">
        <v>155.19999999999999</v>
      </c>
      <c r="FD259" s="411">
        <v>76.8</v>
      </c>
      <c r="FE259" s="411">
        <v>122.5</v>
      </c>
      <c r="FF259" s="411">
        <v>103.1</v>
      </c>
      <c r="FG259" s="412" t="s">
        <v>197</v>
      </c>
      <c r="FH259" s="412" t="s">
        <v>197</v>
      </c>
      <c r="FI259" s="412" t="s">
        <v>197</v>
      </c>
      <c r="FJ259" s="411">
        <v>77.900000000000006</v>
      </c>
      <c r="FK259" s="411">
        <v>283.3</v>
      </c>
      <c r="FL259" s="411">
        <v>192</v>
      </c>
      <c r="FM259" s="411">
        <v>127.2</v>
      </c>
      <c r="FN259" s="411">
        <v>198.6</v>
      </c>
      <c r="FO259" s="411">
        <v>157.1</v>
      </c>
      <c r="FP259" s="411">
        <v>67.900000000000006</v>
      </c>
      <c r="FQ259" s="411">
        <v>64.599999999999994</v>
      </c>
      <c r="FR259" s="411">
        <v>65.8</v>
      </c>
      <c r="FS259" s="411">
        <v>184.2</v>
      </c>
      <c r="FT259" s="411">
        <v>157.5</v>
      </c>
      <c r="FU259" s="411">
        <v>174.2</v>
      </c>
      <c r="FV259" s="411">
        <v>138.4</v>
      </c>
      <c r="FW259" s="412" t="s">
        <v>197</v>
      </c>
      <c r="FX259" s="411">
        <v>239.1</v>
      </c>
      <c r="FY259" s="411">
        <v>118.5</v>
      </c>
      <c r="FZ259" s="411">
        <v>119.7</v>
      </c>
      <c r="GA259" s="411">
        <v>194.4</v>
      </c>
      <c r="GB259" s="411">
        <v>170.2</v>
      </c>
      <c r="GC259" s="411">
        <v>174.8</v>
      </c>
      <c r="GD259" s="411">
        <v>46.9</v>
      </c>
      <c r="GE259" s="411">
        <v>15.1</v>
      </c>
      <c r="GF259" s="411">
        <v>36</v>
      </c>
      <c r="GG259" s="411">
        <v>640.5</v>
      </c>
      <c r="GH259" s="411">
        <v>249</v>
      </c>
      <c r="GI259" s="411">
        <v>251.6</v>
      </c>
      <c r="GJ259" s="412" t="s">
        <v>197</v>
      </c>
      <c r="GK259" s="412" t="s">
        <v>197</v>
      </c>
      <c r="GL259" s="412" t="s">
        <v>197</v>
      </c>
      <c r="GM259" s="411">
        <v>59.6</v>
      </c>
      <c r="GN259" s="411">
        <v>75.7</v>
      </c>
      <c r="GO259" s="411">
        <v>69.8</v>
      </c>
      <c r="GP259" s="411">
        <v>112.7</v>
      </c>
      <c r="GQ259" s="411">
        <v>225.1</v>
      </c>
      <c r="GR259" s="411">
        <v>184.9</v>
      </c>
      <c r="GS259" s="411">
        <v>49</v>
      </c>
      <c r="GT259" s="411">
        <v>68.2</v>
      </c>
      <c r="GU259" s="411">
        <v>64.3</v>
      </c>
      <c r="GV259" s="412" t="s">
        <v>197</v>
      </c>
      <c r="GW259" s="412" t="s">
        <v>197</v>
      </c>
      <c r="GX259" s="412" t="s">
        <v>197</v>
      </c>
      <c r="GY259" s="411">
        <v>130.1</v>
      </c>
      <c r="GZ259" s="411">
        <v>101.5</v>
      </c>
      <c r="HA259" s="411">
        <v>115.6</v>
      </c>
      <c r="HB259" s="411">
        <v>204.5</v>
      </c>
      <c r="HC259" s="411">
        <v>133.4</v>
      </c>
      <c r="HD259" s="411">
        <v>155.1</v>
      </c>
      <c r="HE259" s="412" t="s">
        <v>197</v>
      </c>
      <c r="HF259" s="412" t="s">
        <v>197</v>
      </c>
      <c r="HG259" s="412" t="s">
        <v>197</v>
      </c>
      <c r="HH259" s="412" t="s">
        <v>197</v>
      </c>
      <c r="HI259" s="412" t="s">
        <v>197</v>
      </c>
      <c r="HJ259" s="412" t="s">
        <v>197</v>
      </c>
      <c r="HK259" s="412" t="s">
        <v>197</v>
      </c>
      <c r="HL259" s="412" t="s">
        <v>197</v>
      </c>
      <c r="HM259" s="412" t="s">
        <v>197</v>
      </c>
      <c r="HN259" s="412" t="s">
        <v>197</v>
      </c>
      <c r="HO259" s="412" t="s">
        <v>197</v>
      </c>
      <c r="HP259" s="412" t="s">
        <v>197</v>
      </c>
      <c r="HQ259" s="412" t="s">
        <v>197</v>
      </c>
      <c r="HR259" s="412" t="s">
        <v>197</v>
      </c>
      <c r="HS259" s="412" t="s">
        <v>197</v>
      </c>
      <c r="HT259" s="412" t="s">
        <v>197</v>
      </c>
      <c r="HU259" s="411">
        <v>141.6</v>
      </c>
      <c r="HV259" s="411">
        <v>124.7</v>
      </c>
      <c r="HW259" s="411">
        <v>125.7</v>
      </c>
      <c r="HX259" s="412" t="s">
        <v>197</v>
      </c>
      <c r="HY259" s="412" t="s">
        <v>197</v>
      </c>
      <c r="HZ259" s="412" t="s">
        <v>197</v>
      </c>
      <c r="IA259" s="412" t="s">
        <v>197</v>
      </c>
      <c r="IB259" s="412" t="s">
        <v>197</v>
      </c>
      <c r="IC259" s="412" t="s">
        <v>197</v>
      </c>
      <c r="ID259" s="411">
        <v>44.9</v>
      </c>
      <c r="IE259" s="412" t="s">
        <v>197</v>
      </c>
      <c r="IF259" s="412" t="s">
        <v>197</v>
      </c>
      <c r="IG259" s="412" t="s">
        <v>197</v>
      </c>
      <c r="IH259" s="411">
        <v>74.2</v>
      </c>
      <c r="II259" s="412" t="s">
        <v>197</v>
      </c>
      <c r="IJ259" s="412" t="s">
        <v>197</v>
      </c>
      <c r="IK259" s="412" t="s">
        <v>197</v>
      </c>
      <c r="IL259" s="412" t="s">
        <v>197</v>
      </c>
      <c r="IM259" s="412" t="s">
        <v>197</v>
      </c>
      <c r="IN259" s="412" t="s">
        <v>197</v>
      </c>
      <c r="IO259" s="412" t="s">
        <v>197</v>
      </c>
      <c r="IP259" s="412" t="s">
        <v>197</v>
      </c>
      <c r="IQ259" s="411">
        <v>155.5</v>
      </c>
      <c r="IR259" s="411">
        <v>137.1</v>
      </c>
      <c r="IS259" s="411">
        <v>118.3</v>
      </c>
      <c r="IT259" s="411">
        <v>125.3</v>
      </c>
      <c r="IU259" s="411">
        <v>130.30000000000001</v>
      </c>
      <c r="IV259" s="411">
        <v>28.6</v>
      </c>
      <c r="IW259" s="411">
        <v>49.9</v>
      </c>
      <c r="IX259" s="412" t="s">
        <v>197</v>
      </c>
      <c r="IY259" s="412" t="s">
        <v>197</v>
      </c>
      <c r="IZ259" s="412" t="s">
        <v>197</v>
      </c>
      <c r="JA259" s="412" t="s">
        <v>197</v>
      </c>
      <c r="JB259" s="412" t="s">
        <v>197</v>
      </c>
      <c r="JC259" s="411">
        <v>102.9</v>
      </c>
      <c r="JD259" s="411">
        <v>110.4</v>
      </c>
      <c r="JE259" s="411">
        <v>108.7</v>
      </c>
      <c r="JF259" s="48" t="s">
        <v>87</v>
      </c>
      <c r="JG259" s="48" t="s">
        <v>87</v>
      </c>
      <c r="JH259" s="48">
        <v>57.7</v>
      </c>
      <c r="JI259" s="48">
        <v>98.8</v>
      </c>
      <c r="JJ259" s="48">
        <v>55.9</v>
      </c>
      <c r="JK259" s="48">
        <v>54.1</v>
      </c>
      <c r="JL259" s="48">
        <v>71.5</v>
      </c>
      <c r="JM259" s="48">
        <v>69</v>
      </c>
      <c r="JN259" s="48">
        <v>77</v>
      </c>
      <c r="JO259" s="48" t="s">
        <v>87</v>
      </c>
    </row>
    <row r="260" spans="1:275">
      <c r="A260" s="45"/>
      <c r="B260" s="46" t="s">
        <v>1976</v>
      </c>
      <c r="C260" s="300" t="s">
        <v>1471</v>
      </c>
      <c r="D260" s="46" t="s">
        <v>133</v>
      </c>
      <c r="E260" s="300" t="s">
        <v>32</v>
      </c>
      <c r="F260" s="47" t="s">
        <v>197</v>
      </c>
      <c r="G260" s="47" t="s">
        <v>197</v>
      </c>
      <c r="H260" s="411">
        <v>75.3</v>
      </c>
      <c r="I260" s="411">
        <v>76.5</v>
      </c>
      <c r="J260" s="411">
        <v>60.5</v>
      </c>
      <c r="K260" s="411">
        <v>62.3</v>
      </c>
      <c r="L260" s="411">
        <v>100.9</v>
      </c>
      <c r="M260" s="411">
        <v>95.4</v>
      </c>
      <c r="N260" s="411">
        <v>142.80000000000001</v>
      </c>
      <c r="O260" s="412" t="s">
        <v>197</v>
      </c>
      <c r="P260" s="411">
        <v>76.5</v>
      </c>
      <c r="Q260" s="411">
        <v>219.3</v>
      </c>
      <c r="R260" s="411">
        <v>78.099999999999994</v>
      </c>
      <c r="S260" s="411">
        <v>126.9</v>
      </c>
      <c r="T260" s="411">
        <v>68</v>
      </c>
      <c r="U260" s="411">
        <v>122.2</v>
      </c>
      <c r="V260" s="411">
        <v>134.30000000000001</v>
      </c>
      <c r="W260" s="411">
        <v>83.2</v>
      </c>
      <c r="X260" s="411">
        <v>142.69999999999999</v>
      </c>
      <c r="Y260" s="411">
        <v>156.5</v>
      </c>
      <c r="Z260" s="411">
        <v>158.4</v>
      </c>
      <c r="AA260" s="411">
        <v>70.900000000000006</v>
      </c>
      <c r="AB260" s="411">
        <v>130.69999999999999</v>
      </c>
      <c r="AC260" s="412" t="s">
        <v>197</v>
      </c>
      <c r="AD260" s="412" t="s">
        <v>197</v>
      </c>
      <c r="AE260" s="411">
        <v>87.2</v>
      </c>
      <c r="AF260" s="411">
        <v>64.7</v>
      </c>
      <c r="AG260" s="411">
        <v>162.6</v>
      </c>
      <c r="AH260" s="411">
        <v>59.5</v>
      </c>
      <c r="AI260" s="412" t="s">
        <v>197</v>
      </c>
      <c r="AJ260" s="412" t="s">
        <v>197</v>
      </c>
      <c r="AK260" s="411">
        <v>139.5</v>
      </c>
      <c r="AL260" s="412" t="s">
        <v>197</v>
      </c>
      <c r="AM260" s="412" t="s">
        <v>197</v>
      </c>
      <c r="AN260" s="411">
        <v>99.1</v>
      </c>
      <c r="AO260" s="411">
        <v>105</v>
      </c>
      <c r="AP260" s="411">
        <v>104.9</v>
      </c>
      <c r="AQ260" s="411">
        <v>48</v>
      </c>
      <c r="AR260" s="411">
        <v>97.2</v>
      </c>
      <c r="AS260" s="412" t="s">
        <v>197</v>
      </c>
      <c r="AT260" s="411">
        <v>89.7</v>
      </c>
      <c r="AU260" s="412" t="s">
        <v>197</v>
      </c>
      <c r="AV260" s="411">
        <v>135.1</v>
      </c>
      <c r="AW260" s="412" t="s">
        <v>197</v>
      </c>
      <c r="AX260" s="412" t="s">
        <v>197</v>
      </c>
      <c r="AY260" s="412" t="s">
        <v>197</v>
      </c>
      <c r="AZ260" s="411">
        <v>133.6</v>
      </c>
      <c r="BA260" s="411">
        <v>115.1</v>
      </c>
      <c r="BB260" s="411">
        <v>115.9</v>
      </c>
      <c r="BC260" s="411">
        <v>97.7</v>
      </c>
      <c r="BD260" s="411">
        <v>84.9</v>
      </c>
      <c r="BE260" s="411">
        <v>87.9</v>
      </c>
      <c r="BF260" s="411">
        <v>115.6</v>
      </c>
      <c r="BG260" s="411">
        <v>96.2</v>
      </c>
      <c r="BH260" s="411">
        <v>97.6</v>
      </c>
      <c r="BI260" s="411">
        <v>81.099999999999994</v>
      </c>
      <c r="BJ260" s="411">
        <v>33.200000000000003</v>
      </c>
      <c r="BK260" s="411">
        <v>57.7</v>
      </c>
      <c r="BL260" s="412" t="s">
        <v>197</v>
      </c>
      <c r="BM260" s="412" t="s">
        <v>197</v>
      </c>
      <c r="BN260" s="412" t="s">
        <v>197</v>
      </c>
      <c r="BO260" s="412" t="s">
        <v>197</v>
      </c>
      <c r="BP260" s="412" t="s">
        <v>197</v>
      </c>
      <c r="BQ260" s="412" t="s">
        <v>197</v>
      </c>
      <c r="BR260" s="411">
        <v>54.1</v>
      </c>
      <c r="BS260" s="411">
        <v>39.799999999999997</v>
      </c>
      <c r="BT260" s="411">
        <v>46.4</v>
      </c>
      <c r="BU260" s="411">
        <v>301.39999999999998</v>
      </c>
      <c r="BV260" s="411">
        <v>71.599999999999994</v>
      </c>
      <c r="BW260" s="411">
        <v>146.9</v>
      </c>
      <c r="BX260" s="412" t="s">
        <v>197</v>
      </c>
      <c r="BY260" s="412" t="s">
        <v>197</v>
      </c>
      <c r="BZ260" s="412" t="s">
        <v>197</v>
      </c>
      <c r="CA260" s="411">
        <v>47.5</v>
      </c>
      <c r="CB260" s="411">
        <v>96.5</v>
      </c>
      <c r="CC260" s="411">
        <v>76.7</v>
      </c>
      <c r="CD260" s="412" t="s">
        <v>197</v>
      </c>
      <c r="CE260" s="412" t="s">
        <v>197</v>
      </c>
      <c r="CF260" s="412" t="s">
        <v>197</v>
      </c>
      <c r="CG260" s="412" t="s">
        <v>197</v>
      </c>
      <c r="CH260" s="412" t="s">
        <v>197</v>
      </c>
      <c r="CI260" s="412" t="s">
        <v>197</v>
      </c>
      <c r="CJ260" s="411">
        <v>61.9</v>
      </c>
      <c r="CK260" s="411">
        <v>53</v>
      </c>
      <c r="CL260" s="411">
        <v>56.7</v>
      </c>
      <c r="CM260" s="412" t="s">
        <v>197</v>
      </c>
      <c r="CN260" s="412" t="s">
        <v>197</v>
      </c>
      <c r="CO260" s="412" t="s">
        <v>197</v>
      </c>
      <c r="CP260" s="412" t="s">
        <v>197</v>
      </c>
      <c r="CQ260" s="412" t="s">
        <v>197</v>
      </c>
      <c r="CR260" s="412" t="s">
        <v>197</v>
      </c>
      <c r="CS260" s="412" t="s">
        <v>197</v>
      </c>
      <c r="CT260" s="412" t="s">
        <v>197</v>
      </c>
      <c r="CU260" s="412" t="s">
        <v>197</v>
      </c>
      <c r="CV260" s="412" t="s">
        <v>197</v>
      </c>
      <c r="CW260" s="411">
        <v>95.9</v>
      </c>
      <c r="CX260" s="411">
        <v>67.3</v>
      </c>
      <c r="CY260" s="411">
        <v>79.900000000000006</v>
      </c>
      <c r="CZ260" s="411">
        <v>63.1</v>
      </c>
      <c r="DA260" s="411">
        <v>285.7</v>
      </c>
      <c r="DB260" s="411">
        <v>74.8</v>
      </c>
      <c r="DC260" s="411">
        <v>143.30000000000001</v>
      </c>
      <c r="DD260" s="411">
        <v>225.6</v>
      </c>
      <c r="DE260" s="411">
        <v>167.8</v>
      </c>
      <c r="DF260" s="411">
        <v>204.1</v>
      </c>
      <c r="DG260" s="411">
        <v>57.2</v>
      </c>
      <c r="DH260" s="411">
        <v>104.5</v>
      </c>
      <c r="DI260" s="411">
        <v>87.6</v>
      </c>
      <c r="DJ260" s="411">
        <v>21.2</v>
      </c>
      <c r="DK260" s="411">
        <v>63.3</v>
      </c>
      <c r="DL260" s="411">
        <v>43.5</v>
      </c>
      <c r="DM260" s="411">
        <v>61.1</v>
      </c>
      <c r="DN260" s="411">
        <v>60.4</v>
      </c>
      <c r="DO260" s="411">
        <v>60.7</v>
      </c>
      <c r="DP260" s="412" t="s">
        <v>197</v>
      </c>
      <c r="DQ260" s="412" t="s">
        <v>197</v>
      </c>
      <c r="DR260" s="412" t="s">
        <v>197</v>
      </c>
      <c r="DS260" s="412" t="s">
        <v>197</v>
      </c>
      <c r="DT260" s="412" t="s">
        <v>197</v>
      </c>
      <c r="DU260" s="412" t="s">
        <v>197</v>
      </c>
      <c r="DV260" s="411">
        <v>142.9</v>
      </c>
      <c r="DW260" s="411">
        <v>65.400000000000006</v>
      </c>
      <c r="DX260" s="411">
        <v>93.2</v>
      </c>
      <c r="DY260" s="412" t="s">
        <v>197</v>
      </c>
      <c r="DZ260" s="412" t="s">
        <v>197</v>
      </c>
      <c r="EA260" s="412" t="s">
        <v>197</v>
      </c>
      <c r="EB260" s="412" t="s">
        <v>197</v>
      </c>
      <c r="EC260" s="412" t="s">
        <v>197</v>
      </c>
      <c r="ED260" s="412" t="s">
        <v>197</v>
      </c>
      <c r="EE260" s="412" t="s">
        <v>197</v>
      </c>
      <c r="EF260" s="412" t="s">
        <v>197</v>
      </c>
      <c r="EG260" s="412" t="s">
        <v>197</v>
      </c>
      <c r="EH260" s="412" t="s">
        <v>197</v>
      </c>
      <c r="EI260" s="412" t="s">
        <v>197</v>
      </c>
      <c r="EJ260" s="412" t="s">
        <v>197</v>
      </c>
      <c r="EK260" s="412" t="s">
        <v>197</v>
      </c>
      <c r="EL260" s="412" t="s">
        <v>197</v>
      </c>
      <c r="EM260" s="412" t="s">
        <v>197</v>
      </c>
      <c r="EN260" s="412" t="s">
        <v>197</v>
      </c>
      <c r="EO260" s="412" t="s">
        <v>197</v>
      </c>
      <c r="EP260" s="412" t="s">
        <v>197</v>
      </c>
      <c r="EQ260" s="412" t="s">
        <v>197</v>
      </c>
      <c r="ER260" s="412" t="s">
        <v>197</v>
      </c>
      <c r="ES260" s="412" t="s">
        <v>197</v>
      </c>
      <c r="ET260" s="411">
        <v>103.8</v>
      </c>
      <c r="EU260" s="412" t="s">
        <v>197</v>
      </c>
      <c r="EV260" s="411">
        <v>96.8</v>
      </c>
      <c r="EW260" s="411">
        <v>84.9</v>
      </c>
      <c r="EX260" s="411">
        <v>88.7</v>
      </c>
      <c r="EY260" s="411">
        <v>93.8</v>
      </c>
      <c r="EZ260" s="411">
        <v>56.8</v>
      </c>
      <c r="FA260" s="411">
        <v>73.8</v>
      </c>
      <c r="FB260" s="411">
        <v>67.2</v>
      </c>
      <c r="FC260" s="412" t="s">
        <v>197</v>
      </c>
      <c r="FD260" s="411">
        <v>70.5</v>
      </c>
      <c r="FE260" s="411">
        <v>74.8</v>
      </c>
      <c r="FF260" s="411">
        <v>73</v>
      </c>
      <c r="FG260" s="412" t="s">
        <v>197</v>
      </c>
      <c r="FH260" s="412" t="s">
        <v>197</v>
      </c>
      <c r="FI260" s="412" t="s">
        <v>197</v>
      </c>
      <c r="FJ260" s="411">
        <v>161.19999999999999</v>
      </c>
      <c r="FK260" s="411">
        <v>181.3</v>
      </c>
      <c r="FL260" s="411">
        <v>172.3</v>
      </c>
      <c r="FM260" s="411">
        <v>89.5</v>
      </c>
      <c r="FN260" s="411">
        <v>64.099999999999994</v>
      </c>
      <c r="FO260" s="411">
        <v>78.8</v>
      </c>
      <c r="FP260" s="411">
        <v>68</v>
      </c>
      <c r="FQ260" s="411">
        <v>77.7</v>
      </c>
      <c r="FR260" s="411">
        <v>74.3</v>
      </c>
      <c r="FS260" s="411">
        <v>72.900000000000006</v>
      </c>
      <c r="FT260" s="411">
        <v>78.099999999999994</v>
      </c>
      <c r="FU260" s="411">
        <v>74.900000000000006</v>
      </c>
      <c r="FV260" s="411">
        <v>75.400000000000006</v>
      </c>
      <c r="FW260" s="411">
        <v>86.5</v>
      </c>
      <c r="FX260" s="411">
        <v>124.3</v>
      </c>
      <c r="FY260" s="411">
        <v>84.5</v>
      </c>
      <c r="FZ260" s="411">
        <v>84.9</v>
      </c>
      <c r="GA260" s="411">
        <v>103.7</v>
      </c>
      <c r="GB260" s="411">
        <v>96</v>
      </c>
      <c r="GC260" s="411">
        <v>97.5</v>
      </c>
      <c r="GD260" s="412" t="s">
        <v>197</v>
      </c>
      <c r="GE260" s="412" t="s">
        <v>197</v>
      </c>
      <c r="GF260" s="412" t="s">
        <v>197</v>
      </c>
      <c r="GG260" s="411">
        <v>52.1</v>
      </c>
      <c r="GH260" s="411">
        <v>18.600000000000001</v>
      </c>
      <c r="GI260" s="411">
        <v>18.899999999999999</v>
      </c>
      <c r="GJ260" s="412" t="s">
        <v>197</v>
      </c>
      <c r="GK260" s="412" t="s">
        <v>197</v>
      </c>
      <c r="GL260" s="412" t="s">
        <v>197</v>
      </c>
      <c r="GM260" s="411">
        <v>188.7</v>
      </c>
      <c r="GN260" s="411">
        <v>12.8</v>
      </c>
      <c r="GO260" s="411">
        <v>77</v>
      </c>
      <c r="GP260" s="411">
        <v>158</v>
      </c>
      <c r="GQ260" s="411">
        <v>152.5</v>
      </c>
      <c r="GR260" s="411">
        <v>154.5</v>
      </c>
      <c r="GS260" s="411">
        <v>91.1</v>
      </c>
      <c r="GT260" s="411">
        <v>103.3</v>
      </c>
      <c r="GU260" s="411">
        <v>100.8</v>
      </c>
      <c r="GV260" s="411">
        <v>689</v>
      </c>
      <c r="GW260" s="411">
        <v>447.2</v>
      </c>
      <c r="GX260" s="411">
        <v>546.4</v>
      </c>
      <c r="GY260" s="411">
        <v>105.3</v>
      </c>
      <c r="GZ260" s="411">
        <v>98.2</v>
      </c>
      <c r="HA260" s="411">
        <v>101.7</v>
      </c>
      <c r="HB260" s="411">
        <v>110.6</v>
      </c>
      <c r="HC260" s="411">
        <v>133.1</v>
      </c>
      <c r="HD260" s="411">
        <v>126.2</v>
      </c>
      <c r="HE260" s="411">
        <v>37.9</v>
      </c>
      <c r="HF260" s="411">
        <v>43.8</v>
      </c>
      <c r="HG260" s="411">
        <v>43.5</v>
      </c>
      <c r="HH260" s="412" t="s">
        <v>197</v>
      </c>
      <c r="HI260" s="411">
        <v>174.2</v>
      </c>
      <c r="HJ260" s="411">
        <v>159.6</v>
      </c>
      <c r="HK260" s="411">
        <v>166.7</v>
      </c>
      <c r="HL260" s="411">
        <v>142.69999999999999</v>
      </c>
      <c r="HM260" s="411">
        <v>149.4</v>
      </c>
      <c r="HN260" s="411">
        <v>147.5</v>
      </c>
      <c r="HO260" s="412" t="s">
        <v>197</v>
      </c>
      <c r="HP260" s="412" t="s">
        <v>197</v>
      </c>
      <c r="HQ260" s="412" t="s">
        <v>197</v>
      </c>
      <c r="HR260" s="412" t="s">
        <v>197</v>
      </c>
      <c r="HS260" s="412" t="s">
        <v>197</v>
      </c>
      <c r="HT260" s="412" t="s">
        <v>197</v>
      </c>
      <c r="HU260" s="411">
        <v>50</v>
      </c>
      <c r="HV260" s="411">
        <v>78.3</v>
      </c>
      <c r="HW260" s="411">
        <v>76.599999999999994</v>
      </c>
      <c r="HX260" s="412" t="s">
        <v>197</v>
      </c>
      <c r="HY260" s="412" t="s">
        <v>197</v>
      </c>
      <c r="HZ260" s="411">
        <v>536.5</v>
      </c>
      <c r="IA260" s="412" t="s">
        <v>197</v>
      </c>
      <c r="IB260" s="412" t="s">
        <v>197</v>
      </c>
      <c r="IC260" s="412" t="s">
        <v>197</v>
      </c>
      <c r="ID260" s="412" t="s">
        <v>197</v>
      </c>
      <c r="IE260" s="412" t="s">
        <v>197</v>
      </c>
      <c r="IF260" s="412" t="s">
        <v>197</v>
      </c>
      <c r="IG260" s="412" t="s">
        <v>197</v>
      </c>
      <c r="IH260" s="411">
        <v>43.9</v>
      </c>
      <c r="II260" s="412" t="s">
        <v>197</v>
      </c>
      <c r="IJ260" s="412" t="s">
        <v>197</v>
      </c>
      <c r="IK260" s="412" t="s">
        <v>197</v>
      </c>
      <c r="IL260" s="412" t="s">
        <v>197</v>
      </c>
      <c r="IM260" s="411">
        <v>268.39999999999998</v>
      </c>
      <c r="IN260" s="411">
        <v>250.8</v>
      </c>
      <c r="IO260" s="412" t="s">
        <v>197</v>
      </c>
      <c r="IP260" s="411">
        <v>448.4</v>
      </c>
      <c r="IQ260" s="411">
        <v>85</v>
      </c>
      <c r="IR260" s="411">
        <v>139.4</v>
      </c>
      <c r="IS260" s="411">
        <v>94.4</v>
      </c>
      <c r="IT260" s="411">
        <v>111.2</v>
      </c>
      <c r="IU260" s="411">
        <v>53.5</v>
      </c>
      <c r="IV260" s="411">
        <v>35</v>
      </c>
      <c r="IW260" s="411">
        <v>38.9</v>
      </c>
      <c r="IX260" s="412" t="s">
        <v>197</v>
      </c>
      <c r="IY260" s="412" t="s">
        <v>197</v>
      </c>
      <c r="IZ260" s="412" t="s">
        <v>197</v>
      </c>
      <c r="JA260" s="412" t="s">
        <v>197</v>
      </c>
      <c r="JB260" s="412" t="s">
        <v>197</v>
      </c>
      <c r="JC260" s="411">
        <v>338.9</v>
      </c>
      <c r="JD260" s="411">
        <v>199.9</v>
      </c>
      <c r="JE260" s="411">
        <v>232.2</v>
      </c>
      <c r="JF260" s="49">
        <v>213.1</v>
      </c>
      <c r="JG260" s="49" t="s">
        <v>87</v>
      </c>
      <c r="JH260" s="49">
        <v>294.89999999999998</v>
      </c>
      <c r="JI260" s="49">
        <v>132.80000000000001</v>
      </c>
      <c r="JJ260" s="49">
        <v>80.2</v>
      </c>
      <c r="JK260" s="49">
        <v>52.1</v>
      </c>
      <c r="JL260" s="49">
        <v>100.4</v>
      </c>
      <c r="JM260" s="49">
        <v>48.9</v>
      </c>
      <c r="JN260" s="49">
        <v>46.7</v>
      </c>
      <c r="JO260" s="49" t="s">
        <v>87</v>
      </c>
    </row>
    <row r="261" spans="1:275">
      <c r="A261" s="45"/>
      <c r="B261" s="46" t="s">
        <v>1977</v>
      </c>
      <c r="C261" s="300" t="s">
        <v>1472</v>
      </c>
      <c r="D261" s="46" t="s">
        <v>133</v>
      </c>
      <c r="E261" s="300" t="s">
        <v>32</v>
      </c>
      <c r="F261" s="47" t="s">
        <v>197</v>
      </c>
      <c r="G261" s="47" t="s">
        <v>197</v>
      </c>
      <c r="H261" s="411">
        <v>70.2</v>
      </c>
      <c r="I261" s="411">
        <v>83.3</v>
      </c>
      <c r="J261" s="411">
        <v>96.1</v>
      </c>
      <c r="K261" s="412" t="s">
        <v>197</v>
      </c>
      <c r="L261" s="412" t="s">
        <v>197</v>
      </c>
      <c r="M261" s="412" t="s">
        <v>197</v>
      </c>
      <c r="N261" s="412" t="s">
        <v>197</v>
      </c>
      <c r="O261" s="412" t="s">
        <v>197</v>
      </c>
      <c r="P261" s="412" t="s">
        <v>197</v>
      </c>
      <c r="Q261" s="412" t="s">
        <v>197</v>
      </c>
      <c r="R261" s="412" t="s">
        <v>197</v>
      </c>
      <c r="S261" s="412" t="s">
        <v>197</v>
      </c>
      <c r="T261" s="412" t="s">
        <v>197</v>
      </c>
      <c r="U261" s="412" t="s">
        <v>197</v>
      </c>
      <c r="V261" s="412" t="s">
        <v>197</v>
      </c>
      <c r="W261" s="412" t="s">
        <v>197</v>
      </c>
      <c r="X261" s="412" t="s">
        <v>197</v>
      </c>
      <c r="Y261" s="412" t="s">
        <v>197</v>
      </c>
      <c r="Z261" s="412" t="s">
        <v>197</v>
      </c>
      <c r="AA261" s="412" t="s">
        <v>197</v>
      </c>
      <c r="AB261" s="412" t="s">
        <v>197</v>
      </c>
      <c r="AC261" s="412" t="s">
        <v>197</v>
      </c>
      <c r="AD261" s="412" t="s">
        <v>197</v>
      </c>
      <c r="AE261" s="412" t="s">
        <v>197</v>
      </c>
      <c r="AF261" s="412" t="s">
        <v>197</v>
      </c>
      <c r="AG261" s="412" t="s">
        <v>197</v>
      </c>
      <c r="AH261" s="412" t="s">
        <v>197</v>
      </c>
      <c r="AI261" s="412" t="s">
        <v>197</v>
      </c>
      <c r="AJ261" s="412" t="s">
        <v>197</v>
      </c>
      <c r="AK261" s="412" t="s">
        <v>197</v>
      </c>
      <c r="AL261" s="412" t="s">
        <v>197</v>
      </c>
      <c r="AM261" s="412" t="s">
        <v>197</v>
      </c>
      <c r="AN261" s="412" t="s">
        <v>197</v>
      </c>
      <c r="AO261" s="412" t="s">
        <v>197</v>
      </c>
      <c r="AP261" s="412" t="s">
        <v>197</v>
      </c>
      <c r="AQ261" s="412" t="s">
        <v>197</v>
      </c>
      <c r="AR261" s="412" t="s">
        <v>197</v>
      </c>
      <c r="AS261" s="412" t="s">
        <v>197</v>
      </c>
      <c r="AT261" s="412" t="s">
        <v>197</v>
      </c>
      <c r="AU261" s="412" t="s">
        <v>197</v>
      </c>
      <c r="AV261" s="412" t="s">
        <v>197</v>
      </c>
      <c r="AW261" s="412" t="s">
        <v>197</v>
      </c>
      <c r="AX261" s="412" t="s">
        <v>197</v>
      </c>
      <c r="AY261" s="412" t="s">
        <v>197</v>
      </c>
      <c r="AZ261" s="411">
        <v>149.9</v>
      </c>
      <c r="BA261" s="411">
        <v>111</v>
      </c>
      <c r="BB261" s="411">
        <v>112.8</v>
      </c>
      <c r="BC261" s="411">
        <v>143.1</v>
      </c>
      <c r="BD261" s="411">
        <v>80.400000000000006</v>
      </c>
      <c r="BE261" s="411">
        <v>95.3</v>
      </c>
      <c r="BF261" s="411">
        <v>135.19999999999999</v>
      </c>
      <c r="BG261" s="411">
        <v>108</v>
      </c>
      <c r="BH261" s="411">
        <v>110</v>
      </c>
      <c r="BI261" s="412" t="s">
        <v>197</v>
      </c>
      <c r="BJ261" s="412" t="s">
        <v>197</v>
      </c>
      <c r="BK261" s="412" t="s">
        <v>197</v>
      </c>
      <c r="BL261" s="412" t="s">
        <v>197</v>
      </c>
      <c r="BM261" s="412" t="s">
        <v>197</v>
      </c>
      <c r="BN261" s="412" t="s">
        <v>197</v>
      </c>
      <c r="BO261" s="412" t="s">
        <v>197</v>
      </c>
      <c r="BP261" s="412" t="s">
        <v>197</v>
      </c>
      <c r="BQ261" s="412" t="s">
        <v>197</v>
      </c>
      <c r="BR261" s="412" t="s">
        <v>197</v>
      </c>
      <c r="BS261" s="412" t="s">
        <v>197</v>
      </c>
      <c r="BT261" s="412" t="s">
        <v>197</v>
      </c>
      <c r="BU261" s="412" t="s">
        <v>197</v>
      </c>
      <c r="BV261" s="412" t="s">
        <v>197</v>
      </c>
      <c r="BW261" s="412" t="s">
        <v>197</v>
      </c>
      <c r="BX261" s="412" t="s">
        <v>197</v>
      </c>
      <c r="BY261" s="412" t="s">
        <v>197</v>
      </c>
      <c r="BZ261" s="412" t="s">
        <v>197</v>
      </c>
      <c r="CA261" s="412" t="s">
        <v>197</v>
      </c>
      <c r="CB261" s="412" t="s">
        <v>197</v>
      </c>
      <c r="CC261" s="412" t="s">
        <v>197</v>
      </c>
      <c r="CD261" s="412" t="s">
        <v>197</v>
      </c>
      <c r="CE261" s="412" t="s">
        <v>197</v>
      </c>
      <c r="CF261" s="412" t="s">
        <v>197</v>
      </c>
      <c r="CG261" s="412" t="s">
        <v>197</v>
      </c>
      <c r="CH261" s="412" t="s">
        <v>197</v>
      </c>
      <c r="CI261" s="412" t="s">
        <v>197</v>
      </c>
      <c r="CJ261" s="412" t="s">
        <v>197</v>
      </c>
      <c r="CK261" s="412" t="s">
        <v>197</v>
      </c>
      <c r="CL261" s="412" t="s">
        <v>197</v>
      </c>
      <c r="CM261" s="412" t="s">
        <v>197</v>
      </c>
      <c r="CN261" s="412" t="s">
        <v>197</v>
      </c>
      <c r="CO261" s="412" t="s">
        <v>197</v>
      </c>
      <c r="CP261" s="412" t="s">
        <v>197</v>
      </c>
      <c r="CQ261" s="412" t="s">
        <v>197</v>
      </c>
      <c r="CR261" s="412" t="s">
        <v>197</v>
      </c>
      <c r="CS261" s="412" t="s">
        <v>197</v>
      </c>
      <c r="CT261" s="412" t="s">
        <v>197</v>
      </c>
      <c r="CU261" s="412" t="s">
        <v>197</v>
      </c>
      <c r="CV261" s="412" t="s">
        <v>197</v>
      </c>
      <c r="CW261" s="412" t="s">
        <v>197</v>
      </c>
      <c r="CX261" s="412" t="s">
        <v>197</v>
      </c>
      <c r="CY261" s="412" t="s">
        <v>197</v>
      </c>
      <c r="CZ261" s="412" t="s">
        <v>197</v>
      </c>
      <c r="DA261" s="412" t="s">
        <v>197</v>
      </c>
      <c r="DB261" s="412" t="s">
        <v>197</v>
      </c>
      <c r="DC261" s="412" t="s">
        <v>197</v>
      </c>
      <c r="DD261" s="412" t="s">
        <v>197</v>
      </c>
      <c r="DE261" s="412" t="s">
        <v>197</v>
      </c>
      <c r="DF261" s="412" t="s">
        <v>197</v>
      </c>
      <c r="DG261" s="412" t="s">
        <v>197</v>
      </c>
      <c r="DH261" s="412" t="s">
        <v>197</v>
      </c>
      <c r="DI261" s="412" t="s">
        <v>197</v>
      </c>
      <c r="DJ261" s="412" t="s">
        <v>197</v>
      </c>
      <c r="DK261" s="412" t="s">
        <v>197</v>
      </c>
      <c r="DL261" s="412" t="s">
        <v>197</v>
      </c>
      <c r="DM261" s="412" t="s">
        <v>197</v>
      </c>
      <c r="DN261" s="412" t="s">
        <v>197</v>
      </c>
      <c r="DO261" s="412" t="s">
        <v>197</v>
      </c>
      <c r="DP261" s="412" t="s">
        <v>197</v>
      </c>
      <c r="DQ261" s="412" t="s">
        <v>197</v>
      </c>
      <c r="DR261" s="412" t="s">
        <v>197</v>
      </c>
      <c r="DS261" s="412" t="s">
        <v>197</v>
      </c>
      <c r="DT261" s="412" t="s">
        <v>197</v>
      </c>
      <c r="DU261" s="412" t="s">
        <v>197</v>
      </c>
      <c r="DV261" s="412" t="s">
        <v>197</v>
      </c>
      <c r="DW261" s="412" t="s">
        <v>197</v>
      </c>
      <c r="DX261" s="412" t="s">
        <v>197</v>
      </c>
      <c r="DY261" s="412" t="s">
        <v>197</v>
      </c>
      <c r="DZ261" s="412" t="s">
        <v>197</v>
      </c>
      <c r="EA261" s="412" t="s">
        <v>197</v>
      </c>
      <c r="EB261" s="412" t="s">
        <v>197</v>
      </c>
      <c r="EC261" s="412" t="s">
        <v>197</v>
      </c>
      <c r="ED261" s="412" t="s">
        <v>197</v>
      </c>
      <c r="EE261" s="412" t="s">
        <v>197</v>
      </c>
      <c r="EF261" s="412" t="s">
        <v>197</v>
      </c>
      <c r="EG261" s="412" t="s">
        <v>197</v>
      </c>
      <c r="EH261" s="412" t="s">
        <v>197</v>
      </c>
      <c r="EI261" s="412" t="s">
        <v>197</v>
      </c>
      <c r="EJ261" s="412" t="s">
        <v>197</v>
      </c>
      <c r="EK261" s="412" t="s">
        <v>197</v>
      </c>
      <c r="EL261" s="412" t="s">
        <v>197</v>
      </c>
      <c r="EM261" s="412" t="s">
        <v>197</v>
      </c>
      <c r="EN261" s="412" t="s">
        <v>197</v>
      </c>
      <c r="EO261" s="412" t="s">
        <v>197</v>
      </c>
      <c r="EP261" s="412" t="s">
        <v>197</v>
      </c>
      <c r="EQ261" s="412" t="s">
        <v>197</v>
      </c>
      <c r="ER261" s="412" t="s">
        <v>197</v>
      </c>
      <c r="ES261" s="412" t="s">
        <v>197</v>
      </c>
      <c r="ET261" s="412" t="s">
        <v>197</v>
      </c>
      <c r="EU261" s="412" t="s">
        <v>197</v>
      </c>
      <c r="EV261" s="411">
        <v>68.3</v>
      </c>
      <c r="EW261" s="411">
        <v>72.2</v>
      </c>
      <c r="EX261" s="411">
        <v>71</v>
      </c>
      <c r="EY261" s="412" t="s">
        <v>197</v>
      </c>
      <c r="EZ261" s="412" t="s">
        <v>197</v>
      </c>
      <c r="FA261" s="412" t="s">
        <v>197</v>
      </c>
      <c r="FB261" s="412" t="s">
        <v>197</v>
      </c>
      <c r="FC261" s="412" t="s">
        <v>197</v>
      </c>
      <c r="FD261" s="412" t="s">
        <v>197</v>
      </c>
      <c r="FE261" s="412" t="s">
        <v>197</v>
      </c>
      <c r="FF261" s="412" t="s">
        <v>197</v>
      </c>
      <c r="FG261" s="412" t="s">
        <v>197</v>
      </c>
      <c r="FH261" s="412" t="s">
        <v>197</v>
      </c>
      <c r="FI261" s="412" t="s">
        <v>197</v>
      </c>
      <c r="FJ261" s="412" t="s">
        <v>197</v>
      </c>
      <c r="FK261" s="412" t="s">
        <v>197</v>
      </c>
      <c r="FL261" s="412" t="s">
        <v>197</v>
      </c>
      <c r="FM261" s="411">
        <v>23.5</v>
      </c>
      <c r="FN261" s="411">
        <v>48.3</v>
      </c>
      <c r="FO261" s="411">
        <v>33.799999999999997</v>
      </c>
      <c r="FP261" s="412" t="s">
        <v>197</v>
      </c>
      <c r="FQ261" s="412" t="s">
        <v>197</v>
      </c>
      <c r="FR261" s="412" t="s">
        <v>197</v>
      </c>
      <c r="FS261" s="411">
        <v>75.900000000000006</v>
      </c>
      <c r="FT261" s="411">
        <v>91</v>
      </c>
      <c r="FU261" s="411">
        <v>81.599999999999994</v>
      </c>
      <c r="FV261" s="412" t="s">
        <v>197</v>
      </c>
      <c r="FW261" s="412" t="s">
        <v>197</v>
      </c>
      <c r="FX261" s="412" t="s">
        <v>197</v>
      </c>
      <c r="FY261" s="412" t="s">
        <v>197</v>
      </c>
      <c r="FZ261" s="412" t="s">
        <v>197</v>
      </c>
      <c r="GA261" s="411">
        <v>90.3</v>
      </c>
      <c r="GB261" s="411">
        <v>104.7</v>
      </c>
      <c r="GC261" s="411">
        <v>101.9</v>
      </c>
      <c r="GD261" s="412" t="s">
        <v>197</v>
      </c>
      <c r="GE261" s="412" t="s">
        <v>197</v>
      </c>
      <c r="GF261" s="412" t="s">
        <v>197</v>
      </c>
      <c r="GG261" s="412" t="s">
        <v>197</v>
      </c>
      <c r="GH261" s="412" t="s">
        <v>197</v>
      </c>
      <c r="GI261" s="412" t="s">
        <v>197</v>
      </c>
      <c r="GJ261" s="412" t="s">
        <v>197</v>
      </c>
      <c r="GK261" s="412" t="s">
        <v>197</v>
      </c>
      <c r="GL261" s="412" t="s">
        <v>197</v>
      </c>
      <c r="GM261" s="412" t="s">
        <v>197</v>
      </c>
      <c r="GN261" s="412" t="s">
        <v>197</v>
      </c>
      <c r="GO261" s="412" t="s">
        <v>197</v>
      </c>
      <c r="GP261" s="412" t="s">
        <v>197</v>
      </c>
      <c r="GQ261" s="412" t="s">
        <v>197</v>
      </c>
      <c r="GR261" s="412" t="s">
        <v>197</v>
      </c>
      <c r="GS261" s="412" t="s">
        <v>197</v>
      </c>
      <c r="GT261" s="412" t="s">
        <v>197</v>
      </c>
      <c r="GU261" s="412" t="s">
        <v>197</v>
      </c>
      <c r="GV261" s="412" t="s">
        <v>197</v>
      </c>
      <c r="GW261" s="412" t="s">
        <v>197</v>
      </c>
      <c r="GX261" s="412" t="s">
        <v>197</v>
      </c>
      <c r="GY261" s="412" t="s">
        <v>197</v>
      </c>
      <c r="GZ261" s="412" t="s">
        <v>197</v>
      </c>
      <c r="HA261" s="412" t="s">
        <v>197</v>
      </c>
      <c r="HB261" s="412" t="s">
        <v>197</v>
      </c>
      <c r="HC261" s="412" t="s">
        <v>197</v>
      </c>
      <c r="HD261" s="412" t="s">
        <v>197</v>
      </c>
      <c r="HE261" s="412" t="s">
        <v>197</v>
      </c>
      <c r="HF261" s="412" t="s">
        <v>197</v>
      </c>
      <c r="HG261" s="412" t="s">
        <v>197</v>
      </c>
      <c r="HH261" s="412" t="s">
        <v>197</v>
      </c>
      <c r="HI261" s="412" t="s">
        <v>197</v>
      </c>
      <c r="HJ261" s="412" t="s">
        <v>197</v>
      </c>
      <c r="HK261" s="412" t="s">
        <v>197</v>
      </c>
      <c r="HL261" s="412" t="s">
        <v>197</v>
      </c>
      <c r="HM261" s="412" t="s">
        <v>197</v>
      </c>
      <c r="HN261" s="412" t="s">
        <v>197</v>
      </c>
      <c r="HO261" s="412" t="s">
        <v>197</v>
      </c>
      <c r="HP261" s="412" t="s">
        <v>197</v>
      </c>
      <c r="HQ261" s="412" t="s">
        <v>197</v>
      </c>
      <c r="HR261" s="412" t="s">
        <v>197</v>
      </c>
      <c r="HS261" s="412" t="s">
        <v>197</v>
      </c>
      <c r="HT261" s="412" t="s">
        <v>197</v>
      </c>
      <c r="HU261" s="411">
        <v>59.4</v>
      </c>
      <c r="HV261" s="411">
        <v>44.8</v>
      </c>
      <c r="HW261" s="411">
        <v>45.8</v>
      </c>
      <c r="HX261" s="412" t="s">
        <v>197</v>
      </c>
      <c r="HY261" s="412" t="s">
        <v>197</v>
      </c>
      <c r="HZ261" s="412" t="s">
        <v>197</v>
      </c>
      <c r="IA261" s="412" t="s">
        <v>197</v>
      </c>
      <c r="IB261" s="412" t="s">
        <v>197</v>
      </c>
      <c r="IC261" s="412" t="s">
        <v>197</v>
      </c>
      <c r="ID261" s="412" t="s">
        <v>197</v>
      </c>
      <c r="IE261" s="412" t="s">
        <v>197</v>
      </c>
      <c r="IF261" s="412" t="s">
        <v>197</v>
      </c>
      <c r="IG261" s="412" t="s">
        <v>197</v>
      </c>
      <c r="IH261" s="412" t="s">
        <v>197</v>
      </c>
      <c r="II261" s="412" t="s">
        <v>197</v>
      </c>
      <c r="IJ261" s="412" t="s">
        <v>197</v>
      </c>
      <c r="IK261" s="412" t="s">
        <v>197</v>
      </c>
      <c r="IL261" s="412" t="s">
        <v>197</v>
      </c>
      <c r="IM261" s="412" t="s">
        <v>197</v>
      </c>
      <c r="IN261" s="412" t="s">
        <v>197</v>
      </c>
      <c r="IO261" s="412" t="s">
        <v>197</v>
      </c>
      <c r="IP261" s="412" t="s">
        <v>197</v>
      </c>
      <c r="IQ261" s="412" t="s">
        <v>197</v>
      </c>
      <c r="IR261" s="412" t="s">
        <v>197</v>
      </c>
      <c r="IS261" s="412" t="s">
        <v>197</v>
      </c>
      <c r="IT261" s="412" t="s">
        <v>197</v>
      </c>
      <c r="IU261" s="412" t="s">
        <v>197</v>
      </c>
      <c r="IV261" s="412" t="s">
        <v>197</v>
      </c>
      <c r="IW261" s="412" t="s">
        <v>197</v>
      </c>
      <c r="IX261" s="412" t="s">
        <v>197</v>
      </c>
      <c r="IY261" s="412" t="s">
        <v>197</v>
      </c>
      <c r="IZ261" s="412" t="s">
        <v>197</v>
      </c>
      <c r="JA261" s="412" t="s">
        <v>197</v>
      </c>
      <c r="JB261" s="412" t="s">
        <v>197</v>
      </c>
      <c r="JC261" s="412" t="s">
        <v>197</v>
      </c>
      <c r="JD261" s="412" t="s">
        <v>197</v>
      </c>
      <c r="JE261" s="412" t="s">
        <v>197</v>
      </c>
      <c r="JF261" s="49" t="s">
        <v>87</v>
      </c>
      <c r="JG261" s="49" t="s">
        <v>87</v>
      </c>
      <c r="JH261" s="49" t="s">
        <v>87</v>
      </c>
      <c r="JI261" s="49" t="s">
        <v>87</v>
      </c>
      <c r="JJ261" s="49">
        <v>32.299999999999997</v>
      </c>
      <c r="JK261" s="49">
        <v>67.900000000000006</v>
      </c>
      <c r="JL261" s="49">
        <v>14.2</v>
      </c>
      <c r="JM261" s="49">
        <v>29.7</v>
      </c>
      <c r="JN261" s="49">
        <v>30.7</v>
      </c>
      <c r="JO261" s="49" t="s">
        <v>87</v>
      </c>
    </row>
    <row r="262" spans="1:275">
      <c r="A262" s="45"/>
      <c r="B262" s="46" t="s">
        <v>1978</v>
      </c>
      <c r="C262" s="300" t="s">
        <v>1473</v>
      </c>
      <c r="D262" s="46" t="s">
        <v>133</v>
      </c>
      <c r="E262" s="300" t="s">
        <v>32</v>
      </c>
      <c r="F262" s="47" t="s">
        <v>197</v>
      </c>
      <c r="G262" s="47" t="s">
        <v>197</v>
      </c>
      <c r="H262" s="411">
        <v>103.6</v>
      </c>
      <c r="I262" s="411">
        <v>99.6</v>
      </c>
      <c r="J262" s="411">
        <v>122.7</v>
      </c>
      <c r="K262" s="412" t="s">
        <v>197</v>
      </c>
      <c r="L262" s="412" t="s">
        <v>197</v>
      </c>
      <c r="M262" s="412" t="s">
        <v>197</v>
      </c>
      <c r="N262" s="412" t="s">
        <v>197</v>
      </c>
      <c r="O262" s="412" t="s">
        <v>197</v>
      </c>
      <c r="P262" s="412" t="s">
        <v>197</v>
      </c>
      <c r="Q262" s="412" t="s">
        <v>197</v>
      </c>
      <c r="R262" s="412" t="s">
        <v>197</v>
      </c>
      <c r="S262" s="412" t="s">
        <v>197</v>
      </c>
      <c r="T262" s="412" t="s">
        <v>197</v>
      </c>
      <c r="U262" s="412" t="s">
        <v>197</v>
      </c>
      <c r="V262" s="412" t="s">
        <v>197</v>
      </c>
      <c r="W262" s="412" t="s">
        <v>197</v>
      </c>
      <c r="X262" s="412" t="s">
        <v>197</v>
      </c>
      <c r="Y262" s="412" t="s">
        <v>197</v>
      </c>
      <c r="Z262" s="412" t="s">
        <v>197</v>
      </c>
      <c r="AA262" s="412" t="s">
        <v>197</v>
      </c>
      <c r="AB262" s="412" t="s">
        <v>197</v>
      </c>
      <c r="AC262" s="412" t="s">
        <v>197</v>
      </c>
      <c r="AD262" s="412" t="s">
        <v>197</v>
      </c>
      <c r="AE262" s="412" t="s">
        <v>197</v>
      </c>
      <c r="AF262" s="412" t="s">
        <v>197</v>
      </c>
      <c r="AG262" s="412" t="s">
        <v>197</v>
      </c>
      <c r="AH262" s="412" t="s">
        <v>197</v>
      </c>
      <c r="AI262" s="412" t="s">
        <v>197</v>
      </c>
      <c r="AJ262" s="412" t="s">
        <v>197</v>
      </c>
      <c r="AK262" s="412" t="s">
        <v>197</v>
      </c>
      <c r="AL262" s="412" t="s">
        <v>197</v>
      </c>
      <c r="AM262" s="412" t="s">
        <v>197</v>
      </c>
      <c r="AN262" s="412" t="s">
        <v>197</v>
      </c>
      <c r="AO262" s="412" t="s">
        <v>197</v>
      </c>
      <c r="AP262" s="412" t="s">
        <v>197</v>
      </c>
      <c r="AQ262" s="412" t="s">
        <v>197</v>
      </c>
      <c r="AR262" s="412" t="s">
        <v>197</v>
      </c>
      <c r="AS262" s="412" t="s">
        <v>197</v>
      </c>
      <c r="AT262" s="412" t="s">
        <v>197</v>
      </c>
      <c r="AU262" s="412" t="s">
        <v>197</v>
      </c>
      <c r="AV262" s="412" t="s">
        <v>197</v>
      </c>
      <c r="AW262" s="412" t="s">
        <v>197</v>
      </c>
      <c r="AX262" s="412" t="s">
        <v>197</v>
      </c>
      <c r="AY262" s="412" t="s">
        <v>197</v>
      </c>
      <c r="AZ262" s="411">
        <v>103.6</v>
      </c>
      <c r="BA262" s="411">
        <v>52.3</v>
      </c>
      <c r="BB262" s="411">
        <v>54.6</v>
      </c>
      <c r="BC262" s="411">
        <v>78</v>
      </c>
      <c r="BD262" s="411">
        <v>66</v>
      </c>
      <c r="BE262" s="411">
        <v>68.900000000000006</v>
      </c>
      <c r="BF262" s="411">
        <v>98.7</v>
      </c>
      <c r="BG262" s="411">
        <v>53.1</v>
      </c>
      <c r="BH262" s="411">
        <v>56.5</v>
      </c>
      <c r="BI262" s="412" t="s">
        <v>197</v>
      </c>
      <c r="BJ262" s="412" t="s">
        <v>197</v>
      </c>
      <c r="BK262" s="412" t="s">
        <v>197</v>
      </c>
      <c r="BL262" s="412" t="s">
        <v>197</v>
      </c>
      <c r="BM262" s="412" t="s">
        <v>197</v>
      </c>
      <c r="BN262" s="412" t="s">
        <v>197</v>
      </c>
      <c r="BO262" s="412" t="s">
        <v>197</v>
      </c>
      <c r="BP262" s="412" t="s">
        <v>197</v>
      </c>
      <c r="BQ262" s="412" t="s">
        <v>197</v>
      </c>
      <c r="BR262" s="412" t="s">
        <v>197</v>
      </c>
      <c r="BS262" s="412" t="s">
        <v>197</v>
      </c>
      <c r="BT262" s="412" t="s">
        <v>197</v>
      </c>
      <c r="BU262" s="412" t="s">
        <v>197</v>
      </c>
      <c r="BV262" s="412" t="s">
        <v>197</v>
      </c>
      <c r="BW262" s="412" t="s">
        <v>197</v>
      </c>
      <c r="BX262" s="412" t="s">
        <v>197</v>
      </c>
      <c r="BY262" s="412" t="s">
        <v>197</v>
      </c>
      <c r="BZ262" s="412" t="s">
        <v>197</v>
      </c>
      <c r="CA262" s="412" t="s">
        <v>197</v>
      </c>
      <c r="CB262" s="412" t="s">
        <v>197</v>
      </c>
      <c r="CC262" s="412" t="s">
        <v>197</v>
      </c>
      <c r="CD262" s="412" t="s">
        <v>197</v>
      </c>
      <c r="CE262" s="412" t="s">
        <v>197</v>
      </c>
      <c r="CF262" s="412" t="s">
        <v>197</v>
      </c>
      <c r="CG262" s="412" t="s">
        <v>197</v>
      </c>
      <c r="CH262" s="412" t="s">
        <v>197</v>
      </c>
      <c r="CI262" s="412" t="s">
        <v>197</v>
      </c>
      <c r="CJ262" s="412" t="s">
        <v>197</v>
      </c>
      <c r="CK262" s="412" t="s">
        <v>197</v>
      </c>
      <c r="CL262" s="412" t="s">
        <v>197</v>
      </c>
      <c r="CM262" s="412" t="s">
        <v>197</v>
      </c>
      <c r="CN262" s="412" t="s">
        <v>197</v>
      </c>
      <c r="CO262" s="412" t="s">
        <v>197</v>
      </c>
      <c r="CP262" s="412" t="s">
        <v>197</v>
      </c>
      <c r="CQ262" s="412" t="s">
        <v>197</v>
      </c>
      <c r="CR262" s="412" t="s">
        <v>197</v>
      </c>
      <c r="CS262" s="412" t="s">
        <v>197</v>
      </c>
      <c r="CT262" s="412" t="s">
        <v>197</v>
      </c>
      <c r="CU262" s="412" t="s">
        <v>197</v>
      </c>
      <c r="CV262" s="412" t="s">
        <v>197</v>
      </c>
      <c r="CW262" s="412" t="s">
        <v>197</v>
      </c>
      <c r="CX262" s="412" t="s">
        <v>197</v>
      </c>
      <c r="CY262" s="412" t="s">
        <v>197</v>
      </c>
      <c r="CZ262" s="412" t="s">
        <v>197</v>
      </c>
      <c r="DA262" s="412" t="s">
        <v>197</v>
      </c>
      <c r="DB262" s="412" t="s">
        <v>197</v>
      </c>
      <c r="DC262" s="412" t="s">
        <v>197</v>
      </c>
      <c r="DD262" s="412" t="s">
        <v>197</v>
      </c>
      <c r="DE262" s="412" t="s">
        <v>197</v>
      </c>
      <c r="DF262" s="412" t="s">
        <v>197</v>
      </c>
      <c r="DG262" s="412" t="s">
        <v>197</v>
      </c>
      <c r="DH262" s="412" t="s">
        <v>197</v>
      </c>
      <c r="DI262" s="412" t="s">
        <v>197</v>
      </c>
      <c r="DJ262" s="412" t="s">
        <v>197</v>
      </c>
      <c r="DK262" s="412" t="s">
        <v>197</v>
      </c>
      <c r="DL262" s="412" t="s">
        <v>197</v>
      </c>
      <c r="DM262" s="412" t="s">
        <v>197</v>
      </c>
      <c r="DN262" s="412" t="s">
        <v>197</v>
      </c>
      <c r="DO262" s="412" t="s">
        <v>197</v>
      </c>
      <c r="DP262" s="412" t="s">
        <v>197</v>
      </c>
      <c r="DQ262" s="412" t="s">
        <v>197</v>
      </c>
      <c r="DR262" s="412" t="s">
        <v>197</v>
      </c>
      <c r="DS262" s="412" t="s">
        <v>197</v>
      </c>
      <c r="DT262" s="412" t="s">
        <v>197</v>
      </c>
      <c r="DU262" s="412" t="s">
        <v>197</v>
      </c>
      <c r="DV262" s="412" t="s">
        <v>197</v>
      </c>
      <c r="DW262" s="412" t="s">
        <v>197</v>
      </c>
      <c r="DX262" s="412" t="s">
        <v>197</v>
      </c>
      <c r="DY262" s="412" t="s">
        <v>197</v>
      </c>
      <c r="DZ262" s="412" t="s">
        <v>197</v>
      </c>
      <c r="EA262" s="412" t="s">
        <v>197</v>
      </c>
      <c r="EB262" s="412" t="s">
        <v>197</v>
      </c>
      <c r="EC262" s="412" t="s">
        <v>197</v>
      </c>
      <c r="ED262" s="412" t="s">
        <v>197</v>
      </c>
      <c r="EE262" s="412" t="s">
        <v>197</v>
      </c>
      <c r="EF262" s="412" t="s">
        <v>197</v>
      </c>
      <c r="EG262" s="412" t="s">
        <v>197</v>
      </c>
      <c r="EH262" s="412" t="s">
        <v>197</v>
      </c>
      <c r="EI262" s="412" t="s">
        <v>197</v>
      </c>
      <c r="EJ262" s="412" t="s">
        <v>197</v>
      </c>
      <c r="EK262" s="412" t="s">
        <v>197</v>
      </c>
      <c r="EL262" s="412" t="s">
        <v>197</v>
      </c>
      <c r="EM262" s="412" t="s">
        <v>197</v>
      </c>
      <c r="EN262" s="412" t="s">
        <v>197</v>
      </c>
      <c r="EO262" s="412" t="s">
        <v>197</v>
      </c>
      <c r="EP262" s="412" t="s">
        <v>197</v>
      </c>
      <c r="EQ262" s="412" t="s">
        <v>197</v>
      </c>
      <c r="ER262" s="412" t="s">
        <v>197</v>
      </c>
      <c r="ES262" s="412" t="s">
        <v>197</v>
      </c>
      <c r="ET262" s="412" t="s">
        <v>197</v>
      </c>
      <c r="EU262" s="412" t="s">
        <v>197</v>
      </c>
      <c r="EV262" s="411">
        <v>40.1</v>
      </c>
      <c r="EW262" s="411">
        <v>65.7</v>
      </c>
      <c r="EX262" s="411">
        <v>57.4</v>
      </c>
      <c r="EY262" s="412" t="s">
        <v>197</v>
      </c>
      <c r="EZ262" s="412" t="s">
        <v>197</v>
      </c>
      <c r="FA262" s="412" t="s">
        <v>197</v>
      </c>
      <c r="FB262" s="412" t="s">
        <v>197</v>
      </c>
      <c r="FC262" s="412" t="s">
        <v>197</v>
      </c>
      <c r="FD262" s="412" t="s">
        <v>197</v>
      </c>
      <c r="FE262" s="412" t="s">
        <v>197</v>
      </c>
      <c r="FF262" s="412" t="s">
        <v>197</v>
      </c>
      <c r="FG262" s="412" t="s">
        <v>197</v>
      </c>
      <c r="FH262" s="412" t="s">
        <v>197</v>
      </c>
      <c r="FI262" s="412" t="s">
        <v>197</v>
      </c>
      <c r="FJ262" s="412" t="s">
        <v>197</v>
      </c>
      <c r="FK262" s="412" t="s">
        <v>197</v>
      </c>
      <c r="FL262" s="412" t="s">
        <v>197</v>
      </c>
      <c r="FM262" s="411">
        <v>31</v>
      </c>
      <c r="FN262" s="411">
        <v>34.4</v>
      </c>
      <c r="FO262" s="411">
        <v>32.4</v>
      </c>
      <c r="FP262" s="412" t="s">
        <v>197</v>
      </c>
      <c r="FQ262" s="412" t="s">
        <v>197</v>
      </c>
      <c r="FR262" s="412" t="s">
        <v>197</v>
      </c>
      <c r="FS262" s="411">
        <v>16.2</v>
      </c>
      <c r="FT262" s="411">
        <v>34.299999999999997</v>
      </c>
      <c r="FU262" s="411">
        <v>23</v>
      </c>
      <c r="FV262" s="412" t="s">
        <v>197</v>
      </c>
      <c r="FW262" s="412" t="s">
        <v>197</v>
      </c>
      <c r="FX262" s="412" t="s">
        <v>197</v>
      </c>
      <c r="FY262" s="412" t="s">
        <v>197</v>
      </c>
      <c r="FZ262" s="412" t="s">
        <v>197</v>
      </c>
      <c r="GA262" s="411">
        <v>47.5</v>
      </c>
      <c r="GB262" s="411">
        <v>70</v>
      </c>
      <c r="GC262" s="411">
        <v>65.7</v>
      </c>
      <c r="GD262" s="412" t="s">
        <v>197</v>
      </c>
      <c r="GE262" s="412" t="s">
        <v>197</v>
      </c>
      <c r="GF262" s="412" t="s">
        <v>197</v>
      </c>
      <c r="GG262" s="412" t="s">
        <v>197</v>
      </c>
      <c r="GH262" s="412" t="s">
        <v>197</v>
      </c>
      <c r="GI262" s="412" t="s">
        <v>197</v>
      </c>
      <c r="GJ262" s="412" t="s">
        <v>197</v>
      </c>
      <c r="GK262" s="412" t="s">
        <v>197</v>
      </c>
      <c r="GL262" s="412" t="s">
        <v>197</v>
      </c>
      <c r="GM262" s="412" t="s">
        <v>197</v>
      </c>
      <c r="GN262" s="412" t="s">
        <v>197</v>
      </c>
      <c r="GO262" s="412" t="s">
        <v>197</v>
      </c>
      <c r="GP262" s="412" t="s">
        <v>197</v>
      </c>
      <c r="GQ262" s="412" t="s">
        <v>197</v>
      </c>
      <c r="GR262" s="412" t="s">
        <v>197</v>
      </c>
      <c r="GS262" s="412" t="s">
        <v>197</v>
      </c>
      <c r="GT262" s="412" t="s">
        <v>197</v>
      </c>
      <c r="GU262" s="412" t="s">
        <v>197</v>
      </c>
      <c r="GV262" s="412" t="s">
        <v>197</v>
      </c>
      <c r="GW262" s="412" t="s">
        <v>197</v>
      </c>
      <c r="GX262" s="412" t="s">
        <v>197</v>
      </c>
      <c r="GY262" s="412" t="s">
        <v>197</v>
      </c>
      <c r="GZ262" s="412" t="s">
        <v>197</v>
      </c>
      <c r="HA262" s="412" t="s">
        <v>197</v>
      </c>
      <c r="HB262" s="411">
        <v>36.5</v>
      </c>
      <c r="HC262" s="411">
        <v>116.4</v>
      </c>
      <c r="HD262" s="411">
        <v>92</v>
      </c>
      <c r="HE262" s="412" t="s">
        <v>197</v>
      </c>
      <c r="HF262" s="412" t="s">
        <v>197</v>
      </c>
      <c r="HG262" s="412" t="s">
        <v>197</v>
      </c>
      <c r="HH262" s="412" t="s">
        <v>197</v>
      </c>
      <c r="HI262" s="412" t="s">
        <v>197</v>
      </c>
      <c r="HJ262" s="412" t="s">
        <v>197</v>
      </c>
      <c r="HK262" s="412" t="s">
        <v>197</v>
      </c>
      <c r="HL262" s="412" t="s">
        <v>197</v>
      </c>
      <c r="HM262" s="412" t="s">
        <v>197</v>
      </c>
      <c r="HN262" s="412" t="s">
        <v>197</v>
      </c>
      <c r="HO262" s="412" t="s">
        <v>197</v>
      </c>
      <c r="HP262" s="412" t="s">
        <v>197</v>
      </c>
      <c r="HQ262" s="412" t="s">
        <v>197</v>
      </c>
      <c r="HR262" s="412" t="s">
        <v>197</v>
      </c>
      <c r="HS262" s="412" t="s">
        <v>197</v>
      </c>
      <c r="HT262" s="412" t="s">
        <v>197</v>
      </c>
      <c r="HU262" s="411">
        <v>67.5</v>
      </c>
      <c r="HV262" s="411">
        <v>77.8</v>
      </c>
      <c r="HW262" s="411">
        <v>77.099999999999994</v>
      </c>
      <c r="HX262" s="412" t="s">
        <v>197</v>
      </c>
      <c r="HY262" s="412" t="s">
        <v>197</v>
      </c>
      <c r="HZ262" s="412" t="s">
        <v>197</v>
      </c>
      <c r="IA262" s="412" t="s">
        <v>197</v>
      </c>
      <c r="IB262" s="412" t="s">
        <v>197</v>
      </c>
      <c r="IC262" s="412" t="s">
        <v>197</v>
      </c>
      <c r="ID262" s="412" t="s">
        <v>197</v>
      </c>
      <c r="IE262" s="412" t="s">
        <v>197</v>
      </c>
      <c r="IF262" s="412" t="s">
        <v>197</v>
      </c>
      <c r="IG262" s="412" t="s">
        <v>197</v>
      </c>
      <c r="IH262" s="411">
        <v>16.100000000000001</v>
      </c>
      <c r="II262" s="412" t="s">
        <v>197</v>
      </c>
      <c r="IJ262" s="412" t="s">
        <v>197</v>
      </c>
      <c r="IK262" s="412" t="s">
        <v>197</v>
      </c>
      <c r="IL262" s="412" t="s">
        <v>197</v>
      </c>
      <c r="IM262" s="412" t="s">
        <v>197</v>
      </c>
      <c r="IN262" s="412" t="s">
        <v>197</v>
      </c>
      <c r="IO262" s="412" t="s">
        <v>197</v>
      </c>
      <c r="IP262" s="412" t="s">
        <v>197</v>
      </c>
      <c r="IQ262" s="412" t="s">
        <v>197</v>
      </c>
      <c r="IR262" s="412" t="s">
        <v>197</v>
      </c>
      <c r="IS262" s="412" t="s">
        <v>197</v>
      </c>
      <c r="IT262" s="412" t="s">
        <v>197</v>
      </c>
      <c r="IU262" s="412" t="s">
        <v>197</v>
      </c>
      <c r="IV262" s="412" t="s">
        <v>197</v>
      </c>
      <c r="IW262" s="412" t="s">
        <v>197</v>
      </c>
      <c r="IX262" s="412" t="s">
        <v>197</v>
      </c>
      <c r="IY262" s="412" t="s">
        <v>197</v>
      </c>
      <c r="IZ262" s="412" t="s">
        <v>197</v>
      </c>
      <c r="JA262" s="412" t="s">
        <v>197</v>
      </c>
      <c r="JB262" s="412" t="s">
        <v>197</v>
      </c>
      <c r="JC262" s="412" t="s">
        <v>197</v>
      </c>
      <c r="JD262" s="412" t="s">
        <v>197</v>
      </c>
      <c r="JE262" s="412" t="s">
        <v>197</v>
      </c>
      <c r="JF262" s="49" t="s">
        <v>87</v>
      </c>
      <c r="JG262" s="49" t="s">
        <v>87</v>
      </c>
      <c r="JH262" s="49" t="s">
        <v>87</v>
      </c>
      <c r="JI262" s="49" t="s">
        <v>87</v>
      </c>
      <c r="JJ262" s="49">
        <v>55.3</v>
      </c>
      <c r="JK262" s="49">
        <v>67.900000000000006</v>
      </c>
      <c r="JL262" s="49">
        <v>38.299999999999997</v>
      </c>
      <c r="JM262" s="49">
        <v>20.9</v>
      </c>
      <c r="JN262" s="49">
        <v>27.2</v>
      </c>
      <c r="JO262" s="49" t="s">
        <v>87</v>
      </c>
    </row>
    <row r="263" spans="1:275">
      <c r="A263" s="45"/>
      <c r="B263" s="46" t="s">
        <v>1979</v>
      </c>
      <c r="C263" s="300" t="s">
        <v>1309</v>
      </c>
      <c r="D263" s="46" t="s">
        <v>134</v>
      </c>
      <c r="E263" s="300" t="s">
        <v>33</v>
      </c>
      <c r="F263" s="47" t="s">
        <v>197</v>
      </c>
      <c r="G263" s="47" t="s">
        <v>197</v>
      </c>
      <c r="H263" s="411">
        <v>130.9</v>
      </c>
      <c r="I263" s="411">
        <v>123.4</v>
      </c>
      <c r="J263" s="411">
        <v>115</v>
      </c>
      <c r="K263" s="412" t="s">
        <v>197</v>
      </c>
      <c r="L263" s="411">
        <v>74.5</v>
      </c>
      <c r="M263" s="411">
        <v>78.2</v>
      </c>
      <c r="N263" s="411">
        <v>66.599999999999994</v>
      </c>
      <c r="O263" s="411">
        <v>80</v>
      </c>
      <c r="P263" s="411">
        <v>67.3</v>
      </c>
      <c r="Q263" s="411">
        <v>55.7</v>
      </c>
      <c r="R263" s="411">
        <v>118.5</v>
      </c>
      <c r="S263" s="411">
        <v>84.2</v>
      </c>
      <c r="T263" s="411">
        <v>45</v>
      </c>
      <c r="U263" s="411">
        <v>93.4</v>
      </c>
      <c r="V263" s="412" t="s">
        <v>197</v>
      </c>
      <c r="W263" s="411">
        <v>149.4</v>
      </c>
      <c r="X263" s="411">
        <v>67.3</v>
      </c>
      <c r="Y263" s="411">
        <v>110.2</v>
      </c>
      <c r="Z263" s="411">
        <v>168.7</v>
      </c>
      <c r="AA263" s="411">
        <v>55.1</v>
      </c>
      <c r="AB263" s="411">
        <v>175.9</v>
      </c>
      <c r="AC263" s="411">
        <v>114.5</v>
      </c>
      <c r="AD263" s="412" t="s">
        <v>197</v>
      </c>
      <c r="AE263" s="411">
        <v>132.9</v>
      </c>
      <c r="AF263" s="411">
        <v>103.3</v>
      </c>
      <c r="AG263" s="411">
        <v>110.4</v>
      </c>
      <c r="AH263" s="411">
        <v>99.4</v>
      </c>
      <c r="AI263" s="412" t="s">
        <v>197</v>
      </c>
      <c r="AJ263" s="412" t="s">
        <v>197</v>
      </c>
      <c r="AK263" s="411">
        <v>140.69999999999999</v>
      </c>
      <c r="AL263" s="412" t="s">
        <v>197</v>
      </c>
      <c r="AM263" s="412" t="s">
        <v>197</v>
      </c>
      <c r="AN263" s="412" t="s">
        <v>197</v>
      </c>
      <c r="AO263" s="411">
        <v>24.5</v>
      </c>
      <c r="AP263" s="411">
        <v>24.3</v>
      </c>
      <c r="AQ263" s="411">
        <v>221.2</v>
      </c>
      <c r="AR263" s="411">
        <v>41.5</v>
      </c>
      <c r="AS263" s="412" t="s">
        <v>197</v>
      </c>
      <c r="AT263" s="411">
        <v>127.8</v>
      </c>
      <c r="AU263" s="412" t="s">
        <v>197</v>
      </c>
      <c r="AV263" s="411">
        <v>120.8</v>
      </c>
      <c r="AW263" s="411">
        <v>112.5</v>
      </c>
      <c r="AX263" s="412" t="s">
        <v>197</v>
      </c>
      <c r="AY263" s="412" t="s">
        <v>197</v>
      </c>
      <c r="AZ263" s="411">
        <v>135.6</v>
      </c>
      <c r="BA263" s="411">
        <v>113.3</v>
      </c>
      <c r="BB263" s="411">
        <v>114.3</v>
      </c>
      <c r="BC263" s="411">
        <v>141.69999999999999</v>
      </c>
      <c r="BD263" s="411">
        <v>122.5</v>
      </c>
      <c r="BE263" s="411">
        <v>126.8</v>
      </c>
      <c r="BF263" s="411">
        <v>118.5</v>
      </c>
      <c r="BG263" s="411">
        <v>89.9</v>
      </c>
      <c r="BH263" s="411">
        <v>91.9</v>
      </c>
      <c r="BI263" s="411">
        <v>78.8</v>
      </c>
      <c r="BJ263" s="411">
        <v>116.5</v>
      </c>
      <c r="BK263" s="411">
        <v>97.2</v>
      </c>
      <c r="BL263" s="411">
        <v>13.6</v>
      </c>
      <c r="BM263" s="411">
        <v>11.2</v>
      </c>
      <c r="BN263" s="411">
        <v>11.8</v>
      </c>
      <c r="BO263" s="412" t="s">
        <v>197</v>
      </c>
      <c r="BP263" s="412" t="s">
        <v>197</v>
      </c>
      <c r="BQ263" s="412" t="s">
        <v>197</v>
      </c>
      <c r="BR263" s="411">
        <v>122</v>
      </c>
      <c r="BS263" s="411">
        <v>105.4</v>
      </c>
      <c r="BT263" s="411">
        <v>113.1</v>
      </c>
      <c r="BU263" s="411">
        <v>55.6</v>
      </c>
      <c r="BV263" s="411">
        <v>351.3</v>
      </c>
      <c r="BW263" s="411">
        <v>257.3</v>
      </c>
      <c r="BX263" s="411">
        <v>124.7</v>
      </c>
      <c r="BY263" s="411">
        <v>103.3</v>
      </c>
      <c r="BZ263" s="411">
        <v>117.1</v>
      </c>
      <c r="CA263" s="411">
        <v>237.4</v>
      </c>
      <c r="CB263" s="411">
        <v>147.1</v>
      </c>
      <c r="CC263" s="411">
        <v>182.9</v>
      </c>
      <c r="CD263" s="411">
        <v>60.9</v>
      </c>
      <c r="CE263" s="411">
        <v>25.3</v>
      </c>
      <c r="CF263" s="411">
        <v>42.8</v>
      </c>
      <c r="CG263" s="412" t="s">
        <v>197</v>
      </c>
      <c r="CH263" s="412" t="s">
        <v>197</v>
      </c>
      <c r="CI263" s="412" t="s">
        <v>197</v>
      </c>
      <c r="CJ263" s="411">
        <v>158.5</v>
      </c>
      <c r="CK263" s="411">
        <v>128.4</v>
      </c>
      <c r="CL263" s="411">
        <v>140.9</v>
      </c>
      <c r="CM263" s="412" t="s">
        <v>197</v>
      </c>
      <c r="CN263" s="412" t="s">
        <v>197</v>
      </c>
      <c r="CO263" s="412" t="s">
        <v>197</v>
      </c>
      <c r="CP263" s="412" t="s">
        <v>197</v>
      </c>
      <c r="CQ263" s="412" t="s">
        <v>197</v>
      </c>
      <c r="CR263" s="412" t="s">
        <v>197</v>
      </c>
      <c r="CS263" s="412" t="s">
        <v>197</v>
      </c>
      <c r="CT263" s="412" t="s">
        <v>197</v>
      </c>
      <c r="CU263" s="412" t="s">
        <v>197</v>
      </c>
      <c r="CV263" s="412" t="s">
        <v>197</v>
      </c>
      <c r="CW263" s="411">
        <v>156.1</v>
      </c>
      <c r="CX263" s="411">
        <v>130.69999999999999</v>
      </c>
      <c r="CY263" s="411">
        <v>141.80000000000001</v>
      </c>
      <c r="CZ263" s="411">
        <v>115.4</v>
      </c>
      <c r="DA263" s="411">
        <v>54.3</v>
      </c>
      <c r="DB263" s="411">
        <v>237</v>
      </c>
      <c r="DC263" s="411">
        <v>179.5</v>
      </c>
      <c r="DD263" s="411">
        <v>113</v>
      </c>
      <c r="DE263" s="411">
        <v>80.2</v>
      </c>
      <c r="DF263" s="411">
        <v>100.7</v>
      </c>
      <c r="DG263" s="411">
        <v>243.3</v>
      </c>
      <c r="DH263" s="411">
        <v>156.80000000000001</v>
      </c>
      <c r="DI263" s="411">
        <v>186.9</v>
      </c>
      <c r="DJ263" s="411">
        <v>69.099999999999994</v>
      </c>
      <c r="DK263" s="411">
        <v>25.1</v>
      </c>
      <c r="DL263" s="411">
        <v>45.6</v>
      </c>
      <c r="DM263" s="411">
        <v>158.1</v>
      </c>
      <c r="DN263" s="411">
        <v>121.7</v>
      </c>
      <c r="DO263" s="411">
        <v>135.4</v>
      </c>
      <c r="DP263" s="412" t="s">
        <v>197</v>
      </c>
      <c r="DQ263" s="412" t="s">
        <v>197</v>
      </c>
      <c r="DR263" s="412" t="s">
        <v>197</v>
      </c>
      <c r="DS263" s="412" t="s">
        <v>197</v>
      </c>
      <c r="DT263" s="412" t="s">
        <v>197</v>
      </c>
      <c r="DU263" s="412" t="s">
        <v>197</v>
      </c>
      <c r="DV263" s="411">
        <v>125.7</v>
      </c>
      <c r="DW263" s="411">
        <v>395.4</v>
      </c>
      <c r="DX263" s="411">
        <v>300.89999999999998</v>
      </c>
      <c r="DY263" s="411">
        <v>177.6</v>
      </c>
      <c r="DZ263" s="411">
        <v>147.1</v>
      </c>
      <c r="EA263" s="411">
        <v>164.4</v>
      </c>
      <c r="EB263" s="411">
        <v>283</v>
      </c>
      <c r="EC263" s="411">
        <v>87.1</v>
      </c>
      <c r="ED263" s="411">
        <v>141.9</v>
      </c>
      <c r="EE263" s="412" t="s">
        <v>197</v>
      </c>
      <c r="EF263" s="411">
        <v>267.39999999999998</v>
      </c>
      <c r="EG263" s="411">
        <v>171.2</v>
      </c>
      <c r="EH263" s="411">
        <v>212.1</v>
      </c>
      <c r="EI263" s="412" t="s">
        <v>197</v>
      </c>
      <c r="EJ263" s="412" t="s">
        <v>197</v>
      </c>
      <c r="EK263" s="412" t="s">
        <v>197</v>
      </c>
      <c r="EL263" s="412" t="s">
        <v>197</v>
      </c>
      <c r="EM263" s="412" t="s">
        <v>197</v>
      </c>
      <c r="EN263" s="412" t="s">
        <v>197</v>
      </c>
      <c r="EO263" s="412" t="s">
        <v>197</v>
      </c>
      <c r="EP263" s="412" t="s">
        <v>197</v>
      </c>
      <c r="EQ263" s="412" t="s">
        <v>197</v>
      </c>
      <c r="ER263" s="412" t="s">
        <v>197</v>
      </c>
      <c r="ES263" s="412" t="s">
        <v>197</v>
      </c>
      <c r="ET263" s="411">
        <v>164.5</v>
      </c>
      <c r="EU263" s="412" t="s">
        <v>197</v>
      </c>
      <c r="EV263" s="411">
        <v>106.1</v>
      </c>
      <c r="EW263" s="411">
        <v>70.5</v>
      </c>
      <c r="EX263" s="411">
        <v>81.7</v>
      </c>
      <c r="EY263" s="412" t="s">
        <v>197</v>
      </c>
      <c r="EZ263" s="411">
        <v>154.5</v>
      </c>
      <c r="FA263" s="411">
        <v>96.5</v>
      </c>
      <c r="FB263" s="411">
        <v>119.2</v>
      </c>
      <c r="FC263" s="412" t="s">
        <v>197</v>
      </c>
      <c r="FD263" s="411">
        <v>153</v>
      </c>
      <c r="FE263" s="411">
        <v>104.8</v>
      </c>
      <c r="FF263" s="411">
        <v>125.2</v>
      </c>
      <c r="FG263" s="411">
        <v>15.8</v>
      </c>
      <c r="FH263" s="411">
        <v>19</v>
      </c>
      <c r="FI263" s="411">
        <v>16.8</v>
      </c>
      <c r="FJ263" s="411">
        <v>82.4</v>
      </c>
      <c r="FK263" s="411">
        <v>1.6</v>
      </c>
      <c r="FL263" s="411">
        <v>37.5</v>
      </c>
      <c r="FM263" s="411">
        <v>155.30000000000001</v>
      </c>
      <c r="FN263" s="411">
        <v>123</v>
      </c>
      <c r="FO263" s="411">
        <v>141.69999999999999</v>
      </c>
      <c r="FP263" s="411">
        <v>192.6</v>
      </c>
      <c r="FQ263" s="411">
        <v>101.6</v>
      </c>
      <c r="FR263" s="411">
        <v>133.1</v>
      </c>
      <c r="FS263" s="411">
        <v>139.69999999999999</v>
      </c>
      <c r="FT263" s="411">
        <v>109.1</v>
      </c>
      <c r="FU263" s="411">
        <v>128.19999999999999</v>
      </c>
      <c r="FV263" s="411">
        <v>143.30000000000001</v>
      </c>
      <c r="FW263" s="411">
        <v>67.5</v>
      </c>
      <c r="FX263" s="411">
        <v>121.8</v>
      </c>
      <c r="FY263" s="411">
        <v>98.5</v>
      </c>
      <c r="FZ263" s="411">
        <v>98.7</v>
      </c>
      <c r="GA263" s="411">
        <v>108.5</v>
      </c>
      <c r="GB263" s="411">
        <v>110.2</v>
      </c>
      <c r="GC263" s="411">
        <v>109.9</v>
      </c>
      <c r="GD263" s="412" t="s">
        <v>197</v>
      </c>
      <c r="GE263" s="412" t="s">
        <v>197</v>
      </c>
      <c r="GF263" s="412" t="s">
        <v>197</v>
      </c>
      <c r="GG263" s="411">
        <v>129.1</v>
      </c>
      <c r="GH263" s="411">
        <v>115.3</v>
      </c>
      <c r="GI263" s="411">
        <v>115.4</v>
      </c>
      <c r="GJ263" s="412" t="s">
        <v>197</v>
      </c>
      <c r="GK263" s="412" t="s">
        <v>197</v>
      </c>
      <c r="GL263" s="412" t="s">
        <v>197</v>
      </c>
      <c r="GM263" s="411">
        <v>78</v>
      </c>
      <c r="GN263" s="411">
        <v>51</v>
      </c>
      <c r="GO263" s="411">
        <v>60.8</v>
      </c>
      <c r="GP263" s="411">
        <v>93.2</v>
      </c>
      <c r="GQ263" s="411">
        <v>137.69999999999999</v>
      </c>
      <c r="GR263" s="411">
        <v>121.8</v>
      </c>
      <c r="GS263" s="411">
        <v>152</v>
      </c>
      <c r="GT263" s="411">
        <v>100</v>
      </c>
      <c r="GU263" s="411">
        <v>110.5</v>
      </c>
      <c r="GV263" s="411">
        <v>41.9</v>
      </c>
      <c r="GW263" s="411">
        <v>75.900000000000006</v>
      </c>
      <c r="GX263" s="411">
        <v>62</v>
      </c>
      <c r="GY263" s="411">
        <v>110.5</v>
      </c>
      <c r="GZ263" s="411">
        <v>82</v>
      </c>
      <c r="HA263" s="411">
        <v>96</v>
      </c>
      <c r="HB263" s="411">
        <v>113.1</v>
      </c>
      <c r="HC263" s="411">
        <v>95.7</v>
      </c>
      <c r="HD263" s="411">
        <v>101</v>
      </c>
      <c r="HE263" s="411">
        <v>221.1</v>
      </c>
      <c r="HF263" s="411">
        <v>39.4</v>
      </c>
      <c r="HG263" s="411">
        <v>49.3</v>
      </c>
      <c r="HH263" s="412" t="s">
        <v>197</v>
      </c>
      <c r="HI263" s="412" t="s">
        <v>197</v>
      </c>
      <c r="HJ263" s="412" t="s">
        <v>197</v>
      </c>
      <c r="HK263" s="412" t="s">
        <v>197</v>
      </c>
      <c r="HL263" s="412" t="s">
        <v>197</v>
      </c>
      <c r="HM263" s="412" t="s">
        <v>197</v>
      </c>
      <c r="HN263" s="412" t="s">
        <v>197</v>
      </c>
      <c r="HO263" s="411">
        <v>171.3</v>
      </c>
      <c r="HP263" s="411">
        <v>135.5</v>
      </c>
      <c r="HQ263" s="411">
        <v>153.6</v>
      </c>
      <c r="HR263" s="412" t="s">
        <v>197</v>
      </c>
      <c r="HS263" s="412" t="s">
        <v>197</v>
      </c>
      <c r="HT263" s="412" t="s">
        <v>197</v>
      </c>
      <c r="HU263" s="411">
        <v>92.4</v>
      </c>
      <c r="HV263" s="411">
        <v>88.6</v>
      </c>
      <c r="HW263" s="411">
        <v>88.8</v>
      </c>
      <c r="HX263" s="411">
        <v>203.6</v>
      </c>
      <c r="HY263" s="412" t="s">
        <v>197</v>
      </c>
      <c r="HZ263" s="411">
        <v>62.9</v>
      </c>
      <c r="IA263" s="412" t="s">
        <v>197</v>
      </c>
      <c r="IB263" s="412" t="s">
        <v>197</v>
      </c>
      <c r="IC263" s="412" t="s">
        <v>197</v>
      </c>
      <c r="ID263" s="411">
        <v>94.5</v>
      </c>
      <c r="IE263" s="411">
        <v>131.69999999999999</v>
      </c>
      <c r="IF263" s="412" t="s">
        <v>197</v>
      </c>
      <c r="IG263" s="412" t="s">
        <v>197</v>
      </c>
      <c r="IH263" s="411">
        <v>73.400000000000006</v>
      </c>
      <c r="II263" s="411">
        <v>147.80000000000001</v>
      </c>
      <c r="IJ263" s="411">
        <v>197.1</v>
      </c>
      <c r="IK263" s="412" t="s">
        <v>197</v>
      </c>
      <c r="IL263" s="412" t="s">
        <v>197</v>
      </c>
      <c r="IM263" s="412" t="s">
        <v>197</v>
      </c>
      <c r="IN263" s="412" t="s">
        <v>197</v>
      </c>
      <c r="IO263" s="412" t="s">
        <v>197</v>
      </c>
      <c r="IP263" s="412" t="s">
        <v>197</v>
      </c>
      <c r="IQ263" s="411">
        <v>59.5</v>
      </c>
      <c r="IR263" s="411">
        <v>81.7</v>
      </c>
      <c r="IS263" s="411">
        <v>54.8</v>
      </c>
      <c r="IT263" s="411">
        <v>64.8</v>
      </c>
      <c r="IU263" s="411">
        <v>64.599999999999994</v>
      </c>
      <c r="IV263" s="411">
        <v>24.6</v>
      </c>
      <c r="IW263" s="411">
        <v>33</v>
      </c>
      <c r="IX263" s="412" t="s">
        <v>197</v>
      </c>
      <c r="IY263" s="412" t="s">
        <v>197</v>
      </c>
      <c r="IZ263" s="412" t="s">
        <v>197</v>
      </c>
      <c r="JA263" s="412" t="s">
        <v>197</v>
      </c>
      <c r="JB263" s="412" t="s">
        <v>197</v>
      </c>
      <c r="JC263" s="411">
        <v>88.8</v>
      </c>
      <c r="JD263" s="411">
        <v>61.6</v>
      </c>
      <c r="JE263" s="411">
        <v>67.8</v>
      </c>
      <c r="JF263" s="48">
        <v>100.4</v>
      </c>
      <c r="JG263" s="48">
        <v>16.7</v>
      </c>
      <c r="JH263" s="48">
        <v>6.5</v>
      </c>
      <c r="JI263" s="48">
        <v>87.5</v>
      </c>
      <c r="JJ263" s="48">
        <v>120.9</v>
      </c>
      <c r="JK263" s="48">
        <v>111.7</v>
      </c>
      <c r="JL263" s="48">
        <v>91.8</v>
      </c>
      <c r="JM263" s="48">
        <v>56.4</v>
      </c>
      <c r="JN263" s="48">
        <v>64.5</v>
      </c>
      <c r="JO263" s="48">
        <v>368.7</v>
      </c>
    </row>
    <row r="264" spans="1:275">
      <c r="A264" s="45"/>
      <c r="B264" s="46" t="s">
        <v>1980</v>
      </c>
      <c r="C264" s="300" t="s">
        <v>1307</v>
      </c>
      <c r="D264" s="46" t="s">
        <v>134</v>
      </c>
      <c r="E264" s="300" t="s">
        <v>33</v>
      </c>
      <c r="F264" s="47" t="s">
        <v>197</v>
      </c>
      <c r="G264" s="47" t="s">
        <v>197</v>
      </c>
      <c r="H264" s="411">
        <v>119.8</v>
      </c>
      <c r="I264" s="411">
        <v>115.9</v>
      </c>
      <c r="J264" s="411">
        <v>64.599999999999994</v>
      </c>
      <c r="K264" s="412" t="s">
        <v>197</v>
      </c>
      <c r="L264" s="412" t="s">
        <v>197</v>
      </c>
      <c r="M264" s="412" t="s">
        <v>197</v>
      </c>
      <c r="N264" s="412" t="s">
        <v>197</v>
      </c>
      <c r="O264" s="412" t="s">
        <v>197</v>
      </c>
      <c r="P264" s="412" t="s">
        <v>197</v>
      </c>
      <c r="Q264" s="412" t="s">
        <v>197</v>
      </c>
      <c r="R264" s="412" t="s">
        <v>197</v>
      </c>
      <c r="S264" s="411">
        <v>133</v>
      </c>
      <c r="T264" s="412" t="s">
        <v>197</v>
      </c>
      <c r="U264" s="412" t="s">
        <v>197</v>
      </c>
      <c r="V264" s="412" t="s">
        <v>197</v>
      </c>
      <c r="W264" s="412" t="s">
        <v>197</v>
      </c>
      <c r="X264" s="412" t="s">
        <v>197</v>
      </c>
      <c r="Y264" s="412" t="s">
        <v>197</v>
      </c>
      <c r="Z264" s="412" t="s">
        <v>197</v>
      </c>
      <c r="AA264" s="412" t="s">
        <v>197</v>
      </c>
      <c r="AB264" s="412" t="s">
        <v>197</v>
      </c>
      <c r="AC264" s="412" t="s">
        <v>197</v>
      </c>
      <c r="AD264" s="412" t="s">
        <v>197</v>
      </c>
      <c r="AE264" s="411">
        <v>128.80000000000001</v>
      </c>
      <c r="AF264" s="412" t="s">
        <v>197</v>
      </c>
      <c r="AG264" s="412" t="s">
        <v>197</v>
      </c>
      <c r="AH264" s="412" t="s">
        <v>197</v>
      </c>
      <c r="AI264" s="412" t="s">
        <v>197</v>
      </c>
      <c r="AJ264" s="412" t="s">
        <v>197</v>
      </c>
      <c r="AK264" s="412" t="s">
        <v>197</v>
      </c>
      <c r="AL264" s="412" t="s">
        <v>197</v>
      </c>
      <c r="AM264" s="412" t="s">
        <v>197</v>
      </c>
      <c r="AN264" s="412" t="s">
        <v>197</v>
      </c>
      <c r="AO264" s="412" t="s">
        <v>197</v>
      </c>
      <c r="AP264" s="412" t="s">
        <v>197</v>
      </c>
      <c r="AQ264" s="412" t="s">
        <v>197</v>
      </c>
      <c r="AR264" s="412" t="s">
        <v>197</v>
      </c>
      <c r="AS264" s="412" t="s">
        <v>197</v>
      </c>
      <c r="AT264" s="411">
        <v>102.4</v>
      </c>
      <c r="AU264" s="412" t="s">
        <v>197</v>
      </c>
      <c r="AV264" s="411">
        <v>68.400000000000006</v>
      </c>
      <c r="AW264" s="412" t="s">
        <v>197</v>
      </c>
      <c r="AX264" s="412" t="s">
        <v>197</v>
      </c>
      <c r="AY264" s="412" t="s">
        <v>197</v>
      </c>
      <c r="AZ264" s="411">
        <v>79.900000000000006</v>
      </c>
      <c r="BA264" s="411">
        <v>81.2</v>
      </c>
      <c r="BB264" s="411">
        <v>81.2</v>
      </c>
      <c r="BC264" s="411">
        <v>74.8</v>
      </c>
      <c r="BD264" s="411">
        <v>121.5</v>
      </c>
      <c r="BE264" s="411">
        <v>110.5</v>
      </c>
      <c r="BF264" s="411">
        <v>40.9</v>
      </c>
      <c r="BG264" s="411">
        <v>79.5</v>
      </c>
      <c r="BH264" s="411">
        <v>76.599999999999994</v>
      </c>
      <c r="BI264" s="411">
        <v>139.6</v>
      </c>
      <c r="BJ264" s="411">
        <v>143.5</v>
      </c>
      <c r="BK264" s="411">
        <v>141.5</v>
      </c>
      <c r="BL264" s="412" t="s">
        <v>197</v>
      </c>
      <c r="BM264" s="412" t="s">
        <v>197</v>
      </c>
      <c r="BN264" s="412" t="s">
        <v>197</v>
      </c>
      <c r="BO264" s="412" t="s">
        <v>197</v>
      </c>
      <c r="BP264" s="412" t="s">
        <v>197</v>
      </c>
      <c r="BQ264" s="412" t="s">
        <v>197</v>
      </c>
      <c r="BR264" s="412" t="s">
        <v>197</v>
      </c>
      <c r="BS264" s="412" t="s">
        <v>197</v>
      </c>
      <c r="BT264" s="412" t="s">
        <v>197</v>
      </c>
      <c r="BU264" s="412" t="s">
        <v>197</v>
      </c>
      <c r="BV264" s="412" t="s">
        <v>197</v>
      </c>
      <c r="BW264" s="412" t="s">
        <v>197</v>
      </c>
      <c r="BX264" s="412" t="s">
        <v>197</v>
      </c>
      <c r="BY264" s="412" t="s">
        <v>197</v>
      </c>
      <c r="BZ264" s="412" t="s">
        <v>197</v>
      </c>
      <c r="CA264" s="412" t="s">
        <v>197</v>
      </c>
      <c r="CB264" s="412" t="s">
        <v>197</v>
      </c>
      <c r="CC264" s="412" t="s">
        <v>197</v>
      </c>
      <c r="CD264" s="412" t="s">
        <v>197</v>
      </c>
      <c r="CE264" s="412" t="s">
        <v>197</v>
      </c>
      <c r="CF264" s="412" t="s">
        <v>197</v>
      </c>
      <c r="CG264" s="412" t="s">
        <v>197</v>
      </c>
      <c r="CH264" s="412" t="s">
        <v>197</v>
      </c>
      <c r="CI264" s="412" t="s">
        <v>197</v>
      </c>
      <c r="CJ264" s="412" t="s">
        <v>197</v>
      </c>
      <c r="CK264" s="412" t="s">
        <v>197</v>
      </c>
      <c r="CL264" s="412" t="s">
        <v>197</v>
      </c>
      <c r="CM264" s="412" t="s">
        <v>197</v>
      </c>
      <c r="CN264" s="412" t="s">
        <v>197</v>
      </c>
      <c r="CO264" s="412" t="s">
        <v>197</v>
      </c>
      <c r="CP264" s="412" t="s">
        <v>197</v>
      </c>
      <c r="CQ264" s="412" t="s">
        <v>197</v>
      </c>
      <c r="CR264" s="412" t="s">
        <v>197</v>
      </c>
      <c r="CS264" s="412" t="s">
        <v>197</v>
      </c>
      <c r="CT264" s="412" t="s">
        <v>197</v>
      </c>
      <c r="CU264" s="412" t="s">
        <v>197</v>
      </c>
      <c r="CV264" s="412" t="s">
        <v>197</v>
      </c>
      <c r="CW264" s="412" t="s">
        <v>197</v>
      </c>
      <c r="CX264" s="412" t="s">
        <v>197</v>
      </c>
      <c r="CY264" s="412" t="s">
        <v>197</v>
      </c>
      <c r="CZ264" s="412" t="s">
        <v>197</v>
      </c>
      <c r="DA264" s="412" t="s">
        <v>197</v>
      </c>
      <c r="DB264" s="412" t="s">
        <v>197</v>
      </c>
      <c r="DC264" s="412" t="s">
        <v>197</v>
      </c>
      <c r="DD264" s="412" t="s">
        <v>197</v>
      </c>
      <c r="DE264" s="412" t="s">
        <v>197</v>
      </c>
      <c r="DF264" s="412" t="s">
        <v>197</v>
      </c>
      <c r="DG264" s="412" t="s">
        <v>197</v>
      </c>
      <c r="DH264" s="412" t="s">
        <v>197</v>
      </c>
      <c r="DI264" s="412" t="s">
        <v>197</v>
      </c>
      <c r="DJ264" s="412" t="s">
        <v>197</v>
      </c>
      <c r="DK264" s="412" t="s">
        <v>197</v>
      </c>
      <c r="DL264" s="412" t="s">
        <v>197</v>
      </c>
      <c r="DM264" s="412" t="s">
        <v>197</v>
      </c>
      <c r="DN264" s="412" t="s">
        <v>197</v>
      </c>
      <c r="DO264" s="412" t="s">
        <v>197</v>
      </c>
      <c r="DP264" s="412" t="s">
        <v>197</v>
      </c>
      <c r="DQ264" s="412" t="s">
        <v>197</v>
      </c>
      <c r="DR264" s="412" t="s">
        <v>197</v>
      </c>
      <c r="DS264" s="412" t="s">
        <v>197</v>
      </c>
      <c r="DT264" s="412" t="s">
        <v>197</v>
      </c>
      <c r="DU264" s="412" t="s">
        <v>197</v>
      </c>
      <c r="DV264" s="412" t="s">
        <v>197</v>
      </c>
      <c r="DW264" s="412" t="s">
        <v>197</v>
      </c>
      <c r="DX264" s="412" t="s">
        <v>197</v>
      </c>
      <c r="DY264" s="412" t="s">
        <v>197</v>
      </c>
      <c r="DZ264" s="412" t="s">
        <v>197</v>
      </c>
      <c r="EA264" s="412" t="s">
        <v>197</v>
      </c>
      <c r="EB264" s="412" t="s">
        <v>197</v>
      </c>
      <c r="EC264" s="412" t="s">
        <v>197</v>
      </c>
      <c r="ED264" s="412" t="s">
        <v>197</v>
      </c>
      <c r="EE264" s="412" t="s">
        <v>197</v>
      </c>
      <c r="EF264" s="412" t="s">
        <v>197</v>
      </c>
      <c r="EG264" s="412" t="s">
        <v>197</v>
      </c>
      <c r="EH264" s="412" t="s">
        <v>197</v>
      </c>
      <c r="EI264" s="412" t="s">
        <v>197</v>
      </c>
      <c r="EJ264" s="412" t="s">
        <v>197</v>
      </c>
      <c r="EK264" s="412" t="s">
        <v>197</v>
      </c>
      <c r="EL264" s="412" t="s">
        <v>197</v>
      </c>
      <c r="EM264" s="412" t="s">
        <v>197</v>
      </c>
      <c r="EN264" s="412" t="s">
        <v>197</v>
      </c>
      <c r="EO264" s="412" t="s">
        <v>197</v>
      </c>
      <c r="EP264" s="412" t="s">
        <v>197</v>
      </c>
      <c r="EQ264" s="412" t="s">
        <v>197</v>
      </c>
      <c r="ER264" s="412" t="s">
        <v>197</v>
      </c>
      <c r="ES264" s="412" t="s">
        <v>197</v>
      </c>
      <c r="ET264" s="411">
        <v>79.2</v>
      </c>
      <c r="EU264" s="412" t="s">
        <v>197</v>
      </c>
      <c r="EV264" s="411">
        <v>89.3</v>
      </c>
      <c r="EW264" s="411">
        <v>78.2</v>
      </c>
      <c r="EX264" s="411">
        <v>81.7</v>
      </c>
      <c r="EY264" s="412" t="s">
        <v>197</v>
      </c>
      <c r="EZ264" s="411">
        <v>127.5</v>
      </c>
      <c r="FA264" s="411">
        <v>74.5</v>
      </c>
      <c r="FB264" s="411">
        <v>95.2</v>
      </c>
      <c r="FC264" s="412" t="s">
        <v>197</v>
      </c>
      <c r="FD264" s="411">
        <v>137.69999999999999</v>
      </c>
      <c r="FE264" s="411">
        <v>115.3</v>
      </c>
      <c r="FF264" s="411">
        <v>124.8</v>
      </c>
      <c r="FG264" s="412" t="s">
        <v>197</v>
      </c>
      <c r="FH264" s="412" t="s">
        <v>197</v>
      </c>
      <c r="FI264" s="412" t="s">
        <v>197</v>
      </c>
      <c r="FJ264" s="411">
        <v>19</v>
      </c>
      <c r="FK264" s="411">
        <v>35.299999999999997</v>
      </c>
      <c r="FL264" s="411">
        <v>28.1</v>
      </c>
      <c r="FM264" s="411">
        <v>101</v>
      </c>
      <c r="FN264" s="411">
        <v>78.3</v>
      </c>
      <c r="FO264" s="411">
        <v>91.5</v>
      </c>
      <c r="FP264" s="412" t="s">
        <v>197</v>
      </c>
      <c r="FQ264" s="412" t="s">
        <v>197</v>
      </c>
      <c r="FR264" s="412" t="s">
        <v>197</v>
      </c>
      <c r="FS264" s="411">
        <v>133.30000000000001</v>
      </c>
      <c r="FT264" s="411">
        <v>108.8</v>
      </c>
      <c r="FU264" s="411">
        <v>124.1</v>
      </c>
      <c r="FV264" s="411">
        <v>145.9</v>
      </c>
      <c r="FW264" s="412" t="s">
        <v>197</v>
      </c>
      <c r="FX264" s="411">
        <v>72</v>
      </c>
      <c r="FY264" s="411">
        <v>73.599999999999994</v>
      </c>
      <c r="FZ264" s="411">
        <v>73.599999999999994</v>
      </c>
      <c r="GA264" s="411">
        <v>77.2</v>
      </c>
      <c r="GB264" s="411">
        <v>99.9</v>
      </c>
      <c r="GC264" s="411">
        <v>95.5</v>
      </c>
      <c r="GD264" s="412" t="s">
        <v>197</v>
      </c>
      <c r="GE264" s="412" t="s">
        <v>197</v>
      </c>
      <c r="GF264" s="412" t="s">
        <v>197</v>
      </c>
      <c r="GG264" s="412" t="s">
        <v>197</v>
      </c>
      <c r="GH264" s="412" t="s">
        <v>197</v>
      </c>
      <c r="GI264" s="412" t="s">
        <v>197</v>
      </c>
      <c r="GJ264" s="412" t="s">
        <v>197</v>
      </c>
      <c r="GK264" s="412" t="s">
        <v>197</v>
      </c>
      <c r="GL264" s="412" t="s">
        <v>197</v>
      </c>
      <c r="GM264" s="412" t="s">
        <v>197</v>
      </c>
      <c r="GN264" s="412" t="s">
        <v>197</v>
      </c>
      <c r="GO264" s="412" t="s">
        <v>197</v>
      </c>
      <c r="GP264" s="411">
        <v>46.8</v>
      </c>
      <c r="GQ264" s="411">
        <v>45.1</v>
      </c>
      <c r="GR264" s="411">
        <v>45.7</v>
      </c>
      <c r="GS264" s="411">
        <v>41.4</v>
      </c>
      <c r="GT264" s="411">
        <v>10.5</v>
      </c>
      <c r="GU264" s="411">
        <v>16.8</v>
      </c>
      <c r="GV264" s="412" t="s">
        <v>197</v>
      </c>
      <c r="GW264" s="412" t="s">
        <v>197</v>
      </c>
      <c r="GX264" s="412" t="s">
        <v>197</v>
      </c>
      <c r="GY264" s="411">
        <v>105.6</v>
      </c>
      <c r="GZ264" s="411">
        <v>124.6</v>
      </c>
      <c r="HA264" s="411">
        <v>115.2</v>
      </c>
      <c r="HB264" s="411">
        <v>81.400000000000006</v>
      </c>
      <c r="HC264" s="411">
        <v>147.19999999999999</v>
      </c>
      <c r="HD264" s="411">
        <v>127.2</v>
      </c>
      <c r="HE264" s="412" t="s">
        <v>197</v>
      </c>
      <c r="HF264" s="412" t="s">
        <v>197</v>
      </c>
      <c r="HG264" s="412" t="s">
        <v>197</v>
      </c>
      <c r="HH264" s="412" t="s">
        <v>197</v>
      </c>
      <c r="HI264" s="412" t="s">
        <v>197</v>
      </c>
      <c r="HJ264" s="412" t="s">
        <v>197</v>
      </c>
      <c r="HK264" s="412" t="s">
        <v>197</v>
      </c>
      <c r="HL264" s="412" t="s">
        <v>197</v>
      </c>
      <c r="HM264" s="412" t="s">
        <v>197</v>
      </c>
      <c r="HN264" s="412" t="s">
        <v>197</v>
      </c>
      <c r="HO264" s="412" t="s">
        <v>197</v>
      </c>
      <c r="HP264" s="412" t="s">
        <v>197</v>
      </c>
      <c r="HQ264" s="412" t="s">
        <v>197</v>
      </c>
      <c r="HR264" s="412" t="s">
        <v>197</v>
      </c>
      <c r="HS264" s="412" t="s">
        <v>197</v>
      </c>
      <c r="HT264" s="412" t="s">
        <v>197</v>
      </c>
      <c r="HU264" s="411">
        <v>25.9</v>
      </c>
      <c r="HV264" s="411">
        <v>61.1</v>
      </c>
      <c r="HW264" s="411">
        <v>58.9</v>
      </c>
      <c r="HX264" s="412" t="s">
        <v>197</v>
      </c>
      <c r="HY264" s="412" t="s">
        <v>197</v>
      </c>
      <c r="HZ264" s="412" t="s">
        <v>197</v>
      </c>
      <c r="IA264" s="412" t="s">
        <v>197</v>
      </c>
      <c r="IB264" s="412" t="s">
        <v>197</v>
      </c>
      <c r="IC264" s="412" t="s">
        <v>197</v>
      </c>
      <c r="ID264" s="411">
        <v>6.4</v>
      </c>
      <c r="IE264" s="412" t="s">
        <v>197</v>
      </c>
      <c r="IF264" s="412" t="s">
        <v>197</v>
      </c>
      <c r="IG264" s="412" t="s">
        <v>197</v>
      </c>
      <c r="IH264" s="411">
        <v>36.5</v>
      </c>
      <c r="II264" s="411">
        <v>99.9</v>
      </c>
      <c r="IJ264" s="411">
        <v>82.3</v>
      </c>
      <c r="IK264" s="412" t="s">
        <v>197</v>
      </c>
      <c r="IL264" s="412" t="s">
        <v>197</v>
      </c>
      <c r="IM264" s="412" t="s">
        <v>197</v>
      </c>
      <c r="IN264" s="412" t="s">
        <v>197</v>
      </c>
      <c r="IO264" s="412" t="s">
        <v>197</v>
      </c>
      <c r="IP264" s="412" t="s">
        <v>197</v>
      </c>
      <c r="IQ264" s="412" t="s">
        <v>197</v>
      </c>
      <c r="IR264" s="411">
        <v>9.4</v>
      </c>
      <c r="IS264" s="411">
        <v>16.899999999999999</v>
      </c>
      <c r="IT264" s="411">
        <v>14.1</v>
      </c>
      <c r="IU264" s="412" t="s">
        <v>197</v>
      </c>
      <c r="IV264" s="412" t="s">
        <v>197</v>
      </c>
      <c r="IW264" s="412" t="s">
        <v>197</v>
      </c>
      <c r="IX264" s="412" t="s">
        <v>197</v>
      </c>
      <c r="IY264" s="412" t="s">
        <v>197</v>
      </c>
      <c r="IZ264" s="412" t="s">
        <v>197</v>
      </c>
      <c r="JA264" s="412" t="s">
        <v>197</v>
      </c>
      <c r="JB264" s="412" t="s">
        <v>197</v>
      </c>
      <c r="JC264" s="412" t="s">
        <v>197</v>
      </c>
      <c r="JD264" s="412" t="s">
        <v>197</v>
      </c>
      <c r="JE264" s="412" t="s">
        <v>197</v>
      </c>
      <c r="JF264" s="49" t="s">
        <v>87</v>
      </c>
      <c r="JG264" s="49" t="s">
        <v>87</v>
      </c>
      <c r="JH264" s="49">
        <v>36</v>
      </c>
      <c r="JI264" s="49">
        <v>135.19999999999999</v>
      </c>
      <c r="JJ264" s="49">
        <v>67.599999999999994</v>
      </c>
      <c r="JK264" s="49">
        <v>49.4</v>
      </c>
      <c r="JL264" s="49">
        <v>57.9</v>
      </c>
      <c r="JM264" s="49">
        <v>48.4</v>
      </c>
      <c r="JN264" s="49">
        <v>47.2</v>
      </c>
      <c r="JO264" s="49" t="s">
        <v>87</v>
      </c>
    </row>
    <row r="265" spans="1:275">
      <c r="A265" s="45"/>
      <c r="B265" s="46" t="s">
        <v>1981</v>
      </c>
      <c r="C265" s="300" t="s">
        <v>1313</v>
      </c>
      <c r="D265" s="46" t="s">
        <v>134</v>
      </c>
      <c r="E265" s="300" t="s">
        <v>33</v>
      </c>
      <c r="F265" s="47" t="s">
        <v>197</v>
      </c>
      <c r="G265" s="47" t="s">
        <v>197</v>
      </c>
      <c r="H265" s="411">
        <v>78.8</v>
      </c>
      <c r="I265" s="411">
        <v>74.400000000000006</v>
      </c>
      <c r="J265" s="411">
        <v>95.3</v>
      </c>
      <c r="K265" s="412" t="s">
        <v>197</v>
      </c>
      <c r="L265" s="412" t="s">
        <v>197</v>
      </c>
      <c r="M265" s="412" t="s">
        <v>197</v>
      </c>
      <c r="N265" s="412" t="s">
        <v>197</v>
      </c>
      <c r="O265" s="412" t="s">
        <v>197</v>
      </c>
      <c r="P265" s="412" t="s">
        <v>197</v>
      </c>
      <c r="Q265" s="412" t="s">
        <v>197</v>
      </c>
      <c r="R265" s="412" t="s">
        <v>197</v>
      </c>
      <c r="S265" s="412" t="s">
        <v>197</v>
      </c>
      <c r="T265" s="412" t="s">
        <v>197</v>
      </c>
      <c r="U265" s="412" t="s">
        <v>197</v>
      </c>
      <c r="V265" s="412" t="s">
        <v>197</v>
      </c>
      <c r="W265" s="412" t="s">
        <v>197</v>
      </c>
      <c r="X265" s="412" t="s">
        <v>197</v>
      </c>
      <c r="Y265" s="412" t="s">
        <v>197</v>
      </c>
      <c r="Z265" s="412" t="s">
        <v>197</v>
      </c>
      <c r="AA265" s="412" t="s">
        <v>197</v>
      </c>
      <c r="AB265" s="412" t="s">
        <v>197</v>
      </c>
      <c r="AC265" s="412" t="s">
        <v>197</v>
      </c>
      <c r="AD265" s="412" t="s">
        <v>197</v>
      </c>
      <c r="AE265" s="412" t="s">
        <v>197</v>
      </c>
      <c r="AF265" s="412" t="s">
        <v>197</v>
      </c>
      <c r="AG265" s="412" t="s">
        <v>197</v>
      </c>
      <c r="AH265" s="412" t="s">
        <v>197</v>
      </c>
      <c r="AI265" s="412" t="s">
        <v>197</v>
      </c>
      <c r="AJ265" s="412" t="s">
        <v>197</v>
      </c>
      <c r="AK265" s="412" t="s">
        <v>197</v>
      </c>
      <c r="AL265" s="412" t="s">
        <v>197</v>
      </c>
      <c r="AM265" s="412" t="s">
        <v>197</v>
      </c>
      <c r="AN265" s="412" t="s">
        <v>197</v>
      </c>
      <c r="AO265" s="412" t="s">
        <v>197</v>
      </c>
      <c r="AP265" s="412" t="s">
        <v>197</v>
      </c>
      <c r="AQ265" s="412" t="s">
        <v>197</v>
      </c>
      <c r="AR265" s="412" t="s">
        <v>197</v>
      </c>
      <c r="AS265" s="412" t="s">
        <v>197</v>
      </c>
      <c r="AT265" s="412" t="s">
        <v>197</v>
      </c>
      <c r="AU265" s="412" t="s">
        <v>197</v>
      </c>
      <c r="AV265" s="412" t="s">
        <v>197</v>
      </c>
      <c r="AW265" s="411">
        <v>987</v>
      </c>
      <c r="AX265" s="412" t="s">
        <v>197</v>
      </c>
      <c r="AY265" s="412" t="s">
        <v>197</v>
      </c>
      <c r="AZ265" s="411">
        <v>56.5</v>
      </c>
      <c r="BA265" s="411">
        <v>63.5</v>
      </c>
      <c r="BB265" s="411">
        <v>63.1</v>
      </c>
      <c r="BC265" s="411">
        <v>44.7</v>
      </c>
      <c r="BD265" s="411">
        <v>42.5</v>
      </c>
      <c r="BE265" s="411">
        <v>43</v>
      </c>
      <c r="BF265" s="411">
        <v>38.9</v>
      </c>
      <c r="BG265" s="411">
        <v>41.6</v>
      </c>
      <c r="BH265" s="411">
        <v>41.4</v>
      </c>
      <c r="BI265" s="412" t="s">
        <v>197</v>
      </c>
      <c r="BJ265" s="412" t="s">
        <v>197</v>
      </c>
      <c r="BK265" s="412" t="s">
        <v>197</v>
      </c>
      <c r="BL265" s="412" t="s">
        <v>197</v>
      </c>
      <c r="BM265" s="412" t="s">
        <v>197</v>
      </c>
      <c r="BN265" s="412" t="s">
        <v>197</v>
      </c>
      <c r="BO265" s="412" t="s">
        <v>197</v>
      </c>
      <c r="BP265" s="412" t="s">
        <v>197</v>
      </c>
      <c r="BQ265" s="412" t="s">
        <v>197</v>
      </c>
      <c r="BR265" s="412" t="s">
        <v>197</v>
      </c>
      <c r="BS265" s="412" t="s">
        <v>197</v>
      </c>
      <c r="BT265" s="412" t="s">
        <v>197</v>
      </c>
      <c r="BU265" s="412" t="s">
        <v>197</v>
      </c>
      <c r="BV265" s="412" t="s">
        <v>197</v>
      </c>
      <c r="BW265" s="412" t="s">
        <v>197</v>
      </c>
      <c r="BX265" s="412" t="s">
        <v>197</v>
      </c>
      <c r="BY265" s="412" t="s">
        <v>197</v>
      </c>
      <c r="BZ265" s="412" t="s">
        <v>197</v>
      </c>
      <c r="CA265" s="412" t="s">
        <v>197</v>
      </c>
      <c r="CB265" s="412" t="s">
        <v>197</v>
      </c>
      <c r="CC265" s="412" t="s">
        <v>197</v>
      </c>
      <c r="CD265" s="412" t="s">
        <v>197</v>
      </c>
      <c r="CE265" s="412" t="s">
        <v>197</v>
      </c>
      <c r="CF265" s="412" t="s">
        <v>197</v>
      </c>
      <c r="CG265" s="412" t="s">
        <v>197</v>
      </c>
      <c r="CH265" s="412" t="s">
        <v>197</v>
      </c>
      <c r="CI265" s="412" t="s">
        <v>197</v>
      </c>
      <c r="CJ265" s="412" t="s">
        <v>197</v>
      </c>
      <c r="CK265" s="412" t="s">
        <v>197</v>
      </c>
      <c r="CL265" s="412" t="s">
        <v>197</v>
      </c>
      <c r="CM265" s="412" t="s">
        <v>197</v>
      </c>
      <c r="CN265" s="412" t="s">
        <v>197</v>
      </c>
      <c r="CO265" s="412" t="s">
        <v>197</v>
      </c>
      <c r="CP265" s="412" t="s">
        <v>197</v>
      </c>
      <c r="CQ265" s="412" t="s">
        <v>197</v>
      </c>
      <c r="CR265" s="412" t="s">
        <v>197</v>
      </c>
      <c r="CS265" s="412" t="s">
        <v>197</v>
      </c>
      <c r="CT265" s="412" t="s">
        <v>197</v>
      </c>
      <c r="CU265" s="412" t="s">
        <v>197</v>
      </c>
      <c r="CV265" s="412" t="s">
        <v>197</v>
      </c>
      <c r="CW265" s="412" t="s">
        <v>197</v>
      </c>
      <c r="CX265" s="412" t="s">
        <v>197</v>
      </c>
      <c r="CY265" s="412" t="s">
        <v>197</v>
      </c>
      <c r="CZ265" s="412" t="s">
        <v>197</v>
      </c>
      <c r="DA265" s="412" t="s">
        <v>197</v>
      </c>
      <c r="DB265" s="412" t="s">
        <v>197</v>
      </c>
      <c r="DC265" s="412" t="s">
        <v>197</v>
      </c>
      <c r="DD265" s="412" t="s">
        <v>197</v>
      </c>
      <c r="DE265" s="412" t="s">
        <v>197</v>
      </c>
      <c r="DF265" s="412" t="s">
        <v>197</v>
      </c>
      <c r="DG265" s="412" t="s">
        <v>197</v>
      </c>
      <c r="DH265" s="412" t="s">
        <v>197</v>
      </c>
      <c r="DI265" s="412" t="s">
        <v>197</v>
      </c>
      <c r="DJ265" s="412" t="s">
        <v>197</v>
      </c>
      <c r="DK265" s="412" t="s">
        <v>197</v>
      </c>
      <c r="DL265" s="412" t="s">
        <v>197</v>
      </c>
      <c r="DM265" s="412" t="s">
        <v>197</v>
      </c>
      <c r="DN265" s="412" t="s">
        <v>197</v>
      </c>
      <c r="DO265" s="412" t="s">
        <v>197</v>
      </c>
      <c r="DP265" s="412" t="s">
        <v>197</v>
      </c>
      <c r="DQ265" s="412" t="s">
        <v>197</v>
      </c>
      <c r="DR265" s="412" t="s">
        <v>197</v>
      </c>
      <c r="DS265" s="412" t="s">
        <v>197</v>
      </c>
      <c r="DT265" s="412" t="s">
        <v>197</v>
      </c>
      <c r="DU265" s="412" t="s">
        <v>197</v>
      </c>
      <c r="DV265" s="412" t="s">
        <v>197</v>
      </c>
      <c r="DW265" s="412" t="s">
        <v>197</v>
      </c>
      <c r="DX265" s="412" t="s">
        <v>197</v>
      </c>
      <c r="DY265" s="412" t="s">
        <v>197</v>
      </c>
      <c r="DZ265" s="412" t="s">
        <v>197</v>
      </c>
      <c r="EA265" s="412" t="s">
        <v>197</v>
      </c>
      <c r="EB265" s="412" t="s">
        <v>197</v>
      </c>
      <c r="EC265" s="412" t="s">
        <v>197</v>
      </c>
      <c r="ED265" s="412" t="s">
        <v>197</v>
      </c>
      <c r="EE265" s="412" t="s">
        <v>197</v>
      </c>
      <c r="EF265" s="412" t="s">
        <v>197</v>
      </c>
      <c r="EG265" s="412" t="s">
        <v>197</v>
      </c>
      <c r="EH265" s="412" t="s">
        <v>197</v>
      </c>
      <c r="EI265" s="412" t="s">
        <v>197</v>
      </c>
      <c r="EJ265" s="412" t="s">
        <v>197</v>
      </c>
      <c r="EK265" s="412" t="s">
        <v>197</v>
      </c>
      <c r="EL265" s="412" t="s">
        <v>197</v>
      </c>
      <c r="EM265" s="412" t="s">
        <v>197</v>
      </c>
      <c r="EN265" s="412" t="s">
        <v>197</v>
      </c>
      <c r="EO265" s="412" t="s">
        <v>197</v>
      </c>
      <c r="EP265" s="412" t="s">
        <v>197</v>
      </c>
      <c r="EQ265" s="412" t="s">
        <v>197</v>
      </c>
      <c r="ER265" s="412" t="s">
        <v>197</v>
      </c>
      <c r="ES265" s="412" t="s">
        <v>197</v>
      </c>
      <c r="ET265" s="412" t="s">
        <v>197</v>
      </c>
      <c r="EU265" s="412" t="s">
        <v>197</v>
      </c>
      <c r="EV265" s="411">
        <v>37.299999999999997</v>
      </c>
      <c r="EW265" s="411">
        <v>36.4</v>
      </c>
      <c r="EX265" s="411">
        <v>36.700000000000003</v>
      </c>
      <c r="EY265" s="412" t="s">
        <v>197</v>
      </c>
      <c r="EZ265" s="411">
        <v>7.6</v>
      </c>
      <c r="FA265" s="411">
        <v>22.7</v>
      </c>
      <c r="FB265" s="411">
        <v>16.899999999999999</v>
      </c>
      <c r="FC265" s="412" t="s">
        <v>197</v>
      </c>
      <c r="FD265" s="411">
        <v>9.6999999999999993</v>
      </c>
      <c r="FE265" s="411">
        <v>25.3</v>
      </c>
      <c r="FF265" s="411">
        <v>18.7</v>
      </c>
      <c r="FG265" s="412" t="s">
        <v>197</v>
      </c>
      <c r="FH265" s="412" t="s">
        <v>197</v>
      </c>
      <c r="FI265" s="412" t="s">
        <v>197</v>
      </c>
      <c r="FJ265" s="412" t="s">
        <v>197</v>
      </c>
      <c r="FK265" s="412" t="s">
        <v>197</v>
      </c>
      <c r="FL265" s="412" t="s">
        <v>197</v>
      </c>
      <c r="FM265" s="411">
        <v>14.6</v>
      </c>
      <c r="FN265" s="411">
        <v>27.5</v>
      </c>
      <c r="FO265" s="411">
        <v>20</v>
      </c>
      <c r="FP265" s="412" t="s">
        <v>197</v>
      </c>
      <c r="FQ265" s="412" t="s">
        <v>197</v>
      </c>
      <c r="FR265" s="412" t="s">
        <v>197</v>
      </c>
      <c r="FS265" s="412" t="s">
        <v>197</v>
      </c>
      <c r="FT265" s="412" t="s">
        <v>197</v>
      </c>
      <c r="FU265" s="412" t="s">
        <v>197</v>
      </c>
      <c r="FV265" s="412" t="s">
        <v>197</v>
      </c>
      <c r="FW265" s="412" t="s">
        <v>197</v>
      </c>
      <c r="FX265" s="411">
        <v>78.7</v>
      </c>
      <c r="FY265" s="411">
        <v>99.9</v>
      </c>
      <c r="FZ265" s="411">
        <v>99.7</v>
      </c>
      <c r="GA265" s="411">
        <v>28.7</v>
      </c>
      <c r="GB265" s="411">
        <v>74.8</v>
      </c>
      <c r="GC265" s="411">
        <v>65.7</v>
      </c>
      <c r="GD265" s="412" t="s">
        <v>197</v>
      </c>
      <c r="GE265" s="412" t="s">
        <v>197</v>
      </c>
      <c r="GF265" s="412" t="s">
        <v>197</v>
      </c>
      <c r="GG265" s="411">
        <v>183.5</v>
      </c>
      <c r="GH265" s="411">
        <v>203.2</v>
      </c>
      <c r="GI265" s="411">
        <v>203</v>
      </c>
      <c r="GJ265" s="412" t="s">
        <v>197</v>
      </c>
      <c r="GK265" s="412" t="s">
        <v>197</v>
      </c>
      <c r="GL265" s="412" t="s">
        <v>197</v>
      </c>
      <c r="GM265" s="412" t="s">
        <v>197</v>
      </c>
      <c r="GN265" s="412" t="s">
        <v>197</v>
      </c>
      <c r="GO265" s="412" t="s">
        <v>197</v>
      </c>
      <c r="GP265" s="412" t="s">
        <v>197</v>
      </c>
      <c r="GQ265" s="412" t="s">
        <v>197</v>
      </c>
      <c r="GR265" s="412" t="s">
        <v>197</v>
      </c>
      <c r="GS265" s="412" t="s">
        <v>197</v>
      </c>
      <c r="GT265" s="412" t="s">
        <v>197</v>
      </c>
      <c r="GU265" s="412" t="s">
        <v>197</v>
      </c>
      <c r="GV265" s="412" t="s">
        <v>197</v>
      </c>
      <c r="GW265" s="412" t="s">
        <v>197</v>
      </c>
      <c r="GX265" s="412" t="s">
        <v>197</v>
      </c>
      <c r="GY265" s="412" t="s">
        <v>197</v>
      </c>
      <c r="GZ265" s="412" t="s">
        <v>197</v>
      </c>
      <c r="HA265" s="412" t="s">
        <v>197</v>
      </c>
      <c r="HB265" s="412" t="s">
        <v>197</v>
      </c>
      <c r="HC265" s="412" t="s">
        <v>197</v>
      </c>
      <c r="HD265" s="412" t="s">
        <v>197</v>
      </c>
      <c r="HE265" s="412" t="s">
        <v>197</v>
      </c>
      <c r="HF265" s="412" t="s">
        <v>197</v>
      </c>
      <c r="HG265" s="412" t="s">
        <v>197</v>
      </c>
      <c r="HH265" s="412" t="s">
        <v>197</v>
      </c>
      <c r="HI265" s="412" t="s">
        <v>197</v>
      </c>
      <c r="HJ265" s="412" t="s">
        <v>197</v>
      </c>
      <c r="HK265" s="412" t="s">
        <v>197</v>
      </c>
      <c r="HL265" s="412" t="s">
        <v>197</v>
      </c>
      <c r="HM265" s="412" t="s">
        <v>197</v>
      </c>
      <c r="HN265" s="412" t="s">
        <v>197</v>
      </c>
      <c r="HO265" s="412" t="s">
        <v>197</v>
      </c>
      <c r="HP265" s="412" t="s">
        <v>197</v>
      </c>
      <c r="HQ265" s="412" t="s">
        <v>197</v>
      </c>
      <c r="HR265" s="412" t="s">
        <v>197</v>
      </c>
      <c r="HS265" s="412" t="s">
        <v>197</v>
      </c>
      <c r="HT265" s="412" t="s">
        <v>197</v>
      </c>
      <c r="HU265" s="411">
        <v>197.1</v>
      </c>
      <c r="HV265" s="411">
        <v>90</v>
      </c>
      <c r="HW265" s="411">
        <v>96.9</v>
      </c>
      <c r="HX265" s="412" t="s">
        <v>197</v>
      </c>
      <c r="HY265" s="412" t="s">
        <v>197</v>
      </c>
      <c r="HZ265" s="412" t="s">
        <v>197</v>
      </c>
      <c r="IA265" s="412" t="s">
        <v>197</v>
      </c>
      <c r="IB265" s="412" t="s">
        <v>197</v>
      </c>
      <c r="IC265" s="412" t="s">
        <v>197</v>
      </c>
      <c r="ID265" s="411">
        <v>39.6</v>
      </c>
      <c r="IE265" s="412" t="s">
        <v>197</v>
      </c>
      <c r="IF265" s="412" t="s">
        <v>197</v>
      </c>
      <c r="IG265" s="412" t="s">
        <v>197</v>
      </c>
      <c r="IH265" s="411">
        <v>20.2</v>
      </c>
      <c r="II265" s="412" t="s">
        <v>197</v>
      </c>
      <c r="IJ265" s="412" t="s">
        <v>197</v>
      </c>
      <c r="IK265" s="412" t="s">
        <v>197</v>
      </c>
      <c r="IL265" s="412" t="s">
        <v>197</v>
      </c>
      <c r="IM265" s="412" t="s">
        <v>197</v>
      </c>
      <c r="IN265" s="412" t="s">
        <v>197</v>
      </c>
      <c r="IO265" s="412" t="s">
        <v>197</v>
      </c>
      <c r="IP265" s="412" t="s">
        <v>197</v>
      </c>
      <c r="IQ265" s="412" t="s">
        <v>197</v>
      </c>
      <c r="IR265" s="411">
        <v>45.4</v>
      </c>
      <c r="IS265" s="411">
        <v>34</v>
      </c>
      <c r="IT265" s="411">
        <v>38.299999999999997</v>
      </c>
      <c r="IU265" s="412" t="s">
        <v>197</v>
      </c>
      <c r="IV265" s="412" t="s">
        <v>197</v>
      </c>
      <c r="IW265" s="412" t="s">
        <v>197</v>
      </c>
      <c r="IX265" s="412" t="s">
        <v>197</v>
      </c>
      <c r="IY265" s="412" t="s">
        <v>197</v>
      </c>
      <c r="IZ265" s="412" t="s">
        <v>197</v>
      </c>
      <c r="JA265" s="412" t="s">
        <v>197</v>
      </c>
      <c r="JB265" s="412" t="s">
        <v>197</v>
      </c>
      <c r="JC265" s="412" t="s">
        <v>197</v>
      </c>
      <c r="JD265" s="412" t="s">
        <v>197</v>
      </c>
      <c r="JE265" s="412" t="s">
        <v>197</v>
      </c>
      <c r="JF265" s="49" t="s">
        <v>87</v>
      </c>
      <c r="JG265" s="49" t="s">
        <v>87</v>
      </c>
      <c r="JH265" s="49" t="s">
        <v>87</v>
      </c>
      <c r="JI265" s="49">
        <v>28.1</v>
      </c>
      <c r="JJ265" s="49">
        <v>65.099999999999994</v>
      </c>
      <c r="JK265" s="49">
        <v>89.2</v>
      </c>
      <c r="JL265" s="49">
        <v>50.6</v>
      </c>
      <c r="JM265" s="49">
        <v>33.299999999999997</v>
      </c>
      <c r="JN265" s="49">
        <v>10.1</v>
      </c>
      <c r="JO265" s="49" t="s">
        <v>87</v>
      </c>
    </row>
    <row r="266" spans="1:275">
      <c r="A266" s="45"/>
      <c r="B266" s="46" t="s">
        <v>1982</v>
      </c>
      <c r="C266" s="300" t="s">
        <v>1474</v>
      </c>
      <c r="D266" s="46" t="s">
        <v>135</v>
      </c>
      <c r="E266" s="300" t="s">
        <v>34</v>
      </c>
      <c r="F266" s="47" t="s">
        <v>197</v>
      </c>
      <c r="G266" s="47" t="s">
        <v>197</v>
      </c>
      <c r="H266" s="411">
        <v>123.4</v>
      </c>
      <c r="I266" s="411">
        <v>106.6</v>
      </c>
      <c r="J266" s="411">
        <v>124.3</v>
      </c>
      <c r="K266" s="412" t="s">
        <v>197</v>
      </c>
      <c r="L266" s="412" t="s">
        <v>197</v>
      </c>
      <c r="M266" s="412" t="s">
        <v>197</v>
      </c>
      <c r="N266" s="412" t="s">
        <v>197</v>
      </c>
      <c r="O266" s="412" t="s">
        <v>197</v>
      </c>
      <c r="P266" s="412" t="s">
        <v>197</v>
      </c>
      <c r="Q266" s="412" t="s">
        <v>197</v>
      </c>
      <c r="R266" s="412" t="s">
        <v>197</v>
      </c>
      <c r="S266" s="412" t="s">
        <v>197</v>
      </c>
      <c r="T266" s="412" t="s">
        <v>197</v>
      </c>
      <c r="U266" s="412" t="s">
        <v>197</v>
      </c>
      <c r="V266" s="412" t="s">
        <v>197</v>
      </c>
      <c r="W266" s="412" t="s">
        <v>197</v>
      </c>
      <c r="X266" s="412" t="s">
        <v>197</v>
      </c>
      <c r="Y266" s="412" t="s">
        <v>197</v>
      </c>
      <c r="Z266" s="412" t="s">
        <v>197</v>
      </c>
      <c r="AA266" s="412" t="s">
        <v>197</v>
      </c>
      <c r="AB266" s="412" t="s">
        <v>197</v>
      </c>
      <c r="AC266" s="412" t="s">
        <v>197</v>
      </c>
      <c r="AD266" s="412" t="s">
        <v>197</v>
      </c>
      <c r="AE266" s="412" t="s">
        <v>197</v>
      </c>
      <c r="AF266" s="412" t="s">
        <v>197</v>
      </c>
      <c r="AG266" s="412" t="s">
        <v>197</v>
      </c>
      <c r="AH266" s="412" t="s">
        <v>197</v>
      </c>
      <c r="AI266" s="412" t="s">
        <v>197</v>
      </c>
      <c r="AJ266" s="412" t="s">
        <v>197</v>
      </c>
      <c r="AK266" s="412" t="s">
        <v>197</v>
      </c>
      <c r="AL266" s="412" t="s">
        <v>197</v>
      </c>
      <c r="AM266" s="412" t="s">
        <v>197</v>
      </c>
      <c r="AN266" s="412" t="s">
        <v>197</v>
      </c>
      <c r="AO266" s="412" t="s">
        <v>197</v>
      </c>
      <c r="AP266" s="412" t="s">
        <v>197</v>
      </c>
      <c r="AQ266" s="412" t="s">
        <v>197</v>
      </c>
      <c r="AR266" s="412" t="s">
        <v>197</v>
      </c>
      <c r="AS266" s="412" t="s">
        <v>197</v>
      </c>
      <c r="AT266" s="412" t="s">
        <v>197</v>
      </c>
      <c r="AU266" s="412" t="s">
        <v>197</v>
      </c>
      <c r="AV266" s="412" t="s">
        <v>197</v>
      </c>
      <c r="AW266" s="412" t="s">
        <v>197</v>
      </c>
      <c r="AX266" s="412" t="s">
        <v>197</v>
      </c>
      <c r="AY266" s="412" t="s">
        <v>197</v>
      </c>
      <c r="AZ266" s="411">
        <v>63.2</v>
      </c>
      <c r="BA266" s="411">
        <v>50.4</v>
      </c>
      <c r="BB266" s="411">
        <v>51</v>
      </c>
      <c r="BC266" s="411">
        <v>52.8</v>
      </c>
      <c r="BD266" s="411">
        <v>24.8</v>
      </c>
      <c r="BE266" s="411">
        <v>31.6</v>
      </c>
      <c r="BF266" s="411">
        <v>57.4</v>
      </c>
      <c r="BG266" s="411">
        <v>14</v>
      </c>
      <c r="BH266" s="411">
        <v>17.3</v>
      </c>
      <c r="BI266" s="412" t="s">
        <v>197</v>
      </c>
      <c r="BJ266" s="412" t="s">
        <v>197</v>
      </c>
      <c r="BK266" s="412" t="s">
        <v>197</v>
      </c>
      <c r="BL266" s="412" t="s">
        <v>197</v>
      </c>
      <c r="BM266" s="412" t="s">
        <v>197</v>
      </c>
      <c r="BN266" s="412" t="s">
        <v>197</v>
      </c>
      <c r="BO266" s="412" t="s">
        <v>197</v>
      </c>
      <c r="BP266" s="412" t="s">
        <v>197</v>
      </c>
      <c r="BQ266" s="412" t="s">
        <v>197</v>
      </c>
      <c r="BR266" s="412" t="s">
        <v>197</v>
      </c>
      <c r="BS266" s="412" t="s">
        <v>197</v>
      </c>
      <c r="BT266" s="412" t="s">
        <v>197</v>
      </c>
      <c r="BU266" s="412" t="s">
        <v>197</v>
      </c>
      <c r="BV266" s="412" t="s">
        <v>197</v>
      </c>
      <c r="BW266" s="412" t="s">
        <v>197</v>
      </c>
      <c r="BX266" s="412" t="s">
        <v>197</v>
      </c>
      <c r="BY266" s="412" t="s">
        <v>197</v>
      </c>
      <c r="BZ266" s="412" t="s">
        <v>197</v>
      </c>
      <c r="CA266" s="412" t="s">
        <v>197</v>
      </c>
      <c r="CB266" s="412" t="s">
        <v>197</v>
      </c>
      <c r="CC266" s="412" t="s">
        <v>197</v>
      </c>
      <c r="CD266" s="412" t="s">
        <v>197</v>
      </c>
      <c r="CE266" s="412" t="s">
        <v>197</v>
      </c>
      <c r="CF266" s="412" t="s">
        <v>197</v>
      </c>
      <c r="CG266" s="412" t="s">
        <v>197</v>
      </c>
      <c r="CH266" s="412" t="s">
        <v>197</v>
      </c>
      <c r="CI266" s="412" t="s">
        <v>197</v>
      </c>
      <c r="CJ266" s="412" t="s">
        <v>197</v>
      </c>
      <c r="CK266" s="412" t="s">
        <v>197</v>
      </c>
      <c r="CL266" s="412" t="s">
        <v>197</v>
      </c>
      <c r="CM266" s="412" t="s">
        <v>197</v>
      </c>
      <c r="CN266" s="412" t="s">
        <v>197</v>
      </c>
      <c r="CO266" s="412" t="s">
        <v>197</v>
      </c>
      <c r="CP266" s="412" t="s">
        <v>197</v>
      </c>
      <c r="CQ266" s="412" t="s">
        <v>197</v>
      </c>
      <c r="CR266" s="412" t="s">
        <v>197</v>
      </c>
      <c r="CS266" s="412" t="s">
        <v>197</v>
      </c>
      <c r="CT266" s="412" t="s">
        <v>197</v>
      </c>
      <c r="CU266" s="412" t="s">
        <v>197</v>
      </c>
      <c r="CV266" s="412" t="s">
        <v>197</v>
      </c>
      <c r="CW266" s="412" t="s">
        <v>197</v>
      </c>
      <c r="CX266" s="412" t="s">
        <v>197</v>
      </c>
      <c r="CY266" s="412" t="s">
        <v>197</v>
      </c>
      <c r="CZ266" s="412" t="s">
        <v>197</v>
      </c>
      <c r="DA266" s="412" t="s">
        <v>197</v>
      </c>
      <c r="DB266" s="412" t="s">
        <v>197</v>
      </c>
      <c r="DC266" s="412" t="s">
        <v>197</v>
      </c>
      <c r="DD266" s="412" t="s">
        <v>197</v>
      </c>
      <c r="DE266" s="412" t="s">
        <v>197</v>
      </c>
      <c r="DF266" s="412" t="s">
        <v>197</v>
      </c>
      <c r="DG266" s="412" t="s">
        <v>197</v>
      </c>
      <c r="DH266" s="412" t="s">
        <v>197</v>
      </c>
      <c r="DI266" s="412" t="s">
        <v>197</v>
      </c>
      <c r="DJ266" s="412" t="s">
        <v>197</v>
      </c>
      <c r="DK266" s="412" t="s">
        <v>197</v>
      </c>
      <c r="DL266" s="412" t="s">
        <v>197</v>
      </c>
      <c r="DM266" s="412" t="s">
        <v>197</v>
      </c>
      <c r="DN266" s="412" t="s">
        <v>197</v>
      </c>
      <c r="DO266" s="412" t="s">
        <v>197</v>
      </c>
      <c r="DP266" s="412" t="s">
        <v>197</v>
      </c>
      <c r="DQ266" s="412" t="s">
        <v>197</v>
      </c>
      <c r="DR266" s="412" t="s">
        <v>197</v>
      </c>
      <c r="DS266" s="412" t="s">
        <v>197</v>
      </c>
      <c r="DT266" s="412" t="s">
        <v>197</v>
      </c>
      <c r="DU266" s="412" t="s">
        <v>197</v>
      </c>
      <c r="DV266" s="412" t="s">
        <v>197</v>
      </c>
      <c r="DW266" s="412" t="s">
        <v>197</v>
      </c>
      <c r="DX266" s="412" t="s">
        <v>197</v>
      </c>
      <c r="DY266" s="412" t="s">
        <v>197</v>
      </c>
      <c r="DZ266" s="412" t="s">
        <v>197</v>
      </c>
      <c r="EA266" s="412" t="s">
        <v>197</v>
      </c>
      <c r="EB266" s="412" t="s">
        <v>197</v>
      </c>
      <c r="EC266" s="412" t="s">
        <v>197</v>
      </c>
      <c r="ED266" s="412" t="s">
        <v>197</v>
      </c>
      <c r="EE266" s="412" t="s">
        <v>197</v>
      </c>
      <c r="EF266" s="412" t="s">
        <v>197</v>
      </c>
      <c r="EG266" s="412" t="s">
        <v>197</v>
      </c>
      <c r="EH266" s="412" t="s">
        <v>197</v>
      </c>
      <c r="EI266" s="412" t="s">
        <v>197</v>
      </c>
      <c r="EJ266" s="412" t="s">
        <v>197</v>
      </c>
      <c r="EK266" s="412" t="s">
        <v>197</v>
      </c>
      <c r="EL266" s="412" t="s">
        <v>197</v>
      </c>
      <c r="EM266" s="412" t="s">
        <v>197</v>
      </c>
      <c r="EN266" s="412" t="s">
        <v>197</v>
      </c>
      <c r="EO266" s="412" t="s">
        <v>197</v>
      </c>
      <c r="EP266" s="412" t="s">
        <v>197</v>
      </c>
      <c r="EQ266" s="412" t="s">
        <v>197</v>
      </c>
      <c r="ER266" s="412" t="s">
        <v>197</v>
      </c>
      <c r="ES266" s="412" t="s">
        <v>197</v>
      </c>
      <c r="ET266" s="412" t="s">
        <v>197</v>
      </c>
      <c r="EU266" s="412" t="s">
        <v>197</v>
      </c>
      <c r="EV266" s="411">
        <v>31.6</v>
      </c>
      <c r="EW266" s="411">
        <v>43.1</v>
      </c>
      <c r="EX266" s="411">
        <v>39.4</v>
      </c>
      <c r="EY266" s="412" t="s">
        <v>197</v>
      </c>
      <c r="EZ266" s="412" t="s">
        <v>197</v>
      </c>
      <c r="FA266" s="412" t="s">
        <v>197</v>
      </c>
      <c r="FB266" s="412" t="s">
        <v>197</v>
      </c>
      <c r="FC266" s="412" t="s">
        <v>197</v>
      </c>
      <c r="FD266" s="412" t="s">
        <v>197</v>
      </c>
      <c r="FE266" s="412" t="s">
        <v>197</v>
      </c>
      <c r="FF266" s="412" t="s">
        <v>197</v>
      </c>
      <c r="FG266" s="412" t="s">
        <v>197</v>
      </c>
      <c r="FH266" s="412" t="s">
        <v>197</v>
      </c>
      <c r="FI266" s="412" t="s">
        <v>197</v>
      </c>
      <c r="FJ266" s="412" t="s">
        <v>197</v>
      </c>
      <c r="FK266" s="412" t="s">
        <v>197</v>
      </c>
      <c r="FL266" s="412" t="s">
        <v>197</v>
      </c>
      <c r="FM266" s="411">
        <v>22</v>
      </c>
      <c r="FN266" s="411">
        <v>43.3</v>
      </c>
      <c r="FO266" s="411">
        <v>30.9</v>
      </c>
      <c r="FP266" s="412" t="s">
        <v>197</v>
      </c>
      <c r="FQ266" s="412" t="s">
        <v>197</v>
      </c>
      <c r="FR266" s="412" t="s">
        <v>197</v>
      </c>
      <c r="FS266" s="412" t="s">
        <v>197</v>
      </c>
      <c r="FT266" s="412" t="s">
        <v>197</v>
      </c>
      <c r="FU266" s="412" t="s">
        <v>197</v>
      </c>
      <c r="FV266" s="412" t="s">
        <v>197</v>
      </c>
      <c r="FW266" s="412" t="s">
        <v>197</v>
      </c>
      <c r="FX266" s="412" t="s">
        <v>197</v>
      </c>
      <c r="FY266" s="412" t="s">
        <v>197</v>
      </c>
      <c r="FZ266" s="412" t="s">
        <v>197</v>
      </c>
      <c r="GA266" s="411">
        <v>40.1</v>
      </c>
      <c r="GB266" s="411">
        <v>79.099999999999994</v>
      </c>
      <c r="GC266" s="411">
        <v>71.5</v>
      </c>
      <c r="GD266" s="412" t="s">
        <v>197</v>
      </c>
      <c r="GE266" s="412" t="s">
        <v>197</v>
      </c>
      <c r="GF266" s="412" t="s">
        <v>197</v>
      </c>
      <c r="GG266" s="412" t="s">
        <v>197</v>
      </c>
      <c r="GH266" s="412" t="s">
        <v>197</v>
      </c>
      <c r="GI266" s="412" t="s">
        <v>197</v>
      </c>
      <c r="GJ266" s="412" t="s">
        <v>197</v>
      </c>
      <c r="GK266" s="412" t="s">
        <v>197</v>
      </c>
      <c r="GL266" s="412" t="s">
        <v>197</v>
      </c>
      <c r="GM266" s="412" t="s">
        <v>197</v>
      </c>
      <c r="GN266" s="412" t="s">
        <v>197</v>
      </c>
      <c r="GO266" s="412" t="s">
        <v>197</v>
      </c>
      <c r="GP266" s="412" t="s">
        <v>197</v>
      </c>
      <c r="GQ266" s="412" t="s">
        <v>197</v>
      </c>
      <c r="GR266" s="412" t="s">
        <v>197</v>
      </c>
      <c r="GS266" s="412" t="s">
        <v>197</v>
      </c>
      <c r="GT266" s="412" t="s">
        <v>197</v>
      </c>
      <c r="GU266" s="412" t="s">
        <v>197</v>
      </c>
      <c r="GV266" s="412" t="s">
        <v>197</v>
      </c>
      <c r="GW266" s="412" t="s">
        <v>197</v>
      </c>
      <c r="GX266" s="412" t="s">
        <v>197</v>
      </c>
      <c r="GY266" s="412" t="s">
        <v>197</v>
      </c>
      <c r="GZ266" s="412" t="s">
        <v>197</v>
      </c>
      <c r="HA266" s="412" t="s">
        <v>197</v>
      </c>
      <c r="HB266" s="412" t="s">
        <v>197</v>
      </c>
      <c r="HC266" s="412" t="s">
        <v>197</v>
      </c>
      <c r="HD266" s="412" t="s">
        <v>197</v>
      </c>
      <c r="HE266" s="412" t="s">
        <v>197</v>
      </c>
      <c r="HF266" s="412" t="s">
        <v>197</v>
      </c>
      <c r="HG266" s="412" t="s">
        <v>197</v>
      </c>
      <c r="HH266" s="412" t="s">
        <v>197</v>
      </c>
      <c r="HI266" s="412" t="s">
        <v>197</v>
      </c>
      <c r="HJ266" s="412" t="s">
        <v>197</v>
      </c>
      <c r="HK266" s="412" t="s">
        <v>197</v>
      </c>
      <c r="HL266" s="412" t="s">
        <v>197</v>
      </c>
      <c r="HM266" s="412" t="s">
        <v>197</v>
      </c>
      <c r="HN266" s="412" t="s">
        <v>197</v>
      </c>
      <c r="HO266" s="412" t="s">
        <v>197</v>
      </c>
      <c r="HP266" s="412" t="s">
        <v>197</v>
      </c>
      <c r="HQ266" s="412" t="s">
        <v>197</v>
      </c>
      <c r="HR266" s="412" t="s">
        <v>197</v>
      </c>
      <c r="HS266" s="412" t="s">
        <v>197</v>
      </c>
      <c r="HT266" s="412" t="s">
        <v>197</v>
      </c>
      <c r="HU266" s="411">
        <v>183.8</v>
      </c>
      <c r="HV266" s="411">
        <v>75.5</v>
      </c>
      <c r="HW266" s="411">
        <v>82.6</v>
      </c>
      <c r="HX266" s="412" t="s">
        <v>197</v>
      </c>
      <c r="HY266" s="412" t="s">
        <v>197</v>
      </c>
      <c r="HZ266" s="412" t="s">
        <v>197</v>
      </c>
      <c r="IA266" s="412" t="s">
        <v>197</v>
      </c>
      <c r="IB266" s="412" t="s">
        <v>197</v>
      </c>
      <c r="IC266" s="412" t="s">
        <v>197</v>
      </c>
      <c r="ID266" s="412" t="s">
        <v>197</v>
      </c>
      <c r="IE266" s="412" t="s">
        <v>197</v>
      </c>
      <c r="IF266" s="412" t="s">
        <v>197</v>
      </c>
      <c r="IG266" s="412" t="s">
        <v>197</v>
      </c>
      <c r="IH266" s="411">
        <v>74.7</v>
      </c>
      <c r="II266" s="412" t="s">
        <v>197</v>
      </c>
      <c r="IJ266" s="412" t="s">
        <v>197</v>
      </c>
      <c r="IK266" s="412" t="s">
        <v>197</v>
      </c>
      <c r="IL266" s="412" t="s">
        <v>197</v>
      </c>
      <c r="IM266" s="412" t="s">
        <v>197</v>
      </c>
      <c r="IN266" s="412" t="s">
        <v>197</v>
      </c>
      <c r="IO266" s="412" t="s">
        <v>197</v>
      </c>
      <c r="IP266" s="412" t="s">
        <v>197</v>
      </c>
      <c r="IQ266" s="412" t="s">
        <v>197</v>
      </c>
      <c r="IR266" s="412" t="s">
        <v>197</v>
      </c>
      <c r="IS266" s="412" t="s">
        <v>197</v>
      </c>
      <c r="IT266" s="412" t="s">
        <v>197</v>
      </c>
      <c r="IU266" s="412" t="s">
        <v>197</v>
      </c>
      <c r="IV266" s="412" t="s">
        <v>197</v>
      </c>
      <c r="IW266" s="412" t="s">
        <v>197</v>
      </c>
      <c r="IX266" s="412" t="s">
        <v>197</v>
      </c>
      <c r="IY266" s="412" t="s">
        <v>197</v>
      </c>
      <c r="IZ266" s="412" t="s">
        <v>197</v>
      </c>
      <c r="JA266" s="412" t="s">
        <v>197</v>
      </c>
      <c r="JB266" s="412" t="s">
        <v>197</v>
      </c>
      <c r="JC266" s="412" t="s">
        <v>197</v>
      </c>
      <c r="JD266" s="412" t="s">
        <v>197</v>
      </c>
      <c r="JE266" s="412" t="s">
        <v>197</v>
      </c>
      <c r="JF266" s="49" t="s">
        <v>87</v>
      </c>
      <c r="JG266" s="49" t="s">
        <v>87</v>
      </c>
      <c r="JH266" s="49" t="s">
        <v>87</v>
      </c>
      <c r="JI266" s="49" t="s">
        <v>87</v>
      </c>
      <c r="JJ266" s="49">
        <v>30.2</v>
      </c>
      <c r="JK266" s="49">
        <v>42</v>
      </c>
      <c r="JL266" s="49">
        <v>98.7</v>
      </c>
      <c r="JM266" s="49">
        <v>61.3</v>
      </c>
      <c r="JN266" s="49">
        <v>82.1</v>
      </c>
      <c r="JO266" s="49" t="s">
        <v>87</v>
      </c>
    </row>
    <row r="267" spans="1:275">
      <c r="A267" s="45"/>
      <c r="B267" s="46" t="s">
        <v>1983</v>
      </c>
      <c r="C267" s="300" t="s">
        <v>1309</v>
      </c>
      <c r="D267" s="46" t="s">
        <v>135</v>
      </c>
      <c r="E267" s="300" t="s">
        <v>34</v>
      </c>
      <c r="F267" s="47" t="s">
        <v>197</v>
      </c>
      <c r="G267" s="47" t="s">
        <v>197</v>
      </c>
      <c r="H267" s="411">
        <v>132.69999999999999</v>
      </c>
      <c r="I267" s="411">
        <v>130.19999999999999</v>
      </c>
      <c r="J267" s="411">
        <v>127.5</v>
      </c>
      <c r="K267" s="411">
        <v>260.8</v>
      </c>
      <c r="L267" s="411">
        <v>144.19999999999999</v>
      </c>
      <c r="M267" s="411">
        <v>109.1</v>
      </c>
      <c r="N267" s="411">
        <v>135.30000000000001</v>
      </c>
      <c r="O267" s="411">
        <v>214.4</v>
      </c>
      <c r="P267" s="411">
        <v>107</v>
      </c>
      <c r="Q267" s="411">
        <v>192</v>
      </c>
      <c r="R267" s="411">
        <v>66.3</v>
      </c>
      <c r="S267" s="411">
        <v>115.6</v>
      </c>
      <c r="T267" s="411">
        <v>108.2</v>
      </c>
      <c r="U267" s="411">
        <v>173.3</v>
      </c>
      <c r="V267" s="411">
        <v>83.3</v>
      </c>
      <c r="W267" s="411">
        <v>215.2</v>
      </c>
      <c r="X267" s="411">
        <v>263.10000000000002</v>
      </c>
      <c r="Y267" s="411">
        <v>162.9</v>
      </c>
      <c r="Z267" s="411">
        <v>169.9</v>
      </c>
      <c r="AA267" s="411">
        <v>102.4</v>
      </c>
      <c r="AB267" s="411">
        <v>93</v>
      </c>
      <c r="AC267" s="411">
        <v>51.3</v>
      </c>
      <c r="AD267" s="412" t="s">
        <v>197</v>
      </c>
      <c r="AE267" s="411">
        <v>106.8</v>
      </c>
      <c r="AF267" s="411">
        <v>72.8</v>
      </c>
      <c r="AG267" s="411">
        <v>528.9</v>
      </c>
      <c r="AH267" s="411">
        <v>126.2</v>
      </c>
      <c r="AI267" s="411">
        <v>298</v>
      </c>
      <c r="AJ267" s="411">
        <v>83.4</v>
      </c>
      <c r="AK267" s="411">
        <v>101.5</v>
      </c>
      <c r="AL267" s="412" t="s">
        <v>197</v>
      </c>
      <c r="AM267" s="412" t="s">
        <v>197</v>
      </c>
      <c r="AN267" s="411">
        <v>21.1</v>
      </c>
      <c r="AO267" s="411">
        <v>60.7</v>
      </c>
      <c r="AP267" s="411">
        <v>60.3</v>
      </c>
      <c r="AQ267" s="411">
        <v>49.4</v>
      </c>
      <c r="AR267" s="411">
        <v>125.7</v>
      </c>
      <c r="AS267" s="412" t="s">
        <v>197</v>
      </c>
      <c r="AT267" s="411">
        <v>124.5</v>
      </c>
      <c r="AU267" s="412" t="s">
        <v>197</v>
      </c>
      <c r="AV267" s="411">
        <v>147.4</v>
      </c>
      <c r="AW267" s="411">
        <v>153.1</v>
      </c>
      <c r="AX267" s="411">
        <v>462.6</v>
      </c>
      <c r="AY267" s="411">
        <v>207.1</v>
      </c>
      <c r="AZ267" s="411">
        <v>120</v>
      </c>
      <c r="BA267" s="411">
        <v>132.5</v>
      </c>
      <c r="BB267" s="411">
        <v>131.9</v>
      </c>
      <c r="BC267" s="411">
        <v>104.6</v>
      </c>
      <c r="BD267" s="411">
        <v>55.3</v>
      </c>
      <c r="BE267" s="411">
        <v>66.400000000000006</v>
      </c>
      <c r="BF267" s="411">
        <v>123.5</v>
      </c>
      <c r="BG267" s="411">
        <v>113.3</v>
      </c>
      <c r="BH267" s="411">
        <v>114</v>
      </c>
      <c r="BI267" s="411">
        <v>132.1</v>
      </c>
      <c r="BJ267" s="411">
        <v>113.4</v>
      </c>
      <c r="BK267" s="411">
        <v>123</v>
      </c>
      <c r="BL267" s="411">
        <v>166.2</v>
      </c>
      <c r="BM267" s="411">
        <v>148.9</v>
      </c>
      <c r="BN267" s="411">
        <v>153.6</v>
      </c>
      <c r="BO267" s="412" t="s">
        <v>197</v>
      </c>
      <c r="BP267" s="411">
        <v>119</v>
      </c>
      <c r="BQ267" s="411">
        <v>80.900000000000006</v>
      </c>
      <c r="BR267" s="411">
        <v>127.4</v>
      </c>
      <c r="BS267" s="411">
        <v>100</v>
      </c>
      <c r="BT267" s="411">
        <v>112.7</v>
      </c>
      <c r="BU267" s="411">
        <v>31.9</v>
      </c>
      <c r="BV267" s="411">
        <v>49.5</v>
      </c>
      <c r="BW267" s="411">
        <v>43.9</v>
      </c>
      <c r="BX267" s="411">
        <v>272.10000000000002</v>
      </c>
      <c r="BY267" s="411">
        <v>159.6</v>
      </c>
      <c r="BZ267" s="411">
        <v>231.8</v>
      </c>
      <c r="CA267" s="411">
        <v>108.2</v>
      </c>
      <c r="CB267" s="411">
        <v>123.9</v>
      </c>
      <c r="CC267" s="411">
        <v>117.7</v>
      </c>
      <c r="CD267" s="411">
        <v>145.6</v>
      </c>
      <c r="CE267" s="411">
        <v>137.80000000000001</v>
      </c>
      <c r="CF267" s="411">
        <v>141.6</v>
      </c>
      <c r="CG267" s="412" t="s">
        <v>197</v>
      </c>
      <c r="CH267" s="412" t="s">
        <v>197</v>
      </c>
      <c r="CI267" s="412" t="s">
        <v>197</v>
      </c>
      <c r="CJ267" s="411">
        <v>90.6</v>
      </c>
      <c r="CK267" s="411">
        <v>72.599999999999994</v>
      </c>
      <c r="CL267" s="411">
        <v>80.099999999999994</v>
      </c>
      <c r="CM267" s="412" t="s">
        <v>197</v>
      </c>
      <c r="CN267" s="412" t="s">
        <v>197</v>
      </c>
      <c r="CO267" s="412" t="s">
        <v>197</v>
      </c>
      <c r="CP267" s="412" t="s">
        <v>197</v>
      </c>
      <c r="CQ267" s="412" t="s">
        <v>197</v>
      </c>
      <c r="CR267" s="412" t="s">
        <v>197</v>
      </c>
      <c r="CS267" s="412" t="s">
        <v>197</v>
      </c>
      <c r="CT267" s="412" t="s">
        <v>197</v>
      </c>
      <c r="CU267" s="412" t="s">
        <v>197</v>
      </c>
      <c r="CV267" s="412" t="s">
        <v>197</v>
      </c>
      <c r="CW267" s="411">
        <v>148.1</v>
      </c>
      <c r="CX267" s="411">
        <v>100.5</v>
      </c>
      <c r="CY267" s="411">
        <v>121.2</v>
      </c>
      <c r="CZ267" s="411">
        <v>104.9</v>
      </c>
      <c r="DA267" s="411">
        <v>46.3</v>
      </c>
      <c r="DB267" s="411">
        <v>69.2</v>
      </c>
      <c r="DC267" s="411">
        <v>62.1</v>
      </c>
      <c r="DD267" s="411">
        <v>262.2</v>
      </c>
      <c r="DE267" s="411">
        <v>163.6</v>
      </c>
      <c r="DF267" s="411">
        <v>225.1</v>
      </c>
      <c r="DG267" s="411">
        <v>115.1</v>
      </c>
      <c r="DH267" s="411">
        <v>135.80000000000001</v>
      </c>
      <c r="DI267" s="411">
        <v>128.6</v>
      </c>
      <c r="DJ267" s="411">
        <v>150.4</v>
      </c>
      <c r="DK267" s="411">
        <v>142.19999999999999</v>
      </c>
      <c r="DL267" s="411">
        <v>146</v>
      </c>
      <c r="DM267" s="411">
        <v>87.5</v>
      </c>
      <c r="DN267" s="411">
        <v>75.8</v>
      </c>
      <c r="DO267" s="411">
        <v>80.2</v>
      </c>
      <c r="DP267" s="412" t="s">
        <v>197</v>
      </c>
      <c r="DQ267" s="412" t="s">
        <v>197</v>
      </c>
      <c r="DR267" s="412" t="s">
        <v>197</v>
      </c>
      <c r="DS267" s="412" t="s">
        <v>197</v>
      </c>
      <c r="DT267" s="412" t="s">
        <v>197</v>
      </c>
      <c r="DU267" s="412" t="s">
        <v>197</v>
      </c>
      <c r="DV267" s="411">
        <v>49.1</v>
      </c>
      <c r="DW267" s="411">
        <v>15</v>
      </c>
      <c r="DX267" s="411">
        <v>26.9</v>
      </c>
      <c r="DY267" s="411">
        <v>209.1</v>
      </c>
      <c r="DZ267" s="411">
        <v>130.30000000000001</v>
      </c>
      <c r="EA267" s="411">
        <v>174.8</v>
      </c>
      <c r="EB267" s="411">
        <v>58.9</v>
      </c>
      <c r="EC267" s="411">
        <v>30.2</v>
      </c>
      <c r="ED267" s="411">
        <v>38.200000000000003</v>
      </c>
      <c r="EE267" s="412" t="s">
        <v>197</v>
      </c>
      <c r="EF267" s="412" t="s">
        <v>197</v>
      </c>
      <c r="EG267" s="412" t="s">
        <v>197</v>
      </c>
      <c r="EH267" s="412" t="s">
        <v>197</v>
      </c>
      <c r="EI267" s="412" t="s">
        <v>197</v>
      </c>
      <c r="EJ267" s="412" t="s">
        <v>197</v>
      </c>
      <c r="EK267" s="412" t="s">
        <v>197</v>
      </c>
      <c r="EL267" s="412" t="s">
        <v>197</v>
      </c>
      <c r="EM267" s="411">
        <v>81.3</v>
      </c>
      <c r="EN267" s="411">
        <v>85.9</v>
      </c>
      <c r="EO267" s="411">
        <v>83.6</v>
      </c>
      <c r="EP267" s="412" t="s">
        <v>197</v>
      </c>
      <c r="EQ267" s="412" t="s">
        <v>197</v>
      </c>
      <c r="ER267" s="412" t="s">
        <v>197</v>
      </c>
      <c r="ES267" s="412" t="s">
        <v>197</v>
      </c>
      <c r="ET267" s="411">
        <v>96.3</v>
      </c>
      <c r="EU267" s="412" t="s">
        <v>197</v>
      </c>
      <c r="EV267" s="411">
        <v>120.6</v>
      </c>
      <c r="EW267" s="411">
        <v>103.5</v>
      </c>
      <c r="EX267" s="411">
        <v>108.9</v>
      </c>
      <c r="EY267" s="411">
        <v>93</v>
      </c>
      <c r="EZ267" s="411">
        <v>197.1</v>
      </c>
      <c r="FA267" s="411">
        <v>50.3</v>
      </c>
      <c r="FB267" s="411">
        <v>107.8</v>
      </c>
      <c r="FC267" s="412" t="s">
        <v>197</v>
      </c>
      <c r="FD267" s="411">
        <v>188.8</v>
      </c>
      <c r="FE267" s="411">
        <v>62.8</v>
      </c>
      <c r="FF267" s="411">
        <v>116.3</v>
      </c>
      <c r="FG267" s="412" t="s">
        <v>197</v>
      </c>
      <c r="FH267" s="412" t="s">
        <v>197</v>
      </c>
      <c r="FI267" s="412" t="s">
        <v>197</v>
      </c>
      <c r="FJ267" s="411">
        <v>98.9</v>
      </c>
      <c r="FK267" s="411">
        <v>64.599999999999994</v>
      </c>
      <c r="FL267" s="411">
        <v>79.900000000000006</v>
      </c>
      <c r="FM267" s="411">
        <v>188.4</v>
      </c>
      <c r="FN267" s="411">
        <v>91.3</v>
      </c>
      <c r="FO267" s="411">
        <v>147.5</v>
      </c>
      <c r="FP267" s="411">
        <v>242.2</v>
      </c>
      <c r="FQ267" s="411">
        <v>45.7</v>
      </c>
      <c r="FR267" s="411">
        <v>113.7</v>
      </c>
      <c r="FS267" s="411">
        <v>163.5</v>
      </c>
      <c r="FT267" s="411">
        <v>151.5</v>
      </c>
      <c r="FU267" s="411">
        <v>159</v>
      </c>
      <c r="FV267" s="411">
        <v>162.9</v>
      </c>
      <c r="FW267" s="411">
        <v>273.10000000000002</v>
      </c>
      <c r="FX267" s="411">
        <v>137.1</v>
      </c>
      <c r="FY267" s="411">
        <v>115</v>
      </c>
      <c r="FZ267" s="411">
        <v>115.2</v>
      </c>
      <c r="GA267" s="411">
        <v>127.3</v>
      </c>
      <c r="GB267" s="411">
        <v>139</v>
      </c>
      <c r="GC267" s="411">
        <v>136.80000000000001</v>
      </c>
      <c r="GD267" s="411">
        <v>64.8</v>
      </c>
      <c r="GE267" s="411">
        <v>46.6</v>
      </c>
      <c r="GF267" s="411">
        <v>58.6</v>
      </c>
      <c r="GG267" s="411">
        <v>169.2</v>
      </c>
      <c r="GH267" s="411">
        <v>186.4</v>
      </c>
      <c r="GI267" s="411">
        <v>186.3</v>
      </c>
      <c r="GJ267" s="412" t="s">
        <v>197</v>
      </c>
      <c r="GK267" s="412" t="s">
        <v>197</v>
      </c>
      <c r="GL267" s="412" t="s">
        <v>197</v>
      </c>
      <c r="GM267" s="411">
        <v>132.69999999999999</v>
      </c>
      <c r="GN267" s="411">
        <v>64.599999999999994</v>
      </c>
      <c r="GO267" s="411">
        <v>89.1</v>
      </c>
      <c r="GP267" s="411">
        <v>81.5</v>
      </c>
      <c r="GQ267" s="411">
        <v>96</v>
      </c>
      <c r="GR267" s="411">
        <v>90.8</v>
      </c>
      <c r="GS267" s="411">
        <v>139.69999999999999</v>
      </c>
      <c r="GT267" s="411">
        <v>44.6</v>
      </c>
      <c r="GU267" s="411">
        <v>63.9</v>
      </c>
      <c r="GV267" s="411">
        <v>117.9</v>
      </c>
      <c r="GW267" s="411">
        <v>123.3</v>
      </c>
      <c r="GX267" s="411">
        <v>121.1</v>
      </c>
      <c r="GY267" s="411">
        <v>112.1</v>
      </c>
      <c r="GZ267" s="411">
        <v>129.80000000000001</v>
      </c>
      <c r="HA267" s="411">
        <v>121.1</v>
      </c>
      <c r="HB267" s="411">
        <v>125.4</v>
      </c>
      <c r="HC267" s="411">
        <v>189.4</v>
      </c>
      <c r="HD267" s="411">
        <v>169.9</v>
      </c>
      <c r="HE267" s="411">
        <v>1723.9</v>
      </c>
      <c r="HF267" s="411">
        <v>234</v>
      </c>
      <c r="HG267" s="411">
        <v>315.7</v>
      </c>
      <c r="HH267" s="412" t="s">
        <v>197</v>
      </c>
      <c r="HI267" s="411">
        <v>38.9</v>
      </c>
      <c r="HJ267" s="411">
        <v>57.8</v>
      </c>
      <c r="HK267" s="411">
        <v>48.6</v>
      </c>
      <c r="HL267" s="411">
        <v>36.9</v>
      </c>
      <c r="HM267" s="411">
        <v>63.9</v>
      </c>
      <c r="HN267" s="411">
        <v>56.3</v>
      </c>
      <c r="HO267" s="411">
        <v>203.6</v>
      </c>
      <c r="HP267" s="411">
        <v>225.4</v>
      </c>
      <c r="HQ267" s="411">
        <v>214.4</v>
      </c>
      <c r="HR267" s="411">
        <v>220</v>
      </c>
      <c r="HS267" s="411">
        <v>361.3</v>
      </c>
      <c r="HT267" s="411">
        <v>312.60000000000002</v>
      </c>
      <c r="HU267" s="411">
        <v>147.9</v>
      </c>
      <c r="HV267" s="411">
        <v>100.1</v>
      </c>
      <c r="HW267" s="411">
        <v>102.8</v>
      </c>
      <c r="HX267" s="411">
        <v>182.3</v>
      </c>
      <c r="HY267" s="412" t="s">
        <v>197</v>
      </c>
      <c r="HZ267" s="411">
        <v>86.3</v>
      </c>
      <c r="IA267" s="411">
        <v>6.5</v>
      </c>
      <c r="IB267" s="411">
        <v>172.6</v>
      </c>
      <c r="IC267" s="411">
        <v>82.9</v>
      </c>
      <c r="ID267" s="411">
        <v>37</v>
      </c>
      <c r="IE267" s="412" t="s">
        <v>197</v>
      </c>
      <c r="IF267" s="412" t="s">
        <v>197</v>
      </c>
      <c r="IG267" s="412" t="s">
        <v>197</v>
      </c>
      <c r="IH267" s="411">
        <v>124.6</v>
      </c>
      <c r="II267" s="412" t="s">
        <v>197</v>
      </c>
      <c r="IJ267" s="412" t="s">
        <v>197</v>
      </c>
      <c r="IK267" s="412" t="s">
        <v>197</v>
      </c>
      <c r="IL267" s="412" t="s">
        <v>197</v>
      </c>
      <c r="IM267" s="412" t="s">
        <v>197</v>
      </c>
      <c r="IN267" s="412" t="s">
        <v>197</v>
      </c>
      <c r="IO267" s="412" t="s">
        <v>197</v>
      </c>
      <c r="IP267" s="412" t="s">
        <v>197</v>
      </c>
      <c r="IQ267" s="411">
        <v>72.8</v>
      </c>
      <c r="IR267" s="411">
        <v>75.8</v>
      </c>
      <c r="IS267" s="411">
        <v>84</v>
      </c>
      <c r="IT267" s="411">
        <v>81</v>
      </c>
      <c r="IU267" s="411">
        <v>29.7</v>
      </c>
      <c r="IV267" s="411">
        <v>55.3</v>
      </c>
      <c r="IW267" s="411">
        <v>49.9</v>
      </c>
      <c r="IX267" s="412" t="s">
        <v>197</v>
      </c>
      <c r="IY267" s="412" t="s">
        <v>197</v>
      </c>
      <c r="IZ267" s="412" t="s">
        <v>197</v>
      </c>
      <c r="JA267" s="412" t="s">
        <v>197</v>
      </c>
      <c r="JB267" s="412" t="s">
        <v>197</v>
      </c>
      <c r="JC267" s="411">
        <v>40.4</v>
      </c>
      <c r="JD267" s="411">
        <v>123.9</v>
      </c>
      <c r="JE267" s="411">
        <v>104.8</v>
      </c>
      <c r="JF267" s="48" t="s">
        <v>87</v>
      </c>
      <c r="JG267" s="48" t="s">
        <v>87</v>
      </c>
      <c r="JH267" s="48">
        <v>43.3</v>
      </c>
      <c r="JI267" s="48">
        <v>126.3</v>
      </c>
      <c r="JJ267" s="48">
        <v>119.1</v>
      </c>
      <c r="JK267" s="48">
        <v>146</v>
      </c>
      <c r="JL267" s="48">
        <v>91.3</v>
      </c>
      <c r="JM267" s="48">
        <v>147.1</v>
      </c>
      <c r="JN267" s="48">
        <v>128.6</v>
      </c>
      <c r="JO267" s="48">
        <v>38.1</v>
      </c>
    </row>
    <row r="268" spans="1:275">
      <c r="A268" s="45"/>
      <c r="B268" s="46" t="s">
        <v>1984</v>
      </c>
      <c r="C268" s="300" t="s">
        <v>1313</v>
      </c>
      <c r="D268" s="46" t="s">
        <v>135</v>
      </c>
      <c r="E268" s="300" t="s">
        <v>34</v>
      </c>
      <c r="F268" s="47" t="s">
        <v>197</v>
      </c>
      <c r="G268" s="47" t="s">
        <v>197</v>
      </c>
      <c r="H268" s="411">
        <v>139.6</v>
      </c>
      <c r="I268" s="411">
        <v>131.4</v>
      </c>
      <c r="J268" s="411">
        <v>109</v>
      </c>
      <c r="K268" s="411">
        <v>167.4</v>
      </c>
      <c r="L268" s="411">
        <v>88.8</v>
      </c>
      <c r="M268" s="411">
        <v>140.69999999999999</v>
      </c>
      <c r="N268" s="411">
        <v>57</v>
      </c>
      <c r="O268" s="412" t="s">
        <v>197</v>
      </c>
      <c r="P268" s="411">
        <v>109.6</v>
      </c>
      <c r="Q268" s="412" t="s">
        <v>197</v>
      </c>
      <c r="R268" s="411">
        <v>106.6</v>
      </c>
      <c r="S268" s="411">
        <v>66.2</v>
      </c>
      <c r="T268" s="411">
        <v>42.7</v>
      </c>
      <c r="U268" s="411">
        <v>147.69999999999999</v>
      </c>
      <c r="V268" s="412" t="s">
        <v>197</v>
      </c>
      <c r="W268" s="411">
        <v>86.3</v>
      </c>
      <c r="X268" s="411">
        <v>64.8</v>
      </c>
      <c r="Y268" s="411">
        <v>83.4</v>
      </c>
      <c r="Z268" s="411">
        <v>86.1</v>
      </c>
      <c r="AA268" s="411">
        <v>65.3</v>
      </c>
      <c r="AB268" s="411">
        <v>31.2</v>
      </c>
      <c r="AC268" s="412" t="s">
        <v>197</v>
      </c>
      <c r="AD268" s="411">
        <v>91.7</v>
      </c>
      <c r="AE268" s="411">
        <v>59.5</v>
      </c>
      <c r="AF268" s="411">
        <v>33</v>
      </c>
      <c r="AG268" s="411">
        <v>59.4</v>
      </c>
      <c r="AH268" s="411">
        <v>116.2</v>
      </c>
      <c r="AI268" s="412" t="s">
        <v>197</v>
      </c>
      <c r="AJ268" s="412" t="s">
        <v>197</v>
      </c>
      <c r="AK268" s="411">
        <v>204.1</v>
      </c>
      <c r="AL268" s="412" t="s">
        <v>197</v>
      </c>
      <c r="AM268" s="412" t="s">
        <v>197</v>
      </c>
      <c r="AN268" s="412" t="s">
        <v>197</v>
      </c>
      <c r="AO268" s="412" t="s">
        <v>197</v>
      </c>
      <c r="AP268" s="412" t="s">
        <v>197</v>
      </c>
      <c r="AQ268" s="411">
        <v>26.4</v>
      </c>
      <c r="AR268" s="411">
        <v>117.2</v>
      </c>
      <c r="AS268" s="412" t="s">
        <v>197</v>
      </c>
      <c r="AT268" s="411">
        <v>83</v>
      </c>
      <c r="AU268" s="412" t="s">
        <v>197</v>
      </c>
      <c r="AV268" s="411">
        <v>256.2</v>
      </c>
      <c r="AW268" s="412" t="s">
        <v>197</v>
      </c>
      <c r="AX268" s="412" t="s">
        <v>197</v>
      </c>
      <c r="AY268" s="412" t="s">
        <v>197</v>
      </c>
      <c r="AZ268" s="411">
        <v>121.1</v>
      </c>
      <c r="BA268" s="411">
        <v>114.2</v>
      </c>
      <c r="BB268" s="411">
        <v>114.5</v>
      </c>
      <c r="BC268" s="411">
        <v>86.8</v>
      </c>
      <c r="BD268" s="411">
        <v>72.3</v>
      </c>
      <c r="BE268" s="411">
        <v>75.599999999999994</v>
      </c>
      <c r="BF268" s="411">
        <v>92.6</v>
      </c>
      <c r="BG268" s="411">
        <v>96.6</v>
      </c>
      <c r="BH268" s="411">
        <v>96.3</v>
      </c>
      <c r="BI268" s="411">
        <v>89.6</v>
      </c>
      <c r="BJ268" s="411">
        <v>90.1</v>
      </c>
      <c r="BK268" s="411">
        <v>89.9</v>
      </c>
      <c r="BL268" s="411">
        <v>42.3</v>
      </c>
      <c r="BM268" s="411">
        <v>100.8</v>
      </c>
      <c r="BN268" s="411">
        <v>85</v>
      </c>
      <c r="BO268" s="412" t="s">
        <v>197</v>
      </c>
      <c r="BP268" s="412" t="s">
        <v>197</v>
      </c>
      <c r="BQ268" s="412" t="s">
        <v>197</v>
      </c>
      <c r="BR268" s="411">
        <v>64.5</v>
      </c>
      <c r="BS268" s="411">
        <v>92.7</v>
      </c>
      <c r="BT268" s="411">
        <v>79.5</v>
      </c>
      <c r="BU268" s="411">
        <v>349.6</v>
      </c>
      <c r="BV268" s="411">
        <v>78.599999999999994</v>
      </c>
      <c r="BW268" s="411">
        <v>166.9</v>
      </c>
      <c r="BX268" s="411">
        <v>24.7</v>
      </c>
      <c r="BY268" s="411">
        <v>39.299999999999997</v>
      </c>
      <c r="BZ268" s="411">
        <v>29.9</v>
      </c>
      <c r="CA268" s="412" t="s">
        <v>197</v>
      </c>
      <c r="CB268" s="412" t="s">
        <v>197</v>
      </c>
      <c r="CC268" s="412" t="s">
        <v>197</v>
      </c>
      <c r="CD268" s="411">
        <v>347</v>
      </c>
      <c r="CE268" s="411">
        <v>463.5</v>
      </c>
      <c r="CF268" s="411">
        <v>405.3</v>
      </c>
      <c r="CG268" s="412" t="s">
        <v>197</v>
      </c>
      <c r="CH268" s="412" t="s">
        <v>197</v>
      </c>
      <c r="CI268" s="412" t="s">
        <v>197</v>
      </c>
      <c r="CJ268" s="411">
        <v>33.9</v>
      </c>
      <c r="CK268" s="411">
        <v>47.6</v>
      </c>
      <c r="CL268" s="411">
        <v>41.8</v>
      </c>
      <c r="CM268" s="412" t="s">
        <v>197</v>
      </c>
      <c r="CN268" s="412" t="s">
        <v>197</v>
      </c>
      <c r="CO268" s="412" t="s">
        <v>197</v>
      </c>
      <c r="CP268" s="412" t="s">
        <v>197</v>
      </c>
      <c r="CQ268" s="412" t="s">
        <v>197</v>
      </c>
      <c r="CR268" s="412" t="s">
        <v>197</v>
      </c>
      <c r="CS268" s="412" t="s">
        <v>197</v>
      </c>
      <c r="CT268" s="412" t="s">
        <v>197</v>
      </c>
      <c r="CU268" s="412" t="s">
        <v>197</v>
      </c>
      <c r="CV268" s="412" t="s">
        <v>197</v>
      </c>
      <c r="CW268" s="411">
        <v>82.2</v>
      </c>
      <c r="CX268" s="411">
        <v>101.3</v>
      </c>
      <c r="CY268" s="411">
        <v>92.9</v>
      </c>
      <c r="CZ268" s="411">
        <v>96</v>
      </c>
      <c r="DA268" s="411">
        <v>6.7</v>
      </c>
      <c r="DB268" s="411">
        <v>28.8</v>
      </c>
      <c r="DC268" s="411">
        <v>21.7</v>
      </c>
      <c r="DD268" s="411">
        <v>130.5</v>
      </c>
      <c r="DE268" s="411">
        <v>115.5</v>
      </c>
      <c r="DF268" s="411">
        <v>124.9</v>
      </c>
      <c r="DG268" s="411">
        <v>72.8</v>
      </c>
      <c r="DH268" s="411">
        <v>182.8</v>
      </c>
      <c r="DI268" s="411">
        <v>143.5</v>
      </c>
      <c r="DJ268" s="411">
        <v>213.2</v>
      </c>
      <c r="DK268" s="411">
        <v>131.4</v>
      </c>
      <c r="DL268" s="411">
        <v>170</v>
      </c>
      <c r="DM268" s="411">
        <v>38.700000000000003</v>
      </c>
      <c r="DN268" s="411">
        <v>49.5</v>
      </c>
      <c r="DO268" s="411">
        <v>45.3</v>
      </c>
      <c r="DP268" s="412" t="s">
        <v>197</v>
      </c>
      <c r="DQ268" s="412" t="s">
        <v>197</v>
      </c>
      <c r="DR268" s="412" t="s">
        <v>197</v>
      </c>
      <c r="DS268" s="412" t="s">
        <v>197</v>
      </c>
      <c r="DT268" s="412" t="s">
        <v>197</v>
      </c>
      <c r="DU268" s="412" t="s">
        <v>197</v>
      </c>
      <c r="DV268" s="412" t="s">
        <v>197</v>
      </c>
      <c r="DW268" s="412" t="s">
        <v>197</v>
      </c>
      <c r="DX268" s="412" t="s">
        <v>197</v>
      </c>
      <c r="DY268" s="411">
        <v>27</v>
      </c>
      <c r="DZ268" s="411">
        <v>14.4</v>
      </c>
      <c r="EA268" s="411">
        <v>21.6</v>
      </c>
      <c r="EB268" s="412" t="s">
        <v>197</v>
      </c>
      <c r="EC268" s="412" t="s">
        <v>197</v>
      </c>
      <c r="ED268" s="412" t="s">
        <v>197</v>
      </c>
      <c r="EE268" s="412" t="s">
        <v>197</v>
      </c>
      <c r="EF268" s="412" t="s">
        <v>197</v>
      </c>
      <c r="EG268" s="412" t="s">
        <v>197</v>
      </c>
      <c r="EH268" s="412" t="s">
        <v>197</v>
      </c>
      <c r="EI268" s="412" t="s">
        <v>197</v>
      </c>
      <c r="EJ268" s="412" t="s">
        <v>197</v>
      </c>
      <c r="EK268" s="412" t="s">
        <v>197</v>
      </c>
      <c r="EL268" s="412" t="s">
        <v>197</v>
      </c>
      <c r="EM268" s="412" t="s">
        <v>197</v>
      </c>
      <c r="EN268" s="412" t="s">
        <v>197</v>
      </c>
      <c r="EO268" s="412" t="s">
        <v>197</v>
      </c>
      <c r="EP268" s="412" t="s">
        <v>197</v>
      </c>
      <c r="EQ268" s="412" t="s">
        <v>197</v>
      </c>
      <c r="ER268" s="412" t="s">
        <v>197</v>
      </c>
      <c r="ES268" s="412" t="s">
        <v>197</v>
      </c>
      <c r="ET268" s="411">
        <v>81.5</v>
      </c>
      <c r="EU268" s="412" t="s">
        <v>197</v>
      </c>
      <c r="EV268" s="411">
        <v>84.3</v>
      </c>
      <c r="EW268" s="411">
        <v>88</v>
      </c>
      <c r="EX268" s="411">
        <v>86.8</v>
      </c>
      <c r="EY268" s="411">
        <v>40.9</v>
      </c>
      <c r="EZ268" s="411">
        <v>50.4</v>
      </c>
      <c r="FA268" s="411">
        <v>52.6</v>
      </c>
      <c r="FB268" s="411">
        <v>51.8</v>
      </c>
      <c r="FC268" s="412" t="s">
        <v>197</v>
      </c>
      <c r="FD268" s="411">
        <v>67.099999999999994</v>
      </c>
      <c r="FE268" s="411">
        <v>70.8</v>
      </c>
      <c r="FF268" s="411">
        <v>69.2</v>
      </c>
      <c r="FG268" s="411">
        <v>229.5</v>
      </c>
      <c r="FH268" s="411">
        <v>105.9</v>
      </c>
      <c r="FI268" s="411">
        <v>193.3</v>
      </c>
      <c r="FJ268" s="412" t="s">
        <v>197</v>
      </c>
      <c r="FK268" s="412" t="s">
        <v>197</v>
      </c>
      <c r="FL268" s="412" t="s">
        <v>197</v>
      </c>
      <c r="FM268" s="411">
        <v>96.3</v>
      </c>
      <c r="FN268" s="411">
        <v>78.400000000000006</v>
      </c>
      <c r="FO268" s="411">
        <v>88.8</v>
      </c>
      <c r="FP268" s="411">
        <v>52.2</v>
      </c>
      <c r="FQ268" s="411">
        <v>50.6</v>
      </c>
      <c r="FR268" s="411">
        <v>51.2</v>
      </c>
      <c r="FS268" s="411">
        <v>76.8</v>
      </c>
      <c r="FT268" s="411">
        <v>99.1</v>
      </c>
      <c r="FU268" s="411">
        <v>85.2</v>
      </c>
      <c r="FV268" s="411">
        <v>79.8</v>
      </c>
      <c r="FW268" s="411">
        <v>150.6</v>
      </c>
      <c r="FX268" s="411">
        <v>142.80000000000001</v>
      </c>
      <c r="FY268" s="411">
        <v>106.2</v>
      </c>
      <c r="FZ268" s="411">
        <v>106.5</v>
      </c>
      <c r="GA268" s="411">
        <v>84.7</v>
      </c>
      <c r="GB268" s="411">
        <v>107.5</v>
      </c>
      <c r="GC268" s="411">
        <v>103.2</v>
      </c>
      <c r="GD268" s="412" t="s">
        <v>197</v>
      </c>
      <c r="GE268" s="412" t="s">
        <v>197</v>
      </c>
      <c r="GF268" s="412" t="s">
        <v>197</v>
      </c>
      <c r="GG268" s="411">
        <v>255.2</v>
      </c>
      <c r="GH268" s="411">
        <v>151.80000000000001</v>
      </c>
      <c r="GI268" s="411">
        <v>152.5</v>
      </c>
      <c r="GJ268" s="411">
        <v>12</v>
      </c>
      <c r="GK268" s="411">
        <v>13</v>
      </c>
      <c r="GL268" s="411">
        <v>12.6</v>
      </c>
      <c r="GM268" s="411">
        <v>15.1</v>
      </c>
      <c r="GN268" s="411">
        <v>17.399999999999999</v>
      </c>
      <c r="GO268" s="411">
        <v>16.600000000000001</v>
      </c>
      <c r="GP268" s="411">
        <v>53.2</v>
      </c>
      <c r="GQ268" s="411">
        <v>51</v>
      </c>
      <c r="GR268" s="411">
        <v>51.8</v>
      </c>
      <c r="GS268" s="411">
        <v>7.8</v>
      </c>
      <c r="GT268" s="411">
        <v>5.9</v>
      </c>
      <c r="GU268" s="411">
        <v>6.3</v>
      </c>
      <c r="GV268" s="412" t="s">
        <v>197</v>
      </c>
      <c r="GW268" s="412" t="s">
        <v>197</v>
      </c>
      <c r="GX268" s="412" t="s">
        <v>197</v>
      </c>
      <c r="GY268" s="411">
        <v>87.5</v>
      </c>
      <c r="GZ268" s="411">
        <v>99.2</v>
      </c>
      <c r="HA268" s="411">
        <v>93.4</v>
      </c>
      <c r="HB268" s="411">
        <v>97.9</v>
      </c>
      <c r="HC268" s="411">
        <v>143.4</v>
      </c>
      <c r="HD268" s="411">
        <v>129.5</v>
      </c>
      <c r="HE268" s="412" t="s">
        <v>197</v>
      </c>
      <c r="HF268" s="412" t="s">
        <v>197</v>
      </c>
      <c r="HG268" s="412" t="s">
        <v>197</v>
      </c>
      <c r="HH268" s="412" t="s">
        <v>197</v>
      </c>
      <c r="HI268" s="411">
        <v>44.1</v>
      </c>
      <c r="HJ268" s="411">
        <v>51.9</v>
      </c>
      <c r="HK268" s="411">
        <v>48.1</v>
      </c>
      <c r="HL268" s="412" t="s">
        <v>197</v>
      </c>
      <c r="HM268" s="412" t="s">
        <v>197</v>
      </c>
      <c r="HN268" s="412" t="s">
        <v>197</v>
      </c>
      <c r="HO268" s="412" t="s">
        <v>197</v>
      </c>
      <c r="HP268" s="412" t="s">
        <v>197</v>
      </c>
      <c r="HQ268" s="412" t="s">
        <v>197</v>
      </c>
      <c r="HR268" s="412" t="s">
        <v>197</v>
      </c>
      <c r="HS268" s="412" t="s">
        <v>197</v>
      </c>
      <c r="HT268" s="412" t="s">
        <v>197</v>
      </c>
      <c r="HU268" s="411">
        <v>69.2</v>
      </c>
      <c r="HV268" s="411">
        <v>91.5</v>
      </c>
      <c r="HW268" s="411">
        <v>90.2</v>
      </c>
      <c r="HX268" s="412" t="s">
        <v>197</v>
      </c>
      <c r="HY268" s="412" t="s">
        <v>197</v>
      </c>
      <c r="HZ268" s="411">
        <v>88.8</v>
      </c>
      <c r="IA268" s="412" t="s">
        <v>197</v>
      </c>
      <c r="IB268" s="412" t="s">
        <v>197</v>
      </c>
      <c r="IC268" s="412" t="s">
        <v>197</v>
      </c>
      <c r="ID268" s="411">
        <v>294.8</v>
      </c>
      <c r="IE268" s="412" t="s">
        <v>197</v>
      </c>
      <c r="IF268" s="412" t="s">
        <v>197</v>
      </c>
      <c r="IG268" s="412" t="s">
        <v>197</v>
      </c>
      <c r="IH268" s="411">
        <v>55.4</v>
      </c>
      <c r="II268" s="412" t="s">
        <v>197</v>
      </c>
      <c r="IJ268" s="412" t="s">
        <v>197</v>
      </c>
      <c r="IK268" s="412" t="s">
        <v>197</v>
      </c>
      <c r="IL268" s="412" t="s">
        <v>197</v>
      </c>
      <c r="IM268" s="412" t="s">
        <v>197</v>
      </c>
      <c r="IN268" s="412" t="s">
        <v>197</v>
      </c>
      <c r="IO268" s="412" t="s">
        <v>197</v>
      </c>
      <c r="IP268" s="412" t="s">
        <v>197</v>
      </c>
      <c r="IQ268" s="411">
        <v>64.900000000000006</v>
      </c>
      <c r="IR268" s="411">
        <v>128.4</v>
      </c>
      <c r="IS268" s="411">
        <v>55.6</v>
      </c>
      <c r="IT268" s="411">
        <v>82.8</v>
      </c>
      <c r="IU268" s="411">
        <v>286.89999999999998</v>
      </c>
      <c r="IV268" s="411">
        <v>183.6</v>
      </c>
      <c r="IW268" s="411">
        <v>205.2</v>
      </c>
      <c r="IX268" s="412" t="s">
        <v>197</v>
      </c>
      <c r="IY268" s="412" t="s">
        <v>197</v>
      </c>
      <c r="IZ268" s="412" t="s">
        <v>197</v>
      </c>
      <c r="JA268" s="412" t="s">
        <v>197</v>
      </c>
      <c r="JB268" s="412" t="s">
        <v>197</v>
      </c>
      <c r="JC268" s="411">
        <v>190.7</v>
      </c>
      <c r="JD268" s="411">
        <v>124.8</v>
      </c>
      <c r="JE268" s="411">
        <v>140.1</v>
      </c>
      <c r="JF268" s="48" t="s">
        <v>87</v>
      </c>
      <c r="JG268" s="48" t="s">
        <v>87</v>
      </c>
      <c r="JH268" s="48" t="s">
        <v>87</v>
      </c>
      <c r="JI268" s="48">
        <v>87.6</v>
      </c>
      <c r="JJ268" s="48">
        <v>93.1</v>
      </c>
      <c r="JK268" s="48">
        <v>81.3</v>
      </c>
      <c r="JL268" s="48">
        <v>61.1</v>
      </c>
      <c r="JM268" s="48">
        <v>60.3</v>
      </c>
      <c r="JN268" s="48">
        <v>63.5</v>
      </c>
      <c r="JO268" s="48">
        <v>97.5</v>
      </c>
    </row>
    <row r="269" spans="1:275">
      <c r="A269" s="45"/>
      <c r="B269" s="46" t="s">
        <v>1985</v>
      </c>
      <c r="C269" s="300" t="s">
        <v>1475</v>
      </c>
      <c r="D269" s="46" t="s">
        <v>136</v>
      </c>
      <c r="E269" s="300" t="s">
        <v>35</v>
      </c>
      <c r="F269" s="47" t="s">
        <v>197</v>
      </c>
      <c r="G269" s="47" t="s">
        <v>197</v>
      </c>
      <c r="H269" s="411">
        <v>113.5</v>
      </c>
      <c r="I269" s="411">
        <v>103.4</v>
      </c>
      <c r="J269" s="411">
        <v>81.3</v>
      </c>
      <c r="K269" s="412" t="s">
        <v>197</v>
      </c>
      <c r="L269" s="412" t="s">
        <v>197</v>
      </c>
      <c r="M269" s="412" t="s">
        <v>197</v>
      </c>
      <c r="N269" s="412" t="s">
        <v>197</v>
      </c>
      <c r="O269" s="412" t="s">
        <v>197</v>
      </c>
      <c r="P269" s="412" t="s">
        <v>197</v>
      </c>
      <c r="Q269" s="412" t="s">
        <v>197</v>
      </c>
      <c r="R269" s="412" t="s">
        <v>197</v>
      </c>
      <c r="S269" s="412" t="s">
        <v>197</v>
      </c>
      <c r="T269" s="412" t="s">
        <v>197</v>
      </c>
      <c r="U269" s="412" t="s">
        <v>197</v>
      </c>
      <c r="V269" s="412" t="s">
        <v>197</v>
      </c>
      <c r="W269" s="412" t="s">
        <v>197</v>
      </c>
      <c r="X269" s="412" t="s">
        <v>197</v>
      </c>
      <c r="Y269" s="412" t="s">
        <v>197</v>
      </c>
      <c r="Z269" s="412" t="s">
        <v>197</v>
      </c>
      <c r="AA269" s="412" t="s">
        <v>197</v>
      </c>
      <c r="AB269" s="412" t="s">
        <v>197</v>
      </c>
      <c r="AC269" s="412" t="s">
        <v>197</v>
      </c>
      <c r="AD269" s="412" t="s">
        <v>197</v>
      </c>
      <c r="AE269" s="412" t="s">
        <v>197</v>
      </c>
      <c r="AF269" s="412" t="s">
        <v>197</v>
      </c>
      <c r="AG269" s="412" t="s">
        <v>197</v>
      </c>
      <c r="AH269" s="412" t="s">
        <v>197</v>
      </c>
      <c r="AI269" s="412" t="s">
        <v>197</v>
      </c>
      <c r="AJ269" s="412" t="s">
        <v>197</v>
      </c>
      <c r="AK269" s="412" t="s">
        <v>197</v>
      </c>
      <c r="AL269" s="412" t="s">
        <v>197</v>
      </c>
      <c r="AM269" s="412" t="s">
        <v>197</v>
      </c>
      <c r="AN269" s="412" t="s">
        <v>197</v>
      </c>
      <c r="AO269" s="412" t="s">
        <v>197</v>
      </c>
      <c r="AP269" s="412" t="s">
        <v>197</v>
      </c>
      <c r="AQ269" s="412" t="s">
        <v>197</v>
      </c>
      <c r="AR269" s="412" t="s">
        <v>197</v>
      </c>
      <c r="AS269" s="412" t="s">
        <v>197</v>
      </c>
      <c r="AT269" s="412" t="s">
        <v>197</v>
      </c>
      <c r="AU269" s="412" t="s">
        <v>197</v>
      </c>
      <c r="AV269" s="412" t="s">
        <v>197</v>
      </c>
      <c r="AW269" s="412" t="s">
        <v>197</v>
      </c>
      <c r="AX269" s="412" t="s">
        <v>197</v>
      </c>
      <c r="AY269" s="412" t="s">
        <v>197</v>
      </c>
      <c r="AZ269" s="411">
        <v>16.3</v>
      </c>
      <c r="BA269" s="411">
        <v>19.7</v>
      </c>
      <c r="BB269" s="411">
        <v>19.5</v>
      </c>
      <c r="BC269" s="411">
        <v>42.3</v>
      </c>
      <c r="BD269" s="411">
        <v>30.3</v>
      </c>
      <c r="BE269" s="411">
        <v>33</v>
      </c>
      <c r="BF269" s="411">
        <v>43.1</v>
      </c>
      <c r="BG269" s="411">
        <v>40.799999999999997</v>
      </c>
      <c r="BH269" s="411">
        <v>41</v>
      </c>
      <c r="BI269" s="412" t="s">
        <v>197</v>
      </c>
      <c r="BJ269" s="412" t="s">
        <v>197</v>
      </c>
      <c r="BK269" s="412" t="s">
        <v>197</v>
      </c>
      <c r="BL269" s="412" t="s">
        <v>197</v>
      </c>
      <c r="BM269" s="412" t="s">
        <v>197</v>
      </c>
      <c r="BN269" s="412" t="s">
        <v>197</v>
      </c>
      <c r="BO269" s="412" t="s">
        <v>197</v>
      </c>
      <c r="BP269" s="412" t="s">
        <v>197</v>
      </c>
      <c r="BQ269" s="412" t="s">
        <v>197</v>
      </c>
      <c r="BR269" s="412" t="s">
        <v>197</v>
      </c>
      <c r="BS269" s="412" t="s">
        <v>197</v>
      </c>
      <c r="BT269" s="412" t="s">
        <v>197</v>
      </c>
      <c r="BU269" s="412" t="s">
        <v>197</v>
      </c>
      <c r="BV269" s="412" t="s">
        <v>197</v>
      </c>
      <c r="BW269" s="412" t="s">
        <v>197</v>
      </c>
      <c r="BX269" s="412" t="s">
        <v>197</v>
      </c>
      <c r="BY269" s="412" t="s">
        <v>197</v>
      </c>
      <c r="BZ269" s="412" t="s">
        <v>197</v>
      </c>
      <c r="CA269" s="412" t="s">
        <v>197</v>
      </c>
      <c r="CB269" s="412" t="s">
        <v>197</v>
      </c>
      <c r="CC269" s="412" t="s">
        <v>197</v>
      </c>
      <c r="CD269" s="412" t="s">
        <v>197</v>
      </c>
      <c r="CE269" s="412" t="s">
        <v>197</v>
      </c>
      <c r="CF269" s="412" t="s">
        <v>197</v>
      </c>
      <c r="CG269" s="412" t="s">
        <v>197</v>
      </c>
      <c r="CH269" s="412" t="s">
        <v>197</v>
      </c>
      <c r="CI269" s="412" t="s">
        <v>197</v>
      </c>
      <c r="CJ269" s="412" t="s">
        <v>197</v>
      </c>
      <c r="CK269" s="412" t="s">
        <v>197</v>
      </c>
      <c r="CL269" s="412" t="s">
        <v>197</v>
      </c>
      <c r="CM269" s="412" t="s">
        <v>197</v>
      </c>
      <c r="CN269" s="412" t="s">
        <v>197</v>
      </c>
      <c r="CO269" s="412" t="s">
        <v>197</v>
      </c>
      <c r="CP269" s="412" t="s">
        <v>197</v>
      </c>
      <c r="CQ269" s="412" t="s">
        <v>197</v>
      </c>
      <c r="CR269" s="412" t="s">
        <v>197</v>
      </c>
      <c r="CS269" s="412" t="s">
        <v>197</v>
      </c>
      <c r="CT269" s="412" t="s">
        <v>197</v>
      </c>
      <c r="CU269" s="412" t="s">
        <v>197</v>
      </c>
      <c r="CV269" s="412" t="s">
        <v>197</v>
      </c>
      <c r="CW269" s="412" t="s">
        <v>197</v>
      </c>
      <c r="CX269" s="412" t="s">
        <v>197</v>
      </c>
      <c r="CY269" s="412" t="s">
        <v>197</v>
      </c>
      <c r="CZ269" s="412" t="s">
        <v>197</v>
      </c>
      <c r="DA269" s="412" t="s">
        <v>197</v>
      </c>
      <c r="DB269" s="412" t="s">
        <v>197</v>
      </c>
      <c r="DC269" s="412" t="s">
        <v>197</v>
      </c>
      <c r="DD269" s="412" t="s">
        <v>197</v>
      </c>
      <c r="DE269" s="412" t="s">
        <v>197</v>
      </c>
      <c r="DF269" s="412" t="s">
        <v>197</v>
      </c>
      <c r="DG269" s="412" t="s">
        <v>197</v>
      </c>
      <c r="DH269" s="412" t="s">
        <v>197</v>
      </c>
      <c r="DI269" s="412" t="s">
        <v>197</v>
      </c>
      <c r="DJ269" s="412" t="s">
        <v>197</v>
      </c>
      <c r="DK269" s="412" t="s">
        <v>197</v>
      </c>
      <c r="DL269" s="412" t="s">
        <v>197</v>
      </c>
      <c r="DM269" s="412" t="s">
        <v>197</v>
      </c>
      <c r="DN269" s="412" t="s">
        <v>197</v>
      </c>
      <c r="DO269" s="412" t="s">
        <v>197</v>
      </c>
      <c r="DP269" s="412" t="s">
        <v>197</v>
      </c>
      <c r="DQ269" s="412" t="s">
        <v>197</v>
      </c>
      <c r="DR269" s="412" t="s">
        <v>197</v>
      </c>
      <c r="DS269" s="412" t="s">
        <v>197</v>
      </c>
      <c r="DT269" s="412" t="s">
        <v>197</v>
      </c>
      <c r="DU269" s="412" t="s">
        <v>197</v>
      </c>
      <c r="DV269" s="412" t="s">
        <v>197</v>
      </c>
      <c r="DW269" s="412" t="s">
        <v>197</v>
      </c>
      <c r="DX269" s="412" t="s">
        <v>197</v>
      </c>
      <c r="DY269" s="412" t="s">
        <v>197</v>
      </c>
      <c r="DZ269" s="412" t="s">
        <v>197</v>
      </c>
      <c r="EA269" s="412" t="s">
        <v>197</v>
      </c>
      <c r="EB269" s="412" t="s">
        <v>197</v>
      </c>
      <c r="EC269" s="412" t="s">
        <v>197</v>
      </c>
      <c r="ED269" s="412" t="s">
        <v>197</v>
      </c>
      <c r="EE269" s="412" t="s">
        <v>197</v>
      </c>
      <c r="EF269" s="412" t="s">
        <v>197</v>
      </c>
      <c r="EG269" s="412" t="s">
        <v>197</v>
      </c>
      <c r="EH269" s="412" t="s">
        <v>197</v>
      </c>
      <c r="EI269" s="412" t="s">
        <v>197</v>
      </c>
      <c r="EJ269" s="412" t="s">
        <v>197</v>
      </c>
      <c r="EK269" s="412" t="s">
        <v>197</v>
      </c>
      <c r="EL269" s="412" t="s">
        <v>197</v>
      </c>
      <c r="EM269" s="412" t="s">
        <v>197</v>
      </c>
      <c r="EN269" s="412" t="s">
        <v>197</v>
      </c>
      <c r="EO269" s="412" t="s">
        <v>197</v>
      </c>
      <c r="EP269" s="412" t="s">
        <v>197</v>
      </c>
      <c r="EQ269" s="412" t="s">
        <v>197</v>
      </c>
      <c r="ER269" s="412" t="s">
        <v>197</v>
      </c>
      <c r="ES269" s="412" t="s">
        <v>197</v>
      </c>
      <c r="ET269" s="412" t="s">
        <v>197</v>
      </c>
      <c r="EU269" s="412" t="s">
        <v>197</v>
      </c>
      <c r="EV269" s="411">
        <v>42.9</v>
      </c>
      <c r="EW269" s="411">
        <v>50.1</v>
      </c>
      <c r="EX269" s="411">
        <v>47.8</v>
      </c>
      <c r="EY269" s="412" t="s">
        <v>197</v>
      </c>
      <c r="EZ269" s="412" t="s">
        <v>197</v>
      </c>
      <c r="FA269" s="412" t="s">
        <v>197</v>
      </c>
      <c r="FB269" s="412" t="s">
        <v>197</v>
      </c>
      <c r="FC269" s="412" t="s">
        <v>197</v>
      </c>
      <c r="FD269" s="412" t="s">
        <v>197</v>
      </c>
      <c r="FE269" s="412" t="s">
        <v>197</v>
      </c>
      <c r="FF269" s="412" t="s">
        <v>197</v>
      </c>
      <c r="FG269" s="412" t="s">
        <v>197</v>
      </c>
      <c r="FH269" s="412" t="s">
        <v>197</v>
      </c>
      <c r="FI269" s="412" t="s">
        <v>197</v>
      </c>
      <c r="FJ269" s="412" t="s">
        <v>197</v>
      </c>
      <c r="FK269" s="412" t="s">
        <v>197</v>
      </c>
      <c r="FL269" s="412" t="s">
        <v>197</v>
      </c>
      <c r="FM269" s="411">
        <v>8.8000000000000007</v>
      </c>
      <c r="FN269" s="411">
        <v>33.200000000000003</v>
      </c>
      <c r="FO269" s="411">
        <v>19</v>
      </c>
      <c r="FP269" s="412" t="s">
        <v>197</v>
      </c>
      <c r="FQ269" s="412" t="s">
        <v>197</v>
      </c>
      <c r="FR269" s="412" t="s">
        <v>197</v>
      </c>
      <c r="FS269" s="412" t="s">
        <v>197</v>
      </c>
      <c r="FT269" s="412" t="s">
        <v>197</v>
      </c>
      <c r="FU269" s="412" t="s">
        <v>197</v>
      </c>
      <c r="FV269" s="412" t="s">
        <v>197</v>
      </c>
      <c r="FW269" s="412" t="s">
        <v>197</v>
      </c>
      <c r="FX269" s="411">
        <v>85.4</v>
      </c>
      <c r="FY269" s="411">
        <v>83.4</v>
      </c>
      <c r="FZ269" s="411">
        <v>83.5</v>
      </c>
      <c r="GA269" s="411">
        <v>44.8</v>
      </c>
      <c r="GB269" s="411">
        <v>39.4</v>
      </c>
      <c r="GC269" s="411">
        <v>40.4</v>
      </c>
      <c r="GD269" s="412" t="s">
        <v>197</v>
      </c>
      <c r="GE269" s="412" t="s">
        <v>197</v>
      </c>
      <c r="GF269" s="412" t="s">
        <v>197</v>
      </c>
      <c r="GG269" s="411">
        <v>280.7</v>
      </c>
      <c r="GH269" s="411">
        <v>218.6</v>
      </c>
      <c r="GI269" s="411">
        <v>219</v>
      </c>
      <c r="GJ269" s="412" t="s">
        <v>197</v>
      </c>
      <c r="GK269" s="412" t="s">
        <v>197</v>
      </c>
      <c r="GL269" s="412" t="s">
        <v>197</v>
      </c>
      <c r="GM269" s="412" t="s">
        <v>197</v>
      </c>
      <c r="GN269" s="412" t="s">
        <v>197</v>
      </c>
      <c r="GO269" s="412" t="s">
        <v>197</v>
      </c>
      <c r="GP269" s="412" t="s">
        <v>197</v>
      </c>
      <c r="GQ269" s="412" t="s">
        <v>197</v>
      </c>
      <c r="GR269" s="412" t="s">
        <v>197</v>
      </c>
      <c r="GS269" s="412" t="s">
        <v>197</v>
      </c>
      <c r="GT269" s="412" t="s">
        <v>197</v>
      </c>
      <c r="GU269" s="412" t="s">
        <v>197</v>
      </c>
      <c r="GV269" s="412" t="s">
        <v>197</v>
      </c>
      <c r="GW269" s="412" t="s">
        <v>197</v>
      </c>
      <c r="GX269" s="412" t="s">
        <v>197</v>
      </c>
      <c r="GY269" s="412" t="s">
        <v>197</v>
      </c>
      <c r="GZ269" s="412" t="s">
        <v>197</v>
      </c>
      <c r="HA269" s="412" t="s">
        <v>197</v>
      </c>
      <c r="HB269" s="412" t="s">
        <v>197</v>
      </c>
      <c r="HC269" s="412" t="s">
        <v>197</v>
      </c>
      <c r="HD269" s="412" t="s">
        <v>197</v>
      </c>
      <c r="HE269" s="412" t="s">
        <v>197</v>
      </c>
      <c r="HF269" s="412" t="s">
        <v>197</v>
      </c>
      <c r="HG269" s="412" t="s">
        <v>197</v>
      </c>
      <c r="HH269" s="412" t="s">
        <v>197</v>
      </c>
      <c r="HI269" s="412" t="s">
        <v>197</v>
      </c>
      <c r="HJ269" s="412" t="s">
        <v>197</v>
      </c>
      <c r="HK269" s="412" t="s">
        <v>197</v>
      </c>
      <c r="HL269" s="412" t="s">
        <v>197</v>
      </c>
      <c r="HM269" s="412" t="s">
        <v>197</v>
      </c>
      <c r="HN269" s="412" t="s">
        <v>197</v>
      </c>
      <c r="HO269" s="412" t="s">
        <v>197</v>
      </c>
      <c r="HP269" s="412" t="s">
        <v>197</v>
      </c>
      <c r="HQ269" s="412" t="s">
        <v>197</v>
      </c>
      <c r="HR269" s="412" t="s">
        <v>197</v>
      </c>
      <c r="HS269" s="412" t="s">
        <v>197</v>
      </c>
      <c r="HT269" s="412" t="s">
        <v>197</v>
      </c>
      <c r="HU269" s="411">
        <v>99.2</v>
      </c>
      <c r="HV269" s="411">
        <v>64.099999999999994</v>
      </c>
      <c r="HW269" s="411">
        <v>66.099999999999994</v>
      </c>
      <c r="HX269" s="412" t="s">
        <v>197</v>
      </c>
      <c r="HY269" s="412" t="s">
        <v>197</v>
      </c>
      <c r="HZ269" s="412" t="s">
        <v>197</v>
      </c>
      <c r="IA269" s="412" t="s">
        <v>197</v>
      </c>
      <c r="IB269" s="412" t="s">
        <v>197</v>
      </c>
      <c r="IC269" s="412" t="s">
        <v>197</v>
      </c>
      <c r="ID269" s="411">
        <v>67.3</v>
      </c>
      <c r="IE269" s="412" t="s">
        <v>197</v>
      </c>
      <c r="IF269" s="412" t="s">
        <v>197</v>
      </c>
      <c r="IG269" s="412" t="s">
        <v>197</v>
      </c>
      <c r="IH269" s="411">
        <v>17.5</v>
      </c>
      <c r="II269" s="412" t="s">
        <v>197</v>
      </c>
      <c r="IJ269" s="412" t="s">
        <v>197</v>
      </c>
      <c r="IK269" s="412" t="s">
        <v>197</v>
      </c>
      <c r="IL269" s="412" t="s">
        <v>197</v>
      </c>
      <c r="IM269" s="412" t="s">
        <v>197</v>
      </c>
      <c r="IN269" s="412" t="s">
        <v>197</v>
      </c>
      <c r="IO269" s="412" t="s">
        <v>197</v>
      </c>
      <c r="IP269" s="412" t="s">
        <v>197</v>
      </c>
      <c r="IQ269" s="412" t="s">
        <v>197</v>
      </c>
      <c r="IR269" s="412" t="s">
        <v>197</v>
      </c>
      <c r="IS269" s="412" t="s">
        <v>197</v>
      </c>
      <c r="IT269" s="412" t="s">
        <v>197</v>
      </c>
      <c r="IU269" s="412" t="s">
        <v>197</v>
      </c>
      <c r="IV269" s="412" t="s">
        <v>197</v>
      </c>
      <c r="IW269" s="412" t="s">
        <v>197</v>
      </c>
      <c r="IX269" s="412" t="s">
        <v>197</v>
      </c>
      <c r="IY269" s="412" t="s">
        <v>197</v>
      </c>
      <c r="IZ269" s="412" t="s">
        <v>197</v>
      </c>
      <c r="JA269" s="412" t="s">
        <v>197</v>
      </c>
      <c r="JB269" s="412" t="s">
        <v>197</v>
      </c>
      <c r="JC269" s="412" t="s">
        <v>197</v>
      </c>
      <c r="JD269" s="412" t="s">
        <v>197</v>
      </c>
      <c r="JE269" s="412" t="s">
        <v>197</v>
      </c>
      <c r="JF269" s="49" t="s">
        <v>87</v>
      </c>
      <c r="JG269" s="49" t="s">
        <v>87</v>
      </c>
      <c r="JH269" s="49" t="s">
        <v>87</v>
      </c>
      <c r="JI269" s="49">
        <v>83.8</v>
      </c>
      <c r="JJ269" s="49">
        <v>50.2</v>
      </c>
      <c r="JK269" s="49">
        <v>23</v>
      </c>
      <c r="JL269" s="49">
        <v>42.4</v>
      </c>
      <c r="JM269" s="49">
        <v>17</v>
      </c>
      <c r="JN269" s="49">
        <v>10.5</v>
      </c>
      <c r="JO269" s="49" t="s">
        <v>87</v>
      </c>
    </row>
    <row r="270" spans="1:275">
      <c r="A270" s="45"/>
      <c r="B270" s="46" t="s">
        <v>1986</v>
      </c>
      <c r="C270" s="300" t="s">
        <v>1476</v>
      </c>
      <c r="D270" s="46" t="s">
        <v>136</v>
      </c>
      <c r="E270" s="300" t="s">
        <v>35</v>
      </c>
      <c r="F270" s="47" t="s">
        <v>197</v>
      </c>
      <c r="G270" s="47" t="s">
        <v>197</v>
      </c>
      <c r="H270" s="411">
        <v>126.1</v>
      </c>
      <c r="I270" s="411">
        <v>125.5</v>
      </c>
      <c r="J270" s="411">
        <v>132.9</v>
      </c>
      <c r="K270" s="412" t="s">
        <v>197</v>
      </c>
      <c r="L270" s="411">
        <v>55.3</v>
      </c>
      <c r="M270" s="411">
        <v>109.7</v>
      </c>
      <c r="N270" s="411">
        <v>87.9</v>
      </c>
      <c r="O270" s="412" t="s">
        <v>197</v>
      </c>
      <c r="P270" s="412" t="s">
        <v>197</v>
      </c>
      <c r="Q270" s="411">
        <v>71.8</v>
      </c>
      <c r="R270" s="411">
        <v>76</v>
      </c>
      <c r="S270" s="411">
        <v>75.900000000000006</v>
      </c>
      <c r="T270" s="412" t="s">
        <v>197</v>
      </c>
      <c r="U270" s="411">
        <v>89.3</v>
      </c>
      <c r="V270" s="412" t="s">
        <v>197</v>
      </c>
      <c r="W270" s="412" t="s">
        <v>197</v>
      </c>
      <c r="X270" s="412" t="s">
        <v>197</v>
      </c>
      <c r="Y270" s="411">
        <v>21.8</v>
      </c>
      <c r="Z270" s="411">
        <v>157.19999999999999</v>
      </c>
      <c r="AA270" s="411">
        <v>83.3</v>
      </c>
      <c r="AB270" s="412" t="s">
        <v>197</v>
      </c>
      <c r="AC270" s="412" t="s">
        <v>197</v>
      </c>
      <c r="AD270" s="411">
        <v>163.80000000000001</v>
      </c>
      <c r="AE270" s="411">
        <v>23.2</v>
      </c>
      <c r="AF270" s="411">
        <v>52.2</v>
      </c>
      <c r="AG270" s="412" t="s">
        <v>197</v>
      </c>
      <c r="AH270" s="411">
        <v>41</v>
      </c>
      <c r="AI270" s="412" t="s">
        <v>197</v>
      </c>
      <c r="AJ270" s="412" t="s">
        <v>197</v>
      </c>
      <c r="AK270" s="411">
        <v>162.6</v>
      </c>
      <c r="AL270" s="412" t="s">
        <v>197</v>
      </c>
      <c r="AM270" s="412" t="s">
        <v>197</v>
      </c>
      <c r="AN270" s="412" t="s">
        <v>197</v>
      </c>
      <c r="AO270" s="412" t="s">
        <v>197</v>
      </c>
      <c r="AP270" s="412" t="s">
        <v>197</v>
      </c>
      <c r="AQ270" s="412" t="s">
        <v>197</v>
      </c>
      <c r="AR270" s="411">
        <v>52.3</v>
      </c>
      <c r="AS270" s="412" t="s">
        <v>197</v>
      </c>
      <c r="AT270" s="411">
        <v>38.9</v>
      </c>
      <c r="AU270" s="412" t="s">
        <v>197</v>
      </c>
      <c r="AV270" s="411">
        <v>61.4</v>
      </c>
      <c r="AW270" s="411">
        <v>244</v>
      </c>
      <c r="AX270" s="412" t="s">
        <v>197</v>
      </c>
      <c r="AY270" s="412" t="s">
        <v>197</v>
      </c>
      <c r="AZ270" s="411">
        <v>76.3</v>
      </c>
      <c r="BA270" s="411">
        <v>77.5</v>
      </c>
      <c r="BB270" s="411">
        <v>77.5</v>
      </c>
      <c r="BC270" s="411">
        <v>88.6</v>
      </c>
      <c r="BD270" s="411">
        <v>70.099999999999994</v>
      </c>
      <c r="BE270" s="411">
        <v>74.400000000000006</v>
      </c>
      <c r="BF270" s="411">
        <v>94.2</v>
      </c>
      <c r="BG270" s="411">
        <v>72</v>
      </c>
      <c r="BH270" s="411">
        <v>73.599999999999994</v>
      </c>
      <c r="BI270" s="411">
        <v>16.5</v>
      </c>
      <c r="BJ270" s="411">
        <v>43.9</v>
      </c>
      <c r="BK270" s="411">
        <v>29.9</v>
      </c>
      <c r="BL270" s="412" t="s">
        <v>197</v>
      </c>
      <c r="BM270" s="412" t="s">
        <v>197</v>
      </c>
      <c r="BN270" s="412" t="s">
        <v>197</v>
      </c>
      <c r="BO270" s="412" t="s">
        <v>197</v>
      </c>
      <c r="BP270" s="412" t="s">
        <v>197</v>
      </c>
      <c r="BQ270" s="412" t="s">
        <v>197</v>
      </c>
      <c r="BR270" s="412" t="s">
        <v>197</v>
      </c>
      <c r="BS270" s="412" t="s">
        <v>197</v>
      </c>
      <c r="BT270" s="412" t="s">
        <v>197</v>
      </c>
      <c r="BU270" s="412" t="s">
        <v>197</v>
      </c>
      <c r="BV270" s="412" t="s">
        <v>197</v>
      </c>
      <c r="BW270" s="412" t="s">
        <v>197</v>
      </c>
      <c r="BX270" s="411">
        <v>62.1</v>
      </c>
      <c r="BY270" s="411">
        <v>76.8</v>
      </c>
      <c r="BZ270" s="411">
        <v>67.3</v>
      </c>
      <c r="CA270" s="411">
        <v>14.5</v>
      </c>
      <c r="CB270" s="411">
        <v>7.3</v>
      </c>
      <c r="CC270" s="411">
        <v>10.199999999999999</v>
      </c>
      <c r="CD270" s="412" t="s">
        <v>197</v>
      </c>
      <c r="CE270" s="412" t="s">
        <v>197</v>
      </c>
      <c r="CF270" s="412" t="s">
        <v>197</v>
      </c>
      <c r="CG270" s="412" t="s">
        <v>197</v>
      </c>
      <c r="CH270" s="412" t="s">
        <v>197</v>
      </c>
      <c r="CI270" s="412" t="s">
        <v>197</v>
      </c>
      <c r="CJ270" s="412" t="s">
        <v>197</v>
      </c>
      <c r="CK270" s="412" t="s">
        <v>197</v>
      </c>
      <c r="CL270" s="412" t="s">
        <v>197</v>
      </c>
      <c r="CM270" s="412" t="s">
        <v>197</v>
      </c>
      <c r="CN270" s="412" t="s">
        <v>197</v>
      </c>
      <c r="CO270" s="412" t="s">
        <v>197</v>
      </c>
      <c r="CP270" s="412" t="s">
        <v>197</v>
      </c>
      <c r="CQ270" s="412" t="s">
        <v>197</v>
      </c>
      <c r="CR270" s="412" t="s">
        <v>197</v>
      </c>
      <c r="CS270" s="412" t="s">
        <v>197</v>
      </c>
      <c r="CT270" s="412" t="s">
        <v>197</v>
      </c>
      <c r="CU270" s="412" t="s">
        <v>197</v>
      </c>
      <c r="CV270" s="412" t="s">
        <v>197</v>
      </c>
      <c r="CW270" s="412" t="s">
        <v>197</v>
      </c>
      <c r="CX270" s="412" t="s">
        <v>197</v>
      </c>
      <c r="CY270" s="412" t="s">
        <v>197</v>
      </c>
      <c r="CZ270" s="412" t="s">
        <v>197</v>
      </c>
      <c r="DA270" s="411">
        <v>18.399999999999999</v>
      </c>
      <c r="DB270" s="411">
        <v>14.5</v>
      </c>
      <c r="DC270" s="411">
        <v>15.8</v>
      </c>
      <c r="DD270" s="411">
        <v>67.599999999999994</v>
      </c>
      <c r="DE270" s="411">
        <v>56.7</v>
      </c>
      <c r="DF270" s="411">
        <v>63.5</v>
      </c>
      <c r="DG270" s="411">
        <v>44.3</v>
      </c>
      <c r="DH270" s="411">
        <v>89.7</v>
      </c>
      <c r="DI270" s="411">
        <v>73.599999999999994</v>
      </c>
      <c r="DJ270" s="412" t="s">
        <v>197</v>
      </c>
      <c r="DK270" s="412" t="s">
        <v>197</v>
      </c>
      <c r="DL270" s="412" t="s">
        <v>197</v>
      </c>
      <c r="DM270" s="412" t="s">
        <v>197</v>
      </c>
      <c r="DN270" s="412" t="s">
        <v>197</v>
      </c>
      <c r="DO270" s="412" t="s">
        <v>197</v>
      </c>
      <c r="DP270" s="412" t="s">
        <v>197</v>
      </c>
      <c r="DQ270" s="412" t="s">
        <v>197</v>
      </c>
      <c r="DR270" s="412" t="s">
        <v>197</v>
      </c>
      <c r="DS270" s="412" t="s">
        <v>197</v>
      </c>
      <c r="DT270" s="412" t="s">
        <v>197</v>
      </c>
      <c r="DU270" s="412" t="s">
        <v>197</v>
      </c>
      <c r="DV270" s="412" t="s">
        <v>197</v>
      </c>
      <c r="DW270" s="412" t="s">
        <v>197</v>
      </c>
      <c r="DX270" s="412" t="s">
        <v>197</v>
      </c>
      <c r="DY270" s="412" t="s">
        <v>197</v>
      </c>
      <c r="DZ270" s="412" t="s">
        <v>197</v>
      </c>
      <c r="EA270" s="412" t="s">
        <v>197</v>
      </c>
      <c r="EB270" s="412" t="s">
        <v>197</v>
      </c>
      <c r="EC270" s="412" t="s">
        <v>197</v>
      </c>
      <c r="ED270" s="412" t="s">
        <v>197</v>
      </c>
      <c r="EE270" s="412" t="s">
        <v>197</v>
      </c>
      <c r="EF270" s="412" t="s">
        <v>197</v>
      </c>
      <c r="EG270" s="412" t="s">
        <v>197</v>
      </c>
      <c r="EH270" s="412" t="s">
        <v>197</v>
      </c>
      <c r="EI270" s="412" t="s">
        <v>197</v>
      </c>
      <c r="EJ270" s="412" t="s">
        <v>197</v>
      </c>
      <c r="EK270" s="412" t="s">
        <v>197</v>
      </c>
      <c r="EL270" s="412" t="s">
        <v>197</v>
      </c>
      <c r="EM270" s="412" t="s">
        <v>197</v>
      </c>
      <c r="EN270" s="412" t="s">
        <v>197</v>
      </c>
      <c r="EO270" s="412" t="s">
        <v>197</v>
      </c>
      <c r="EP270" s="412" t="s">
        <v>197</v>
      </c>
      <c r="EQ270" s="412" t="s">
        <v>197</v>
      </c>
      <c r="ER270" s="412" t="s">
        <v>197</v>
      </c>
      <c r="ES270" s="412" t="s">
        <v>197</v>
      </c>
      <c r="ET270" s="411">
        <v>124.8</v>
      </c>
      <c r="EU270" s="412" t="s">
        <v>197</v>
      </c>
      <c r="EV270" s="411">
        <v>90.8</v>
      </c>
      <c r="EW270" s="411">
        <v>62.6</v>
      </c>
      <c r="EX270" s="411">
        <v>71.5</v>
      </c>
      <c r="EY270" s="411">
        <v>106.4</v>
      </c>
      <c r="EZ270" s="411">
        <v>36.700000000000003</v>
      </c>
      <c r="FA270" s="411">
        <v>58</v>
      </c>
      <c r="FB270" s="411">
        <v>49.7</v>
      </c>
      <c r="FC270" s="412" t="s">
        <v>197</v>
      </c>
      <c r="FD270" s="411">
        <v>75.599999999999994</v>
      </c>
      <c r="FE270" s="411">
        <v>64.599999999999994</v>
      </c>
      <c r="FF270" s="411">
        <v>69.3</v>
      </c>
      <c r="FG270" s="412" t="s">
        <v>197</v>
      </c>
      <c r="FH270" s="412" t="s">
        <v>197</v>
      </c>
      <c r="FI270" s="412" t="s">
        <v>197</v>
      </c>
      <c r="FJ270" s="411">
        <v>31.6</v>
      </c>
      <c r="FK270" s="411">
        <v>7.2</v>
      </c>
      <c r="FL270" s="411">
        <v>18.100000000000001</v>
      </c>
      <c r="FM270" s="411">
        <v>82.6</v>
      </c>
      <c r="FN270" s="411">
        <v>58.7</v>
      </c>
      <c r="FO270" s="411">
        <v>72.5</v>
      </c>
      <c r="FP270" s="411">
        <v>35.4</v>
      </c>
      <c r="FQ270" s="411">
        <v>61.4</v>
      </c>
      <c r="FR270" s="411">
        <v>52.4</v>
      </c>
      <c r="FS270" s="411">
        <v>26.2</v>
      </c>
      <c r="FT270" s="411">
        <v>40.299999999999997</v>
      </c>
      <c r="FU270" s="411">
        <v>31.5</v>
      </c>
      <c r="FV270" s="411">
        <v>30.6</v>
      </c>
      <c r="FW270" s="411">
        <v>143.9</v>
      </c>
      <c r="FX270" s="411">
        <v>93.6</v>
      </c>
      <c r="FY270" s="411">
        <v>123.6</v>
      </c>
      <c r="FZ270" s="411">
        <v>123.4</v>
      </c>
      <c r="GA270" s="411">
        <v>50.5</v>
      </c>
      <c r="GB270" s="411">
        <v>92.2</v>
      </c>
      <c r="GC270" s="411">
        <v>84.2</v>
      </c>
      <c r="GD270" s="412" t="s">
        <v>197</v>
      </c>
      <c r="GE270" s="412" t="s">
        <v>197</v>
      </c>
      <c r="GF270" s="412" t="s">
        <v>197</v>
      </c>
      <c r="GG270" s="411">
        <v>179.4</v>
      </c>
      <c r="GH270" s="411">
        <v>179.9</v>
      </c>
      <c r="GI270" s="411">
        <v>179.9</v>
      </c>
      <c r="GJ270" s="411">
        <v>43.8</v>
      </c>
      <c r="GK270" s="411">
        <v>27.1</v>
      </c>
      <c r="GL270" s="411">
        <v>33.4</v>
      </c>
      <c r="GM270" s="411">
        <v>205.2</v>
      </c>
      <c r="GN270" s="411">
        <v>78.400000000000006</v>
      </c>
      <c r="GO270" s="411">
        <v>124.6</v>
      </c>
      <c r="GP270" s="411">
        <v>15.2</v>
      </c>
      <c r="GQ270" s="411">
        <v>13.6</v>
      </c>
      <c r="GR270" s="411">
        <v>14.2</v>
      </c>
      <c r="GS270" s="412" t="s">
        <v>197</v>
      </c>
      <c r="GT270" s="412" t="s">
        <v>197</v>
      </c>
      <c r="GU270" s="412" t="s">
        <v>197</v>
      </c>
      <c r="GV270" s="412" t="s">
        <v>197</v>
      </c>
      <c r="GW270" s="412" t="s">
        <v>197</v>
      </c>
      <c r="GX270" s="412" t="s">
        <v>197</v>
      </c>
      <c r="GY270" s="411">
        <v>88.5</v>
      </c>
      <c r="GZ270" s="411">
        <v>97.1</v>
      </c>
      <c r="HA270" s="411">
        <v>92.9</v>
      </c>
      <c r="HB270" s="411">
        <v>52.7</v>
      </c>
      <c r="HC270" s="411">
        <v>112.7</v>
      </c>
      <c r="HD270" s="411">
        <v>94.3</v>
      </c>
      <c r="HE270" s="412" t="s">
        <v>197</v>
      </c>
      <c r="HF270" s="412" t="s">
        <v>197</v>
      </c>
      <c r="HG270" s="412" t="s">
        <v>197</v>
      </c>
      <c r="HH270" s="412" t="s">
        <v>197</v>
      </c>
      <c r="HI270" s="412" t="s">
        <v>197</v>
      </c>
      <c r="HJ270" s="412" t="s">
        <v>197</v>
      </c>
      <c r="HK270" s="412" t="s">
        <v>197</v>
      </c>
      <c r="HL270" s="412" t="s">
        <v>197</v>
      </c>
      <c r="HM270" s="412" t="s">
        <v>197</v>
      </c>
      <c r="HN270" s="412" t="s">
        <v>197</v>
      </c>
      <c r="HO270" s="412" t="s">
        <v>197</v>
      </c>
      <c r="HP270" s="412" t="s">
        <v>197</v>
      </c>
      <c r="HQ270" s="412" t="s">
        <v>197</v>
      </c>
      <c r="HR270" s="412" t="s">
        <v>197</v>
      </c>
      <c r="HS270" s="412" t="s">
        <v>197</v>
      </c>
      <c r="HT270" s="412" t="s">
        <v>197</v>
      </c>
      <c r="HU270" s="411">
        <v>96.3</v>
      </c>
      <c r="HV270" s="411">
        <v>82.8</v>
      </c>
      <c r="HW270" s="411">
        <v>83.6</v>
      </c>
      <c r="HX270" s="412" t="s">
        <v>197</v>
      </c>
      <c r="HY270" s="412" t="s">
        <v>197</v>
      </c>
      <c r="HZ270" s="412" t="s">
        <v>197</v>
      </c>
      <c r="IA270" s="412" t="s">
        <v>197</v>
      </c>
      <c r="IB270" s="412" t="s">
        <v>197</v>
      </c>
      <c r="IC270" s="412" t="s">
        <v>197</v>
      </c>
      <c r="ID270" s="411">
        <v>158.19999999999999</v>
      </c>
      <c r="IE270" s="412" t="s">
        <v>197</v>
      </c>
      <c r="IF270" s="412" t="s">
        <v>197</v>
      </c>
      <c r="IG270" s="412" t="s">
        <v>197</v>
      </c>
      <c r="IH270" s="411">
        <v>48.7</v>
      </c>
      <c r="II270" s="412" t="s">
        <v>197</v>
      </c>
      <c r="IJ270" s="412" t="s">
        <v>197</v>
      </c>
      <c r="IK270" s="412" t="s">
        <v>197</v>
      </c>
      <c r="IL270" s="412" t="s">
        <v>197</v>
      </c>
      <c r="IM270" s="412" t="s">
        <v>197</v>
      </c>
      <c r="IN270" s="412" t="s">
        <v>197</v>
      </c>
      <c r="IO270" s="412" t="s">
        <v>197</v>
      </c>
      <c r="IP270" s="412" t="s">
        <v>197</v>
      </c>
      <c r="IQ270" s="412" t="s">
        <v>197</v>
      </c>
      <c r="IR270" s="411">
        <v>50.3</v>
      </c>
      <c r="IS270" s="411">
        <v>32.1</v>
      </c>
      <c r="IT270" s="411">
        <v>38.9</v>
      </c>
      <c r="IU270" s="411">
        <v>215.2</v>
      </c>
      <c r="IV270" s="411">
        <v>29.5</v>
      </c>
      <c r="IW270" s="411">
        <v>68.400000000000006</v>
      </c>
      <c r="IX270" s="412" t="s">
        <v>197</v>
      </c>
      <c r="IY270" s="412" t="s">
        <v>197</v>
      </c>
      <c r="IZ270" s="412" t="s">
        <v>197</v>
      </c>
      <c r="JA270" s="412" t="s">
        <v>197</v>
      </c>
      <c r="JB270" s="412" t="s">
        <v>197</v>
      </c>
      <c r="JC270" s="411">
        <v>50</v>
      </c>
      <c r="JD270" s="411">
        <v>24</v>
      </c>
      <c r="JE270" s="411">
        <v>30</v>
      </c>
      <c r="JF270" s="48" t="s">
        <v>87</v>
      </c>
      <c r="JG270" s="48" t="s">
        <v>87</v>
      </c>
      <c r="JH270" s="48" t="s">
        <v>87</v>
      </c>
      <c r="JI270" s="48">
        <v>172.1</v>
      </c>
      <c r="JJ270" s="48">
        <v>66.3</v>
      </c>
      <c r="JK270" s="48">
        <v>87.7</v>
      </c>
      <c r="JL270" s="48">
        <v>68.7</v>
      </c>
      <c r="JM270" s="48">
        <v>54.5</v>
      </c>
      <c r="JN270" s="48">
        <v>49.4</v>
      </c>
      <c r="JO270" s="48" t="s">
        <v>87</v>
      </c>
    </row>
    <row r="271" spans="1:275">
      <c r="A271" s="45"/>
      <c r="B271" s="46" t="s">
        <v>1987</v>
      </c>
      <c r="C271" s="300" t="s">
        <v>1477</v>
      </c>
      <c r="D271" s="46" t="s">
        <v>136</v>
      </c>
      <c r="E271" s="300" t="s">
        <v>35</v>
      </c>
      <c r="F271" s="47" t="s">
        <v>197</v>
      </c>
      <c r="G271" s="47" t="s">
        <v>197</v>
      </c>
      <c r="H271" s="411">
        <v>103.9</v>
      </c>
      <c r="I271" s="411">
        <v>96.5</v>
      </c>
      <c r="J271" s="411">
        <v>99.9</v>
      </c>
      <c r="K271" s="411">
        <v>78.2</v>
      </c>
      <c r="L271" s="411">
        <v>83</v>
      </c>
      <c r="M271" s="412" t="s">
        <v>197</v>
      </c>
      <c r="N271" s="411">
        <v>29.1</v>
      </c>
      <c r="O271" s="412" t="s">
        <v>197</v>
      </c>
      <c r="P271" s="411">
        <v>143.30000000000001</v>
      </c>
      <c r="Q271" s="412" t="s">
        <v>197</v>
      </c>
      <c r="R271" s="411">
        <v>126.6</v>
      </c>
      <c r="S271" s="411">
        <v>47.1</v>
      </c>
      <c r="T271" s="412" t="s">
        <v>197</v>
      </c>
      <c r="U271" s="412" t="s">
        <v>197</v>
      </c>
      <c r="V271" s="412" t="s">
        <v>197</v>
      </c>
      <c r="W271" s="412" t="s">
        <v>197</v>
      </c>
      <c r="X271" s="412" t="s">
        <v>197</v>
      </c>
      <c r="Y271" s="412" t="s">
        <v>197</v>
      </c>
      <c r="Z271" s="411">
        <v>117.3</v>
      </c>
      <c r="AA271" s="411">
        <v>16.3</v>
      </c>
      <c r="AB271" s="412" t="s">
        <v>197</v>
      </c>
      <c r="AC271" s="412" t="s">
        <v>197</v>
      </c>
      <c r="AD271" s="412" t="s">
        <v>197</v>
      </c>
      <c r="AE271" s="412" t="s">
        <v>197</v>
      </c>
      <c r="AF271" s="412" t="s">
        <v>197</v>
      </c>
      <c r="AG271" s="411">
        <v>90.5</v>
      </c>
      <c r="AH271" s="411">
        <v>92</v>
      </c>
      <c r="AI271" s="412" t="s">
        <v>197</v>
      </c>
      <c r="AJ271" s="412" t="s">
        <v>197</v>
      </c>
      <c r="AK271" s="412" t="s">
        <v>197</v>
      </c>
      <c r="AL271" s="412" t="s">
        <v>197</v>
      </c>
      <c r="AM271" s="412" t="s">
        <v>197</v>
      </c>
      <c r="AN271" s="412" t="s">
        <v>197</v>
      </c>
      <c r="AO271" s="412" t="s">
        <v>197</v>
      </c>
      <c r="AP271" s="412" t="s">
        <v>197</v>
      </c>
      <c r="AQ271" s="412" t="s">
        <v>197</v>
      </c>
      <c r="AR271" s="412" t="s">
        <v>197</v>
      </c>
      <c r="AS271" s="412" t="s">
        <v>197</v>
      </c>
      <c r="AT271" s="412" t="s">
        <v>197</v>
      </c>
      <c r="AU271" s="412" t="s">
        <v>197</v>
      </c>
      <c r="AV271" s="412" t="s">
        <v>197</v>
      </c>
      <c r="AW271" s="412" t="s">
        <v>197</v>
      </c>
      <c r="AX271" s="412" t="s">
        <v>197</v>
      </c>
      <c r="AY271" s="412" t="s">
        <v>197</v>
      </c>
      <c r="AZ271" s="411">
        <v>81.099999999999994</v>
      </c>
      <c r="BA271" s="411">
        <v>76.8</v>
      </c>
      <c r="BB271" s="411">
        <v>77</v>
      </c>
      <c r="BC271" s="411">
        <v>94.9</v>
      </c>
      <c r="BD271" s="411">
        <v>82.9</v>
      </c>
      <c r="BE271" s="411">
        <v>85.7</v>
      </c>
      <c r="BF271" s="411">
        <v>66</v>
      </c>
      <c r="BG271" s="411">
        <v>77.099999999999994</v>
      </c>
      <c r="BH271" s="411">
        <v>76.3</v>
      </c>
      <c r="BI271" s="412" t="s">
        <v>197</v>
      </c>
      <c r="BJ271" s="412" t="s">
        <v>197</v>
      </c>
      <c r="BK271" s="412" t="s">
        <v>197</v>
      </c>
      <c r="BL271" s="412" t="s">
        <v>197</v>
      </c>
      <c r="BM271" s="412" t="s">
        <v>197</v>
      </c>
      <c r="BN271" s="412" t="s">
        <v>197</v>
      </c>
      <c r="BO271" s="412" t="s">
        <v>197</v>
      </c>
      <c r="BP271" s="412" t="s">
        <v>197</v>
      </c>
      <c r="BQ271" s="412" t="s">
        <v>197</v>
      </c>
      <c r="BR271" s="412" t="s">
        <v>197</v>
      </c>
      <c r="BS271" s="412" t="s">
        <v>197</v>
      </c>
      <c r="BT271" s="412" t="s">
        <v>197</v>
      </c>
      <c r="BU271" s="412" t="s">
        <v>197</v>
      </c>
      <c r="BV271" s="412" t="s">
        <v>197</v>
      </c>
      <c r="BW271" s="412" t="s">
        <v>197</v>
      </c>
      <c r="BX271" s="412" t="s">
        <v>197</v>
      </c>
      <c r="BY271" s="412" t="s">
        <v>197</v>
      </c>
      <c r="BZ271" s="412" t="s">
        <v>197</v>
      </c>
      <c r="CA271" s="412" t="s">
        <v>197</v>
      </c>
      <c r="CB271" s="412" t="s">
        <v>197</v>
      </c>
      <c r="CC271" s="412" t="s">
        <v>197</v>
      </c>
      <c r="CD271" s="412" t="s">
        <v>197</v>
      </c>
      <c r="CE271" s="412" t="s">
        <v>197</v>
      </c>
      <c r="CF271" s="412" t="s">
        <v>197</v>
      </c>
      <c r="CG271" s="412" t="s">
        <v>197</v>
      </c>
      <c r="CH271" s="412" t="s">
        <v>197</v>
      </c>
      <c r="CI271" s="412" t="s">
        <v>197</v>
      </c>
      <c r="CJ271" s="412" t="s">
        <v>197</v>
      </c>
      <c r="CK271" s="412" t="s">
        <v>197</v>
      </c>
      <c r="CL271" s="412" t="s">
        <v>197</v>
      </c>
      <c r="CM271" s="412" t="s">
        <v>197</v>
      </c>
      <c r="CN271" s="412" t="s">
        <v>197</v>
      </c>
      <c r="CO271" s="412" t="s">
        <v>197</v>
      </c>
      <c r="CP271" s="412" t="s">
        <v>197</v>
      </c>
      <c r="CQ271" s="412" t="s">
        <v>197</v>
      </c>
      <c r="CR271" s="412" t="s">
        <v>197</v>
      </c>
      <c r="CS271" s="412" t="s">
        <v>197</v>
      </c>
      <c r="CT271" s="412" t="s">
        <v>197</v>
      </c>
      <c r="CU271" s="412" t="s">
        <v>197</v>
      </c>
      <c r="CV271" s="412" t="s">
        <v>197</v>
      </c>
      <c r="CW271" s="412" t="s">
        <v>197</v>
      </c>
      <c r="CX271" s="412" t="s">
        <v>197</v>
      </c>
      <c r="CY271" s="412" t="s">
        <v>197</v>
      </c>
      <c r="CZ271" s="412" t="s">
        <v>197</v>
      </c>
      <c r="DA271" s="412" t="s">
        <v>197</v>
      </c>
      <c r="DB271" s="412" t="s">
        <v>197</v>
      </c>
      <c r="DC271" s="412" t="s">
        <v>197</v>
      </c>
      <c r="DD271" s="412" t="s">
        <v>197</v>
      </c>
      <c r="DE271" s="412" t="s">
        <v>197</v>
      </c>
      <c r="DF271" s="412" t="s">
        <v>197</v>
      </c>
      <c r="DG271" s="412" t="s">
        <v>197</v>
      </c>
      <c r="DH271" s="412" t="s">
        <v>197</v>
      </c>
      <c r="DI271" s="412" t="s">
        <v>197</v>
      </c>
      <c r="DJ271" s="412" t="s">
        <v>197</v>
      </c>
      <c r="DK271" s="412" t="s">
        <v>197</v>
      </c>
      <c r="DL271" s="412" t="s">
        <v>197</v>
      </c>
      <c r="DM271" s="412" t="s">
        <v>197</v>
      </c>
      <c r="DN271" s="412" t="s">
        <v>197</v>
      </c>
      <c r="DO271" s="412" t="s">
        <v>197</v>
      </c>
      <c r="DP271" s="412" t="s">
        <v>197</v>
      </c>
      <c r="DQ271" s="412" t="s">
        <v>197</v>
      </c>
      <c r="DR271" s="412" t="s">
        <v>197</v>
      </c>
      <c r="DS271" s="412" t="s">
        <v>197</v>
      </c>
      <c r="DT271" s="412" t="s">
        <v>197</v>
      </c>
      <c r="DU271" s="412" t="s">
        <v>197</v>
      </c>
      <c r="DV271" s="412" t="s">
        <v>197</v>
      </c>
      <c r="DW271" s="412" t="s">
        <v>197</v>
      </c>
      <c r="DX271" s="412" t="s">
        <v>197</v>
      </c>
      <c r="DY271" s="412" t="s">
        <v>197</v>
      </c>
      <c r="DZ271" s="412" t="s">
        <v>197</v>
      </c>
      <c r="EA271" s="412" t="s">
        <v>197</v>
      </c>
      <c r="EB271" s="412" t="s">
        <v>197</v>
      </c>
      <c r="EC271" s="412" t="s">
        <v>197</v>
      </c>
      <c r="ED271" s="412" t="s">
        <v>197</v>
      </c>
      <c r="EE271" s="412" t="s">
        <v>197</v>
      </c>
      <c r="EF271" s="412" t="s">
        <v>197</v>
      </c>
      <c r="EG271" s="412" t="s">
        <v>197</v>
      </c>
      <c r="EH271" s="412" t="s">
        <v>197</v>
      </c>
      <c r="EI271" s="412" t="s">
        <v>197</v>
      </c>
      <c r="EJ271" s="412" t="s">
        <v>197</v>
      </c>
      <c r="EK271" s="412" t="s">
        <v>197</v>
      </c>
      <c r="EL271" s="412" t="s">
        <v>197</v>
      </c>
      <c r="EM271" s="412" t="s">
        <v>197</v>
      </c>
      <c r="EN271" s="412" t="s">
        <v>197</v>
      </c>
      <c r="EO271" s="412" t="s">
        <v>197</v>
      </c>
      <c r="EP271" s="412" t="s">
        <v>197</v>
      </c>
      <c r="EQ271" s="412" t="s">
        <v>197</v>
      </c>
      <c r="ER271" s="412" t="s">
        <v>197</v>
      </c>
      <c r="ES271" s="412" t="s">
        <v>197</v>
      </c>
      <c r="ET271" s="411">
        <v>57.8</v>
      </c>
      <c r="EU271" s="412" t="s">
        <v>197</v>
      </c>
      <c r="EV271" s="411">
        <v>75</v>
      </c>
      <c r="EW271" s="411">
        <v>67.599999999999994</v>
      </c>
      <c r="EX271" s="411">
        <v>69.900000000000006</v>
      </c>
      <c r="EY271" s="412" t="s">
        <v>197</v>
      </c>
      <c r="EZ271" s="411">
        <v>70.400000000000006</v>
      </c>
      <c r="FA271" s="411">
        <v>30.9</v>
      </c>
      <c r="FB271" s="411">
        <v>46.3</v>
      </c>
      <c r="FC271" s="412" t="s">
        <v>197</v>
      </c>
      <c r="FD271" s="411">
        <v>110.5</v>
      </c>
      <c r="FE271" s="411">
        <v>40.9</v>
      </c>
      <c r="FF271" s="411">
        <v>70.5</v>
      </c>
      <c r="FG271" s="412" t="s">
        <v>197</v>
      </c>
      <c r="FH271" s="412" t="s">
        <v>197</v>
      </c>
      <c r="FI271" s="412" t="s">
        <v>197</v>
      </c>
      <c r="FJ271" s="411">
        <v>80.3</v>
      </c>
      <c r="FK271" s="411">
        <v>18.3</v>
      </c>
      <c r="FL271" s="411">
        <v>45.8</v>
      </c>
      <c r="FM271" s="411">
        <v>41.2</v>
      </c>
      <c r="FN271" s="411">
        <v>38.700000000000003</v>
      </c>
      <c r="FO271" s="411">
        <v>40.200000000000003</v>
      </c>
      <c r="FP271" s="411">
        <v>82.9</v>
      </c>
      <c r="FQ271" s="411">
        <v>22.7</v>
      </c>
      <c r="FR271" s="411">
        <v>43.5</v>
      </c>
      <c r="FS271" s="411">
        <v>53</v>
      </c>
      <c r="FT271" s="411">
        <v>56.3</v>
      </c>
      <c r="FU271" s="411">
        <v>54.3</v>
      </c>
      <c r="FV271" s="412" t="s">
        <v>197</v>
      </c>
      <c r="FW271" s="412" t="s">
        <v>197</v>
      </c>
      <c r="FX271" s="411">
        <v>68.8</v>
      </c>
      <c r="FY271" s="411">
        <v>91.9</v>
      </c>
      <c r="FZ271" s="411">
        <v>91.6</v>
      </c>
      <c r="GA271" s="411">
        <v>50.2</v>
      </c>
      <c r="GB271" s="411">
        <v>89.2</v>
      </c>
      <c r="GC271" s="411">
        <v>81.7</v>
      </c>
      <c r="GD271" s="412" t="s">
        <v>197</v>
      </c>
      <c r="GE271" s="412" t="s">
        <v>197</v>
      </c>
      <c r="GF271" s="412" t="s">
        <v>197</v>
      </c>
      <c r="GG271" s="411">
        <v>252.6</v>
      </c>
      <c r="GH271" s="411">
        <v>143.1</v>
      </c>
      <c r="GI271" s="411">
        <v>143.9</v>
      </c>
      <c r="GJ271" s="412" t="s">
        <v>197</v>
      </c>
      <c r="GK271" s="412" t="s">
        <v>197</v>
      </c>
      <c r="GL271" s="412" t="s">
        <v>197</v>
      </c>
      <c r="GM271" s="411">
        <v>17.7</v>
      </c>
      <c r="GN271" s="411">
        <v>92.1</v>
      </c>
      <c r="GO271" s="411">
        <v>64.8</v>
      </c>
      <c r="GP271" s="412" t="s">
        <v>197</v>
      </c>
      <c r="GQ271" s="412" t="s">
        <v>197</v>
      </c>
      <c r="GR271" s="412" t="s">
        <v>197</v>
      </c>
      <c r="GS271" s="411">
        <v>200.3</v>
      </c>
      <c r="GT271" s="411">
        <v>27.6</v>
      </c>
      <c r="GU271" s="411">
        <v>62.5</v>
      </c>
      <c r="GV271" s="412" t="s">
        <v>197</v>
      </c>
      <c r="GW271" s="412" t="s">
        <v>197</v>
      </c>
      <c r="GX271" s="412" t="s">
        <v>197</v>
      </c>
      <c r="GY271" s="411">
        <v>51.8</v>
      </c>
      <c r="GZ271" s="411">
        <v>96.9</v>
      </c>
      <c r="HA271" s="411">
        <v>74.7</v>
      </c>
      <c r="HB271" s="411">
        <v>36</v>
      </c>
      <c r="HC271" s="411">
        <v>54.3</v>
      </c>
      <c r="HD271" s="411">
        <v>48.7</v>
      </c>
      <c r="HE271" s="412" t="s">
        <v>197</v>
      </c>
      <c r="HF271" s="412" t="s">
        <v>197</v>
      </c>
      <c r="HG271" s="412" t="s">
        <v>197</v>
      </c>
      <c r="HH271" s="412" t="s">
        <v>197</v>
      </c>
      <c r="HI271" s="412" t="s">
        <v>197</v>
      </c>
      <c r="HJ271" s="412" t="s">
        <v>197</v>
      </c>
      <c r="HK271" s="412" t="s">
        <v>197</v>
      </c>
      <c r="HL271" s="412" t="s">
        <v>197</v>
      </c>
      <c r="HM271" s="412" t="s">
        <v>197</v>
      </c>
      <c r="HN271" s="412" t="s">
        <v>197</v>
      </c>
      <c r="HO271" s="412" t="s">
        <v>197</v>
      </c>
      <c r="HP271" s="412" t="s">
        <v>197</v>
      </c>
      <c r="HQ271" s="412" t="s">
        <v>197</v>
      </c>
      <c r="HR271" s="412" t="s">
        <v>197</v>
      </c>
      <c r="HS271" s="412" t="s">
        <v>197</v>
      </c>
      <c r="HT271" s="412" t="s">
        <v>197</v>
      </c>
      <c r="HU271" s="411">
        <v>172.8</v>
      </c>
      <c r="HV271" s="411">
        <v>78</v>
      </c>
      <c r="HW271" s="411">
        <v>83.6</v>
      </c>
      <c r="HX271" s="412" t="s">
        <v>197</v>
      </c>
      <c r="HY271" s="412" t="s">
        <v>197</v>
      </c>
      <c r="HZ271" s="412" t="s">
        <v>197</v>
      </c>
      <c r="IA271" s="412" t="s">
        <v>197</v>
      </c>
      <c r="IB271" s="412" t="s">
        <v>197</v>
      </c>
      <c r="IC271" s="412" t="s">
        <v>197</v>
      </c>
      <c r="ID271" s="411">
        <v>175.2</v>
      </c>
      <c r="IE271" s="412" t="s">
        <v>197</v>
      </c>
      <c r="IF271" s="412" t="s">
        <v>197</v>
      </c>
      <c r="IG271" s="412" t="s">
        <v>197</v>
      </c>
      <c r="IH271" s="411">
        <v>31.5</v>
      </c>
      <c r="II271" s="412" t="s">
        <v>197</v>
      </c>
      <c r="IJ271" s="412" t="s">
        <v>197</v>
      </c>
      <c r="IK271" s="412" t="s">
        <v>197</v>
      </c>
      <c r="IL271" s="412" t="s">
        <v>197</v>
      </c>
      <c r="IM271" s="412" t="s">
        <v>197</v>
      </c>
      <c r="IN271" s="412" t="s">
        <v>197</v>
      </c>
      <c r="IO271" s="412" t="s">
        <v>197</v>
      </c>
      <c r="IP271" s="412" t="s">
        <v>197</v>
      </c>
      <c r="IQ271" s="412" t="s">
        <v>197</v>
      </c>
      <c r="IR271" s="411">
        <v>11.5</v>
      </c>
      <c r="IS271" s="411">
        <v>63.5</v>
      </c>
      <c r="IT271" s="411">
        <v>44.1</v>
      </c>
      <c r="IU271" s="412" t="s">
        <v>197</v>
      </c>
      <c r="IV271" s="412" t="s">
        <v>197</v>
      </c>
      <c r="IW271" s="412" t="s">
        <v>197</v>
      </c>
      <c r="IX271" s="412" t="s">
        <v>197</v>
      </c>
      <c r="IY271" s="412" t="s">
        <v>197</v>
      </c>
      <c r="IZ271" s="412" t="s">
        <v>197</v>
      </c>
      <c r="JA271" s="412" t="s">
        <v>197</v>
      </c>
      <c r="JB271" s="412" t="s">
        <v>197</v>
      </c>
      <c r="JC271" s="412" t="s">
        <v>197</v>
      </c>
      <c r="JD271" s="412" t="s">
        <v>197</v>
      </c>
      <c r="JE271" s="412" t="s">
        <v>197</v>
      </c>
      <c r="JF271" s="49" t="s">
        <v>87</v>
      </c>
      <c r="JG271" s="49" t="s">
        <v>87</v>
      </c>
      <c r="JH271" s="49" t="s">
        <v>87</v>
      </c>
      <c r="JI271" s="49">
        <v>40.299999999999997</v>
      </c>
      <c r="JJ271" s="49">
        <v>48.2</v>
      </c>
      <c r="JK271" s="49">
        <v>48.5</v>
      </c>
      <c r="JL271" s="49">
        <v>43.8</v>
      </c>
      <c r="JM271" s="49">
        <v>34.299999999999997</v>
      </c>
      <c r="JN271" s="49">
        <v>30.7</v>
      </c>
      <c r="JO271" s="49" t="s">
        <v>87</v>
      </c>
    </row>
    <row r="272" spans="1:275">
      <c r="A272" s="45"/>
      <c r="B272" s="46" t="s">
        <v>1988</v>
      </c>
      <c r="C272" s="300" t="s">
        <v>1478</v>
      </c>
      <c r="D272" s="46" t="s">
        <v>136</v>
      </c>
      <c r="E272" s="300" t="s">
        <v>35</v>
      </c>
      <c r="F272" s="47" t="s">
        <v>197</v>
      </c>
      <c r="G272" s="47" t="s">
        <v>197</v>
      </c>
      <c r="H272" s="411">
        <v>132.19999999999999</v>
      </c>
      <c r="I272" s="411">
        <v>132.9</v>
      </c>
      <c r="J272" s="411">
        <v>140.5</v>
      </c>
      <c r="K272" s="411">
        <v>53.3</v>
      </c>
      <c r="L272" s="411">
        <v>148.69999999999999</v>
      </c>
      <c r="M272" s="411">
        <v>155.69999999999999</v>
      </c>
      <c r="N272" s="411">
        <v>185.8</v>
      </c>
      <c r="O272" s="411">
        <v>208.1</v>
      </c>
      <c r="P272" s="411">
        <v>129.19999999999999</v>
      </c>
      <c r="Q272" s="411">
        <v>96.5</v>
      </c>
      <c r="R272" s="411">
        <v>74</v>
      </c>
      <c r="S272" s="411">
        <v>137.1</v>
      </c>
      <c r="T272" s="411">
        <v>83.1</v>
      </c>
      <c r="U272" s="411">
        <v>192.6</v>
      </c>
      <c r="V272" s="411">
        <v>122.2</v>
      </c>
      <c r="W272" s="411">
        <v>245.1</v>
      </c>
      <c r="X272" s="411">
        <v>204.9</v>
      </c>
      <c r="Y272" s="411">
        <v>273.5</v>
      </c>
      <c r="Z272" s="411">
        <v>100.6</v>
      </c>
      <c r="AA272" s="411">
        <v>119.5</v>
      </c>
      <c r="AB272" s="411">
        <v>101.3</v>
      </c>
      <c r="AC272" s="411">
        <v>110.3</v>
      </c>
      <c r="AD272" s="412" t="s">
        <v>197</v>
      </c>
      <c r="AE272" s="411">
        <v>149.4</v>
      </c>
      <c r="AF272" s="411">
        <v>159.4</v>
      </c>
      <c r="AG272" s="411">
        <v>160.80000000000001</v>
      </c>
      <c r="AH272" s="411">
        <v>147</v>
      </c>
      <c r="AI272" s="412" t="s">
        <v>197</v>
      </c>
      <c r="AJ272" s="411">
        <v>145.4</v>
      </c>
      <c r="AK272" s="411">
        <v>213.5</v>
      </c>
      <c r="AL272" s="412" t="s">
        <v>197</v>
      </c>
      <c r="AM272" s="412" t="s">
        <v>197</v>
      </c>
      <c r="AN272" s="411">
        <v>70.900000000000006</v>
      </c>
      <c r="AO272" s="411">
        <v>168.2</v>
      </c>
      <c r="AP272" s="411">
        <v>167.2</v>
      </c>
      <c r="AQ272" s="411">
        <v>127.9</v>
      </c>
      <c r="AR272" s="411">
        <v>220.5</v>
      </c>
      <c r="AS272" s="412" t="s">
        <v>197</v>
      </c>
      <c r="AT272" s="411">
        <v>171.4</v>
      </c>
      <c r="AU272" s="412" t="s">
        <v>197</v>
      </c>
      <c r="AV272" s="411">
        <v>186.2</v>
      </c>
      <c r="AW272" s="412" t="s">
        <v>197</v>
      </c>
      <c r="AX272" s="412" t="s">
        <v>197</v>
      </c>
      <c r="AY272" s="412" t="s">
        <v>197</v>
      </c>
      <c r="AZ272" s="411">
        <v>157.9</v>
      </c>
      <c r="BA272" s="411">
        <v>141.6</v>
      </c>
      <c r="BB272" s="411">
        <v>142.30000000000001</v>
      </c>
      <c r="BC272" s="411">
        <v>91.4</v>
      </c>
      <c r="BD272" s="411">
        <v>145</v>
      </c>
      <c r="BE272" s="411">
        <v>133</v>
      </c>
      <c r="BF272" s="411">
        <v>118</v>
      </c>
      <c r="BG272" s="411">
        <v>144</v>
      </c>
      <c r="BH272" s="411">
        <v>142.19999999999999</v>
      </c>
      <c r="BI272" s="411">
        <v>108.6</v>
      </c>
      <c r="BJ272" s="411">
        <v>94.7</v>
      </c>
      <c r="BK272" s="411">
        <v>101.8</v>
      </c>
      <c r="BL272" s="411">
        <v>142.1</v>
      </c>
      <c r="BM272" s="411">
        <v>64.900000000000006</v>
      </c>
      <c r="BN272" s="411">
        <v>85.5</v>
      </c>
      <c r="BO272" s="411">
        <v>382.1</v>
      </c>
      <c r="BP272" s="411">
        <v>119.1</v>
      </c>
      <c r="BQ272" s="411">
        <v>112.7</v>
      </c>
      <c r="BR272" s="411">
        <v>265</v>
      </c>
      <c r="BS272" s="411">
        <v>121.6</v>
      </c>
      <c r="BT272" s="411">
        <v>187.5</v>
      </c>
      <c r="BU272" s="411">
        <v>87.9</v>
      </c>
      <c r="BV272" s="411">
        <v>81.599999999999994</v>
      </c>
      <c r="BW272" s="411">
        <v>83.5</v>
      </c>
      <c r="BX272" s="411">
        <v>585.4</v>
      </c>
      <c r="BY272" s="411">
        <v>250.9</v>
      </c>
      <c r="BZ272" s="411">
        <v>465</v>
      </c>
      <c r="CA272" s="411">
        <v>221.1</v>
      </c>
      <c r="CB272" s="411">
        <v>160.19999999999999</v>
      </c>
      <c r="CC272" s="411">
        <v>183.8</v>
      </c>
      <c r="CD272" s="411">
        <v>156.80000000000001</v>
      </c>
      <c r="CE272" s="411">
        <v>49.3</v>
      </c>
      <c r="CF272" s="411">
        <v>101.4</v>
      </c>
      <c r="CG272" s="412" t="s">
        <v>197</v>
      </c>
      <c r="CH272" s="412" t="s">
        <v>197</v>
      </c>
      <c r="CI272" s="412" t="s">
        <v>197</v>
      </c>
      <c r="CJ272" s="411">
        <v>205</v>
      </c>
      <c r="CK272" s="411">
        <v>76.8</v>
      </c>
      <c r="CL272" s="411">
        <v>129.30000000000001</v>
      </c>
      <c r="CM272" s="412" t="s">
        <v>197</v>
      </c>
      <c r="CN272" s="412" t="s">
        <v>197</v>
      </c>
      <c r="CO272" s="412" t="s">
        <v>197</v>
      </c>
      <c r="CP272" s="412" t="s">
        <v>197</v>
      </c>
      <c r="CQ272" s="412" t="s">
        <v>197</v>
      </c>
      <c r="CR272" s="412" t="s">
        <v>197</v>
      </c>
      <c r="CS272" s="411">
        <v>82.8</v>
      </c>
      <c r="CT272" s="411">
        <v>166.3</v>
      </c>
      <c r="CU272" s="411">
        <v>104.3</v>
      </c>
      <c r="CV272" s="411">
        <v>130.80000000000001</v>
      </c>
      <c r="CW272" s="411">
        <v>293</v>
      </c>
      <c r="CX272" s="411">
        <v>117.1</v>
      </c>
      <c r="CY272" s="411">
        <v>193.2</v>
      </c>
      <c r="CZ272" s="411">
        <v>122.8</v>
      </c>
      <c r="DA272" s="411">
        <v>69.3</v>
      </c>
      <c r="DB272" s="411">
        <v>57.2</v>
      </c>
      <c r="DC272" s="411">
        <v>60.9</v>
      </c>
      <c r="DD272" s="411">
        <v>556</v>
      </c>
      <c r="DE272" s="411">
        <v>210.4</v>
      </c>
      <c r="DF272" s="411">
        <v>425.6</v>
      </c>
      <c r="DG272" s="411">
        <v>245.3</v>
      </c>
      <c r="DH272" s="411">
        <v>158.19999999999999</v>
      </c>
      <c r="DI272" s="411">
        <v>187.8</v>
      </c>
      <c r="DJ272" s="411">
        <v>191.1</v>
      </c>
      <c r="DK272" s="411">
        <v>55.9</v>
      </c>
      <c r="DL272" s="411">
        <v>118</v>
      </c>
      <c r="DM272" s="411">
        <v>213.9</v>
      </c>
      <c r="DN272" s="411">
        <v>81.5</v>
      </c>
      <c r="DO272" s="411">
        <v>130.69999999999999</v>
      </c>
      <c r="DP272" s="412" t="s">
        <v>197</v>
      </c>
      <c r="DQ272" s="412" t="s">
        <v>197</v>
      </c>
      <c r="DR272" s="412" t="s">
        <v>197</v>
      </c>
      <c r="DS272" s="412" t="s">
        <v>197</v>
      </c>
      <c r="DT272" s="412" t="s">
        <v>197</v>
      </c>
      <c r="DU272" s="412" t="s">
        <v>197</v>
      </c>
      <c r="DV272" s="411">
        <v>171.5</v>
      </c>
      <c r="DW272" s="411">
        <v>187.8</v>
      </c>
      <c r="DX272" s="411">
        <v>182.2</v>
      </c>
      <c r="DY272" s="411">
        <v>757.7</v>
      </c>
      <c r="DZ272" s="411">
        <v>697.1</v>
      </c>
      <c r="EA272" s="411">
        <v>731</v>
      </c>
      <c r="EB272" s="411">
        <v>83.1</v>
      </c>
      <c r="EC272" s="411">
        <v>71.2</v>
      </c>
      <c r="ED272" s="411">
        <v>74.400000000000006</v>
      </c>
      <c r="EE272" s="411">
        <v>54.4</v>
      </c>
      <c r="EF272" s="411">
        <v>91.3</v>
      </c>
      <c r="EG272" s="411">
        <v>27.3</v>
      </c>
      <c r="EH272" s="411">
        <v>54</v>
      </c>
      <c r="EI272" s="411">
        <v>92.6</v>
      </c>
      <c r="EJ272" s="411">
        <v>95.2</v>
      </c>
      <c r="EK272" s="411">
        <v>94.3</v>
      </c>
      <c r="EL272" s="412" t="s">
        <v>197</v>
      </c>
      <c r="EM272" s="411">
        <v>196.5</v>
      </c>
      <c r="EN272" s="411">
        <v>17</v>
      </c>
      <c r="EO272" s="411">
        <v>107.7</v>
      </c>
      <c r="EP272" s="411">
        <v>37.1</v>
      </c>
      <c r="EQ272" s="411">
        <v>46.7</v>
      </c>
      <c r="ER272" s="411">
        <v>41.3</v>
      </c>
      <c r="ES272" s="412" t="s">
        <v>197</v>
      </c>
      <c r="ET272" s="411">
        <v>122.3</v>
      </c>
      <c r="EU272" s="411">
        <v>249.1</v>
      </c>
      <c r="EV272" s="411">
        <v>139.80000000000001</v>
      </c>
      <c r="EW272" s="411">
        <v>104.1</v>
      </c>
      <c r="EX272" s="411">
        <v>115.3</v>
      </c>
      <c r="EY272" s="411">
        <v>164.5</v>
      </c>
      <c r="EZ272" s="411">
        <v>160.1</v>
      </c>
      <c r="FA272" s="411">
        <v>112.1</v>
      </c>
      <c r="FB272" s="411">
        <v>130.9</v>
      </c>
      <c r="FC272" s="411">
        <v>644.6</v>
      </c>
      <c r="FD272" s="411">
        <v>158.9</v>
      </c>
      <c r="FE272" s="411">
        <v>124.2</v>
      </c>
      <c r="FF272" s="411">
        <v>138.9</v>
      </c>
      <c r="FG272" s="412" t="s">
        <v>197</v>
      </c>
      <c r="FH272" s="412" t="s">
        <v>197</v>
      </c>
      <c r="FI272" s="412" t="s">
        <v>197</v>
      </c>
      <c r="FJ272" s="411">
        <v>55.4</v>
      </c>
      <c r="FK272" s="411">
        <v>375.9</v>
      </c>
      <c r="FL272" s="411">
        <v>233.4</v>
      </c>
      <c r="FM272" s="411">
        <v>162.4</v>
      </c>
      <c r="FN272" s="411">
        <v>104.7</v>
      </c>
      <c r="FO272" s="411">
        <v>138</v>
      </c>
      <c r="FP272" s="411">
        <v>84</v>
      </c>
      <c r="FQ272" s="411">
        <v>119.9</v>
      </c>
      <c r="FR272" s="411">
        <v>107.5</v>
      </c>
      <c r="FS272" s="411">
        <v>285.89999999999998</v>
      </c>
      <c r="FT272" s="411">
        <v>144.69999999999999</v>
      </c>
      <c r="FU272" s="411">
        <v>232.7</v>
      </c>
      <c r="FV272" s="411">
        <v>174.5</v>
      </c>
      <c r="FW272" s="411">
        <v>134.80000000000001</v>
      </c>
      <c r="FX272" s="411">
        <v>115.3</v>
      </c>
      <c r="FY272" s="411">
        <v>151.69999999999999</v>
      </c>
      <c r="FZ272" s="411">
        <v>151.4</v>
      </c>
      <c r="GA272" s="411">
        <v>157.19999999999999</v>
      </c>
      <c r="GB272" s="411">
        <v>103.9</v>
      </c>
      <c r="GC272" s="411">
        <v>114</v>
      </c>
      <c r="GD272" s="411">
        <v>212.9</v>
      </c>
      <c r="GE272" s="411">
        <v>33.5</v>
      </c>
      <c r="GF272" s="411">
        <v>151.4</v>
      </c>
      <c r="GG272" s="411">
        <v>239.9</v>
      </c>
      <c r="GH272" s="411">
        <v>325.5</v>
      </c>
      <c r="GI272" s="411">
        <v>325</v>
      </c>
      <c r="GJ272" s="411">
        <v>1179.5999999999999</v>
      </c>
      <c r="GK272" s="411">
        <v>203.9</v>
      </c>
      <c r="GL272" s="411">
        <v>568</v>
      </c>
      <c r="GM272" s="411">
        <v>65.400000000000006</v>
      </c>
      <c r="GN272" s="411">
        <v>125.8</v>
      </c>
      <c r="GO272" s="411">
        <v>104.2</v>
      </c>
      <c r="GP272" s="411">
        <v>209.9</v>
      </c>
      <c r="GQ272" s="411">
        <v>184.8</v>
      </c>
      <c r="GR272" s="411">
        <v>193.8</v>
      </c>
      <c r="GS272" s="411">
        <v>75.3</v>
      </c>
      <c r="GT272" s="411">
        <v>163.19999999999999</v>
      </c>
      <c r="GU272" s="411">
        <v>145.5</v>
      </c>
      <c r="GV272" s="411">
        <v>7.2</v>
      </c>
      <c r="GW272" s="411">
        <v>20.2</v>
      </c>
      <c r="GX272" s="411">
        <v>14.8</v>
      </c>
      <c r="GY272" s="411">
        <v>146.80000000000001</v>
      </c>
      <c r="GZ272" s="411">
        <v>131.80000000000001</v>
      </c>
      <c r="HA272" s="411">
        <v>139.1</v>
      </c>
      <c r="HB272" s="411">
        <v>137.5</v>
      </c>
      <c r="HC272" s="411">
        <v>118.4</v>
      </c>
      <c r="HD272" s="411">
        <v>124.2</v>
      </c>
      <c r="HE272" s="411">
        <v>140.6</v>
      </c>
      <c r="HF272" s="411">
        <v>171.9</v>
      </c>
      <c r="HG272" s="411">
        <v>170.2</v>
      </c>
      <c r="HH272" s="411">
        <v>106.9</v>
      </c>
      <c r="HI272" s="412" t="s">
        <v>197</v>
      </c>
      <c r="HJ272" s="412" t="s">
        <v>197</v>
      </c>
      <c r="HK272" s="412" t="s">
        <v>197</v>
      </c>
      <c r="HL272" s="412" t="s">
        <v>197</v>
      </c>
      <c r="HM272" s="412" t="s">
        <v>197</v>
      </c>
      <c r="HN272" s="412" t="s">
        <v>197</v>
      </c>
      <c r="HO272" s="411">
        <v>269.39999999999998</v>
      </c>
      <c r="HP272" s="411">
        <v>258.8</v>
      </c>
      <c r="HQ272" s="411">
        <v>264.2</v>
      </c>
      <c r="HR272" s="411">
        <v>248.8</v>
      </c>
      <c r="HS272" s="411">
        <v>242.1</v>
      </c>
      <c r="HT272" s="411">
        <v>244.4</v>
      </c>
      <c r="HU272" s="411">
        <v>115.9</v>
      </c>
      <c r="HV272" s="411">
        <v>120</v>
      </c>
      <c r="HW272" s="411">
        <v>119.8</v>
      </c>
      <c r="HX272" s="411">
        <v>373.3</v>
      </c>
      <c r="HY272" s="412" t="s">
        <v>197</v>
      </c>
      <c r="HZ272" s="411">
        <v>140.1</v>
      </c>
      <c r="IA272" s="411">
        <v>139</v>
      </c>
      <c r="IB272" s="411">
        <v>402.5</v>
      </c>
      <c r="IC272" s="411">
        <v>259.89999999999998</v>
      </c>
      <c r="ID272" s="411">
        <v>161</v>
      </c>
      <c r="IE272" s="412" t="s">
        <v>197</v>
      </c>
      <c r="IF272" s="412" t="s">
        <v>197</v>
      </c>
      <c r="IG272" s="412" t="s">
        <v>197</v>
      </c>
      <c r="IH272" s="411">
        <v>153.9</v>
      </c>
      <c r="II272" s="411">
        <v>246.1</v>
      </c>
      <c r="IJ272" s="411">
        <v>302.8</v>
      </c>
      <c r="IK272" s="412" t="s">
        <v>197</v>
      </c>
      <c r="IL272" s="411">
        <v>81.7</v>
      </c>
      <c r="IM272" s="411">
        <v>396.8</v>
      </c>
      <c r="IN272" s="411">
        <v>207.1</v>
      </c>
      <c r="IO272" s="412" t="s">
        <v>197</v>
      </c>
      <c r="IP272" s="412" t="s">
        <v>197</v>
      </c>
      <c r="IQ272" s="411">
        <v>186.3</v>
      </c>
      <c r="IR272" s="411">
        <v>144.19999999999999</v>
      </c>
      <c r="IS272" s="411">
        <v>140.9</v>
      </c>
      <c r="IT272" s="411">
        <v>142.1</v>
      </c>
      <c r="IU272" s="411">
        <v>60</v>
      </c>
      <c r="IV272" s="411">
        <v>31.9</v>
      </c>
      <c r="IW272" s="411">
        <v>37.799999999999997</v>
      </c>
      <c r="IX272" s="412" t="s">
        <v>197</v>
      </c>
      <c r="IY272" s="412" t="s">
        <v>197</v>
      </c>
      <c r="IZ272" s="412" t="s">
        <v>197</v>
      </c>
      <c r="JA272" s="412" t="s">
        <v>197</v>
      </c>
      <c r="JB272" s="412" t="s">
        <v>197</v>
      </c>
      <c r="JC272" s="411">
        <v>111.8</v>
      </c>
      <c r="JD272" s="411">
        <v>277.5</v>
      </c>
      <c r="JE272" s="411">
        <v>239.7</v>
      </c>
      <c r="JF272" s="48">
        <v>90.6</v>
      </c>
      <c r="JG272" s="48" t="s">
        <v>87</v>
      </c>
      <c r="JH272" s="48">
        <v>114.4</v>
      </c>
      <c r="JI272" s="48">
        <v>106.3</v>
      </c>
      <c r="JJ272" s="48">
        <v>165.7</v>
      </c>
      <c r="JK272" s="48">
        <v>204.5</v>
      </c>
      <c r="JL272" s="48">
        <v>143.9</v>
      </c>
      <c r="JM272" s="48">
        <v>176.2</v>
      </c>
      <c r="JN272" s="48">
        <v>158.4</v>
      </c>
      <c r="JO272" s="48">
        <v>49.4</v>
      </c>
    </row>
    <row r="273" spans="1:275">
      <c r="A273" s="45"/>
      <c r="B273" s="46" t="s">
        <v>1989</v>
      </c>
      <c r="C273" s="300" t="s">
        <v>1479</v>
      </c>
      <c r="D273" s="46" t="s">
        <v>136</v>
      </c>
      <c r="E273" s="300" t="s">
        <v>35</v>
      </c>
      <c r="F273" s="47" t="s">
        <v>197</v>
      </c>
      <c r="G273" s="47" t="s">
        <v>197</v>
      </c>
      <c r="H273" s="411">
        <v>97.5</v>
      </c>
      <c r="I273" s="411">
        <v>110</v>
      </c>
      <c r="J273" s="411">
        <v>116.8</v>
      </c>
      <c r="K273" s="412" t="s">
        <v>197</v>
      </c>
      <c r="L273" s="411">
        <v>15.3</v>
      </c>
      <c r="M273" s="411">
        <v>61.5</v>
      </c>
      <c r="N273" s="412" t="s">
        <v>197</v>
      </c>
      <c r="O273" s="412" t="s">
        <v>197</v>
      </c>
      <c r="P273" s="412" t="s">
        <v>197</v>
      </c>
      <c r="Q273" s="412" t="s">
        <v>197</v>
      </c>
      <c r="R273" s="412" t="s">
        <v>197</v>
      </c>
      <c r="S273" s="412" t="s">
        <v>197</v>
      </c>
      <c r="T273" s="412" t="s">
        <v>197</v>
      </c>
      <c r="U273" s="412" t="s">
        <v>197</v>
      </c>
      <c r="V273" s="412" t="s">
        <v>197</v>
      </c>
      <c r="W273" s="412" t="s">
        <v>197</v>
      </c>
      <c r="X273" s="412" t="s">
        <v>197</v>
      </c>
      <c r="Y273" s="412" t="s">
        <v>197</v>
      </c>
      <c r="Z273" s="412" t="s">
        <v>197</v>
      </c>
      <c r="AA273" s="411">
        <v>80.900000000000006</v>
      </c>
      <c r="AB273" s="412" t="s">
        <v>197</v>
      </c>
      <c r="AC273" s="412" t="s">
        <v>197</v>
      </c>
      <c r="AD273" s="412" t="s">
        <v>197</v>
      </c>
      <c r="AE273" s="412" t="s">
        <v>197</v>
      </c>
      <c r="AF273" s="412" t="s">
        <v>197</v>
      </c>
      <c r="AG273" s="412" t="s">
        <v>197</v>
      </c>
      <c r="AH273" s="412" t="s">
        <v>197</v>
      </c>
      <c r="AI273" s="412" t="s">
        <v>197</v>
      </c>
      <c r="AJ273" s="412" t="s">
        <v>197</v>
      </c>
      <c r="AK273" s="412" t="s">
        <v>197</v>
      </c>
      <c r="AL273" s="412" t="s">
        <v>197</v>
      </c>
      <c r="AM273" s="412" t="s">
        <v>197</v>
      </c>
      <c r="AN273" s="412" t="s">
        <v>197</v>
      </c>
      <c r="AO273" s="412" t="s">
        <v>197</v>
      </c>
      <c r="AP273" s="412" t="s">
        <v>197</v>
      </c>
      <c r="AQ273" s="412" t="s">
        <v>197</v>
      </c>
      <c r="AR273" s="412" t="s">
        <v>197</v>
      </c>
      <c r="AS273" s="412" t="s">
        <v>197</v>
      </c>
      <c r="AT273" s="412" t="s">
        <v>197</v>
      </c>
      <c r="AU273" s="412" t="s">
        <v>197</v>
      </c>
      <c r="AV273" s="412" t="s">
        <v>197</v>
      </c>
      <c r="AW273" s="412" t="s">
        <v>197</v>
      </c>
      <c r="AX273" s="412" t="s">
        <v>197</v>
      </c>
      <c r="AY273" s="412" t="s">
        <v>197</v>
      </c>
      <c r="AZ273" s="411">
        <v>50.7</v>
      </c>
      <c r="BA273" s="411">
        <v>61.9</v>
      </c>
      <c r="BB273" s="411">
        <v>61.4</v>
      </c>
      <c r="BC273" s="411">
        <v>83.5</v>
      </c>
      <c r="BD273" s="411">
        <v>44.4</v>
      </c>
      <c r="BE273" s="411">
        <v>54</v>
      </c>
      <c r="BF273" s="411">
        <v>52.7</v>
      </c>
      <c r="BG273" s="411">
        <v>23.6</v>
      </c>
      <c r="BH273" s="411">
        <v>25.8</v>
      </c>
      <c r="BI273" s="411">
        <v>2</v>
      </c>
      <c r="BJ273" s="411">
        <v>4.0999999999999996</v>
      </c>
      <c r="BK273" s="411">
        <v>3</v>
      </c>
      <c r="BL273" s="412" t="s">
        <v>197</v>
      </c>
      <c r="BM273" s="412" t="s">
        <v>197</v>
      </c>
      <c r="BN273" s="412" t="s">
        <v>197</v>
      </c>
      <c r="BO273" s="412" t="s">
        <v>197</v>
      </c>
      <c r="BP273" s="412" t="s">
        <v>197</v>
      </c>
      <c r="BQ273" s="412" t="s">
        <v>197</v>
      </c>
      <c r="BR273" s="412" t="s">
        <v>197</v>
      </c>
      <c r="BS273" s="412" t="s">
        <v>197</v>
      </c>
      <c r="BT273" s="412" t="s">
        <v>197</v>
      </c>
      <c r="BU273" s="412" t="s">
        <v>197</v>
      </c>
      <c r="BV273" s="412" t="s">
        <v>197</v>
      </c>
      <c r="BW273" s="412" t="s">
        <v>197</v>
      </c>
      <c r="BX273" s="412" t="s">
        <v>197</v>
      </c>
      <c r="BY273" s="412" t="s">
        <v>197</v>
      </c>
      <c r="BZ273" s="412" t="s">
        <v>197</v>
      </c>
      <c r="CA273" s="412" t="s">
        <v>197</v>
      </c>
      <c r="CB273" s="412" t="s">
        <v>197</v>
      </c>
      <c r="CC273" s="412" t="s">
        <v>197</v>
      </c>
      <c r="CD273" s="412" t="s">
        <v>197</v>
      </c>
      <c r="CE273" s="412" t="s">
        <v>197</v>
      </c>
      <c r="CF273" s="412" t="s">
        <v>197</v>
      </c>
      <c r="CG273" s="412" t="s">
        <v>197</v>
      </c>
      <c r="CH273" s="412" t="s">
        <v>197</v>
      </c>
      <c r="CI273" s="412" t="s">
        <v>197</v>
      </c>
      <c r="CJ273" s="412" t="s">
        <v>197</v>
      </c>
      <c r="CK273" s="412" t="s">
        <v>197</v>
      </c>
      <c r="CL273" s="412" t="s">
        <v>197</v>
      </c>
      <c r="CM273" s="412" t="s">
        <v>197</v>
      </c>
      <c r="CN273" s="412" t="s">
        <v>197</v>
      </c>
      <c r="CO273" s="412" t="s">
        <v>197</v>
      </c>
      <c r="CP273" s="412" t="s">
        <v>197</v>
      </c>
      <c r="CQ273" s="412" t="s">
        <v>197</v>
      </c>
      <c r="CR273" s="412" t="s">
        <v>197</v>
      </c>
      <c r="CS273" s="412" t="s">
        <v>197</v>
      </c>
      <c r="CT273" s="412" t="s">
        <v>197</v>
      </c>
      <c r="CU273" s="412" t="s">
        <v>197</v>
      </c>
      <c r="CV273" s="412" t="s">
        <v>197</v>
      </c>
      <c r="CW273" s="412" t="s">
        <v>197</v>
      </c>
      <c r="CX273" s="412" t="s">
        <v>197</v>
      </c>
      <c r="CY273" s="412" t="s">
        <v>197</v>
      </c>
      <c r="CZ273" s="412" t="s">
        <v>197</v>
      </c>
      <c r="DA273" s="412" t="s">
        <v>197</v>
      </c>
      <c r="DB273" s="412" t="s">
        <v>197</v>
      </c>
      <c r="DC273" s="412" t="s">
        <v>197</v>
      </c>
      <c r="DD273" s="412" t="s">
        <v>197</v>
      </c>
      <c r="DE273" s="412" t="s">
        <v>197</v>
      </c>
      <c r="DF273" s="412" t="s">
        <v>197</v>
      </c>
      <c r="DG273" s="412" t="s">
        <v>197</v>
      </c>
      <c r="DH273" s="412" t="s">
        <v>197</v>
      </c>
      <c r="DI273" s="412" t="s">
        <v>197</v>
      </c>
      <c r="DJ273" s="412" t="s">
        <v>197</v>
      </c>
      <c r="DK273" s="412" t="s">
        <v>197</v>
      </c>
      <c r="DL273" s="412" t="s">
        <v>197</v>
      </c>
      <c r="DM273" s="412" t="s">
        <v>197</v>
      </c>
      <c r="DN273" s="412" t="s">
        <v>197</v>
      </c>
      <c r="DO273" s="412" t="s">
        <v>197</v>
      </c>
      <c r="DP273" s="412" t="s">
        <v>197</v>
      </c>
      <c r="DQ273" s="412" t="s">
        <v>197</v>
      </c>
      <c r="DR273" s="412" t="s">
        <v>197</v>
      </c>
      <c r="DS273" s="412" t="s">
        <v>197</v>
      </c>
      <c r="DT273" s="412" t="s">
        <v>197</v>
      </c>
      <c r="DU273" s="412" t="s">
        <v>197</v>
      </c>
      <c r="DV273" s="412" t="s">
        <v>197</v>
      </c>
      <c r="DW273" s="412" t="s">
        <v>197</v>
      </c>
      <c r="DX273" s="412" t="s">
        <v>197</v>
      </c>
      <c r="DY273" s="412" t="s">
        <v>197</v>
      </c>
      <c r="DZ273" s="412" t="s">
        <v>197</v>
      </c>
      <c r="EA273" s="412" t="s">
        <v>197</v>
      </c>
      <c r="EB273" s="412" t="s">
        <v>197</v>
      </c>
      <c r="EC273" s="412" t="s">
        <v>197</v>
      </c>
      <c r="ED273" s="412" t="s">
        <v>197</v>
      </c>
      <c r="EE273" s="412" t="s">
        <v>197</v>
      </c>
      <c r="EF273" s="412" t="s">
        <v>197</v>
      </c>
      <c r="EG273" s="412" t="s">
        <v>197</v>
      </c>
      <c r="EH273" s="412" t="s">
        <v>197</v>
      </c>
      <c r="EI273" s="412" t="s">
        <v>197</v>
      </c>
      <c r="EJ273" s="412" t="s">
        <v>197</v>
      </c>
      <c r="EK273" s="412" t="s">
        <v>197</v>
      </c>
      <c r="EL273" s="412" t="s">
        <v>197</v>
      </c>
      <c r="EM273" s="412" t="s">
        <v>197</v>
      </c>
      <c r="EN273" s="412" t="s">
        <v>197</v>
      </c>
      <c r="EO273" s="412" t="s">
        <v>197</v>
      </c>
      <c r="EP273" s="412" t="s">
        <v>197</v>
      </c>
      <c r="EQ273" s="412" t="s">
        <v>197</v>
      </c>
      <c r="ER273" s="412" t="s">
        <v>197</v>
      </c>
      <c r="ES273" s="412" t="s">
        <v>197</v>
      </c>
      <c r="ET273" s="411">
        <v>32.200000000000003</v>
      </c>
      <c r="EU273" s="412" t="s">
        <v>197</v>
      </c>
      <c r="EV273" s="411">
        <v>30.2</v>
      </c>
      <c r="EW273" s="411">
        <v>78.3</v>
      </c>
      <c r="EX273" s="411">
        <v>62.7</v>
      </c>
      <c r="EY273" s="412" t="s">
        <v>197</v>
      </c>
      <c r="EZ273" s="411">
        <v>12.8</v>
      </c>
      <c r="FA273" s="411">
        <v>8.1999999999999993</v>
      </c>
      <c r="FB273" s="411">
        <v>10</v>
      </c>
      <c r="FC273" s="412" t="s">
        <v>197</v>
      </c>
      <c r="FD273" s="411">
        <v>23.2</v>
      </c>
      <c r="FE273" s="411">
        <v>15.2</v>
      </c>
      <c r="FF273" s="411">
        <v>18.600000000000001</v>
      </c>
      <c r="FG273" s="412" t="s">
        <v>197</v>
      </c>
      <c r="FH273" s="412" t="s">
        <v>197</v>
      </c>
      <c r="FI273" s="412" t="s">
        <v>197</v>
      </c>
      <c r="FJ273" s="412" t="s">
        <v>197</v>
      </c>
      <c r="FK273" s="412" t="s">
        <v>197</v>
      </c>
      <c r="FL273" s="412" t="s">
        <v>197</v>
      </c>
      <c r="FM273" s="411">
        <v>12.3</v>
      </c>
      <c r="FN273" s="411">
        <v>18.2</v>
      </c>
      <c r="FO273" s="411">
        <v>14.8</v>
      </c>
      <c r="FP273" s="411">
        <v>17.2</v>
      </c>
      <c r="FQ273" s="411">
        <v>7</v>
      </c>
      <c r="FR273" s="411">
        <v>10.5</v>
      </c>
      <c r="FS273" s="411">
        <v>9.6</v>
      </c>
      <c r="FT273" s="411">
        <v>12.9</v>
      </c>
      <c r="FU273" s="411">
        <v>10.9</v>
      </c>
      <c r="FV273" s="412" t="s">
        <v>197</v>
      </c>
      <c r="FW273" s="412" t="s">
        <v>197</v>
      </c>
      <c r="FX273" s="411">
        <v>53.1</v>
      </c>
      <c r="FY273" s="411">
        <v>83</v>
      </c>
      <c r="FZ273" s="411">
        <v>82.7</v>
      </c>
      <c r="GA273" s="411">
        <v>29.2</v>
      </c>
      <c r="GB273" s="411">
        <v>62.2</v>
      </c>
      <c r="GC273" s="411">
        <v>55.8</v>
      </c>
      <c r="GD273" s="412" t="s">
        <v>197</v>
      </c>
      <c r="GE273" s="412" t="s">
        <v>197</v>
      </c>
      <c r="GF273" s="412" t="s">
        <v>197</v>
      </c>
      <c r="GG273" s="411">
        <v>95.9</v>
      </c>
      <c r="GH273" s="411">
        <v>107.5</v>
      </c>
      <c r="GI273" s="411">
        <v>107.5</v>
      </c>
      <c r="GJ273" s="412" t="s">
        <v>197</v>
      </c>
      <c r="GK273" s="412" t="s">
        <v>197</v>
      </c>
      <c r="GL273" s="412" t="s">
        <v>197</v>
      </c>
      <c r="GM273" s="412" t="s">
        <v>197</v>
      </c>
      <c r="GN273" s="412" t="s">
        <v>197</v>
      </c>
      <c r="GO273" s="412" t="s">
        <v>197</v>
      </c>
      <c r="GP273" s="412" t="s">
        <v>197</v>
      </c>
      <c r="GQ273" s="412" t="s">
        <v>197</v>
      </c>
      <c r="GR273" s="412" t="s">
        <v>197</v>
      </c>
      <c r="GS273" s="412" t="s">
        <v>197</v>
      </c>
      <c r="GT273" s="412" t="s">
        <v>197</v>
      </c>
      <c r="GU273" s="412" t="s">
        <v>197</v>
      </c>
      <c r="GV273" s="412" t="s">
        <v>197</v>
      </c>
      <c r="GW273" s="412" t="s">
        <v>197</v>
      </c>
      <c r="GX273" s="412" t="s">
        <v>197</v>
      </c>
      <c r="GY273" s="412" t="s">
        <v>197</v>
      </c>
      <c r="GZ273" s="412" t="s">
        <v>197</v>
      </c>
      <c r="HA273" s="412" t="s">
        <v>197</v>
      </c>
      <c r="HB273" s="412" t="s">
        <v>197</v>
      </c>
      <c r="HC273" s="412" t="s">
        <v>197</v>
      </c>
      <c r="HD273" s="412" t="s">
        <v>197</v>
      </c>
      <c r="HE273" s="412" t="s">
        <v>197</v>
      </c>
      <c r="HF273" s="412" t="s">
        <v>197</v>
      </c>
      <c r="HG273" s="412" t="s">
        <v>197</v>
      </c>
      <c r="HH273" s="412" t="s">
        <v>197</v>
      </c>
      <c r="HI273" s="412" t="s">
        <v>197</v>
      </c>
      <c r="HJ273" s="412" t="s">
        <v>197</v>
      </c>
      <c r="HK273" s="412" t="s">
        <v>197</v>
      </c>
      <c r="HL273" s="412" t="s">
        <v>197</v>
      </c>
      <c r="HM273" s="412" t="s">
        <v>197</v>
      </c>
      <c r="HN273" s="412" t="s">
        <v>197</v>
      </c>
      <c r="HO273" s="412" t="s">
        <v>197</v>
      </c>
      <c r="HP273" s="412" t="s">
        <v>197</v>
      </c>
      <c r="HQ273" s="412" t="s">
        <v>197</v>
      </c>
      <c r="HR273" s="412" t="s">
        <v>197</v>
      </c>
      <c r="HS273" s="412" t="s">
        <v>197</v>
      </c>
      <c r="HT273" s="412" t="s">
        <v>197</v>
      </c>
      <c r="HU273" s="411">
        <v>127.7</v>
      </c>
      <c r="HV273" s="411">
        <v>104.8</v>
      </c>
      <c r="HW273" s="411">
        <v>106.3</v>
      </c>
      <c r="HX273" s="412" t="s">
        <v>197</v>
      </c>
      <c r="HY273" s="412" t="s">
        <v>197</v>
      </c>
      <c r="HZ273" s="412" t="s">
        <v>197</v>
      </c>
      <c r="IA273" s="412" t="s">
        <v>197</v>
      </c>
      <c r="IB273" s="412" t="s">
        <v>197</v>
      </c>
      <c r="IC273" s="412" t="s">
        <v>197</v>
      </c>
      <c r="ID273" s="411">
        <v>178.3</v>
      </c>
      <c r="IE273" s="412" t="s">
        <v>197</v>
      </c>
      <c r="IF273" s="412" t="s">
        <v>197</v>
      </c>
      <c r="IG273" s="412" t="s">
        <v>197</v>
      </c>
      <c r="IH273" s="411">
        <v>67</v>
      </c>
      <c r="II273" s="412" t="s">
        <v>197</v>
      </c>
      <c r="IJ273" s="412" t="s">
        <v>197</v>
      </c>
      <c r="IK273" s="412" t="s">
        <v>197</v>
      </c>
      <c r="IL273" s="412" t="s">
        <v>197</v>
      </c>
      <c r="IM273" s="412" t="s">
        <v>197</v>
      </c>
      <c r="IN273" s="412" t="s">
        <v>197</v>
      </c>
      <c r="IO273" s="412" t="s">
        <v>197</v>
      </c>
      <c r="IP273" s="412" t="s">
        <v>197</v>
      </c>
      <c r="IQ273" s="412" t="s">
        <v>197</v>
      </c>
      <c r="IR273" s="411">
        <v>54.7</v>
      </c>
      <c r="IS273" s="411">
        <v>26.8</v>
      </c>
      <c r="IT273" s="411">
        <v>37.299999999999997</v>
      </c>
      <c r="IU273" s="412" t="s">
        <v>197</v>
      </c>
      <c r="IV273" s="412" t="s">
        <v>197</v>
      </c>
      <c r="IW273" s="412" t="s">
        <v>197</v>
      </c>
      <c r="IX273" s="412" t="s">
        <v>197</v>
      </c>
      <c r="IY273" s="412" t="s">
        <v>197</v>
      </c>
      <c r="IZ273" s="412" t="s">
        <v>197</v>
      </c>
      <c r="JA273" s="412" t="s">
        <v>197</v>
      </c>
      <c r="JB273" s="412" t="s">
        <v>197</v>
      </c>
      <c r="JC273" s="412" t="s">
        <v>197</v>
      </c>
      <c r="JD273" s="412" t="s">
        <v>197</v>
      </c>
      <c r="JE273" s="412" t="s">
        <v>197</v>
      </c>
      <c r="JF273" s="49" t="s">
        <v>87</v>
      </c>
      <c r="JG273" s="49" t="s">
        <v>87</v>
      </c>
      <c r="JH273" s="49" t="s">
        <v>87</v>
      </c>
      <c r="JI273" s="49">
        <v>33.299999999999997</v>
      </c>
      <c r="JJ273" s="49">
        <v>111.8</v>
      </c>
      <c r="JK273" s="49">
        <v>78.900000000000006</v>
      </c>
      <c r="JL273" s="49">
        <v>91.8</v>
      </c>
      <c r="JM273" s="49">
        <v>68</v>
      </c>
      <c r="JN273" s="49">
        <v>55.9</v>
      </c>
      <c r="JO273" s="49" t="s">
        <v>87</v>
      </c>
    </row>
    <row r="274" spans="1:275">
      <c r="A274" s="45"/>
      <c r="B274" s="46" t="s">
        <v>1990</v>
      </c>
      <c r="C274" s="300" t="s">
        <v>1480</v>
      </c>
      <c r="D274" s="46" t="s">
        <v>136</v>
      </c>
      <c r="E274" s="300" t="s">
        <v>35</v>
      </c>
      <c r="F274" s="47" t="s">
        <v>197</v>
      </c>
      <c r="G274" s="47" t="s">
        <v>197</v>
      </c>
      <c r="H274" s="411">
        <v>93.4</v>
      </c>
      <c r="I274" s="411">
        <v>94.2</v>
      </c>
      <c r="J274" s="411">
        <v>93</v>
      </c>
      <c r="K274" s="412" t="s">
        <v>197</v>
      </c>
      <c r="L274" s="411">
        <v>60.9</v>
      </c>
      <c r="M274" s="412" t="s">
        <v>197</v>
      </c>
      <c r="N274" s="412" t="s">
        <v>197</v>
      </c>
      <c r="O274" s="412" t="s">
        <v>197</v>
      </c>
      <c r="P274" s="412" t="s">
        <v>197</v>
      </c>
      <c r="Q274" s="412" t="s">
        <v>197</v>
      </c>
      <c r="R274" s="411">
        <v>61.8</v>
      </c>
      <c r="S274" s="412" t="s">
        <v>197</v>
      </c>
      <c r="T274" s="412" t="s">
        <v>197</v>
      </c>
      <c r="U274" s="412" t="s">
        <v>197</v>
      </c>
      <c r="V274" s="412" t="s">
        <v>197</v>
      </c>
      <c r="W274" s="412" t="s">
        <v>197</v>
      </c>
      <c r="X274" s="412" t="s">
        <v>197</v>
      </c>
      <c r="Y274" s="412" t="s">
        <v>197</v>
      </c>
      <c r="Z274" s="412" t="s">
        <v>197</v>
      </c>
      <c r="AA274" s="412" t="s">
        <v>197</v>
      </c>
      <c r="AB274" s="412" t="s">
        <v>197</v>
      </c>
      <c r="AC274" s="412" t="s">
        <v>197</v>
      </c>
      <c r="AD274" s="412" t="s">
        <v>197</v>
      </c>
      <c r="AE274" s="412" t="s">
        <v>197</v>
      </c>
      <c r="AF274" s="412" t="s">
        <v>197</v>
      </c>
      <c r="AG274" s="412" t="s">
        <v>197</v>
      </c>
      <c r="AH274" s="412" t="s">
        <v>197</v>
      </c>
      <c r="AI274" s="412" t="s">
        <v>197</v>
      </c>
      <c r="AJ274" s="412" t="s">
        <v>197</v>
      </c>
      <c r="AK274" s="412" t="s">
        <v>197</v>
      </c>
      <c r="AL274" s="412" t="s">
        <v>197</v>
      </c>
      <c r="AM274" s="412" t="s">
        <v>197</v>
      </c>
      <c r="AN274" s="412" t="s">
        <v>197</v>
      </c>
      <c r="AO274" s="412" t="s">
        <v>197</v>
      </c>
      <c r="AP274" s="412" t="s">
        <v>197</v>
      </c>
      <c r="AQ274" s="412" t="s">
        <v>197</v>
      </c>
      <c r="AR274" s="412" t="s">
        <v>197</v>
      </c>
      <c r="AS274" s="412" t="s">
        <v>197</v>
      </c>
      <c r="AT274" s="412" t="s">
        <v>197</v>
      </c>
      <c r="AU274" s="412" t="s">
        <v>197</v>
      </c>
      <c r="AV274" s="412" t="s">
        <v>197</v>
      </c>
      <c r="AW274" s="412" t="s">
        <v>197</v>
      </c>
      <c r="AX274" s="412" t="s">
        <v>197</v>
      </c>
      <c r="AY274" s="412" t="s">
        <v>197</v>
      </c>
      <c r="AZ274" s="411">
        <v>115.1</v>
      </c>
      <c r="BA274" s="411">
        <v>100</v>
      </c>
      <c r="BB274" s="411">
        <v>100.7</v>
      </c>
      <c r="BC274" s="411">
        <v>69.7</v>
      </c>
      <c r="BD274" s="411">
        <v>70.400000000000006</v>
      </c>
      <c r="BE274" s="411">
        <v>70.3</v>
      </c>
      <c r="BF274" s="411">
        <v>56.9</v>
      </c>
      <c r="BG274" s="411">
        <v>89.5</v>
      </c>
      <c r="BH274" s="411">
        <v>87.1</v>
      </c>
      <c r="BI274" s="412" t="s">
        <v>197</v>
      </c>
      <c r="BJ274" s="412" t="s">
        <v>197</v>
      </c>
      <c r="BK274" s="412" t="s">
        <v>197</v>
      </c>
      <c r="BL274" s="412" t="s">
        <v>197</v>
      </c>
      <c r="BM274" s="412" t="s">
        <v>197</v>
      </c>
      <c r="BN274" s="412" t="s">
        <v>197</v>
      </c>
      <c r="BO274" s="412" t="s">
        <v>197</v>
      </c>
      <c r="BP274" s="412" t="s">
        <v>197</v>
      </c>
      <c r="BQ274" s="412" t="s">
        <v>197</v>
      </c>
      <c r="BR274" s="412" t="s">
        <v>197</v>
      </c>
      <c r="BS274" s="412" t="s">
        <v>197</v>
      </c>
      <c r="BT274" s="412" t="s">
        <v>197</v>
      </c>
      <c r="BU274" s="412" t="s">
        <v>197</v>
      </c>
      <c r="BV274" s="412" t="s">
        <v>197</v>
      </c>
      <c r="BW274" s="412" t="s">
        <v>197</v>
      </c>
      <c r="BX274" s="412" t="s">
        <v>197</v>
      </c>
      <c r="BY274" s="412" t="s">
        <v>197</v>
      </c>
      <c r="BZ274" s="412" t="s">
        <v>197</v>
      </c>
      <c r="CA274" s="412" t="s">
        <v>197</v>
      </c>
      <c r="CB274" s="412" t="s">
        <v>197</v>
      </c>
      <c r="CC274" s="412" t="s">
        <v>197</v>
      </c>
      <c r="CD274" s="412" t="s">
        <v>197</v>
      </c>
      <c r="CE274" s="412" t="s">
        <v>197</v>
      </c>
      <c r="CF274" s="412" t="s">
        <v>197</v>
      </c>
      <c r="CG274" s="412" t="s">
        <v>197</v>
      </c>
      <c r="CH274" s="412" t="s">
        <v>197</v>
      </c>
      <c r="CI274" s="412" t="s">
        <v>197</v>
      </c>
      <c r="CJ274" s="412" t="s">
        <v>197</v>
      </c>
      <c r="CK274" s="412" t="s">
        <v>197</v>
      </c>
      <c r="CL274" s="412" t="s">
        <v>197</v>
      </c>
      <c r="CM274" s="412" t="s">
        <v>197</v>
      </c>
      <c r="CN274" s="412" t="s">
        <v>197</v>
      </c>
      <c r="CO274" s="412" t="s">
        <v>197</v>
      </c>
      <c r="CP274" s="412" t="s">
        <v>197</v>
      </c>
      <c r="CQ274" s="412" t="s">
        <v>197</v>
      </c>
      <c r="CR274" s="412" t="s">
        <v>197</v>
      </c>
      <c r="CS274" s="412" t="s">
        <v>197</v>
      </c>
      <c r="CT274" s="412" t="s">
        <v>197</v>
      </c>
      <c r="CU274" s="412" t="s">
        <v>197</v>
      </c>
      <c r="CV274" s="412" t="s">
        <v>197</v>
      </c>
      <c r="CW274" s="412" t="s">
        <v>197</v>
      </c>
      <c r="CX274" s="412" t="s">
        <v>197</v>
      </c>
      <c r="CY274" s="412" t="s">
        <v>197</v>
      </c>
      <c r="CZ274" s="412" t="s">
        <v>197</v>
      </c>
      <c r="DA274" s="412" t="s">
        <v>197</v>
      </c>
      <c r="DB274" s="412" t="s">
        <v>197</v>
      </c>
      <c r="DC274" s="412" t="s">
        <v>197</v>
      </c>
      <c r="DD274" s="412" t="s">
        <v>197</v>
      </c>
      <c r="DE274" s="412" t="s">
        <v>197</v>
      </c>
      <c r="DF274" s="412" t="s">
        <v>197</v>
      </c>
      <c r="DG274" s="412" t="s">
        <v>197</v>
      </c>
      <c r="DH274" s="412" t="s">
        <v>197</v>
      </c>
      <c r="DI274" s="412" t="s">
        <v>197</v>
      </c>
      <c r="DJ274" s="412" t="s">
        <v>197</v>
      </c>
      <c r="DK274" s="412" t="s">
        <v>197</v>
      </c>
      <c r="DL274" s="412" t="s">
        <v>197</v>
      </c>
      <c r="DM274" s="412" t="s">
        <v>197</v>
      </c>
      <c r="DN274" s="412" t="s">
        <v>197</v>
      </c>
      <c r="DO274" s="412" t="s">
        <v>197</v>
      </c>
      <c r="DP274" s="412" t="s">
        <v>197</v>
      </c>
      <c r="DQ274" s="412" t="s">
        <v>197</v>
      </c>
      <c r="DR274" s="412" t="s">
        <v>197</v>
      </c>
      <c r="DS274" s="412" t="s">
        <v>197</v>
      </c>
      <c r="DT274" s="412" t="s">
        <v>197</v>
      </c>
      <c r="DU274" s="412" t="s">
        <v>197</v>
      </c>
      <c r="DV274" s="412" t="s">
        <v>197</v>
      </c>
      <c r="DW274" s="412" t="s">
        <v>197</v>
      </c>
      <c r="DX274" s="412" t="s">
        <v>197</v>
      </c>
      <c r="DY274" s="412" t="s">
        <v>197</v>
      </c>
      <c r="DZ274" s="412" t="s">
        <v>197</v>
      </c>
      <c r="EA274" s="412" t="s">
        <v>197</v>
      </c>
      <c r="EB274" s="412" t="s">
        <v>197</v>
      </c>
      <c r="EC274" s="412" t="s">
        <v>197</v>
      </c>
      <c r="ED274" s="412" t="s">
        <v>197</v>
      </c>
      <c r="EE274" s="412" t="s">
        <v>197</v>
      </c>
      <c r="EF274" s="412" t="s">
        <v>197</v>
      </c>
      <c r="EG274" s="412" t="s">
        <v>197</v>
      </c>
      <c r="EH274" s="412" t="s">
        <v>197</v>
      </c>
      <c r="EI274" s="412" t="s">
        <v>197</v>
      </c>
      <c r="EJ274" s="412" t="s">
        <v>197</v>
      </c>
      <c r="EK274" s="412" t="s">
        <v>197</v>
      </c>
      <c r="EL274" s="412" t="s">
        <v>197</v>
      </c>
      <c r="EM274" s="412" t="s">
        <v>197</v>
      </c>
      <c r="EN274" s="412" t="s">
        <v>197</v>
      </c>
      <c r="EO274" s="412" t="s">
        <v>197</v>
      </c>
      <c r="EP274" s="412" t="s">
        <v>197</v>
      </c>
      <c r="EQ274" s="412" t="s">
        <v>197</v>
      </c>
      <c r="ER274" s="412" t="s">
        <v>197</v>
      </c>
      <c r="ES274" s="412" t="s">
        <v>197</v>
      </c>
      <c r="ET274" s="412" t="s">
        <v>197</v>
      </c>
      <c r="EU274" s="412" t="s">
        <v>197</v>
      </c>
      <c r="EV274" s="411">
        <v>99.4</v>
      </c>
      <c r="EW274" s="411">
        <v>64.400000000000006</v>
      </c>
      <c r="EX274" s="411">
        <v>75.7</v>
      </c>
      <c r="EY274" s="412" t="s">
        <v>197</v>
      </c>
      <c r="EZ274" s="411">
        <v>6.9</v>
      </c>
      <c r="FA274" s="411">
        <v>115.2</v>
      </c>
      <c r="FB274" s="411">
        <v>73</v>
      </c>
      <c r="FC274" s="412" t="s">
        <v>197</v>
      </c>
      <c r="FD274" s="411">
        <v>33.299999999999997</v>
      </c>
      <c r="FE274" s="411">
        <v>97.5</v>
      </c>
      <c r="FF274" s="411">
        <v>70.2</v>
      </c>
      <c r="FG274" s="412" t="s">
        <v>197</v>
      </c>
      <c r="FH274" s="412" t="s">
        <v>197</v>
      </c>
      <c r="FI274" s="412" t="s">
        <v>197</v>
      </c>
      <c r="FJ274" s="412" t="s">
        <v>197</v>
      </c>
      <c r="FK274" s="412" t="s">
        <v>197</v>
      </c>
      <c r="FL274" s="412" t="s">
        <v>197</v>
      </c>
      <c r="FM274" s="411">
        <v>111.2</v>
      </c>
      <c r="FN274" s="411">
        <v>206.7</v>
      </c>
      <c r="FO274" s="411">
        <v>151.1</v>
      </c>
      <c r="FP274" s="411">
        <v>9.3000000000000007</v>
      </c>
      <c r="FQ274" s="411">
        <v>57.5</v>
      </c>
      <c r="FR274" s="411">
        <v>40.9</v>
      </c>
      <c r="FS274" s="411">
        <v>56.5</v>
      </c>
      <c r="FT274" s="411">
        <v>91.4</v>
      </c>
      <c r="FU274" s="411">
        <v>69.7</v>
      </c>
      <c r="FV274" s="412" t="s">
        <v>197</v>
      </c>
      <c r="FW274" s="412" t="s">
        <v>197</v>
      </c>
      <c r="FX274" s="411">
        <v>217.1</v>
      </c>
      <c r="FY274" s="411">
        <v>136.80000000000001</v>
      </c>
      <c r="FZ274" s="411">
        <v>137.69999999999999</v>
      </c>
      <c r="GA274" s="411">
        <v>73.5</v>
      </c>
      <c r="GB274" s="411">
        <v>65.099999999999994</v>
      </c>
      <c r="GC274" s="411">
        <v>66.7</v>
      </c>
      <c r="GD274" s="412" t="s">
        <v>197</v>
      </c>
      <c r="GE274" s="412" t="s">
        <v>197</v>
      </c>
      <c r="GF274" s="412" t="s">
        <v>197</v>
      </c>
      <c r="GG274" s="411">
        <v>269</v>
      </c>
      <c r="GH274" s="411">
        <v>298.10000000000002</v>
      </c>
      <c r="GI274" s="411">
        <v>297.89999999999998</v>
      </c>
      <c r="GJ274" s="412" t="s">
        <v>197</v>
      </c>
      <c r="GK274" s="412" t="s">
        <v>197</v>
      </c>
      <c r="GL274" s="412" t="s">
        <v>197</v>
      </c>
      <c r="GM274" s="412" t="s">
        <v>197</v>
      </c>
      <c r="GN274" s="412" t="s">
        <v>197</v>
      </c>
      <c r="GO274" s="412" t="s">
        <v>197</v>
      </c>
      <c r="GP274" s="412" t="s">
        <v>197</v>
      </c>
      <c r="GQ274" s="412" t="s">
        <v>197</v>
      </c>
      <c r="GR274" s="412" t="s">
        <v>197</v>
      </c>
      <c r="GS274" s="412" t="s">
        <v>197</v>
      </c>
      <c r="GT274" s="412" t="s">
        <v>197</v>
      </c>
      <c r="GU274" s="412" t="s">
        <v>197</v>
      </c>
      <c r="GV274" s="412" t="s">
        <v>197</v>
      </c>
      <c r="GW274" s="412" t="s">
        <v>197</v>
      </c>
      <c r="GX274" s="412" t="s">
        <v>197</v>
      </c>
      <c r="GY274" s="412" t="s">
        <v>197</v>
      </c>
      <c r="GZ274" s="412" t="s">
        <v>197</v>
      </c>
      <c r="HA274" s="412" t="s">
        <v>197</v>
      </c>
      <c r="HB274" s="412" t="s">
        <v>197</v>
      </c>
      <c r="HC274" s="412" t="s">
        <v>197</v>
      </c>
      <c r="HD274" s="412" t="s">
        <v>197</v>
      </c>
      <c r="HE274" s="412" t="s">
        <v>197</v>
      </c>
      <c r="HF274" s="412" t="s">
        <v>197</v>
      </c>
      <c r="HG274" s="412" t="s">
        <v>197</v>
      </c>
      <c r="HH274" s="412" t="s">
        <v>197</v>
      </c>
      <c r="HI274" s="412" t="s">
        <v>197</v>
      </c>
      <c r="HJ274" s="412" t="s">
        <v>197</v>
      </c>
      <c r="HK274" s="412" t="s">
        <v>197</v>
      </c>
      <c r="HL274" s="412" t="s">
        <v>197</v>
      </c>
      <c r="HM274" s="412" t="s">
        <v>197</v>
      </c>
      <c r="HN274" s="412" t="s">
        <v>197</v>
      </c>
      <c r="HO274" s="412" t="s">
        <v>197</v>
      </c>
      <c r="HP274" s="412" t="s">
        <v>197</v>
      </c>
      <c r="HQ274" s="412" t="s">
        <v>197</v>
      </c>
      <c r="HR274" s="412" t="s">
        <v>197</v>
      </c>
      <c r="HS274" s="412" t="s">
        <v>197</v>
      </c>
      <c r="HT274" s="412" t="s">
        <v>197</v>
      </c>
      <c r="HU274" s="411">
        <v>84.7</v>
      </c>
      <c r="HV274" s="411">
        <v>81.900000000000006</v>
      </c>
      <c r="HW274" s="411">
        <v>82</v>
      </c>
      <c r="HX274" s="412" t="s">
        <v>197</v>
      </c>
      <c r="HY274" s="412" t="s">
        <v>197</v>
      </c>
      <c r="HZ274" s="412" t="s">
        <v>197</v>
      </c>
      <c r="IA274" s="412" t="s">
        <v>197</v>
      </c>
      <c r="IB274" s="412" t="s">
        <v>197</v>
      </c>
      <c r="IC274" s="412" t="s">
        <v>197</v>
      </c>
      <c r="ID274" s="411">
        <v>63.2</v>
      </c>
      <c r="IE274" s="412" t="s">
        <v>197</v>
      </c>
      <c r="IF274" s="412" t="s">
        <v>197</v>
      </c>
      <c r="IG274" s="412" t="s">
        <v>197</v>
      </c>
      <c r="IH274" s="411">
        <v>55.3</v>
      </c>
      <c r="II274" s="412" t="s">
        <v>197</v>
      </c>
      <c r="IJ274" s="412" t="s">
        <v>197</v>
      </c>
      <c r="IK274" s="412" t="s">
        <v>197</v>
      </c>
      <c r="IL274" s="412" t="s">
        <v>197</v>
      </c>
      <c r="IM274" s="412" t="s">
        <v>197</v>
      </c>
      <c r="IN274" s="412" t="s">
        <v>197</v>
      </c>
      <c r="IO274" s="412" t="s">
        <v>197</v>
      </c>
      <c r="IP274" s="412" t="s">
        <v>197</v>
      </c>
      <c r="IQ274" s="412" t="s">
        <v>197</v>
      </c>
      <c r="IR274" s="411">
        <v>96.8</v>
      </c>
      <c r="IS274" s="411">
        <v>121.7</v>
      </c>
      <c r="IT274" s="411">
        <v>112.4</v>
      </c>
      <c r="IU274" s="412" t="s">
        <v>197</v>
      </c>
      <c r="IV274" s="412" t="s">
        <v>197</v>
      </c>
      <c r="IW274" s="412" t="s">
        <v>197</v>
      </c>
      <c r="IX274" s="412" t="s">
        <v>197</v>
      </c>
      <c r="IY274" s="412" t="s">
        <v>197</v>
      </c>
      <c r="IZ274" s="412" t="s">
        <v>197</v>
      </c>
      <c r="JA274" s="412" t="s">
        <v>197</v>
      </c>
      <c r="JB274" s="412" t="s">
        <v>197</v>
      </c>
      <c r="JC274" s="412" t="s">
        <v>197</v>
      </c>
      <c r="JD274" s="412" t="s">
        <v>197</v>
      </c>
      <c r="JE274" s="412" t="s">
        <v>197</v>
      </c>
      <c r="JF274" s="49" t="s">
        <v>87</v>
      </c>
      <c r="JG274" s="49" t="s">
        <v>87</v>
      </c>
      <c r="JH274" s="49" t="s">
        <v>87</v>
      </c>
      <c r="JI274" s="49">
        <v>57.3</v>
      </c>
      <c r="JJ274" s="49">
        <v>67.400000000000006</v>
      </c>
      <c r="JK274" s="49">
        <v>53.3</v>
      </c>
      <c r="JL274" s="49">
        <v>82.5</v>
      </c>
      <c r="JM274" s="49">
        <v>72.3</v>
      </c>
      <c r="JN274" s="49">
        <v>62.6</v>
      </c>
      <c r="JO274" s="49" t="s">
        <v>87</v>
      </c>
    </row>
    <row r="275" spans="1:275">
      <c r="A275" s="45"/>
      <c r="B275" s="46" t="s">
        <v>1991</v>
      </c>
      <c r="C275" s="300" t="s">
        <v>1481</v>
      </c>
      <c r="D275" s="46" t="s">
        <v>137</v>
      </c>
      <c r="E275" s="300" t="s">
        <v>36</v>
      </c>
      <c r="F275" s="47" t="s">
        <v>197</v>
      </c>
      <c r="G275" s="47" t="s">
        <v>197</v>
      </c>
      <c r="H275" s="411">
        <v>110.2</v>
      </c>
      <c r="I275" s="411">
        <v>94.6</v>
      </c>
      <c r="J275" s="411">
        <v>54</v>
      </c>
      <c r="K275" s="412" t="s">
        <v>197</v>
      </c>
      <c r="L275" s="412" t="s">
        <v>197</v>
      </c>
      <c r="M275" s="412" t="s">
        <v>197</v>
      </c>
      <c r="N275" s="412" t="s">
        <v>197</v>
      </c>
      <c r="O275" s="412" t="s">
        <v>197</v>
      </c>
      <c r="P275" s="412" t="s">
        <v>197</v>
      </c>
      <c r="Q275" s="412" t="s">
        <v>197</v>
      </c>
      <c r="R275" s="412" t="s">
        <v>197</v>
      </c>
      <c r="S275" s="412" t="s">
        <v>197</v>
      </c>
      <c r="T275" s="412" t="s">
        <v>197</v>
      </c>
      <c r="U275" s="412" t="s">
        <v>197</v>
      </c>
      <c r="V275" s="412" t="s">
        <v>197</v>
      </c>
      <c r="W275" s="412" t="s">
        <v>197</v>
      </c>
      <c r="X275" s="412" t="s">
        <v>197</v>
      </c>
      <c r="Y275" s="412" t="s">
        <v>197</v>
      </c>
      <c r="Z275" s="412" t="s">
        <v>197</v>
      </c>
      <c r="AA275" s="412" t="s">
        <v>197</v>
      </c>
      <c r="AB275" s="412" t="s">
        <v>197</v>
      </c>
      <c r="AC275" s="412" t="s">
        <v>197</v>
      </c>
      <c r="AD275" s="412" t="s">
        <v>197</v>
      </c>
      <c r="AE275" s="412" t="s">
        <v>197</v>
      </c>
      <c r="AF275" s="412" t="s">
        <v>197</v>
      </c>
      <c r="AG275" s="412" t="s">
        <v>197</v>
      </c>
      <c r="AH275" s="412" t="s">
        <v>197</v>
      </c>
      <c r="AI275" s="412" t="s">
        <v>197</v>
      </c>
      <c r="AJ275" s="412" t="s">
        <v>197</v>
      </c>
      <c r="AK275" s="412" t="s">
        <v>197</v>
      </c>
      <c r="AL275" s="412" t="s">
        <v>197</v>
      </c>
      <c r="AM275" s="412" t="s">
        <v>197</v>
      </c>
      <c r="AN275" s="412" t="s">
        <v>197</v>
      </c>
      <c r="AO275" s="412" t="s">
        <v>197</v>
      </c>
      <c r="AP275" s="412" t="s">
        <v>197</v>
      </c>
      <c r="AQ275" s="412" t="s">
        <v>197</v>
      </c>
      <c r="AR275" s="412" t="s">
        <v>197</v>
      </c>
      <c r="AS275" s="412" t="s">
        <v>197</v>
      </c>
      <c r="AT275" s="412" t="s">
        <v>197</v>
      </c>
      <c r="AU275" s="412" t="s">
        <v>197</v>
      </c>
      <c r="AV275" s="412" t="s">
        <v>197</v>
      </c>
      <c r="AW275" s="412" t="s">
        <v>197</v>
      </c>
      <c r="AX275" s="412" t="s">
        <v>197</v>
      </c>
      <c r="AY275" s="412" t="s">
        <v>197</v>
      </c>
      <c r="AZ275" s="411">
        <v>59.5</v>
      </c>
      <c r="BA275" s="411">
        <v>42.5</v>
      </c>
      <c r="BB275" s="411">
        <v>43.3</v>
      </c>
      <c r="BC275" s="411">
        <v>50.8</v>
      </c>
      <c r="BD275" s="411">
        <v>52.2</v>
      </c>
      <c r="BE275" s="411">
        <v>51.9</v>
      </c>
      <c r="BF275" s="411">
        <v>55.1</v>
      </c>
      <c r="BG275" s="411">
        <v>49.7</v>
      </c>
      <c r="BH275" s="411">
        <v>50.1</v>
      </c>
      <c r="BI275" s="412" t="s">
        <v>197</v>
      </c>
      <c r="BJ275" s="412" t="s">
        <v>197</v>
      </c>
      <c r="BK275" s="412" t="s">
        <v>197</v>
      </c>
      <c r="BL275" s="412" t="s">
        <v>197</v>
      </c>
      <c r="BM275" s="412" t="s">
        <v>197</v>
      </c>
      <c r="BN275" s="412" t="s">
        <v>197</v>
      </c>
      <c r="BO275" s="412" t="s">
        <v>197</v>
      </c>
      <c r="BP275" s="412" t="s">
        <v>197</v>
      </c>
      <c r="BQ275" s="412" t="s">
        <v>197</v>
      </c>
      <c r="BR275" s="412" t="s">
        <v>197</v>
      </c>
      <c r="BS275" s="412" t="s">
        <v>197</v>
      </c>
      <c r="BT275" s="412" t="s">
        <v>197</v>
      </c>
      <c r="BU275" s="412" t="s">
        <v>197</v>
      </c>
      <c r="BV275" s="412" t="s">
        <v>197</v>
      </c>
      <c r="BW275" s="412" t="s">
        <v>197</v>
      </c>
      <c r="BX275" s="412" t="s">
        <v>197</v>
      </c>
      <c r="BY275" s="412" t="s">
        <v>197</v>
      </c>
      <c r="BZ275" s="412" t="s">
        <v>197</v>
      </c>
      <c r="CA275" s="412" t="s">
        <v>197</v>
      </c>
      <c r="CB275" s="412" t="s">
        <v>197</v>
      </c>
      <c r="CC275" s="412" t="s">
        <v>197</v>
      </c>
      <c r="CD275" s="412" t="s">
        <v>197</v>
      </c>
      <c r="CE275" s="412" t="s">
        <v>197</v>
      </c>
      <c r="CF275" s="412" t="s">
        <v>197</v>
      </c>
      <c r="CG275" s="412" t="s">
        <v>197</v>
      </c>
      <c r="CH275" s="412" t="s">
        <v>197</v>
      </c>
      <c r="CI275" s="412" t="s">
        <v>197</v>
      </c>
      <c r="CJ275" s="412" t="s">
        <v>197</v>
      </c>
      <c r="CK275" s="412" t="s">
        <v>197</v>
      </c>
      <c r="CL275" s="412" t="s">
        <v>197</v>
      </c>
      <c r="CM275" s="412" t="s">
        <v>197</v>
      </c>
      <c r="CN275" s="412" t="s">
        <v>197</v>
      </c>
      <c r="CO275" s="412" t="s">
        <v>197</v>
      </c>
      <c r="CP275" s="412" t="s">
        <v>197</v>
      </c>
      <c r="CQ275" s="412" t="s">
        <v>197</v>
      </c>
      <c r="CR275" s="412" t="s">
        <v>197</v>
      </c>
      <c r="CS275" s="412" t="s">
        <v>197</v>
      </c>
      <c r="CT275" s="412" t="s">
        <v>197</v>
      </c>
      <c r="CU275" s="412" t="s">
        <v>197</v>
      </c>
      <c r="CV275" s="412" t="s">
        <v>197</v>
      </c>
      <c r="CW275" s="412" t="s">
        <v>197</v>
      </c>
      <c r="CX275" s="412" t="s">
        <v>197</v>
      </c>
      <c r="CY275" s="412" t="s">
        <v>197</v>
      </c>
      <c r="CZ275" s="412" t="s">
        <v>197</v>
      </c>
      <c r="DA275" s="412" t="s">
        <v>197</v>
      </c>
      <c r="DB275" s="412" t="s">
        <v>197</v>
      </c>
      <c r="DC275" s="412" t="s">
        <v>197</v>
      </c>
      <c r="DD275" s="412" t="s">
        <v>197</v>
      </c>
      <c r="DE275" s="412" t="s">
        <v>197</v>
      </c>
      <c r="DF275" s="412" t="s">
        <v>197</v>
      </c>
      <c r="DG275" s="412" t="s">
        <v>197</v>
      </c>
      <c r="DH275" s="412" t="s">
        <v>197</v>
      </c>
      <c r="DI275" s="412" t="s">
        <v>197</v>
      </c>
      <c r="DJ275" s="412" t="s">
        <v>197</v>
      </c>
      <c r="DK275" s="412" t="s">
        <v>197</v>
      </c>
      <c r="DL275" s="412" t="s">
        <v>197</v>
      </c>
      <c r="DM275" s="412" t="s">
        <v>197</v>
      </c>
      <c r="DN275" s="412" t="s">
        <v>197</v>
      </c>
      <c r="DO275" s="412" t="s">
        <v>197</v>
      </c>
      <c r="DP275" s="412" t="s">
        <v>197</v>
      </c>
      <c r="DQ275" s="412" t="s">
        <v>197</v>
      </c>
      <c r="DR275" s="412" t="s">
        <v>197</v>
      </c>
      <c r="DS275" s="412" t="s">
        <v>197</v>
      </c>
      <c r="DT275" s="412" t="s">
        <v>197</v>
      </c>
      <c r="DU275" s="412" t="s">
        <v>197</v>
      </c>
      <c r="DV275" s="412" t="s">
        <v>197</v>
      </c>
      <c r="DW275" s="412" t="s">
        <v>197</v>
      </c>
      <c r="DX275" s="412" t="s">
        <v>197</v>
      </c>
      <c r="DY275" s="412" t="s">
        <v>197</v>
      </c>
      <c r="DZ275" s="412" t="s">
        <v>197</v>
      </c>
      <c r="EA275" s="412" t="s">
        <v>197</v>
      </c>
      <c r="EB275" s="412" t="s">
        <v>197</v>
      </c>
      <c r="EC275" s="412" t="s">
        <v>197</v>
      </c>
      <c r="ED275" s="412" t="s">
        <v>197</v>
      </c>
      <c r="EE275" s="412" t="s">
        <v>197</v>
      </c>
      <c r="EF275" s="412" t="s">
        <v>197</v>
      </c>
      <c r="EG275" s="412" t="s">
        <v>197</v>
      </c>
      <c r="EH275" s="412" t="s">
        <v>197</v>
      </c>
      <c r="EI275" s="412" t="s">
        <v>197</v>
      </c>
      <c r="EJ275" s="412" t="s">
        <v>197</v>
      </c>
      <c r="EK275" s="412" t="s">
        <v>197</v>
      </c>
      <c r="EL275" s="412" t="s">
        <v>197</v>
      </c>
      <c r="EM275" s="412" t="s">
        <v>197</v>
      </c>
      <c r="EN275" s="412" t="s">
        <v>197</v>
      </c>
      <c r="EO275" s="412" t="s">
        <v>197</v>
      </c>
      <c r="EP275" s="412" t="s">
        <v>197</v>
      </c>
      <c r="EQ275" s="412" t="s">
        <v>197</v>
      </c>
      <c r="ER275" s="412" t="s">
        <v>197</v>
      </c>
      <c r="ES275" s="412" t="s">
        <v>197</v>
      </c>
      <c r="ET275" s="412" t="s">
        <v>197</v>
      </c>
      <c r="EU275" s="412" t="s">
        <v>197</v>
      </c>
      <c r="EV275" s="411">
        <v>20.3</v>
      </c>
      <c r="EW275" s="411">
        <v>29</v>
      </c>
      <c r="EX275" s="411">
        <v>26.2</v>
      </c>
      <c r="EY275" s="412" t="s">
        <v>197</v>
      </c>
      <c r="EZ275" s="412" t="s">
        <v>197</v>
      </c>
      <c r="FA275" s="412" t="s">
        <v>197</v>
      </c>
      <c r="FB275" s="412" t="s">
        <v>197</v>
      </c>
      <c r="FC275" s="412" t="s">
        <v>197</v>
      </c>
      <c r="FD275" s="412" t="s">
        <v>197</v>
      </c>
      <c r="FE275" s="412" t="s">
        <v>197</v>
      </c>
      <c r="FF275" s="412" t="s">
        <v>197</v>
      </c>
      <c r="FG275" s="412" t="s">
        <v>197</v>
      </c>
      <c r="FH275" s="412" t="s">
        <v>197</v>
      </c>
      <c r="FI275" s="412" t="s">
        <v>197</v>
      </c>
      <c r="FJ275" s="412" t="s">
        <v>197</v>
      </c>
      <c r="FK275" s="412" t="s">
        <v>197</v>
      </c>
      <c r="FL275" s="412" t="s">
        <v>197</v>
      </c>
      <c r="FM275" s="411">
        <v>3.1</v>
      </c>
      <c r="FN275" s="411">
        <v>7.2</v>
      </c>
      <c r="FO275" s="411">
        <v>4.8</v>
      </c>
      <c r="FP275" s="412" t="s">
        <v>197</v>
      </c>
      <c r="FQ275" s="412" t="s">
        <v>197</v>
      </c>
      <c r="FR275" s="412" t="s">
        <v>197</v>
      </c>
      <c r="FS275" s="412" t="s">
        <v>197</v>
      </c>
      <c r="FT275" s="412" t="s">
        <v>197</v>
      </c>
      <c r="FU275" s="412" t="s">
        <v>197</v>
      </c>
      <c r="FV275" s="412" t="s">
        <v>197</v>
      </c>
      <c r="FW275" s="412" t="s">
        <v>197</v>
      </c>
      <c r="FX275" s="412" t="s">
        <v>197</v>
      </c>
      <c r="FY275" s="412" t="s">
        <v>197</v>
      </c>
      <c r="FZ275" s="412" t="s">
        <v>197</v>
      </c>
      <c r="GA275" s="411">
        <v>35.1</v>
      </c>
      <c r="GB275" s="411">
        <v>42.4</v>
      </c>
      <c r="GC275" s="411">
        <v>41</v>
      </c>
      <c r="GD275" s="412" t="s">
        <v>197</v>
      </c>
      <c r="GE275" s="412" t="s">
        <v>197</v>
      </c>
      <c r="GF275" s="412" t="s">
        <v>197</v>
      </c>
      <c r="GG275" s="412" t="s">
        <v>197</v>
      </c>
      <c r="GH275" s="412" t="s">
        <v>197</v>
      </c>
      <c r="GI275" s="412" t="s">
        <v>197</v>
      </c>
      <c r="GJ275" s="412" t="s">
        <v>197</v>
      </c>
      <c r="GK275" s="412" t="s">
        <v>197</v>
      </c>
      <c r="GL275" s="412" t="s">
        <v>197</v>
      </c>
      <c r="GM275" s="412" t="s">
        <v>197</v>
      </c>
      <c r="GN275" s="412" t="s">
        <v>197</v>
      </c>
      <c r="GO275" s="412" t="s">
        <v>197</v>
      </c>
      <c r="GP275" s="412" t="s">
        <v>197</v>
      </c>
      <c r="GQ275" s="412" t="s">
        <v>197</v>
      </c>
      <c r="GR275" s="412" t="s">
        <v>197</v>
      </c>
      <c r="GS275" s="412" t="s">
        <v>197</v>
      </c>
      <c r="GT275" s="412" t="s">
        <v>197</v>
      </c>
      <c r="GU275" s="412" t="s">
        <v>197</v>
      </c>
      <c r="GV275" s="412" t="s">
        <v>197</v>
      </c>
      <c r="GW275" s="412" t="s">
        <v>197</v>
      </c>
      <c r="GX275" s="412" t="s">
        <v>197</v>
      </c>
      <c r="GY275" s="412" t="s">
        <v>197</v>
      </c>
      <c r="GZ275" s="412" t="s">
        <v>197</v>
      </c>
      <c r="HA275" s="412" t="s">
        <v>197</v>
      </c>
      <c r="HB275" s="412" t="s">
        <v>197</v>
      </c>
      <c r="HC275" s="412" t="s">
        <v>197</v>
      </c>
      <c r="HD275" s="412" t="s">
        <v>197</v>
      </c>
      <c r="HE275" s="412" t="s">
        <v>197</v>
      </c>
      <c r="HF275" s="412" t="s">
        <v>197</v>
      </c>
      <c r="HG275" s="412" t="s">
        <v>197</v>
      </c>
      <c r="HH275" s="412" t="s">
        <v>197</v>
      </c>
      <c r="HI275" s="412" t="s">
        <v>197</v>
      </c>
      <c r="HJ275" s="412" t="s">
        <v>197</v>
      </c>
      <c r="HK275" s="412" t="s">
        <v>197</v>
      </c>
      <c r="HL275" s="412" t="s">
        <v>197</v>
      </c>
      <c r="HM275" s="412" t="s">
        <v>197</v>
      </c>
      <c r="HN275" s="412" t="s">
        <v>197</v>
      </c>
      <c r="HO275" s="412" t="s">
        <v>197</v>
      </c>
      <c r="HP275" s="412" t="s">
        <v>197</v>
      </c>
      <c r="HQ275" s="412" t="s">
        <v>197</v>
      </c>
      <c r="HR275" s="412" t="s">
        <v>197</v>
      </c>
      <c r="HS275" s="412" t="s">
        <v>197</v>
      </c>
      <c r="HT275" s="412" t="s">
        <v>197</v>
      </c>
      <c r="HU275" s="411">
        <v>129.6</v>
      </c>
      <c r="HV275" s="411">
        <v>66.7</v>
      </c>
      <c r="HW275" s="411">
        <v>70.900000000000006</v>
      </c>
      <c r="HX275" s="412" t="s">
        <v>197</v>
      </c>
      <c r="HY275" s="412" t="s">
        <v>197</v>
      </c>
      <c r="HZ275" s="412" t="s">
        <v>197</v>
      </c>
      <c r="IA275" s="412" t="s">
        <v>197</v>
      </c>
      <c r="IB275" s="412" t="s">
        <v>197</v>
      </c>
      <c r="IC275" s="412" t="s">
        <v>197</v>
      </c>
      <c r="ID275" s="412" t="s">
        <v>197</v>
      </c>
      <c r="IE275" s="412" t="s">
        <v>197</v>
      </c>
      <c r="IF275" s="412" t="s">
        <v>197</v>
      </c>
      <c r="IG275" s="412" t="s">
        <v>197</v>
      </c>
      <c r="IH275" s="411">
        <v>17.100000000000001</v>
      </c>
      <c r="II275" s="412" t="s">
        <v>197</v>
      </c>
      <c r="IJ275" s="412" t="s">
        <v>197</v>
      </c>
      <c r="IK275" s="412" t="s">
        <v>197</v>
      </c>
      <c r="IL275" s="412" t="s">
        <v>197</v>
      </c>
      <c r="IM275" s="412" t="s">
        <v>197</v>
      </c>
      <c r="IN275" s="412" t="s">
        <v>197</v>
      </c>
      <c r="IO275" s="412" t="s">
        <v>197</v>
      </c>
      <c r="IP275" s="412" t="s">
        <v>197</v>
      </c>
      <c r="IQ275" s="412" t="s">
        <v>197</v>
      </c>
      <c r="IR275" s="411">
        <v>33.4</v>
      </c>
      <c r="IS275" s="411">
        <v>9.1</v>
      </c>
      <c r="IT275" s="411">
        <v>18.3</v>
      </c>
      <c r="IU275" s="412" t="s">
        <v>197</v>
      </c>
      <c r="IV275" s="412" t="s">
        <v>197</v>
      </c>
      <c r="IW275" s="412" t="s">
        <v>197</v>
      </c>
      <c r="IX275" s="412" t="s">
        <v>197</v>
      </c>
      <c r="IY275" s="412" t="s">
        <v>197</v>
      </c>
      <c r="IZ275" s="412" t="s">
        <v>197</v>
      </c>
      <c r="JA275" s="412" t="s">
        <v>197</v>
      </c>
      <c r="JB275" s="412" t="s">
        <v>197</v>
      </c>
      <c r="JC275" s="412" t="s">
        <v>197</v>
      </c>
      <c r="JD275" s="412" t="s">
        <v>197</v>
      </c>
      <c r="JE275" s="412" t="s">
        <v>197</v>
      </c>
      <c r="JF275" s="49" t="s">
        <v>87</v>
      </c>
      <c r="JG275" s="49" t="s">
        <v>87</v>
      </c>
      <c r="JH275" s="49" t="s">
        <v>87</v>
      </c>
      <c r="JI275" s="49">
        <v>34.6</v>
      </c>
      <c r="JJ275" s="49">
        <v>46.3</v>
      </c>
      <c r="JK275" s="49">
        <v>29.3</v>
      </c>
      <c r="JL275" s="49">
        <v>58.5</v>
      </c>
      <c r="JM275" s="49">
        <v>20.100000000000001</v>
      </c>
      <c r="JN275" s="49">
        <v>10.4</v>
      </c>
      <c r="JO275" s="49" t="s">
        <v>87</v>
      </c>
    </row>
    <row r="276" spans="1:275">
      <c r="A276" s="45"/>
      <c r="B276" s="46" t="s">
        <v>1992</v>
      </c>
      <c r="C276" s="300" t="s">
        <v>1482</v>
      </c>
      <c r="D276" s="46" t="s">
        <v>137</v>
      </c>
      <c r="E276" s="300" t="s">
        <v>36</v>
      </c>
      <c r="F276" s="47" t="s">
        <v>197</v>
      </c>
      <c r="G276" s="47" t="s">
        <v>197</v>
      </c>
      <c r="H276" s="411">
        <v>129.4</v>
      </c>
      <c r="I276" s="411">
        <v>127.3</v>
      </c>
      <c r="J276" s="411">
        <v>129</v>
      </c>
      <c r="K276" s="411">
        <v>278.89999999999998</v>
      </c>
      <c r="L276" s="411">
        <v>78.400000000000006</v>
      </c>
      <c r="M276" s="411">
        <v>124.7</v>
      </c>
      <c r="N276" s="411">
        <v>102.9</v>
      </c>
      <c r="O276" s="411">
        <v>104.5</v>
      </c>
      <c r="P276" s="411">
        <v>95.8</v>
      </c>
      <c r="Q276" s="411">
        <v>62.4</v>
      </c>
      <c r="R276" s="411">
        <v>101.5</v>
      </c>
      <c r="S276" s="411">
        <v>119.9</v>
      </c>
      <c r="T276" s="411">
        <v>31</v>
      </c>
      <c r="U276" s="411">
        <v>51.3</v>
      </c>
      <c r="V276" s="411">
        <v>109.9</v>
      </c>
      <c r="W276" s="411">
        <v>158.6</v>
      </c>
      <c r="X276" s="411">
        <v>123.8</v>
      </c>
      <c r="Y276" s="411">
        <v>127.4</v>
      </c>
      <c r="Z276" s="411">
        <v>125.8</v>
      </c>
      <c r="AA276" s="411">
        <v>24.9</v>
      </c>
      <c r="AB276" s="411">
        <v>95.6</v>
      </c>
      <c r="AC276" s="411">
        <v>74.5</v>
      </c>
      <c r="AD276" s="412" t="s">
        <v>197</v>
      </c>
      <c r="AE276" s="411">
        <v>94.8</v>
      </c>
      <c r="AF276" s="411">
        <v>72.7</v>
      </c>
      <c r="AG276" s="411">
        <v>217.4</v>
      </c>
      <c r="AH276" s="411">
        <v>98.9</v>
      </c>
      <c r="AI276" s="412" t="s">
        <v>197</v>
      </c>
      <c r="AJ276" s="411">
        <v>76.7</v>
      </c>
      <c r="AK276" s="411">
        <v>131.80000000000001</v>
      </c>
      <c r="AL276" s="412" t="s">
        <v>197</v>
      </c>
      <c r="AM276" s="412" t="s">
        <v>197</v>
      </c>
      <c r="AN276" s="411">
        <v>20.7</v>
      </c>
      <c r="AO276" s="411">
        <v>19.5</v>
      </c>
      <c r="AP276" s="411">
        <v>19.600000000000001</v>
      </c>
      <c r="AQ276" s="411">
        <v>22.2</v>
      </c>
      <c r="AR276" s="411">
        <v>109</v>
      </c>
      <c r="AS276" s="412" t="s">
        <v>197</v>
      </c>
      <c r="AT276" s="411">
        <v>101.1</v>
      </c>
      <c r="AU276" s="412" t="s">
        <v>197</v>
      </c>
      <c r="AV276" s="411">
        <v>100.6</v>
      </c>
      <c r="AW276" s="411">
        <v>27.5</v>
      </c>
      <c r="AX276" s="412" t="s">
        <v>197</v>
      </c>
      <c r="AY276" s="411">
        <v>18.2</v>
      </c>
      <c r="AZ276" s="411">
        <v>148.5</v>
      </c>
      <c r="BA276" s="411">
        <v>120.8</v>
      </c>
      <c r="BB276" s="411">
        <v>122</v>
      </c>
      <c r="BC276" s="411">
        <v>111.5</v>
      </c>
      <c r="BD276" s="411">
        <v>121.9</v>
      </c>
      <c r="BE276" s="411">
        <v>119.5</v>
      </c>
      <c r="BF276" s="411">
        <v>102.7</v>
      </c>
      <c r="BG276" s="411">
        <v>106.1</v>
      </c>
      <c r="BH276" s="411">
        <v>105.9</v>
      </c>
      <c r="BI276" s="411">
        <v>142.30000000000001</v>
      </c>
      <c r="BJ276" s="411">
        <v>116.9</v>
      </c>
      <c r="BK276" s="411">
        <v>129.9</v>
      </c>
      <c r="BL276" s="411">
        <v>132.4</v>
      </c>
      <c r="BM276" s="411">
        <v>161.19999999999999</v>
      </c>
      <c r="BN276" s="411">
        <v>153.5</v>
      </c>
      <c r="BO276" s="412" t="s">
        <v>197</v>
      </c>
      <c r="BP276" s="412" t="s">
        <v>197</v>
      </c>
      <c r="BQ276" s="412" t="s">
        <v>197</v>
      </c>
      <c r="BR276" s="411">
        <v>120.2</v>
      </c>
      <c r="BS276" s="411">
        <v>81.2</v>
      </c>
      <c r="BT276" s="411">
        <v>99.3</v>
      </c>
      <c r="BU276" s="411">
        <v>62</v>
      </c>
      <c r="BV276" s="411">
        <v>78.400000000000006</v>
      </c>
      <c r="BW276" s="411">
        <v>73.099999999999994</v>
      </c>
      <c r="BX276" s="411">
        <v>147.69999999999999</v>
      </c>
      <c r="BY276" s="411">
        <v>55</v>
      </c>
      <c r="BZ276" s="411">
        <v>114.6</v>
      </c>
      <c r="CA276" s="411">
        <v>136.5</v>
      </c>
      <c r="CB276" s="411">
        <v>68.3</v>
      </c>
      <c r="CC276" s="411">
        <v>95.4</v>
      </c>
      <c r="CD276" s="411">
        <v>107.6</v>
      </c>
      <c r="CE276" s="411">
        <v>55.2</v>
      </c>
      <c r="CF276" s="411">
        <v>81.099999999999994</v>
      </c>
      <c r="CG276" s="412" t="s">
        <v>197</v>
      </c>
      <c r="CH276" s="412" t="s">
        <v>197</v>
      </c>
      <c r="CI276" s="412" t="s">
        <v>197</v>
      </c>
      <c r="CJ276" s="411">
        <v>132</v>
      </c>
      <c r="CK276" s="411">
        <v>83.2</v>
      </c>
      <c r="CL276" s="411">
        <v>103.5</v>
      </c>
      <c r="CM276" s="412" t="s">
        <v>197</v>
      </c>
      <c r="CN276" s="412" t="s">
        <v>197</v>
      </c>
      <c r="CO276" s="412" t="s">
        <v>197</v>
      </c>
      <c r="CP276" s="412" t="s">
        <v>197</v>
      </c>
      <c r="CQ276" s="412" t="s">
        <v>197</v>
      </c>
      <c r="CR276" s="412" t="s">
        <v>197</v>
      </c>
      <c r="CS276" s="412" t="s">
        <v>197</v>
      </c>
      <c r="CT276" s="412" t="s">
        <v>197</v>
      </c>
      <c r="CU276" s="412" t="s">
        <v>197</v>
      </c>
      <c r="CV276" s="412" t="s">
        <v>197</v>
      </c>
      <c r="CW276" s="411">
        <v>143.80000000000001</v>
      </c>
      <c r="CX276" s="411">
        <v>82.3</v>
      </c>
      <c r="CY276" s="411">
        <v>109.2</v>
      </c>
      <c r="CZ276" s="411">
        <v>71.3</v>
      </c>
      <c r="DA276" s="411">
        <v>87.2</v>
      </c>
      <c r="DB276" s="411">
        <v>88.4</v>
      </c>
      <c r="DC276" s="411">
        <v>88</v>
      </c>
      <c r="DD276" s="411">
        <v>168.2</v>
      </c>
      <c r="DE276" s="411">
        <v>78.7</v>
      </c>
      <c r="DF276" s="411">
        <v>134.69999999999999</v>
      </c>
      <c r="DG276" s="411">
        <v>96.8</v>
      </c>
      <c r="DH276" s="411">
        <v>61.9</v>
      </c>
      <c r="DI276" s="411">
        <v>74.099999999999994</v>
      </c>
      <c r="DJ276" s="411">
        <v>112.5</v>
      </c>
      <c r="DK276" s="411">
        <v>74</v>
      </c>
      <c r="DL276" s="411">
        <v>92</v>
      </c>
      <c r="DM276" s="411">
        <v>117.3</v>
      </c>
      <c r="DN276" s="411">
        <v>85.8</v>
      </c>
      <c r="DO276" s="411">
        <v>97.7</v>
      </c>
      <c r="DP276" s="412" t="s">
        <v>197</v>
      </c>
      <c r="DQ276" s="412" t="s">
        <v>197</v>
      </c>
      <c r="DR276" s="412" t="s">
        <v>197</v>
      </c>
      <c r="DS276" s="412" t="s">
        <v>197</v>
      </c>
      <c r="DT276" s="412" t="s">
        <v>197</v>
      </c>
      <c r="DU276" s="412" t="s">
        <v>197</v>
      </c>
      <c r="DV276" s="412" t="s">
        <v>197</v>
      </c>
      <c r="DW276" s="412" t="s">
        <v>197</v>
      </c>
      <c r="DX276" s="412" t="s">
        <v>197</v>
      </c>
      <c r="DY276" s="411">
        <v>72.3</v>
      </c>
      <c r="DZ276" s="411">
        <v>123</v>
      </c>
      <c r="EA276" s="411">
        <v>94.2</v>
      </c>
      <c r="EB276" s="411">
        <v>28.7</v>
      </c>
      <c r="EC276" s="411">
        <v>48.6</v>
      </c>
      <c r="ED276" s="411">
        <v>43</v>
      </c>
      <c r="EE276" s="412" t="s">
        <v>197</v>
      </c>
      <c r="EF276" s="411">
        <v>70</v>
      </c>
      <c r="EG276" s="411">
        <v>123.2</v>
      </c>
      <c r="EH276" s="411">
        <v>100.5</v>
      </c>
      <c r="EI276" s="411">
        <v>81.7</v>
      </c>
      <c r="EJ276" s="411">
        <v>56.3</v>
      </c>
      <c r="EK276" s="411">
        <v>65.3</v>
      </c>
      <c r="EL276" s="412" t="s">
        <v>197</v>
      </c>
      <c r="EM276" s="412" t="s">
        <v>197</v>
      </c>
      <c r="EN276" s="412" t="s">
        <v>197</v>
      </c>
      <c r="EO276" s="412" t="s">
        <v>197</v>
      </c>
      <c r="EP276" s="412" t="s">
        <v>197</v>
      </c>
      <c r="EQ276" s="412" t="s">
        <v>197</v>
      </c>
      <c r="ER276" s="412" t="s">
        <v>197</v>
      </c>
      <c r="ES276" s="412" t="s">
        <v>197</v>
      </c>
      <c r="ET276" s="411">
        <v>39.200000000000003</v>
      </c>
      <c r="EU276" s="412" t="s">
        <v>197</v>
      </c>
      <c r="EV276" s="411">
        <v>108.9</v>
      </c>
      <c r="EW276" s="411">
        <v>80.3</v>
      </c>
      <c r="EX276" s="411">
        <v>89.3</v>
      </c>
      <c r="EY276" s="411">
        <v>117.2</v>
      </c>
      <c r="EZ276" s="411">
        <v>92</v>
      </c>
      <c r="FA276" s="411">
        <v>96.2</v>
      </c>
      <c r="FB276" s="411">
        <v>94.6</v>
      </c>
      <c r="FC276" s="411">
        <v>170.6</v>
      </c>
      <c r="FD276" s="411">
        <v>86</v>
      </c>
      <c r="FE276" s="411">
        <v>108.4</v>
      </c>
      <c r="FF276" s="411">
        <v>98.9</v>
      </c>
      <c r="FG276" s="411">
        <v>176.4</v>
      </c>
      <c r="FH276" s="411">
        <v>46.4</v>
      </c>
      <c r="FI276" s="411">
        <v>138.4</v>
      </c>
      <c r="FJ276" s="411">
        <v>350.5</v>
      </c>
      <c r="FK276" s="411">
        <v>137.80000000000001</v>
      </c>
      <c r="FL276" s="411">
        <v>232.3</v>
      </c>
      <c r="FM276" s="411">
        <v>144.5</v>
      </c>
      <c r="FN276" s="411">
        <v>139.30000000000001</v>
      </c>
      <c r="FO276" s="411">
        <v>142.30000000000001</v>
      </c>
      <c r="FP276" s="411">
        <v>49</v>
      </c>
      <c r="FQ276" s="411">
        <v>98.3</v>
      </c>
      <c r="FR276" s="411">
        <v>81.3</v>
      </c>
      <c r="FS276" s="411">
        <v>145.4</v>
      </c>
      <c r="FT276" s="411">
        <v>148.4</v>
      </c>
      <c r="FU276" s="411">
        <v>146.5</v>
      </c>
      <c r="FV276" s="411">
        <v>129</v>
      </c>
      <c r="FW276" s="411">
        <v>10.9</v>
      </c>
      <c r="FX276" s="411">
        <v>119.5</v>
      </c>
      <c r="FY276" s="411">
        <v>148.19999999999999</v>
      </c>
      <c r="FZ276" s="411">
        <v>147.9</v>
      </c>
      <c r="GA276" s="411">
        <v>120.3</v>
      </c>
      <c r="GB276" s="411">
        <v>84.9</v>
      </c>
      <c r="GC276" s="411">
        <v>91.7</v>
      </c>
      <c r="GD276" s="411">
        <v>30.9</v>
      </c>
      <c r="GE276" s="411">
        <v>14.9</v>
      </c>
      <c r="GF276" s="411">
        <v>25.5</v>
      </c>
      <c r="GG276" s="411">
        <v>26.7</v>
      </c>
      <c r="GH276" s="411">
        <v>116.8</v>
      </c>
      <c r="GI276" s="411">
        <v>116.3</v>
      </c>
      <c r="GJ276" s="412" t="s">
        <v>197</v>
      </c>
      <c r="GK276" s="412" t="s">
        <v>197</v>
      </c>
      <c r="GL276" s="412" t="s">
        <v>197</v>
      </c>
      <c r="GM276" s="411">
        <v>64.3</v>
      </c>
      <c r="GN276" s="411">
        <v>56.4</v>
      </c>
      <c r="GO276" s="411">
        <v>59.2</v>
      </c>
      <c r="GP276" s="411">
        <v>186</v>
      </c>
      <c r="GQ276" s="411">
        <v>169.7</v>
      </c>
      <c r="GR276" s="411">
        <v>175.5</v>
      </c>
      <c r="GS276" s="411">
        <v>23.6</v>
      </c>
      <c r="GT276" s="411">
        <v>59.7</v>
      </c>
      <c r="GU276" s="411">
        <v>52.4</v>
      </c>
      <c r="GV276" s="411">
        <v>130.80000000000001</v>
      </c>
      <c r="GW276" s="411">
        <v>45.6</v>
      </c>
      <c r="GX276" s="411">
        <v>80.599999999999994</v>
      </c>
      <c r="GY276" s="411">
        <v>105.9</v>
      </c>
      <c r="GZ276" s="411">
        <v>66</v>
      </c>
      <c r="HA276" s="411">
        <v>85.6</v>
      </c>
      <c r="HB276" s="411">
        <v>126.1</v>
      </c>
      <c r="HC276" s="411">
        <v>87.2</v>
      </c>
      <c r="HD276" s="411">
        <v>99.1</v>
      </c>
      <c r="HE276" s="412" t="s">
        <v>197</v>
      </c>
      <c r="HF276" s="412" t="s">
        <v>197</v>
      </c>
      <c r="HG276" s="412" t="s">
        <v>197</v>
      </c>
      <c r="HH276" s="412" t="s">
        <v>197</v>
      </c>
      <c r="HI276" s="411">
        <v>101.4</v>
      </c>
      <c r="HJ276" s="411">
        <v>60.3</v>
      </c>
      <c r="HK276" s="411">
        <v>80.3</v>
      </c>
      <c r="HL276" s="411">
        <v>138</v>
      </c>
      <c r="HM276" s="411">
        <v>73.599999999999994</v>
      </c>
      <c r="HN276" s="411">
        <v>91.9</v>
      </c>
      <c r="HO276" s="411">
        <v>138</v>
      </c>
      <c r="HP276" s="411">
        <v>77.8</v>
      </c>
      <c r="HQ276" s="411">
        <v>108.3</v>
      </c>
      <c r="HR276" s="412" t="s">
        <v>197</v>
      </c>
      <c r="HS276" s="412" t="s">
        <v>197</v>
      </c>
      <c r="HT276" s="412" t="s">
        <v>197</v>
      </c>
      <c r="HU276" s="411">
        <v>126</v>
      </c>
      <c r="HV276" s="411">
        <v>115.1</v>
      </c>
      <c r="HW276" s="411">
        <v>115.8</v>
      </c>
      <c r="HX276" s="412" t="s">
        <v>197</v>
      </c>
      <c r="HY276" s="412" t="s">
        <v>197</v>
      </c>
      <c r="HZ276" s="411">
        <v>265.5</v>
      </c>
      <c r="IA276" s="411">
        <v>207.2</v>
      </c>
      <c r="IB276" s="411">
        <v>254.3</v>
      </c>
      <c r="IC276" s="411">
        <v>228.9</v>
      </c>
      <c r="ID276" s="411">
        <v>66.599999999999994</v>
      </c>
      <c r="IE276" s="412" t="s">
        <v>197</v>
      </c>
      <c r="IF276" s="412" t="s">
        <v>197</v>
      </c>
      <c r="IG276" s="411">
        <v>320.89999999999998</v>
      </c>
      <c r="IH276" s="411">
        <v>40</v>
      </c>
      <c r="II276" s="412" t="s">
        <v>197</v>
      </c>
      <c r="IJ276" s="412" t="s">
        <v>197</v>
      </c>
      <c r="IK276" s="412" t="s">
        <v>197</v>
      </c>
      <c r="IL276" s="412" t="s">
        <v>197</v>
      </c>
      <c r="IM276" s="412" t="s">
        <v>197</v>
      </c>
      <c r="IN276" s="412" t="s">
        <v>197</v>
      </c>
      <c r="IO276" s="412" t="s">
        <v>197</v>
      </c>
      <c r="IP276" s="412" t="s">
        <v>197</v>
      </c>
      <c r="IQ276" s="411">
        <v>134.19999999999999</v>
      </c>
      <c r="IR276" s="411">
        <v>98.9</v>
      </c>
      <c r="IS276" s="411">
        <v>138.6</v>
      </c>
      <c r="IT276" s="411">
        <v>123.8</v>
      </c>
      <c r="IU276" s="411">
        <v>48.6</v>
      </c>
      <c r="IV276" s="411">
        <v>10.9</v>
      </c>
      <c r="IW276" s="411">
        <v>18.8</v>
      </c>
      <c r="IX276" s="412" t="s">
        <v>197</v>
      </c>
      <c r="IY276" s="411">
        <v>182.6</v>
      </c>
      <c r="IZ276" s="411">
        <v>183.1</v>
      </c>
      <c r="JA276" s="411">
        <v>312.89999999999998</v>
      </c>
      <c r="JB276" s="412" t="s">
        <v>197</v>
      </c>
      <c r="JC276" s="411">
        <v>59.9</v>
      </c>
      <c r="JD276" s="411">
        <v>88.7</v>
      </c>
      <c r="JE276" s="411">
        <v>82</v>
      </c>
      <c r="JF276" s="48" t="s">
        <v>87</v>
      </c>
      <c r="JG276" s="48" t="s">
        <v>87</v>
      </c>
      <c r="JH276" s="48" t="s">
        <v>87</v>
      </c>
      <c r="JI276" s="48">
        <v>113.9</v>
      </c>
      <c r="JJ276" s="48">
        <v>51.9</v>
      </c>
      <c r="JK276" s="48">
        <v>47.8</v>
      </c>
      <c r="JL276" s="48">
        <v>66.8</v>
      </c>
      <c r="JM276" s="48">
        <v>48.2</v>
      </c>
      <c r="JN276" s="48">
        <v>45.9</v>
      </c>
      <c r="JO276" s="48" t="s">
        <v>87</v>
      </c>
    </row>
    <row r="277" spans="1:275">
      <c r="A277" s="45"/>
      <c r="B277" s="46" t="s">
        <v>1993</v>
      </c>
      <c r="C277" s="300" t="s">
        <v>1483</v>
      </c>
      <c r="D277" s="46" t="s">
        <v>137</v>
      </c>
      <c r="E277" s="300" t="s">
        <v>36</v>
      </c>
      <c r="F277" s="47" t="s">
        <v>197</v>
      </c>
      <c r="G277" s="47" t="s">
        <v>197</v>
      </c>
      <c r="H277" s="411">
        <v>63.9</v>
      </c>
      <c r="I277" s="412" t="s">
        <v>197</v>
      </c>
      <c r="J277" s="412" t="s">
        <v>197</v>
      </c>
      <c r="K277" s="412" t="s">
        <v>197</v>
      </c>
      <c r="L277" s="412" t="s">
        <v>197</v>
      </c>
      <c r="M277" s="412" t="s">
        <v>197</v>
      </c>
      <c r="N277" s="412" t="s">
        <v>197</v>
      </c>
      <c r="O277" s="412" t="s">
        <v>197</v>
      </c>
      <c r="P277" s="412" t="s">
        <v>197</v>
      </c>
      <c r="Q277" s="412" t="s">
        <v>197</v>
      </c>
      <c r="R277" s="412" t="s">
        <v>197</v>
      </c>
      <c r="S277" s="412" t="s">
        <v>197</v>
      </c>
      <c r="T277" s="412" t="s">
        <v>197</v>
      </c>
      <c r="U277" s="412" t="s">
        <v>197</v>
      </c>
      <c r="V277" s="412" t="s">
        <v>197</v>
      </c>
      <c r="W277" s="412" t="s">
        <v>197</v>
      </c>
      <c r="X277" s="412" t="s">
        <v>197</v>
      </c>
      <c r="Y277" s="412" t="s">
        <v>197</v>
      </c>
      <c r="Z277" s="412" t="s">
        <v>197</v>
      </c>
      <c r="AA277" s="412" t="s">
        <v>197</v>
      </c>
      <c r="AB277" s="412" t="s">
        <v>197</v>
      </c>
      <c r="AC277" s="412" t="s">
        <v>197</v>
      </c>
      <c r="AD277" s="412" t="s">
        <v>197</v>
      </c>
      <c r="AE277" s="412" t="s">
        <v>197</v>
      </c>
      <c r="AF277" s="412" t="s">
        <v>197</v>
      </c>
      <c r="AG277" s="412" t="s">
        <v>197</v>
      </c>
      <c r="AH277" s="412" t="s">
        <v>197</v>
      </c>
      <c r="AI277" s="412" t="s">
        <v>197</v>
      </c>
      <c r="AJ277" s="412" t="s">
        <v>197</v>
      </c>
      <c r="AK277" s="412" t="s">
        <v>197</v>
      </c>
      <c r="AL277" s="412" t="s">
        <v>197</v>
      </c>
      <c r="AM277" s="412" t="s">
        <v>197</v>
      </c>
      <c r="AN277" s="412" t="s">
        <v>197</v>
      </c>
      <c r="AO277" s="412" t="s">
        <v>197</v>
      </c>
      <c r="AP277" s="412" t="s">
        <v>197</v>
      </c>
      <c r="AQ277" s="412" t="s">
        <v>197</v>
      </c>
      <c r="AR277" s="412" t="s">
        <v>197</v>
      </c>
      <c r="AS277" s="412" t="s">
        <v>197</v>
      </c>
      <c r="AT277" s="412" t="s">
        <v>197</v>
      </c>
      <c r="AU277" s="412" t="s">
        <v>197</v>
      </c>
      <c r="AV277" s="412" t="s">
        <v>197</v>
      </c>
      <c r="AW277" s="412" t="s">
        <v>197</v>
      </c>
      <c r="AX277" s="411">
        <v>1141</v>
      </c>
      <c r="AY277" s="412" t="s">
        <v>197</v>
      </c>
      <c r="AZ277" s="411">
        <v>27.2</v>
      </c>
      <c r="BA277" s="411">
        <v>34.1</v>
      </c>
      <c r="BB277" s="411">
        <v>33.799999999999997</v>
      </c>
      <c r="BC277" s="411">
        <v>50.4</v>
      </c>
      <c r="BD277" s="411">
        <v>34.1</v>
      </c>
      <c r="BE277" s="411">
        <v>38.1</v>
      </c>
      <c r="BF277" s="411">
        <v>26.5</v>
      </c>
      <c r="BG277" s="411">
        <v>18.8</v>
      </c>
      <c r="BH277" s="411">
        <v>19.399999999999999</v>
      </c>
      <c r="BI277" s="412" t="s">
        <v>197</v>
      </c>
      <c r="BJ277" s="412" t="s">
        <v>197</v>
      </c>
      <c r="BK277" s="412" t="s">
        <v>197</v>
      </c>
      <c r="BL277" s="412" t="s">
        <v>197</v>
      </c>
      <c r="BM277" s="412" t="s">
        <v>197</v>
      </c>
      <c r="BN277" s="412" t="s">
        <v>197</v>
      </c>
      <c r="BO277" s="412" t="s">
        <v>197</v>
      </c>
      <c r="BP277" s="412" t="s">
        <v>197</v>
      </c>
      <c r="BQ277" s="412" t="s">
        <v>197</v>
      </c>
      <c r="BR277" s="412" t="s">
        <v>197</v>
      </c>
      <c r="BS277" s="412" t="s">
        <v>197</v>
      </c>
      <c r="BT277" s="412" t="s">
        <v>197</v>
      </c>
      <c r="BU277" s="412" t="s">
        <v>197</v>
      </c>
      <c r="BV277" s="412" t="s">
        <v>197</v>
      </c>
      <c r="BW277" s="412" t="s">
        <v>197</v>
      </c>
      <c r="BX277" s="412" t="s">
        <v>197</v>
      </c>
      <c r="BY277" s="412" t="s">
        <v>197</v>
      </c>
      <c r="BZ277" s="412" t="s">
        <v>197</v>
      </c>
      <c r="CA277" s="412" t="s">
        <v>197</v>
      </c>
      <c r="CB277" s="412" t="s">
        <v>197</v>
      </c>
      <c r="CC277" s="412" t="s">
        <v>197</v>
      </c>
      <c r="CD277" s="412" t="s">
        <v>197</v>
      </c>
      <c r="CE277" s="412" t="s">
        <v>197</v>
      </c>
      <c r="CF277" s="412" t="s">
        <v>197</v>
      </c>
      <c r="CG277" s="412" t="s">
        <v>197</v>
      </c>
      <c r="CH277" s="412" t="s">
        <v>197</v>
      </c>
      <c r="CI277" s="412" t="s">
        <v>197</v>
      </c>
      <c r="CJ277" s="412" t="s">
        <v>197</v>
      </c>
      <c r="CK277" s="412" t="s">
        <v>197</v>
      </c>
      <c r="CL277" s="412" t="s">
        <v>197</v>
      </c>
      <c r="CM277" s="412" t="s">
        <v>197</v>
      </c>
      <c r="CN277" s="412" t="s">
        <v>197</v>
      </c>
      <c r="CO277" s="412" t="s">
        <v>197</v>
      </c>
      <c r="CP277" s="412" t="s">
        <v>197</v>
      </c>
      <c r="CQ277" s="412" t="s">
        <v>197</v>
      </c>
      <c r="CR277" s="412" t="s">
        <v>197</v>
      </c>
      <c r="CS277" s="412" t="s">
        <v>197</v>
      </c>
      <c r="CT277" s="412" t="s">
        <v>197</v>
      </c>
      <c r="CU277" s="412" t="s">
        <v>197</v>
      </c>
      <c r="CV277" s="412" t="s">
        <v>197</v>
      </c>
      <c r="CW277" s="412" t="s">
        <v>197</v>
      </c>
      <c r="CX277" s="412" t="s">
        <v>197</v>
      </c>
      <c r="CY277" s="412" t="s">
        <v>197</v>
      </c>
      <c r="CZ277" s="412" t="s">
        <v>197</v>
      </c>
      <c r="DA277" s="412" t="s">
        <v>197</v>
      </c>
      <c r="DB277" s="412" t="s">
        <v>197</v>
      </c>
      <c r="DC277" s="412" t="s">
        <v>197</v>
      </c>
      <c r="DD277" s="412" t="s">
        <v>197</v>
      </c>
      <c r="DE277" s="412" t="s">
        <v>197</v>
      </c>
      <c r="DF277" s="412" t="s">
        <v>197</v>
      </c>
      <c r="DG277" s="412" t="s">
        <v>197</v>
      </c>
      <c r="DH277" s="412" t="s">
        <v>197</v>
      </c>
      <c r="DI277" s="412" t="s">
        <v>197</v>
      </c>
      <c r="DJ277" s="412" t="s">
        <v>197</v>
      </c>
      <c r="DK277" s="412" t="s">
        <v>197</v>
      </c>
      <c r="DL277" s="412" t="s">
        <v>197</v>
      </c>
      <c r="DM277" s="412" t="s">
        <v>197</v>
      </c>
      <c r="DN277" s="412" t="s">
        <v>197</v>
      </c>
      <c r="DO277" s="412" t="s">
        <v>197</v>
      </c>
      <c r="DP277" s="412" t="s">
        <v>197</v>
      </c>
      <c r="DQ277" s="412" t="s">
        <v>197</v>
      </c>
      <c r="DR277" s="412" t="s">
        <v>197</v>
      </c>
      <c r="DS277" s="412" t="s">
        <v>197</v>
      </c>
      <c r="DT277" s="412" t="s">
        <v>197</v>
      </c>
      <c r="DU277" s="412" t="s">
        <v>197</v>
      </c>
      <c r="DV277" s="412" t="s">
        <v>197</v>
      </c>
      <c r="DW277" s="412" t="s">
        <v>197</v>
      </c>
      <c r="DX277" s="412" t="s">
        <v>197</v>
      </c>
      <c r="DY277" s="412" t="s">
        <v>197</v>
      </c>
      <c r="DZ277" s="412" t="s">
        <v>197</v>
      </c>
      <c r="EA277" s="412" t="s">
        <v>197</v>
      </c>
      <c r="EB277" s="412" t="s">
        <v>197</v>
      </c>
      <c r="EC277" s="412" t="s">
        <v>197</v>
      </c>
      <c r="ED277" s="412" t="s">
        <v>197</v>
      </c>
      <c r="EE277" s="412" t="s">
        <v>197</v>
      </c>
      <c r="EF277" s="412" t="s">
        <v>197</v>
      </c>
      <c r="EG277" s="412" t="s">
        <v>197</v>
      </c>
      <c r="EH277" s="412" t="s">
        <v>197</v>
      </c>
      <c r="EI277" s="412" t="s">
        <v>197</v>
      </c>
      <c r="EJ277" s="412" t="s">
        <v>197</v>
      </c>
      <c r="EK277" s="412" t="s">
        <v>197</v>
      </c>
      <c r="EL277" s="412" t="s">
        <v>197</v>
      </c>
      <c r="EM277" s="412" t="s">
        <v>197</v>
      </c>
      <c r="EN277" s="412" t="s">
        <v>197</v>
      </c>
      <c r="EO277" s="412" t="s">
        <v>197</v>
      </c>
      <c r="EP277" s="412" t="s">
        <v>197</v>
      </c>
      <c r="EQ277" s="412" t="s">
        <v>197</v>
      </c>
      <c r="ER277" s="412" t="s">
        <v>197</v>
      </c>
      <c r="ES277" s="412" t="s">
        <v>197</v>
      </c>
      <c r="ET277" s="412" t="s">
        <v>197</v>
      </c>
      <c r="EU277" s="412" t="s">
        <v>197</v>
      </c>
      <c r="EV277" s="411">
        <v>12.4</v>
      </c>
      <c r="EW277" s="411">
        <v>28.4</v>
      </c>
      <c r="EX277" s="411">
        <v>23.1</v>
      </c>
      <c r="EY277" s="412" t="s">
        <v>197</v>
      </c>
      <c r="EZ277" s="412" t="s">
        <v>197</v>
      </c>
      <c r="FA277" s="412" t="s">
        <v>197</v>
      </c>
      <c r="FB277" s="412" t="s">
        <v>197</v>
      </c>
      <c r="FC277" s="412" t="s">
        <v>197</v>
      </c>
      <c r="FD277" s="412" t="s">
        <v>197</v>
      </c>
      <c r="FE277" s="412" t="s">
        <v>197</v>
      </c>
      <c r="FF277" s="412" t="s">
        <v>197</v>
      </c>
      <c r="FG277" s="412" t="s">
        <v>197</v>
      </c>
      <c r="FH277" s="412" t="s">
        <v>197</v>
      </c>
      <c r="FI277" s="412" t="s">
        <v>197</v>
      </c>
      <c r="FJ277" s="412" t="s">
        <v>197</v>
      </c>
      <c r="FK277" s="412" t="s">
        <v>197</v>
      </c>
      <c r="FL277" s="412" t="s">
        <v>197</v>
      </c>
      <c r="FM277" s="411">
        <v>1.9</v>
      </c>
      <c r="FN277" s="411">
        <v>9.1</v>
      </c>
      <c r="FO277" s="411">
        <v>4.9000000000000004</v>
      </c>
      <c r="FP277" s="412" t="s">
        <v>197</v>
      </c>
      <c r="FQ277" s="412" t="s">
        <v>197</v>
      </c>
      <c r="FR277" s="412" t="s">
        <v>197</v>
      </c>
      <c r="FS277" s="412" t="s">
        <v>197</v>
      </c>
      <c r="FT277" s="412" t="s">
        <v>197</v>
      </c>
      <c r="FU277" s="412" t="s">
        <v>197</v>
      </c>
      <c r="FV277" s="412" t="s">
        <v>197</v>
      </c>
      <c r="FW277" s="412" t="s">
        <v>197</v>
      </c>
      <c r="FX277" s="412" t="s">
        <v>197</v>
      </c>
      <c r="FY277" s="412" t="s">
        <v>197</v>
      </c>
      <c r="FZ277" s="412" t="s">
        <v>197</v>
      </c>
      <c r="GA277" s="411">
        <v>18.399999999999999</v>
      </c>
      <c r="GB277" s="411">
        <v>71.099999999999994</v>
      </c>
      <c r="GC277" s="411">
        <v>60.7</v>
      </c>
      <c r="GD277" s="412" t="s">
        <v>197</v>
      </c>
      <c r="GE277" s="412" t="s">
        <v>197</v>
      </c>
      <c r="GF277" s="412" t="s">
        <v>197</v>
      </c>
      <c r="GG277" s="412" t="s">
        <v>197</v>
      </c>
      <c r="GH277" s="412" t="s">
        <v>197</v>
      </c>
      <c r="GI277" s="412" t="s">
        <v>197</v>
      </c>
      <c r="GJ277" s="412" t="s">
        <v>197</v>
      </c>
      <c r="GK277" s="412" t="s">
        <v>197</v>
      </c>
      <c r="GL277" s="412" t="s">
        <v>197</v>
      </c>
      <c r="GM277" s="412" t="s">
        <v>197</v>
      </c>
      <c r="GN277" s="412" t="s">
        <v>197</v>
      </c>
      <c r="GO277" s="412" t="s">
        <v>197</v>
      </c>
      <c r="GP277" s="412" t="s">
        <v>197</v>
      </c>
      <c r="GQ277" s="412" t="s">
        <v>197</v>
      </c>
      <c r="GR277" s="412" t="s">
        <v>197</v>
      </c>
      <c r="GS277" s="412" t="s">
        <v>197</v>
      </c>
      <c r="GT277" s="412" t="s">
        <v>197</v>
      </c>
      <c r="GU277" s="412" t="s">
        <v>197</v>
      </c>
      <c r="GV277" s="412" t="s">
        <v>197</v>
      </c>
      <c r="GW277" s="412" t="s">
        <v>197</v>
      </c>
      <c r="GX277" s="412" t="s">
        <v>197</v>
      </c>
      <c r="GY277" s="412" t="s">
        <v>197</v>
      </c>
      <c r="GZ277" s="412" t="s">
        <v>197</v>
      </c>
      <c r="HA277" s="412" t="s">
        <v>197</v>
      </c>
      <c r="HB277" s="412" t="s">
        <v>197</v>
      </c>
      <c r="HC277" s="412" t="s">
        <v>197</v>
      </c>
      <c r="HD277" s="412" t="s">
        <v>197</v>
      </c>
      <c r="HE277" s="412" t="s">
        <v>197</v>
      </c>
      <c r="HF277" s="412" t="s">
        <v>197</v>
      </c>
      <c r="HG277" s="412" t="s">
        <v>197</v>
      </c>
      <c r="HH277" s="412" t="s">
        <v>197</v>
      </c>
      <c r="HI277" s="412" t="s">
        <v>197</v>
      </c>
      <c r="HJ277" s="412" t="s">
        <v>197</v>
      </c>
      <c r="HK277" s="412" t="s">
        <v>197</v>
      </c>
      <c r="HL277" s="412" t="s">
        <v>197</v>
      </c>
      <c r="HM277" s="412" t="s">
        <v>197</v>
      </c>
      <c r="HN277" s="412" t="s">
        <v>197</v>
      </c>
      <c r="HO277" s="412" t="s">
        <v>197</v>
      </c>
      <c r="HP277" s="412" t="s">
        <v>197</v>
      </c>
      <c r="HQ277" s="412" t="s">
        <v>197</v>
      </c>
      <c r="HR277" s="412" t="s">
        <v>197</v>
      </c>
      <c r="HS277" s="412" t="s">
        <v>197</v>
      </c>
      <c r="HT277" s="412" t="s">
        <v>197</v>
      </c>
      <c r="HU277" s="411">
        <v>76.599999999999994</v>
      </c>
      <c r="HV277" s="411">
        <v>49.6</v>
      </c>
      <c r="HW277" s="411">
        <v>51.4</v>
      </c>
      <c r="HX277" s="412" t="s">
        <v>197</v>
      </c>
      <c r="HY277" s="412" t="s">
        <v>197</v>
      </c>
      <c r="HZ277" s="412" t="s">
        <v>197</v>
      </c>
      <c r="IA277" s="412" t="s">
        <v>197</v>
      </c>
      <c r="IB277" s="412" t="s">
        <v>197</v>
      </c>
      <c r="IC277" s="412" t="s">
        <v>197</v>
      </c>
      <c r="ID277" s="411">
        <v>31.5</v>
      </c>
      <c r="IE277" s="412" t="s">
        <v>197</v>
      </c>
      <c r="IF277" s="412" t="s">
        <v>197</v>
      </c>
      <c r="IG277" s="412" t="s">
        <v>197</v>
      </c>
      <c r="IH277" s="412" t="s">
        <v>197</v>
      </c>
      <c r="II277" s="412" t="s">
        <v>197</v>
      </c>
      <c r="IJ277" s="412" t="s">
        <v>197</v>
      </c>
      <c r="IK277" s="412" t="s">
        <v>197</v>
      </c>
      <c r="IL277" s="412" t="s">
        <v>197</v>
      </c>
      <c r="IM277" s="412" t="s">
        <v>197</v>
      </c>
      <c r="IN277" s="412" t="s">
        <v>197</v>
      </c>
      <c r="IO277" s="412" t="s">
        <v>197</v>
      </c>
      <c r="IP277" s="412" t="s">
        <v>197</v>
      </c>
      <c r="IQ277" s="412" t="s">
        <v>197</v>
      </c>
      <c r="IR277" s="412" t="s">
        <v>197</v>
      </c>
      <c r="IS277" s="412" t="s">
        <v>197</v>
      </c>
      <c r="IT277" s="412" t="s">
        <v>197</v>
      </c>
      <c r="IU277" s="412" t="s">
        <v>197</v>
      </c>
      <c r="IV277" s="412" t="s">
        <v>197</v>
      </c>
      <c r="IW277" s="412" t="s">
        <v>197</v>
      </c>
      <c r="IX277" s="412" t="s">
        <v>197</v>
      </c>
      <c r="IY277" s="412" t="s">
        <v>197</v>
      </c>
      <c r="IZ277" s="412" t="s">
        <v>197</v>
      </c>
      <c r="JA277" s="412" t="s">
        <v>197</v>
      </c>
      <c r="JB277" s="412" t="s">
        <v>197</v>
      </c>
      <c r="JC277" s="412" t="s">
        <v>197</v>
      </c>
      <c r="JD277" s="412" t="s">
        <v>197</v>
      </c>
      <c r="JE277" s="412" t="s">
        <v>197</v>
      </c>
      <c r="JF277" s="49" t="s">
        <v>87</v>
      </c>
      <c r="JG277" s="49" t="s">
        <v>87</v>
      </c>
      <c r="JH277" s="49" t="s">
        <v>87</v>
      </c>
      <c r="JI277" s="49" t="s">
        <v>87</v>
      </c>
      <c r="JJ277" s="49">
        <v>62.1</v>
      </c>
      <c r="JK277" s="49">
        <v>47.7</v>
      </c>
      <c r="JL277" s="49">
        <v>52.2</v>
      </c>
      <c r="JM277" s="49">
        <v>28.4</v>
      </c>
      <c r="JN277" s="49">
        <v>21.1</v>
      </c>
      <c r="JO277" s="49" t="s">
        <v>87</v>
      </c>
    </row>
    <row r="278" spans="1:275">
      <c r="A278" s="45"/>
      <c r="B278" s="46" t="s">
        <v>1994</v>
      </c>
      <c r="C278" s="300" t="s">
        <v>1484</v>
      </c>
      <c r="D278" s="46" t="s">
        <v>137</v>
      </c>
      <c r="E278" s="300" t="s">
        <v>36</v>
      </c>
      <c r="F278" s="47" t="s">
        <v>197</v>
      </c>
      <c r="G278" s="47" t="s">
        <v>197</v>
      </c>
      <c r="H278" s="411">
        <v>118.4</v>
      </c>
      <c r="I278" s="411">
        <v>112.2</v>
      </c>
      <c r="J278" s="411">
        <v>120.2</v>
      </c>
      <c r="K278" s="412" t="s">
        <v>197</v>
      </c>
      <c r="L278" s="412" t="s">
        <v>197</v>
      </c>
      <c r="M278" s="412" t="s">
        <v>197</v>
      </c>
      <c r="N278" s="412" t="s">
        <v>197</v>
      </c>
      <c r="O278" s="412" t="s">
        <v>197</v>
      </c>
      <c r="P278" s="412" t="s">
        <v>197</v>
      </c>
      <c r="Q278" s="412" t="s">
        <v>197</v>
      </c>
      <c r="R278" s="412" t="s">
        <v>197</v>
      </c>
      <c r="S278" s="412" t="s">
        <v>197</v>
      </c>
      <c r="T278" s="412" t="s">
        <v>197</v>
      </c>
      <c r="U278" s="412" t="s">
        <v>197</v>
      </c>
      <c r="V278" s="412" t="s">
        <v>197</v>
      </c>
      <c r="W278" s="412" t="s">
        <v>197</v>
      </c>
      <c r="X278" s="412" t="s">
        <v>197</v>
      </c>
      <c r="Y278" s="412" t="s">
        <v>197</v>
      </c>
      <c r="Z278" s="412" t="s">
        <v>197</v>
      </c>
      <c r="AA278" s="412" t="s">
        <v>197</v>
      </c>
      <c r="AB278" s="412" t="s">
        <v>197</v>
      </c>
      <c r="AC278" s="412" t="s">
        <v>197</v>
      </c>
      <c r="AD278" s="412" t="s">
        <v>197</v>
      </c>
      <c r="AE278" s="412" t="s">
        <v>197</v>
      </c>
      <c r="AF278" s="412" t="s">
        <v>197</v>
      </c>
      <c r="AG278" s="412" t="s">
        <v>197</v>
      </c>
      <c r="AH278" s="412" t="s">
        <v>197</v>
      </c>
      <c r="AI278" s="412" t="s">
        <v>197</v>
      </c>
      <c r="AJ278" s="412" t="s">
        <v>197</v>
      </c>
      <c r="AK278" s="412" t="s">
        <v>197</v>
      </c>
      <c r="AL278" s="412" t="s">
        <v>197</v>
      </c>
      <c r="AM278" s="412" t="s">
        <v>197</v>
      </c>
      <c r="AN278" s="412" t="s">
        <v>197</v>
      </c>
      <c r="AO278" s="412" t="s">
        <v>197</v>
      </c>
      <c r="AP278" s="412" t="s">
        <v>197</v>
      </c>
      <c r="AQ278" s="412" t="s">
        <v>197</v>
      </c>
      <c r="AR278" s="412" t="s">
        <v>197</v>
      </c>
      <c r="AS278" s="412" t="s">
        <v>197</v>
      </c>
      <c r="AT278" s="412" t="s">
        <v>197</v>
      </c>
      <c r="AU278" s="412" t="s">
        <v>197</v>
      </c>
      <c r="AV278" s="412" t="s">
        <v>197</v>
      </c>
      <c r="AW278" s="412" t="s">
        <v>197</v>
      </c>
      <c r="AX278" s="412" t="s">
        <v>197</v>
      </c>
      <c r="AY278" s="412" t="s">
        <v>197</v>
      </c>
      <c r="AZ278" s="411">
        <v>63.8</v>
      </c>
      <c r="BA278" s="411">
        <v>70.2</v>
      </c>
      <c r="BB278" s="411">
        <v>69.900000000000006</v>
      </c>
      <c r="BC278" s="411">
        <v>64.2</v>
      </c>
      <c r="BD278" s="411">
        <v>61.9</v>
      </c>
      <c r="BE278" s="411">
        <v>62.4</v>
      </c>
      <c r="BF278" s="411">
        <v>60.4</v>
      </c>
      <c r="BG278" s="411">
        <v>72</v>
      </c>
      <c r="BH278" s="411">
        <v>71.099999999999994</v>
      </c>
      <c r="BI278" s="412" t="s">
        <v>197</v>
      </c>
      <c r="BJ278" s="412" t="s">
        <v>197</v>
      </c>
      <c r="BK278" s="412" t="s">
        <v>197</v>
      </c>
      <c r="BL278" s="412" t="s">
        <v>197</v>
      </c>
      <c r="BM278" s="412" t="s">
        <v>197</v>
      </c>
      <c r="BN278" s="412" t="s">
        <v>197</v>
      </c>
      <c r="BO278" s="412" t="s">
        <v>197</v>
      </c>
      <c r="BP278" s="412" t="s">
        <v>197</v>
      </c>
      <c r="BQ278" s="412" t="s">
        <v>197</v>
      </c>
      <c r="BR278" s="412" t="s">
        <v>197</v>
      </c>
      <c r="BS278" s="412" t="s">
        <v>197</v>
      </c>
      <c r="BT278" s="412" t="s">
        <v>197</v>
      </c>
      <c r="BU278" s="412" t="s">
        <v>197</v>
      </c>
      <c r="BV278" s="412" t="s">
        <v>197</v>
      </c>
      <c r="BW278" s="412" t="s">
        <v>197</v>
      </c>
      <c r="BX278" s="412" t="s">
        <v>197</v>
      </c>
      <c r="BY278" s="412" t="s">
        <v>197</v>
      </c>
      <c r="BZ278" s="412" t="s">
        <v>197</v>
      </c>
      <c r="CA278" s="412" t="s">
        <v>197</v>
      </c>
      <c r="CB278" s="412" t="s">
        <v>197</v>
      </c>
      <c r="CC278" s="412" t="s">
        <v>197</v>
      </c>
      <c r="CD278" s="412" t="s">
        <v>197</v>
      </c>
      <c r="CE278" s="412" t="s">
        <v>197</v>
      </c>
      <c r="CF278" s="412" t="s">
        <v>197</v>
      </c>
      <c r="CG278" s="412" t="s">
        <v>197</v>
      </c>
      <c r="CH278" s="412" t="s">
        <v>197</v>
      </c>
      <c r="CI278" s="412" t="s">
        <v>197</v>
      </c>
      <c r="CJ278" s="412" t="s">
        <v>197</v>
      </c>
      <c r="CK278" s="412" t="s">
        <v>197</v>
      </c>
      <c r="CL278" s="412" t="s">
        <v>197</v>
      </c>
      <c r="CM278" s="412" t="s">
        <v>197</v>
      </c>
      <c r="CN278" s="412" t="s">
        <v>197</v>
      </c>
      <c r="CO278" s="412" t="s">
        <v>197</v>
      </c>
      <c r="CP278" s="412" t="s">
        <v>197</v>
      </c>
      <c r="CQ278" s="412" t="s">
        <v>197</v>
      </c>
      <c r="CR278" s="412" t="s">
        <v>197</v>
      </c>
      <c r="CS278" s="412" t="s">
        <v>197</v>
      </c>
      <c r="CT278" s="412" t="s">
        <v>197</v>
      </c>
      <c r="CU278" s="412" t="s">
        <v>197</v>
      </c>
      <c r="CV278" s="412" t="s">
        <v>197</v>
      </c>
      <c r="CW278" s="412" t="s">
        <v>197</v>
      </c>
      <c r="CX278" s="412" t="s">
        <v>197</v>
      </c>
      <c r="CY278" s="412" t="s">
        <v>197</v>
      </c>
      <c r="CZ278" s="412" t="s">
        <v>197</v>
      </c>
      <c r="DA278" s="412" t="s">
        <v>197</v>
      </c>
      <c r="DB278" s="412" t="s">
        <v>197</v>
      </c>
      <c r="DC278" s="412" t="s">
        <v>197</v>
      </c>
      <c r="DD278" s="412" t="s">
        <v>197</v>
      </c>
      <c r="DE278" s="412" t="s">
        <v>197</v>
      </c>
      <c r="DF278" s="412" t="s">
        <v>197</v>
      </c>
      <c r="DG278" s="412" t="s">
        <v>197</v>
      </c>
      <c r="DH278" s="412" t="s">
        <v>197</v>
      </c>
      <c r="DI278" s="412" t="s">
        <v>197</v>
      </c>
      <c r="DJ278" s="412" t="s">
        <v>197</v>
      </c>
      <c r="DK278" s="412" t="s">
        <v>197</v>
      </c>
      <c r="DL278" s="412" t="s">
        <v>197</v>
      </c>
      <c r="DM278" s="412" t="s">
        <v>197</v>
      </c>
      <c r="DN278" s="412" t="s">
        <v>197</v>
      </c>
      <c r="DO278" s="412" t="s">
        <v>197</v>
      </c>
      <c r="DP278" s="412" t="s">
        <v>197</v>
      </c>
      <c r="DQ278" s="412" t="s">
        <v>197</v>
      </c>
      <c r="DR278" s="412" t="s">
        <v>197</v>
      </c>
      <c r="DS278" s="412" t="s">
        <v>197</v>
      </c>
      <c r="DT278" s="412" t="s">
        <v>197</v>
      </c>
      <c r="DU278" s="412" t="s">
        <v>197</v>
      </c>
      <c r="DV278" s="412" t="s">
        <v>197</v>
      </c>
      <c r="DW278" s="412" t="s">
        <v>197</v>
      </c>
      <c r="DX278" s="412" t="s">
        <v>197</v>
      </c>
      <c r="DY278" s="412" t="s">
        <v>197</v>
      </c>
      <c r="DZ278" s="412" t="s">
        <v>197</v>
      </c>
      <c r="EA278" s="412" t="s">
        <v>197</v>
      </c>
      <c r="EB278" s="412" t="s">
        <v>197</v>
      </c>
      <c r="EC278" s="412" t="s">
        <v>197</v>
      </c>
      <c r="ED278" s="412" t="s">
        <v>197</v>
      </c>
      <c r="EE278" s="412" t="s">
        <v>197</v>
      </c>
      <c r="EF278" s="412" t="s">
        <v>197</v>
      </c>
      <c r="EG278" s="412" t="s">
        <v>197</v>
      </c>
      <c r="EH278" s="412" t="s">
        <v>197</v>
      </c>
      <c r="EI278" s="412" t="s">
        <v>197</v>
      </c>
      <c r="EJ278" s="412" t="s">
        <v>197</v>
      </c>
      <c r="EK278" s="412" t="s">
        <v>197</v>
      </c>
      <c r="EL278" s="412" t="s">
        <v>197</v>
      </c>
      <c r="EM278" s="412" t="s">
        <v>197</v>
      </c>
      <c r="EN278" s="412" t="s">
        <v>197</v>
      </c>
      <c r="EO278" s="412" t="s">
        <v>197</v>
      </c>
      <c r="EP278" s="412" t="s">
        <v>197</v>
      </c>
      <c r="EQ278" s="412" t="s">
        <v>197</v>
      </c>
      <c r="ER278" s="412" t="s">
        <v>197</v>
      </c>
      <c r="ES278" s="412" t="s">
        <v>197</v>
      </c>
      <c r="ET278" s="412" t="s">
        <v>197</v>
      </c>
      <c r="EU278" s="412" t="s">
        <v>197</v>
      </c>
      <c r="EV278" s="411">
        <v>59.4</v>
      </c>
      <c r="EW278" s="411">
        <v>53</v>
      </c>
      <c r="EX278" s="411">
        <v>55.1</v>
      </c>
      <c r="EY278" s="412" t="s">
        <v>197</v>
      </c>
      <c r="EZ278" s="412" t="s">
        <v>197</v>
      </c>
      <c r="FA278" s="412" t="s">
        <v>197</v>
      </c>
      <c r="FB278" s="412" t="s">
        <v>197</v>
      </c>
      <c r="FC278" s="412" t="s">
        <v>197</v>
      </c>
      <c r="FD278" s="411">
        <v>32.9</v>
      </c>
      <c r="FE278" s="411">
        <v>97.7</v>
      </c>
      <c r="FF278" s="411">
        <v>70.099999999999994</v>
      </c>
      <c r="FG278" s="412" t="s">
        <v>197</v>
      </c>
      <c r="FH278" s="412" t="s">
        <v>197</v>
      </c>
      <c r="FI278" s="412" t="s">
        <v>197</v>
      </c>
      <c r="FJ278" s="412" t="s">
        <v>197</v>
      </c>
      <c r="FK278" s="412" t="s">
        <v>197</v>
      </c>
      <c r="FL278" s="412" t="s">
        <v>197</v>
      </c>
      <c r="FM278" s="411">
        <v>27.4</v>
      </c>
      <c r="FN278" s="411">
        <v>74.2</v>
      </c>
      <c r="FO278" s="411">
        <v>46.9</v>
      </c>
      <c r="FP278" s="412" t="s">
        <v>197</v>
      </c>
      <c r="FQ278" s="412" t="s">
        <v>197</v>
      </c>
      <c r="FR278" s="412" t="s">
        <v>197</v>
      </c>
      <c r="FS278" s="411">
        <v>21.2</v>
      </c>
      <c r="FT278" s="411">
        <v>84</v>
      </c>
      <c r="FU278" s="411">
        <v>44.9</v>
      </c>
      <c r="FV278" s="412" t="s">
        <v>197</v>
      </c>
      <c r="FW278" s="412" t="s">
        <v>197</v>
      </c>
      <c r="FX278" s="412" t="s">
        <v>197</v>
      </c>
      <c r="FY278" s="412" t="s">
        <v>197</v>
      </c>
      <c r="FZ278" s="412" t="s">
        <v>197</v>
      </c>
      <c r="GA278" s="411">
        <v>47.3</v>
      </c>
      <c r="GB278" s="411">
        <v>58.8</v>
      </c>
      <c r="GC278" s="411">
        <v>56.5</v>
      </c>
      <c r="GD278" s="412" t="s">
        <v>197</v>
      </c>
      <c r="GE278" s="412" t="s">
        <v>197</v>
      </c>
      <c r="GF278" s="412" t="s">
        <v>197</v>
      </c>
      <c r="GG278" s="412" t="s">
        <v>197</v>
      </c>
      <c r="GH278" s="412" t="s">
        <v>197</v>
      </c>
      <c r="GI278" s="412" t="s">
        <v>197</v>
      </c>
      <c r="GJ278" s="412" t="s">
        <v>197</v>
      </c>
      <c r="GK278" s="412" t="s">
        <v>197</v>
      </c>
      <c r="GL278" s="412" t="s">
        <v>197</v>
      </c>
      <c r="GM278" s="412" t="s">
        <v>197</v>
      </c>
      <c r="GN278" s="412" t="s">
        <v>197</v>
      </c>
      <c r="GO278" s="412" t="s">
        <v>197</v>
      </c>
      <c r="GP278" s="412" t="s">
        <v>197</v>
      </c>
      <c r="GQ278" s="412" t="s">
        <v>197</v>
      </c>
      <c r="GR278" s="412" t="s">
        <v>197</v>
      </c>
      <c r="GS278" s="412" t="s">
        <v>197</v>
      </c>
      <c r="GT278" s="412" t="s">
        <v>197</v>
      </c>
      <c r="GU278" s="412" t="s">
        <v>197</v>
      </c>
      <c r="GV278" s="412" t="s">
        <v>197</v>
      </c>
      <c r="GW278" s="412" t="s">
        <v>197</v>
      </c>
      <c r="GX278" s="412" t="s">
        <v>197</v>
      </c>
      <c r="GY278" s="412" t="s">
        <v>197</v>
      </c>
      <c r="GZ278" s="412" t="s">
        <v>197</v>
      </c>
      <c r="HA278" s="412" t="s">
        <v>197</v>
      </c>
      <c r="HB278" s="412" t="s">
        <v>197</v>
      </c>
      <c r="HC278" s="412" t="s">
        <v>197</v>
      </c>
      <c r="HD278" s="412" t="s">
        <v>197</v>
      </c>
      <c r="HE278" s="412" t="s">
        <v>197</v>
      </c>
      <c r="HF278" s="412" t="s">
        <v>197</v>
      </c>
      <c r="HG278" s="412" t="s">
        <v>197</v>
      </c>
      <c r="HH278" s="412" t="s">
        <v>197</v>
      </c>
      <c r="HI278" s="412" t="s">
        <v>197</v>
      </c>
      <c r="HJ278" s="412" t="s">
        <v>197</v>
      </c>
      <c r="HK278" s="412" t="s">
        <v>197</v>
      </c>
      <c r="HL278" s="412" t="s">
        <v>197</v>
      </c>
      <c r="HM278" s="412" t="s">
        <v>197</v>
      </c>
      <c r="HN278" s="412" t="s">
        <v>197</v>
      </c>
      <c r="HO278" s="412" t="s">
        <v>197</v>
      </c>
      <c r="HP278" s="412" t="s">
        <v>197</v>
      </c>
      <c r="HQ278" s="412" t="s">
        <v>197</v>
      </c>
      <c r="HR278" s="412" t="s">
        <v>197</v>
      </c>
      <c r="HS278" s="412" t="s">
        <v>197</v>
      </c>
      <c r="HT278" s="412" t="s">
        <v>197</v>
      </c>
      <c r="HU278" s="411">
        <v>75.5</v>
      </c>
      <c r="HV278" s="411">
        <v>64.8</v>
      </c>
      <c r="HW278" s="411">
        <v>65.5</v>
      </c>
      <c r="HX278" s="412" t="s">
        <v>197</v>
      </c>
      <c r="HY278" s="412" t="s">
        <v>197</v>
      </c>
      <c r="HZ278" s="411">
        <v>63.8</v>
      </c>
      <c r="IA278" s="412" t="s">
        <v>197</v>
      </c>
      <c r="IB278" s="412" t="s">
        <v>197</v>
      </c>
      <c r="IC278" s="412" t="s">
        <v>197</v>
      </c>
      <c r="ID278" s="411">
        <v>59</v>
      </c>
      <c r="IE278" s="412" t="s">
        <v>197</v>
      </c>
      <c r="IF278" s="412" t="s">
        <v>197</v>
      </c>
      <c r="IG278" s="412" t="s">
        <v>197</v>
      </c>
      <c r="IH278" s="411">
        <v>12.5</v>
      </c>
      <c r="II278" s="412" t="s">
        <v>197</v>
      </c>
      <c r="IJ278" s="412" t="s">
        <v>197</v>
      </c>
      <c r="IK278" s="412" t="s">
        <v>197</v>
      </c>
      <c r="IL278" s="412" t="s">
        <v>197</v>
      </c>
      <c r="IM278" s="412" t="s">
        <v>197</v>
      </c>
      <c r="IN278" s="412" t="s">
        <v>197</v>
      </c>
      <c r="IO278" s="412" t="s">
        <v>197</v>
      </c>
      <c r="IP278" s="412" t="s">
        <v>197</v>
      </c>
      <c r="IQ278" s="412" t="s">
        <v>197</v>
      </c>
      <c r="IR278" s="411">
        <v>167.6</v>
      </c>
      <c r="IS278" s="411">
        <v>115.9</v>
      </c>
      <c r="IT278" s="411">
        <v>135.30000000000001</v>
      </c>
      <c r="IU278" s="412" t="s">
        <v>197</v>
      </c>
      <c r="IV278" s="412" t="s">
        <v>197</v>
      </c>
      <c r="IW278" s="412" t="s">
        <v>197</v>
      </c>
      <c r="IX278" s="412" t="s">
        <v>197</v>
      </c>
      <c r="IY278" s="412" t="s">
        <v>197</v>
      </c>
      <c r="IZ278" s="412" t="s">
        <v>197</v>
      </c>
      <c r="JA278" s="412" t="s">
        <v>197</v>
      </c>
      <c r="JB278" s="412" t="s">
        <v>197</v>
      </c>
      <c r="JC278" s="412" t="s">
        <v>197</v>
      </c>
      <c r="JD278" s="412" t="s">
        <v>197</v>
      </c>
      <c r="JE278" s="412" t="s">
        <v>197</v>
      </c>
      <c r="JF278" s="49" t="s">
        <v>87</v>
      </c>
      <c r="JG278" s="49" t="s">
        <v>87</v>
      </c>
      <c r="JH278" s="49" t="s">
        <v>87</v>
      </c>
      <c r="JI278" s="49">
        <v>89.7</v>
      </c>
      <c r="JJ278" s="49">
        <v>22.1</v>
      </c>
      <c r="JK278" s="49">
        <v>24.8</v>
      </c>
      <c r="JL278" s="49">
        <v>49.4</v>
      </c>
      <c r="JM278" s="49">
        <v>15.1</v>
      </c>
      <c r="JN278" s="49">
        <v>16.3</v>
      </c>
      <c r="JO278" s="49" t="s">
        <v>87</v>
      </c>
    </row>
    <row r="279" spans="1:275">
      <c r="A279" s="45"/>
      <c r="B279" s="46" t="s">
        <v>1995</v>
      </c>
      <c r="C279" s="300" t="s">
        <v>1485</v>
      </c>
      <c r="D279" s="46" t="s">
        <v>138</v>
      </c>
      <c r="E279" s="300" t="s">
        <v>37</v>
      </c>
      <c r="F279" s="47" t="s">
        <v>197</v>
      </c>
      <c r="G279" s="47" t="s">
        <v>197</v>
      </c>
      <c r="H279" s="411">
        <v>118.4</v>
      </c>
      <c r="I279" s="411">
        <v>116.5</v>
      </c>
      <c r="J279" s="411">
        <v>112.2</v>
      </c>
      <c r="K279" s="411">
        <v>99.4</v>
      </c>
      <c r="L279" s="411">
        <v>132.4</v>
      </c>
      <c r="M279" s="411">
        <v>54.1</v>
      </c>
      <c r="N279" s="411">
        <v>200</v>
      </c>
      <c r="O279" s="411">
        <v>287.39999999999998</v>
      </c>
      <c r="P279" s="411">
        <v>63.8</v>
      </c>
      <c r="Q279" s="411">
        <v>240</v>
      </c>
      <c r="R279" s="411">
        <v>92.5</v>
      </c>
      <c r="S279" s="411">
        <v>159.6</v>
      </c>
      <c r="T279" s="411">
        <v>103.6</v>
      </c>
      <c r="U279" s="411">
        <v>130.19999999999999</v>
      </c>
      <c r="V279" s="411">
        <v>152.4</v>
      </c>
      <c r="W279" s="411">
        <v>156.69999999999999</v>
      </c>
      <c r="X279" s="411">
        <v>143.69999999999999</v>
      </c>
      <c r="Y279" s="411">
        <v>154.1</v>
      </c>
      <c r="Z279" s="411">
        <v>205.5</v>
      </c>
      <c r="AA279" s="411">
        <v>23.8</v>
      </c>
      <c r="AB279" s="411">
        <v>193.5</v>
      </c>
      <c r="AC279" s="411">
        <v>79.2</v>
      </c>
      <c r="AD279" s="411">
        <v>89.3</v>
      </c>
      <c r="AE279" s="411">
        <v>191.2</v>
      </c>
      <c r="AF279" s="411">
        <v>202.2</v>
      </c>
      <c r="AG279" s="411">
        <v>105.2</v>
      </c>
      <c r="AH279" s="411">
        <v>142.5</v>
      </c>
      <c r="AI279" s="412" t="s">
        <v>197</v>
      </c>
      <c r="AJ279" s="411">
        <v>222.3</v>
      </c>
      <c r="AK279" s="411">
        <v>72</v>
      </c>
      <c r="AL279" s="412" t="s">
        <v>197</v>
      </c>
      <c r="AM279" s="411">
        <v>181</v>
      </c>
      <c r="AN279" s="411">
        <v>23.8</v>
      </c>
      <c r="AO279" s="411">
        <v>136.80000000000001</v>
      </c>
      <c r="AP279" s="411">
        <v>135.6</v>
      </c>
      <c r="AQ279" s="411">
        <v>26.7</v>
      </c>
      <c r="AR279" s="411">
        <v>92.2</v>
      </c>
      <c r="AS279" s="411">
        <v>526.9</v>
      </c>
      <c r="AT279" s="411">
        <v>136.69999999999999</v>
      </c>
      <c r="AU279" s="412" t="s">
        <v>197</v>
      </c>
      <c r="AV279" s="411">
        <v>128.19999999999999</v>
      </c>
      <c r="AW279" s="411">
        <v>48</v>
      </c>
      <c r="AX279" s="411">
        <v>200</v>
      </c>
      <c r="AY279" s="411">
        <v>350.3</v>
      </c>
      <c r="AZ279" s="411">
        <v>194.9</v>
      </c>
      <c r="BA279" s="411">
        <v>140.6</v>
      </c>
      <c r="BB279" s="411">
        <v>143.1</v>
      </c>
      <c r="BC279" s="411">
        <v>126.6</v>
      </c>
      <c r="BD279" s="411">
        <v>137.9</v>
      </c>
      <c r="BE279" s="411">
        <v>135.5</v>
      </c>
      <c r="BF279" s="411">
        <v>172</v>
      </c>
      <c r="BG279" s="411">
        <v>150.1</v>
      </c>
      <c r="BH279" s="411">
        <v>151.6</v>
      </c>
      <c r="BI279" s="411">
        <v>230</v>
      </c>
      <c r="BJ279" s="411">
        <v>144.4</v>
      </c>
      <c r="BK279" s="411">
        <v>188.4</v>
      </c>
      <c r="BL279" s="411">
        <v>200.8</v>
      </c>
      <c r="BM279" s="411">
        <v>102</v>
      </c>
      <c r="BN279" s="411">
        <v>128.1</v>
      </c>
      <c r="BO279" s="412" t="s">
        <v>197</v>
      </c>
      <c r="BP279" s="411">
        <v>135.1</v>
      </c>
      <c r="BQ279" s="411">
        <v>98.1</v>
      </c>
      <c r="BR279" s="411">
        <v>261.7</v>
      </c>
      <c r="BS279" s="411">
        <v>135.30000000000001</v>
      </c>
      <c r="BT279" s="411">
        <v>192.4</v>
      </c>
      <c r="BU279" s="411">
        <v>79.400000000000006</v>
      </c>
      <c r="BV279" s="411">
        <v>118.8</v>
      </c>
      <c r="BW279" s="411">
        <v>107.5</v>
      </c>
      <c r="BX279" s="411">
        <v>223.2</v>
      </c>
      <c r="BY279" s="411">
        <v>86.1</v>
      </c>
      <c r="BZ279" s="411">
        <v>172.8</v>
      </c>
      <c r="CA279" s="411">
        <v>297</v>
      </c>
      <c r="CB279" s="411">
        <v>125.9</v>
      </c>
      <c r="CC279" s="411">
        <v>188.8</v>
      </c>
      <c r="CD279" s="411">
        <v>205.7</v>
      </c>
      <c r="CE279" s="411">
        <v>113.8</v>
      </c>
      <c r="CF279" s="411">
        <v>156.9</v>
      </c>
      <c r="CG279" s="411">
        <v>266.89999999999998</v>
      </c>
      <c r="CH279" s="411">
        <v>83.9</v>
      </c>
      <c r="CI279" s="411">
        <v>202.4</v>
      </c>
      <c r="CJ279" s="411">
        <v>205.1</v>
      </c>
      <c r="CK279" s="411">
        <v>127.6</v>
      </c>
      <c r="CL279" s="411">
        <v>158.4</v>
      </c>
      <c r="CM279" s="411">
        <v>677.9</v>
      </c>
      <c r="CN279" s="411">
        <v>236.8</v>
      </c>
      <c r="CO279" s="411">
        <v>427.7</v>
      </c>
      <c r="CP279" s="412" t="s">
        <v>197</v>
      </c>
      <c r="CQ279" s="412" t="s">
        <v>197</v>
      </c>
      <c r="CR279" s="412" t="s">
        <v>197</v>
      </c>
      <c r="CS279" s="411">
        <v>148.19999999999999</v>
      </c>
      <c r="CT279" s="411">
        <v>321</v>
      </c>
      <c r="CU279" s="411">
        <v>134</v>
      </c>
      <c r="CV279" s="411">
        <v>215.7</v>
      </c>
      <c r="CW279" s="411">
        <v>230.6</v>
      </c>
      <c r="CX279" s="411">
        <v>121.1</v>
      </c>
      <c r="CY279" s="411">
        <v>167.3</v>
      </c>
      <c r="CZ279" s="411">
        <v>135.80000000000001</v>
      </c>
      <c r="DA279" s="411">
        <v>86.3</v>
      </c>
      <c r="DB279" s="411">
        <v>100.9</v>
      </c>
      <c r="DC279" s="411">
        <v>96.7</v>
      </c>
      <c r="DD279" s="411">
        <v>225.5</v>
      </c>
      <c r="DE279" s="411">
        <v>81.7</v>
      </c>
      <c r="DF279" s="411">
        <v>170.4</v>
      </c>
      <c r="DG279" s="411">
        <v>290.8</v>
      </c>
      <c r="DH279" s="411">
        <v>114.3</v>
      </c>
      <c r="DI279" s="411">
        <v>170.9</v>
      </c>
      <c r="DJ279" s="411">
        <v>183.3</v>
      </c>
      <c r="DK279" s="411">
        <v>74.7</v>
      </c>
      <c r="DL279" s="411">
        <v>122.8</v>
      </c>
      <c r="DM279" s="411">
        <v>215.8</v>
      </c>
      <c r="DN279" s="411">
        <v>139.1</v>
      </c>
      <c r="DO279" s="411">
        <v>166.7</v>
      </c>
      <c r="DP279" s="411">
        <v>26.5</v>
      </c>
      <c r="DQ279" s="411">
        <v>16.7</v>
      </c>
      <c r="DR279" s="411">
        <v>20.100000000000001</v>
      </c>
      <c r="DS279" s="411">
        <v>670.5</v>
      </c>
      <c r="DT279" s="411">
        <v>285.39999999999998</v>
      </c>
      <c r="DU279" s="411">
        <v>430.6</v>
      </c>
      <c r="DV279" s="411">
        <v>159.19999999999999</v>
      </c>
      <c r="DW279" s="411">
        <v>104.6</v>
      </c>
      <c r="DX279" s="411">
        <v>122.3</v>
      </c>
      <c r="DY279" s="411">
        <v>397.1</v>
      </c>
      <c r="DZ279" s="411">
        <v>135.30000000000001</v>
      </c>
      <c r="EA279" s="411">
        <v>278.3</v>
      </c>
      <c r="EB279" s="411">
        <v>447.3</v>
      </c>
      <c r="EC279" s="411">
        <v>373.9</v>
      </c>
      <c r="ED279" s="411">
        <v>392.6</v>
      </c>
      <c r="EE279" s="411">
        <v>209.4</v>
      </c>
      <c r="EF279" s="411">
        <v>234.7</v>
      </c>
      <c r="EG279" s="411">
        <v>106.9</v>
      </c>
      <c r="EH279" s="411">
        <v>158.5</v>
      </c>
      <c r="EI279" s="411">
        <v>316</v>
      </c>
      <c r="EJ279" s="411">
        <v>108.3</v>
      </c>
      <c r="EK279" s="411">
        <v>183.3</v>
      </c>
      <c r="EL279" s="412" t="s">
        <v>197</v>
      </c>
      <c r="EM279" s="411">
        <v>237.7</v>
      </c>
      <c r="EN279" s="411">
        <v>89.6</v>
      </c>
      <c r="EO279" s="411">
        <v>164.9</v>
      </c>
      <c r="EP279" s="411">
        <v>21.5</v>
      </c>
      <c r="EQ279" s="411">
        <v>32</v>
      </c>
      <c r="ER279" s="411">
        <v>26.2</v>
      </c>
      <c r="ES279" s="411">
        <v>31.6</v>
      </c>
      <c r="ET279" s="411">
        <v>226.1</v>
      </c>
      <c r="EU279" s="411">
        <v>284</v>
      </c>
      <c r="EV279" s="411">
        <v>153.4</v>
      </c>
      <c r="EW279" s="411">
        <v>121.2</v>
      </c>
      <c r="EX279" s="411">
        <v>131.1</v>
      </c>
      <c r="EY279" s="411">
        <v>89.5</v>
      </c>
      <c r="EZ279" s="411">
        <v>158.30000000000001</v>
      </c>
      <c r="FA279" s="411">
        <v>169.8</v>
      </c>
      <c r="FB279" s="411">
        <v>165.3</v>
      </c>
      <c r="FC279" s="411">
        <v>434</v>
      </c>
      <c r="FD279" s="411">
        <v>134</v>
      </c>
      <c r="FE279" s="411">
        <v>153.69999999999999</v>
      </c>
      <c r="FF279" s="411">
        <v>145.4</v>
      </c>
      <c r="FG279" s="411">
        <v>213.8</v>
      </c>
      <c r="FH279" s="411">
        <v>391.4</v>
      </c>
      <c r="FI279" s="411">
        <v>265.89999999999998</v>
      </c>
      <c r="FJ279" s="411">
        <v>111.6</v>
      </c>
      <c r="FK279" s="411">
        <v>167.3</v>
      </c>
      <c r="FL279" s="411">
        <v>142.5</v>
      </c>
      <c r="FM279" s="411">
        <v>148.19999999999999</v>
      </c>
      <c r="FN279" s="411">
        <v>126.9</v>
      </c>
      <c r="FO279" s="411">
        <v>139.1</v>
      </c>
      <c r="FP279" s="411">
        <v>160.1</v>
      </c>
      <c r="FQ279" s="411">
        <v>168.3</v>
      </c>
      <c r="FR279" s="411">
        <v>165.4</v>
      </c>
      <c r="FS279" s="411">
        <v>149</v>
      </c>
      <c r="FT279" s="411">
        <v>119.1</v>
      </c>
      <c r="FU279" s="411">
        <v>137.80000000000001</v>
      </c>
      <c r="FV279" s="411">
        <v>154.9</v>
      </c>
      <c r="FW279" s="411">
        <v>212.9</v>
      </c>
      <c r="FX279" s="411">
        <v>285.2</v>
      </c>
      <c r="FY279" s="411">
        <v>113.9</v>
      </c>
      <c r="FZ279" s="411">
        <v>115.3</v>
      </c>
      <c r="GA279" s="411">
        <v>172.8</v>
      </c>
      <c r="GB279" s="411">
        <v>133.6</v>
      </c>
      <c r="GC279" s="411">
        <v>140.9</v>
      </c>
      <c r="GD279" s="411">
        <v>247.9</v>
      </c>
      <c r="GE279" s="411">
        <v>29.2</v>
      </c>
      <c r="GF279" s="411">
        <v>172.4</v>
      </c>
      <c r="GG279" s="411">
        <v>22.3</v>
      </c>
      <c r="GH279" s="411">
        <v>69</v>
      </c>
      <c r="GI279" s="411">
        <v>68.8</v>
      </c>
      <c r="GJ279" s="411">
        <v>5.0999999999999996</v>
      </c>
      <c r="GK279" s="411">
        <v>9.6</v>
      </c>
      <c r="GL279" s="411">
        <v>8</v>
      </c>
      <c r="GM279" s="411">
        <v>122.5</v>
      </c>
      <c r="GN279" s="411">
        <v>70.3</v>
      </c>
      <c r="GO279" s="411">
        <v>88.5</v>
      </c>
      <c r="GP279" s="411">
        <v>123.5</v>
      </c>
      <c r="GQ279" s="411">
        <v>154.69999999999999</v>
      </c>
      <c r="GR279" s="411">
        <v>143.6</v>
      </c>
      <c r="GS279" s="411">
        <v>142.4</v>
      </c>
      <c r="GT279" s="411">
        <v>293.39999999999998</v>
      </c>
      <c r="GU279" s="411">
        <v>263</v>
      </c>
      <c r="GV279" s="411">
        <v>93</v>
      </c>
      <c r="GW279" s="411">
        <v>139.5</v>
      </c>
      <c r="GX279" s="411">
        <v>120.4</v>
      </c>
      <c r="GY279" s="411">
        <v>152.5</v>
      </c>
      <c r="GZ279" s="411">
        <v>116.3</v>
      </c>
      <c r="HA279" s="411">
        <v>133.9</v>
      </c>
      <c r="HB279" s="411">
        <v>193</v>
      </c>
      <c r="HC279" s="411">
        <v>144.4</v>
      </c>
      <c r="HD279" s="411">
        <v>159.30000000000001</v>
      </c>
      <c r="HE279" s="411">
        <v>142.5</v>
      </c>
      <c r="HF279" s="411">
        <v>137.5</v>
      </c>
      <c r="HG279" s="411">
        <v>137.80000000000001</v>
      </c>
      <c r="HH279" s="411">
        <v>78.099999999999994</v>
      </c>
      <c r="HI279" s="411">
        <v>206.8</v>
      </c>
      <c r="HJ279" s="411">
        <v>159.30000000000001</v>
      </c>
      <c r="HK279" s="411">
        <v>182.1</v>
      </c>
      <c r="HL279" s="411">
        <v>231.8</v>
      </c>
      <c r="HM279" s="411">
        <v>220.6</v>
      </c>
      <c r="HN279" s="411">
        <v>223.8</v>
      </c>
      <c r="HO279" s="411">
        <v>138.9</v>
      </c>
      <c r="HP279" s="411">
        <v>116.3</v>
      </c>
      <c r="HQ279" s="411">
        <v>127.7</v>
      </c>
      <c r="HR279" s="411">
        <v>213.7</v>
      </c>
      <c r="HS279" s="411">
        <v>113.4</v>
      </c>
      <c r="HT279" s="411">
        <v>148.5</v>
      </c>
      <c r="HU279" s="411">
        <v>163.1</v>
      </c>
      <c r="HV279" s="411">
        <v>120.6</v>
      </c>
      <c r="HW279" s="411">
        <v>122.7</v>
      </c>
      <c r="HX279" s="411">
        <v>190.4</v>
      </c>
      <c r="HY279" s="412" t="s">
        <v>197</v>
      </c>
      <c r="HZ279" s="411">
        <v>157</v>
      </c>
      <c r="IA279" s="411">
        <v>99.4</v>
      </c>
      <c r="IB279" s="411">
        <v>149.9</v>
      </c>
      <c r="IC279" s="411">
        <v>122.3</v>
      </c>
      <c r="ID279" s="411">
        <v>69.2</v>
      </c>
      <c r="IE279" s="411">
        <v>68.3</v>
      </c>
      <c r="IF279" s="412" t="s">
        <v>197</v>
      </c>
      <c r="IG279" s="412" t="s">
        <v>197</v>
      </c>
      <c r="IH279" s="411">
        <v>106.8</v>
      </c>
      <c r="II279" s="411">
        <v>60.1</v>
      </c>
      <c r="IJ279" s="411">
        <v>48.8</v>
      </c>
      <c r="IK279" s="412" t="s">
        <v>197</v>
      </c>
      <c r="IL279" s="412" t="s">
        <v>197</v>
      </c>
      <c r="IM279" s="412" t="s">
        <v>197</v>
      </c>
      <c r="IN279" s="412" t="s">
        <v>197</v>
      </c>
      <c r="IO279" s="411">
        <v>7.6</v>
      </c>
      <c r="IP279" s="412" t="s">
        <v>197</v>
      </c>
      <c r="IQ279" s="411">
        <v>125.6</v>
      </c>
      <c r="IR279" s="411">
        <v>129.19999999999999</v>
      </c>
      <c r="IS279" s="411">
        <v>89.5</v>
      </c>
      <c r="IT279" s="411">
        <v>104.1</v>
      </c>
      <c r="IU279" s="411">
        <v>230.6</v>
      </c>
      <c r="IV279" s="411">
        <v>200.4</v>
      </c>
      <c r="IW279" s="411">
        <v>206.7</v>
      </c>
      <c r="IX279" s="411">
        <v>224.6</v>
      </c>
      <c r="IY279" s="411">
        <v>321.5</v>
      </c>
      <c r="IZ279" s="411">
        <v>389.6</v>
      </c>
      <c r="JA279" s="411">
        <v>468</v>
      </c>
      <c r="JB279" s="411">
        <v>204.2</v>
      </c>
      <c r="JC279" s="411">
        <v>247.1</v>
      </c>
      <c r="JD279" s="411">
        <v>150.30000000000001</v>
      </c>
      <c r="JE279" s="411">
        <v>171.9</v>
      </c>
      <c r="JF279" s="48">
        <v>104.6</v>
      </c>
      <c r="JG279" s="48">
        <v>101.8</v>
      </c>
      <c r="JH279" s="48">
        <v>237.5</v>
      </c>
      <c r="JI279" s="48">
        <v>146.19999999999999</v>
      </c>
      <c r="JJ279" s="48">
        <v>128.19999999999999</v>
      </c>
      <c r="JK279" s="48">
        <v>90.3</v>
      </c>
      <c r="JL279" s="48">
        <v>133.6</v>
      </c>
      <c r="JM279" s="48">
        <v>110.5</v>
      </c>
      <c r="JN279" s="48">
        <v>104.9</v>
      </c>
      <c r="JO279" s="48">
        <v>89.9</v>
      </c>
    </row>
    <row r="280" spans="1:275">
      <c r="A280" s="45"/>
      <c r="B280" s="46" t="s">
        <v>1996</v>
      </c>
      <c r="C280" s="300" t="s">
        <v>1486</v>
      </c>
      <c r="D280" s="46" t="s">
        <v>138</v>
      </c>
      <c r="E280" s="300" t="s">
        <v>37</v>
      </c>
      <c r="F280" s="47" t="s">
        <v>197</v>
      </c>
      <c r="G280" s="47" t="s">
        <v>197</v>
      </c>
      <c r="H280" s="411">
        <v>133.9</v>
      </c>
      <c r="I280" s="411">
        <v>125.6</v>
      </c>
      <c r="J280" s="411">
        <v>103</v>
      </c>
      <c r="K280" s="412" t="s">
        <v>197</v>
      </c>
      <c r="L280" s="411">
        <v>63.3</v>
      </c>
      <c r="M280" s="411">
        <v>21.9</v>
      </c>
      <c r="N280" s="411">
        <v>89.4</v>
      </c>
      <c r="O280" s="412" t="s">
        <v>197</v>
      </c>
      <c r="P280" s="412" t="s">
        <v>197</v>
      </c>
      <c r="Q280" s="411">
        <v>140</v>
      </c>
      <c r="R280" s="412" t="s">
        <v>197</v>
      </c>
      <c r="S280" s="411">
        <v>51.7</v>
      </c>
      <c r="T280" s="412" t="s">
        <v>197</v>
      </c>
      <c r="U280" s="412" t="s">
        <v>197</v>
      </c>
      <c r="V280" s="412" t="s">
        <v>197</v>
      </c>
      <c r="W280" s="412" t="s">
        <v>197</v>
      </c>
      <c r="X280" s="412" t="s">
        <v>197</v>
      </c>
      <c r="Y280" s="412" t="s">
        <v>197</v>
      </c>
      <c r="Z280" s="412" t="s">
        <v>197</v>
      </c>
      <c r="AA280" s="412" t="s">
        <v>197</v>
      </c>
      <c r="AB280" s="412" t="s">
        <v>197</v>
      </c>
      <c r="AC280" s="412" t="s">
        <v>197</v>
      </c>
      <c r="AD280" s="412" t="s">
        <v>197</v>
      </c>
      <c r="AE280" s="412" t="s">
        <v>197</v>
      </c>
      <c r="AF280" s="412" t="s">
        <v>197</v>
      </c>
      <c r="AG280" s="412" t="s">
        <v>197</v>
      </c>
      <c r="AH280" s="412" t="s">
        <v>197</v>
      </c>
      <c r="AI280" s="412" t="s">
        <v>197</v>
      </c>
      <c r="AJ280" s="412" t="s">
        <v>197</v>
      </c>
      <c r="AK280" s="412" t="s">
        <v>197</v>
      </c>
      <c r="AL280" s="412" t="s">
        <v>197</v>
      </c>
      <c r="AM280" s="412" t="s">
        <v>197</v>
      </c>
      <c r="AN280" s="412" t="s">
        <v>197</v>
      </c>
      <c r="AO280" s="412" t="s">
        <v>197</v>
      </c>
      <c r="AP280" s="412" t="s">
        <v>197</v>
      </c>
      <c r="AQ280" s="412" t="s">
        <v>197</v>
      </c>
      <c r="AR280" s="412" t="s">
        <v>197</v>
      </c>
      <c r="AS280" s="412" t="s">
        <v>197</v>
      </c>
      <c r="AT280" s="412" t="s">
        <v>197</v>
      </c>
      <c r="AU280" s="412" t="s">
        <v>197</v>
      </c>
      <c r="AV280" s="412" t="s">
        <v>197</v>
      </c>
      <c r="AW280" s="412" t="s">
        <v>197</v>
      </c>
      <c r="AX280" s="412" t="s">
        <v>197</v>
      </c>
      <c r="AY280" s="412" t="s">
        <v>197</v>
      </c>
      <c r="AZ280" s="411">
        <v>110.1</v>
      </c>
      <c r="BA280" s="411">
        <v>71.099999999999994</v>
      </c>
      <c r="BB280" s="411">
        <v>72.900000000000006</v>
      </c>
      <c r="BC280" s="411">
        <v>51</v>
      </c>
      <c r="BD280" s="411">
        <v>48.9</v>
      </c>
      <c r="BE280" s="411">
        <v>49.4</v>
      </c>
      <c r="BF280" s="411">
        <v>64.2</v>
      </c>
      <c r="BG280" s="411">
        <v>42.6</v>
      </c>
      <c r="BH280" s="411">
        <v>44.1</v>
      </c>
      <c r="BI280" s="411">
        <v>53.8</v>
      </c>
      <c r="BJ280" s="411">
        <v>45.9</v>
      </c>
      <c r="BK280" s="411">
        <v>50</v>
      </c>
      <c r="BL280" s="412" t="s">
        <v>197</v>
      </c>
      <c r="BM280" s="412" t="s">
        <v>197</v>
      </c>
      <c r="BN280" s="412" t="s">
        <v>197</v>
      </c>
      <c r="BO280" s="412" t="s">
        <v>197</v>
      </c>
      <c r="BP280" s="412" t="s">
        <v>197</v>
      </c>
      <c r="BQ280" s="412" t="s">
        <v>197</v>
      </c>
      <c r="BR280" s="412" t="s">
        <v>197</v>
      </c>
      <c r="BS280" s="412" t="s">
        <v>197</v>
      </c>
      <c r="BT280" s="412" t="s">
        <v>197</v>
      </c>
      <c r="BU280" s="412" t="s">
        <v>197</v>
      </c>
      <c r="BV280" s="412" t="s">
        <v>197</v>
      </c>
      <c r="BW280" s="412" t="s">
        <v>197</v>
      </c>
      <c r="BX280" s="412" t="s">
        <v>197</v>
      </c>
      <c r="BY280" s="412" t="s">
        <v>197</v>
      </c>
      <c r="BZ280" s="412" t="s">
        <v>197</v>
      </c>
      <c r="CA280" s="412" t="s">
        <v>197</v>
      </c>
      <c r="CB280" s="412" t="s">
        <v>197</v>
      </c>
      <c r="CC280" s="412" t="s">
        <v>197</v>
      </c>
      <c r="CD280" s="412" t="s">
        <v>197</v>
      </c>
      <c r="CE280" s="412" t="s">
        <v>197</v>
      </c>
      <c r="CF280" s="412" t="s">
        <v>197</v>
      </c>
      <c r="CG280" s="412" t="s">
        <v>197</v>
      </c>
      <c r="CH280" s="412" t="s">
        <v>197</v>
      </c>
      <c r="CI280" s="412" t="s">
        <v>197</v>
      </c>
      <c r="CJ280" s="412" t="s">
        <v>197</v>
      </c>
      <c r="CK280" s="412" t="s">
        <v>197</v>
      </c>
      <c r="CL280" s="412" t="s">
        <v>197</v>
      </c>
      <c r="CM280" s="412" t="s">
        <v>197</v>
      </c>
      <c r="CN280" s="412" t="s">
        <v>197</v>
      </c>
      <c r="CO280" s="412" t="s">
        <v>197</v>
      </c>
      <c r="CP280" s="412" t="s">
        <v>197</v>
      </c>
      <c r="CQ280" s="412" t="s">
        <v>197</v>
      </c>
      <c r="CR280" s="412" t="s">
        <v>197</v>
      </c>
      <c r="CS280" s="412" t="s">
        <v>197</v>
      </c>
      <c r="CT280" s="412" t="s">
        <v>197</v>
      </c>
      <c r="CU280" s="412" t="s">
        <v>197</v>
      </c>
      <c r="CV280" s="412" t="s">
        <v>197</v>
      </c>
      <c r="CW280" s="412" t="s">
        <v>197</v>
      </c>
      <c r="CX280" s="412" t="s">
        <v>197</v>
      </c>
      <c r="CY280" s="412" t="s">
        <v>197</v>
      </c>
      <c r="CZ280" s="412" t="s">
        <v>197</v>
      </c>
      <c r="DA280" s="412" t="s">
        <v>197</v>
      </c>
      <c r="DB280" s="412" t="s">
        <v>197</v>
      </c>
      <c r="DC280" s="412" t="s">
        <v>197</v>
      </c>
      <c r="DD280" s="412" t="s">
        <v>197</v>
      </c>
      <c r="DE280" s="412" t="s">
        <v>197</v>
      </c>
      <c r="DF280" s="412" t="s">
        <v>197</v>
      </c>
      <c r="DG280" s="412" t="s">
        <v>197</v>
      </c>
      <c r="DH280" s="412" t="s">
        <v>197</v>
      </c>
      <c r="DI280" s="412" t="s">
        <v>197</v>
      </c>
      <c r="DJ280" s="412" t="s">
        <v>197</v>
      </c>
      <c r="DK280" s="412" t="s">
        <v>197</v>
      </c>
      <c r="DL280" s="412" t="s">
        <v>197</v>
      </c>
      <c r="DM280" s="412" t="s">
        <v>197</v>
      </c>
      <c r="DN280" s="412" t="s">
        <v>197</v>
      </c>
      <c r="DO280" s="412" t="s">
        <v>197</v>
      </c>
      <c r="DP280" s="412" t="s">
        <v>197</v>
      </c>
      <c r="DQ280" s="412" t="s">
        <v>197</v>
      </c>
      <c r="DR280" s="412" t="s">
        <v>197</v>
      </c>
      <c r="DS280" s="412" t="s">
        <v>197</v>
      </c>
      <c r="DT280" s="412" t="s">
        <v>197</v>
      </c>
      <c r="DU280" s="412" t="s">
        <v>197</v>
      </c>
      <c r="DV280" s="412" t="s">
        <v>197</v>
      </c>
      <c r="DW280" s="412" t="s">
        <v>197</v>
      </c>
      <c r="DX280" s="412" t="s">
        <v>197</v>
      </c>
      <c r="DY280" s="412" t="s">
        <v>197</v>
      </c>
      <c r="DZ280" s="412" t="s">
        <v>197</v>
      </c>
      <c r="EA280" s="412" t="s">
        <v>197</v>
      </c>
      <c r="EB280" s="412" t="s">
        <v>197</v>
      </c>
      <c r="EC280" s="412" t="s">
        <v>197</v>
      </c>
      <c r="ED280" s="412" t="s">
        <v>197</v>
      </c>
      <c r="EE280" s="412" t="s">
        <v>197</v>
      </c>
      <c r="EF280" s="412" t="s">
        <v>197</v>
      </c>
      <c r="EG280" s="412" t="s">
        <v>197</v>
      </c>
      <c r="EH280" s="412" t="s">
        <v>197</v>
      </c>
      <c r="EI280" s="412" t="s">
        <v>197</v>
      </c>
      <c r="EJ280" s="412" t="s">
        <v>197</v>
      </c>
      <c r="EK280" s="412" t="s">
        <v>197</v>
      </c>
      <c r="EL280" s="412" t="s">
        <v>197</v>
      </c>
      <c r="EM280" s="412" t="s">
        <v>197</v>
      </c>
      <c r="EN280" s="412" t="s">
        <v>197</v>
      </c>
      <c r="EO280" s="412" t="s">
        <v>197</v>
      </c>
      <c r="EP280" s="412" t="s">
        <v>197</v>
      </c>
      <c r="EQ280" s="412" t="s">
        <v>197</v>
      </c>
      <c r="ER280" s="412" t="s">
        <v>197</v>
      </c>
      <c r="ES280" s="412" t="s">
        <v>197</v>
      </c>
      <c r="ET280" s="411">
        <v>103.1</v>
      </c>
      <c r="EU280" s="412" t="s">
        <v>197</v>
      </c>
      <c r="EV280" s="411">
        <v>67</v>
      </c>
      <c r="EW280" s="411">
        <v>61.4</v>
      </c>
      <c r="EX280" s="411">
        <v>63.1</v>
      </c>
      <c r="EY280" s="412" t="s">
        <v>197</v>
      </c>
      <c r="EZ280" s="411">
        <v>9</v>
      </c>
      <c r="FA280" s="411">
        <v>32.799999999999997</v>
      </c>
      <c r="FB280" s="411">
        <v>23.5</v>
      </c>
      <c r="FC280" s="412" t="s">
        <v>197</v>
      </c>
      <c r="FD280" s="411">
        <v>14</v>
      </c>
      <c r="FE280" s="411">
        <v>39.299999999999997</v>
      </c>
      <c r="FF280" s="411">
        <v>28.6</v>
      </c>
      <c r="FG280" s="412" t="s">
        <v>197</v>
      </c>
      <c r="FH280" s="412" t="s">
        <v>197</v>
      </c>
      <c r="FI280" s="412" t="s">
        <v>197</v>
      </c>
      <c r="FJ280" s="412" t="s">
        <v>197</v>
      </c>
      <c r="FK280" s="412" t="s">
        <v>197</v>
      </c>
      <c r="FL280" s="412" t="s">
        <v>197</v>
      </c>
      <c r="FM280" s="411">
        <v>23</v>
      </c>
      <c r="FN280" s="411">
        <v>25.2</v>
      </c>
      <c r="FO280" s="411">
        <v>23.9</v>
      </c>
      <c r="FP280" s="411">
        <v>6.6</v>
      </c>
      <c r="FQ280" s="411">
        <v>32.700000000000003</v>
      </c>
      <c r="FR280" s="411">
        <v>23.6</v>
      </c>
      <c r="FS280" s="411">
        <v>41.1</v>
      </c>
      <c r="FT280" s="411">
        <v>39.5</v>
      </c>
      <c r="FU280" s="411">
        <v>40.5</v>
      </c>
      <c r="FV280" s="411">
        <v>33.5</v>
      </c>
      <c r="FW280" s="412" t="s">
        <v>197</v>
      </c>
      <c r="FX280" s="411">
        <v>22.8</v>
      </c>
      <c r="FY280" s="411">
        <v>86.1</v>
      </c>
      <c r="FZ280" s="411">
        <v>85.6</v>
      </c>
      <c r="GA280" s="411">
        <v>76.099999999999994</v>
      </c>
      <c r="GB280" s="411">
        <v>70.599999999999994</v>
      </c>
      <c r="GC280" s="411">
        <v>71.599999999999994</v>
      </c>
      <c r="GD280" s="412" t="s">
        <v>197</v>
      </c>
      <c r="GE280" s="412" t="s">
        <v>197</v>
      </c>
      <c r="GF280" s="412" t="s">
        <v>197</v>
      </c>
      <c r="GG280" s="411">
        <v>4.5999999999999996</v>
      </c>
      <c r="GH280" s="411">
        <v>100.5</v>
      </c>
      <c r="GI280" s="411">
        <v>100</v>
      </c>
      <c r="GJ280" s="412" t="s">
        <v>197</v>
      </c>
      <c r="GK280" s="412" t="s">
        <v>197</v>
      </c>
      <c r="GL280" s="412" t="s">
        <v>197</v>
      </c>
      <c r="GM280" s="411">
        <v>25.3</v>
      </c>
      <c r="GN280" s="411">
        <v>27.6</v>
      </c>
      <c r="GO280" s="411">
        <v>26.8</v>
      </c>
      <c r="GP280" s="412" t="s">
        <v>197</v>
      </c>
      <c r="GQ280" s="412" t="s">
        <v>197</v>
      </c>
      <c r="GR280" s="412" t="s">
        <v>197</v>
      </c>
      <c r="GS280" s="412" t="s">
        <v>197</v>
      </c>
      <c r="GT280" s="412" t="s">
        <v>197</v>
      </c>
      <c r="GU280" s="412" t="s">
        <v>197</v>
      </c>
      <c r="GV280" s="412" t="s">
        <v>197</v>
      </c>
      <c r="GW280" s="412" t="s">
        <v>197</v>
      </c>
      <c r="GX280" s="412" t="s">
        <v>197</v>
      </c>
      <c r="GY280" s="411">
        <v>63.2</v>
      </c>
      <c r="GZ280" s="411">
        <v>40.799999999999997</v>
      </c>
      <c r="HA280" s="411">
        <v>51.7</v>
      </c>
      <c r="HB280" s="411">
        <v>88</v>
      </c>
      <c r="HC280" s="411">
        <v>25</v>
      </c>
      <c r="HD280" s="411">
        <v>44.2</v>
      </c>
      <c r="HE280" s="412" t="s">
        <v>197</v>
      </c>
      <c r="HF280" s="412" t="s">
        <v>197</v>
      </c>
      <c r="HG280" s="412" t="s">
        <v>197</v>
      </c>
      <c r="HH280" s="412" t="s">
        <v>197</v>
      </c>
      <c r="HI280" s="412" t="s">
        <v>197</v>
      </c>
      <c r="HJ280" s="412" t="s">
        <v>197</v>
      </c>
      <c r="HK280" s="412" t="s">
        <v>197</v>
      </c>
      <c r="HL280" s="412" t="s">
        <v>197</v>
      </c>
      <c r="HM280" s="412" t="s">
        <v>197</v>
      </c>
      <c r="HN280" s="412" t="s">
        <v>197</v>
      </c>
      <c r="HO280" s="412" t="s">
        <v>197</v>
      </c>
      <c r="HP280" s="412" t="s">
        <v>197</v>
      </c>
      <c r="HQ280" s="412" t="s">
        <v>197</v>
      </c>
      <c r="HR280" s="412" t="s">
        <v>197</v>
      </c>
      <c r="HS280" s="412" t="s">
        <v>197</v>
      </c>
      <c r="HT280" s="412" t="s">
        <v>197</v>
      </c>
      <c r="HU280" s="411">
        <v>88.4</v>
      </c>
      <c r="HV280" s="411">
        <v>86.4</v>
      </c>
      <c r="HW280" s="411">
        <v>86.5</v>
      </c>
      <c r="HX280" s="412" t="s">
        <v>197</v>
      </c>
      <c r="HY280" s="412" t="s">
        <v>197</v>
      </c>
      <c r="HZ280" s="412" t="s">
        <v>197</v>
      </c>
      <c r="IA280" s="412" t="s">
        <v>197</v>
      </c>
      <c r="IB280" s="412" t="s">
        <v>197</v>
      </c>
      <c r="IC280" s="412" t="s">
        <v>197</v>
      </c>
      <c r="ID280" s="411">
        <v>43.9</v>
      </c>
      <c r="IE280" s="412" t="s">
        <v>197</v>
      </c>
      <c r="IF280" s="412" t="s">
        <v>197</v>
      </c>
      <c r="IG280" s="412" t="s">
        <v>197</v>
      </c>
      <c r="IH280" s="411">
        <v>65.2</v>
      </c>
      <c r="II280" s="412" t="s">
        <v>197</v>
      </c>
      <c r="IJ280" s="412" t="s">
        <v>197</v>
      </c>
      <c r="IK280" s="412" t="s">
        <v>197</v>
      </c>
      <c r="IL280" s="412" t="s">
        <v>197</v>
      </c>
      <c r="IM280" s="412" t="s">
        <v>197</v>
      </c>
      <c r="IN280" s="412" t="s">
        <v>197</v>
      </c>
      <c r="IO280" s="412" t="s">
        <v>197</v>
      </c>
      <c r="IP280" s="412" t="s">
        <v>197</v>
      </c>
      <c r="IQ280" s="412" t="s">
        <v>197</v>
      </c>
      <c r="IR280" s="411">
        <v>64.099999999999994</v>
      </c>
      <c r="IS280" s="411">
        <v>66.599999999999994</v>
      </c>
      <c r="IT280" s="411">
        <v>65.7</v>
      </c>
      <c r="IU280" s="412" t="s">
        <v>197</v>
      </c>
      <c r="IV280" s="412" t="s">
        <v>197</v>
      </c>
      <c r="IW280" s="412" t="s">
        <v>197</v>
      </c>
      <c r="IX280" s="412" t="s">
        <v>197</v>
      </c>
      <c r="IY280" s="412" t="s">
        <v>197</v>
      </c>
      <c r="IZ280" s="412" t="s">
        <v>197</v>
      </c>
      <c r="JA280" s="412" t="s">
        <v>197</v>
      </c>
      <c r="JB280" s="412" t="s">
        <v>197</v>
      </c>
      <c r="JC280" s="412" t="s">
        <v>197</v>
      </c>
      <c r="JD280" s="412" t="s">
        <v>197</v>
      </c>
      <c r="JE280" s="412" t="s">
        <v>197</v>
      </c>
      <c r="JF280" s="49" t="s">
        <v>87</v>
      </c>
      <c r="JG280" s="49" t="s">
        <v>87</v>
      </c>
      <c r="JH280" s="49" t="s">
        <v>87</v>
      </c>
      <c r="JI280" s="49">
        <v>103.6</v>
      </c>
      <c r="JJ280" s="49">
        <v>43.9</v>
      </c>
      <c r="JK280" s="49">
        <v>36.200000000000003</v>
      </c>
      <c r="JL280" s="49">
        <v>67.099999999999994</v>
      </c>
      <c r="JM280" s="49">
        <v>34.200000000000003</v>
      </c>
      <c r="JN280" s="49">
        <v>44.2</v>
      </c>
      <c r="JO280" s="49" t="s">
        <v>87</v>
      </c>
    </row>
    <row r="281" spans="1:275">
      <c r="A281" s="45"/>
      <c r="B281" s="46" t="s">
        <v>1997</v>
      </c>
      <c r="C281" s="300" t="s">
        <v>1487</v>
      </c>
      <c r="D281" s="46" t="s">
        <v>138</v>
      </c>
      <c r="E281" s="300" t="s">
        <v>37</v>
      </c>
      <c r="F281" s="47" t="s">
        <v>197</v>
      </c>
      <c r="G281" s="47" t="s">
        <v>197</v>
      </c>
      <c r="H281" s="411">
        <v>104.4</v>
      </c>
      <c r="I281" s="411">
        <v>103.7</v>
      </c>
      <c r="J281" s="411">
        <v>75.400000000000006</v>
      </c>
      <c r="K281" s="412" t="s">
        <v>197</v>
      </c>
      <c r="L281" s="412" t="s">
        <v>197</v>
      </c>
      <c r="M281" s="412" t="s">
        <v>197</v>
      </c>
      <c r="N281" s="412" t="s">
        <v>197</v>
      </c>
      <c r="O281" s="412" t="s">
        <v>197</v>
      </c>
      <c r="P281" s="412" t="s">
        <v>197</v>
      </c>
      <c r="Q281" s="412" t="s">
        <v>197</v>
      </c>
      <c r="R281" s="412" t="s">
        <v>197</v>
      </c>
      <c r="S281" s="412" t="s">
        <v>197</v>
      </c>
      <c r="T281" s="412" t="s">
        <v>197</v>
      </c>
      <c r="U281" s="412" t="s">
        <v>197</v>
      </c>
      <c r="V281" s="412" t="s">
        <v>197</v>
      </c>
      <c r="W281" s="412" t="s">
        <v>197</v>
      </c>
      <c r="X281" s="412" t="s">
        <v>197</v>
      </c>
      <c r="Y281" s="412" t="s">
        <v>197</v>
      </c>
      <c r="Z281" s="412" t="s">
        <v>197</v>
      </c>
      <c r="AA281" s="412" t="s">
        <v>197</v>
      </c>
      <c r="AB281" s="412" t="s">
        <v>197</v>
      </c>
      <c r="AC281" s="412" t="s">
        <v>197</v>
      </c>
      <c r="AD281" s="412" t="s">
        <v>197</v>
      </c>
      <c r="AE281" s="412" t="s">
        <v>197</v>
      </c>
      <c r="AF281" s="412" t="s">
        <v>197</v>
      </c>
      <c r="AG281" s="412" t="s">
        <v>197</v>
      </c>
      <c r="AH281" s="412" t="s">
        <v>197</v>
      </c>
      <c r="AI281" s="412" t="s">
        <v>197</v>
      </c>
      <c r="AJ281" s="412" t="s">
        <v>197</v>
      </c>
      <c r="AK281" s="412" t="s">
        <v>197</v>
      </c>
      <c r="AL281" s="412" t="s">
        <v>197</v>
      </c>
      <c r="AM281" s="412" t="s">
        <v>197</v>
      </c>
      <c r="AN281" s="412" t="s">
        <v>197</v>
      </c>
      <c r="AO281" s="412" t="s">
        <v>197</v>
      </c>
      <c r="AP281" s="412" t="s">
        <v>197</v>
      </c>
      <c r="AQ281" s="412" t="s">
        <v>197</v>
      </c>
      <c r="AR281" s="412" t="s">
        <v>197</v>
      </c>
      <c r="AS281" s="412" t="s">
        <v>197</v>
      </c>
      <c r="AT281" s="412" t="s">
        <v>197</v>
      </c>
      <c r="AU281" s="412" t="s">
        <v>197</v>
      </c>
      <c r="AV281" s="412" t="s">
        <v>197</v>
      </c>
      <c r="AW281" s="412" t="s">
        <v>197</v>
      </c>
      <c r="AX281" s="412" t="s">
        <v>197</v>
      </c>
      <c r="AY281" s="412" t="s">
        <v>197</v>
      </c>
      <c r="AZ281" s="411">
        <v>30.8</v>
      </c>
      <c r="BA281" s="411">
        <v>33.799999999999997</v>
      </c>
      <c r="BB281" s="411">
        <v>33.6</v>
      </c>
      <c r="BC281" s="411">
        <v>55.8</v>
      </c>
      <c r="BD281" s="411">
        <v>36.299999999999997</v>
      </c>
      <c r="BE281" s="411">
        <v>40.6</v>
      </c>
      <c r="BF281" s="411">
        <v>37.700000000000003</v>
      </c>
      <c r="BG281" s="411">
        <v>35.700000000000003</v>
      </c>
      <c r="BH281" s="411">
        <v>35.9</v>
      </c>
      <c r="BI281" s="412" t="s">
        <v>197</v>
      </c>
      <c r="BJ281" s="412" t="s">
        <v>197</v>
      </c>
      <c r="BK281" s="412" t="s">
        <v>197</v>
      </c>
      <c r="BL281" s="412" t="s">
        <v>197</v>
      </c>
      <c r="BM281" s="412" t="s">
        <v>197</v>
      </c>
      <c r="BN281" s="412" t="s">
        <v>197</v>
      </c>
      <c r="BO281" s="412" t="s">
        <v>197</v>
      </c>
      <c r="BP281" s="412" t="s">
        <v>197</v>
      </c>
      <c r="BQ281" s="412" t="s">
        <v>197</v>
      </c>
      <c r="BR281" s="412" t="s">
        <v>197</v>
      </c>
      <c r="BS281" s="412" t="s">
        <v>197</v>
      </c>
      <c r="BT281" s="412" t="s">
        <v>197</v>
      </c>
      <c r="BU281" s="412" t="s">
        <v>197</v>
      </c>
      <c r="BV281" s="412" t="s">
        <v>197</v>
      </c>
      <c r="BW281" s="412" t="s">
        <v>197</v>
      </c>
      <c r="BX281" s="412" t="s">
        <v>197</v>
      </c>
      <c r="BY281" s="412" t="s">
        <v>197</v>
      </c>
      <c r="BZ281" s="412" t="s">
        <v>197</v>
      </c>
      <c r="CA281" s="412" t="s">
        <v>197</v>
      </c>
      <c r="CB281" s="412" t="s">
        <v>197</v>
      </c>
      <c r="CC281" s="412" t="s">
        <v>197</v>
      </c>
      <c r="CD281" s="412" t="s">
        <v>197</v>
      </c>
      <c r="CE281" s="412" t="s">
        <v>197</v>
      </c>
      <c r="CF281" s="412" t="s">
        <v>197</v>
      </c>
      <c r="CG281" s="412" t="s">
        <v>197</v>
      </c>
      <c r="CH281" s="412" t="s">
        <v>197</v>
      </c>
      <c r="CI281" s="412" t="s">
        <v>197</v>
      </c>
      <c r="CJ281" s="412" t="s">
        <v>197</v>
      </c>
      <c r="CK281" s="412" t="s">
        <v>197</v>
      </c>
      <c r="CL281" s="412" t="s">
        <v>197</v>
      </c>
      <c r="CM281" s="412" t="s">
        <v>197</v>
      </c>
      <c r="CN281" s="412" t="s">
        <v>197</v>
      </c>
      <c r="CO281" s="412" t="s">
        <v>197</v>
      </c>
      <c r="CP281" s="412" t="s">
        <v>197</v>
      </c>
      <c r="CQ281" s="412" t="s">
        <v>197</v>
      </c>
      <c r="CR281" s="412" t="s">
        <v>197</v>
      </c>
      <c r="CS281" s="412" t="s">
        <v>197</v>
      </c>
      <c r="CT281" s="412" t="s">
        <v>197</v>
      </c>
      <c r="CU281" s="412" t="s">
        <v>197</v>
      </c>
      <c r="CV281" s="412" t="s">
        <v>197</v>
      </c>
      <c r="CW281" s="412" t="s">
        <v>197</v>
      </c>
      <c r="CX281" s="412" t="s">
        <v>197</v>
      </c>
      <c r="CY281" s="412" t="s">
        <v>197</v>
      </c>
      <c r="CZ281" s="412" t="s">
        <v>197</v>
      </c>
      <c r="DA281" s="412" t="s">
        <v>197</v>
      </c>
      <c r="DB281" s="412" t="s">
        <v>197</v>
      </c>
      <c r="DC281" s="412" t="s">
        <v>197</v>
      </c>
      <c r="DD281" s="412" t="s">
        <v>197</v>
      </c>
      <c r="DE281" s="412" t="s">
        <v>197</v>
      </c>
      <c r="DF281" s="412" t="s">
        <v>197</v>
      </c>
      <c r="DG281" s="412" t="s">
        <v>197</v>
      </c>
      <c r="DH281" s="412" t="s">
        <v>197</v>
      </c>
      <c r="DI281" s="412" t="s">
        <v>197</v>
      </c>
      <c r="DJ281" s="412" t="s">
        <v>197</v>
      </c>
      <c r="DK281" s="412" t="s">
        <v>197</v>
      </c>
      <c r="DL281" s="412" t="s">
        <v>197</v>
      </c>
      <c r="DM281" s="412" t="s">
        <v>197</v>
      </c>
      <c r="DN281" s="412" t="s">
        <v>197</v>
      </c>
      <c r="DO281" s="412" t="s">
        <v>197</v>
      </c>
      <c r="DP281" s="412" t="s">
        <v>197</v>
      </c>
      <c r="DQ281" s="412" t="s">
        <v>197</v>
      </c>
      <c r="DR281" s="412" t="s">
        <v>197</v>
      </c>
      <c r="DS281" s="412" t="s">
        <v>197</v>
      </c>
      <c r="DT281" s="412" t="s">
        <v>197</v>
      </c>
      <c r="DU281" s="412" t="s">
        <v>197</v>
      </c>
      <c r="DV281" s="412" t="s">
        <v>197</v>
      </c>
      <c r="DW281" s="412" t="s">
        <v>197</v>
      </c>
      <c r="DX281" s="412" t="s">
        <v>197</v>
      </c>
      <c r="DY281" s="412" t="s">
        <v>197</v>
      </c>
      <c r="DZ281" s="412" t="s">
        <v>197</v>
      </c>
      <c r="EA281" s="412" t="s">
        <v>197</v>
      </c>
      <c r="EB281" s="412" t="s">
        <v>197</v>
      </c>
      <c r="EC281" s="412" t="s">
        <v>197</v>
      </c>
      <c r="ED281" s="412" t="s">
        <v>197</v>
      </c>
      <c r="EE281" s="412" t="s">
        <v>197</v>
      </c>
      <c r="EF281" s="412" t="s">
        <v>197</v>
      </c>
      <c r="EG281" s="412" t="s">
        <v>197</v>
      </c>
      <c r="EH281" s="412" t="s">
        <v>197</v>
      </c>
      <c r="EI281" s="412" t="s">
        <v>197</v>
      </c>
      <c r="EJ281" s="412" t="s">
        <v>197</v>
      </c>
      <c r="EK281" s="412" t="s">
        <v>197</v>
      </c>
      <c r="EL281" s="412" t="s">
        <v>197</v>
      </c>
      <c r="EM281" s="412" t="s">
        <v>197</v>
      </c>
      <c r="EN281" s="412" t="s">
        <v>197</v>
      </c>
      <c r="EO281" s="412" t="s">
        <v>197</v>
      </c>
      <c r="EP281" s="412" t="s">
        <v>197</v>
      </c>
      <c r="EQ281" s="412" t="s">
        <v>197</v>
      </c>
      <c r="ER281" s="412" t="s">
        <v>197</v>
      </c>
      <c r="ES281" s="412" t="s">
        <v>197</v>
      </c>
      <c r="ET281" s="412" t="s">
        <v>197</v>
      </c>
      <c r="EU281" s="412" t="s">
        <v>197</v>
      </c>
      <c r="EV281" s="411">
        <v>48.9</v>
      </c>
      <c r="EW281" s="411">
        <v>62.4</v>
      </c>
      <c r="EX281" s="411">
        <v>58.1</v>
      </c>
      <c r="EY281" s="412" t="s">
        <v>197</v>
      </c>
      <c r="EZ281" s="411">
        <v>53.5</v>
      </c>
      <c r="FA281" s="411">
        <v>70.7</v>
      </c>
      <c r="FB281" s="411">
        <v>63.9</v>
      </c>
      <c r="FC281" s="412" t="s">
        <v>197</v>
      </c>
      <c r="FD281" s="411">
        <v>67.7</v>
      </c>
      <c r="FE281" s="411">
        <v>60.9</v>
      </c>
      <c r="FF281" s="411">
        <v>63.8</v>
      </c>
      <c r="FG281" s="412" t="s">
        <v>197</v>
      </c>
      <c r="FH281" s="412" t="s">
        <v>197</v>
      </c>
      <c r="FI281" s="412" t="s">
        <v>197</v>
      </c>
      <c r="FJ281" s="412" t="s">
        <v>197</v>
      </c>
      <c r="FK281" s="412" t="s">
        <v>197</v>
      </c>
      <c r="FL281" s="412" t="s">
        <v>197</v>
      </c>
      <c r="FM281" s="411">
        <v>0.4</v>
      </c>
      <c r="FN281" s="411">
        <v>29.6</v>
      </c>
      <c r="FO281" s="411">
        <v>12.7</v>
      </c>
      <c r="FP281" s="411">
        <v>71.8</v>
      </c>
      <c r="FQ281" s="411">
        <v>77</v>
      </c>
      <c r="FR281" s="411">
        <v>75.2</v>
      </c>
      <c r="FS281" s="412" t="s">
        <v>197</v>
      </c>
      <c r="FT281" s="411">
        <v>25.6</v>
      </c>
      <c r="FU281" s="411">
        <v>9.6</v>
      </c>
      <c r="FV281" s="412" t="s">
        <v>197</v>
      </c>
      <c r="FW281" s="412" t="s">
        <v>197</v>
      </c>
      <c r="FX281" s="411">
        <v>66.8</v>
      </c>
      <c r="FY281" s="411">
        <v>85.5</v>
      </c>
      <c r="FZ281" s="411">
        <v>85.3</v>
      </c>
      <c r="GA281" s="411">
        <v>38.299999999999997</v>
      </c>
      <c r="GB281" s="411">
        <v>68.5</v>
      </c>
      <c r="GC281" s="411">
        <v>62.7</v>
      </c>
      <c r="GD281" s="412" t="s">
        <v>197</v>
      </c>
      <c r="GE281" s="412" t="s">
        <v>197</v>
      </c>
      <c r="GF281" s="412" t="s">
        <v>197</v>
      </c>
      <c r="GG281" s="412" t="s">
        <v>197</v>
      </c>
      <c r="GH281" s="412" t="s">
        <v>197</v>
      </c>
      <c r="GI281" s="412" t="s">
        <v>197</v>
      </c>
      <c r="GJ281" s="412" t="s">
        <v>197</v>
      </c>
      <c r="GK281" s="412" t="s">
        <v>197</v>
      </c>
      <c r="GL281" s="412" t="s">
        <v>197</v>
      </c>
      <c r="GM281" s="412" t="s">
        <v>197</v>
      </c>
      <c r="GN281" s="412" t="s">
        <v>197</v>
      </c>
      <c r="GO281" s="412" t="s">
        <v>197</v>
      </c>
      <c r="GP281" s="412" t="s">
        <v>197</v>
      </c>
      <c r="GQ281" s="412" t="s">
        <v>197</v>
      </c>
      <c r="GR281" s="412" t="s">
        <v>197</v>
      </c>
      <c r="GS281" s="412" t="s">
        <v>197</v>
      </c>
      <c r="GT281" s="411">
        <v>103.7</v>
      </c>
      <c r="GU281" s="411">
        <v>82.8</v>
      </c>
      <c r="GV281" s="412" t="s">
        <v>197</v>
      </c>
      <c r="GW281" s="412" t="s">
        <v>197</v>
      </c>
      <c r="GX281" s="412" t="s">
        <v>197</v>
      </c>
      <c r="GY281" s="412" t="s">
        <v>197</v>
      </c>
      <c r="GZ281" s="412" t="s">
        <v>197</v>
      </c>
      <c r="HA281" s="412" t="s">
        <v>197</v>
      </c>
      <c r="HB281" s="412" t="s">
        <v>197</v>
      </c>
      <c r="HC281" s="412" t="s">
        <v>197</v>
      </c>
      <c r="HD281" s="412" t="s">
        <v>197</v>
      </c>
      <c r="HE281" s="412" t="s">
        <v>197</v>
      </c>
      <c r="HF281" s="412" t="s">
        <v>197</v>
      </c>
      <c r="HG281" s="412" t="s">
        <v>197</v>
      </c>
      <c r="HH281" s="412" t="s">
        <v>197</v>
      </c>
      <c r="HI281" s="412" t="s">
        <v>197</v>
      </c>
      <c r="HJ281" s="412" t="s">
        <v>197</v>
      </c>
      <c r="HK281" s="412" t="s">
        <v>197</v>
      </c>
      <c r="HL281" s="412" t="s">
        <v>197</v>
      </c>
      <c r="HM281" s="412" t="s">
        <v>197</v>
      </c>
      <c r="HN281" s="412" t="s">
        <v>197</v>
      </c>
      <c r="HO281" s="412" t="s">
        <v>197</v>
      </c>
      <c r="HP281" s="412" t="s">
        <v>197</v>
      </c>
      <c r="HQ281" s="412" t="s">
        <v>197</v>
      </c>
      <c r="HR281" s="412" t="s">
        <v>197</v>
      </c>
      <c r="HS281" s="412" t="s">
        <v>197</v>
      </c>
      <c r="HT281" s="412" t="s">
        <v>197</v>
      </c>
      <c r="HU281" s="411">
        <v>186.6</v>
      </c>
      <c r="HV281" s="411">
        <v>95.1</v>
      </c>
      <c r="HW281" s="411">
        <v>100.2</v>
      </c>
      <c r="HX281" s="412" t="s">
        <v>197</v>
      </c>
      <c r="HY281" s="412" t="s">
        <v>197</v>
      </c>
      <c r="HZ281" s="412" t="s">
        <v>197</v>
      </c>
      <c r="IA281" s="412" t="s">
        <v>197</v>
      </c>
      <c r="IB281" s="412" t="s">
        <v>197</v>
      </c>
      <c r="IC281" s="412" t="s">
        <v>197</v>
      </c>
      <c r="ID281" s="411">
        <v>19.399999999999999</v>
      </c>
      <c r="IE281" s="412" t="s">
        <v>197</v>
      </c>
      <c r="IF281" s="412" t="s">
        <v>197</v>
      </c>
      <c r="IG281" s="412" t="s">
        <v>197</v>
      </c>
      <c r="IH281" s="411">
        <v>85</v>
      </c>
      <c r="II281" s="412" t="s">
        <v>197</v>
      </c>
      <c r="IJ281" s="412" t="s">
        <v>197</v>
      </c>
      <c r="IK281" s="412" t="s">
        <v>197</v>
      </c>
      <c r="IL281" s="412" t="s">
        <v>197</v>
      </c>
      <c r="IM281" s="412" t="s">
        <v>197</v>
      </c>
      <c r="IN281" s="412" t="s">
        <v>197</v>
      </c>
      <c r="IO281" s="412" t="s">
        <v>197</v>
      </c>
      <c r="IP281" s="412" t="s">
        <v>197</v>
      </c>
      <c r="IQ281" s="411">
        <v>146.30000000000001</v>
      </c>
      <c r="IR281" s="411">
        <v>3.4</v>
      </c>
      <c r="IS281" s="411">
        <v>60.1</v>
      </c>
      <c r="IT281" s="411">
        <v>39</v>
      </c>
      <c r="IU281" s="412" t="s">
        <v>197</v>
      </c>
      <c r="IV281" s="412" t="s">
        <v>197</v>
      </c>
      <c r="IW281" s="412" t="s">
        <v>197</v>
      </c>
      <c r="IX281" s="412" t="s">
        <v>197</v>
      </c>
      <c r="IY281" s="412" t="s">
        <v>197</v>
      </c>
      <c r="IZ281" s="412" t="s">
        <v>197</v>
      </c>
      <c r="JA281" s="412" t="s">
        <v>197</v>
      </c>
      <c r="JB281" s="412" t="s">
        <v>197</v>
      </c>
      <c r="JC281" s="412" t="s">
        <v>197</v>
      </c>
      <c r="JD281" s="412" t="s">
        <v>197</v>
      </c>
      <c r="JE281" s="412" t="s">
        <v>197</v>
      </c>
      <c r="JF281" s="49" t="s">
        <v>87</v>
      </c>
      <c r="JG281" s="49" t="s">
        <v>87</v>
      </c>
      <c r="JH281" s="49" t="s">
        <v>87</v>
      </c>
      <c r="JI281" s="49">
        <v>53.8</v>
      </c>
      <c r="JJ281" s="49">
        <v>64.099999999999994</v>
      </c>
      <c r="JK281" s="49">
        <v>74.3</v>
      </c>
      <c r="JL281" s="49">
        <v>92.3</v>
      </c>
      <c r="JM281" s="49">
        <v>108.5</v>
      </c>
      <c r="JN281" s="49">
        <v>99.3</v>
      </c>
      <c r="JO281" s="49" t="s">
        <v>87</v>
      </c>
    </row>
    <row r="282" spans="1:275">
      <c r="A282" s="45"/>
      <c r="B282" s="46" t="s">
        <v>1998</v>
      </c>
      <c r="C282" s="300" t="s">
        <v>1488</v>
      </c>
      <c r="D282" s="46" t="s">
        <v>138</v>
      </c>
      <c r="E282" s="300" t="s">
        <v>37</v>
      </c>
      <c r="F282" s="47" t="s">
        <v>197</v>
      </c>
      <c r="G282" s="47" t="s">
        <v>197</v>
      </c>
      <c r="H282" s="411">
        <v>92.3</v>
      </c>
      <c r="I282" s="411">
        <v>90.9</v>
      </c>
      <c r="J282" s="411">
        <v>69.599999999999994</v>
      </c>
      <c r="K282" s="412" t="s">
        <v>197</v>
      </c>
      <c r="L282" s="411">
        <v>130</v>
      </c>
      <c r="M282" s="411">
        <v>31.4</v>
      </c>
      <c r="N282" s="411">
        <v>89.3</v>
      </c>
      <c r="O282" s="412" t="s">
        <v>197</v>
      </c>
      <c r="P282" s="411">
        <v>53.1</v>
      </c>
      <c r="Q282" s="411">
        <v>102.7</v>
      </c>
      <c r="R282" s="411">
        <v>86.5</v>
      </c>
      <c r="S282" s="411">
        <v>68</v>
      </c>
      <c r="T282" s="411">
        <v>118.1</v>
      </c>
      <c r="U282" s="411">
        <v>56.3</v>
      </c>
      <c r="V282" s="412" t="s">
        <v>197</v>
      </c>
      <c r="W282" s="411">
        <v>23</v>
      </c>
      <c r="X282" s="412" t="s">
        <v>197</v>
      </c>
      <c r="Y282" s="411">
        <v>58.3</v>
      </c>
      <c r="Z282" s="412" t="s">
        <v>197</v>
      </c>
      <c r="AA282" s="412" t="s">
        <v>197</v>
      </c>
      <c r="AB282" s="412" t="s">
        <v>197</v>
      </c>
      <c r="AC282" s="411">
        <v>12.9</v>
      </c>
      <c r="AD282" s="412" t="s">
        <v>197</v>
      </c>
      <c r="AE282" s="412" t="s">
        <v>197</v>
      </c>
      <c r="AF282" s="412" t="s">
        <v>197</v>
      </c>
      <c r="AG282" s="412" t="s">
        <v>197</v>
      </c>
      <c r="AH282" s="412" t="s">
        <v>197</v>
      </c>
      <c r="AI282" s="412" t="s">
        <v>197</v>
      </c>
      <c r="AJ282" s="412" t="s">
        <v>197</v>
      </c>
      <c r="AK282" s="412" t="s">
        <v>197</v>
      </c>
      <c r="AL282" s="412" t="s">
        <v>197</v>
      </c>
      <c r="AM282" s="412" t="s">
        <v>197</v>
      </c>
      <c r="AN282" s="412" t="s">
        <v>197</v>
      </c>
      <c r="AO282" s="412" t="s">
        <v>197</v>
      </c>
      <c r="AP282" s="412" t="s">
        <v>197</v>
      </c>
      <c r="AQ282" s="411">
        <v>30.3</v>
      </c>
      <c r="AR282" s="412" t="s">
        <v>197</v>
      </c>
      <c r="AS282" s="412" t="s">
        <v>197</v>
      </c>
      <c r="AT282" s="411">
        <v>33.1</v>
      </c>
      <c r="AU282" s="412" t="s">
        <v>197</v>
      </c>
      <c r="AV282" s="411">
        <v>174.6</v>
      </c>
      <c r="AW282" s="412" t="s">
        <v>197</v>
      </c>
      <c r="AX282" s="412" t="s">
        <v>197</v>
      </c>
      <c r="AY282" s="412" t="s">
        <v>197</v>
      </c>
      <c r="AZ282" s="411">
        <v>48.3</v>
      </c>
      <c r="BA282" s="411">
        <v>55.1</v>
      </c>
      <c r="BB282" s="411">
        <v>54.8</v>
      </c>
      <c r="BC282" s="411">
        <v>54.1</v>
      </c>
      <c r="BD282" s="411">
        <v>61</v>
      </c>
      <c r="BE282" s="411">
        <v>59.6</v>
      </c>
      <c r="BF282" s="411">
        <v>50.3</v>
      </c>
      <c r="BG282" s="411">
        <v>48.6</v>
      </c>
      <c r="BH282" s="411">
        <v>48.8</v>
      </c>
      <c r="BI282" s="411">
        <v>8.6999999999999993</v>
      </c>
      <c r="BJ282" s="411">
        <v>0.9</v>
      </c>
      <c r="BK282" s="411">
        <v>4.9000000000000004</v>
      </c>
      <c r="BL282" s="412" t="s">
        <v>197</v>
      </c>
      <c r="BM282" s="412" t="s">
        <v>197</v>
      </c>
      <c r="BN282" s="412" t="s">
        <v>197</v>
      </c>
      <c r="BO282" s="412" t="s">
        <v>197</v>
      </c>
      <c r="BP282" s="412" t="s">
        <v>197</v>
      </c>
      <c r="BQ282" s="412" t="s">
        <v>197</v>
      </c>
      <c r="BR282" s="412" t="s">
        <v>197</v>
      </c>
      <c r="BS282" s="412" t="s">
        <v>197</v>
      </c>
      <c r="BT282" s="412" t="s">
        <v>197</v>
      </c>
      <c r="BU282" s="412" t="s">
        <v>197</v>
      </c>
      <c r="BV282" s="412" t="s">
        <v>197</v>
      </c>
      <c r="BW282" s="412" t="s">
        <v>197</v>
      </c>
      <c r="BX282" s="412" t="s">
        <v>197</v>
      </c>
      <c r="BY282" s="412" t="s">
        <v>197</v>
      </c>
      <c r="BZ282" s="412" t="s">
        <v>197</v>
      </c>
      <c r="CA282" s="412" t="s">
        <v>197</v>
      </c>
      <c r="CB282" s="412" t="s">
        <v>197</v>
      </c>
      <c r="CC282" s="412" t="s">
        <v>197</v>
      </c>
      <c r="CD282" s="412" t="s">
        <v>197</v>
      </c>
      <c r="CE282" s="412" t="s">
        <v>197</v>
      </c>
      <c r="CF282" s="412" t="s">
        <v>197</v>
      </c>
      <c r="CG282" s="412" t="s">
        <v>197</v>
      </c>
      <c r="CH282" s="412" t="s">
        <v>197</v>
      </c>
      <c r="CI282" s="412" t="s">
        <v>197</v>
      </c>
      <c r="CJ282" s="412" t="s">
        <v>197</v>
      </c>
      <c r="CK282" s="412" t="s">
        <v>197</v>
      </c>
      <c r="CL282" s="412" t="s">
        <v>197</v>
      </c>
      <c r="CM282" s="412" t="s">
        <v>197</v>
      </c>
      <c r="CN282" s="412" t="s">
        <v>197</v>
      </c>
      <c r="CO282" s="412" t="s">
        <v>197</v>
      </c>
      <c r="CP282" s="412" t="s">
        <v>197</v>
      </c>
      <c r="CQ282" s="412" t="s">
        <v>197</v>
      </c>
      <c r="CR282" s="412" t="s">
        <v>197</v>
      </c>
      <c r="CS282" s="412" t="s">
        <v>197</v>
      </c>
      <c r="CT282" s="412" t="s">
        <v>197</v>
      </c>
      <c r="CU282" s="412" t="s">
        <v>197</v>
      </c>
      <c r="CV282" s="412" t="s">
        <v>197</v>
      </c>
      <c r="CW282" s="412" t="s">
        <v>197</v>
      </c>
      <c r="CX282" s="412" t="s">
        <v>197</v>
      </c>
      <c r="CY282" s="412" t="s">
        <v>197</v>
      </c>
      <c r="CZ282" s="412" t="s">
        <v>197</v>
      </c>
      <c r="DA282" s="412" t="s">
        <v>197</v>
      </c>
      <c r="DB282" s="412" t="s">
        <v>197</v>
      </c>
      <c r="DC282" s="412" t="s">
        <v>197</v>
      </c>
      <c r="DD282" s="412" t="s">
        <v>197</v>
      </c>
      <c r="DE282" s="412" t="s">
        <v>197</v>
      </c>
      <c r="DF282" s="412" t="s">
        <v>197</v>
      </c>
      <c r="DG282" s="412" t="s">
        <v>197</v>
      </c>
      <c r="DH282" s="412" t="s">
        <v>197</v>
      </c>
      <c r="DI282" s="412" t="s">
        <v>197</v>
      </c>
      <c r="DJ282" s="412" t="s">
        <v>197</v>
      </c>
      <c r="DK282" s="412" t="s">
        <v>197</v>
      </c>
      <c r="DL282" s="412" t="s">
        <v>197</v>
      </c>
      <c r="DM282" s="412" t="s">
        <v>197</v>
      </c>
      <c r="DN282" s="412" t="s">
        <v>197</v>
      </c>
      <c r="DO282" s="412" t="s">
        <v>197</v>
      </c>
      <c r="DP282" s="412" t="s">
        <v>197</v>
      </c>
      <c r="DQ282" s="412" t="s">
        <v>197</v>
      </c>
      <c r="DR282" s="412" t="s">
        <v>197</v>
      </c>
      <c r="DS282" s="412" t="s">
        <v>197</v>
      </c>
      <c r="DT282" s="412" t="s">
        <v>197</v>
      </c>
      <c r="DU282" s="412" t="s">
        <v>197</v>
      </c>
      <c r="DV282" s="412" t="s">
        <v>197</v>
      </c>
      <c r="DW282" s="412" t="s">
        <v>197</v>
      </c>
      <c r="DX282" s="412" t="s">
        <v>197</v>
      </c>
      <c r="DY282" s="412" t="s">
        <v>197</v>
      </c>
      <c r="DZ282" s="412" t="s">
        <v>197</v>
      </c>
      <c r="EA282" s="412" t="s">
        <v>197</v>
      </c>
      <c r="EB282" s="412" t="s">
        <v>197</v>
      </c>
      <c r="EC282" s="412" t="s">
        <v>197</v>
      </c>
      <c r="ED282" s="412" t="s">
        <v>197</v>
      </c>
      <c r="EE282" s="412" t="s">
        <v>197</v>
      </c>
      <c r="EF282" s="412" t="s">
        <v>197</v>
      </c>
      <c r="EG282" s="412" t="s">
        <v>197</v>
      </c>
      <c r="EH282" s="412" t="s">
        <v>197</v>
      </c>
      <c r="EI282" s="412" t="s">
        <v>197</v>
      </c>
      <c r="EJ282" s="412" t="s">
        <v>197</v>
      </c>
      <c r="EK282" s="412" t="s">
        <v>197</v>
      </c>
      <c r="EL282" s="412" t="s">
        <v>197</v>
      </c>
      <c r="EM282" s="412" t="s">
        <v>197</v>
      </c>
      <c r="EN282" s="412" t="s">
        <v>197</v>
      </c>
      <c r="EO282" s="412" t="s">
        <v>197</v>
      </c>
      <c r="EP282" s="412" t="s">
        <v>197</v>
      </c>
      <c r="EQ282" s="412" t="s">
        <v>197</v>
      </c>
      <c r="ER282" s="412" t="s">
        <v>197</v>
      </c>
      <c r="ES282" s="412" t="s">
        <v>197</v>
      </c>
      <c r="ET282" s="411">
        <v>60.6</v>
      </c>
      <c r="EU282" s="412" t="s">
        <v>197</v>
      </c>
      <c r="EV282" s="411">
        <v>78.7</v>
      </c>
      <c r="EW282" s="411">
        <v>73.400000000000006</v>
      </c>
      <c r="EX282" s="411">
        <v>75</v>
      </c>
      <c r="EY282" s="412" t="s">
        <v>197</v>
      </c>
      <c r="EZ282" s="411">
        <v>13.1</v>
      </c>
      <c r="FA282" s="411">
        <v>57.4</v>
      </c>
      <c r="FB282" s="411">
        <v>40</v>
      </c>
      <c r="FC282" s="412" t="s">
        <v>197</v>
      </c>
      <c r="FD282" s="411">
        <v>37.1</v>
      </c>
      <c r="FE282" s="411">
        <v>68.7</v>
      </c>
      <c r="FF282" s="411">
        <v>55.4</v>
      </c>
      <c r="FG282" s="412" t="s">
        <v>197</v>
      </c>
      <c r="FH282" s="412" t="s">
        <v>197</v>
      </c>
      <c r="FI282" s="412" t="s">
        <v>197</v>
      </c>
      <c r="FJ282" s="412" t="s">
        <v>197</v>
      </c>
      <c r="FK282" s="412" t="s">
        <v>197</v>
      </c>
      <c r="FL282" s="412" t="s">
        <v>197</v>
      </c>
      <c r="FM282" s="411">
        <v>57.1</v>
      </c>
      <c r="FN282" s="411">
        <v>23.9</v>
      </c>
      <c r="FO282" s="411">
        <v>43</v>
      </c>
      <c r="FP282" s="411">
        <v>17.600000000000001</v>
      </c>
      <c r="FQ282" s="411">
        <v>13.5</v>
      </c>
      <c r="FR282" s="411">
        <v>14.9</v>
      </c>
      <c r="FS282" s="411">
        <v>46</v>
      </c>
      <c r="FT282" s="411">
        <v>8.6</v>
      </c>
      <c r="FU282" s="411">
        <v>31.9</v>
      </c>
      <c r="FV282" s="411">
        <v>32.299999999999997</v>
      </c>
      <c r="FW282" s="412" t="s">
        <v>197</v>
      </c>
      <c r="FX282" s="411">
        <v>54.7</v>
      </c>
      <c r="FY282" s="411">
        <v>57</v>
      </c>
      <c r="FZ282" s="411">
        <v>57</v>
      </c>
      <c r="GA282" s="411">
        <v>80.2</v>
      </c>
      <c r="GB282" s="411">
        <v>71.099999999999994</v>
      </c>
      <c r="GC282" s="411">
        <v>72.8</v>
      </c>
      <c r="GD282" s="412" t="s">
        <v>197</v>
      </c>
      <c r="GE282" s="412" t="s">
        <v>197</v>
      </c>
      <c r="GF282" s="412" t="s">
        <v>197</v>
      </c>
      <c r="GG282" s="412" t="s">
        <v>197</v>
      </c>
      <c r="GH282" s="411">
        <v>21.3</v>
      </c>
      <c r="GI282" s="411">
        <v>21.1</v>
      </c>
      <c r="GJ282" s="412" t="s">
        <v>197</v>
      </c>
      <c r="GK282" s="412" t="s">
        <v>197</v>
      </c>
      <c r="GL282" s="412" t="s">
        <v>197</v>
      </c>
      <c r="GM282" s="411">
        <v>187.9</v>
      </c>
      <c r="GN282" s="411">
        <v>70.8</v>
      </c>
      <c r="GO282" s="411">
        <v>111.9</v>
      </c>
      <c r="GP282" s="412" t="s">
        <v>197</v>
      </c>
      <c r="GQ282" s="412" t="s">
        <v>197</v>
      </c>
      <c r="GR282" s="412" t="s">
        <v>197</v>
      </c>
      <c r="GS282" s="412" t="s">
        <v>197</v>
      </c>
      <c r="GT282" s="412" t="s">
        <v>197</v>
      </c>
      <c r="GU282" s="412" t="s">
        <v>197</v>
      </c>
      <c r="GV282" s="411">
        <v>180.1</v>
      </c>
      <c r="GW282" s="411">
        <v>100.5</v>
      </c>
      <c r="GX282" s="411">
        <v>133.19999999999999</v>
      </c>
      <c r="GY282" s="411">
        <v>80.3</v>
      </c>
      <c r="GZ282" s="411">
        <v>56.4</v>
      </c>
      <c r="HA282" s="411">
        <v>68.099999999999994</v>
      </c>
      <c r="HB282" s="411">
        <v>69.900000000000006</v>
      </c>
      <c r="HC282" s="411">
        <v>41.2</v>
      </c>
      <c r="HD282" s="411">
        <v>50</v>
      </c>
      <c r="HE282" s="412" t="s">
        <v>197</v>
      </c>
      <c r="HF282" s="412" t="s">
        <v>197</v>
      </c>
      <c r="HG282" s="412" t="s">
        <v>197</v>
      </c>
      <c r="HH282" s="412" t="s">
        <v>197</v>
      </c>
      <c r="HI282" s="412" t="s">
        <v>197</v>
      </c>
      <c r="HJ282" s="412" t="s">
        <v>197</v>
      </c>
      <c r="HK282" s="412" t="s">
        <v>197</v>
      </c>
      <c r="HL282" s="412" t="s">
        <v>197</v>
      </c>
      <c r="HM282" s="412" t="s">
        <v>197</v>
      </c>
      <c r="HN282" s="412" t="s">
        <v>197</v>
      </c>
      <c r="HO282" s="412" t="s">
        <v>197</v>
      </c>
      <c r="HP282" s="412" t="s">
        <v>197</v>
      </c>
      <c r="HQ282" s="412" t="s">
        <v>197</v>
      </c>
      <c r="HR282" s="412" t="s">
        <v>197</v>
      </c>
      <c r="HS282" s="412" t="s">
        <v>197</v>
      </c>
      <c r="HT282" s="412" t="s">
        <v>197</v>
      </c>
      <c r="HU282" s="411">
        <v>72.5</v>
      </c>
      <c r="HV282" s="411">
        <v>73.5</v>
      </c>
      <c r="HW282" s="411">
        <v>73.5</v>
      </c>
      <c r="HX282" s="412" t="s">
        <v>197</v>
      </c>
      <c r="HY282" s="412" t="s">
        <v>197</v>
      </c>
      <c r="HZ282" s="411">
        <v>207.9</v>
      </c>
      <c r="IA282" s="412" t="s">
        <v>197</v>
      </c>
      <c r="IB282" s="412" t="s">
        <v>197</v>
      </c>
      <c r="IC282" s="412" t="s">
        <v>197</v>
      </c>
      <c r="ID282" s="411">
        <v>52.7</v>
      </c>
      <c r="IE282" s="412" t="s">
        <v>197</v>
      </c>
      <c r="IF282" s="412" t="s">
        <v>197</v>
      </c>
      <c r="IG282" s="412" t="s">
        <v>197</v>
      </c>
      <c r="IH282" s="411">
        <v>54</v>
      </c>
      <c r="II282" s="412" t="s">
        <v>197</v>
      </c>
      <c r="IJ282" s="412" t="s">
        <v>197</v>
      </c>
      <c r="IK282" s="412" t="s">
        <v>197</v>
      </c>
      <c r="IL282" s="412" t="s">
        <v>197</v>
      </c>
      <c r="IM282" s="412" t="s">
        <v>197</v>
      </c>
      <c r="IN282" s="412" t="s">
        <v>197</v>
      </c>
      <c r="IO282" s="412" t="s">
        <v>197</v>
      </c>
      <c r="IP282" s="412" t="s">
        <v>197</v>
      </c>
      <c r="IQ282" s="411">
        <v>56.5</v>
      </c>
      <c r="IR282" s="411">
        <v>23.6</v>
      </c>
      <c r="IS282" s="411">
        <v>22.1</v>
      </c>
      <c r="IT282" s="411">
        <v>22.6</v>
      </c>
      <c r="IU282" s="412" t="s">
        <v>197</v>
      </c>
      <c r="IV282" s="412" t="s">
        <v>197</v>
      </c>
      <c r="IW282" s="412" t="s">
        <v>197</v>
      </c>
      <c r="IX282" s="412" t="s">
        <v>197</v>
      </c>
      <c r="IY282" s="412" t="s">
        <v>197</v>
      </c>
      <c r="IZ282" s="412" t="s">
        <v>197</v>
      </c>
      <c r="JA282" s="412" t="s">
        <v>197</v>
      </c>
      <c r="JB282" s="412" t="s">
        <v>197</v>
      </c>
      <c r="JC282" s="412" t="s">
        <v>197</v>
      </c>
      <c r="JD282" s="412" t="s">
        <v>197</v>
      </c>
      <c r="JE282" s="412" t="s">
        <v>197</v>
      </c>
      <c r="JF282" s="49" t="s">
        <v>87</v>
      </c>
      <c r="JG282" s="49">
        <v>72.3</v>
      </c>
      <c r="JH282" s="49">
        <v>269.60000000000002</v>
      </c>
      <c r="JI282" s="49">
        <v>117.7</v>
      </c>
      <c r="JJ282" s="49">
        <v>56.8</v>
      </c>
      <c r="JK282" s="49">
        <v>39.1</v>
      </c>
      <c r="JL282" s="49">
        <v>94.2</v>
      </c>
      <c r="JM282" s="49">
        <v>58.7</v>
      </c>
      <c r="JN282" s="49">
        <v>62.1</v>
      </c>
      <c r="JO282" s="49" t="s">
        <v>87</v>
      </c>
    </row>
    <row r="283" spans="1:275">
      <c r="A283" s="45"/>
      <c r="B283" s="46" t="s">
        <v>1999</v>
      </c>
      <c r="C283" s="300" t="s">
        <v>1489</v>
      </c>
      <c r="D283" s="46" t="s">
        <v>138</v>
      </c>
      <c r="E283" s="300" t="s">
        <v>37</v>
      </c>
      <c r="F283" s="47" t="s">
        <v>197</v>
      </c>
      <c r="G283" s="47" t="s">
        <v>197</v>
      </c>
      <c r="H283" s="411">
        <v>114.9</v>
      </c>
      <c r="I283" s="411">
        <v>112.6</v>
      </c>
      <c r="J283" s="411">
        <v>96.6</v>
      </c>
      <c r="K283" s="412" t="s">
        <v>197</v>
      </c>
      <c r="L283" s="412" t="s">
        <v>197</v>
      </c>
      <c r="M283" s="412" t="s">
        <v>197</v>
      </c>
      <c r="N283" s="412" t="s">
        <v>197</v>
      </c>
      <c r="O283" s="412" t="s">
        <v>197</v>
      </c>
      <c r="P283" s="412" t="s">
        <v>197</v>
      </c>
      <c r="Q283" s="412" t="s">
        <v>197</v>
      </c>
      <c r="R283" s="412" t="s">
        <v>197</v>
      </c>
      <c r="S283" s="412" t="s">
        <v>197</v>
      </c>
      <c r="T283" s="412" t="s">
        <v>197</v>
      </c>
      <c r="U283" s="412" t="s">
        <v>197</v>
      </c>
      <c r="V283" s="412" t="s">
        <v>197</v>
      </c>
      <c r="W283" s="412" t="s">
        <v>197</v>
      </c>
      <c r="X283" s="412" t="s">
        <v>197</v>
      </c>
      <c r="Y283" s="412" t="s">
        <v>197</v>
      </c>
      <c r="Z283" s="412" t="s">
        <v>197</v>
      </c>
      <c r="AA283" s="412" t="s">
        <v>197</v>
      </c>
      <c r="AB283" s="412" t="s">
        <v>197</v>
      </c>
      <c r="AC283" s="412" t="s">
        <v>197</v>
      </c>
      <c r="AD283" s="412" t="s">
        <v>197</v>
      </c>
      <c r="AE283" s="412" t="s">
        <v>197</v>
      </c>
      <c r="AF283" s="412" t="s">
        <v>197</v>
      </c>
      <c r="AG283" s="412" t="s">
        <v>197</v>
      </c>
      <c r="AH283" s="412" t="s">
        <v>197</v>
      </c>
      <c r="AI283" s="412" t="s">
        <v>197</v>
      </c>
      <c r="AJ283" s="412" t="s">
        <v>197</v>
      </c>
      <c r="AK283" s="412" t="s">
        <v>197</v>
      </c>
      <c r="AL283" s="412" t="s">
        <v>197</v>
      </c>
      <c r="AM283" s="412" t="s">
        <v>197</v>
      </c>
      <c r="AN283" s="412" t="s">
        <v>197</v>
      </c>
      <c r="AO283" s="412" t="s">
        <v>197</v>
      </c>
      <c r="AP283" s="412" t="s">
        <v>197</v>
      </c>
      <c r="AQ283" s="412" t="s">
        <v>197</v>
      </c>
      <c r="AR283" s="412" t="s">
        <v>197</v>
      </c>
      <c r="AS283" s="412" t="s">
        <v>197</v>
      </c>
      <c r="AT283" s="412" t="s">
        <v>197</v>
      </c>
      <c r="AU283" s="412" t="s">
        <v>197</v>
      </c>
      <c r="AV283" s="412" t="s">
        <v>197</v>
      </c>
      <c r="AW283" s="412" t="s">
        <v>197</v>
      </c>
      <c r="AX283" s="412" t="s">
        <v>197</v>
      </c>
      <c r="AY283" s="412" t="s">
        <v>197</v>
      </c>
      <c r="AZ283" s="411">
        <v>50.7</v>
      </c>
      <c r="BA283" s="411">
        <v>48.6</v>
      </c>
      <c r="BB283" s="411">
        <v>48.7</v>
      </c>
      <c r="BC283" s="411">
        <v>38.299999999999997</v>
      </c>
      <c r="BD283" s="411">
        <v>23.2</v>
      </c>
      <c r="BE283" s="411">
        <v>26.7</v>
      </c>
      <c r="BF283" s="411">
        <v>23.5</v>
      </c>
      <c r="BG283" s="411">
        <v>33.299999999999997</v>
      </c>
      <c r="BH283" s="411">
        <v>32.6</v>
      </c>
      <c r="BI283" s="412" t="s">
        <v>197</v>
      </c>
      <c r="BJ283" s="412" t="s">
        <v>197</v>
      </c>
      <c r="BK283" s="412" t="s">
        <v>197</v>
      </c>
      <c r="BL283" s="412" t="s">
        <v>197</v>
      </c>
      <c r="BM283" s="412" t="s">
        <v>197</v>
      </c>
      <c r="BN283" s="412" t="s">
        <v>197</v>
      </c>
      <c r="BO283" s="412" t="s">
        <v>197</v>
      </c>
      <c r="BP283" s="412" t="s">
        <v>197</v>
      </c>
      <c r="BQ283" s="412" t="s">
        <v>197</v>
      </c>
      <c r="BR283" s="412" t="s">
        <v>197</v>
      </c>
      <c r="BS283" s="412" t="s">
        <v>197</v>
      </c>
      <c r="BT283" s="412" t="s">
        <v>197</v>
      </c>
      <c r="BU283" s="412" t="s">
        <v>197</v>
      </c>
      <c r="BV283" s="412" t="s">
        <v>197</v>
      </c>
      <c r="BW283" s="412" t="s">
        <v>197</v>
      </c>
      <c r="BX283" s="412" t="s">
        <v>197</v>
      </c>
      <c r="BY283" s="412" t="s">
        <v>197</v>
      </c>
      <c r="BZ283" s="412" t="s">
        <v>197</v>
      </c>
      <c r="CA283" s="412" t="s">
        <v>197</v>
      </c>
      <c r="CB283" s="412" t="s">
        <v>197</v>
      </c>
      <c r="CC283" s="412" t="s">
        <v>197</v>
      </c>
      <c r="CD283" s="412" t="s">
        <v>197</v>
      </c>
      <c r="CE283" s="412" t="s">
        <v>197</v>
      </c>
      <c r="CF283" s="412" t="s">
        <v>197</v>
      </c>
      <c r="CG283" s="412" t="s">
        <v>197</v>
      </c>
      <c r="CH283" s="412" t="s">
        <v>197</v>
      </c>
      <c r="CI283" s="412" t="s">
        <v>197</v>
      </c>
      <c r="CJ283" s="412" t="s">
        <v>197</v>
      </c>
      <c r="CK283" s="412" t="s">
        <v>197</v>
      </c>
      <c r="CL283" s="412" t="s">
        <v>197</v>
      </c>
      <c r="CM283" s="412" t="s">
        <v>197</v>
      </c>
      <c r="CN283" s="412" t="s">
        <v>197</v>
      </c>
      <c r="CO283" s="412" t="s">
        <v>197</v>
      </c>
      <c r="CP283" s="412" t="s">
        <v>197</v>
      </c>
      <c r="CQ283" s="412" t="s">
        <v>197</v>
      </c>
      <c r="CR283" s="412" t="s">
        <v>197</v>
      </c>
      <c r="CS283" s="412" t="s">
        <v>197</v>
      </c>
      <c r="CT283" s="412" t="s">
        <v>197</v>
      </c>
      <c r="CU283" s="412" t="s">
        <v>197</v>
      </c>
      <c r="CV283" s="412" t="s">
        <v>197</v>
      </c>
      <c r="CW283" s="412" t="s">
        <v>197</v>
      </c>
      <c r="CX283" s="412" t="s">
        <v>197</v>
      </c>
      <c r="CY283" s="412" t="s">
        <v>197</v>
      </c>
      <c r="CZ283" s="412" t="s">
        <v>197</v>
      </c>
      <c r="DA283" s="412" t="s">
        <v>197</v>
      </c>
      <c r="DB283" s="412" t="s">
        <v>197</v>
      </c>
      <c r="DC283" s="412" t="s">
        <v>197</v>
      </c>
      <c r="DD283" s="412" t="s">
        <v>197</v>
      </c>
      <c r="DE283" s="412" t="s">
        <v>197</v>
      </c>
      <c r="DF283" s="412" t="s">
        <v>197</v>
      </c>
      <c r="DG283" s="412" t="s">
        <v>197</v>
      </c>
      <c r="DH283" s="412" t="s">
        <v>197</v>
      </c>
      <c r="DI283" s="412" t="s">
        <v>197</v>
      </c>
      <c r="DJ283" s="412" t="s">
        <v>197</v>
      </c>
      <c r="DK283" s="412" t="s">
        <v>197</v>
      </c>
      <c r="DL283" s="412" t="s">
        <v>197</v>
      </c>
      <c r="DM283" s="412" t="s">
        <v>197</v>
      </c>
      <c r="DN283" s="412" t="s">
        <v>197</v>
      </c>
      <c r="DO283" s="412" t="s">
        <v>197</v>
      </c>
      <c r="DP283" s="412" t="s">
        <v>197</v>
      </c>
      <c r="DQ283" s="412" t="s">
        <v>197</v>
      </c>
      <c r="DR283" s="412" t="s">
        <v>197</v>
      </c>
      <c r="DS283" s="412" t="s">
        <v>197</v>
      </c>
      <c r="DT283" s="412" t="s">
        <v>197</v>
      </c>
      <c r="DU283" s="412" t="s">
        <v>197</v>
      </c>
      <c r="DV283" s="412" t="s">
        <v>197</v>
      </c>
      <c r="DW283" s="412" t="s">
        <v>197</v>
      </c>
      <c r="DX283" s="412" t="s">
        <v>197</v>
      </c>
      <c r="DY283" s="412" t="s">
        <v>197</v>
      </c>
      <c r="DZ283" s="412" t="s">
        <v>197</v>
      </c>
      <c r="EA283" s="412" t="s">
        <v>197</v>
      </c>
      <c r="EB283" s="412" t="s">
        <v>197</v>
      </c>
      <c r="EC283" s="412" t="s">
        <v>197</v>
      </c>
      <c r="ED283" s="412" t="s">
        <v>197</v>
      </c>
      <c r="EE283" s="412" t="s">
        <v>197</v>
      </c>
      <c r="EF283" s="412" t="s">
        <v>197</v>
      </c>
      <c r="EG283" s="412" t="s">
        <v>197</v>
      </c>
      <c r="EH283" s="412" t="s">
        <v>197</v>
      </c>
      <c r="EI283" s="412" t="s">
        <v>197</v>
      </c>
      <c r="EJ283" s="412" t="s">
        <v>197</v>
      </c>
      <c r="EK283" s="412" t="s">
        <v>197</v>
      </c>
      <c r="EL283" s="412" t="s">
        <v>197</v>
      </c>
      <c r="EM283" s="412" t="s">
        <v>197</v>
      </c>
      <c r="EN283" s="412" t="s">
        <v>197</v>
      </c>
      <c r="EO283" s="412" t="s">
        <v>197</v>
      </c>
      <c r="EP283" s="412" t="s">
        <v>197</v>
      </c>
      <c r="EQ283" s="412" t="s">
        <v>197</v>
      </c>
      <c r="ER283" s="412" t="s">
        <v>197</v>
      </c>
      <c r="ES283" s="412" t="s">
        <v>197</v>
      </c>
      <c r="ET283" s="412" t="s">
        <v>197</v>
      </c>
      <c r="EU283" s="412" t="s">
        <v>197</v>
      </c>
      <c r="EV283" s="411">
        <v>40.1</v>
      </c>
      <c r="EW283" s="411">
        <v>62.4</v>
      </c>
      <c r="EX283" s="411">
        <v>55.3</v>
      </c>
      <c r="EY283" s="412" t="s">
        <v>197</v>
      </c>
      <c r="EZ283" s="412" t="s">
        <v>197</v>
      </c>
      <c r="FA283" s="412" t="s">
        <v>197</v>
      </c>
      <c r="FB283" s="412" t="s">
        <v>197</v>
      </c>
      <c r="FC283" s="412" t="s">
        <v>197</v>
      </c>
      <c r="FD283" s="412" t="s">
        <v>197</v>
      </c>
      <c r="FE283" s="412" t="s">
        <v>197</v>
      </c>
      <c r="FF283" s="412" t="s">
        <v>197</v>
      </c>
      <c r="FG283" s="412" t="s">
        <v>197</v>
      </c>
      <c r="FH283" s="412" t="s">
        <v>197</v>
      </c>
      <c r="FI283" s="412" t="s">
        <v>197</v>
      </c>
      <c r="FJ283" s="412" t="s">
        <v>197</v>
      </c>
      <c r="FK283" s="412" t="s">
        <v>197</v>
      </c>
      <c r="FL283" s="412" t="s">
        <v>197</v>
      </c>
      <c r="FM283" s="411">
        <v>21.3</v>
      </c>
      <c r="FN283" s="411">
        <v>41.4</v>
      </c>
      <c r="FO283" s="411">
        <v>29.8</v>
      </c>
      <c r="FP283" s="412" t="s">
        <v>197</v>
      </c>
      <c r="FQ283" s="412" t="s">
        <v>197</v>
      </c>
      <c r="FR283" s="412" t="s">
        <v>197</v>
      </c>
      <c r="FS283" s="412" t="s">
        <v>197</v>
      </c>
      <c r="FT283" s="412" t="s">
        <v>197</v>
      </c>
      <c r="FU283" s="412" t="s">
        <v>197</v>
      </c>
      <c r="FV283" s="412" t="s">
        <v>197</v>
      </c>
      <c r="FW283" s="412" t="s">
        <v>197</v>
      </c>
      <c r="FX283" s="412" t="s">
        <v>197</v>
      </c>
      <c r="FY283" s="412" t="s">
        <v>197</v>
      </c>
      <c r="FZ283" s="412" t="s">
        <v>197</v>
      </c>
      <c r="GA283" s="411">
        <v>78.5</v>
      </c>
      <c r="GB283" s="411">
        <v>73.599999999999994</v>
      </c>
      <c r="GC283" s="411">
        <v>74.599999999999994</v>
      </c>
      <c r="GD283" s="412" t="s">
        <v>197</v>
      </c>
      <c r="GE283" s="412" t="s">
        <v>197</v>
      </c>
      <c r="GF283" s="412" t="s">
        <v>197</v>
      </c>
      <c r="GG283" s="412" t="s">
        <v>197</v>
      </c>
      <c r="GH283" s="412" t="s">
        <v>197</v>
      </c>
      <c r="GI283" s="412" t="s">
        <v>197</v>
      </c>
      <c r="GJ283" s="412" t="s">
        <v>197</v>
      </c>
      <c r="GK283" s="412" t="s">
        <v>197</v>
      </c>
      <c r="GL283" s="412" t="s">
        <v>197</v>
      </c>
      <c r="GM283" s="412" t="s">
        <v>197</v>
      </c>
      <c r="GN283" s="412" t="s">
        <v>197</v>
      </c>
      <c r="GO283" s="412" t="s">
        <v>197</v>
      </c>
      <c r="GP283" s="412" t="s">
        <v>197</v>
      </c>
      <c r="GQ283" s="412" t="s">
        <v>197</v>
      </c>
      <c r="GR283" s="412" t="s">
        <v>197</v>
      </c>
      <c r="GS283" s="412" t="s">
        <v>197</v>
      </c>
      <c r="GT283" s="412" t="s">
        <v>197</v>
      </c>
      <c r="GU283" s="412" t="s">
        <v>197</v>
      </c>
      <c r="GV283" s="412" t="s">
        <v>197</v>
      </c>
      <c r="GW283" s="412" t="s">
        <v>197</v>
      </c>
      <c r="GX283" s="412" t="s">
        <v>197</v>
      </c>
      <c r="GY283" s="412" t="s">
        <v>197</v>
      </c>
      <c r="GZ283" s="412" t="s">
        <v>197</v>
      </c>
      <c r="HA283" s="412" t="s">
        <v>197</v>
      </c>
      <c r="HB283" s="412" t="s">
        <v>197</v>
      </c>
      <c r="HC283" s="412" t="s">
        <v>197</v>
      </c>
      <c r="HD283" s="412" t="s">
        <v>197</v>
      </c>
      <c r="HE283" s="412" t="s">
        <v>197</v>
      </c>
      <c r="HF283" s="412" t="s">
        <v>197</v>
      </c>
      <c r="HG283" s="412" t="s">
        <v>197</v>
      </c>
      <c r="HH283" s="412" t="s">
        <v>197</v>
      </c>
      <c r="HI283" s="412" t="s">
        <v>197</v>
      </c>
      <c r="HJ283" s="412" t="s">
        <v>197</v>
      </c>
      <c r="HK283" s="412" t="s">
        <v>197</v>
      </c>
      <c r="HL283" s="412" t="s">
        <v>197</v>
      </c>
      <c r="HM283" s="412" t="s">
        <v>197</v>
      </c>
      <c r="HN283" s="412" t="s">
        <v>197</v>
      </c>
      <c r="HO283" s="412" t="s">
        <v>197</v>
      </c>
      <c r="HP283" s="412" t="s">
        <v>197</v>
      </c>
      <c r="HQ283" s="412" t="s">
        <v>197</v>
      </c>
      <c r="HR283" s="412" t="s">
        <v>197</v>
      </c>
      <c r="HS283" s="412" t="s">
        <v>197</v>
      </c>
      <c r="HT283" s="412" t="s">
        <v>197</v>
      </c>
      <c r="HU283" s="411">
        <v>257.2</v>
      </c>
      <c r="HV283" s="411">
        <v>80.7</v>
      </c>
      <c r="HW283" s="411">
        <v>91</v>
      </c>
      <c r="HX283" s="412" t="s">
        <v>197</v>
      </c>
      <c r="HY283" s="412" t="s">
        <v>197</v>
      </c>
      <c r="HZ283" s="412" t="s">
        <v>197</v>
      </c>
      <c r="IA283" s="412" t="s">
        <v>197</v>
      </c>
      <c r="IB283" s="412" t="s">
        <v>197</v>
      </c>
      <c r="IC283" s="412" t="s">
        <v>197</v>
      </c>
      <c r="ID283" s="411">
        <v>102.8</v>
      </c>
      <c r="IE283" s="412" t="s">
        <v>197</v>
      </c>
      <c r="IF283" s="412" t="s">
        <v>197</v>
      </c>
      <c r="IG283" s="412" t="s">
        <v>197</v>
      </c>
      <c r="IH283" s="411">
        <v>25.1</v>
      </c>
      <c r="II283" s="412" t="s">
        <v>197</v>
      </c>
      <c r="IJ283" s="412" t="s">
        <v>197</v>
      </c>
      <c r="IK283" s="412" t="s">
        <v>197</v>
      </c>
      <c r="IL283" s="412" t="s">
        <v>197</v>
      </c>
      <c r="IM283" s="412" t="s">
        <v>197</v>
      </c>
      <c r="IN283" s="412" t="s">
        <v>197</v>
      </c>
      <c r="IO283" s="412" t="s">
        <v>197</v>
      </c>
      <c r="IP283" s="412" t="s">
        <v>197</v>
      </c>
      <c r="IQ283" s="412" t="s">
        <v>197</v>
      </c>
      <c r="IR283" s="411">
        <v>4.7</v>
      </c>
      <c r="IS283" s="411">
        <v>9.8000000000000007</v>
      </c>
      <c r="IT283" s="411">
        <v>7.9</v>
      </c>
      <c r="IU283" s="412" t="s">
        <v>197</v>
      </c>
      <c r="IV283" s="412" t="s">
        <v>197</v>
      </c>
      <c r="IW283" s="412" t="s">
        <v>197</v>
      </c>
      <c r="IX283" s="412" t="s">
        <v>197</v>
      </c>
      <c r="IY283" s="412" t="s">
        <v>197</v>
      </c>
      <c r="IZ283" s="412" t="s">
        <v>197</v>
      </c>
      <c r="JA283" s="412" t="s">
        <v>197</v>
      </c>
      <c r="JB283" s="412" t="s">
        <v>197</v>
      </c>
      <c r="JC283" s="412" t="s">
        <v>197</v>
      </c>
      <c r="JD283" s="412" t="s">
        <v>197</v>
      </c>
      <c r="JE283" s="412" t="s">
        <v>197</v>
      </c>
      <c r="JF283" s="49" t="s">
        <v>87</v>
      </c>
      <c r="JG283" s="49" t="s">
        <v>87</v>
      </c>
      <c r="JH283" s="49" t="s">
        <v>87</v>
      </c>
      <c r="JI283" s="49">
        <v>13.4</v>
      </c>
      <c r="JJ283" s="49">
        <v>61.9</v>
      </c>
      <c r="JK283" s="49">
        <v>50.3</v>
      </c>
      <c r="JL283" s="49">
        <v>71.099999999999994</v>
      </c>
      <c r="JM283" s="49">
        <v>19.8</v>
      </c>
      <c r="JN283" s="49">
        <v>26.3</v>
      </c>
      <c r="JO283" s="49" t="s">
        <v>87</v>
      </c>
    </row>
    <row r="284" spans="1:275">
      <c r="A284" s="45"/>
      <c r="B284" s="46" t="s">
        <v>2000</v>
      </c>
      <c r="C284" s="300" t="s">
        <v>1490</v>
      </c>
      <c r="D284" s="46" t="s">
        <v>138</v>
      </c>
      <c r="E284" s="300" t="s">
        <v>37</v>
      </c>
      <c r="F284" s="47" t="s">
        <v>197</v>
      </c>
      <c r="G284" s="47" t="s">
        <v>197</v>
      </c>
      <c r="H284" s="411">
        <v>113.6</v>
      </c>
      <c r="I284" s="411">
        <v>112.4</v>
      </c>
      <c r="J284" s="411">
        <v>97.1</v>
      </c>
      <c r="K284" s="411">
        <v>254</v>
      </c>
      <c r="L284" s="411">
        <v>146.69999999999999</v>
      </c>
      <c r="M284" s="411">
        <v>75.7</v>
      </c>
      <c r="N284" s="411">
        <v>160.30000000000001</v>
      </c>
      <c r="O284" s="412" t="s">
        <v>197</v>
      </c>
      <c r="P284" s="411">
        <v>118.1</v>
      </c>
      <c r="Q284" s="411">
        <v>186.7</v>
      </c>
      <c r="R284" s="411">
        <v>95.7</v>
      </c>
      <c r="S284" s="411">
        <v>171.7</v>
      </c>
      <c r="T284" s="411">
        <v>62.6</v>
      </c>
      <c r="U284" s="411">
        <v>291.39999999999998</v>
      </c>
      <c r="V284" s="411">
        <v>90.1</v>
      </c>
      <c r="W284" s="411">
        <v>169.1</v>
      </c>
      <c r="X284" s="411">
        <v>109.8</v>
      </c>
      <c r="Y284" s="411">
        <v>174.8</v>
      </c>
      <c r="Z284" s="411">
        <v>302.8</v>
      </c>
      <c r="AA284" s="411">
        <v>51.7</v>
      </c>
      <c r="AB284" s="411">
        <v>154.30000000000001</v>
      </c>
      <c r="AC284" s="411">
        <v>260</v>
      </c>
      <c r="AD284" s="412" t="s">
        <v>197</v>
      </c>
      <c r="AE284" s="411">
        <v>229.3</v>
      </c>
      <c r="AF284" s="411">
        <v>231.1</v>
      </c>
      <c r="AG284" s="411">
        <v>234.5</v>
      </c>
      <c r="AH284" s="411">
        <v>234.6</v>
      </c>
      <c r="AI284" s="412" t="s">
        <v>197</v>
      </c>
      <c r="AJ284" s="411">
        <v>336.7</v>
      </c>
      <c r="AK284" s="411">
        <v>33.700000000000003</v>
      </c>
      <c r="AL284" s="412" t="s">
        <v>197</v>
      </c>
      <c r="AM284" s="412" t="s">
        <v>197</v>
      </c>
      <c r="AN284" s="412" t="s">
        <v>197</v>
      </c>
      <c r="AO284" s="411">
        <v>69</v>
      </c>
      <c r="AP284" s="411">
        <v>68.3</v>
      </c>
      <c r="AQ284" s="412" t="s">
        <v>197</v>
      </c>
      <c r="AR284" s="412" t="s">
        <v>197</v>
      </c>
      <c r="AS284" s="412" t="s">
        <v>197</v>
      </c>
      <c r="AT284" s="411">
        <v>147.9</v>
      </c>
      <c r="AU284" s="412" t="s">
        <v>197</v>
      </c>
      <c r="AV284" s="411">
        <v>76</v>
      </c>
      <c r="AW284" s="412" t="s">
        <v>197</v>
      </c>
      <c r="AX284" s="412" t="s">
        <v>197</v>
      </c>
      <c r="AY284" s="412" t="s">
        <v>197</v>
      </c>
      <c r="AZ284" s="411">
        <v>155.5</v>
      </c>
      <c r="BA284" s="411">
        <v>149.69999999999999</v>
      </c>
      <c r="BB284" s="411">
        <v>150</v>
      </c>
      <c r="BC284" s="411">
        <v>173.2</v>
      </c>
      <c r="BD284" s="411">
        <v>150.9</v>
      </c>
      <c r="BE284" s="411">
        <v>155.9</v>
      </c>
      <c r="BF284" s="411">
        <v>214.2</v>
      </c>
      <c r="BG284" s="411">
        <v>158.1</v>
      </c>
      <c r="BH284" s="411">
        <v>162</v>
      </c>
      <c r="BI284" s="411">
        <v>144</v>
      </c>
      <c r="BJ284" s="411">
        <v>170.4</v>
      </c>
      <c r="BK284" s="411">
        <v>156.80000000000001</v>
      </c>
      <c r="BL284" s="411">
        <v>182.9</v>
      </c>
      <c r="BM284" s="411">
        <v>127.3</v>
      </c>
      <c r="BN284" s="411">
        <v>142.30000000000001</v>
      </c>
      <c r="BO284" s="412" t="s">
        <v>197</v>
      </c>
      <c r="BP284" s="411">
        <v>136.4</v>
      </c>
      <c r="BQ284" s="411">
        <v>125.3</v>
      </c>
      <c r="BR284" s="411">
        <v>292.5</v>
      </c>
      <c r="BS284" s="411">
        <v>174.6</v>
      </c>
      <c r="BT284" s="411">
        <v>229</v>
      </c>
      <c r="BU284" s="411">
        <v>227.2</v>
      </c>
      <c r="BV284" s="411">
        <v>313.5</v>
      </c>
      <c r="BW284" s="411">
        <v>286.60000000000002</v>
      </c>
      <c r="BX284" s="411">
        <v>278.5</v>
      </c>
      <c r="BY284" s="411">
        <v>185.7</v>
      </c>
      <c r="BZ284" s="411">
        <v>245.2</v>
      </c>
      <c r="CA284" s="411">
        <v>508.9</v>
      </c>
      <c r="CB284" s="411">
        <v>351.8</v>
      </c>
      <c r="CC284" s="411">
        <v>413.1</v>
      </c>
      <c r="CD284" s="411">
        <v>686.4</v>
      </c>
      <c r="CE284" s="411">
        <v>233.8</v>
      </c>
      <c r="CF284" s="411">
        <v>454.6</v>
      </c>
      <c r="CG284" s="412" t="s">
        <v>197</v>
      </c>
      <c r="CH284" s="412" t="s">
        <v>197</v>
      </c>
      <c r="CI284" s="412" t="s">
        <v>197</v>
      </c>
      <c r="CJ284" s="411">
        <v>137.4</v>
      </c>
      <c r="CK284" s="411">
        <v>65.400000000000006</v>
      </c>
      <c r="CL284" s="411">
        <v>95</v>
      </c>
      <c r="CM284" s="411">
        <v>467</v>
      </c>
      <c r="CN284" s="411">
        <v>233.3</v>
      </c>
      <c r="CO284" s="411">
        <v>334.1</v>
      </c>
      <c r="CP284" s="412" t="s">
        <v>197</v>
      </c>
      <c r="CQ284" s="412" t="s">
        <v>197</v>
      </c>
      <c r="CR284" s="412" t="s">
        <v>197</v>
      </c>
      <c r="CS284" s="412" t="s">
        <v>197</v>
      </c>
      <c r="CT284" s="411">
        <v>222.8</v>
      </c>
      <c r="CU284" s="411">
        <v>227.5</v>
      </c>
      <c r="CV284" s="411">
        <v>225.5</v>
      </c>
      <c r="CW284" s="411">
        <v>299.8</v>
      </c>
      <c r="CX284" s="411">
        <v>171.4</v>
      </c>
      <c r="CY284" s="411">
        <v>227.2</v>
      </c>
      <c r="CZ284" s="411">
        <v>169.1</v>
      </c>
      <c r="DA284" s="411">
        <v>234.4</v>
      </c>
      <c r="DB284" s="411">
        <v>260.60000000000002</v>
      </c>
      <c r="DC284" s="411">
        <v>252.5</v>
      </c>
      <c r="DD284" s="411">
        <v>288.10000000000002</v>
      </c>
      <c r="DE284" s="411">
        <v>156.80000000000001</v>
      </c>
      <c r="DF284" s="411">
        <v>238.7</v>
      </c>
      <c r="DG284" s="411">
        <v>472.3</v>
      </c>
      <c r="DH284" s="411">
        <v>355.9</v>
      </c>
      <c r="DI284" s="411">
        <v>395.7</v>
      </c>
      <c r="DJ284" s="411">
        <v>534.20000000000005</v>
      </c>
      <c r="DK284" s="411">
        <v>157.4</v>
      </c>
      <c r="DL284" s="411">
        <v>331.4</v>
      </c>
      <c r="DM284" s="411">
        <v>149.1</v>
      </c>
      <c r="DN284" s="411">
        <v>65.8</v>
      </c>
      <c r="DO284" s="411">
        <v>96.9</v>
      </c>
      <c r="DP284" s="412" t="s">
        <v>197</v>
      </c>
      <c r="DQ284" s="412" t="s">
        <v>197</v>
      </c>
      <c r="DR284" s="412" t="s">
        <v>197</v>
      </c>
      <c r="DS284" s="411">
        <v>436.3</v>
      </c>
      <c r="DT284" s="411">
        <v>186</v>
      </c>
      <c r="DU284" s="411">
        <v>279.8</v>
      </c>
      <c r="DV284" s="411">
        <v>194.6</v>
      </c>
      <c r="DW284" s="411">
        <v>205.4</v>
      </c>
      <c r="DX284" s="411">
        <v>201.7</v>
      </c>
      <c r="DY284" s="411">
        <v>163.9</v>
      </c>
      <c r="DZ284" s="411">
        <v>149.5</v>
      </c>
      <c r="EA284" s="411">
        <v>157.6</v>
      </c>
      <c r="EB284" s="411">
        <v>535.1</v>
      </c>
      <c r="EC284" s="411">
        <v>346.1</v>
      </c>
      <c r="ED284" s="411">
        <v>397.9</v>
      </c>
      <c r="EE284" s="412" t="s">
        <v>197</v>
      </c>
      <c r="EF284" s="412" t="s">
        <v>197</v>
      </c>
      <c r="EG284" s="412" t="s">
        <v>197</v>
      </c>
      <c r="EH284" s="412" t="s">
        <v>197</v>
      </c>
      <c r="EI284" s="411">
        <v>107.9</v>
      </c>
      <c r="EJ284" s="411">
        <v>204.5</v>
      </c>
      <c r="EK284" s="411">
        <v>170.1</v>
      </c>
      <c r="EL284" s="412" t="s">
        <v>197</v>
      </c>
      <c r="EM284" s="411">
        <v>39.6</v>
      </c>
      <c r="EN284" s="411">
        <v>72.900000000000006</v>
      </c>
      <c r="EO284" s="411">
        <v>56.1</v>
      </c>
      <c r="EP284" s="412" t="s">
        <v>197</v>
      </c>
      <c r="EQ284" s="412" t="s">
        <v>197</v>
      </c>
      <c r="ER284" s="412" t="s">
        <v>197</v>
      </c>
      <c r="ES284" s="412" t="s">
        <v>197</v>
      </c>
      <c r="ET284" s="411">
        <v>274.5</v>
      </c>
      <c r="EU284" s="412" t="s">
        <v>197</v>
      </c>
      <c r="EV284" s="411">
        <v>174.6</v>
      </c>
      <c r="EW284" s="411">
        <v>126.6</v>
      </c>
      <c r="EX284" s="411">
        <v>141.6</v>
      </c>
      <c r="EY284" s="411">
        <v>239.7</v>
      </c>
      <c r="EZ284" s="411">
        <v>66.7</v>
      </c>
      <c r="FA284" s="411">
        <v>183.1</v>
      </c>
      <c r="FB284" s="411">
        <v>137.5</v>
      </c>
      <c r="FC284" s="411">
        <v>369.5</v>
      </c>
      <c r="FD284" s="411">
        <v>109.5</v>
      </c>
      <c r="FE284" s="411">
        <v>192.2</v>
      </c>
      <c r="FF284" s="411">
        <v>157.19999999999999</v>
      </c>
      <c r="FG284" s="411">
        <v>179.4</v>
      </c>
      <c r="FH284" s="411">
        <v>69.900000000000006</v>
      </c>
      <c r="FI284" s="411">
        <v>147.19999999999999</v>
      </c>
      <c r="FJ284" s="411">
        <v>71.7</v>
      </c>
      <c r="FK284" s="411">
        <v>281.10000000000002</v>
      </c>
      <c r="FL284" s="411">
        <v>188</v>
      </c>
      <c r="FM284" s="411">
        <v>174.4</v>
      </c>
      <c r="FN284" s="411">
        <v>174.7</v>
      </c>
      <c r="FO284" s="411">
        <v>174.5</v>
      </c>
      <c r="FP284" s="411">
        <v>2.6</v>
      </c>
      <c r="FQ284" s="411">
        <v>191.4</v>
      </c>
      <c r="FR284" s="411">
        <v>126.1</v>
      </c>
      <c r="FS284" s="411">
        <v>160.6</v>
      </c>
      <c r="FT284" s="411">
        <v>238.9</v>
      </c>
      <c r="FU284" s="411">
        <v>190</v>
      </c>
      <c r="FV284" s="411">
        <v>135.6</v>
      </c>
      <c r="FW284" s="411">
        <v>302.5</v>
      </c>
      <c r="FX284" s="411">
        <v>169.6</v>
      </c>
      <c r="FY284" s="411">
        <v>106.2</v>
      </c>
      <c r="FZ284" s="411">
        <v>106.8</v>
      </c>
      <c r="GA284" s="411">
        <v>191.3</v>
      </c>
      <c r="GB284" s="411">
        <v>96.3</v>
      </c>
      <c r="GC284" s="411">
        <v>114.3</v>
      </c>
      <c r="GD284" s="412" t="s">
        <v>197</v>
      </c>
      <c r="GE284" s="412" t="s">
        <v>197</v>
      </c>
      <c r="GF284" s="412" t="s">
        <v>197</v>
      </c>
      <c r="GG284" s="411">
        <v>196.9</v>
      </c>
      <c r="GH284" s="411">
        <v>79.5</v>
      </c>
      <c r="GI284" s="411">
        <v>80.2</v>
      </c>
      <c r="GJ284" s="412" t="s">
        <v>197</v>
      </c>
      <c r="GK284" s="412" t="s">
        <v>197</v>
      </c>
      <c r="GL284" s="412" t="s">
        <v>197</v>
      </c>
      <c r="GM284" s="411">
        <v>94.2</v>
      </c>
      <c r="GN284" s="411">
        <v>40.5</v>
      </c>
      <c r="GO284" s="411">
        <v>59.8</v>
      </c>
      <c r="GP284" s="411">
        <v>79.900000000000006</v>
      </c>
      <c r="GQ284" s="411">
        <v>194.5</v>
      </c>
      <c r="GR284" s="411">
        <v>153.5</v>
      </c>
      <c r="GS284" s="411">
        <v>189</v>
      </c>
      <c r="GT284" s="411">
        <v>144.9</v>
      </c>
      <c r="GU284" s="411">
        <v>153.80000000000001</v>
      </c>
      <c r="GV284" s="411">
        <v>20.6</v>
      </c>
      <c r="GW284" s="411">
        <v>43.1</v>
      </c>
      <c r="GX284" s="411">
        <v>33.9</v>
      </c>
      <c r="GY284" s="411">
        <v>171.5</v>
      </c>
      <c r="GZ284" s="411">
        <v>152.30000000000001</v>
      </c>
      <c r="HA284" s="411">
        <v>161.69999999999999</v>
      </c>
      <c r="HB284" s="411">
        <v>219.7</v>
      </c>
      <c r="HC284" s="411">
        <v>94.4</v>
      </c>
      <c r="HD284" s="411">
        <v>132.69999999999999</v>
      </c>
      <c r="HE284" s="411">
        <v>48.2</v>
      </c>
      <c r="HF284" s="411">
        <v>155.4</v>
      </c>
      <c r="HG284" s="411">
        <v>149.5</v>
      </c>
      <c r="HH284" s="412" t="s">
        <v>197</v>
      </c>
      <c r="HI284" s="411">
        <v>92.4</v>
      </c>
      <c r="HJ284" s="411">
        <v>94.5</v>
      </c>
      <c r="HK284" s="411">
        <v>93.5</v>
      </c>
      <c r="HL284" s="411">
        <v>108.2</v>
      </c>
      <c r="HM284" s="411">
        <v>57.1</v>
      </c>
      <c r="HN284" s="411">
        <v>71.599999999999994</v>
      </c>
      <c r="HO284" s="411">
        <v>282.39999999999998</v>
      </c>
      <c r="HP284" s="411">
        <v>236</v>
      </c>
      <c r="HQ284" s="411">
        <v>259.5</v>
      </c>
      <c r="HR284" s="411">
        <v>316.39999999999998</v>
      </c>
      <c r="HS284" s="411">
        <v>148</v>
      </c>
      <c r="HT284" s="411">
        <v>206.4</v>
      </c>
      <c r="HU284" s="411">
        <v>178.6</v>
      </c>
      <c r="HV284" s="411">
        <v>108.2</v>
      </c>
      <c r="HW284" s="411">
        <v>112</v>
      </c>
      <c r="HX284" s="412" t="s">
        <v>197</v>
      </c>
      <c r="HY284" s="412" t="s">
        <v>197</v>
      </c>
      <c r="HZ284" s="411">
        <v>178.5</v>
      </c>
      <c r="IA284" s="412" t="s">
        <v>197</v>
      </c>
      <c r="IB284" s="412" t="s">
        <v>197</v>
      </c>
      <c r="IC284" s="412" t="s">
        <v>197</v>
      </c>
      <c r="ID284" s="411">
        <v>28.2</v>
      </c>
      <c r="IE284" s="412" t="s">
        <v>197</v>
      </c>
      <c r="IF284" s="412" t="s">
        <v>197</v>
      </c>
      <c r="IG284" s="412" t="s">
        <v>197</v>
      </c>
      <c r="IH284" s="411">
        <v>113.3</v>
      </c>
      <c r="II284" s="412" t="s">
        <v>197</v>
      </c>
      <c r="IJ284" s="412" t="s">
        <v>197</v>
      </c>
      <c r="IK284" s="412" t="s">
        <v>197</v>
      </c>
      <c r="IL284" s="412" t="s">
        <v>197</v>
      </c>
      <c r="IM284" s="412" t="s">
        <v>197</v>
      </c>
      <c r="IN284" s="412" t="s">
        <v>197</v>
      </c>
      <c r="IO284" s="412" t="s">
        <v>197</v>
      </c>
      <c r="IP284" s="412" t="s">
        <v>197</v>
      </c>
      <c r="IQ284" s="411">
        <v>190.4</v>
      </c>
      <c r="IR284" s="411">
        <v>119.2</v>
      </c>
      <c r="IS284" s="411">
        <v>54.3</v>
      </c>
      <c r="IT284" s="411">
        <v>78.400000000000006</v>
      </c>
      <c r="IU284" s="411">
        <v>15.6</v>
      </c>
      <c r="IV284" s="411">
        <v>5.8</v>
      </c>
      <c r="IW284" s="411">
        <v>7.9</v>
      </c>
      <c r="IX284" s="412" t="s">
        <v>197</v>
      </c>
      <c r="IY284" s="411">
        <v>192.9</v>
      </c>
      <c r="IZ284" s="411">
        <v>195.5</v>
      </c>
      <c r="JA284" s="411">
        <v>160.69999999999999</v>
      </c>
      <c r="JB284" s="412" t="s">
        <v>197</v>
      </c>
      <c r="JC284" s="411">
        <v>13.1</v>
      </c>
      <c r="JD284" s="411">
        <v>67.7</v>
      </c>
      <c r="JE284" s="411">
        <v>55.2</v>
      </c>
      <c r="JF284" s="48" t="s">
        <v>87</v>
      </c>
      <c r="JG284" s="48">
        <v>15.7</v>
      </c>
      <c r="JH284" s="48">
        <v>33.799999999999997</v>
      </c>
      <c r="JI284" s="48">
        <v>156.80000000000001</v>
      </c>
      <c r="JJ284" s="48">
        <v>87.5</v>
      </c>
      <c r="JK284" s="48">
        <v>84.6</v>
      </c>
      <c r="JL284" s="48">
        <v>86.2</v>
      </c>
      <c r="JM284" s="48">
        <v>110.4</v>
      </c>
      <c r="JN284" s="48">
        <v>110.9</v>
      </c>
      <c r="JO284" s="48" t="s">
        <v>87</v>
      </c>
    </row>
    <row r="285" spans="1:275">
      <c r="A285" s="45"/>
      <c r="B285" s="46" t="s">
        <v>2001</v>
      </c>
      <c r="C285" s="300" t="s">
        <v>1491</v>
      </c>
      <c r="D285" s="46" t="s">
        <v>138</v>
      </c>
      <c r="E285" s="300" t="s">
        <v>37</v>
      </c>
      <c r="F285" s="47" t="s">
        <v>197</v>
      </c>
      <c r="G285" s="47" t="s">
        <v>197</v>
      </c>
      <c r="H285" s="411">
        <v>113</v>
      </c>
      <c r="I285" s="411">
        <v>117.5</v>
      </c>
      <c r="J285" s="411">
        <v>85.2</v>
      </c>
      <c r="K285" s="412" t="s">
        <v>197</v>
      </c>
      <c r="L285" s="411">
        <v>71.900000000000006</v>
      </c>
      <c r="M285" s="412" t="s">
        <v>197</v>
      </c>
      <c r="N285" s="412" t="s">
        <v>197</v>
      </c>
      <c r="O285" s="412" t="s">
        <v>197</v>
      </c>
      <c r="P285" s="412" t="s">
        <v>197</v>
      </c>
      <c r="Q285" s="412" t="s">
        <v>197</v>
      </c>
      <c r="R285" s="412" t="s">
        <v>197</v>
      </c>
      <c r="S285" s="412" t="s">
        <v>197</v>
      </c>
      <c r="T285" s="412" t="s">
        <v>197</v>
      </c>
      <c r="U285" s="412" t="s">
        <v>197</v>
      </c>
      <c r="V285" s="412" t="s">
        <v>197</v>
      </c>
      <c r="W285" s="412" t="s">
        <v>197</v>
      </c>
      <c r="X285" s="412" t="s">
        <v>197</v>
      </c>
      <c r="Y285" s="412" t="s">
        <v>197</v>
      </c>
      <c r="Z285" s="412" t="s">
        <v>197</v>
      </c>
      <c r="AA285" s="412" t="s">
        <v>197</v>
      </c>
      <c r="AB285" s="412" t="s">
        <v>197</v>
      </c>
      <c r="AC285" s="412" t="s">
        <v>197</v>
      </c>
      <c r="AD285" s="412" t="s">
        <v>197</v>
      </c>
      <c r="AE285" s="412" t="s">
        <v>197</v>
      </c>
      <c r="AF285" s="412" t="s">
        <v>197</v>
      </c>
      <c r="AG285" s="412" t="s">
        <v>197</v>
      </c>
      <c r="AH285" s="412" t="s">
        <v>197</v>
      </c>
      <c r="AI285" s="412" t="s">
        <v>197</v>
      </c>
      <c r="AJ285" s="412" t="s">
        <v>197</v>
      </c>
      <c r="AK285" s="412" t="s">
        <v>197</v>
      </c>
      <c r="AL285" s="412" t="s">
        <v>197</v>
      </c>
      <c r="AM285" s="412" t="s">
        <v>197</v>
      </c>
      <c r="AN285" s="412" t="s">
        <v>197</v>
      </c>
      <c r="AO285" s="412" t="s">
        <v>197</v>
      </c>
      <c r="AP285" s="412" t="s">
        <v>197</v>
      </c>
      <c r="AQ285" s="412" t="s">
        <v>197</v>
      </c>
      <c r="AR285" s="412" t="s">
        <v>197</v>
      </c>
      <c r="AS285" s="412" t="s">
        <v>197</v>
      </c>
      <c r="AT285" s="412" t="s">
        <v>197</v>
      </c>
      <c r="AU285" s="412" t="s">
        <v>197</v>
      </c>
      <c r="AV285" s="412" t="s">
        <v>197</v>
      </c>
      <c r="AW285" s="412" t="s">
        <v>197</v>
      </c>
      <c r="AX285" s="412" t="s">
        <v>197</v>
      </c>
      <c r="AY285" s="412" t="s">
        <v>197</v>
      </c>
      <c r="AZ285" s="411">
        <v>57.7</v>
      </c>
      <c r="BA285" s="411">
        <v>82.4</v>
      </c>
      <c r="BB285" s="411">
        <v>81.3</v>
      </c>
      <c r="BC285" s="411">
        <v>97.3</v>
      </c>
      <c r="BD285" s="411">
        <v>51.9</v>
      </c>
      <c r="BE285" s="411">
        <v>62.3</v>
      </c>
      <c r="BF285" s="411">
        <v>64.2</v>
      </c>
      <c r="BG285" s="411">
        <v>53.7</v>
      </c>
      <c r="BH285" s="411">
        <v>54.5</v>
      </c>
      <c r="BI285" s="412" t="s">
        <v>197</v>
      </c>
      <c r="BJ285" s="412" t="s">
        <v>197</v>
      </c>
      <c r="BK285" s="412" t="s">
        <v>197</v>
      </c>
      <c r="BL285" s="412" t="s">
        <v>197</v>
      </c>
      <c r="BM285" s="412" t="s">
        <v>197</v>
      </c>
      <c r="BN285" s="412" t="s">
        <v>197</v>
      </c>
      <c r="BO285" s="412" t="s">
        <v>197</v>
      </c>
      <c r="BP285" s="412" t="s">
        <v>197</v>
      </c>
      <c r="BQ285" s="412" t="s">
        <v>197</v>
      </c>
      <c r="BR285" s="412" t="s">
        <v>197</v>
      </c>
      <c r="BS285" s="412" t="s">
        <v>197</v>
      </c>
      <c r="BT285" s="412" t="s">
        <v>197</v>
      </c>
      <c r="BU285" s="412" t="s">
        <v>197</v>
      </c>
      <c r="BV285" s="412" t="s">
        <v>197</v>
      </c>
      <c r="BW285" s="412" t="s">
        <v>197</v>
      </c>
      <c r="BX285" s="412" t="s">
        <v>197</v>
      </c>
      <c r="BY285" s="412" t="s">
        <v>197</v>
      </c>
      <c r="BZ285" s="412" t="s">
        <v>197</v>
      </c>
      <c r="CA285" s="412" t="s">
        <v>197</v>
      </c>
      <c r="CB285" s="412" t="s">
        <v>197</v>
      </c>
      <c r="CC285" s="412" t="s">
        <v>197</v>
      </c>
      <c r="CD285" s="412" t="s">
        <v>197</v>
      </c>
      <c r="CE285" s="412" t="s">
        <v>197</v>
      </c>
      <c r="CF285" s="412" t="s">
        <v>197</v>
      </c>
      <c r="CG285" s="412" t="s">
        <v>197</v>
      </c>
      <c r="CH285" s="412" t="s">
        <v>197</v>
      </c>
      <c r="CI285" s="412" t="s">
        <v>197</v>
      </c>
      <c r="CJ285" s="412" t="s">
        <v>197</v>
      </c>
      <c r="CK285" s="412" t="s">
        <v>197</v>
      </c>
      <c r="CL285" s="412" t="s">
        <v>197</v>
      </c>
      <c r="CM285" s="412" t="s">
        <v>197</v>
      </c>
      <c r="CN285" s="412" t="s">
        <v>197</v>
      </c>
      <c r="CO285" s="412" t="s">
        <v>197</v>
      </c>
      <c r="CP285" s="412" t="s">
        <v>197</v>
      </c>
      <c r="CQ285" s="412" t="s">
        <v>197</v>
      </c>
      <c r="CR285" s="412" t="s">
        <v>197</v>
      </c>
      <c r="CS285" s="412" t="s">
        <v>197</v>
      </c>
      <c r="CT285" s="412" t="s">
        <v>197</v>
      </c>
      <c r="CU285" s="412" t="s">
        <v>197</v>
      </c>
      <c r="CV285" s="412" t="s">
        <v>197</v>
      </c>
      <c r="CW285" s="412" t="s">
        <v>197</v>
      </c>
      <c r="CX285" s="412" t="s">
        <v>197</v>
      </c>
      <c r="CY285" s="412" t="s">
        <v>197</v>
      </c>
      <c r="CZ285" s="412" t="s">
        <v>197</v>
      </c>
      <c r="DA285" s="412" t="s">
        <v>197</v>
      </c>
      <c r="DB285" s="412" t="s">
        <v>197</v>
      </c>
      <c r="DC285" s="412" t="s">
        <v>197</v>
      </c>
      <c r="DD285" s="412" t="s">
        <v>197</v>
      </c>
      <c r="DE285" s="412" t="s">
        <v>197</v>
      </c>
      <c r="DF285" s="412" t="s">
        <v>197</v>
      </c>
      <c r="DG285" s="412" t="s">
        <v>197</v>
      </c>
      <c r="DH285" s="412" t="s">
        <v>197</v>
      </c>
      <c r="DI285" s="412" t="s">
        <v>197</v>
      </c>
      <c r="DJ285" s="412" t="s">
        <v>197</v>
      </c>
      <c r="DK285" s="412" t="s">
        <v>197</v>
      </c>
      <c r="DL285" s="412" t="s">
        <v>197</v>
      </c>
      <c r="DM285" s="412" t="s">
        <v>197</v>
      </c>
      <c r="DN285" s="412" t="s">
        <v>197</v>
      </c>
      <c r="DO285" s="412" t="s">
        <v>197</v>
      </c>
      <c r="DP285" s="412" t="s">
        <v>197</v>
      </c>
      <c r="DQ285" s="412" t="s">
        <v>197</v>
      </c>
      <c r="DR285" s="412" t="s">
        <v>197</v>
      </c>
      <c r="DS285" s="412" t="s">
        <v>197</v>
      </c>
      <c r="DT285" s="412" t="s">
        <v>197</v>
      </c>
      <c r="DU285" s="412" t="s">
        <v>197</v>
      </c>
      <c r="DV285" s="412" t="s">
        <v>197</v>
      </c>
      <c r="DW285" s="412" t="s">
        <v>197</v>
      </c>
      <c r="DX285" s="412" t="s">
        <v>197</v>
      </c>
      <c r="DY285" s="412" t="s">
        <v>197</v>
      </c>
      <c r="DZ285" s="412" t="s">
        <v>197</v>
      </c>
      <c r="EA285" s="412" t="s">
        <v>197</v>
      </c>
      <c r="EB285" s="412" t="s">
        <v>197</v>
      </c>
      <c r="EC285" s="412" t="s">
        <v>197</v>
      </c>
      <c r="ED285" s="412" t="s">
        <v>197</v>
      </c>
      <c r="EE285" s="412" t="s">
        <v>197</v>
      </c>
      <c r="EF285" s="412" t="s">
        <v>197</v>
      </c>
      <c r="EG285" s="412" t="s">
        <v>197</v>
      </c>
      <c r="EH285" s="412" t="s">
        <v>197</v>
      </c>
      <c r="EI285" s="412" t="s">
        <v>197</v>
      </c>
      <c r="EJ285" s="412" t="s">
        <v>197</v>
      </c>
      <c r="EK285" s="412" t="s">
        <v>197</v>
      </c>
      <c r="EL285" s="412" t="s">
        <v>197</v>
      </c>
      <c r="EM285" s="412" t="s">
        <v>197</v>
      </c>
      <c r="EN285" s="412" t="s">
        <v>197</v>
      </c>
      <c r="EO285" s="412" t="s">
        <v>197</v>
      </c>
      <c r="EP285" s="412" t="s">
        <v>197</v>
      </c>
      <c r="EQ285" s="412" t="s">
        <v>197</v>
      </c>
      <c r="ER285" s="412" t="s">
        <v>197</v>
      </c>
      <c r="ES285" s="412" t="s">
        <v>197</v>
      </c>
      <c r="ET285" s="411">
        <v>79.099999999999994</v>
      </c>
      <c r="EU285" s="412" t="s">
        <v>197</v>
      </c>
      <c r="EV285" s="411">
        <v>72.3</v>
      </c>
      <c r="EW285" s="411">
        <v>92.8</v>
      </c>
      <c r="EX285" s="411">
        <v>86.3</v>
      </c>
      <c r="EY285" s="412" t="s">
        <v>197</v>
      </c>
      <c r="EZ285" s="412" t="s">
        <v>197</v>
      </c>
      <c r="FA285" s="412" t="s">
        <v>197</v>
      </c>
      <c r="FB285" s="412" t="s">
        <v>197</v>
      </c>
      <c r="FC285" s="412" t="s">
        <v>197</v>
      </c>
      <c r="FD285" s="411">
        <v>35.5</v>
      </c>
      <c r="FE285" s="411">
        <v>33.4</v>
      </c>
      <c r="FF285" s="411">
        <v>34.299999999999997</v>
      </c>
      <c r="FG285" s="412" t="s">
        <v>197</v>
      </c>
      <c r="FH285" s="412" t="s">
        <v>197</v>
      </c>
      <c r="FI285" s="412" t="s">
        <v>197</v>
      </c>
      <c r="FJ285" s="412" t="s">
        <v>197</v>
      </c>
      <c r="FK285" s="412" t="s">
        <v>197</v>
      </c>
      <c r="FL285" s="412" t="s">
        <v>197</v>
      </c>
      <c r="FM285" s="411">
        <v>27.2</v>
      </c>
      <c r="FN285" s="411">
        <v>29.4</v>
      </c>
      <c r="FO285" s="411">
        <v>28.1</v>
      </c>
      <c r="FP285" s="412" t="s">
        <v>197</v>
      </c>
      <c r="FQ285" s="412" t="s">
        <v>197</v>
      </c>
      <c r="FR285" s="412" t="s">
        <v>197</v>
      </c>
      <c r="FS285" s="411">
        <v>14.9</v>
      </c>
      <c r="FT285" s="411">
        <v>24.7</v>
      </c>
      <c r="FU285" s="411">
        <v>18.600000000000001</v>
      </c>
      <c r="FV285" s="412" t="s">
        <v>197</v>
      </c>
      <c r="FW285" s="412" t="s">
        <v>197</v>
      </c>
      <c r="FX285" s="411">
        <v>85.1</v>
      </c>
      <c r="FY285" s="411">
        <v>82.2</v>
      </c>
      <c r="FZ285" s="411">
        <v>82.3</v>
      </c>
      <c r="GA285" s="411">
        <v>105.5</v>
      </c>
      <c r="GB285" s="411">
        <v>66.2</v>
      </c>
      <c r="GC285" s="411">
        <v>73.7</v>
      </c>
      <c r="GD285" s="412" t="s">
        <v>197</v>
      </c>
      <c r="GE285" s="412" t="s">
        <v>197</v>
      </c>
      <c r="GF285" s="412" t="s">
        <v>197</v>
      </c>
      <c r="GG285" s="411">
        <v>27.6</v>
      </c>
      <c r="GH285" s="411">
        <v>160.5</v>
      </c>
      <c r="GI285" s="411">
        <v>159.69999999999999</v>
      </c>
      <c r="GJ285" s="412" t="s">
        <v>197</v>
      </c>
      <c r="GK285" s="412" t="s">
        <v>197</v>
      </c>
      <c r="GL285" s="412" t="s">
        <v>197</v>
      </c>
      <c r="GM285" s="412" t="s">
        <v>197</v>
      </c>
      <c r="GN285" s="412" t="s">
        <v>197</v>
      </c>
      <c r="GO285" s="412" t="s">
        <v>197</v>
      </c>
      <c r="GP285" s="412" t="s">
        <v>197</v>
      </c>
      <c r="GQ285" s="412" t="s">
        <v>197</v>
      </c>
      <c r="GR285" s="412" t="s">
        <v>197</v>
      </c>
      <c r="GS285" s="412" t="s">
        <v>197</v>
      </c>
      <c r="GT285" s="412" t="s">
        <v>197</v>
      </c>
      <c r="GU285" s="412" t="s">
        <v>197</v>
      </c>
      <c r="GV285" s="412" t="s">
        <v>197</v>
      </c>
      <c r="GW285" s="412" t="s">
        <v>197</v>
      </c>
      <c r="GX285" s="412" t="s">
        <v>197</v>
      </c>
      <c r="GY285" s="411">
        <v>75.099999999999994</v>
      </c>
      <c r="GZ285" s="411">
        <v>72.3</v>
      </c>
      <c r="HA285" s="411">
        <v>73.7</v>
      </c>
      <c r="HB285" s="411">
        <v>109.8</v>
      </c>
      <c r="HC285" s="411">
        <v>77.599999999999994</v>
      </c>
      <c r="HD285" s="411">
        <v>87.4</v>
      </c>
      <c r="HE285" s="412" t="s">
        <v>197</v>
      </c>
      <c r="HF285" s="412" t="s">
        <v>197</v>
      </c>
      <c r="HG285" s="412" t="s">
        <v>197</v>
      </c>
      <c r="HH285" s="412" t="s">
        <v>197</v>
      </c>
      <c r="HI285" s="412" t="s">
        <v>197</v>
      </c>
      <c r="HJ285" s="412" t="s">
        <v>197</v>
      </c>
      <c r="HK285" s="412" t="s">
        <v>197</v>
      </c>
      <c r="HL285" s="412" t="s">
        <v>197</v>
      </c>
      <c r="HM285" s="412" t="s">
        <v>197</v>
      </c>
      <c r="HN285" s="412" t="s">
        <v>197</v>
      </c>
      <c r="HO285" s="412" t="s">
        <v>197</v>
      </c>
      <c r="HP285" s="412" t="s">
        <v>197</v>
      </c>
      <c r="HQ285" s="412" t="s">
        <v>197</v>
      </c>
      <c r="HR285" s="412" t="s">
        <v>197</v>
      </c>
      <c r="HS285" s="412" t="s">
        <v>197</v>
      </c>
      <c r="HT285" s="412" t="s">
        <v>197</v>
      </c>
      <c r="HU285" s="411">
        <v>76.3</v>
      </c>
      <c r="HV285" s="411">
        <v>88.2</v>
      </c>
      <c r="HW285" s="411">
        <v>87.5</v>
      </c>
      <c r="HX285" s="412" t="s">
        <v>197</v>
      </c>
      <c r="HY285" s="412" t="s">
        <v>197</v>
      </c>
      <c r="HZ285" s="412" t="s">
        <v>197</v>
      </c>
      <c r="IA285" s="412" t="s">
        <v>197</v>
      </c>
      <c r="IB285" s="412" t="s">
        <v>197</v>
      </c>
      <c r="IC285" s="412" t="s">
        <v>197</v>
      </c>
      <c r="ID285" s="411">
        <v>105.4</v>
      </c>
      <c r="IE285" s="412" t="s">
        <v>197</v>
      </c>
      <c r="IF285" s="412" t="s">
        <v>197</v>
      </c>
      <c r="IG285" s="412" t="s">
        <v>197</v>
      </c>
      <c r="IH285" s="411">
        <v>65</v>
      </c>
      <c r="II285" s="412" t="s">
        <v>197</v>
      </c>
      <c r="IJ285" s="412" t="s">
        <v>197</v>
      </c>
      <c r="IK285" s="412" t="s">
        <v>197</v>
      </c>
      <c r="IL285" s="412" t="s">
        <v>197</v>
      </c>
      <c r="IM285" s="412" t="s">
        <v>197</v>
      </c>
      <c r="IN285" s="412" t="s">
        <v>197</v>
      </c>
      <c r="IO285" s="412" t="s">
        <v>197</v>
      </c>
      <c r="IP285" s="412" t="s">
        <v>197</v>
      </c>
      <c r="IQ285" s="412" t="s">
        <v>197</v>
      </c>
      <c r="IR285" s="411">
        <v>115.1</v>
      </c>
      <c r="IS285" s="411">
        <v>110.7</v>
      </c>
      <c r="IT285" s="411">
        <v>112.3</v>
      </c>
      <c r="IU285" s="412" t="s">
        <v>197</v>
      </c>
      <c r="IV285" s="412" t="s">
        <v>197</v>
      </c>
      <c r="IW285" s="412" t="s">
        <v>197</v>
      </c>
      <c r="IX285" s="412" t="s">
        <v>197</v>
      </c>
      <c r="IY285" s="412" t="s">
        <v>197</v>
      </c>
      <c r="IZ285" s="412" t="s">
        <v>197</v>
      </c>
      <c r="JA285" s="412" t="s">
        <v>197</v>
      </c>
      <c r="JB285" s="412" t="s">
        <v>197</v>
      </c>
      <c r="JC285" s="412" t="s">
        <v>197</v>
      </c>
      <c r="JD285" s="412" t="s">
        <v>197</v>
      </c>
      <c r="JE285" s="412" t="s">
        <v>197</v>
      </c>
      <c r="JF285" s="49" t="s">
        <v>87</v>
      </c>
      <c r="JG285" s="49" t="s">
        <v>87</v>
      </c>
      <c r="JH285" s="49" t="s">
        <v>87</v>
      </c>
      <c r="JI285" s="49">
        <v>98.3</v>
      </c>
      <c r="JJ285" s="49">
        <v>85.1</v>
      </c>
      <c r="JK285" s="49">
        <v>96.2</v>
      </c>
      <c r="JL285" s="49">
        <v>57.4</v>
      </c>
      <c r="JM285" s="49">
        <v>32.1</v>
      </c>
      <c r="JN285" s="49">
        <v>59.5</v>
      </c>
      <c r="JO285" s="49" t="s">
        <v>87</v>
      </c>
    </row>
    <row r="286" spans="1:275">
      <c r="A286" s="45"/>
      <c r="B286" s="46" t="s">
        <v>2002</v>
      </c>
      <c r="C286" s="300" t="s">
        <v>1492</v>
      </c>
      <c r="D286" s="46" t="s">
        <v>138</v>
      </c>
      <c r="E286" s="300" t="s">
        <v>37</v>
      </c>
      <c r="F286" s="47" t="s">
        <v>197</v>
      </c>
      <c r="G286" s="47" t="s">
        <v>197</v>
      </c>
      <c r="H286" s="411">
        <v>113.7</v>
      </c>
      <c r="I286" s="411">
        <v>111.3</v>
      </c>
      <c r="J286" s="411">
        <v>106.1</v>
      </c>
      <c r="K286" s="412" t="s">
        <v>197</v>
      </c>
      <c r="L286" s="411">
        <v>87.2</v>
      </c>
      <c r="M286" s="411">
        <v>69</v>
      </c>
      <c r="N286" s="411">
        <v>53.5</v>
      </c>
      <c r="O286" s="412" t="s">
        <v>197</v>
      </c>
      <c r="P286" s="411">
        <v>42.5</v>
      </c>
      <c r="Q286" s="411">
        <v>138.9</v>
      </c>
      <c r="R286" s="411">
        <v>130.4</v>
      </c>
      <c r="S286" s="411">
        <v>63</v>
      </c>
      <c r="T286" s="412" t="s">
        <v>197</v>
      </c>
      <c r="U286" s="412" t="s">
        <v>197</v>
      </c>
      <c r="V286" s="411">
        <v>95.9</v>
      </c>
      <c r="W286" s="411">
        <v>21.3</v>
      </c>
      <c r="X286" s="412" t="s">
        <v>197</v>
      </c>
      <c r="Y286" s="412" t="s">
        <v>197</v>
      </c>
      <c r="Z286" s="411">
        <v>45.1</v>
      </c>
      <c r="AA286" s="411">
        <v>50.1</v>
      </c>
      <c r="AB286" s="412" t="s">
        <v>197</v>
      </c>
      <c r="AC286" s="411">
        <v>110</v>
      </c>
      <c r="AD286" s="412" t="s">
        <v>197</v>
      </c>
      <c r="AE286" s="411">
        <v>24.7</v>
      </c>
      <c r="AF286" s="411">
        <v>41.1</v>
      </c>
      <c r="AG286" s="412" t="s">
        <v>197</v>
      </c>
      <c r="AH286" s="411">
        <v>95.4</v>
      </c>
      <c r="AI286" s="412" t="s">
        <v>197</v>
      </c>
      <c r="AJ286" s="412" t="s">
        <v>197</v>
      </c>
      <c r="AK286" s="412" t="s">
        <v>197</v>
      </c>
      <c r="AL286" s="412" t="s">
        <v>197</v>
      </c>
      <c r="AM286" s="412" t="s">
        <v>197</v>
      </c>
      <c r="AN286" s="412" t="s">
        <v>197</v>
      </c>
      <c r="AO286" s="412" t="s">
        <v>197</v>
      </c>
      <c r="AP286" s="412" t="s">
        <v>197</v>
      </c>
      <c r="AQ286" s="412" t="s">
        <v>197</v>
      </c>
      <c r="AR286" s="412" t="s">
        <v>197</v>
      </c>
      <c r="AS286" s="412" t="s">
        <v>197</v>
      </c>
      <c r="AT286" s="411">
        <v>46.8</v>
      </c>
      <c r="AU286" s="412" t="s">
        <v>197</v>
      </c>
      <c r="AV286" s="411">
        <v>34.5</v>
      </c>
      <c r="AW286" s="412" t="s">
        <v>197</v>
      </c>
      <c r="AX286" s="412" t="s">
        <v>197</v>
      </c>
      <c r="AY286" s="412" t="s">
        <v>197</v>
      </c>
      <c r="AZ286" s="411">
        <v>110.6</v>
      </c>
      <c r="BA286" s="411">
        <v>80.5</v>
      </c>
      <c r="BB286" s="411">
        <v>81.900000000000006</v>
      </c>
      <c r="BC286" s="411">
        <v>95.8</v>
      </c>
      <c r="BD286" s="411">
        <v>57.4</v>
      </c>
      <c r="BE286" s="411">
        <v>66.3</v>
      </c>
      <c r="BF286" s="411">
        <v>134.19999999999999</v>
      </c>
      <c r="BG286" s="411">
        <v>71.8</v>
      </c>
      <c r="BH286" s="411">
        <v>76.400000000000006</v>
      </c>
      <c r="BI286" s="411">
        <v>17.600000000000001</v>
      </c>
      <c r="BJ286" s="411">
        <v>27.6</v>
      </c>
      <c r="BK286" s="411">
        <v>22.5</v>
      </c>
      <c r="BL286" s="412" t="s">
        <v>197</v>
      </c>
      <c r="BM286" s="412" t="s">
        <v>197</v>
      </c>
      <c r="BN286" s="412" t="s">
        <v>197</v>
      </c>
      <c r="BO286" s="412" t="s">
        <v>197</v>
      </c>
      <c r="BP286" s="412" t="s">
        <v>197</v>
      </c>
      <c r="BQ286" s="412" t="s">
        <v>197</v>
      </c>
      <c r="BR286" s="412" t="s">
        <v>197</v>
      </c>
      <c r="BS286" s="412" t="s">
        <v>197</v>
      </c>
      <c r="BT286" s="412" t="s">
        <v>197</v>
      </c>
      <c r="BU286" s="412" t="s">
        <v>197</v>
      </c>
      <c r="BV286" s="412" t="s">
        <v>197</v>
      </c>
      <c r="BW286" s="412" t="s">
        <v>197</v>
      </c>
      <c r="BX286" s="412" t="s">
        <v>197</v>
      </c>
      <c r="BY286" s="412" t="s">
        <v>197</v>
      </c>
      <c r="BZ286" s="412" t="s">
        <v>197</v>
      </c>
      <c r="CA286" s="411">
        <v>77.5</v>
      </c>
      <c r="CB286" s="411">
        <v>99.9</v>
      </c>
      <c r="CC286" s="411">
        <v>90.8</v>
      </c>
      <c r="CD286" s="412" t="s">
        <v>197</v>
      </c>
      <c r="CE286" s="412" t="s">
        <v>197</v>
      </c>
      <c r="CF286" s="412" t="s">
        <v>197</v>
      </c>
      <c r="CG286" s="412" t="s">
        <v>197</v>
      </c>
      <c r="CH286" s="412" t="s">
        <v>197</v>
      </c>
      <c r="CI286" s="412" t="s">
        <v>197</v>
      </c>
      <c r="CJ286" s="412" t="s">
        <v>197</v>
      </c>
      <c r="CK286" s="412" t="s">
        <v>197</v>
      </c>
      <c r="CL286" s="412" t="s">
        <v>197</v>
      </c>
      <c r="CM286" s="412" t="s">
        <v>197</v>
      </c>
      <c r="CN286" s="412" t="s">
        <v>197</v>
      </c>
      <c r="CO286" s="412" t="s">
        <v>197</v>
      </c>
      <c r="CP286" s="412" t="s">
        <v>197</v>
      </c>
      <c r="CQ286" s="412" t="s">
        <v>197</v>
      </c>
      <c r="CR286" s="412" t="s">
        <v>197</v>
      </c>
      <c r="CS286" s="412" t="s">
        <v>197</v>
      </c>
      <c r="CT286" s="412" t="s">
        <v>197</v>
      </c>
      <c r="CU286" s="412" t="s">
        <v>197</v>
      </c>
      <c r="CV286" s="412" t="s">
        <v>197</v>
      </c>
      <c r="CW286" s="412" t="s">
        <v>197</v>
      </c>
      <c r="CX286" s="412" t="s">
        <v>197</v>
      </c>
      <c r="CY286" s="412" t="s">
        <v>197</v>
      </c>
      <c r="CZ286" s="412" t="s">
        <v>197</v>
      </c>
      <c r="DA286" s="412" t="s">
        <v>197</v>
      </c>
      <c r="DB286" s="412" t="s">
        <v>197</v>
      </c>
      <c r="DC286" s="412" t="s">
        <v>197</v>
      </c>
      <c r="DD286" s="411">
        <v>42</v>
      </c>
      <c r="DE286" s="411">
        <v>33.9</v>
      </c>
      <c r="DF286" s="411">
        <v>39</v>
      </c>
      <c r="DG286" s="411">
        <v>79.3</v>
      </c>
      <c r="DH286" s="411">
        <v>110</v>
      </c>
      <c r="DI286" s="411">
        <v>98.9</v>
      </c>
      <c r="DJ286" s="412" t="s">
        <v>197</v>
      </c>
      <c r="DK286" s="412" t="s">
        <v>197</v>
      </c>
      <c r="DL286" s="412" t="s">
        <v>197</v>
      </c>
      <c r="DM286" s="412" t="s">
        <v>197</v>
      </c>
      <c r="DN286" s="412" t="s">
        <v>197</v>
      </c>
      <c r="DO286" s="412" t="s">
        <v>197</v>
      </c>
      <c r="DP286" s="412" t="s">
        <v>197</v>
      </c>
      <c r="DQ286" s="412" t="s">
        <v>197</v>
      </c>
      <c r="DR286" s="412" t="s">
        <v>197</v>
      </c>
      <c r="DS286" s="412" t="s">
        <v>197</v>
      </c>
      <c r="DT286" s="412" t="s">
        <v>197</v>
      </c>
      <c r="DU286" s="412" t="s">
        <v>197</v>
      </c>
      <c r="DV286" s="412" t="s">
        <v>197</v>
      </c>
      <c r="DW286" s="412" t="s">
        <v>197</v>
      </c>
      <c r="DX286" s="412" t="s">
        <v>197</v>
      </c>
      <c r="DY286" s="412" t="s">
        <v>197</v>
      </c>
      <c r="DZ286" s="412" t="s">
        <v>197</v>
      </c>
      <c r="EA286" s="412" t="s">
        <v>197</v>
      </c>
      <c r="EB286" s="411">
        <v>172.8</v>
      </c>
      <c r="EC286" s="411">
        <v>150.69999999999999</v>
      </c>
      <c r="ED286" s="411">
        <v>157.1</v>
      </c>
      <c r="EE286" s="412" t="s">
        <v>197</v>
      </c>
      <c r="EF286" s="412" t="s">
        <v>197</v>
      </c>
      <c r="EG286" s="412" t="s">
        <v>197</v>
      </c>
      <c r="EH286" s="412" t="s">
        <v>197</v>
      </c>
      <c r="EI286" s="412" t="s">
        <v>197</v>
      </c>
      <c r="EJ286" s="412" t="s">
        <v>197</v>
      </c>
      <c r="EK286" s="412" t="s">
        <v>197</v>
      </c>
      <c r="EL286" s="412" t="s">
        <v>197</v>
      </c>
      <c r="EM286" s="412" t="s">
        <v>197</v>
      </c>
      <c r="EN286" s="412" t="s">
        <v>197</v>
      </c>
      <c r="EO286" s="412" t="s">
        <v>197</v>
      </c>
      <c r="EP286" s="412" t="s">
        <v>197</v>
      </c>
      <c r="EQ286" s="412" t="s">
        <v>197</v>
      </c>
      <c r="ER286" s="412" t="s">
        <v>197</v>
      </c>
      <c r="ES286" s="412" t="s">
        <v>197</v>
      </c>
      <c r="ET286" s="411">
        <v>97.3</v>
      </c>
      <c r="EU286" s="412" t="s">
        <v>197</v>
      </c>
      <c r="EV286" s="411">
        <v>74.900000000000006</v>
      </c>
      <c r="EW286" s="411">
        <v>92.3</v>
      </c>
      <c r="EX286" s="411">
        <v>86.7</v>
      </c>
      <c r="EY286" s="412" t="s">
        <v>197</v>
      </c>
      <c r="EZ286" s="411">
        <v>27.1</v>
      </c>
      <c r="FA286" s="411">
        <v>68.3</v>
      </c>
      <c r="FB286" s="411">
        <v>52.2</v>
      </c>
      <c r="FC286" s="412" t="s">
        <v>197</v>
      </c>
      <c r="FD286" s="411">
        <v>40.9</v>
      </c>
      <c r="FE286" s="411">
        <v>80.599999999999994</v>
      </c>
      <c r="FF286" s="411">
        <v>63.7</v>
      </c>
      <c r="FG286" s="411">
        <v>171.9</v>
      </c>
      <c r="FH286" s="411">
        <v>103.9</v>
      </c>
      <c r="FI286" s="411">
        <v>152</v>
      </c>
      <c r="FJ286" s="411">
        <v>21.8</v>
      </c>
      <c r="FK286" s="411">
        <v>38.4</v>
      </c>
      <c r="FL286" s="411">
        <v>31</v>
      </c>
      <c r="FM286" s="411">
        <v>39.200000000000003</v>
      </c>
      <c r="FN286" s="411">
        <v>46.9</v>
      </c>
      <c r="FO286" s="411">
        <v>42.4</v>
      </c>
      <c r="FP286" s="411">
        <v>28.8</v>
      </c>
      <c r="FQ286" s="411">
        <v>50.2</v>
      </c>
      <c r="FR286" s="411">
        <v>42.9</v>
      </c>
      <c r="FS286" s="411">
        <v>58.9</v>
      </c>
      <c r="FT286" s="411">
        <v>39.700000000000003</v>
      </c>
      <c r="FU286" s="411">
        <v>51.7</v>
      </c>
      <c r="FV286" s="411">
        <v>26.9</v>
      </c>
      <c r="FW286" s="412" t="s">
        <v>197</v>
      </c>
      <c r="FX286" s="411">
        <v>32.1</v>
      </c>
      <c r="FY286" s="411">
        <v>79.5</v>
      </c>
      <c r="FZ286" s="411">
        <v>79</v>
      </c>
      <c r="GA286" s="411">
        <v>92.4</v>
      </c>
      <c r="GB286" s="411">
        <v>87.3</v>
      </c>
      <c r="GC286" s="411">
        <v>88.3</v>
      </c>
      <c r="GD286" s="411">
        <v>86.5</v>
      </c>
      <c r="GE286" s="411">
        <v>150.5</v>
      </c>
      <c r="GF286" s="411">
        <v>108.3</v>
      </c>
      <c r="GG286" s="411">
        <v>42.1</v>
      </c>
      <c r="GH286" s="411">
        <v>62.1</v>
      </c>
      <c r="GI286" s="411">
        <v>62</v>
      </c>
      <c r="GJ286" s="412" t="s">
        <v>197</v>
      </c>
      <c r="GK286" s="412" t="s">
        <v>197</v>
      </c>
      <c r="GL286" s="412" t="s">
        <v>197</v>
      </c>
      <c r="GM286" s="411">
        <v>13.4</v>
      </c>
      <c r="GN286" s="411">
        <v>15.5</v>
      </c>
      <c r="GO286" s="411">
        <v>14.7</v>
      </c>
      <c r="GP286" s="411">
        <v>129.5</v>
      </c>
      <c r="GQ286" s="411">
        <v>80.400000000000006</v>
      </c>
      <c r="GR286" s="411">
        <v>98</v>
      </c>
      <c r="GS286" s="411">
        <v>27.6</v>
      </c>
      <c r="GT286" s="411">
        <v>13.9</v>
      </c>
      <c r="GU286" s="411">
        <v>16.7</v>
      </c>
      <c r="GV286" s="412" t="s">
        <v>197</v>
      </c>
      <c r="GW286" s="412" t="s">
        <v>197</v>
      </c>
      <c r="GX286" s="412" t="s">
        <v>197</v>
      </c>
      <c r="GY286" s="411">
        <v>49.6</v>
      </c>
      <c r="GZ286" s="411">
        <v>50.9</v>
      </c>
      <c r="HA286" s="411">
        <v>50.2</v>
      </c>
      <c r="HB286" s="411">
        <v>56.8</v>
      </c>
      <c r="HC286" s="411">
        <v>60.7</v>
      </c>
      <c r="HD286" s="411">
        <v>59.5</v>
      </c>
      <c r="HE286" s="412" t="s">
        <v>197</v>
      </c>
      <c r="HF286" s="412" t="s">
        <v>197</v>
      </c>
      <c r="HG286" s="412" t="s">
        <v>197</v>
      </c>
      <c r="HH286" s="412" t="s">
        <v>197</v>
      </c>
      <c r="HI286" s="412" t="s">
        <v>197</v>
      </c>
      <c r="HJ286" s="412" t="s">
        <v>197</v>
      </c>
      <c r="HK286" s="412" t="s">
        <v>197</v>
      </c>
      <c r="HL286" s="412" t="s">
        <v>197</v>
      </c>
      <c r="HM286" s="412" t="s">
        <v>197</v>
      </c>
      <c r="HN286" s="412" t="s">
        <v>197</v>
      </c>
      <c r="HO286" s="412" t="s">
        <v>197</v>
      </c>
      <c r="HP286" s="412" t="s">
        <v>197</v>
      </c>
      <c r="HQ286" s="412" t="s">
        <v>197</v>
      </c>
      <c r="HR286" s="412" t="s">
        <v>197</v>
      </c>
      <c r="HS286" s="412" t="s">
        <v>197</v>
      </c>
      <c r="HT286" s="412" t="s">
        <v>197</v>
      </c>
      <c r="HU286" s="411">
        <v>198.9</v>
      </c>
      <c r="HV286" s="411">
        <v>101.7</v>
      </c>
      <c r="HW286" s="411">
        <v>107.5</v>
      </c>
      <c r="HX286" s="412" t="s">
        <v>197</v>
      </c>
      <c r="HY286" s="412" t="s">
        <v>197</v>
      </c>
      <c r="HZ286" s="411">
        <v>97.2</v>
      </c>
      <c r="IA286" s="412" t="s">
        <v>197</v>
      </c>
      <c r="IB286" s="412" t="s">
        <v>197</v>
      </c>
      <c r="IC286" s="412" t="s">
        <v>197</v>
      </c>
      <c r="ID286" s="411">
        <v>58.6</v>
      </c>
      <c r="IE286" s="412" t="s">
        <v>197</v>
      </c>
      <c r="IF286" s="412" t="s">
        <v>197</v>
      </c>
      <c r="IG286" s="412" t="s">
        <v>197</v>
      </c>
      <c r="IH286" s="411">
        <v>46.1</v>
      </c>
      <c r="II286" s="412" t="s">
        <v>197</v>
      </c>
      <c r="IJ286" s="412" t="s">
        <v>197</v>
      </c>
      <c r="IK286" s="412" t="s">
        <v>197</v>
      </c>
      <c r="IL286" s="412" t="s">
        <v>197</v>
      </c>
      <c r="IM286" s="412" t="s">
        <v>197</v>
      </c>
      <c r="IN286" s="412" t="s">
        <v>197</v>
      </c>
      <c r="IO286" s="412" t="s">
        <v>197</v>
      </c>
      <c r="IP286" s="412" t="s">
        <v>197</v>
      </c>
      <c r="IQ286" s="411">
        <v>43.2</v>
      </c>
      <c r="IR286" s="411">
        <v>67.599999999999994</v>
      </c>
      <c r="IS286" s="411">
        <v>50.2</v>
      </c>
      <c r="IT286" s="411">
        <v>56.7</v>
      </c>
      <c r="IU286" s="411">
        <v>32.799999999999997</v>
      </c>
      <c r="IV286" s="411">
        <v>2.4</v>
      </c>
      <c r="IW286" s="411">
        <v>8.8000000000000007</v>
      </c>
      <c r="IX286" s="412" t="s">
        <v>197</v>
      </c>
      <c r="IY286" s="412" t="s">
        <v>197</v>
      </c>
      <c r="IZ286" s="412" t="s">
        <v>197</v>
      </c>
      <c r="JA286" s="412" t="s">
        <v>197</v>
      </c>
      <c r="JB286" s="412" t="s">
        <v>197</v>
      </c>
      <c r="JC286" s="412" t="s">
        <v>197</v>
      </c>
      <c r="JD286" s="412" t="s">
        <v>197</v>
      </c>
      <c r="JE286" s="412" t="s">
        <v>197</v>
      </c>
      <c r="JF286" s="49" t="s">
        <v>87</v>
      </c>
      <c r="JG286" s="49">
        <v>583</v>
      </c>
      <c r="JH286" s="49" t="s">
        <v>87</v>
      </c>
      <c r="JI286" s="49">
        <v>64.900000000000006</v>
      </c>
      <c r="JJ286" s="49">
        <v>53.6</v>
      </c>
      <c r="JK286" s="49">
        <v>42.8</v>
      </c>
      <c r="JL286" s="49">
        <v>58.3</v>
      </c>
      <c r="JM286" s="49">
        <v>36.799999999999997</v>
      </c>
      <c r="JN286" s="49">
        <v>41.2</v>
      </c>
      <c r="JO286" s="49" t="s">
        <v>87</v>
      </c>
    </row>
    <row r="287" spans="1:275">
      <c r="A287" s="45"/>
      <c r="B287" s="46" t="s">
        <v>2003</v>
      </c>
      <c r="C287" s="300" t="s">
        <v>1493</v>
      </c>
      <c r="D287" s="46" t="s">
        <v>138</v>
      </c>
      <c r="E287" s="300" t="s">
        <v>37</v>
      </c>
      <c r="F287" s="47" t="s">
        <v>197</v>
      </c>
      <c r="G287" s="47" t="s">
        <v>197</v>
      </c>
      <c r="H287" s="411">
        <v>125.5</v>
      </c>
      <c r="I287" s="411">
        <v>125.5</v>
      </c>
      <c r="J287" s="411">
        <v>94.3</v>
      </c>
      <c r="K287" s="412" t="s">
        <v>197</v>
      </c>
      <c r="L287" s="412" t="s">
        <v>197</v>
      </c>
      <c r="M287" s="412" t="s">
        <v>197</v>
      </c>
      <c r="N287" s="412" t="s">
        <v>197</v>
      </c>
      <c r="O287" s="412" t="s">
        <v>197</v>
      </c>
      <c r="P287" s="412" t="s">
        <v>197</v>
      </c>
      <c r="Q287" s="412" t="s">
        <v>197</v>
      </c>
      <c r="R287" s="411">
        <v>119.7</v>
      </c>
      <c r="S287" s="412" t="s">
        <v>197</v>
      </c>
      <c r="T287" s="412" t="s">
        <v>197</v>
      </c>
      <c r="U287" s="411">
        <v>112.8</v>
      </c>
      <c r="V287" s="412" t="s">
        <v>197</v>
      </c>
      <c r="W287" s="412" t="s">
        <v>197</v>
      </c>
      <c r="X287" s="412" t="s">
        <v>197</v>
      </c>
      <c r="Y287" s="412" t="s">
        <v>197</v>
      </c>
      <c r="Z287" s="411">
        <v>235.9</v>
      </c>
      <c r="AA287" s="411">
        <v>90.6</v>
      </c>
      <c r="AB287" s="412" t="s">
        <v>197</v>
      </c>
      <c r="AC287" s="412" t="s">
        <v>197</v>
      </c>
      <c r="AD287" s="412" t="s">
        <v>197</v>
      </c>
      <c r="AE287" s="412" t="s">
        <v>197</v>
      </c>
      <c r="AF287" s="412" t="s">
        <v>197</v>
      </c>
      <c r="AG287" s="412" t="s">
        <v>197</v>
      </c>
      <c r="AH287" s="412" t="s">
        <v>197</v>
      </c>
      <c r="AI287" s="412" t="s">
        <v>197</v>
      </c>
      <c r="AJ287" s="412" t="s">
        <v>197</v>
      </c>
      <c r="AK287" s="412" t="s">
        <v>197</v>
      </c>
      <c r="AL287" s="412" t="s">
        <v>197</v>
      </c>
      <c r="AM287" s="412" t="s">
        <v>197</v>
      </c>
      <c r="AN287" s="412" t="s">
        <v>197</v>
      </c>
      <c r="AO287" s="412" t="s">
        <v>197</v>
      </c>
      <c r="AP287" s="412" t="s">
        <v>197</v>
      </c>
      <c r="AQ287" s="412" t="s">
        <v>197</v>
      </c>
      <c r="AR287" s="412" t="s">
        <v>197</v>
      </c>
      <c r="AS287" s="412" t="s">
        <v>197</v>
      </c>
      <c r="AT287" s="412" t="s">
        <v>197</v>
      </c>
      <c r="AU287" s="412" t="s">
        <v>197</v>
      </c>
      <c r="AV287" s="412" t="s">
        <v>197</v>
      </c>
      <c r="AW287" s="412" t="s">
        <v>197</v>
      </c>
      <c r="AX287" s="412" t="s">
        <v>197</v>
      </c>
      <c r="AY287" s="412" t="s">
        <v>197</v>
      </c>
      <c r="AZ287" s="411">
        <v>135.19999999999999</v>
      </c>
      <c r="BA287" s="411">
        <v>152.1</v>
      </c>
      <c r="BB287" s="411">
        <v>151.30000000000001</v>
      </c>
      <c r="BC287" s="411">
        <v>124.2</v>
      </c>
      <c r="BD287" s="411">
        <v>148.9</v>
      </c>
      <c r="BE287" s="411">
        <v>143.19999999999999</v>
      </c>
      <c r="BF287" s="411">
        <v>129.5</v>
      </c>
      <c r="BG287" s="411">
        <v>150.6</v>
      </c>
      <c r="BH287" s="411">
        <v>149</v>
      </c>
      <c r="BI287" s="411">
        <v>165.7</v>
      </c>
      <c r="BJ287" s="411">
        <v>154.1</v>
      </c>
      <c r="BK287" s="411">
        <v>160</v>
      </c>
      <c r="BL287" s="412" t="s">
        <v>197</v>
      </c>
      <c r="BM287" s="412" t="s">
        <v>197</v>
      </c>
      <c r="BN287" s="412" t="s">
        <v>197</v>
      </c>
      <c r="BO287" s="412" t="s">
        <v>197</v>
      </c>
      <c r="BP287" s="412" t="s">
        <v>197</v>
      </c>
      <c r="BQ287" s="412" t="s">
        <v>197</v>
      </c>
      <c r="BR287" s="412" t="s">
        <v>197</v>
      </c>
      <c r="BS287" s="412" t="s">
        <v>197</v>
      </c>
      <c r="BT287" s="412" t="s">
        <v>197</v>
      </c>
      <c r="BU287" s="412" t="s">
        <v>197</v>
      </c>
      <c r="BV287" s="412" t="s">
        <v>197</v>
      </c>
      <c r="BW287" s="412" t="s">
        <v>197</v>
      </c>
      <c r="BX287" s="412" t="s">
        <v>197</v>
      </c>
      <c r="BY287" s="412" t="s">
        <v>197</v>
      </c>
      <c r="BZ287" s="412" t="s">
        <v>197</v>
      </c>
      <c r="CA287" s="412" t="s">
        <v>197</v>
      </c>
      <c r="CB287" s="412" t="s">
        <v>197</v>
      </c>
      <c r="CC287" s="412" t="s">
        <v>197</v>
      </c>
      <c r="CD287" s="412" t="s">
        <v>197</v>
      </c>
      <c r="CE287" s="412" t="s">
        <v>197</v>
      </c>
      <c r="CF287" s="412" t="s">
        <v>197</v>
      </c>
      <c r="CG287" s="412" t="s">
        <v>197</v>
      </c>
      <c r="CH287" s="412" t="s">
        <v>197</v>
      </c>
      <c r="CI287" s="412" t="s">
        <v>197</v>
      </c>
      <c r="CJ287" s="412" t="s">
        <v>197</v>
      </c>
      <c r="CK287" s="412" t="s">
        <v>197</v>
      </c>
      <c r="CL287" s="412" t="s">
        <v>197</v>
      </c>
      <c r="CM287" s="412" t="s">
        <v>197</v>
      </c>
      <c r="CN287" s="412" t="s">
        <v>197</v>
      </c>
      <c r="CO287" s="412" t="s">
        <v>197</v>
      </c>
      <c r="CP287" s="412" t="s">
        <v>197</v>
      </c>
      <c r="CQ287" s="412" t="s">
        <v>197</v>
      </c>
      <c r="CR287" s="412" t="s">
        <v>197</v>
      </c>
      <c r="CS287" s="412" t="s">
        <v>197</v>
      </c>
      <c r="CT287" s="412" t="s">
        <v>197</v>
      </c>
      <c r="CU287" s="412" t="s">
        <v>197</v>
      </c>
      <c r="CV287" s="412" t="s">
        <v>197</v>
      </c>
      <c r="CW287" s="412" t="s">
        <v>197</v>
      </c>
      <c r="CX287" s="412" t="s">
        <v>197</v>
      </c>
      <c r="CY287" s="412" t="s">
        <v>197</v>
      </c>
      <c r="CZ287" s="412" t="s">
        <v>197</v>
      </c>
      <c r="DA287" s="412" t="s">
        <v>197</v>
      </c>
      <c r="DB287" s="412" t="s">
        <v>197</v>
      </c>
      <c r="DC287" s="412" t="s">
        <v>197</v>
      </c>
      <c r="DD287" s="412" t="s">
        <v>197</v>
      </c>
      <c r="DE287" s="412" t="s">
        <v>197</v>
      </c>
      <c r="DF287" s="412" t="s">
        <v>197</v>
      </c>
      <c r="DG287" s="412" t="s">
        <v>197</v>
      </c>
      <c r="DH287" s="412" t="s">
        <v>197</v>
      </c>
      <c r="DI287" s="412" t="s">
        <v>197</v>
      </c>
      <c r="DJ287" s="412" t="s">
        <v>197</v>
      </c>
      <c r="DK287" s="412" t="s">
        <v>197</v>
      </c>
      <c r="DL287" s="412" t="s">
        <v>197</v>
      </c>
      <c r="DM287" s="412" t="s">
        <v>197</v>
      </c>
      <c r="DN287" s="412" t="s">
        <v>197</v>
      </c>
      <c r="DO287" s="412" t="s">
        <v>197</v>
      </c>
      <c r="DP287" s="412" t="s">
        <v>197</v>
      </c>
      <c r="DQ287" s="412" t="s">
        <v>197</v>
      </c>
      <c r="DR287" s="412" t="s">
        <v>197</v>
      </c>
      <c r="DS287" s="412" t="s">
        <v>197</v>
      </c>
      <c r="DT287" s="412" t="s">
        <v>197</v>
      </c>
      <c r="DU287" s="412" t="s">
        <v>197</v>
      </c>
      <c r="DV287" s="412" t="s">
        <v>197</v>
      </c>
      <c r="DW287" s="412" t="s">
        <v>197</v>
      </c>
      <c r="DX287" s="412" t="s">
        <v>197</v>
      </c>
      <c r="DY287" s="412" t="s">
        <v>197</v>
      </c>
      <c r="DZ287" s="412" t="s">
        <v>197</v>
      </c>
      <c r="EA287" s="412" t="s">
        <v>197</v>
      </c>
      <c r="EB287" s="412" t="s">
        <v>197</v>
      </c>
      <c r="EC287" s="412" t="s">
        <v>197</v>
      </c>
      <c r="ED287" s="412" t="s">
        <v>197</v>
      </c>
      <c r="EE287" s="412" t="s">
        <v>197</v>
      </c>
      <c r="EF287" s="412" t="s">
        <v>197</v>
      </c>
      <c r="EG287" s="412" t="s">
        <v>197</v>
      </c>
      <c r="EH287" s="412" t="s">
        <v>197</v>
      </c>
      <c r="EI287" s="412" t="s">
        <v>197</v>
      </c>
      <c r="EJ287" s="412" t="s">
        <v>197</v>
      </c>
      <c r="EK287" s="412" t="s">
        <v>197</v>
      </c>
      <c r="EL287" s="412" t="s">
        <v>197</v>
      </c>
      <c r="EM287" s="412" t="s">
        <v>197</v>
      </c>
      <c r="EN287" s="412" t="s">
        <v>197</v>
      </c>
      <c r="EO287" s="412" t="s">
        <v>197</v>
      </c>
      <c r="EP287" s="412" t="s">
        <v>197</v>
      </c>
      <c r="EQ287" s="412" t="s">
        <v>197</v>
      </c>
      <c r="ER287" s="412" t="s">
        <v>197</v>
      </c>
      <c r="ES287" s="412" t="s">
        <v>197</v>
      </c>
      <c r="ET287" s="411">
        <v>218.7</v>
      </c>
      <c r="EU287" s="412" t="s">
        <v>197</v>
      </c>
      <c r="EV287" s="411">
        <v>136.6</v>
      </c>
      <c r="EW287" s="411">
        <v>113.4</v>
      </c>
      <c r="EX287" s="411">
        <v>120.8</v>
      </c>
      <c r="EY287" s="412" t="s">
        <v>197</v>
      </c>
      <c r="EZ287" s="411">
        <v>67</v>
      </c>
      <c r="FA287" s="411">
        <v>124.6</v>
      </c>
      <c r="FB287" s="411">
        <v>102.1</v>
      </c>
      <c r="FC287" s="412" t="s">
        <v>197</v>
      </c>
      <c r="FD287" s="411">
        <v>57.7</v>
      </c>
      <c r="FE287" s="411">
        <v>124.2</v>
      </c>
      <c r="FF287" s="411">
        <v>96</v>
      </c>
      <c r="FG287" s="412" t="s">
        <v>197</v>
      </c>
      <c r="FH287" s="412" t="s">
        <v>197</v>
      </c>
      <c r="FI287" s="412" t="s">
        <v>197</v>
      </c>
      <c r="FJ287" s="412" t="s">
        <v>197</v>
      </c>
      <c r="FK287" s="412" t="s">
        <v>197</v>
      </c>
      <c r="FL287" s="412" t="s">
        <v>197</v>
      </c>
      <c r="FM287" s="411">
        <v>124.6</v>
      </c>
      <c r="FN287" s="411">
        <v>155.4</v>
      </c>
      <c r="FO287" s="411">
        <v>137.6</v>
      </c>
      <c r="FP287" s="411">
        <v>23.7</v>
      </c>
      <c r="FQ287" s="411">
        <v>93.3</v>
      </c>
      <c r="FR287" s="411">
        <v>69.3</v>
      </c>
      <c r="FS287" s="411">
        <v>58.6</v>
      </c>
      <c r="FT287" s="411">
        <v>126.4</v>
      </c>
      <c r="FU287" s="411">
        <v>84.1</v>
      </c>
      <c r="FV287" s="412" t="s">
        <v>197</v>
      </c>
      <c r="FW287" s="412" t="s">
        <v>197</v>
      </c>
      <c r="FX287" s="411">
        <v>132.80000000000001</v>
      </c>
      <c r="FY287" s="411">
        <v>185.3</v>
      </c>
      <c r="FZ287" s="411">
        <v>184.8</v>
      </c>
      <c r="GA287" s="411">
        <v>174.2</v>
      </c>
      <c r="GB287" s="411">
        <v>60.7</v>
      </c>
      <c r="GC287" s="411">
        <v>82.5</v>
      </c>
      <c r="GD287" s="411">
        <v>183.3</v>
      </c>
      <c r="GE287" s="411">
        <v>176.8</v>
      </c>
      <c r="GF287" s="411">
        <v>181.1</v>
      </c>
      <c r="GG287" s="411">
        <v>356.4</v>
      </c>
      <c r="GH287" s="411">
        <v>246.3</v>
      </c>
      <c r="GI287" s="411">
        <v>247</v>
      </c>
      <c r="GJ287" s="412" t="s">
        <v>197</v>
      </c>
      <c r="GK287" s="412" t="s">
        <v>197</v>
      </c>
      <c r="GL287" s="412" t="s">
        <v>197</v>
      </c>
      <c r="GM287" s="411">
        <v>85.4</v>
      </c>
      <c r="GN287" s="411">
        <v>284</v>
      </c>
      <c r="GO287" s="411">
        <v>211.6</v>
      </c>
      <c r="GP287" s="412" t="s">
        <v>197</v>
      </c>
      <c r="GQ287" s="412" t="s">
        <v>197</v>
      </c>
      <c r="GR287" s="412" t="s">
        <v>197</v>
      </c>
      <c r="GS287" s="412" t="s">
        <v>197</v>
      </c>
      <c r="GT287" s="412" t="s">
        <v>197</v>
      </c>
      <c r="GU287" s="412" t="s">
        <v>197</v>
      </c>
      <c r="GV287" s="412" t="s">
        <v>197</v>
      </c>
      <c r="GW287" s="412" t="s">
        <v>197</v>
      </c>
      <c r="GX287" s="412" t="s">
        <v>197</v>
      </c>
      <c r="GY287" s="412" t="s">
        <v>197</v>
      </c>
      <c r="GZ287" s="412" t="s">
        <v>197</v>
      </c>
      <c r="HA287" s="412" t="s">
        <v>197</v>
      </c>
      <c r="HB287" s="412" t="s">
        <v>197</v>
      </c>
      <c r="HC287" s="412" t="s">
        <v>197</v>
      </c>
      <c r="HD287" s="412" t="s">
        <v>197</v>
      </c>
      <c r="HE287" s="412" t="s">
        <v>197</v>
      </c>
      <c r="HF287" s="412" t="s">
        <v>197</v>
      </c>
      <c r="HG287" s="412" t="s">
        <v>197</v>
      </c>
      <c r="HH287" s="412" t="s">
        <v>197</v>
      </c>
      <c r="HI287" s="412" t="s">
        <v>197</v>
      </c>
      <c r="HJ287" s="412" t="s">
        <v>197</v>
      </c>
      <c r="HK287" s="412" t="s">
        <v>197</v>
      </c>
      <c r="HL287" s="412" t="s">
        <v>197</v>
      </c>
      <c r="HM287" s="412" t="s">
        <v>197</v>
      </c>
      <c r="HN287" s="412" t="s">
        <v>197</v>
      </c>
      <c r="HO287" s="412" t="s">
        <v>197</v>
      </c>
      <c r="HP287" s="412" t="s">
        <v>197</v>
      </c>
      <c r="HQ287" s="412" t="s">
        <v>197</v>
      </c>
      <c r="HR287" s="412" t="s">
        <v>197</v>
      </c>
      <c r="HS287" s="412" t="s">
        <v>197</v>
      </c>
      <c r="HT287" s="412" t="s">
        <v>197</v>
      </c>
      <c r="HU287" s="411">
        <v>142.4</v>
      </c>
      <c r="HV287" s="411">
        <v>134.69999999999999</v>
      </c>
      <c r="HW287" s="411">
        <v>135.1</v>
      </c>
      <c r="HX287" s="412" t="s">
        <v>197</v>
      </c>
      <c r="HY287" s="412" t="s">
        <v>197</v>
      </c>
      <c r="HZ287" s="411">
        <v>303.39999999999998</v>
      </c>
      <c r="IA287" s="412" t="s">
        <v>197</v>
      </c>
      <c r="IB287" s="412" t="s">
        <v>197</v>
      </c>
      <c r="IC287" s="412" t="s">
        <v>197</v>
      </c>
      <c r="ID287" s="411">
        <v>120</v>
      </c>
      <c r="IE287" s="412" t="s">
        <v>197</v>
      </c>
      <c r="IF287" s="412" t="s">
        <v>197</v>
      </c>
      <c r="IG287" s="412" t="s">
        <v>197</v>
      </c>
      <c r="IH287" s="411">
        <v>131.6</v>
      </c>
      <c r="II287" s="412" t="s">
        <v>197</v>
      </c>
      <c r="IJ287" s="412" t="s">
        <v>197</v>
      </c>
      <c r="IK287" s="412" t="s">
        <v>197</v>
      </c>
      <c r="IL287" s="412" t="s">
        <v>197</v>
      </c>
      <c r="IM287" s="412" t="s">
        <v>197</v>
      </c>
      <c r="IN287" s="412" t="s">
        <v>197</v>
      </c>
      <c r="IO287" s="412" t="s">
        <v>197</v>
      </c>
      <c r="IP287" s="412" t="s">
        <v>197</v>
      </c>
      <c r="IQ287" s="412" t="s">
        <v>197</v>
      </c>
      <c r="IR287" s="411">
        <v>70.2</v>
      </c>
      <c r="IS287" s="411">
        <v>207.2</v>
      </c>
      <c r="IT287" s="411">
        <v>156.19999999999999</v>
      </c>
      <c r="IU287" s="412" t="s">
        <v>197</v>
      </c>
      <c r="IV287" s="412" t="s">
        <v>197</v>
      </c>
      <c r="IW287" s="412" t="s">
        <v>197</v>
      </c>
      <c r="IX287" s="412" t="s">
        <v>197</v>
      </c>
      <c r="IY287" s="412" t="s">
        <v>197</v>
      </c>
      <c r="IZ287" s="412" t="s">
        <v>197</v>
      </c>
      <c r="JA287" s="412" t="s">
        <v>197</v>
      </c>
      <c r="JB287" s="412" t="s">
        <v>197</v>
      </c>
      <c r="JC287" s="412" t="s">
        <v>197</v>
      </c>
      <c r="JD287" s="412" t="s">
        <v>197</v>
      </c>
      <c r="JE287" s="412" t="s">
        <v>197</v>
      </c>
      <c r="JF287" s="49" t="s">
        <v>87</v>
      </c>
      <c r="JG287" s="49" t="s">
        <v>87</v>
      </c>
      <c r="JH287" s="49">
        <v>57.8</v>
      </c>
      <c r="JI287" s="49">
        <v>210.5</v>
      </c>
      <c r="JJ287" s="49">
        <v>75.8</v>
      </c>
      <c r="JK287" s="49">
        <v>90.6</v>
      </c>
      <c r="JL287" s="49">
        <v>106.1</v>
      </c>
      <c r="JM287" s="49">
        <v>138.1</v>
      </c>
      <c r="JN287" s="49">
        <v>130.69999999999999</v>
      </c>
      <c r="JO287" s="49" t="s">
        <v>87</v>
      </c>
    </row>
    <row r="288" spans="1:275">
      <c r="A288" s="45"/>
      <c r="B288" s="46" t="s">
        <v>2004</v>
      </c>
      <c r="C288" s="300" t="s">
        <v>1494</v>
      </c>
      <c r="D288" s="46" t="s">
        <v>138</v>
      </c>
      <c r="E288" s="300" t="s">
        <v>37</v>
      </c>
      <c r="F288" s="47" t="s">
        <v>197</v>
      </c>
      <c r="G288" s="47" t="s">
        <v>197</v>
      </c>
      <c r="H288" s="411">
        <v>127.4</v>
      </c>
      <c r="I288" s="411">
        <v>124</v>
      </c>
      <c r="J288" s="411">
        <v>144</v>
      </c>
      <c r="K288" s="411">
        <v>123.1</v>
      </c>
      <c r="L288" s="411">
        <v>49.3</v>
      </c>
      <c r="M288" s="411">
        <v>75.599999999999994</v>
      </c>
      <c r="N288" s="412" t="s">
        <v>197</v>
      </c>
      <c r="O288" s="412" t="s">
        <v>197</v>
      </c>
      <c r="P288" s="412" t="s">
        <v>197</v>
      </c>
      <c r="Q288" s="412" t="s">
        <v>197</v>
      </c>
      <c r="R288" s="411">
        <v>41.3</v>
      </c>
      <c r="S288" s="411">
        <v>94.6</v>
      </c>
      <c r="T288" s="412" t="s">
        <v>197</v>
      </c>
      <c r="U288" s="412" t="s">
        <v>197</v>
      </c>
      <c r="V288" s="412" t="s">
        <v>197</v>
      </c>
      <c r="W288" s="412" t="s">
        <v>197</v>
      </c>
      <c r="X288" s="412" t="s">
        <v>197</v>
      </c>
      <c r="Y288" s="412" t="s">
        <v>197</v>
      </c>
      <c r="Z288" s="412" t="s">
        <v>197</v>
      </c>
      <c r="AA288" s="412" t="s">
        <v>197</v>
      </c>
      <c r="AB288" s="412" t="s">
        <v>197</v>
      </c>
      <c r="AC288" s="412" t="s">
        <v>197</v>
      </c>
      <c r="AD288" s="411">
        <v>248</v>
      </c>
      <c r="AE288" s="412" t="s">
        <v>197</v>
      </c>
      <c r="AF288" s="412" t="s">
        <v>197</v>
      </c>
      <c r="AG288" s="412" t="s">
        <v>197</v>
      </c>
      <c r="AH288" s="411">
        <v>119.4</v>
      </c>
      <c r="AI288" s="412" t="s">
        <v>197</v>
      </c>
      <c r="AJ288" s="412" t="s">
        <v>197</v>
      </c>
      <c r="AK288" s="412" t="s">
        <v>197</v>
      </c>
      <c r="AL288" s="412" t="s">
        <v>197</v>
      </c>
      <c r="AM288" s="412" t="s">
        <v>197</v>
      </c>
      <c r="AN288" s="412" t="s">
        <v>197</v>
      </c>
      <c r="AO288" s="412" t="s">
        <v>197</v>
      </c>
      <c r="AP288" s="412" t="s">
        <v>197</v>
      </c>
      <c r="AQ288" s="412" t="s">
        <v>197</v>
      </c>
      <c r="AR288" s="412" t="s">
        <v>197</v>
      </c>
      <c r="AS288" s="412" t="s">
        <v>197</v>
      </c>
      <c r="AT288" s="412" t="s">
        <v>197</v>
      </c>
      <c r="AU288" s="412" t="s">
        <v>197</v>
      </c>
      <c r="AV288" s="412" t="s">
        <v>197</v>
      </c>
      <c r="AW288" s="412" t="s">
        <v>197</v>
      </c>
      <c r="AX288" s="412" t="s">
        <v>197</v>
      </c>
      <c r="AY288" s="412" t="s">
        <v>197</v>
      </c>
      <c r="AZ288" s="411">
        <v>82</v>
      </c>
      <c r="BA288" s="411">
        <v>36.9</v>
      </c>
      <c r="BB288" s="411">
        <v>39</v>
      </c>
      <c r="BC288" s="411">
        <v>82.4</v>
      </c>
      <c r="BD288" s="411">
        <v>61.2</v>
      </c>
      <c r="BE288" s="411">
        <v>66.099999999999994</v>
      </c>
      <c r="BF288" s="411">
        <v>57.4</v>
      </c>
      <c r="BG288" s="411">
        <v>36.4</v>
      </c>
      <c r="BH288" s="411">
        <v>37.9</v>
      </c>
      <c r="BI288" s="412" t="s">
        <v>197</v>
      </c>
      <c r="BJ288" s="411">
        <v>19</v>
      </c>
      <c r="BK288" s="411">
        <v>9.3000000000000007</v>
      </c>
      <c r="BL288" s="412" t="s">
        <v>197</v>
      </c>
      <c r="BM288" s="412" t="s">
        <v>197</v>
      </c>
      <c r="BN288" s="412" t="s">
        <v>197</v>
      </c>
      <c r="BO288" s="412" t="s">
        <v>197</v>
      </c>
      <c r="BP288" s="412" t="s">
        <v>197</v>
      </c>
      <c r="BQ288" s="412" t="s">
        <v>197</v>
      </c>
      <c r="BR288" s="412" t="s">
        <v>197</v>
      </c>
      <c r="BS288" s="412" t="s">
        <v>197</v>
      </c>
      <c r="BT288" s="412" t="s">
        <v>197</v>
      </c>
      <c r="BU288" s="412" t="s">
        <v>197</v>
      </c>
      <c r="BV288" s="412" t="s">
        <v>197</v>
      </c>
      <c r="BW288" s="412" t="s">
        <v>197</v>
      </c>
      <c r="BX288" s="412" t="s">
        <v>197</v>
      </c>
      <c r="BY288" s="412" t="s">
        <v>197</v>
      </c>
      <c r="BZ288" s="412" t="s">
        <v>197</v>
      </c>
      <c r="CA288" s="412" t="s">
        <v>197</v>
      </c>
      <c r="CB288" s="412" t="s">
        <v>197</v>
      </c>
      <c r="CC288" s="412" t="s">
        <v>197</v>
      </c>
      <c r="CD288" s="412" t="s">
        <v>197</v>
      </c>
      <c r="CE288" s="412" t="s">
        <v>197</v>
      </c>
      <c r="CF288" s="412" t="s">
        <v>197</v>
      </c>
      <c r="CG288" s="412" t="s">
        <v>197</v>
      </c>
      <c r="CH288" s="412" t="s">
        <v>197</v>
      </c>
      <c r="CI288" s="412" t="s">
        <v>197</v>
      </c>
      <c r="CJ288" s="412" t="s">
        <v>197</v>
      </c>
      <c r="CK288" s="412" t="s">
        <v>197</v>
      </c>
      <c r="CL288" s="412" t="s">
        <v>197</v>
      </c>
      <c r="CM288" s="412" t="s">
        <v>197</v>
      </c>
      <c r="CN288" s="412" t="s">
        <v>197</v>
      </c>
      <c r="CO288" s="412" t="s">
        <v>197</v>
      </c>
      <c r="CP288" s="412" t="s">
        <v>197</v>
      </c>
      <c r="CQ288" s="412" t="s">
        <v>197</v>
      </c>
      <c r="CR288" s="412" t="s">
        <v>197</v>
      </c>
      <c r="CS288" s="412" t="s">
        <v>197</v>
      </c>
      <c r="CT288" s="412" t="s">
        <v>197</v>
      </c>
      <c r="CU288" s="412" t="s">
        <v>197</v>
      </c>
      <c r="CV288" s="412" t="s">
        <v>197</v>
      </c>
      <c r="CW288" s="412" t="s">
        <v>197</v>
      </c>
      <c r="CX288" s="412" t="s">
        <v>197</v>
      </c>
      <c r="CY288" s="412" t="s">
        <v>197</v>
      </c>
      <c r="CZ288" s="412" t="s">
        <v>197</v>
      </c>
      <c r="DA288" s="412" t="s">
        <v>197</v>
      </c>
      <c r="DB288" s="412" t="s">
        <v>197</v>
      </c>
      <c r="DC288" s="412" t="s">
        <v>197</v>
      </c>
      <c r="DD288" s="412" t="s">
        <v>197</v>
      </c>
      <c r="DE288" s="412" t="s">
        <v>197</v>
      </c>
      <c r="DF288" s="412" t="s">
        <v>197</v>
      </c>
      <c r="DG288" s="412" t="s">
        <v>197</v>
      </c>
      <c r="DH288" s="412" t="s">
        <v>197</v>
      </c>
      <c r="DI288" s="412" t="s">
        <v>197</v>
      </c>
      <c r="DJ288" s="412" t="s">
        <v>197</v>
      </c>
      <c r="DK288" s="412" t="s">
        <v>197</v>
      </c>
      <c r="DL288" s="412" t="s">
        <v>197</v>
      </c>
      <c r="DM288" s="412" t="s">
        <v>197</v>
      </c>
      <c r="DN288" s="412" t="s">
        <v>197</v>
      </c>
      <c r="DO288" s="412" t="s">
        <v>197</v>
      </c>
      <c r="DP288" s="412" t="s">
        <v>197</v>
      </c>
      <c r="DQ288" s="412" t="s">
        <v>197</v>
      </c>
      <c r="DR288" s="412" t="s">
        <v>197</v>
      </c>
      <c r="DS288" s="412" t="s">
        <v>197</v>
      </c>
      <c r="DT288" s="412" t="s">
        <v>197</v>
      </c>
      <c r="DU288" s="412" t="s">
        <v>197</v>
      </c>
      <c r="DV288" s="412" t="s">
        <v>197</v>
      </c>
      <c r="DW288" s="412" t="s">
        <v>197</v>
      </c>
      <c r="DX288" s="412" t="s">
        <v>197</v>
      </c>
      <c r="DY288" s="412" t="s">
        <v>197</v>
      </c>
      <c r="DZ288" s="412" t="s">
        <v>197</v>
      </c>
      <c r="EA288" s="412" t="s">
        <v>197</v>
      </c>
      <c r="EB288" s="412" t="s">
        <v>197</v>
      </c>
      <c r="EC288" s="412" t="s">
        <v>197</v>
      </c>
      <c r="ED288" s="412" t="s">
        <v>197</v>
      </c>
      <c r="EE288" s="412" t="s">
        <v>197</v>
      </c>
      <c r="EF288" s="412" t="s">
        <v>197</v>
      </c>
      <c r="EG288" s="412" t="s">
        <v>197</v>
      </c>
      <c r="EH288" s="412" t="s">
        <v>197</v>
      </c>
      <c r="EI288" s="412" t="s">
        <v>197</v>
      </c>
      <c r="EJ288" s="412" t="s">
        <v>197</v>
      </c>
      <c r="EK288" s="412" t="s">
        <v>197</v>
      </c>
      <c r="EL288" s="412" t="s">
        <v>197</v>
      </c>
      <c r="EM288" s="412" t="s">
        <v>197</v>
      </c>
      <c r="EN288" s="412" t="s">
        <v>197</v>
      </c>
      <c r="EO288" s="412" t="s">
        <v>197</v>
      </c>
      <c r="EP288" s="412" t="s">
        <v>197</v>
      </c>
      <c r="EQ288" s="412" t="s">
        <v>197</v>
      </c>
      <c r="ER288" s="412" t="s">
        <v>197</v>
      </c>
      <c r="ES288" s="412" t="s">
        <v>197</v>
      </c>
      <c r="ET288" s="412" t="s">
        <v>197</v>
      </c>
      <c r="EU288" s="412" t="s">
        <v>197</v>
      </c>
      <c r="EV288" s="411">
        <v>61.2</v>
      </c>
      <c r="EW288" s="411">
        <v>91</v>
      </c>
      <c r="EX288" s="411">
        <v>81.400000000000006</v>
      </c>
      <c r="EY288" s="412" t="s">
        <v>197</v>
      </c>
      <c r="EZ288" s="411">
        <v>15.4</v>
      </c>
      <c r="FA288" s="411">
        <v>32.200000000000003</v>
      </c>
      <c r="FB288" s="411">
        <v>25.6</v>
      </c>
      <c r="FC288" s="412" t="s">
        <v>197</v>
      </c>
      <c r="FD288" s="411">
        <v>24.4</v>
      </c>
      <c r="FE288" s="411">
        <v>38.799999999999997</v>
      </c>
      <c r="FF288" s="411">
        <v>32.700000000000003</v>
      </c>
      <c r="FG288" s="412" t="s">
        <v>197</v>
      </c>
      <c r="FH288" s="412" t="s">
        <v>197</v>
      </c>
      <c r="FI288" s="412" t="s">
        <v>197</v>
      </c>
      <c r="FJ288" s="412" t="s">
        <v>197</v>
      </c>
      <c r="FK288" s="412" t="s">
        <v>197</v>
      </c>
      <c r="FL288" s="412" t="s">
        <v>197</v>
      </c>
      <c r="FM288" s="411">
        <v>8.1</v>
      </c>
      <c r="FN288" s="411">
        <v>29.2</v>
      </c>
      <c r="FO288" s="411">
        <v>16.899999999999999</v>
      </c>
      <c r="FP288" s="411">
        <v>20.7</v>
      </c>
      <c r="FQ288" s="411">
        <v>35.5</v>
      </c>
      <c r="FR288" s="411">
        <v>30.4</v>
      </c>
      <c r="FS288" s="411">
        <v>2.5</v>
      </c>
      <c r="FT288" s="411">
        <v>26.6</v>
      </c>
      <c r="FU288" s="411">
        <v>11.6</v>
      </c>
      <c r="FV288" s="412" t="s">
        <v>197</v>
      </c>
      <c r="FW288" s="412" t="s">
        <v>197</v>
      </c>
      <c r="FX288" s="412" t="s">
        <v>197</v>
      </c>
      <c r="FY288" s="411">
        <v>57.2</v>
      </c>
      <c r="FZ288" s="411">
        <v>56.6</v>
      </c>
      <c r="GA288" s="411">
        <v>60.5</v>
      </c>
      <c r="GB288" s="411">
        <v>42.1</v>
      </c>
      <c r="GC288" s="411">
        <v>45.7</v>
      </c>
      <c r="GD288" s="412" t="s">
        <v>197</v>
      </c>
      <c r="GE288" s="412" t="s">
        <v>197</v>
      </c>
      <c r="GF288" s="412" t="s">
        <v>197</v>
      </c>
      <c r="GG288" s="412" t="s">
        <v>197</v>
      </c>
      <c r="GH288" s="412" t="s">
        <v>197</v>
      </c>
      <c r="GI288" s="412" t="s">
        <v>197</v>
      </c>
      <c r="GJ288" s="412" t="s">
        <v>197</v>
      </c>
      <c r="GK288" s="412" t="s">
        <v>197</v>
      </c>
      <c r="GL288" s="412" t="s">
        <v>197</v>
      </c>
      <c r="GM288" s="412" t="s">
        <v>197</v>
      </c>
      <c r="GN288" s="412" t="s">
        <v>197</v>
      </c>
      <c r="GO288" s="412" t="s">
        <v>197</v>
      </c>
      <c r="GP288" s="412" t="s">
        <v>197</v>
      </c>
      <c r="GQ288" s="412" t="s">
        <v>197</v>
      </c>
      <c r="GR288" s="412" t="s">
        <v>197</v>
      </c>
      <c r="GS288" s="412" t="s">
        <v>197</v>
      </c>
      <c r="GT288" s="412" t="s">
        <v>197</v>
      </c>
      <c r="GU288" s="412" t="s">
        <v>197</v>
      </c>
      <c r="GV288" s="412" t="s">
        <v>197</v>
      </c>
      <c r="GW288" s="412" t="s">
        <v>197</v>
      </c>
      <c r="GX288" s="412" t="s">
        <v>197</v>
      </c>
      <c r="GY288" s="412" t="s">
        <v>197</v>
      </c>
      <c r="GZ288" s="412" t="s">
        <v>197</v>
      </c>
      <c r="HA288" s="412" t="s">
        <v>197</v>
      </c>
      <c r="HB288" s="412" t="s">
        <v>197</v>
      </c>
      <c r="HC288" s="412" t="s">
        <v>197</v>
      </c>
      <c r="HD288" s="412" t="s">
        <v>197</v>
      </c>
      <c r="HE288" s="412" t="s">
        <v>197</v>
      </c>
      <c r="HF288" s="412" t="s">
        <v>197</v>
      </c>
      <c r="HG288" s="412" t="s">
        <v>197</v>
      </c>
      <c r="HH288" s="412" t="s">
        <v>197</v>
      </c>
      <c r="HI288" s="412" t="s">
        <v>197</v>
      </c>
      <c r="HJ288" s="412" t="s">
        <v>197</v>
      </c>
      <c r="HK288" s="412" t="s">
        <v>197</v>
      </c>
      <c r="HL288" s="412" t="s">
        <v>197</v>
      </c>
      <c r="HM288" s="412" t="s">
        <v>197</v>
      </c>
      <c r="HN288" s="412" t="s">
        <v>197</v>
      </c>
      <c r="HO288" s="412" t="s">
        <v>197</v>
      </c>
      <c r="HP288" s="412" t="s">
        <v>197</v>
      </c>
      <c r="HQ288" s="412" t="s">
        <v>197</v>
      </c>
      <c r="HR288" s="412" t="s">
        <v>197</v>
      </c>
      <c r="HS288" s="412" t="s">
        <v>197</v>
      </c>
      <c r="HT288" s="412" t="s">
        <v>197</v>
      </c>
      <c r="HU288" s="411">
        <v>322.39999999999998</v>
      </c>
      <c r="HV288" s="411">
        <v>97.7</v>
      </c>
      <c r="HW288" s="411">
        <v>111.1</v>
      </c>
      <c r="HX288" s="412" t="s">
        <v>197</v>
      </c>
      <c r="HY288" s="412" t="s">
        <v>197</v>
      </c>
      <c r="HZ288" s="412" t="s">
        <v>197</v>
      </c>
      <c r="IA288" s="412" t="s">
        <v>197</v>
      </c>
      <c r="IB288" s="412" t="s">
        <v>197</v>
      </c>
      <c r="IC288" s="412" t="s">
        <v>197</v>
      </c>
      <c r="ID288" s="411">
        <v>42.8</v>
      </c>
      <c r="IE288" s="412" t="s">
        <v>197</v>
      </c>
      <c r="IF288" s="412" t="s">
        <v>197</v>
      </c>
      <c r="IG288" s="412" t="s">
        <v>197</v>
      </c>
      <c r="IH288" s="411">
        <v>24.5</v>
      </c>
      <c r="II288" s="412" t="s">
        <v>197</v>
      </c>
      <c r="IJ288" s="412" t="s">
        <v>197</v>
      </c>
      <c r="IK288" s="412" t="s">
        <v>197</v>
      </c>
      <c r="IL288" s="412" t="s">
        <v>197</v>
      </c>
      <c r="IM288" s="412" t="s">
        <v>197</v>
      </c>
      <c r="IN288" s="412" t="s">
        <v>197</v>
      </c>
      <c r="IO288" s="412" t="s">
        <v>197</v>
      </c>
      <c r="IP288" s="412" t="s">
        <v>197</v>
      </c>
      <c r="IQ288" s="412" t="s">
        <v>197</v>
      </c>
      <c r="IR288" s="412" t="s">
        <v>197</v>
      </c>
      <c r="IS288" s="412" t="s">
        <v>197</v>
      </c>
      <c r="IT288" s="412" t="s">
        <v>197</v>
      </c>
      <c r="IU288" s="412" t="s">
        <v>197</v>
      </c>
      <c r="IV288" s="412" t="s">
        <v>197</v>
      </c>
      <c r="IW288" s="412" t="s">
        <v>197</v>
      </c>
      <c r="IX288" s="412" t="s">
        <v>197</v>
      </c>
      <c r="IY288" s="412" t="s">
        <v>197</v>
      </c>
      <c r="IZ288" s="412" t="s">
        <v>197</v>
      </c>
      <c r="JA288" s="412" t="s">
        <v>197</v>
      </c>
      <c r="JB288" s="412" t="s">
        <v>197</v>
      </c>
      <c r="JC288" s="412" t="s">
        <v>197</v>
      </c>
      <c r="JD288" s="412" t="s">
        <v>197</v>
      </c>
      <c r="JE288" s="412" t="s">
        <v>197</v>
      </c>
      <c r="JF288" s="49" t="s">
        <v>87</v>
      </c>
      <c r="JG288" s="49" t="s">
        <v>87</v>
      </c>
      <c r="JH288" s="49" t="s">
        <v>87</v>
      </c>
      <c r="JI288" s="49" t="s">
        <v>87</v>
      </c>
      <c r="JJ288" s="49">
        <v>32.700000000000003</v>
      </c>
      <c r="JK288" s="49">
        <v>22.4</v>
      </c>
      <c r="JL288" s="49">
        <v>98.9</v>
      </c>
      <c r="JM288" s="49">
        <v>25.8</v>
      </c>
      <c r="JN288" s="49">
        <v>30.2</v>
      </c>
      <c r="JO288" s="49" t="s">
        <v>87</v>
      </c>
    </row>
    <row r="289" spans="1:275">
      <c r="A289" s="45"/>
      <c r="B289" s="46" t="s">
        <v>2005</v>
      </c>
      <c r="C289" s="300" t="s">
        <v>1495</v>
      </c>
      <c r="D289" s="46" t="s">
        <v>138</v>
      </c>
      <c r="E289" s="300" t="s">
        <v>37</v>
      </c>
      <c r="F289" s="47" t="s">
        <v>197</v>
      </c>
      <c r="G289" s="47" t="s">
        <v>197</v>
      </c>
      <c r="H289" s="411">
        <v>71.099999999999994</v>
      </c>
      <c r="I289" s="411">
        <v>79.7</v>
      </c>
      <c r="J289" s="411">
        <v>83.1</v>
      </c>
      <c r="K289" s="412" t="s">
        <v>197</v>
      </c>
      <c r="L289" s="412" t="s">
        <v>197</v>
      </c>
      <c r="M289" s="412" t="s">
        <v>197</v>
      </c>
      <c r="N289" s="412" t="s">
        <v>197</v>
      </c>
      <c r="O289" s="412" t="s">
        <v>197</v>
      </c>
      <c r="P289" s="412" t="s">
        <v>197</v>
      </c>
      <c r="Q289" s="412" t="s">
        <v>197</v>
      </c>
      <c r="R289" s="412" t="s">
        <v>197</v>
      </c>
      <c r="S289" s="412" t="s">
        <v>197</v>
      </c>
      <c r="T289" s="412" t="s">
        <v>197</v>
      </c>
      <c r="U289" s="412" t="s">
        <v>197</v>
      </c>
      <c r="V289" s="412" t="s">
        <v>197</v>
      </c>
      <c r="W289" s="412" t="s">
        <v>197</v>
      </c>
      <c r="X289" s="412" t="s">
        <v>197</v>
      </c>
      <c r="Y289" s="412" t="s">
        <v>197</v>
      </c>
      <c r="Z289" s="412" t="s">
        <v>197</v>
      </c>
      <c r="AA289" s="412" t="s">
        <v>197</v>
      </c>
      <c r="AB289" s="412" t="s">
        <v>197</v>
      </c>
      <c r="AC289" s="412" t="s">
        <v>197</v>
      </c>
      <c r="AD289" s="412" t="s">
        <v>197</v>
      </c>
      <c r="AE289" s="412" t="s">
        <v>197</v>
      </c>
      <c r="AF289" s="412" t="s">
        <v>197</v>
      </c>
      <c r="AG289" s="412" t="s">
        <v>197</v>
      </c>
      <c r="AH289" s="412" t="s">
        <v>197</v>
      </c>
      <c r="AI289" s="412" t="s">
        <v>197</v>
      </c>
      <c r="AJ289" s="412" t="s">
        <v>197</v>
      </c>
      <c r="AK289" s="412" t="s">
        <v>197</v>
      </c>
      <c r="AL289" s="412" t="s">
        <v>197</v>
      </c>
      <c r="AM289" s="412" t="s">
        <v>197</v>
      </c>
      <c r="AN289" s="412" t="s">
        <v>197</v>
      </c>
      <c r="AO289" s="412" t="s">
        <v>197</v>
      </c>
      <c r="AP289" s="412" t="s">
        <v>197</v>
      </c>
      <c r="AQ289" s="412" t="s">
        <v>197</v>
      </c>
      <c r="AR289" s="412" t="s">
        <v>197</v>
      </c>
      <c r="AS289" s="412" t="s">
        <v>197</v>
      </c>
      <c r="AT289" s="412" t="s">
        <v>197</v>
      </c>
      <c r="AU289" s="412" t="s">
        <v>197</v>
      </c>
      <c r="AV289" s="412" t="s">
        <v>197</v>
      </c>
      <c r="AW289" s="412" t="s">
        <v>197</v>
      </c>
      <c r="AX289" s="412" t="s">
        <v>197</v>
      </c>
      <c r="AY289" s="412" t="s">
        <v>197</v>
      </c>
      <c r="AZ289" s="411">
        <v>41.1</v>
      </c>
      <c r="BA289" s="411">
        <v>37.799999999999997</v>
      </c>
      <c r="BB289" s="411">
        <v>38</v>
      </c>
      <c r="BC289" s="411">
        <v>53.6</v>
      </c>
      <c r="BD289" s="411">
        <v>35.200000000000003</v>
      </c>
      <c r="BE289" s="411">
        <v>39.4</v>
      </c>
      <c r="BF289" s="411">
        <v>67.599999999999994</v>
      </c>
      <c r="BG289" s="411">
        <v>43</v>
      </c>
      <c r="BH289" s="411">
        <v>44.8</v>
      </c>
      <c r="BI289" s="412" t="s">
        <v>197</v>
      </c>
      <c r="BJ289" s="412" t="s">
        <v>197</v>
      </c>
      <c r="BK289" s="412" t="s">
        <v>197</v>
      </c>
      <c r="BL289" s="412" t="s">
        <v>197</v>
      </c>
      <c r="BM289" s="412" t="s">
        <v>197</v>
      </c>
      <c r="BN289" s="412" t="s">
        <v>197</v>
      </c>
      <c r="BO289" s="412" t="s">
        <v>197</v>
      </c>
      <c r="BP289" s="412" t="s">
        <v>197</v>
      </c>
      <c r="BQ289" s="412" t="s">
        <v>197</v>
      </c>
      <c r="BR289" s="412" t="s">
        <v>197</v>
      </c>
      <c r="BS289" s="412" t="s">
        <v>197</v>
      </c>
      <c r="BT289" s="412" t="s">
        <v>197</v>
      </c>
      <c r="BU289" s="412" t="s">
        <v>197</v>
      </c>
      <c r="BV289" s="412" t="s">
        <v>197</v>
      </c>
      <c r="BW289" s="412" t="s">
        <v>197</v>
      </c>
      <c r="BX289" s="412" t="s">
        <v>197</v>
      </c>
      <c r="BY289" s="412" t="s">
        <v>197</v>
      </c>
      <c r="BZ289" s="412" t="s">
        <v>197</v>
      </c>
      <c r="CA289" s="412" t="s">
        <v>197</v>
      </c>
      <c r="CB289" s="412" t="s">
        <v>197</v>
      </c>
      <c r="CC289" s="412" t="s">
        <v>197</v>
      </c>
      <c r="CD289" s="412" t="s">
        <v>197</v>
      </c>
      <c r="CE289" s="412" t="s">
        <v>197</v>
      </c>
      <c r="CF289" s="412" t="s">
        <v>197</v>
      </c>
      <c r="CG289" s="412" t="s">
        <v>197</v>
      </c>
      <c r="CH289" s="412" t="s">
        <v>197</v>
      </c>
      <c r="CI289" s="412" t="s">
        <v>197</v>
      </c>
      <c r="CJ289" s="412" t="s">
        <v>197</v>
      </c>
      <c r="CK289" s="412" t="s">
        <v>197</v>
      </c>
      <c r="CL289" s="412" t="s">
        <v>197</v>
      </c>
      <c r="CM289" s="412" t="s">
        <v>197</v>
      </c>
      <c r="CN289" s="412" t="s">
        <v>197</v>
      </c>
      <c r="CO289" s="412" t="s">
        <v>197</v>
      </c>
      <c r="CP289" s="412" t="s">
        <v>197</v>
      </c>
      <c r="CQ289" s="412" t="s">
        <v>197</v>
      </c>
      <c r="CR289" s="412" t="s">
        <v>197</v>
      </c>
      <c r="CS289" s="412" t="s">
        <v>197</v>
      </c>
      <c r="CT289" s="412" t="s">
        <v>197</v>
      </c>
      <c r="CU289" s="412" t="s">
        <v>197</v>
      </c>
      <c r="CV289" s="412" t="s">
        <v>197</v>
      </c>
      <c r="CW289" s="412" t="s">
        <v>197</v>
      </c>
      <c r="CX289" s="412" t="s">
        <v>197</v>
      </c>
      <c r="CY289" s="412" t="s">
        <v>197</v>
      </c>
      <c r="CZ289" s="412" t="s">
        <v>197</v>
      </c>
      <c r="DA289" s="412" t="s">
        <v>197</v>
      </c>
      <c r="DB289" s="412" t="s">
        <v>197</v>
      </c>
      <c r="DC289" s="412" t="s">
        <v>197</v>
      </c>
      <c r="DD289" s="412" t="s">
        <v>197</v>
      </c>
      <c r="DE289" s="412" t="s">
        <v>197</v>
      </c>
      <c r="DF289" s="412" t="s">
        <v>197</v>
      </c>
      <c r="DG289" s="412" t="s">
        <v>197</v>
      </c>
      <c r="DH289" s="412" t="s">
        <v>197</v>
      </c>
      <c r="DI289" s="412" t="s">
        <v>197</v>
      </c>
      <c r="DJ289" s="412" t="s">
        <v>197</v>
      </c>
      <c r="DK289" s="412" t="s">
        <v>197</v>
      </c>
      <c r="DL289" s="412" t="s">
        <v>197</v>
      </c>
      <c r="DM289" s="412" t="s">
        <v>197</v>
      </c>
      <c r="DN289" s="412" t="s">
        <v>197</v>
      </c>
      <c r="DO289" s="412" t="s">
        <v>197</v>
      </c>
      <c r="DP289" s="412" t="s">
        <v>197</v>
      </c>
      <c r="DQ289" s="412" t="s">
        <v>197</v>
      </c>
      <c r="DR289" s="412" t="s">
        <v>197</v>
      </c>
      <c r="DS289" s="412" t="s">
        <v>197</v>
      </c>
      <c r="DT289" s="412" t="s">
        <v>197</v>
      </c>
      <c r="DU289" s="412" t="s">
        <v>197</v>
      </c>
      <c r="DV289" s="412" t="s">
        <v>197</v>
      </c>
      <c r="DW289" s="412" t="s">
        <v>197</v>
      </c>
      <c r="DX289" s="412" t="s">
        <v>197</v>
      </c>
      <c r="DY289" s="412" t="s">
        <v>197</v>
      </c>
      <c r="DZ289" s="412" t="s">
        <v>197</v>
      </c>
      <c r="EA289" s="412" t="s">
        <v>197</v>
      </c>
      <c r="EB289" s="412" t="s">
        <v>197</v>
      </c>
      <c r="EC289" s="412" t="s">
        <v>197</v>
      </c>
      <c r="ED289" s="412" t="s">
        <v>197</v>
      </c>
      <c r="EE289" s="412" t="s">
        <v>197</v>
      </c>
      <c r="EF289" s="412" t="s">
        <v>197</v>
      </c>
      <c r="EG289" s="412" t="s">
        <v>197</v>
      </c>
      <c r="EH289" s="412" t="s">
        <v>197</v>
      </c>
      <c r="EI289" s="412" t="s">
        <v>197</v>
      </c>
      <c r="EJ289" s="412" t="s">
        <v>197</v>
      </c>
      <c r="EK289" s="412" t="s">
        <v>197</v>
      </c>
      <c r="EL289" s="412" t="s">
        <v>197</v>
      </c>
      <c r="EM289" s="412" t="s">
        <v>197</v>
      </c>
      <c r="EN289" s="412" t="s">
        <v>197</v>
      </c>
      <c r="EO289" s="412" t="s">
        <v>197</v>
      </c>
      <c r="EP289" s="412" t="s">
        <v>197</v>
      </c>
      <c r="EQ289" s="412" t="s">
        <v>197</v>
      </c>
      <c r="ER289" s="412" t="s">
        <v>197</v>
      </c>
      <c r="ES289" s="412" t="s">
        <v>197</v>
      </c>
      <c r="ET289" s="412" t="s">
        <v>197</v>
      </c>
      <c r="EU289" s="412" t="s">
        <v>197</v>
      </c>
      <c r="EV289" s="411">
        <v>46.9</v>
      </c>
      <c r="EW289" s="411">
        <v>45.1</v>
      </c>
      <c r="EX289" s="411">
        <v>45.7</v>
      </c>
      <c r="EY289" s="412" t="s">
        <v>197</v>
      </c>
      <c r="EZ289" s="412" t="s">
        <v>197</v>
      </c>
      <c r="FA289" s="412" t="s">
        <v>197</v>
      </c>
      <c r="FB289" s="412" t="s">
        <v>197</v>
      </c>
      <c r="FC289" s="412" t="s">
        <v>197</v>
      </c>
      <c r="FD289" s="412" t="s">
        <v>197</v>
      </c>
      <c r="FE289" s="412" t="s">
        <v>197</v>
      </c>
      <c r="FF289" s="412" t="s">
        <v>197</v>
      </c>
      <c r="FG289" s="412" t="s">
        <v>197</v>
      </c>
      <c r="FH289" s="412" t="s">
        <v>197</v>
      </c>
      <c r="FI289" s="412" t="s">
        <v>197</v>
      </c>
      <c r="FJ289" s="412" t="s">
        <v>197</v>
      </c>
      <c r="FK289" s="412" t="s">
        <v>197</v>
      </c>
      <c r="FL289" s="412" t="s">
        <v>197</v>
      </c>
      <c r="FM289" s="411">
        <v>43.6</v>
      </c>
      <c r="FN289" s="411">
        <v>38.200000000000003</v>
      </c>
      <c r="FO289" s="411">
        <v>41.3</v>
      </c>
      <c r="FP289" s="412" t="s">
        <v>197</v>
      </c>
      <c r="FQ289" s="412" t="s">
        <v>197</v>
      </c>
      <c r="FR289" s="412" t="s">
        <v>197</v>
      </c>
      <c r="FS289" s="411">
        <v>48.3</v>
      </c>
      <c r="FT289" s="411">
        <v>26.1</v>
      </c>
      <c r="FU289" s="411">
        <v>40</v>
      </c>
      <c r="FV289" s="412" t="s">
        <v>197</v>
      </c>
      <c r="FW289" s="412" t="s">
        <v>197</v>
      </c>
      <c r="FX289" s="411">
        <v>108.1</v>
      </c>
      <c r="FY289" s="411">
        <v>85.6</v>
      </c>
      <c r="FZ289" s="411">
        <v>85.9</v>
      </c>
      <c r="GA289" s="411">
        <v>53.7</v>
      </c>
      <c r="GB289" s="411">
        <v>43.1</v>
      </c>
      <c r="GC289" s="411">
        <v>45.1</v>
      </c>
      <c r="GD289" s="412" t="s">
        <v>197</v>
      </c>
      <c r="GE289" s="412" t="s">
        <v>197</v>
      </c>
      <c r="GF289" s="412" t="s">
        <v>197</v>
      </c>
      <c r="GG289" s="412" t="s">
        <v>197</v>
      </c>
      <c r="GH289" s="412" t="s">
        <v>197</v>
      </c>
      <c r="GI289" s="412" t="s">
        <v>197</v>
      </c>
      <c r="GJ289" s="412" t="s">
        <v>197</v>
      </c>
      <c r="GK289" s="412" t="s">
        <v>197</v>
      </c>
      <c r="GL289" s="412" t="s">
        <v>197</v>
      </c>
      <c r="GM289" s="412" t="s">
        <v>197</v>
      </c>
      <c r="GN289" s="412" t="s">
        <v>197</v>
      </c>
      <c r="GO289" s="412" t="s">
        <v>197</v>
      </c>
      <c r="GP289" s="412" t="s">
        <v>197</v>
      </c>
      <c r="GQ289" s="412" t="s">
        <v>197</v>
      </c>
      <c r="GR289" s="412" t="s">
        <v>197</v>
      </c>
      <c r="GS289" s="412" t="s">
        <v>197</v>
      </c>
      <c r="GT289" s="412" t="s">
        <v>197</v>
      </c>
      <c r="GU289" s="412" t="s">
        <v>197</v>
      </c>
      <c r="GV289" s="412" t="s">
        <v>197</v>
      </c>
      <c r="GW289" s="412" t="s">
        <v>197</v>
      </c>
      <c r="GX289" s="412" t="s">
        <v>197</v>
      </c>
      <c r="GY289" s="411">
        <v>52.1</v>
      </c>
      <c r="GZ289" s="411">
        <v>59.6</v>
      </c>
      <c r="HA289" s="411">
        <v>55.9</v>
      </c>
      <c r="HB289" s="411">
        <v>62.4</v>
      </c>
      <c r="HC289" s="411">
        <v>57.6</v>
      </c>
      <c r="HD289" s="411">
        <v>59.1</v>
      </c>
      <c r="HE289" s="412" t="s">
        <v>197</v>
      </c>
      <c r="HF289" s="412" t="s">
        <v>197</v>
      </c>
      <c r="HG289" s="412" t="s">
        <v>197</v>
      </c>
      <c r="HH289" s="412" t="s">
        <v>197</v>
      </c>
      <c r="HI289" s="412" t="s">
        <v>197</v>
      </c>
      <c r="HJ289" s="412" t="s">
        <v>197</v>
      </c>
      <c r="HK289" s="412" t="s">
        <v>197</v>
      </c>
      <c r="HL289" s="412" t="s">
        <v>197</v>
      </c>
      <c r="HM289" s="412" t="s">
        <v>197</v>
      </c>
      <c r="HN289" s="412" t="s">
        <v>197</v>
      </c>
      <c r="HO289" s="412" t="s">
        <v>197</v>
      </c>
      <c r="HP289" s="412" t="s">
        <v>197</v>
      </c>
      <c r="HQ289" s="412" t="s">
        <v>197</v>
      </c>
      <c r="HR289" s="412" t="s">
        <v>197</v>
      </c>
      <c r="HS289" s="412" t="s">
        <v>197</v>
      </c>
      <c r="HT289" s="412" t="s">
        <v>197</v>
      </c>
      <c r="HU289" s="411">
        <v>23.3</v>
      </c>
      <c r="HV289" s="411">
        <v>57.1</v>
      </c>
      <c r="HW289" s="411">
        <v>55.1</v>
      </c>
      <c r="HX289" s="412" t="s">
        <v>197</v>
      </c>
      <c r="HY289" s="412" t="s">
        <v>197</v>
      </c>
      <c r="HZ289" s="412" t="s">
        <v>197</v>
      </c>
      <c r="IA289" s="412" t="s">
        <v>197</v>
      </c>
      <c r="IB289" s="412" t="s">
        <v>197</v>
      </c>
      <c r="IC289" s="412" t="s">
        <v>197</v>
      </c>
      <c r="ID289" s="411">
        <v>63.2</v>
      </c>
      <c r="IE289" s="412" t="s">
        <v>197</v>
      </c>
      <c r="IF289" s="412" t="s">
        <v>197</v>
      </c>
      <c r="IG289" s="412" t="s">
        <v>197</v>
      </c>
      <c r="IH289" s="411">
        <v>23.9</v>
      </c>
      <c r="II289" s="412" t="s">
        <v>197</v>
      </c>
      <c r="IJ289" s="412" t="s">
        <v>197</v>
      </c>
      <c r="IK289" s="412" t="s">
        <v>197</v>
      </c>
      <c r="IL289" s="412" t="s">
        <v>197</v>
      </c>
      <c r="IM289" s="412" t="s">
        <v>197</v>
      </c>
      <c r="IN289" s="412" t="s">
        <v>197</v>
      </c>
      <c r="IO289" s="412" t="s">
        <v>197</v>
      </c>
      <c r="IP289" s="412" t="s">
        <v>197</v>
      </c>
      <c r="IQ289" s="412" t="s">
        <v>197</v>
      </c>
      <c r="IR289" s="411">
        <v>37.799999999999997</v>
      </c>
      <c r="IS289" s="411">
        <v>89.8</v>
      </c>
      <c r="IT289" s="411">
        <v>70.400000000000006</v>
      </c>
      <c r="IU289" s="412" t="s">
        <v>197</v>
      </c>
      <c r="IV289" s="412" t="s">
        <v>197</v>
      </c>
      <c r="IW289" s="412" t="s">
        <v>197</v>
      </c>
      <c r="IX289" s="412" t="s">
        <v>197</v>
      </c>
      <c r="IY289" s="412" t="s">
        <v>197</v>
      </c>
      <c r="IZ289" s="412" t="s">
        <v>197</v>
      </c>
      <c r="JA289" s="412" t="s">
        <v>197</v>
      </c>
      <c r="JB289" s="412" t="s">
        <v>197</v>
      </c>
      <c r="JC289" s="412" t="s">
        <v>197</v>
      </c>
      <c r="JD289" s="412" t="s">
        <v>197</v>
      </c>
      <c r="JE289" s="412" t="s">
        <v>197</v>
      </c>
      <c r="JF289" s="49" t="s">
        <v>87</v>
      </c>
      <c r="JG289" s="49" t="s">
        <v>87</v>
      </c>
      <c r="JH289" s="49" t="s">
        <v>87</v>
      </c>
      <c r="JI289" s="49">
        <v>37.200000000000003</v>
      </c>
      <c r="JJ289" s="49">
        <v>21.5</v>
      </c>
      <c r="JK289" s="49">
        <v>17.600000000000001</v>
      </c>
      <c r="JL289" s="49">
        <v>40.6</v>
      </c>
      <c r="JM289" s="49">
        <v>27.6</v>
      </c>
      <c r="JN289" s="49">
        <v>28.1</v>
      </c>
      <c r="JO289" s="49" t="s">
        <v>87</v>
      </c>
    </row>
    <row r="290" spans="1:275">
      <c r="A290" s="45"/>
      <c r="B290" s="46" t="s">
        <v>2006</v>
      </c>
      <c r="C290" s="300" t="s">
        <v>1496</v>
      </c>
      <c r="D290" s="46" t="s">
        <v>138</v>
      </c>
      <c r="E290" s="300" t="s">
        <v>37</v>
      </c>
      <c r="F290" s="47" t="s">
        <v>197</v>
      </c>
      <c r="G290" s="47" t="s">
        <v>197</v>
      </c>
      <c r="H290" s="411">
        <v>122.1</v>
      </c>
      <c r="I290" s="411">
        <v>116.3</v>
      </c>
      <c r="J290" s="411">
        <v>102</v>
      </c>
      <c r="K290" s="411">
        <v>178.2</v>
      </c>
      <c r="L290" s="411">
        <v>107</v>
      </c>
      <c r="M290" s="411">
        <v>27.4</v>
      </c>
      <c r="N290" s="411">
        <v>167.5</v>
      </c>
      <c r="O290" s="411">
        <v>96.6</v>
      </c>
      <c r="P290" s="411">
        <v>48.7</v>
      </c>
      <c r="Q290" s="411">
        <v>339</v>
      </c>
      <c r="R290" s="411">
        <v>49.5</v>
      </c>
      <c r="S290" s="411">
        <v>140.80000000000001</v>
      </c>
      <c r="T290" s="411">
        <v>67.900000000000006</v>
      </c>
      <c r="U290" s="411">
        <v>147.1</v>
      </c>
      <c r="V290" s="411">
        <v>134</v>
      </c>
      <c r="W290" s="411">
        <v>180.9</v>
      </c>
      <c r="X290" s="411">
        <v>123.4</v>
      </c>
      <c r="Y290" s="411">
        <v>149.5</v>
      </c>
      <c r="Z290" s="411">
        <v>177.6</v>
      </c>
      <c r="AA290" s="411">
        <v>60.6</v>
      </c>
      <c r="AB290" s="411">
        <v>100.6</v>
      </c>
      <c r="AC290" s="411">
        <v>18.399999999999999</v>
      </c>
      <c r="AD290" s="411">
        <v>113.4</v>
      </c>
      <c r="AE290" s="411">
        <v>90.5</v>
      </c>
      <c r="AF290" s="411">
        <v>140.80000000000001</v>
      </c>
      <c r="AG290" s="411">
        <v>53.4</v>
      </c>
      <c r="AH290" s="411">
        <v>118.7</v>
      </c>
      <c r="AI290" s="412" t="s">
        <v>197</v>
      </c>
      <c r="AJ290" s="411">
        <v>74.5</v>
      </c>
      <c r="AK290" s="411">
        <v>216.7</v>
      </c>
      <c r="AL290" s="412" t="s">
        <v>197</v>
      </c>
      <c r="AM290" s="412" t="s">
        <v>197</v>
      </c>
      <c r="AN290" s="411">
        <v>30.6</v>
      </c>
      <c r="AO290" s="411">
        <v>166.2</v>
      </c>
      <c r="AP290" s="411">
        <v>164.8</v>
      </c>
      <c r="AQ290" s="411">
        <v>52.6</v>
      </c>
      <c r="AR290" s="411">
        <v>154.80000000000001</v>
      </c>
      <c r="AS290" s="412" t="s">
        <v>197</v>
      </c>
      <c r="AT290" s="411">
        <v>101.1</v>
      </c>
      <c r="AU290" s="412" t="s">
        <v>197</v>
      </c>
      <c r="AV290" s="411">
        <v>119</v>
      </c>
      <c r="AW290" s="411">
        <v>59.4</v>
      </c>
      <c r="AX290" s="411">
        <v>83.4</v>
      </c>
      <c r="AY290" s="411">
        <v>58.7</v>
      </c>
      <c r="AZ290" s="411">
        <v>151.5</v>
      </c>
      <c r="BA290" s="411">
        <v>119.7</v>
      </c>
      <c r="BB290" s="411">
        <v>121.2</v>
      </c>
      <c r="BC290" s="411">
        <v>102.2</v>
      </c>
      <c r="BD290" s="411">
        <v>87.8</v>
      </c>
      <c r="BE290" s="411">
        <v>91.1</v>
      </c>
      <c r="BF290" s="411">
        <v>117</v>
      </c>
      <c r="BG290" s="411">
        <v>103.9</v>
      </c>
      <c r="BH290" s="411">
        <v>104.8</v>
      </c>
      <c r="BI290" s="411">
        <v>189</v>
      </c>
      <c r="BJ290" s="411">
        <v>112.2</v>
      </c>
      <c r="BK290" s="411">
        <v>151.5</v>
      </c>
      <c r="BL290" s="411">
        <v>145.9</v>
      </c>
      <c r="BM290" s="411">
        <v>80.400000000000006</v>
      </c>
      <c r="BN290" s="411">
        <v>98</v>
      </c>
      <c r="BO290" s="412" t="s">
        <v>197</v>
      </c>
      <c r="BP290" s="411">
        <v>93.9</v>
      </c>
      <c r="BQ290" s="411">
        <v>81.2</v>
      </c>
      <c r="BR290" s="411">
        <v>133.19999999999999</v>
      </c>
      <c r="BS290" s="411">
        <v>88.1</v>
      </c>
      <c r="BT290" s="411">
        <v>109</v>
      </c>
      <c r="BU290" s="411">
        <v>143.9</v>
      </c>
      <c r="BV290" s="411">
        <v>80.599999999999994</v>
      </c>
      <c r="BW290" s="411">
        <v>100.8</v>
      </c>
      <c r="BX290" s="411">
        <v>44.1</v>
      </c>
      <c r="BY290" s="411">
        <v>38.1</v>
      </c>
      <c r="BZ290" s="411">
        <v>41.9</v>
      </c>
      <c r="CA290" s="411">
        <v>228.6</v>
      </c>
      <c r="CB290" s="411">
        <v>163.6</v>
      </c>
      <c r="CC290" s="411">
        <v>189.3</v>
      </c>
      <c r="CD290" s="411">
        <v>63.2</v>
      </c>
      <c r="CE290" s="411">
        <v>40.9</v>
      </c>
      <c r="CF290" s="411">
        <v>51.8</v>
      </c>
      <c r="CG290" s="412" t="s">
        <v>197</v>
      </c>
      <c r="CH290" s="412" t="s">
        <v>197</v>
      </c>
      <c r="CI290" s="412" t="s">
        <v>197</v>
      </c>
      <c r="CJ290" s="411">
        <v>186.7</v>
      </c>
      <c r="CK290" s="411">
        <v>98</v>
      </c>
      <c r="CL290" s="411">
        <v>134.80000000000001</v>
      </c>
      <c r="CM290" s="411">
        <v>328.3</v>
      </c>
      <c r="CN290" s="411">
        <v>273.89999999999998</v>
      </c>
      <c r="CO290" s="411">
        <v>297.3</v>
      </c>
      <c r="CP290" s="412" t="s">
        <v>197</v>
      </c>
      <c r="CQ290" s="412" t="s">
        <v>197</v>
      </c>
      <c r="CR290" s="412" t="s">
        <v>197</v>
      </c>
      <c r="CS290" s="412" t="s">
        <v>197</v>
      </c>
      <c r="CT290" s="411">
        <v>169.2</v>
      </c>
      <c r="CU290" s="411">
        <v>84.2</v>
      </c>
      <c r="CV290" s="411">
        <v>120.1</v>
      </c>
      <c r="CW290" s="411">
        <v>144.5</v>
      </c>
      <c r="CX290" s="411">
        <v>91.5</v>
      </c>
      <c r="CY290" s="411">
        <v>114.6</v>
      </c>
      <c r="CZ290" s="411">
        <v>94.7</v>
      </c>
      <c r="DA290" s="411">
        <v>186</v>
      </c>
      <c r="DB290" s="411">
        <v>102.8</v>
      </c>
      <c r="DC290" s="411">
        <v>129.1</v>
      </c>
      <c r="DD290" s="411">
        <v>49.9</v>
      </c>
      <c r="DE290" s="411">
        <v>35.5</v>
      </c>
      <c r="DF290" s="411">
        <v>44.5</v>
      </c>
      <c r="DG290" s="411">
        <v>210.3</v>
      </c>
      <c r="DH290" s="411">
        <v>157.30000000000001</v>
      </c>
      <c r="DI290" s="411">
        <v>175.8</v>
      </c>
      <c r="DJ290" s="411">
        <v>69.7</v>
      </c>
      <c r="DK290" s="411">
        <v>59.2</v>
      </c>
      <c r="DL290" s="411">
        <v>64.099999999999994</v>
      </c>
      <c r="DM290" s="411">
        <v>180.8</v>
      </c>
      <c r="DN290" s="411">
        <v>105.7</v>
      </c>
      <c r="DO290" s="411">
        <v>134</v>
      </c>
      <c r="DP290" s="412" t="s">
        <v>197</v>
      </c>
      <c r="DQ290" s="412" t="s">
        <v>197</v>
      </c>
      <c r="DR290" s="412" t="s">
        <v>197</v>
      </c>
      <c r="DS290" s="411">
        <v>374.5</v>
      </c>
      <c r="DT290" s="411">
        <v>261.10000000000002</v>
      </c>
      <c r="DU290" s="411">
        <v>303.5</v>
      </c>
      <c r="DV290" s="411">
        <v>138.4</v>
      </c>
      <c r="DW290" s="411">
        <v>198.9</v>
      </c>
      <c r="DX290" s="411">
        <v>177.7</v>
      </c>
      <c r="DY290" s="411">
        <v>67.3</v>
      </c>
      <c r="DZ290" s="411">
        <v>88</v>
      </c>
      <c r="EA290" s="411">
        <v>76.3</v>
      </c>
      <c r="EB290" s="411">
        <v>307</v>
      </c>
      <c r="EC290" s="411">
        <v>245.5</v>
      </c>
      <c r="ED290" s="411">
        <v>262.7</v>
      </c>
      <c r="EE290" s="411">
        <v>102.5</v>
      </c>
      <c r="EF290" s="411">
        <v>615</v>
      </c>
      <c r="EG290" s="411">
        <v>287.89999999999998</v>
      </c>
      <c r="EH290" s="411">
        <v>426.9</v>
      </c>
      <c r="EI290" s="411">
        <v>219.2</v>
      </c>
      <c r="EJ290" s="411">
        <v>72.2</v>
      </c>
      <c r="EK290" s="411">
        <v>124.2</v>
      </c>
      <c r="EL290" s="412" t="s">
        <v>197</v>
      </c>
      <c r="EM290" s="411">
        <v>258</v>
      </c>
      <c r="EN290" s="411">
        <v>130.30000000000001</v>
      </c>
      <c r="EO290" s="411">
        <v>194.7</v>
      </c>
      <c r="EP290" s="412" t="s">
        <v>197</v>
      </c>
      <c r="EQ290" s="412" t="s">
        <v>197</v>
      </c>
      <c r="ER290" s="412" t="s">
        <v>197</v>
      </c>
      <c r="ES290" s="411">
        <v>168.9</v>
      </c>
      <c r="ET290" s="411">
        <v>242.3</v>
      </c>
      <c r="EU290" s="411">
        <v>119</v>
      </c>
      <c r="EV290" s="411">
        <v>126.8</v>
      </c>
      <c r="EW290" s="411">
        <v>102.3</v>
      </c>
      <c r="EX290" s="411">
        <v>110</v>
      </c>
      <c r="EY290" s="411">
        <v>133.5</v>
      </c>
      <c r="EZ290" s="411">
        <v>158.30000000000001</v>
      </c>
      <c r="FA290" s="411">
        <v>113.7</v>
      </c>
      <c r="FB290" s="411">
        <v>131.1</v>
      </c>
      <c r="FC290" s="411">
        <v>31.5</v>
      </c>
      <c r="FD290" s="411">
        <v>156</v>
      </c>
      <c r="FE290" s="411">
        <v>127.5</v>
      </c>
      <c r="FF290" s="411">
        <v>139.6</v>
      </c>
      <c r="FG290" s="411">
        <v>194.2</v>
      </c>
      <c r="FH290" s="411">
        <v>123.6</v>
      </c>
      <c r="FI290" s="411">
        <v>173.5</v>
      </c>
      <c r="FJ290" s="411">
        <v>73.400000000000006</v>
      </c>
      <c r="FK290" s="411">
        <v>101.9</v>
      </c>
      <c r="FL290" s="411">
        <v>89.3</v>
      </c>
      <c r="FM290" s="411">
        <v>127.1</v>
      </c>
      <c r="FN290" s="411">
        <v>105.3</v>
      </c>
      <c r="FO290" s="411">
        <v>117.9</v>
      </c>
      <c r="FP290" s="411">
        <v>119.5</v>
      </c>
      <c r="FQ290" s="411">
        <v>89.7</v>
      </c>
      <c r="FR290" s="411">
        <v>100</v>
      </c>
      <c r="FS290" s="411">
        <v>134</v>
      </c>
      <c r="FT290" s="411">
        <v>121.9</v>
      </c>
      <c r="FU290" s="411">
        <v>129.5</v>
      </c>
      <c r="FV290" s="411">
        <v>135.9</v>
      </c>
      <c r="FW290" s="411">
        <v>116.6</v>
      </c>
      <c r="FX290" s="411">
        <v>127.7</v>
      </c>
      <c r="FY290" s="411">
        <v>109.7</v>
      </c>
      <c r="FZ290" s="411">
        <v>109.9</v>
      </c>
      <c r="GA290" s="411">
        <v>144.5</v>
      </c>
      <c r="GB290" s="411">
        <v>115.5</v>
      </c>
      <c r="GC290" s="411">
        <v>121</v>
      </c>
      <c r="GD290" s="411">
        <v>83.8</v>
      </c>
      <c r="GE290" s="411">
        <v>33.6</v>
      </c>
      <c r="GF290" s="411">
        <v>66.599999999999994</v>
      </c>
      <c r="GG290" s="411">
        <v>76.8</v>
      </c>
      <c r="GH290" s="411">
        <v>66.7</v>
      </c>
      <c r="GI290" s="411">
        <v>66.8</v>
      </c>
      <c r="GJ290" s="411">
        <v>157.5</v>
      </c>
      <c r="GK290" s="411">
        <v>67.5</v>
      </c>
      <c r="GL290" s="411">
        <v>101.5</v>
      </c>
      <c r="GM290" s="411">
        <v>149.80000000000001</v>
      </c>
      <c r="GN290" s="411">
        <v>75.099999999999994</v>
      </c>
      <c r="GO290" s="411">
        <v>102.1</v>
      </c>
      <c r="GP290" s="411">
        <v>126.9</v>
      </c>
      <c r="GQ290" s="411">
        <v>127</v>
      </c>
      <c r="GR290" s="411">
        <v>127</v>
      </c>
      <c r="GS290" s="411">
        <v>11.7</v>
      </c>
      <c r="GT290" s="411">
        <v>61.1</v>
      </c>
      <c r="GU290" s="411">
        <v>51.1</v>
      </c>
      <c r="GV290" s="411">
        <v>109</v>
      </c>
      <c r="GW290" s="411">
        <v>134.80000000000001</v>
      </c>
      <c r="GX290" s="411">
        <v>124.2</v>
      </c>
      <c r="GY290" s="411">
        <v>134.69999999999999</v>
      </c>
      <c r="GZ290" s="411">
        <v>105.8</v>
      </c>
      <c r="HA290" s="411">
        <v>120</v>
      </c>
      <c r="HB290" s="411">
        <v>125.4</v>
      </c>
      <c r="HC290" s="411">
        <v>91.9</v>
      </c>
      <c r="HD290" s="411">
        <v>102.1</v>
      </c>
      <c r="HE290" s="411">
        <v>6.5</v>
      </c>
      <c r="HF290" s="411">
        <v>42.7</v>
      </c>
      <c r="HG290" s="411">
        <v>40.700000000000003</v>
      </c>
      <c r="HH290" s="411">
        <v>23.9</v>
      </c>
      <c r="HI290" s="411">
        <v>200.1</v>
      </c>
      <c r="HJ290" s="411">
        <v>157.19999999999999</v>
      </c>
      <c r="HK290" s="411">
        <v>178</v>
      </c>
      <c r="HL290" s="411">
        <v>198.8</v>
      </c>
      <c r="HM290" s="411">
        <v>118.8</v>
      </c>
      <c r="HN290" s="411">
        <v>141.5</v>
      </c>
      <c r="HO290" s="411">
        <v>92.8</v>
      </c>
      <c r="HP290" s="411">
        <v>81.599999999999994</v>
      </c>
      <c r="HQ290" s="411">
        <v>87.3</v>
      </c>
      <c r="HR290" s="411">
        <v>65.7</v>
      </c>
      <c r="HS290" s="411">
        <v>64.5</v>
      </c>
      <c r="HT290" s="411">
        <v>64.900000000000006</v>
      </c>
      <c r="HU290" s="411">
        <v>91.4</v>
      </c>
      <c r="HV290" s="411">
        <v>106.1</v>
      </c>
      <c r="HW290" s="411">
        <v>105.3</v>
      </c>
      <c r="HX290" s="411">
        <v>114.7</v>
      </c>
      <c r="HY290" s="412" t="s">
        <v>197</v>
      </c>
      <c r="HZ290" s="411">
        <v>137.80000000000001</v>
      </c>
      <c r="IA290" s="411">
        <v>20.8</v>
      </c>
      <c r="IB290" s="411">
        <v>114.3</v>
      </c>
      <c r="IC290" s="411">
        <v>64</v>
      </c>
      <c r="ID290" s="411">
        <v>66.8</v>
      </c>
      <c r="IE290" s="411">
        <v>134</v>
      </c>
      <c r="IF290" s="412" t="s">
        <v>197</v>
      </c>
      <c r="IG290" s="412" t="s">
        <v>197</v>
      </c>
      <c r="IH290" s="411">
        <v>62.9</v>
      </c>
      <c r="II290" s="412" t="s">
        <v>197</v>
      </c>
      <c r="IJ290" s="412" t="s">
        <v>197</v>
      </c>
      <c r="IK290" s="412" t="s">
        <v>197</v>
      </c>
      <c r="IL290" s="412" t="s">
        <v>197</v>
      </c>
      <c r="IM290" s="411">
        <v>77</v>
      </c>
      <c r="IN290" s="412" t="s">
        <v>197</v>
      </c>
      <c r="IO290" s="412" t="s">
        <v>197</v>
      </c>
      <c r="IP290" s="411">
        <v>101.8</v>
      </c>
      <c r="IQ290" s="411">
        <v>64</v>
      </c>
      <c r="IR290" s="411">
        <v>93</v>
      </c>
      <c r="IS290" s="411">
        <v>81.3</v>
      </c>
      <c r="IT290" s="411">
        <v>85.7</v>
      </c>
      <c r="IU290" s="411">
        <v>138.30000000000001</v>
      </c>
      <c r="IV290" s="411">
        <v>23</v>
      </c>
      <c r="IW290" s="411">
        <v>47.1</v>
      </c>
      <c r="IX290" s="411">
        <v>190.8</v>
      </c>
      <c r="IY290" s="411">
        <v>123</v>
      </c>
      <c r="IZ290" s="411">
        <v>106.6</v>
      </c>
      <c r="JA290" s="411">
        <v>97.6</v>
      </c>
      <c r="JB290" s="411">
        <v>117.5</v>
      </c>
      <c r="JC290" s="411">
        <v>217.4</v>
      </c>
      <c r="JD290" s="411">
        <v>110.1</v>
      </c>
      <c r="JE290" s="411">
        <v>134.80000000000001</v>
      </c>
      <c r="JF290" s="48">
        <v>167.9</v>
      </c>
      <c r="JG290" s="48">
        <v>26.6</v>
      </c>
      <c r="JH290" s="48">
        <v>132.5</v>
      </c>
      <c r="JI290" s="48">
        <v>128.9</v>
      </c>
      <c r="JJ290" s="48">
        <v>66.7</v>
      </c>
      <c r="JK290" s="48">
        <v>42</v>
      </c>
      <c r="JL290" s="48">
        <v>91.4</v>
      </c>
      <c r="JM290" s="48">
        <v>58.3</v>
      </c>
      <c r="JN290" s="48">
        <v>63.2</v>
      </c>
      <c r="JO290" s="48">
        <v>44.7</v>
      </c>
    </row>
    <row r="291" spans="1:275">
      <c r="A291" s="45"/>
      <c r="B291" s="46" t="s">
        <v>2007</v>
      </c>
      <c r="C291" s="300" t="s">
        <v>1497</v>
      </c>
      <c r="D291" s="46" t="s">
        <v>138</v>
      </c>
      <c r="E291" s="300" t="s">
        <v>37</v>
      </c>
      <c r="F291" s="47" t="s">
        <v>197</v>
      </c>
      <c r="G291" s="47" t="s">
        <v>197</v>
      </c>
      <c r="H291" s="411">
        <v>121.6</v>
      </c>
      <c r="I291" s="411">
        <v>110.4</v>
      </c>
      <c r="J291" s="411">
        <v>76.7</v>
      </c>
      <c r="K291" s="412" t="s">
        <v>197</v>
      </c>
      <c r="L291" s="412" t="s">
        <v>197</v>
      </c>
      <c r="M291" s="412" t="s">
        <v>197</v>
      </c>
      <c r="N291" s="412" t="s">
        <v>197</v>
      </c>
      <c r="O291" s="412" t="s">
        <v>197</v>
      </c>
      <c r="P291" s="412" t="s">
        <v>197</v>
      </c>
      <c r="Q291" s="412" t="s">
        <v>197</v>
      </c>
      <c r="R291" s="412" t="s">
        <v>197</v>
      </c>
      <c r="S291" s="412" t="s">
        <v>197</v>
      </c>
      <c r="T291" s="412" t="s">
        <v>197</v>
      </c>
      <c r="U291" s="412" t="s">
        <v>197</v>
      </c>
      <c r="V291" s="412" t="s">
        <v>197</v>
      </c>
      <c r="W291" s="412" t="s">
        <v>197</v>
      </c>
      <c r="X291" s="412" t="s">
        <v>197</v>
      </c>
      <c r="Y291" s="412" t="s">
        <v>197</v>
      </c>
      <c r="Z291" s="412" t="s">
        <v>197</v>
      </c>
      <c r="AA291" s="412" t="s">
        <v>197</v>
      </c>
      <c r="AB291" s="412" t="s">
        <v>197</v>
      </c>
      <c r="AC291" s="412" t="s">
        <v>197</v>
      </c>
      <c r="AD291" s="412" t="s">
        <v>197</v>
      </c>
      <c r="AE291" s="411">
        <v>7.6</v>
      </c>
      <c r="AF291" s="412" t="s">
        <v>197</v>
      </c>
      <c r="AG291" s="412" t="s">
        <v>197</v>
      </c>
      <c r="AH291" s="412" t="s">
        <v>197</v>
      </c>
      <c r="AI291" s="412" t="s">
        <v>197</v>
      </c>
      <c r="AJ291" s="412" t="s">
        <v>197</v>
      </c>
      <c r="AK291" s="412" t="s">
        <v>197</v>
      </c>
      <c r="AL291" s="412" t="s">
        <v>197</v>
      </c>
      <c r="AM291" s="412" t="s">
        <v>197</v>
      </c>
      <c r="AN291" s="412" t="s">
        <v>197</v>
      </c>
      <c r="AO291" s="412" t="s">
        <v>197</v>
      </c>
      <c r="AP291" s="412" t="s">
        <v>197</v>
      </c>
      <c r="AQ291" s="412" t="s">
        <v>197</v>
      </c>
      <c r="AR291" s="412" t="s">
        <v>197</v>
      </c>
      <c r="AS291" s="412" t="s">
        <v>197</v>
      </c>
      <c r="AT291" s="412" t="s">
        <v>197</v>
      </c>
      <c r="AU291" s="412" t="s">
        <v>197</v>
      </c>
      <c r="AV291" s="412" t="s">
        <v>197</v>
      </c>
      <c r="AW291" s="412" t="s">
        <v>197</v>
      </c>
      <c r="AX291" s="412" t="s">
        <v>197</v>
      </c>
      <c r="AY291" s="412" t="s">
        <v>197</v>
      </c>
      <c r="AZ291" s="411">
        <v>57</v>
      </c>
      <c r="BA291" s="411">
        <v>55.7</v>
      </c>
      <c r="BB291" s="411">
        <v>55.7</v>
      </c>
      <c r="BC291" s="411">
        <v>66.7</v>
      </c>
      <c r="BD291" s="411">
        <v>34.4</v>
      </c>
      <c r="BE291" s="411">
        <v>41.7</v>
      </c>
      <c r="BF291" s="411">
        <v>34.6</v>
      </c>
      <c r="BG291" s="411">
        <v>19</v>
      </c>
      <c r="BH291" s="411">
        <v>20.100000000000001</v>
      </c>
      <c r="BI291" s="412" t="s">
        <v>197</v>
      </c>
      <c r="BJ291" s="412" t="s">
        <v>197</v>
      </c>
      <c r="BK291" s="412" t="s">
        <v>197</v>
      </c>
      <c r="BL291" s="412" t="s">
        <v>197</v>
      </c>
      <c r="BM291" s="412" t="s">
        <v>197</v>
      </c>
      <c r="BN291" s="412" t="s">
        <v>197</v>
      </c>
      <c r="BO291" s="412" t="s">
        <v>197</v>
      </c>
      <c r="BP291" s="412" t="s">
        <v>197</v>
      </c>
      <c r="BQ291" s="412" t="s">
        <v>197</v>
      </c>
      <c r="BR291" s="412" t="s">
        <v>197</v>
      </c>
      <c r="BS291" s="412" t="s">
        <v>197</v>
      </c>
      <c r="BT291" s="412" t="s">
        <v>197</v>
      </c>
      <c r="BU291" s="412" t="s">
        <v>197</v>
      </c>
      <c r="BV291" s="412" t="s">
        <v>197</v>
      </c>
      <c r="BW291" s="412" t="s">
        <v>197</v>
      </c>
      <c r="BX291" s="412" t="s">
        <v>197</v>
      </c>
      <c r="BY291" s="412" t="s">
        <v>197</v>
      </c>
      <c r="BZ291" s="412" t="s">
        <v>197</v>
      </c>
      <c r="CA291" s="412" t="s">
        <v>197</v>
      </c>
      <c r="CB291" s="412" t="s">
        <v>197</v>
      </c>
      <c r="CC291" s="412" t="s">
        <v>197</v>
      </c>
      <c r="CD291" s="412" t="s">
        <v>197</v>
      </c>
      <c r="CE291" s="412" t="s">
        <v>197</v>
      </c>
      <c r="CF291" s="412" t="s">
        <v>197</v>
      </c>
      <c r="CG291" s="412" t="s">
        <v>197</v>
      </c>
      <c r="CH291" s="412" t="s">
        <v>197</v>
      </c>
      <c r="CI291" s="412" t="s">
        <v>197</v>
      </c>
      <c r="CJ291" s="412" t="s">
        <v>197</v>
      </c>
      <c r="CK291" s="412" t="s">
        <v>197</v>
      </c>
      <c r="CL291" s="412" t="s">
        <v>197</v>
      </c>
      <c r="CM291" s="412" t="s">
        <v>197</v>
      </c>
      <c r="CN291" s="412" t="s">
        <v>197</v>
      </c>
      <c r="CO291" s="412" t="s">
        <v>197</v>
      </c>
      <c r="CP291" s="412" t="s">
        <v>197</v>
      </c>
      <c r="CQ291" s="412" t="s">
        <v>197</v>
      </c>
      <c r="CR291" s="412" t="s">
        <v>197</v>
      </c>
      <c r="CS291" s="412" t="s">
        <v>197</v>
      </c>
      <c r="CT291" s="412" t="s">
        <v>197</v>
      </c>
      <c r="CU291" s="412" t="s">
        <v>197</v>
      </c>
      <c r="CV291" s="412" t="s">
        <v>197</v>
      </c>
      <c r="CW291" s="412" t="s">
        <v>197</v>
      </c>
      <c r="CX291" s="412" t="s">
        <v>197</v>
      </c>
      <c r="CY291" s="412" t="s">
        <v>197</v>
      </c>
      <c r="CZ291" s="412" t="s">
        <v>197</v>
      </c>
      <c r="DA291" s="412" t="s">
        <v>197</v>
      </c>
      <c r="DB291" s="412" t="s">
        <v>197</v>
      </c>
      <c r="DC291" s="412" t="s">
        <v>197</v>
      </c>
      <c r="DD291" s="412" t="s">
        <v>197</v>
      </c>
      <c r="DE291" s="412" t="s">
        <v>197</v>
      </c>
      <c r="DF291" s="412" t="s">
        <v>197</v>
      </c>
      <c r="DG291" s="412" t="s">
        <v>197</v>
      </c>
      <c r="DH291" s="412" t="s">
        <v>197</v>
      </c>
      <c r="DI291" s="412" t="s">
        <v>197</v>
      </c>
      <c r="DJ291" s="412" t="s">
        <v>197</v>
      </c>
      <c r="DK291" s="412" t="s">
        <v>197</v>
      </c>
      <c r="DL291" s="412" t="s">
        <v>197</v>
      </c>
      <c r="DM291" s="412" t="s">
        <v>197</v>
      </c>
      <c r="DN291" s="412" t="s">
        <v>197</v>
      </c>
      <c r="DO291" s="412" t="s">
        <v>197</v>
      </c>
      <c r="DP291" s="412" t="s">
        <v>197</v>
      </c>
      <c r="DQ291" s="412" t="s">
        <v>197</v>
      </c>
      <c r="DR291" s="412" t="s">
        <v>197</v>
      </c>
      <c r="DS291" s="412" t="s">
        <v>197</v>
      </c>
      <c r="DT291" s="412" t="s">
        <v>197</v>
      </c>
      <c r="DU291" s="412" t="s">
        <v>197</v>
      </c>
      <c r="DV291" s="412" t="s">
        <v>197</v>
      </c>
      <c r="DW291" s="412" t="s">
        <v>197</v>
      </c>
      <c r="DX291" s="412" t="s">
        <v>197</v>
      </c>
      <c r="DY291" s="412" t="s">
        <v>197</v>
      </c>
      <c r="DZ291" s="412" t="s">
        <v>197</v>
      </c>
      <c r="EA291" s="412" t="s">
        <v>197</v>
      </c>
      <c r="EB291" s="412" t="s">
        <v>197</v>
      </c>
      <c r="EC291" s="412" t="s">
        <v>197</v>
      </c>
      <c r="ED291" s="412" t="s">
        <v>197</v>
      </c>
      <c r="EE291" s="412" t="s">
        <v>197</v>
      </c>
      <c r="EF291" s="412" t="s">
        <v>197</v>
      </c>
      <c r="EG291" s="412" t="s">
        <v>197</v>
      </c>
      <c r="EH291" s="412" t="s">
        <v>197</v>
      </c>
      <c r="EI291" s="412" t="s">
        <v>197</v>
      </c>
      <c r="EJ291" s="412" t="s">
        <v>197</v>
      </c>
      <c r="EK291" s="412" t="s">
        <v>197</v>
      </c>
      <c r="EL291" s="412" t="s">
        <v>197</v>
      </c>
      <c r="EM291" s="412" t="s">
        <v>197</v>
      </c>
      <c r="EN291" s="412" t="s">
        <v>197</v>
      </c>
      <c r="EO291" s="412" t="s">
        <v>197</v>
      </c>
      <c r="EP291" s="412" t="s">
        <v>197</v>
      </c>
      <c r="EQ291" s="412" t="s">
        <v>197</v>
      </c>
      <c r="ER291" s="412" t="s">
        <v>197</v>
      </c>
      <c r="ES291" s="412" t="s">
        <v>197</v>
      </c>
      <c r="ET291" s="411">
        <v>61.9</v>
      </c>
      <c r="EU291" s="412" t="s">
        <v>197</v>
      </c>
      <c r="EV291" s="411">
        <v>36.4</v>
      </c>
      <c r="EW291" s="411">
        <v>45.3</v>
      </c>
      <c r="EX291" s="411">
        <v>42.5</v>
      </c>
      <c r="EY291" s="412" t="s">
        <v>197</v>
      </c>
      <c r="EZ291" s="412" t="s">
        <v>197</v>
      </c>
      <c r="FA291" s="412" t="s">
        <v>197</v>
      </c>
      <c r="FB291" s="412" t="s">
        <v>197</v>
      </c>
      <c r="FC291" s="412" t="s">
        <v>197</v>
      </c>
      <c r="FD291" s="412" t="s">
        <v>197</v>
      </c>
      <c r="FE291" s="412" t="s">
        <v>197</v>
      </c>
      <c r="FF291" s="412" t="s">
        <v>197</v>
      </c>
      <c r="FG291" s="412" t="s">
        <v>197</v>
      </c>
      <c r="FH291" s="412" t="s">
        <v>197</v>
      </c>
      <c r="FI291" s="412" t="s">
        <v>197</v>
      </c>
      <c r="FJ291" s="412" t="s">
        <v>197</v>
      </c>
      <c r="FK291" s="412" t="s">
        <v>197</v>
      </c>
      <c r="FL291" s="412" t="s">
        <v>197</v>
      </c>
      <c r="FM291" s="411">
        <v>21.1</v>
      </c>
      <c r="FN291" s="411">
        <v>18</v>
      </c>
      <c r="FO291" s="411">
        <v>19.8</v>
      </c>
      <c r="FP291" s="412" t="s">
        <v>197</v>
      </c>
      <c r="FQ291" s="412" t="s">
        <v>197</v>
      </c>
      <c r="FR291" s="412" t="s">
        <v>197</v>
      </c>
      <c r="FS291" s="411">
        <v>3.7</v>
      </c>
      <c r="FT291" s="411">
        <v>9.9</v>
      </c>
      <c r="FU291" s="411">
        <v>6</v>
      </c>
      <c r="FV291" s="412" t="s">
        <v>197</v>
      </c>
      <c r="FW291" s="412" t="s">
        <v>197</v>
      </c>
      <c r="FX291" s="411">
        <v>31.1</v>
      </c>
      <c r="FY291" s="411">
        <v>71</v>
      </c>
      <c r="FZ291" s="411">
        <v>70.7</v>
      </c>
      <c r="GA291" s="411">
        <v>34</v>
      </c>
      <c r="GB291" s="411">
        <v>52.9</v>
      </c>
      <c r="GC291" s="411">
        <v>49.3</v>
      </c>
      <c r="GD291" s="412" t="s">
        <v>197</v>
      </c>
      <c r="GE291" s="412" t="s">
        <v>197</v>
      </c>
      <c r="GF291" s="412" t="s">
        <v>197</v>
      </c>
      <c r="GG291" s="411">
        <v>97.9</v>
      </c>
      <c r="GH291" s="411">
        <v>97</v>
      </c>
      <c r="GI291" s="411">
        <v>97</v>
      </c>
      <c r="GJ291" s="412" t="s">
        <v>197</v>
      </c>
      <c r="GK291" s="412" t="s">
        <v>197</v>
      </c>
      <c r="GL291" s="412" t="s">
        <v>197</v>
      </c>
      <c r="GM291" s="412" t="s">
        <v>197</v>
      </c>
      <c r="GN291" s="412" t="s">
        <v>197</v>
      </c>
      <c r="GO291" s="412" t="s">
        <v>197</v>
      </c>
      <c r="GP291" s="412" t="s">
        <v>197</v>
      </c>
      <c r="GQ291" s="412" t="s">
        <v>197</v>
      </c>
      <c r="GR291" s="412" t="s">
        <v>197</v>
      </c>
      <c r="GS291" s="412" t="s">
        <v>197</v>
      </c>
      <c r="GT291" s="412" t="s">
        <v>197</v>
      </c>
      <c r="GU291" s="412" t="s">
        <v>197</v>
      </c>
      <c r="GV291" s="412" t="s">
        <v>197</v>
      </c>
      <c r="GW291" s="412" t="s">
        <v>197</v>
      </c>
      <c r="GX291" s="412" t="s">
        <v>197</v>
      </c>
      <c r="GY291" s="412" t="s">
        <v>197</v>
      </c>
      <c r="GZ291" s="412" t="s">
        <v>197</v>
      </c>
      <c r="HA291" s="412" t="s">
        <v>197</v>
      </c>
      <c r="HB291" s="411">
        <v>5.3</v>
      </c>
      <c r="HC291" s="411">
        <v>4.9000000000000004</v>
      </c>
      <c r="HD291" s="411">
        <v>5</v>
      </c>
      <c r="HE291" s="412" t="s">
        <v>197</v>
      </c>
      <c r="HF291" s="412" t="s">
        <v>197</v>
      </c>
      <c r="HG291" s="412" t="s">
        <v>197</v>
      </c>
      <c r="HH291" s="412" t="s">
        <v>197</v>
      </c>
      <c r="HI291" s="412" t="s">
        <v>197</v>
      </c>
      <c r="HJ291" s="412" t="s">
        <v>197</v>
      </c>
      <c r="HK291" s="412" t="s">
        <v>197</v>
      </c>
      <c r="HL291" s="412" t="s">
        <v>197</v>
      </c>
      <c r="HM291" s="412" t="s">
        <v>197</v>
      </c>
      <c r="HN291" s="412" t="s">
        <v>197</v>
      </c>
      <c r="HO291" s="412" t="s">
        <v>197</v>
      </c>
      <c r="HP291" s="412" t="s">
        <v>197</v>
      </c>
      <c r="HQ291" s="412" t="s">
        <v>197</v>
      </c>
      <c r="HR291" s="412" t="s">
        <v>197</v>
      </c>
      <c r="HS291" s="412" t="s">
        <v>197</v>
      </c>
      <c r="HT291" s="412" t="s">
        <v>197</v>
      </c>
      <c r="HU291" s="411">
        <v>117</v>
      </c>
      <c r="HV291" s="411">
        <v>73.900000000000006</v>
      </c>
      <c r="HW291" s="411">
        <v>76.400000000000006</v>
      </c>
      <c r="HX291" s="412" t="s">
        <v>197</v>
      </c>
      <c r="HY291" s="412" t="s">
        <v>197</v>
      </c>
      <c r="HZ291" s="412" t="s">
        <v>197</v>
      </c>
      <c r="IA291" s="412" t="s">
        <v>197</v>
      </c>
      <c r="IB291" s="412" t="s">
        <v>197</v>
      </c>
      <c r="IC291" s="412" t="s">
        <v>197</v>
      </c>
      <c r="ID291" s="411">
        <v>22.9</v>
      </c>
      <c r="IE291" s="412" t="s">
        <v>197</v>
      </c>
      <c r="IF291" s="412" t="s">
        <v>197</v>
      </c>
      <c r="IG291" s="412" t="s">
        <v>197</v>
      </c>
      <c r="IH291" s="411">
        <v>84.7</v>
      </c>
      <c r="II291" s="412" t="s">
        <v>197</v>
      </c>
      <c r="IJ291" s="412" t="s">
        <v>197</v>
      </c>
      <c r="IK291" s="412" t="s">
        <v>197</v>
      </c>
      <c r="IL291" s="412" t="s">
        <v>197</v>
      </c>
      <c r="IM291" s="411">
        <v>518.79999999999995</v>
      </c>
      <c r="IN291" s="412" t="s">
        <v>197</v>
      </c>
      <c r="IO291" s="412" t="s">
        <v>197</v>
      </c>
      <c r="IP291" s="412" t="s">
        <v>197</v>
      </c>
      <c r="IQ291" s="412" t="s">
        <v>197</v>
      </c>
      <c r="IR291" s="412" t="s">
        <v>197</v>
      </c>
      <c r="IS291" s="412" t="s">
        <v>197</v>
      </c>
      <c r="IT291" s="412" t="s">
        <v>197</v>
      </c>
      <c r="IU291" s="412" t="s">
        <v>197</v>
      </c>
      <c r="IV291" s="412" t="s">
        <v>197</v>
      </c>
      <c r="IW291" s="412" t="s">
        <v>197</v>
      </c>
      <c r="IX291" s="412" t="s">
        <v>197</v>
      </c>
      <c r="IY291" s="412" t="s">
        <v>197</v>
      </c>
      <c r="IZ291" s="412" t="s">
        <v>197</v>
      </c>
      <c r="JA291" s="412" t="s">
        <v>197</v>
      </c>
      <c r="JB291" s="412" t="s">
        <v>197</v>
      </c>
      <c r="JC291" s="412" t="s">
        <v>197</v>
      </c>
      <c r="JD291" s="412" t="s">
        <v>197</v>
      </c>
      <c r="JE291" s="412" t="s">
        <v>197</v>
      </c>
      <c r="JF291" s="49" t="s">
        <v>87</v>
      </c>
      <c r="JG291" s="49" t="s">
        <v>87</v>
      </c>
      <c r="JH291" s="49">
        <v>61.8</v>
      </c>
      <c r="JI291" s="49">
        <v>41.1</v>
      </c>
      <c r="JJ291" s="49">
        <v>41.4</v>
      </c>
      <c r="JK291" s="49">
        <v>49.1</v>
      </c>
      <c r="JL291" s="49">
        <v>62.9</v>
      </c>
      <c r="JM291" s="49">
        <v>82</v>
      </c>
      <c r="JN291" s="49">
        <v>83.6</v>
      </c>
      <c r="JO291" s="49" t="s">
        <v>87</v>
      </c>
    </row>
    <row r="292" spans="1:275">
      <c r="A292" s="45"/>
      <c r="B292" s="46" t="s">
        <v>2008</v>
      </c>
      <c r="C292" s="300" t="s">
        <v>1446</v>
      </c>
      <c r="D292" s="46" t="s">
        <v>139</v>
      </c>
      <c r="E292" s="300" t="s">
        <v>38</v>
      </c>
      <c r="F292" s="47" t="s">
        <v>197</v>
      </c>
      <c r="G292" s="47" t="s">
        <v>197</v>
      </c>
      <c r="H292" s="411">
        <v>132</v>
      </c>
      <c r="I292" s="411">
        <v>134.9</v>
      </c>
      <c r="J292" s="411">
        <v>113.7</v>
      </c>
      <c r="K292" s="411">
        <v>55.8</v>
      </c>
      <c r="L292" s="411">
        <v>139.1</v>
      </c>
      <c r="M292" s="411">
        <v>46.7</v>
      </c>
      <c r="N292" s="411">
        <v>218.7</v>
      </c>
      <c r="O292" s="411">
        <v>152.30000000000001</v>
      </c>
      <c r="P292" s="411">
        <v>64.3</v>
      </c>
      <c r="Q292" s="412" t="s">
        <v>197</v>
      </c>
      <c r="R292" s="411">
        <v>49.1</v>
      </c>
      <c r="S292" s="411">
        <v>134.6</v>
      </c>
      <c r="T292" s="411">
        <v>161.4</v>
      </c>
      <c r="U292" s="412" t="s">
        <v>197</v>
      </c>
      <c r="V292" s="412" t="s">
        <v>197</v>
      </c>
      <c r="W292" s="411">
        <v>174.1</v>
      </c>
      <c r="X292" s="412" t="s">
        <v>197</v>
      </c>
      <c r="Y292" s="411">
        <v>141</v>
      </c>
      <c r="Z292" s="411">
        <v>129.19999999999999</v>
      </c>
      <c r="AA292" s="411">
        <v>30.8</v>
      </c>
      <c r="AB292" s="412" t="s">
        <v>197</v>
      </c>
      <c r="AC292" s="411">
        <v>189.3</v>
      </c>
      <c r="AD292" s="411">
        <v>114.7</v>
      </c>
      <c r="AE292" s="411">
        <v>65.7</v>
      </c>
      <c r="AF292" s="411">
        <v>120.8</v>
      </c>
      <c r="AG292" s="411">
        <v>254.3</v>
      </c>
      <c r="AH292" s="411">
        <v>154</v>
      </c>
      <c r="AI292" s="412" t="s">
        <v>197</v>
      </c>
      <c r="AJ292" s="412" t="s">
        <v>197</v>
      </c>
      <c r="AK292" s="411">
        <v>115</v>
      </c>
      <c r="AL292" s="412" t="s">
        <v>197</v>
      </c>
      <c r="AM292" s="412" t="s">
        <v>197</v>
      </c>
      <c r="AN292" s="412" t="s">
        <v>197</v>
      </c>
      <c r="AO292" s="412" t="s">
        <v>197</v>
      </c>
      <c r="AP292" s="412" t="s">
        <v>197</v>
      </c>
      <c r="AQ292" s="411">
        <v>20.3</v>
      </c>
      <c r="AR292" s="411">
        <v>102.1</v>
      </c>
      <c r="AS292" s="412" t="s">
        <v>197</v>
      </c>
      <c r="AT292" s="411">
        <v>125.3</v>
      </c>
      <c r="AU292" s="412" t="s">
        <v>197</v>
      </c>
      <c r="AV292" s="411">
        <v>128.80000000000001</v>
      </c>
      <c r="AW292" s="412" t="s">
        <v>197</v>
      </c>
      <c r="AX292" s="411">
        <v>9.9</v>
      </c>
      <c r="AY292" s="412" t="s">
        <v>197</v>
      </c>
      <c r="AZ292" s="411">
        <v>126.5</v>
      </c>
      <c r="BA292" s="411">
        <v>101.6</v>
      </c>
      <c r="BB292" s="411">
        <v>102.7</v>
      </c>
      <c r="BC292" s="411">
        <v>150.30000000000001</v>
      </c>
      <c r="BD292" s="411">
        <v>79.7</v>
      </c>
      <c r="BE292" s="411">
        <v>95.5</v>
      </c>
      <c r="BF292" s="411">
        <v>111</v>
      </c>
      <c r="BG292" s="411">
        <v>114.4</v>
      </c>
      <c r="BH292" s="411">
        <v>114.1</v>
      </c>
      <c r="BI292" s="411">
        <v>146.69999999999999</v>
      </c>
      <c r="BJ292" s="411">
        <v>89.8</v>
      </c>
      <c r="BK292" s="411">
        <v>119</v>
      </c>
      <c r="BL292" s="411">
        <v>244.9</v>
      </c>
      <c r="BM292" s="411">
        <v>103.1</v>
      </c>
      <c r="BN292" s="411">
        <v>141.30000000000001</v>
      </c>
      <c r="BO292" s="412" t="s">
        <v>197</v>
      </c>
      <c r="BP292" s="412" t="s">
        <v>197</v>
      </c>
      <c r="BQ292" s="412" t="s">
        <v>197</v>
      </c>
      <c r="BR292" s="412" t="s">
        <v>197</v>
      </c>
      <c r="BS292" s="412" t="s">
        <v>197</v>
      </c>
      <c r="BT292" s="412" t="s">
        <v>197</v>
      </c>
      <c r="BU292" s="411">
        <v>146.4</v>
      </c>
      <c r="BV292" s="411">
        <v>69.900000000000006</v>
      </c>
      <c r="BW292" s="411">
        <v>93.9</v>
      </c>
      <c r="BX292" s="411">
        <v>187.6</v>
      </c>
      <c r="BY292" s="411">
        <v>129.80000000000001</v>
      </c>
      <c r="BZ292" s="411">
        <v>166.9</v>
      </c>
      <c r="CA292" s="411">
        <v>240.7</v>
      </c>
      <c r="CB292" s="411">
        <v>194.5</v>
      </c>
      <c r="CC292" s="411">
        <v>212.6</v>
      </c>
      <c r="CD292" s="411">
        <v>173.4</v>
      </c>
      <c r="CE292" s="411">
        <v>94</v>
      </c>
      <c r="CF292" s="411">
        <v>132.80000000000001</v>
      </c>
      <c r="CG292" s="412" t="s">
        <v>197</v>
      </c>
      <c r="CH292" s="412" t="s">
        <v>197</v>
      </c>
      <c r="CI292" s="412" t="s">
        <v>197</v>
      </c>
      <c r="CJ292" s="411">
        <v>138.69999999999999</v>
      </c>
      <c r="CK292" s="411">
        <v>37.4</v>
      </c>
      <c r="CL292" s="411">
        <v>79.2</v>
      </c>
      <c r="CM292" s="412" t="s">
        <v>197</v>
      </c>
      <c r="CN292" s="412" t="s">
        <v>197</v>
      </c>
      <c r="CO292" s="412" t="s">
        <v>197</v>
      </c>
      <c r="CP292" s="412" t="s">
        <v>197</v>
      </c>
      <c r="CQ292" s="412" t="s">
        <v>197</v>
      </c>
      <c r="CR292" s="412" t="s">
        <v>197</v>
      </c>
      <c r="CS292" s="412" t="s">
        <v>197</v>
      </c>
      <c r="CT292" s="412" t="s">
        <v>197</v>
      </c>
      <c r="CU292" s="412" t="s">
        <v>197</v>
      </c>
      <c r="CV292" s="412" t="s">
        <v>197</v>
      </c>
      <c r="CW292" s="412" t="s">
        <v>197</v>
      </c>
      <c r="CX292" s="412" t="s">
        <v>197</v>
      </c>
      <c r="CY292" s="412" t="s">
        <v>197</v>
      </c>
      <c r="CZ292" s="412" t="s">
        <v>197</v>
      </c>
      <c r="DA292" s="411">
        <v>82.5</v>
      </c>
      <c r="DB292" s="411">
        <v>66.8</v>
      </c>
      <c r="DC292" s="411">
        <v>71.7</v>
      </c>
      <c r="DD292" s="411">
        <v>237.6</v>
      </c>
      <c r="DE292" s="411">
        <v>162.5</v>
      </c>
      <c r="DF292" s="411">
        <v>209.4</v>
      </c>
      <c r="DG292" s="411">
        <v>261.2</v>
      </c>
      <c r="DH292" s="411">
        <v>221.1</v>
      </c>
      <c r="DI292" s="411">
        <v>234.9</v>
      </c>
      <c r="DJ292" s="411">
        <v>155</v>
      </c>
      <c r="DK292" s="411">
        <v>106.7</v>
      </c>
      <c r="DL292" s="411">
        <v>129</v>
      </c>
      <c r="DM292" s="411">
        <v>146</v>
      </c>
      <c r="DN292" s="411">
        <v>39.5</v>
      </c>
      <c r="DO292" s="411">
        <v>79.400000000000006</v>
      </c>
      <c r="DP292" s="412" t="s">
        <v>197</v>
      </c>
      <c r="DQ292" s="412" t="s">
        <v>197</v>
      </c>
      <c r="DR292" s="412" t="s">
        <v>197</v>
      </c>
      <c r="DS292" s="412" t="s">
        <v>197</v>
      </c>
      <c r="DT292" s="412" t="s">
        <v>197</v>
      </c>
      <c r="DU292" s="412" t="s">
        <v>197</v>
      </c>
      <c r="DV292" s="411">
        <v>55.7</v>
      </c>
      <c r="DW292" s="411">
        <v>142</v>
      </c>
      <c r="DX292" s="411">
        <v>112</v>
      </c>
      <c r="DY292" s="411">
        <v>327.7</v>
      </c>
      <c r="DZ292" s="411">
        <v>143.69999999999999</v>
      </c>
      <c r="EA292" s="411">
        <v>247.3</v>
      </c>
      <c r="EB292" s="412" t="s">
        <v>197</v>
      </c>
      <c r="EC292" s="412" t="s">
        <v>197</v>
      </c>
      <c r="ED292" s="412" t="s">
        <v>197</v>
      </c>
      <c r="EE292" s="412" t="s">
        <v>197</v>
      </c>
      <c r="EF292" s="412" t="s">
        <v>197</v>
      </c>
      <c r="EG292" s="412" t="s">
        <v>197</v>
      </c>
      <c r="EH292" s="412" t="s">
        <v>197</v>
      </c>
      <c r="EI292" s="412" t="s">
        <v>197</v>
      </c>
      <c r="EJ292" s="412" t="s">
        <v>197</v>
      </c>
      <c r="EK292" s="412" t="s">
        <v>197</v>
      </c>
      <c r="EL292" s="412" t="s">
        <v>197</v>
      </c>
      <c r="EM292" s="412" t="s">
        <v>197</v>
      </c>
      <c r="EN292" s="412" t="s">
        <v>197</v>
      </c>
      <c r="EO292" s="412" t="s">
        <v>197</v>
      </c>
      <c r="EP292" s="412" t="s">
        <v>197</v>
      </c>
      <c r="EQ292" s="412" t="s">
        <v>197</v>
      </c>
      <c r="ER292" s="412" t="s">
        <v>197</v>
      </c>
      <c r="ES292" s="412" t="s">
        <v>197</v>
      </c>
      <c r="ET292" s="411">
        <v>98.6</v>
      </c>
      <c r="EU292" s="412" t="s">
        <v>197</v>
      </c>
      <c r="EV292" s="411">
        <v>134.1</v>
      </c>
      <c r="EW292" s="411">
        <v>97.7</v>
      </c>
      <c r="EX292" s="411">
        <v>109.1</v>
      </c>
      <c r="EY292" s="412" t="s">
        <v>197</v>
      </c>
      <c r="EZ292" s="411">
        <v>163.1</v>
      </c>
      <c r="FA292" s="411">
        <v>89.4</v>
      </c>
      <c r="FB292" s="411">
        <v>118.2</v>
      </c>
      <c r="FC292" s="412" t="s">
        <v>197</v>
      </c>
      <c r="FD292" s="411">
        <v>112.4</v>
      </c>
      <c r="FE292" s="411">
        <v>97.1</v>
      </c>
      <c r="FF292" s="411">
        <v>103.6</v>
      </c>
      <c r="FG292" s="412" t="s">
        <v>197</v>
      </c>
      <c r="FH292" s="412" t="s">
        <v>197</v>
      </c>
      <c r="FI292" s="412" t="s">
        <v>197</v>
      </c>
      <c r="FJ292" s="411">
        <v>160.5</v>
      </c>
      <c r="FK292" s="411">
        <v>34.1</v>
      </c>
      <c r="FL292" s="411">
        <v>90.3</v>
      </c>
      <c r="FM292" s="411">
        <v>188.4</v>
      </c>
      <c r="FN292" s="411">
        <v>77.3</v>
      </c>
      <c r="FO292" s="411">
        <v>141.5</v>
      </c>
      <c r="FP292" s="411">
        <v>197.5</v>
      </c>
      <c r="FQ292" s="411">
        <v>94.5</v>
      </c>
      <c r="FR292" s="411">
        <v>130.19999999999999</v>
      </c>
      <c r="FS292" s="411">
        <v>244.6</v>
      </c>
      <c r="FT292" s="411">
        <v>54.9</v>
      </c>
      <c r="FU292" s="411">
        <v>173.2</v>
      </c>
      <c r="FV292" s="411">
        <v>149.80000000000001</v>
      </c>
      <c r="FW292" s="411">
        <v>138.19999999999999</v>
      </c>
      <c r="FX292" s="411">
        <v>162.1</v>
      </c>
      <c r="FY292" s="411">
        <v>113.5</v>
      </c>
      <c r="FZ292" s="411">
        <v>113.9</v>
      </c>
      <c r="GA292" s="411">
        <v>125.7</v>
      </c>
      <c r="GB292" s="411">
        <v>103.5</v>
      </c>
      <c r="GC292" s="411">
        <v>107.7</v>
      </c>
      <c r="GD292" s="411">
        <v>203.5</v>
      </c>
      <c r="GE292" s="411">
        <v>176.6</v>
      </c>
      <c r="GF292" s="411">
        <v>194.3</v>
      </c>
      <c r="GG292" s="411">
        <v>339</v>
      </c>
      <c r="GH292" s="411">
        <v>84.9</v>
      </c>
      <c r="GI292" s="411">
        <v>86.4</v>
      </c>
      <c r="GJ292" s="412" t="s">
        <v>197</v>
      </c>
      <c r="GK292" s="412" t="s">
        <v>197</v>
      </c>
      <c r="GL292" s="412" t="s">
        <v>197</v>
      </c>
      <c r="GM292" s="411">
        <v>38.200000000000003</v>
      </c>
      <c r="GN292" s="411">
        <v>177</v>
      </c>
      <c r="GO292" s="411">
        <v>127.1</v>
      </c>
      <c r="GP292" s="411">
        <v>145.6</v>
      </c>
      <c r="GQ292" s="411">
        <v>124</v>
      </c>
      <c r="GR292" s="411">
        <v>131.69999999999999</v>
      </c>
      <c r="GS292" s="411">
        <v>317.5</v>
      </c>
      <c r="GT292" s="411">
        <v>34</v>
      </c>
      <c r="GU292" s="411">
        <v>91.1</v>
      </c>
      <c r="GV292" s="411">
        <v>27.3</v>
      </c>
      <c r="GW292" s="411">
        <v>66.7</v>
      </c>
      <c r="GX292" s="411">
        <v>50.5</v>
      </c>
      <c r="GY292" s="411">
        <v>139.69999999999999</v>
      </c>
      <c r="GZ292" s="411">
        <v>96.4</v>
      </c>
      <c r="HA292" s="411">
        <v>117.6</v>
      </c>
      <c r="HB292" s="411">
        <v>134.4</v>
      </c>
      <c r="HC292" s="411">
        <v>78.599999999999994</v>
      </c>
      <c r="HD292" s="411">
        <v>95.7</v>
      </c>
      <c r="HE292" s="412" t="s">
        <v>197</v>
      </c>
      <c r="HF292" s="412" t="s">
        <v>197</v>
      </c>
      <c r="HG292" s="412" t="s">
        <v>197</v>
      </c>
      <c r="HH292" s="412" t="s">
        <v>197</v>
      </c>
      <c r="HI292" s="412" t="s">
        <v>197</v>
      </c>
      <c r="HJ292" s="412" t="s">
        <v>197</v>
      </c>
      <c r="HK292" s="412" t="s">
        <v>197</v>
      </c>
      <c r="HL292" s="412" t="s">
        <v>197</v>
      </c>
      <c r="HM292" s="412" t="s">
        <v>197</v>
      </c>
      <c r="HN292" s="412" t="s">
        <v>197</v>
      </c>
      <c r="HO292" s="412" t="s">
        <v>197</v>
      </c>
      <c r="HP292" s="412" t="s">
        <v>197</v>
      </c>
      <c r="HQ292" s="412" t="s">
        <v>197</v>
      </c>
      <c r="HR292" s="412" t="s">
        <v>197</v>
      </c>
      <c r="HS292" s="412" t="s">
        <v>197</v>
      </c>
      <c r="HT292" s="412" t="s">
        <v>197</v>
      </c>
      <c r="HU292" s="411">
        <v>112.6</v>
      </c>
      <c r="HV292" s="411">
        <v>108.5</v>
      </c>
      <c r="HW292" s="411">
        <v>108.7</v>
      </c>
      <c r="HX292" s="412" t="s">
        <v>197</v>
      </c>
      <c r="HY292" s="412" t="s">
        <v>197</v>
      </c>
      <c r="HZ292" s="411">
        <v>108.5</v>
      </c>
      <c r="IA292" s="412" t="s">
        <v>197</v>
      </c>
      <c r="IB292" s="412" t="s">
        <v>197</v>
      </c>
      <c r="IC292" s="412" t="s">
        <v>197</v>
      </c>
      <c r="ID292" s="411">
        <v>145.80000000000001</v>
      </c>
      <c r="IE292" s="412" t="s">
        <v>197</v>
      </c>
      <c r="IF292" s="412" t="s">
        <v>197</v>
      </c>
      <c r="IG292" s="412" t="s">
        <v>197</v>
      </c>
      <c r="IH292" s="411">
        <v>81.400000000000006</v>
      </c>
      <c r="II292" s="412" t="s">
        <v>197</v>
      </c>
      <c r="IJ292" s="412" t="s">
        <v>197</v>
      </c>
      <c r="IK292" s="412" t="s">
        <v>197</v>
      </c>
      <c r="IL292" s="412" t="s">
        <v>197</v>
      </c>
      <c r="IM292" s="412" t="s">
        <v>197</v>
      </c>
      <c r="IN292" s="412" t="s">
        <v>197</v>
      </c>
      <c r="IO292" s="412" t="s">
        <v>197</v>
      </c>
      <c r="IP292" s="412" t="s">
        <v>197</v>
      </c>
      <c r="IQ292" s="411">
        <v>53.1</v>
      </c>
      <c r="IR292" s="411">
        <v>54.7</v>
      </c>
      <c r="IS292" s="411">
        <v>67.599999999999994</v>
      </c>
      <c r="IT292" s="411">
        <v>62.8</v>
      </c>
      <c r="IU292" s="411">
        <v>21.6</v>
      </c>
      <c r="IV292" s="411">
        <v>64.099999999999994</v>
      </c>
      <c r="IW292" s="411">
        <v>55.2</v>
      </c>
      <c r="IX292" s="412" t="s">
        <v>197</v>
      </c>
      <c r="IY292" s="412" t="s">
        <v>197</v>
      </c>
      <c r="IZ292" s="412" t="s">
        <v>197</v>
      </c>
      <c r="JA292" s="412" t="s">
        <v>197</v>
      </c>
      <c r="JB292" s="412" t="s">
        <v>197</v>
      </c>
      <c r="JC292" s="412" t="s">
        <v>197</v>
      </c>
      <c r="JD292" s="412" t="s">
        <v>197</v>
      </c>
      <c r="JE292" s="412" t="s">
        <v>197</v>
      </c>
      <c r="JF292" s="48" t="s">
        <v>87</v>
      </c>
      <c r="JG292" s="48" t="s">
        <v>87</v>
      </c>
      <c r="JH292" s="48" t="s">
        <v>87</v>
      </c>
      <c r="JI292" s="48">
        <v>149.69999999999999</v>
      </c>
      <c r="JJ292" s="48">
        <v>110.1</v>
      </c>
      <c r="JK292" s="48">
        <v>123.5</v>
      </c>
      <c r="JL292" s="48">
        <v>112.2</v>
      </c>
      <c r="JM292" s="48">
        <v>98.7</v>
      </c>
      <c r="JN292" s="48">
        <v>102.5</v>
      </c>
      <c r="JO292" s="48" t="s">
        <v>87</v>
      </c>
    </row>
    <row r="293" spans="1:275">
      <c r="A293" s="45"/>
      <c r="B293" s="46" t="s">
        <v>2009</v>
      </c>
      <c r="C293" s="300" t="s">
        <v>1309</v>
      </c>
      <c r="D293" s="46" t="s">
        <v>139</v>
      </c>
      <c r="E293" s="300" t="s">
        <v>38</v>
      </c>
      <c r="F293" s="47" t="s">
        <v>197</v>
      </c>
      <c r="G293" s="47" t="s">
        <v>197</v>
      </c>
      <c r="H293" s="411">
        <v>115.2</v>
      </c>
      <c r="I293" s="411">
        <v>111.4</v>
      </c>
      <c r="J293" s="411">
        <v>86.5</v>
      </c>
      <c r="K293" s="412" t="s">
        <v>197</v>
      </c>
      <c r="L293" s="412" t="s">
        <v>197</v>
      </c>
      <c r="M293" s="412" t="s">
        <v>197</v>
      </c>
      <c r="N293" s="412" t="s">
        <v>197</v>
      </c>
      <c r="O293" s="412" t="s">
        <v>197</v>
      </c>
      <c r="P293" s="412" t="s">
        <v>197</v>
      </c>
      <c r="Q293" s="412" t="s">
        <v>197</v>
      </c>
      <c r="R293" s="412" t="s">
        <v>197</v>
      </c>
      <c r="S293" s="411">
        <v>44</v>
      </c>
      <c r="T293" s="412" t="s">
        <v>197</v>
      </c>
      <c r="U293" s="412" t="s">
        <v>197</v>
      </c>
      <c r="V293" s="412" t="s">
        <v>197</v>
      </c>
      <c r="W293" s="412" t="s">
        <v>197</v>
      </c>
      <c r="X293" s="412" t="s">
        <v>197</v>
      </c>
      <c r="Y293" s="412" t="s">
        <v>197</v>
      </c>
      <c r="Z293" s="412" t="s">
        <v>197</v>
      </c>
      <c r="AA293" s="412" t="s">
        <v>197</v>
      </c>
      <c r="AB293" s="412" t="s">
        <v>197</v>
      </c>
      <c r="AC293" s="412" t="s">
        <v>197</v>
      </c>
      <c r="AD293" s="412" t="s">
        <v>197</v>
      </c>
      <c r="AE293" s="412" t="s">
        <v>197</v>
      </c>
      <c r="AF293" s="412" t="s">
        <v>197</v>
      </c>
      <c r="AG293" s="412" t="s">
        <v>197</v>
      </c>
      <c r="AH293" s="412" t="s">
        <v>197</v>
      </c>
      <c r="AI293" s="412" t="s">
        <v>197</v>
      </c>
      <c r="AJ293" s="412" t="s">
        <v>197</v>
      </c>
      <c r="AK293" s="412" t="s">
        <v>197</v>
      </c>
      <c r="AL293" s="412" t="s">
        <v>197</v>
      </c>
      <c r="AM293" s="412" t="s">
        <v>197</v>
      </c>
      <c r="AN293" s="412" t="s">
        <v>197</v>
      </c>
      <c r="AO293" s="412" t="s">
        <v>197</v>
      </c>
      <c r="AP293" s="412" t="s">
        <v>197</v>
      </c>
      <c r="AQ293" s="412" t="s">
        <v>197</v>
      </c>
      <c r="AR293" s="412" t="s">
        <v>197</v>
      </c>
      <c r="AS293" s="412" t="s">
        <v>197</v>
      </c>
      <c r="AT293" s="412" t="s">
        <v>197</v>
      </c>
      <c r="AU293" s="412" t="s">
        <v>197</v>
      </c>
      <c r="AV293" s="412" t="s">
        <v>197</v>
      </c>
      <c r="AW293" s="412" t="s">
        <v>197</v>
      </c>
      <c r="AX293" s="412" t="s">
        <v>197</v>
      </c>
      <c r="AY293" s="412" t="s">
        <v>197</v>
      </c>
      <c r="AZ293" s="411">
        <v>59</v>
      </c>
      <c r="BA293" s="411">
        <v>53</v>
      </c>
      <c r="BB293" s="411">
        <v>53.3</v>
      </c>
      <c r="BC293" s="411">
        <v>72.900000000000006</v>
      </c>
      <c r="BD293" s="411">
        <v>164.7</v>
      </c>
      <c r="BE293" s="411">
        <v>144.6</v>
      </c>
      <c r="BF293" s="411">
        <v>58.5</v>
      </c>
      <c r="BG293" s="411">
        <v>30.4</v>
      </c>
      <c r="BH293" s="411">
        <v>32.4</v>
      </c>
      <c r="BI293" s="411">
        <v>5.5</v>
      </c>
      <c r="BJ293" s="412" t="s">
        <v>197</v>
      </c>
      <c r="BK293" s="411">
        <v>2.8</v>
      </c>
      <c r="BL293" s="412" t="s">
        <v>197</v>
      </c>
      <c r="BM293" s="412" t="s">
        <v>197</v>
      </c>
      <c r="BN293" s="412" t="s">
        <v>197</v>
      </c>
      <c r="BO293" s="412" t="s">
        <v>197</v>
      </c>
      <c r="BP293" s="412" t="s">
        <v>197</v>
      </c>
      <c r="BQ293" s="412" t="s">
        <v>197</v>
      </c>
      <c r="BR293" s="412" t="s">
        <v>197</v>
      </c>
      <c r="BS293" s="412" t="s">
        <v>197</v>
      </c>
      <c r="BT293" s="412" t="s">
        <v>197</v>
      </c>
      <c r="BU293" s="412" t="s">
        <v>197</v>
      </c>
      <c r="BV293" s="412" t="s">
        <v>197</v>
      </c>
      <c r="BW293" s="412" t="s">
        <v>197</v>
      </c>
      <c r="BX293" s="412" t="s">
        <v>197</v>
      </c>
      <c r="BY293" s="412" t="s">
        <v>197</v>
      </c>
      <c r="BZ293" s="412" t="s">
        <v>197</v>
      </c>
      <c r="CA293" s="412" t="s">
        <v>197</v>
      </c>
      <c r="CB293" s="412" t="s">
        <v>197</v>
      </c>
      <c r="CC293" s="412" t="s">
        <v>197</v>
      </c>
      <c r="CD293" s="412" t="s">
        <v>197</v>
      </c>
      <c r="CE293" s="412" t="s">
        <v>197</v>
      </c>
      <c r="CF293" s="412" t="s">
        <v>197</v>
      </c>
      <c r="CG293" s="412" t="s">
        <v>197</v>
      </c>
      <c r="CH293" s="412" t="s">
        <v>197</v>
      </c>
      <c r="CI293" s="412" t="s">
        <v>197</v>
      </c>
      <c r="CJ293" s="412" t="s">
        <v>197</v>
      </c>
      <c r="CK293" s="412" t="s">
        <v>197</v>
      </c>
      <c r="CL293" s="412" t="s">
        <v>197</v>
      </c>
      <c r="CM293" s="412" t="s">
        <v>197</v>
      </c>
      <c r="CN293" s="412" t="s">
        <v>197</v>
      </c>
      <c r="CO293" s="412" t="s">
        <v>197</v>
      </c>
      <c r="CP293" s="412" t="s">
        <v>197</v>
      </c>
      <c r="CQ293" s="412" t="s">
        <v>197</v>
      </c>
      <c r="CR293" s="412" t="s">
        <v>197</v>
      </c>
      <c r="CS293" s="412" t="s">
        <v>197</v>
      </c>
      <c r="CT293" s="412" t="s">
        <v>197</v>
      </c>
      <c r="CU293" s="412" t="s">
        <v>197</v>
      </c>
      <c r="CV293" s="412" t="s">
        <v>197</v>
      </c>
      <c r="CW293" s="412" t="s">
        <v>197</v>
      </c>
      <c r="CX293" s="412" t="s">
        <v>197</v>
      </c>
      <c r="CY293" s="412" t="s">
        <v>197</v>
      </c>
      <c r="CZ293" s="412" t="s">
        <v>197</v>
      </c>
      <c r="DA293" s="412" t="s">
        <v>197</v>
      </c>
      <c r="DB293" s="412" t="s">
        <v>197</v>
      </c>
      <c r="DC293" s="412" t="s">
        <v>197</v>
      </c>
      <c r="DD293" s="412" t="s">
        <v>197</v>
      </c>
      <c r="DE293" s="412" t="s">
        <v>197</v>
      </c>
      <c r="DF293" s="412" t="s">
        <v>197</v>
      </c>
      <c r="DG293" s="412" t="s">
        <v>197</v>
      </c>
      <c r="DH293" s="412" t="s">
        <v>197</v>
      </c>
      <c r="DI293" s="412" t="s">
        <v>197</v>
      </c>
      <c r="DJ293" s="412" t="s">
        <v>197</v>
      </c>
      <c r="DK293" s="412" t="s">
        <v>197</v>
      </c>
      <c r="DL293" s="412" t="s">
        <v>197</v>
      </c>
      <c r="DM293" s="412" t="s">
        <v>197</v>
      </c>
      <c r="DN293" s="412" t="s">
        <v>197</v>
      </c>
      <c r="DO293" s="412" t="s">
        <v>197</v>
      </c>
      <c r="DP293" s="412" t="s">
        <v>197</v>
      </c>
      <c r="DQ293" s="412" t="s">
        <v>197</v>
      </c>
      <c r="DR293" s="412" t="s">
        <v>197</v>
      </c>
      <c r="DS293" s="412" t="s">
        <v>197</v>
      </c>
      <c r="DT293" s="412" t="s">
        <v>197</v>
      </c>
      <c r="DU293" s="412" t="s">
        <v>197</v>
      </c>
      <c r="DV293" s="412" t="s">
        <v>197</v>
      </c>
      <c r="DW293" s="412" t="s">
        <v>197</v>
      </c>
      <c r="DX293" s="412" t="s">
        <v>197</v>
      </c>
      <c r="DY293" s="412" t="s">
        <v>197</v>
      </c>
      <c r="DZ293" s="412" t="s">
        <v>197</v>
      </c>
      <c r="EA293" s="412" t="s">
        <v>197</v>
      </c>
      <c r="EB293" s="412" t="s">
        <v>197</v>
      </c>
      <c r="EC293" s="412" t="s">
        <v>197</v>
      </c>
      <c r="ED293" s="412" t="s">
        <v>197</v>
      </c>
      <c r="EE293" s="412" t="s">
        <v>197</v>
      </c>
      <c r="EF293" s="412" t="s">
        <v>197</v>
      </c>
      <c r="EG293" s="412" t="s">
        <v>197</v>
      </c>
      <c r="EH293" s="412" t="s">
        <v>197</v>
      </c>
      <c r="EI293" s="412" t="s">
        <v>197</v>
      </c>
      <c r="EJ293" s="412" t="s">
        <v>197</v>
      </c>
      <c r="EK293" s="412" t="s">
        <v>197</v>
      </c>
      <c r="EL293" s="412" t="s">
        <v>197</v>
      </c>
      <c r="EM293" s="412" t="s">
        <v>197</v>
      </c>
      <c r="EN293" s="412" t="s">
        <v>197</v>
      </c>
      <c r="EO293" s="412" t="s">
        <v>197</v>
      </c>
      <c r="EP293" s="412" t="s">
        <v>197</v>
      </c>
      <c r="EQ293" s="412" t="s">
        <v>197</v>
      </c>
      <c r="ER293" s="412" t="s">
        <v>197</v>
      </c>
      <c r="ES293" s="412" t="s">
        <v>197</v>
      </c>
      <c r="ET293" s="412" t="s">
        <v>197</v>
      </c>
      <c r="EU293" s="412" t="s">
        <v>197</v>
      </c>
      <c r="EV293" s="411">
        <v>25</v>
      </c>
      <c r="EW293" s="411">
        <v>79.599999999999994</v>
      </c>
      <c r="EX293" s="411">
        <v>62.6</v>
      </c>
      <c r="EY293" s="412" t="s">
        <v>197</v>
      </c>
      <c r="EZ293" s="412" t="s">
        <v>197</v>
      </c>
      <c r="FA293" s="412" t="s">
        <v>197</v>
      </c>
      <c r="FB293" s="412" t="s">
        <v>197</v>
      </c>
      <c r="FC293" s="412" t="s">
        <v>197</v>
      </c>
      <c r="FD293" s="411">
        <v>9</v>
      </c>
      <c r="FE293" s="411">
        <v>8</v>
      </c>
      <c r="FF293" s="411">
        <v>8.4</v>
      </c>
      <c r="FG293" s="412" t="s">
        <v>197</v>
      </c>
      <c r="FH293" s="412" t="s">
        <v>197</v>
      </c>
      <c r="FI293" s="412" t="s">
        <v>197</v>
      </c>
      <c r="FJ293" s="412" t="s">
        <v>197</v>
      </c>
      <c r="FK293" s="412" t="s">
        <v>197</v>
      </c>
      <c r="FL293" s="412" t="s">
        <v>197</v>
      </c>
      <c r="FM293" s="411">
        <v>7</v>
      </c>
      <c r="FN293" s="411">
        <v>14.5</v>
      </c>
      <c r="FO293" s="411">
        <v>10.1</v>
      </c>
      <c r="FP293" s="412" t="s">
        <v>197</v>
      </c>
      <c r="FQ293" s="412" t="s">
        <v>197</v>
      </c>
      <c r="FR293" s="412" t="s">
        <v>197</v>
      </c>
      <c r="FS293" s="411">
        <v>3.6</v>
      </c>
      <c r="FT293" s="411">
        <v>4</v>
      </c>
      <c r="FU293" s="411">
        <v>3.8</v>
      </c>
      <c r="FV293" s="412" t="s">
        <v>197</v>
      </c>
      <c r="FW293" s="412" t="s">
        <v>197</v>
      </c>
      <c r="FX293" s="411">
        <v>5.4</v>
      </c>
      <c r="FY293" s="411">
        <v>45.7</v>
      </c>
      <c r="FZ293" s="411">
        <v>45.4</v>
      </c>
      <c r="GA293" s="411">
        <v>19.2</v>
      </c>
      <c r="GB293" s="411">
        <v>32.700000000000003</v>
      </c>
      <c r="GC293" s="411">
        <v>30.2</v>
      </c>
      <c r="GD293" s="412" t="s">
        <v>197</v>
      </c>
      <c r="GE293" s="412" t="s">
        <v>197</v>
      </c>
      <c r="GF293" s="412" t="s">
        <v>197</v>
      </c>
      <c r="GG293" s="412" t="s">
        <v>197</v>
      </c>
      <c r="GH293" s="412" t="s">
        <v>197</v>
      </c>
      <c r="GI293" s="412" t="s">
        <v>197</v>
      </c>
      <c r="GJ293" s="412" t="s">
        <v>197</v>
      </c>
      <c r="GK293" s="412" t="s">
        <v>197</v>
      </c>
      <c r="GL293" s="412" t="s">
        <v>197</v>
      </c>
      <c r="GM293" s="412" t="s">
        <v>197</v>
      </c>
      <c r="GN293" s="412" t="s">
        <v>197</v>
      </c>
      <c r="GO293" s="412" t="s">
        <v>197</v>
      </c>
      <c r="GP293" s="412" t="s">
        <v>197</v>
      </c>
      <c r="GQ293" s="412" t="s">
        <v>197</v>
      </c>
      <c r="GR293" s="412" t="s">
        <v>197</v>
      </c>
      <c r="GS293" s="412" t="s">
        <v>197</v>
      </c>
      <c r="GT293" s="412" t="s">
        <v>197</v>
      </c>
      <c r="GU293" s="412" t="s">
        <v>197</v>
      </c>
      <c r="GV293" s="412" t="s">
        <v>197</v>
      </c>
      <c r="GW293" s="412" t="s">
        <v>197</v>
      </c>
      <c r="GX293" s="412" t="s">
        <v>197</v>
      </c>
      <c r="GY293" s="412" t="s">
        <v>197</v>
      </c>
      <c r="GZ293" s="412" t="s">
        <v>197</v>
      </c>
      <c r="HA293" s="412" t="s">
        <v>197</v>
      </c>
      <c r="HB293" s="412" t="s">
        <v>197</v>
      </c>
      <c r="HC293" s="412" t="s">
        <v>197</v>
      </c>
      <c r="HD293" s="412" t="s">
        <v>197</v>
      </c>
      <c r="HE293" s="412" t="s">
        <v>197</v>
      </c>
      <c r="HF293" s="412" t="s">
        <v>197</v>
      </c>
      <c r="HG293" s="412" t="s">
        <v>197</v>
      </c>
      <c r="HH293" s="412" t="s">
        <v>197</v>
      </c>
      <c r="HI293" s="412" t="s">
        <v>197</v>
      </c>
      <c r="HJ293" s="412" t="s">
        <v>197</v>
      </c>
      <c r="HK293" s="412" t="s">
        <v>197</v>
      </c>
      <c r="HL293" s="412" t="s">
        <v>197</v>
      </c>
      <c r="HM293" s="412" t="s">
        <v>197</v>
      </c>
      <c r="HN293" s="412" t="s">
        <v>197</v>
      </c>
      <c r="HO293" s="412" t="s">
        <v>197</v>
      </c>
      <c r="HP293" s="412" t="s">
        <v>197</v>
      </c>
      <c r="HQ293" s="412" t="s">
        <v>197</v>
      </c>
      <c r="HR293" s="412" t="s">
        <v>197</v>
      </c>
      <c r="HS293" s="412" t="s">
        <v>197</v>
      </c>
      <c r="HT293" s="412" t="s">
        <v>197</v>
      </c>
      <c r="HU293" s="411">
        <v>136.5</v>
      </c>
      <c r="HV293" s="411">
        <v>80.599999999999994</v>
      </c>
      <c r="HW293" s="411">
        <v>83.6</v>
      </c>
      <c r="HX293" s="412" t="s">
        <v>197</v>
      </c>
      <c r="HY293" s="412" t="s">
        <v>197</v>
      </c>
      <c r="HZ293" s="412" t="s">
        <v>197</v>
      </c>
      <c r="IA293" s="412" t="s">
        <v>197</v>
      </c>
      <c r="IB293" s="412" t="s">
        <v>197</v>
      </c>
      <c r="IC293" s="412" t="s">
        <v>197</v>
      </c>
      <c r="ID293" s="411">
        <v>11.5</v>
      </c>
      <c r="IE293" s="412" t="s">
        <v>197</v>
      </c>
      <c r="IF293" s="412" t="s">
        <v>197</v>
      </c>
      <c r="IG293" s="412" t="s">
        <v>197</v>
      </c>
      <c r="IH293" s="411">
        <v>136.4</v>
      </c>
      <c r="II293" s="412" t="s">
        <v>197</v>
      </c>
      <c r="IJ293" s="412" t="s">
        <v>197</v>
      </c>
      <c r="IK293" s="412" t="s">
        <v>197</v>
      </c>
      <c r="IL293" s="412" t="s">
        <v>197</v>
      </c>
      <c r="IM293" s="412" t="s">
        <v>197</v>
      </c>
      <c r="IN293" s="412" t="s">
        <v>197</v>
      </c>
      <c r="IO293" s="412" t="s">
        <v>197</v>
      </c>
      <c r="IP293" s="412" t="s">
        <v>197</v>
      </c>
      <c r="IQ293" s="412" t="s">
        <v>197</v>
      </c>
      <c r="IR293" s="412" t="s">
        <v>197</v>
      </c>
      <c r="IS293" s="412" t="s">
        <v>197</v>
      </c>
      <c r="IT293" s="412" t="s">
        <v>197</v>
      </c>
      <c r="IU293" s="412" t="s">
        <v>197</v>
      </c>
      <c r="IV293" s="412" t="s">
        <v>197</v>
      </c>
      <c r="IW293" s="412" t="s">
        <v>197</v>
      </c>
      <c r="IX293" s="412" t="s">
        <v>197</v>
      </c>
      <c r="IY293" s="412" t="s">
        <v>197</v>
      </c>
      <c r="IZ293" s="412" t="s">
        <v>197</v>
      </c>
      <c r="JA293" s="412" t="s">
        <v>197</v>
      </c>
      <c r="JB293" s="412" t="s">
        <v>197</v>
      </c>
      <c r="JC293" s="412" t="s">
        <v>197</v>
      </c>
      <c r="JD293" s="412" t="s">
        <v>197</v>
      </c>
      <c r="JE293" s="412" t="s">
        <v>197</v>
      </c>
      <c r="JF293" s="49" t="s">
        <v>87</v>
      </c>
      <c r="JG293" s="49" t="s">
        <v>87</v>
      </c>
      <c r="JH293" s="49" t="s">
        <v>87</v>
      </c>
      <c r="JI293" s="49">
        <v>50.6</v>
      </c>
      <c r="JJ293" s="49">
        <v>170.4</v>
      </c>
      <c r="JK293" s="49">
        <v>134.19999999999999</v>
      </c>
      <c r="JL293" s="49">
        <v>196.2</v>
      </c>
      <c r="JM293" s="49">
        <v>128</v>
      </c>
      <c r="JN293" s="49">
        <v>145.69999999999999</v>
      </c>
      <c r="JO293" s="49" t="s">
        <v>87</v>
      </c>
    </row>
    <row r="294" spans="1:275">
      <c r="A294" s="45"/>
      <c r="B294" s="46" t="s">
        <v>2010</v>
      </c>
      <c r="C294" s="300" t="s">
        <v>1315</v>
      </c>
      <c r="D294" s="46" t="s">
        <v>139</v>
      </c>
      <c r="E294" s="300" t="s">
        <v>38</v>
      </c>
      <c r="F294" s="47" t="s">
        <v>197</v>
      </c>
      <c r="G294" s="47" t="s">
        <v>197</v>
      </c>
      <c r="H294" s="411">
        <v>143.1</v>
      </c>
      <c r="I294" s="411">
        <v>125.8</v>
      </c>
      <c r="J294" s="411">
        <v>158.19999999999999</v>
      </c>
      <c r="K294" s="412" t="s">
        <v>197</v>
      </c>
      <c r="L294" s="411">
        <v>85.4</v>
      </c>
      <c r="M294" s="412" t="s">
        <v>197</v>
      </c>
      <c r="N294" s="412" t="s">
        <v>197</v>
      </c>
      <c r="O294" s="412" t="s">
        <v>197</v>
      </c>
      <c r="P294" s="412" t="s">
        <v>197</v>
      </c>
      <c r="Q294" s="412" t="s">
        <v>197</v>
      </c>
      <c r="R294" s="412" t="s">
        <v>197</v>
      </c>
      <c r="S294" s="412" t="s">
        <v>197</v>
      </c>
      <c r="T294" s="412" t="s">
        <v>197</v>
      </c>
      <c r="U294" s="412" t="s">
        <v>197</v>
      </c>
      <c r="V294" s="412" t="s">
        <v>197</v>
      </c>
      <c r="W294" s="412" t="s">
        <v>197</v>
      </c>
      <c r="X294" s="412" t="s">
        <v>197</v>
      </c>
      <c r="Y294" s="412" t="s">
        <v>197</v>
      </c>
      <c r="Z294" s="412" t="s">
        <v>197</v>
      </c>
      <c r="AA294" s="412" t="s">
        <v>197</v>
      </c>
      <c r="AB294" s="412" t="s">
        <v>197</v>
      </c>
      <c r="AC294" s="412" t="s">
        <v>197</v>
      </c>
      <c r="AD294" s="412" t="s">
        <v>197</v>
      </c>
      <c r="AE294" s="412" t="s">
        <v>197</v>
      </c>
      <c r="AF294" s="412" t="s">
        <v>197</v>
      </c>
      <c r="AG294" s="412" t="s">
        <v>197</v>
      </c>
      <c r="AH294" s="412" t="s">
        <v>197</v>
      </c>
      <c r="AI294" s="412" t="s">
        <v>197</v>
      </c>
      <c r="AJ294" s="412" t="s">
        <v>197</v>
      </c>
      <c r="AK294" s="412" t="s">
        <v>197</v>
      </c>
      <c r="AL294" s="412" t="s">
        <v>197</v>
      </c>
      <c r="AM294" s="412" t="s">
        <v>197</v>
      </c>
      <c r="AN294" s="412" t="s">
        <v>197</v>
      </c>
      <c r="AO294" s="412" t="s">
        <v>197</v>
      </c>
      <c r="AP294" s="412" t="s">
        <v>197</v>
      </c>
      <c r="AQ294" s="412" t="s">
        <v>197</v>
      </c>
      <c r="AR294" s="412" t="s">
        <v>197</v>
      </c>
      <c r="AS294" s="412" t="s">
        <v>197</v>
      </c>
      <c r="AT294" s="412" t="s">
        <v>197</v>
      </c>
      <c r="AU294" s="412" t="s">
        <v>197</v>
      </c>
      <c r="AV294" s="412" t="s">
        <v>197</v>
      </c>
      <c r="AW294" s="412" t="s">
        <v>197</v>
      </c>
      <c r="AX294" s="412" t="s">
        <v>197</v>
      </c>
      <c r="AY294" s="412" t="s">
        <v>197</v>
      </c>
      <c r="AZ294" s="411">
        <v>149.9</v>
      </c>
      <c r="BA294" s="411">
        <v>141.6</v>
      </c>
      <c r="BB294" s="411">
        <v>142</v>
      </c>
      <c r="BC294" s="411">
        <v>108</v>
      </c>
      <c r="BD294" s="411">
        <v>68.5</v>
      </c>
      <c r="BE294" s="411">
        <v>77.599999999999994</v>
      </c>
      <c r="BF294" s="411">
        <v>113.7</v>
      </c>
      <c r="BG294" s="411">
        <v>131.30000000000001</v>
      </c>
      <c r="BH294" s="411">
        <v>130</v>
      </c>
      <c r="BI294" s="412" t="s">
        <v>197</v>
      </c>
      <c r="BJ294" s="412" t="s">
        <v>197</v>
      </c>
      <c r="BK294" s="412" t="s">
        <v>197</v>
      </c>
      <c r="BL294" s="412" t="s">
        <v>197</v>
      </c>
      <c r="BM294" s="412" t="s">
        <v>197</v>
      </c>
      <c r="BN294" s="412" t="s">
        <v>197</v>
      </c>
      <c r="BO294" s="412" t="s">
        <v>197</v>
      </c>
      <c r="BP294" s="412" t="s">
        <v>197</v>
      </c>
      <c r="BQ294" s="412" t="s">
        <v>197</v>
      </c>
      <c r="BR294" s="412" t="s">
        <v>197</v>
      </c>
      <c r="BS294" s="412" t="s">
        <v>197</v>
      </c>
      <c r="BT294" s="412" t="s">
        <v>197</v>
      </c>
      <c r="BU294" s="412" t="s">
        <v>197</v>
      </c>
      <c r="BV294" s="412" t="s">
        <v>197</v>
      </c>
      <c r="BW294" s="412" t="s">
        <v>197</v>
      </c>
      <c r="BX294" s="412" t="s">
        <v>197</v>
      </c>
      <c r="BY294" s="412" t="s">
        <v>197</v>
      </c>
      <c r="BZ294" s="412" t="s">
        <v>197</v>
      </c>
      <c r="CA294" s="412" t="s">
        <v>197</v>
      </c>
      <c r="CB294" s="412" t="s">
        <v>197</v>
      </c>
      <c r="CC294" s="412" t="s">
        <v>197</v>
      </c>
      <c r="CD294" s="412" t="s">
        <v>197</v>
      </c>
      <c r="CE294" s="412" t="s">
        <v>197</v>
      </c>
      <c r="CF294" s="412" t="s">
        <v>197</v>
      </c>
      <c r="CG294" s="412" t="s">
        <v>197</v>
      </c>
      <c r="CH294" s="412" t="s">
        <v>197</v>
      </c>
      <c r="CI294" s="412" t="s">
        <v>197</v>
      </c>
      <c r="CJ294" s="412" t="s">
        <v>197</v>
      </c>
      <c r="CK294" s="412" t="s">
        <v>197</v>
      </c>
      <c r="CL294" s="412" t="s">
        <v>197</v>
      </c>
      <c r="CM294" s="412" t="s">
        <v>197</v>
      </c>
      <c r="CN294" s="412" t="s">
        <v>197</v>
      </c>
      <c r="CO294" s="412" t="s">
        <v>197</v>
      </c>
      <c r="CP294" s="412" t="s">
        <v>197</v>
      </c>
      <c r="CQ294" s="412" t="s">
        <v>197</v>
      </c>
      <c r="CR294" s="412" t="s">
        <v>197</v>
      </c>
      <c r="CS294" s="412" t="s">
        <v>197</v>
      </c>
      <c r="CT294" s="412" t="s">
        <v>197</v>
      </c>
      <c r="CU294" s="412" t="s">
        <v>197</v>
      </c>
      <c r="CV294" s="412" t="s">
        <v>197</v>
      </c>
      <c r="CW294" s="412" t="s">
        <v>197</v>
      </c>
      <c r="CX294" s="412" t="s">
        <v>197</v>
      </c>
      <c r="CY294" s="412" t="s">
        <v>197</v>
      </c>
      <c r="CZ294" s="412" t="s">
        <v>197</v>
      </c>
      <c r="DA294" s="412" t="s">
        <v>197</v>
      </c>
      <c r="DB294" s="412" t="s">
        <v>197</v>
      </c>
      <c r="DC294" s="412" t="s">
        <v>197</v>
      </c>
      <c r="DD294" s="412" t="s">
        <v>197</v>
      </c>
      <c r="DE294" s="412" t="s">
        <v>197</v>
      </c>
      <c r="DF294" s="412" t="s">
        <v>197</v>
      </c>
      <c r="DG294" s="412" t="s">
        <v>197</v>
      </c>
      <c r="DH294" s="412" t="s">
        <v>197</v>
      </c>
      <c r="DI294" s="412" t="s">
        <v>197</v>
      </c>
      <c r="DJ294" s="412" t="s">
        <v>197</v>
      </c>
      <c r="DK294" s="412" t="s">
        <v>197</v>
      </c>
      <c r="DL294" s="412" t="s">
        <v>197</v>
      </c>
      <c r="DM294" s="412" t="s">
        <v>197</v>
      </c>
      <c r="DN294" s="412" t="s">
        <v>197</v>
      </c>
      <c r="DO294" s="412" t="s">
        <v>197</v>
      </c>
      <c r="DP294" s="412" t="s">
        <v>197</v>
      </c>
      <c r="DQ294" s="412" t="s">
        <v>197</v>
      </c>
      <c r="DR294" s="412" t="s">
        <v>197</v>
      </c>
      <c r="DS294" s="412" t="s">
        <v>197</v>
      </c>
      <c r="DT294" s="412" t="s">
        <v>197</v>
      </c>
      <c r="DU294" s="412" t="s">
        <v>197</v>
      </c>
      <c r="DV294" s="412" t="s">
        <v>197</v>
      </c>
      <c r="DW294" s="412" t="s">
        <v>197</v>
      </c>
      <c r="DX294" s="412" t="s">
        <v>197</v>
      </c>
      <c r="DY294" s="412" t="s">
        <v>197</v>
      </c>
      <c r="DZ294" s="412" t="s">
        <v>197</v>
      </c>
      <c r="EA294" s="412" t="s">
        <v>197</v>
      </c>
      <c r="EB294" s="412" t="s">
        <v>197</v>
      </c>
      <c r="EC294" s="412" t="s">
        <v>197</v>
      </c>
      <c r="ED294" s="412" t="s">
        <v>197</v>
      </c>
      <c r="EE294" s="412" t="s">
        <v>197</v>
      </c>
      <c r="EF294" s="412" t="s">
        <v>197</v>
      </c>
      <c r="EG294" s="412" t="s">
        <v>197</v>
      </c>
      <c r="EH294" s="412" t="s">
        <v>197</v>
      </c>
      <c r="EI294" s="412" t="s">
        <v>197</v>
      </c>
      <c r="EJ294" s="412" t="s">
        <v>197</v>
      </c>
      <c r="EK294" s="412" t="s">
        <v>197</v>
      </c>
      <c r="EL294" s="412" t="s">
        <v>197</v>
      </c>
      <c r="EM294" s="412" t="s">
        <v>197</v>
      </c>
      <c r="EN294" s="412" t="s">
        <v>197</v>
      </c>
      <c r="EO294" s="412" t="s">
        <v>197</v>
      </c>
      <c r="EP294" s="412" t="s">
        <v>197</v>
      </c>
      <c r="EQ294" s="412" t="s">
        <v>197</v>
      </c>
      <c r="ER294" s="412" t="s">
        <v>197</v>
      </c>
      <c r="ES294" s="412" t="s">
        <v>197</v>
      </c>
      <c r="ET294" s="412" t="s">
        <v>197</v>
      </c>
      <c r="EU294" s="412" t="s">
        <v>197</v>
      </c>
      <c r="EV294" s="411">
        <v>97.9</v>
      </c>
      <c r="EW294" s="411">
        <v>89</v>
      </c>
      <c r="EX294" s="411">
        <v>91.8</v>
      </c>
      <c r="EY294" s="412" t="s">
        <v>197</v>
      </c>
      <c r="EZ294" s="412" t="s">
        <v>197</v>
      </c>
      <c r="FA294" s="412" t="s">
        <v>197</v>
      </c>
      <c r="FB294" s="412" t="s">
        <v>197</v>
      </c>
      <c r="FC294" s="412" t="s">
        <v>197</v>
      </c>
      <c r="FD294" s="412" t="s">
        <v>197</v>
      </c>
      <c r="FE294" s="412" t="s">
        <v>197</v>
      </c>
      <c r="FF294" s="412" t="s">
        <v>197</v>
      </c>
      <c r="FG294" s="412" t="s">
        <v>197</v>
      </c>
      <c r="FH294" s="412" t="s">
        <v>197</v>
      </c>
      <c r="FI294" s="412" t="s">
        <v>197</v>
      </c>
      <c r="FJ294" s="412" t="s">
        <v>197</v>
      </c>
      <c r="FK294" s="412" t="s">
        <v>197</v>
      </c>
      <c r="FL294" s="412" t="s">
        <v>197</v>
      </c>
      <c r="FM294" s="411">
        <v>101.4</v>
      </c>
      <c r="FN294" s="411">
        <v>84.7</v>
      </c>
      <c r="FO294" s="411">
        <v>94.4</v>
      </c>
      <c r="FP294" s="412" t="s">
        <v>197</v>
      </c>
      <c r="FQ294" s="412" t="s">
        <v>197</v>
      </c>
      <c r="FR294" s="412" t="s">
        <v>197</v>
      </c>
      <c r="FS294" s="411">
        <v>40.9</v>
      </c>
      <c r="FT294" s="411">
        <v>31.1</v>
      </c>
      <c r="FU294" s="411">
        <v>37.200000000000003</v>
      </c>
      <c r="FV294" s="412" t="s">
        <v>197</v>
      </c>
      <c r="FW294" s="412" t="s">
        <v>197</v>
      </c>
      <c r="FX294" s="411">
        <v>45.1</v>
      </c>
      <c r="FY294" s="411">
        <v>65.2</v>
      </c>
      <c r="FZ294" s="411">
        <v>65</v>
      </c>
      <c r="GA294" s="411">
        <v>103.9</v>
      </c>
      <c r="GB294" s="411">
        <v>118.5</v>
      </c>
      <c r="GC294" s="411">
        <v>115.7</v>
      </c>
      <c r="GD294" s="412" t="s">
        <v>197</v>
      </c>
      <c r="GE294" s="412" t="s">
        <v>197</v>
      </c>
      <c r="GF294" s="412" t="s">
        <v>197</v>
      </c>
      <c r="GG294" s="412" t="s">
        <v>197</v>
      </c>
      <c r="GH294" s="411">
        <v>29.8</v>
      </c>
      <c r="GI294" s="411">
        <v>29.6</v>
      </c>
      <c r="GJ294" s="412" t="s">
        <v>197</v>
      </c>
      <c r="GK294" s="412" t="s">
        <v>197</v>
      </c>
      <c r="GL294" s="412" t="s">
        <v>197</v>
      </c>
      <c r="GM294" s="412" t="s">
        <v>197</v>
      </c>
      <c r="GN294" s="412" t="s">
        <v>197</v>
      </c>
      <c r="GO294" s="412" t="s">
        <v>197</v>
      </c>
      <c r="GP294" s="412" t="s">
        <v>197</v>
      </c>
      <c r="GQ294" s="412" t="s">
        <v>197</v>
      </c>
      <c r="GR294" s="412" t="s">
        <v>197</v>
      </c>
      <c r="GS294" s="412" t="s">
        <v>197</v>
      </c>
      <c r="GT294" s="412" t="s">
        <v>197</v>
      </c>
      <c r="GU294" s="412" t="s">
        <v>197</v>
      </c>
      <c r="GV294" s="412" t="s">
        <v>197</v>
      </c>
      <c r="GW294" s="412" t="s">
        <v>197</v>
      </c>
      <c r="GX294" s="412" t="s">
        <v>197</v>
      </c>
      <c r="GY294" s="411">
        <v>105.1</v>
      </c>
      <c r="GZ294" s="411">
        <v>103.9</v>
      </c>
      <c r="HA294" s="411">
        <v>104.5</v>
      </c>
      <c r="HB294" s="411">
        <v>105.2</v>
      </c>
      <c r="HC294" s="411">
        <v>44.7</v>
      </c>
      <c r="HD294" s="411">
        <v>63.2</v>
      </c>
      <c r="HE294" s="412" t="s">
        <v>197</v>
      </c>
      <c r="HF294" s="412" t="s">
        <v>197</v>
      </c>
      <c r="HG294" s="412" t="s">
        <v>197</v>
      </c>
      <c r="HH294" s="412" t="s">
        <v>197</v>
      </c>
      <c r="HI294" s="412" t="s">
        <v>197</v>
      </c>
      <c r="HJ294" s="412" t="s">
        <v>197</v>
      </c>
      <c r="HK294" s="412" t="s">
        <v>197</v>
      </c>
      <c r="HL294" s="412" t="s">
        <v>197</v>
      </c>
      <c r="HM294" s="412" t="s">
        <v>197</v>
      </c>
      <c r="HN294" s="412" t="s">
        <v>197</v>
      </c>
      <c r="HO294" s="412" t="s">
        <v>197</v>
      </c>
      <c r="HP294" s="412" t="s">
        <v>197</v>
      </c>
      <c r="HQ294" s="412" t="s">
        <v>197</v>
      </c>
      <c r="HR294" s="412" t="s">
        <v>197</v>
      </c>
      <c r="HS294" s="412" t="s">
        <v>197</v>
      </c>
      <c r="HT294" s="412" t="s">
        <v>197</v>
      </c>
      <c r="HU294" s="411">
        <v>54.6</v>
      </c>
      <c r="HV294" s="411">
        <v>89.6</v>
      </c>
      <c r="HW294" s="411">
        <v>87.6</v>
      </c>
      <c r="HX294" s="412" t="s">
        <v>197</v>
      </c>
      <c r="HY294" s="412" t="s">
        <v>197</v>
      </c>
      <c r="HZ294" s="412" t="s">
        <v>197</v>
      </c>
      <c r="IA294" s="412" t="s">
        <v>197</v>
      </c>
      <c r="IB294" s="412" t="s">
        <v>197</v>
      </c>
      <c r="IC294" s="412" t="s">
        <v>197</v>
      </c>
      <c r="ID294" s="411">
        <v>165.2</v>
      </c>
      <c r="IE294" s="412" t="s">
        <v>197</v>
      </c>
      <c r="IF294" s="412" t="s">
        <v>197</v>
      </c>
      <c r="IG294" s="412" t="s">
        <v>197</v>
      </c>
      <c r="IH294" s="411">
        <v>102</v>
      </c>
      <c r="II294" s="412" t="s">
        <v>197</v>
      </c>
      <c r="IJ294" s="412" t="s">
        <v>197</v>
      </c>
      <c r="IK294" s="412" t="s">
        <v>197</v>
      </c>
      <c r="IL294" s="412" t="s">
        <v>197</v>
      </c>
      <c r="IM294" s="412" t="s">
        <v>197</v>
      </c>
      <c r="IN294" s="412" t="s">
        <v>197</v>
      </c>
      <c r="IO294" s="412" t="s">
        <v>197</v>
      </c>
      <c r="IP294" s="412" t="s">
        <v>197</v>
      </c>
      <c r="IQ294" s="412" t="s">
        <v>197</v>
      </c>
      <c r="IR294" s="411">
        <v>273.5</v>
      </c>
      <c r="IS294" s="411">
        <v>140.69999999999999</v>
      </c>
      <c r="IT294" s="411">
        <v>190.2</v>
      </c>
      <c r="IU294" s="411">
        <v>27.6</v>
      </c>
      <c r="IV294" s="411">
        <v>100.2</v>
      </c>
      <c r="IW294" s="411">
        <v>85</v>
      </c>
      <c r="IX294" s="412" t="s">
        <v>197</v>
      </c>
      <c r="IY294" s="412" t="s">
        <v>197</v>
      </c>
      <c r="IZ294" s="412" t="s">
        <v>197</v>
      </c>
      <c r="JA294" s="412" t="s">
        <v>197</v>
      </c>
      <c r="JB294" s="412" t="s">
        <v>197</v>
      </c>
      <c r="JC294" s="412" t="s">
        <v>197</v>
      </c>
      <c r="JD294" s="412" t="s">
        <v>197</v>
      </c>
      <c r="JE294" s="412" t="s">
        <v>197</v>
      </c>
      <c r="JF294" s="49" t="s">
        <v>87</v>
      </c>
      <c r="JG294" s="49" t="s">
        <v>87</v>
      </c>
      <c r="JH294" s="49" t="s">
        <v>87</v>
      </c>
      <c r="JI294" s="49">
        <v>111.1</v>
      </c>
      <c r="JJ294" s="49">
        <v>78.3</v>
      </c>
      <c r="JK294" s="49">
        <v>121.1</v>
      </c>
      <c r="JL294" s="49">
        <v>95</v>
      </c>
      <c r="JM294" s="49">
        <v>108.1</v>
      </c>
      <c r="JN294" s="49">
        <v>100.1</v>
      </c>
      <c r="JO294" s="49">
        <v>245.7</v>
      </c>
    </row>
    <row r="295" spans="1:275">
      <c r="A295" s="45"/>
      <c r="B295" s="46" t="s">
        <v>2011</v>
      </c>
      <c r="C295" s="300" t="s">
        <v>1313</v>
      </c>
      <c r="D295" s="46" t="s">
        <v>139</v>
      </c>
      <c r="E295" s="300" t="s">
        <v>38</v>
      </c>
      <c r="F295" s="47" t="s">
        <v>197</v>
      </c>
      <c r="G295" s="47" t="s">
        <v>197</v>
      </c>
      <c r="H295" s="411">
        <v>119.6</v>
      </c>
      <c r="I295" s="411">
        <v>122.1</v>
      </c>
      <c r="J295" s="411">
        <v>84.8</v>
      </c>
      <c r="K295" s="412" t="s">
        <v>197</v>
      </c>
      <c r="L295" s="411">
        <v>56.2</v>
      </c>
      <c r="M295" s="412" t="s">
        <v>197</v>
      </c>
      <c r="N295" s="412" t="s">
        <v>197</v>
      </c>
      <c r="O295" s="412" t="s">
        <v>197</v>
      </c>
      <c r="P295" s="412" t="s">
        <v>197</v>
      </c>
      <c r="Q295" s="412" t="s">
        <v>197</v>
      </c>
      <c r="R295" s="412" t="s">
        <v>197</v>
      </c>
      <c r="S295" s="412" t="s">
        <v>197</v>
      </c>
      <c r="T295" s="412" t="s">
        <v>197</v>
      </c>
      <c r="U295" s="412" t="s">
        <v>197</v>
      </c>
      <c r="V295" s="412" t="s">
        <v>197</v>
      </c>
      <c r="W295" s="412" t="s">
        <v>197</v>
      </c>
      <c r="X295" s="412" t="s">
        <v>197</v>
      </c>
      <c r="Y295" s="412" t="s">
        <v>197</v>
      </c>
      <c r="Z295" s="412" t="s">
        <v>197</v>
      </c>
      <c r="AA295" s="412" t="s">
        <v>197</v>
      </c>
      <c r="AB295" s="412" t="s">
        <v>197</v>
      </c>
      <c r="AC295" s="412" t="s">
        <v>197</v>
      </c>
      <c r="AD295" s="412" t="s">
        <v>197</v>
      </c>
      <c r="AE295" s="412" t="s">
        <v>197</v>
      </c>
      <c r="AF295" s="412" t="s">
        <v>197</v>
      </c>
      <c r="AG295" s="412" t="s">
        <v>197</v>
      </c>
      <c r="AH295" s="412" t="s">
        <v>197</v>
      </c>
      <c r="AI295" s="412" t="s">
        <v>197</v>
      </c>
      <c r="AJ295" s="412" t="s">
        <v>197</v>
      </c>
      <c r="AK295" s="412" t="s">
        <v>197</v>
      </c>
      <c r="AL295" s="412" t="s">
        <v>197</v>
      </c>
      <c r="AM295" s="412" t="s">
        <v>197</v>
      </c>
      <c r="AN295" s="412" t="s">
        <v>197</v>
      </c>
      <c r="AO295" s="412" t="s">
        <v>197</v>
      </c>
      <c r="AP295" s="412" t="s">
        <v>197</v>
      </c>
      <c r="AQ295" s="412" t="s">
        <v>197</v>
      </c>
      <c r="AR295" s="412" t="s">
        <v>197</v>
      </c>
      <c r="AS295" s="412" t="s">
        <v>197</v>
      </c>
      <c r="AT295" s="412" t="s">
        <v>197</v>
      </c>
      <c r="AU295" s="412" t="s">
        <v>197</v>
      </c>
      <c r="AV295" s="412" t="s">
        <v>197</v>
      </c>
      <c r="AW295" s="412" t="s">
        <v>197</v>
      </c>
      <c r="AX295" s="412" t="s">
        <v>197</v>
      </c>
      <c r="AY295" s="412" t="s">
        <v>197</v>
      </c>
      <c r="AZ295" s="411">
        <v>78.5</v>
      </c>
      <c r="BA295" s="411">
        <v>52.1</v>
      </c>
      <c r="BB295" s="411">
        <v>53.3</v>
      </c>
      <c r="BC295" s="411">
        <v>57.2</v>
      </c>
      <c r="BD295" s="411">
        <v>51.9</v>
      </c>
      <c r="BE295" s="411">
        <v>53.1</v>
      </c>
      <c r="BF295" s="411">
        <v>55.9</v>
      </c>
      <c r="BG295" s="411">
        <v>39.6</v>
      </c>
      <c r="BH295" s="411">
        <v>40.799999999999997</v>
      </c>
      <c r="BI295" s="412" t="s">
        <v>197</v>
      </c>
      <c r="BJ295" s="412" t="s">
        <v>197</v>
      </c>
      <c r="BK295" s="412" t="s">
        <v>197</v>
      </c>
      <c r="BL295" s="412" t="s">
        <v>197</v>
      </c>
      <c r="BM295" s="412" t="s">
        <v>197</v>
      </c>
      <c r="BN295" s="412" t="s">
        <v>197</v>
      </c>
      <c r="BO295" s="412" t="s">
        <v>197</v>
      </c>
      <c r="BP295" s="412" t="s">
        <v>197</v>
      </c>
      <c r="BQ295" s="412" t="s">
        <v>197</v>
      </c>
      <c r="BR295" s="412" t="s">
        <v>197</v>
      </c>
      <c r="BS295" s="412" t="s">
        <v>197</v>
      </c>
      <c r="BT295" s="412" t="s">
        <v>197</v>
      </c>
      <c r="BU295" s="412" t="s">
        <v>197</v>
      </c>
      <c r="BV295" s="412" t="s">
        <v>197</v>
      </c>
      <c r="BW295" s="412" t="s">
        <v>197</v>
      </c>
      <c r="BX295" s="412" t="s">
        <v>197</v>
      </c>
      <c r="BY295" s="412" t="s">
        <v>197</v>
      </c>
      <c r="BZ295" s="412" t="s">
        <v>197</v>
      </c>
      <c r="CA295" s="412" t="s">
        <v>197</v>
      </c>
      <c r="CB295" s="412" t="s">
        <v>197</v>
      </c>
      <c r="CC295" s="412" t="s">
        <v>197</v>
      </c>
      <c r="CD295" s="412" t="s">
        <v>197</v>
      </c>
      <c r="CE295" s="412" t="s">
        <v>197</v>
      </c>
      <c r="CF295" s="412" t="s">
        <v>197</v>
      </c>
      <c r="CG295" s="412" t="s">
        <v>197</v>
      </c>
      <c r="CH295" s="412" t="s">
        <v>197</v>
      </c>
      <c r="CI295" s="412" t="s">
        <v>197</v>
      </c>
      <c r="CJ295" s="412" t="s">
        <v>197</v>
      </c>
      <c r="CK295" s="412" t="s">
        <v>197</v>
      </c>
      <c r="CL295" s="412" t="s">
        <v>197</v>
      </c>
      <c r="CM295" s="412" t="s">
        <v>197</v>
      </c>
      <c r="CN295" s="412" t="s">
        <v>197</v>
      </c>
      <c r="CO295" s="412" t="s">
        <v>197</v>
      </c>
      <c r="CP295" s="412" t="s">
        <v>197</v>
      </c>
      <c r="CQ295" s="412" t="s">
        <v>197</v>
      </c>
      <c r="CR295" s="412" t="s">
        <v>197</v>
      </c>
      <c r="CS295" s="412" t="s">
        <v>197</v>
      </c>
      <c r="CT295" s="412" t="s">
        <v>197</v>
      </c>
      <c r="CU295" s="412" t="s">
        <v>197</v>
      </c>
      <c r="CV295" s="412" t="s">
        <v>197</v>
      </c>
      <c r="CW295" s="412" t="s">
        <v>197</v>
      </c>
      <c r="CX295" s="412" t="s">
        <v>197</v>
      </c>
      <c r="CY295" s="412" t="s">
        <v>197</v>
      </c>
      <c r="CZ295" s="412" t="s">
        <v>197</v>
      </c>
      <c r="DA295" s="412" t="s">
        <v>197</v>
      </c>
      <c r="DB295" s="412" t="s">
        <v>197</v>
      </c>
      <c r="DC295" s="412" t="s">
        <v>197</v>
      </c>
      <c r="DD295" s="412" t="s">
        <v>197</v>
      </c>
      <c r="DE295" s="412" t="s">
        <v>197</v>
      </c>
      <c r="DF295" s="412" t="s">
        <v>197</v>
      </c>
      <c r="DG295" s="412" t="s">
        <v>197</v>
      </c>
      <c r="DH295" s="412" t="s">
        <v>197</v>
      </c>
      <c r="DI295" s="412" t="s">
        <v>197</v>
      </c>
      <c r="DJ295" s="412" t="s">
        <v>197</v>
      </c>
      <c r="DK295" s="412" t="s">
        <v>197</v>
      </c>
      <c r="DL295" s="412" t="s">
        <v>197</v>
      </c>
      <c r="DM295" s="412" t="s">
        <v>197</v>
      </c>
      <c r="DN295" s="412" t="s">
        <v>197</v>
      </c>
      <c r="DO295" s="412" t="s">
        <v>197</v>
      </c>
      <c r="DP295" s="412" t="s">
        <v>197</v>
      </c>
      <c r="DQ295" s="412" t="s">
        <v>197</v>
      </c>
      <c r="DR295" s="412" t="s">
        <v>197</v>
      </c>
      <c r="DS295" s="412" t="s">
        <v>197</v>
      </c>
      <c r="DT295" s="412" t="s">
        <v>197</v>
      </c>
      <c r="DU295" s="412" t="s">
        <v>197</v>
      </c>
      <c r="DV295" s="412" t="s">
        <v>197</v>
      </c>
      <c r="DW295" s="412" t="s">
        <v>197</v>
      </c>
      <c r="DX295" s="412" t="s">
        <v>197</v>
      </c>
      <c r="DY295" s="412" t="s">
        <v>197</v>
      </c>
      <c r="DZ295" s="412" t="s">
        <v>197</v>
      </c>
      <c r="EA295" s="412" t="s">
        <v>197</v>
      </c>
      <c r="EB295" s="412" t="s">
        <v>197</v>
      </c>
      <c r="EC295" s="412" t="s">
        <v>197</v>
      </c>
      <c r="ED295" s="412" t="s">
        <v>197</v>
      </c>
      <c r="EE295" s="412" t="s">
        <v>197</v>
      </c>
      <c r="EF295" s="412" t="s">
        <v>197</v>
      </c>
      <c r="EG295" s="412" t="s">
        <v>197</v>
      </c>
      <c r="EH295" s="412" t="s">
        <v>197</v>
      </c>
      <c r="EI295" s="412" t="s">
        <v>197</v>
      </c>
      <c r="EJ295" s="412" t="s">
        <v>197</v>
      </c>
      <c r="EK295" s="412" t="s">
        <v>197</v>
      </c>
      <c r="EL295" s="412" t="s">
        <v>197</v>
      </c>
      <c r="EM295" s="412" t="s">
        <v>197</v>
      </c>
      <c r="EN295" s="412" t="s">
        <v>197</v>
      </c>
      <c r="EO295" s="412" t="s">
        <v>197</v>
      </c>
      <c r="EP295" s="412" t="s">
        <v>197</v>
      </c>
      <c r="EQ295" s="412" t="s">
        <v>197</v>
      </c>
      <c r="ER295" s="412" t="s">
        <v>197</v>
      </c>
      <c r="ES295" s="412" t="s">
        <v>197</v>
      </c>
      <c r="ET295" s="412" t="s">
        <v>197</v>
      </c>
      <c r="EU295" s="412" t="s">
        <v>197</v>
      </c>
      <c r="EV295" s="411">
        <v>64.7</v>
      </c>
      <c r="EW295" s="411">
        <v>56.5</v>
      </c>
      <c r="EX295" s="411">
        <v>59.1</v>
      </c>
      <c r="EY295" s="412" t="s">
        <v>197</v>
      </c>
      <c r="EZ295" s="411">
        <v>2.9</v>
      </c>
      <c r="FA295" s="411">
        <v>16.8</v>
      </c>
      <c r="FB295" s="411">
        <v>11.4</v>
      </c>
      <c r="FC295" s="412" t="s">
        <v>197</v>
      </c>
      <c r="FD295" s="411">
        <v>14.2</v>
      </c>
      <c r="FE295" s="411">
        <v>39.9</v>
      </c>
      <c r="FF295" s="411">
        <v>29</v>
      </c>
      <c r="FG295" s="412" t="s">
        <v>197</v>
      </c>
      <c r="FH295" s="412" t="s">
        <v>197</v>
      </c>
      <c r="FI295" s="412" t="s">
        <v>197</v>
      </c>
      <c r="FJ295" s="412" t="s">
        <v>197</v>
      </c>
      <c r="FK295" s="412" t="s">
        <v>197</v>
      </c>
      <c r="FL295" s="412" t="s">
        <v>197</v>
      </c>
      <c r="FM295" s="411">
        <v>2.4</v>
      </c>
      <c r="FN295" s="411">
        <v>10.5</v>
      </c>
      <c r="FO295" s="411">
        <v>5.8</v>
      </c>
      <c r="FP295" s="412" t="s">
        <v>197</v>
      </c>
      <c r="FQ295" s="412" t="s">
        <v>197</v>
      </c>
      <c r="FR295" s="412" t="s">
        <v>197</v>
      </c>
      <c r="FS295" s="412" t="s">
        <v>197</v>
      </c>
      <c r="FT295" s="412" t="s">
        <v>197</v>
      </c>
      <c r="FU295" s="412" t="s">
        <v>197</v>
      </c>
      <c r="FV295" s="412" t="s">
        <v>197</v>
      </c>
      <c r="FW295" s="412" t="s">
        <v>197</v>
      </c>
      <c r="FX295" s="411">
        <v>99.4</v>
      </c>
      <c r="FY295" s="411">
        <v>81.5</v>
      </c>
      <c r="FZ295" s="411">
        <v>81.599999999999994</v>
      </c>
      <c r="GA295" s="411">
        <v>68.099999999999994</v>
      </c>
      <c r="GB295" s="411">
        <v>93.8</v>
      </c>
      <c r="GC295" s="411">
        <v>88.9</v>
      </c>
      <c r="GD295" s="412" t="s">
        <v>197</v>
      </c>
      <c r="GE295" s="412" t="s">
        <v>197</v>
      </c>
      <c r="GF295" s="412" t="s">
        <v>197</v>
      </c>
      <c r="GG295" s="412" t="s">
        <v>197</v>
      </c>
      <c r="GH295" s="411">
        <v>44.2</v>
      </c>
      <c r="GI295" s="411">
        <v>43.9</v>
      </c>
      <c r="GJ295" s="412" t="s">
        <v>197</v>
      </c>
      <c r="GK295" s="412" t="s">
        <v>197</v>
      </c>
      <c r="GL295" s="412" t="s">
        <v>197</v>
      </c>
      <c r="GM295" s="412" t="s">
        <v>197</v>
      </c>
      <c r="GN295" s="412" t="s">
        <v>197</v>
      </c>
      <c r="GO295" s="412" t="s">
        <v>197</v>
      </c>
      <c r="GP295" s="412" t="s">
        <v>197</v>
      </c>
      <c r="GQ295" s="412" t="s">
        <v>197</v>
      </c>
      <c r="GR295" s="412" t="s">
        <v>197</v>
      </c>
      <c r="GS295" s="412" t="s">
        <v>197</v>
      </c>
      <c r="GT295" s="412" t="s">
        <v>197</v>
      </c>
      <c r="GU295" s="412" t="s">
        <v>197</v>
      </c>
      <c r="GV295" s="412" t="s">
        <v>197</v>
      </c>
      <c r="GW295" s="412" t="s">
        <v>197</v>
      </c>
      <c r="GX295" s="412" t="s">
        <v>197</v>
      </c>
      <c r="GY295" s="412" t="s">
        <v>197</v>
      </c>
      <c r="GZ295" s="412" t="s">
        <v>197</v>
      </c>
      <c r="HA295" s="412" t="s">
        <v>197</v>
      </c>
      <c r="HB295" s="412" t="s">
        <v>197</v>
      </c>
      <c r="HC295" s="412" t="s">
        <v>197</v>
      </c>
      <c r="HD295" s="412" t="s">
        <v>197</v>
      </c>
      <c r="HE295" s="412" t="s">
        <v>197</v>
      </c>
      <c r="HF295" s="412" t="s">
        <v>197</v>
      </c>
      <c r="HG295" s="412" t="s">
        <v>197</v>
      </c>
      <c r="HH295" s="412" t="s">
        <v>197</v>
      </c>
      <c r="HI295" s="412" t="s">
        <v>197</v>
      </c>
      <c r="HJ295" s="412" t="s">
        <v>197</v>
      </c>
      <c r="HK295" s="412" t="s">
        <v>197</v>
      </c>
      <c r="HL295" s="412" t="s">
        <v>197</v>
      </c>
      <c r="HM295" s="412" t="s">
        <v>197</v>
      </c>
      <c r="HN295" s="412" t="s">
        <v>197</v>
      </c>
      <c r="HO295" s="412" t="s">
        <v>197</v>
      </c>
      <c r="HP295" s="412" t="s">
        <v>197</v>
      </c>
      <c r="HQ295" s="412" t="s">
        <v>197</v>
      </c>
      <c r="HR295" s="412" t="s">
        <v>197</v>
      </c>
      <c r="HS295" s="412" t="s">
        <v>197</v>
      </c>
      <c r="HT295" s="412" t="s">
        <v>197</v>
      </c>
      <c r="HU295" s="411">
        <v>343.4</v>
      </c>
      <c r="HV295" s="411">
        <v>102.7</v>
      </c>
      <c r="HW295" s="411">
        <v>116.9</v>
      </c>
      <c r="HX295" s="412" t="s">
        <v>197</v>
      </c>
      <c r="HY295" s="412" t="s">
        <v>197</v>
      </c>
      <c r="HZ295" s="412" t="s">
        <v>197</v>
      </c>
      <c r="IA295" s="412" t="s">
        <v>197</v>
      </c>
      <c r="IB295" s="412" t="s">
        <v>197</v>
      </c>
      <c r="IC295" s="412" t="s">
        <v>197</v>
      </c>
      <c r="ID295" s="411">
        <v>50</v>
      </c>
      <c r="IE295" s="412" t="s">
        <v>197</v>
      </c>
      <c r="IF295" s="412" t="s">
        <v>197</v>
      </c>
      <c r="IG295" s="412" t="s">
        <v>197</v>
      </c>
      <c r="IH295" s="411">
        <v>39.6</v>
      </c>
      <c r="II295" s="412" t="s">
        <v>197</v>
      </c>
      <c r="IJ295" s="412" t="s">
        <v>197</v>
      </c>
      <c r="IK295" s="412" t="s">
        <v>197</v>
      </c>
      <c r="IL295" s="412" t="s">
        <v>197</v>
      </c>
      <c r="IM295" s="412" t="s">
        <v>197</v>
      </c>
      <c r="IN295" s="412" t="s">
        <v>197</v>
      </c>
      <c r="IO295" s="412" t="s">
        <v>197</v>
      </c>
      <c r="IP295" s="412" t="s">
        <v>197</v>
      </c>
      <c r="IQ295" s="412" t="s">
        <v>197</v>
      </c>
      <c r="IR295" s="411">
        <v>16.3</v>
      </c>
      <c r="IS295" s="411">
        <v>54.4</v>
      </c>
      <c r="IT295" s="411">
        <v>40.200000000000003</v>
      </c>
      <c r="IU295" s="412" t="s">
        <v>197</v>
      </c>
      <c r="IV295" s="412" t="s">
        <v>197</v>
      </c>
      <c r="IW295" s="412" t="s">
        <v>197</v>
      </c>
      <c r="IX295" s="412" t="s">
        <v>197</v>
      </c>
      <c r="IY295" s="412" t="s">
        <v>197</v>
      </c>
      <c r="IZ295" s="412" t="s">
        <v>197</v>
      </c>
      <c r="JA295" s="412" t="s">
        <v>197</v>
      </c>
      <c r="JB295" s="412" t="s">
        <v>197</v>
      </c>
      <c r="JC295" s="412" t="s">
        <v>197</v>
      </c>
      <c r="JD295" s="412" t="s">
        <v>197</v>
      </c>
      <c r="JE295" s="412" t="s">
        <v>197</v>
      </c>
      <c r="JF295" s="49" t="s">
        <v>87</v>
      </c>
      <c r="JG295" s="49" t="s">
        <v>87</v>
      </c>
      <c r="JH295" s="49" t="s">
        <v>87</v>
      </c>
      <c r="JI295" s="49">
        <v>46.2</v>
      </c>
      <c r="JJ295" s="49">
        <v>60.8</v>
      </c>
      <c r="JK295" s="49">
        <v>36.1</v>
      </c>
      <c r="JL295" s="49">
        <v>63.6</v>
      </c>
      <c r="JM295" s="49">
        <v>19.600000000000001</v>
      </c>
      <c r="JN295" s="49">
        <v>32.299999999999997</v>
      </c>
      <c r="JO295" s="49" t="s">
        <v>87</v>
      </c>
    </row>
    <row r="296" spans="1:275">
      <c r="A296" s="45"/>
      <c r="B296" s="46" t="s">
        <v>2012</v>
      </c>
      <c r="C296" s="300" t="s">
        <v>1307</v>
      </c>
      <c r="D296" s="46" t="s">
        <v>139</v>
      </c>
      <c r="E296" s="300" t="s">
        <v>38</v>
      </c>
      <c r="F296" s="47" t="s">
        <v>197</v>
      </c>
      <c r="G296" s="47" t="s">
        <v>197</v>
      </c>
      <c r="H296" s="411">
        <v>109.2</v>
      </c>
      <c r="I296" s="411">
        <v>94.2</v>
      </c>
      <c r="J296" s="411">
        <v>74.599999999999994</v>
      </c>
      <c r="K296" s="412" t="s">
        <v>197</v>
      </c>
      <c r="L296" s="411">
        <v>81.2</v>
      </c>
      <c r="M296" s="412" t="s">
        <v>197</v>
      </c>
      <c r="N296" s="411">
        <v>125.8</v>
      </c>
      <c r="O296" s="412" t="s">
        <v>197</v>
      </c>
      <c r="P296" s="411">
        <v>65.599999999999994</v>
      </c>
      <c r="Q296" s="412" t="s">
        <v>197</v>
      </c>
      <c r="R296" s="411">
        <v>51</v>
      </c>
      <c r="S296" s="411">
        <v>104.9</v>
      </c>
      <c r="T296" s="411">
        <v>50.5</v>
      </c>
      <c r="U296" s="412" t="s">
        <v>197</v>
      </c>
      <c r="V296" s="412" t="s">
        <v>197</v>
      </c>
      <c r="W296" s="411">
        <v>54.9</v>
      </c>
      <c r="X296" s="412" t="s">
        <v>197</v>
      </c>
      <c r="Y296" s="412" t="s">
        <v>197</v>
      </c>
      <c r="Z296" s="411">
        <v>43.6</v>
      </c>
      <c r="AA296" s="411">
        <v>54.6</v>
      </c>
      <c r="AB296" s="412" t="s">
        <v>197</v>
      </c>
      <c r="AC296" s="412" t="s">
        <v>197</v>
      </c>
      <c r="AD296" s="412" t="s">
        <v>197</v>
      </c>
      <c r="AE296" s="412" t="s">
        <v>197</v>
      </c>
      <c r="AF296" s="411">
        <v>49.7</v>
      </c>
      <c r="AG296" s="412" t="s">
        <v>197</v>
      </c>
      <c r="AH296" s="412" t="s">
        <v>197</v>
      </c>
      <c r="AI296" s="412" t="s">
        <v>197</v>
      </c>
      <c r="AJ296" s="412" t="s">
        <v>197</v>
      </c>
      <c r="AK296" s="412" t="s">
        <v>197</v>
      </c>
      <c r="AL296" s="412" t="s">
        <v>197</v>
      </c>
      <c r="AM296" s="412" t="s">
        <v>197</v>
      </c>
      <c r="AN296" s="412" t="s">
        <v>197</v>
      </c>
      <c r="AO296" s="412" t="s">
        <v>197</v>
      </c>
      <c r="AP296" s="412" t="s">
        <v>197</v>
      </c>
      <c r="AQ296" s="412" t="s">
        <v>197</v>
      </c>
      <c r="AR296" s="412" t="s">
        <v>197</v>
      </c>
      <c r="AS296" s="412" t="s">
        <v>197</v>
      </c>
      <c r="AT296" s="411">
        <v>43.7</v>
      </c>
      <c r="AU296" s="412" t="s">
        <v>197</v>
      </c>
      <c r="AV296" s="411">
        <v>55.1</v>
      </c>
      <c r="AW296" s="412" t="s">
        <v>197</v>
      </c>
      <c r="AX296" s="412" t="s">
        <v>197</v>
      </c>
      <c r="AY296" s="412" t="s">
        <v>197</v>
      </c>
      <c r="AZ296" s="411">
        <v>125.8</v>
      </c>
      <c r="BA296" s="411">
        <v>75.900000000000006</v>
      </c>
      <c r="BB296" s="411">
        <v>78.2</v>
      </c>
      <c r="BC296" s="411">
        <v>80.099999999999994</v>
      </c>
      <c r="BD296" s="411">
        <v>65.099999999999994</v>
      </c>
      <c r="BE296" s="411">
        <v>68.599999999999994</v>
      </c>
      <c r="BF296" s="411">
        <v>84.4</v>
      </c>
      <c r="BG296" s="411">
        <v>62.2</v>
      </c>
      <c r="BH296" s="411">
        <v>63.8</v>
      </c>
      <c r="BI296" s="411">
        <v>10.199999999999999</v>
      </c>
      <c r="BJ296" s="411">
        <v>7.5</v>
      </c>
      <c r="BK296" s="411">
        <v>8.9</v>
      </c>
      <c r="BL296" s="411">
        <v>5.8</v>
      </c>
      <c r="BM296" s="411">
        <v>15</v>
      </c>
      <c r="BN296" s="411">
        <v>12.5</v>
      </c>
      <c r="BO296" s="412" t="s">
        <v>197</v>
      </c>
      <c r="BP296" s="412" t="s">
        <v>197</v>
      </c>
      <c r="BQ296" s="412" t="s">
        <v>197</v>
      </c>
      <c r="BR296" s="412" t="s">
        <v>197</v>
      </c>
      <c r="BS296" s="412" t="s">
        <v>197</v>
      </c>
      <c r="BT296" s="412" t="s">
        <v>197</v>
      </c>
      <c r="BU296" s="412" t="s">
        <v>197</v>
      </c>
      <c r="BV296" s="412" t="s">
        <v>197</v>
      </c>
      <c r="BW296" s="412" t="s">
        <v>197</v>
      </c>
      <c r="BX296" s="412" t="s">
        <v>197</v>
      </c>
      <c r="BY296" s="412" t="s">
        <v>197</v>
      </c>
      <c r="BZ296" s="412" t="s">
        <v>197</v>
      </c>
      <c r="CA296" s="412" t="s">
        <v>197</v>
      </c>
      <c r="CB296" s="412" t="s">
        <v>197</v>
      </c>
      <c r="CC296" s="412" t="s">
        <v>197</v>
      </c>
      <c r="CD296" s="412" t="s">
        <v>197</v>
      </c>
      <c r="CE296" s="412" t="s">
        <v>197</v>
      </c>
      <c r="CF296" s="412" t="s">
        <v>197</v>
      </c>
      <c r="CG296" s="412" t="s">
        <v>197</v>
      </c>
      <c r="CH296" s="412" t="s">
        <v>197</v>
      </c>
      <c r="CI296" s="412" t="s">
        <v>197</v>
      </c>
      <c r="CJ296" s="412" t="s">
        <v>197</v>
      </c>
      <c r="CK296" s="412" t="s">
        <v>197</v>
      </c>
      <c r="CL296" s="412" t="s">
        <v>197</v>
      </c>
      <c r="CM296" s="412" t="s">
        <v>197</v>
      </c>
      <c r="CN296" s="412" t="s">
        <v>197</v>
      </c>
      <c r="CO296" s="412" t="s">
        <v>197</v>
      </c>
      <c r="CP296" s="412" t="s">
        <v>197</v>
      </c>
      <c r="CQ296" s="412" t="s">
        <v>197</v>
      </c>
      <c r="CR296" s="412" t="s">
        <v>197</v>
      </c>
      <c r="CS296" s="412" t="s">
        <v>197</v>
      </c>
      <c r="CT296" s="412" t="s">
        <v>197</v>
      </c>
      <c r="CU296" s="412" t="s">
        <v>197</v>
      </c>
      <c r="CV296" s="412" t="s">
        <v>197</v>
      </c>
      <c r="CW296" s="412" t="s">
        <v>197</v>
      </c>
      <c r="CX296" s="412" t="s">
        <v>197</v>
      </c>
      <c r="CY296" s="412" t="s">
        <v>197</v>
      </c>
      <c r="CZ296" s="412" t="s">
        <v>197</v>
      </c>
      <c r="DA296" s="412" t="s">
        <v>197</v>
      </c>
      <c r="DB296" s="412" t="s">
        <v>197</v>
      </c>
      <c r="DC296" s="412" t="s">
        <v>197</v>
      </c>
      <c r="DD296" s="412" t="s">
        <v>197</v>
      </c>
      <c r="DE296" s="412" t="s">
        <v>197</v>
      </c>
      <c r="DF296" s="412" t="s">
        <v>197</v>
      </c>
      <c r="DG296" s="412" t="s">
        <v>197</v>
      </c>
      <c r="DH296" s="412" t="s">
        <v>197</v>
      </c>
      <c r="DI296" s="412" t="s">
        <v>197</v>
      </c>
      <c r="DJ296" s="412" t="s">
        <v>197</v>
      </c>
      <c r="DK296" s="412" t="s">
        <v>197</v>
      </c>
      <c r="DL296" s="412" t="s">
        <v>197</v>
      </c>
      <c r="DM296" s="412" t="s">
        <v>197</v>
      </c>
      <c r="DN296" s="412" t="s">
        <v>197</v>
      </c>
      <c r="DO296" s="412" t="s">
        <v>197</v>
      </c>
      <c r="DP296" s="412" t="s">
        <v>197</v>
      </c>
      <c r="DQ296" s="412" t="s">
        <v>197</v>
      </c>
      <c r="DR296" s="412" t="s">
        <v>197</v>
      </c>
      <c r="DS296" s="412" t="s">
        <v>197</v>
      </c>
      <c r="DT296" s="412" t="s">
        <v>197</v>
      </c>
      <c r="DU296" s="412" t="s">
        <v>197</v>
      </c>
      <c r="DV296" s="412" t="s">
        <v>197</v>
      </c>
      <c r="DW296" s="412" t="s">
        <v>197</v>
      </c>
      <c r="DX296" s="412" t="s">
        <v>197</v>
      </c>
      <c r="DY296" s="412" t="s">
        <v>197</v>
      </c>
      <c r="DZ296" s="412" t="s">
        <v>197</v>
      </c>
      <c r="EA296" s="412" t="s">
        <v>197</v>
      </c>
      <c r="EB296" s="412" t="s">
        <v>197</v>
      </c>
      <c r="EC296" s="412" t="s">
        <v>197</v>
      </c>
      <c r="ED296" s="412" t="s">
        <v>197</v>
      </c>
      <c r="EE296" s="412" t="s">
        <v>197</v>
      </c>
      <c r="EF296" s="412" t="s">
        <v>197</v>
      </c>
      <c r="EG296" s="412" t="s">
        <v>197</v>
      </c>
      <c r="EH296" s="412" t="s">
        <v>197</v>
      </c>
      <c r="EI296" s="412" t="s">
        <v>197</v>
      </c>
      <c r="EJ296" s="412" t="s">
        <v>197</v>
      </c>
      <c r="EK296" s="412" t="s">
        <v>197</v>
      </c>
      <c r="EL296" s="412" t="s">
        <v>197</v>
      </c>
      <c r="EM296" s="412" t="s">
        <v>197</v>
      </c>
      <c r="EN296" s="412" t="s">
        <v>197</v>
      </c>
      <c r="EO296" s="412" t="s">
        <v>197</v>
      </c>
      <c r="EP296" s="412" t="s">
        <v>197</v>
      </c>
      <c r="EQ296" s="412" t="s">
        <v>197</v>
      </c>
      <c r="ER296" s="412" t="s">
        <v>197</v>
      </c>
      <c r="ES296" s="412" t="s">
        <v>197</v>
      </c>
      <c r="ET296" s="411">
        <v>50.7</v>
      </c>
      <c r="EU296" s="412" t="s">
        <v>197</v>
      </c>
      <c r="EV296" s="411">
        <v>76.099999999999994</v>
      </c>
      <c r="EW296" s="411">
        <v>78.7</v>
      </c>
      <c r="EX296" s="411">
        <v>77.900000000000006</v>
      </c>
      <c r="EY296" s="412" t="s">
        <v>197</v>
      </c>
      <c r="EZ296" s="411">
        <v>52.2</v>
      </c>
      <c r="FA296" s="411">
        <v>53.4</v>
      </c>
      <c r="FB296" s="411">
        <v>52.9</v>
      </c>
      <c r="FC296" s="412" t="s">
        <v>197</v>
      </c>
      <c r="FD296" s="411">
        <v>60.7</v>
      </c>
      <c r="FE296" s="411">
        <v>67.2</v>
      </c>
      <c r="FF296" s="411">
        <v>64.400000000000006</v>
      </c>
      <c r="FG296" s="411">
        <v>92</v>
      </c>
      <c r="FH296" s="412" t="s">
        <v>197</v>
      </c>
      <c r="FI296" s="411">
        <v>65.099999999999994</v>
      </c>
      <c r="FJ296" s="411">
        <v>513.79999999999995</v>
      </c>
      <c r="FK296" s="411">
        <v>10.8</v>
      </c>
      <c r="FL296" s="411">
        <v>234.1</v>
      </c>
      <c r="FM296" s="411">
        <v>55.1</v>
      </c>
      <c r="FN296" s="411">
        <v>42</v>
      </c>
      <c r="FO296" s="411">
        <v>49.6</v>
      </c>
      <c r="FP296" s="411">
        <v>64.400000000000006</v>
      </c>
      <c r="FQ296" s="411">
        <v>58</v>
      </c>
      <c r="FR296" s="411">
        <v>60.2</v>
      </c>
      <c r="FS296" s="411">
        <v>31.9</v>
      </c>
      <c r="FT296" s="411">
        <v>42.1</v>
      </c>
      <c r="FU296" s="411">
        <v>35.700000000000003</v>
      </c>
      <c r="FV296" s="412" t="s">
        <v>197</v>
      </c>
      <c r="FW296" s="412" t="s">
        <v>197</v>
      </c>
      <c r="FX296" s="411">
        <v>68.7</v>
      </c>
      <c r="FY296" s="411">
        <v>64.5</v>
      </c>
      <c r="FZ296" s="411">
        <v>64.599999999999994</v>
      </c>
      <c r="GA296" s="411">
        <v>83</v>
      </c>
      <c r="GB296" s="411">
        <v>73.7</v>
      </c>
      <c r="GC296" s="411">
        <v>75.5</v>
      </c>
      <c r="GD296" s="412" t="s">
        <v>197</v>
      </c>
      <c r="GE296" s="412" t="s">
        <v>197</v>
      </c>
      <c r="GF296" s="412" t="s">
        <v>197</v>
      </c>
      <c r="GG296" s="411">
        <v>15.7</v>
      </c>
      <c r="GH296" s="411">
        <v>89.4</v>
      </c>
      <c r="GI296" s="411">
        <v>88.9</v>
      </c>
      <c r="GJ296" s="412" t="s">
        <v>197</v>
      </c>
      <c r="GK296" s="412" t="s">
        <v>197</v>
      </c>
      <c r="GL296" s="412" t="s">
        <v>197</v>
      </c>
      <c r="GM296" s="411">
        <v>122.2</v>
      </c>
      <c r="GN296" s="411">
        <v>82.3</v>
      </c>
      <c r="GO296" s="411">
        <v>96.9</v>
      </c>
      <c r="GP296" s="411">
        <v>418.8</v>
      </c>
      <c r="GQ296" s="411">
        <v>2.5</v>
      </c>
      <c r="GR296" s="411">
        <v>151.6</v>
      </c>
      <c r="GS296" s="412" t="s">
        <v>197</v>
      </c>
      <c r="GT296" s="412" t="s">
        <v>197</v>
      </c>
      <c r="GU296" s="412" t="s">
        <v>197</v>
      </c>
      <c r="GV296" s="412" t="s">
        <v>197</v>
      </c>
      <c r="GW296" s="412" t="s">
        <v>197</v>
      </c>
      <c r="GX296" s="412" t="s">
        <v>197</v>
      </c>
      <c r="GY296" s="411">
        <v>58.3</v>
      </c>
      <c r="GZ296" s="411">
        <v>32.200000000000003</v>
      </c>
      <c r="HA296" s="411">
        <v>45.1</v>
      </c>
      <c r="HB296" s="411">
        <v>77</v>
      </c>
      <c r="HC296" s="411">
        <v>48.3</v>
      </c>
      <c r="HD296" s="411">
        <v>57.1</v>
      </c>
      <c r="HE296" s="412" t="s">
        <v>197</v>
      </c>
      <c r="HF296" s="412" t="s">
        <v>197</v>
      </c>
      <c r="HG296" s="412" t="s">
        <v>197</v>
      </c>
      <c r="HH296" s="412" t="s">
        <v>197</v>
      </c>
      <c r="HI296" s="411">
        <v>153.1</v>
      </c>
      <c r="HJ296" s="411">
        <v>82.7</v>
      </c>
      <c r="HK296" s="411">
        <v>117</v>
      </c>
      <c r="HL296" s="411">
        <v>216.4</v>
      </c>
      <c r="HM296" s="411">
        <v>122.7</v>
      </c>
      <c r="HN296" s="411">
        <v>149.5</v>
      </c>
      <c r="HO296" s="412" t="s">
        <v>197</v>
      </c>
      <c r="HP296" s="412" t="s">
        <v>197</v>
      </c>
      <c r="HQ296" s="412" t="s">
        <v>197</v>
      </c>
      <c r="HR296" s="412" t="s">
        <v>197</v>
      </c>
      <c r="HS296" s="412" t="s">
        <v>197</v>
      </c>
      <c r="HT296" s="412" t="s">
        <v>197</v>
      </c>
      <c r="HU296" s="411">
        <v>172.3</v>
      </c>
      <c r="HV296" s="411">
        <v>88.1</v>
      </c>
      <c r="HW296" s="411">
        <v>93.1</v>
      </c>
      <c r="HX296" s="412" t="s">
        <v>197</v>
      </c>
      <c r="HY296" s="412" t="s">
        <v>197</v>
      </c>
      <c r="HZ296" s="412" t="s">
        <v>197</v>
      </c>
      <c r="IA296" s="412" t="s">
        <v>197</v>
      </c>
      <c r="IB296" s="412" t="s">
        <v>197</v>
      </c>
      <c r="IC296" s="412" t="s">
        <v>197</v>
      </c>
      <c r="ID296" s="411">
        <v>169.4</v>
      </c>
      <c r="IE296" s="412" t="s">
        <v>197</v>
      </c>
      <c r="IF296" s="412" t="s">
        <v>197</v>
      </c>
      <c r="IG296" s="412" t="s">
        <v>197</v>
      </c>
      <c r="IH296" s="411">
        <v>14</v>
      </c>
      <c r="II296" s="412" t="s">
        <v>197</v>
      </c>
      <c r="IJ296" s="412" t="s">
        <v>197</v>
      </c>
      <c r="IK296" s="412" t="s">
        <v>197</v>
      </c>
      <c r="IL296" s="412" t="s">
        <v>197</v>
      </c>
      <c r="IM296" s="412" t="s">
        <v>197</v>
      </c>
      <c r="IN296" s="412" t="s">
        <v>197</v>
      </c>
      <c r="IO296" s="412" t="s">
        <v>197</v>
      </c>
      <c r="IP296" s="412" t="s">
        <v>197</v>
      </c>
      <c r="IQ296" s="412" t="s">
        <v>197</v>
      </c>
      <c r="IR296" s="411">
        <v>69.400000000000006</v>
      </c>
      <c r="IS296" s="411">
        <v>39.5</v>
      </c>
      <c r="IT296" s="411">
        <v>50.7</v>
      </c>
      <c r="IU296" s="412" t="s">
        <v>197</v>
      </c>
      <c r="IV296" s="412" t="s">
        <v>197</v>
      </c>
      <c r="IW296" s="412" t="s">
        <v>197</v>
      </c>
      <c r="IX296" s="412" t="s">
        <v>197</v>
      </c>
      <c r="IY296" s="412" t="s">
        <v>197</v>
      </c>
      <c r="IZ296" s="412" t="s">
        <v>197</v>
      </c>
      <c r="JA296" s="412" t="s">
        <v>197</v>
      </c>
      <c r="JB296" s="412" t="s">
        <v>197</v>
      </c>
      <c r="JC296" s="412" t="s">
        <v>197</v>
      </c>
      <c r="JD296" s="412" t="s">
        <v>197</v>
      </c>
      <c r="JE296" s="412" t="s">
        <v>197</v>
      </c>
      <c r="JF296" s="49" t="s">
        <v>87</v>
      </c>
      <c r="JG296" s="49" t="s">
        <v>87</v>
      </c>
      <c r="JH296" s="49" t="s">
        <v>87</v>
      </c>
      <c r="JI296" s="49">
        <v>117</v>
      </c>
      <c r="JJ296" s="49">
        <v>52.9</v>
      </c>
      <c r="JK296" s="49">
        <v>58.2</v>
      </c>
      <c r="JL296" s="49">
        <v>68.8</v>
      </c>
      <c r="JM296" s="49">
        <v>21.5</v>
      </c>
      <c r="JN296" s="49">
        <v>20.100000000000001</v>
      </c>
      <c r="JO296" s="49" t="s">
        <v>87</v>
      </c>
    </row>
    <row r="297" spans="1:275">
      <c r="A297" s="45"/>
      <c r="B297" s="46" t="s">
        <v>2013</v>
      </c>
      <c r="C297" s="300" t="s">
        <v>1498</v>
      </c>
      <c r="D297" s="46" t="s">
        <v>140</v>
      </c>
      <c r="E297" s="300" t="s">
        <v>39</v>
      </c>
      <c r="F297" s="47" t="s">
        <v>197</v>
      </c>
      <c r="G297" s="47" t="s">
        <v>197</v>
      </c>
      <c r="H297" s="411">
        <v>127.4</v>
      </c>
      <c r="I297" s="411">
        <v>126.7</v>
      </c>
      <c r="J297" s="411">
        <v>142.69999999999999</v>
      </c>
      <c r="K297" s="411">
        <v>157.6</v>
      </c>
      <c r="L297" s="411">
        <v>120</v>
      </c>
      <c r="M297" s="411">
        <v>68.400000000000006</v>
      </c>
      <c r="N297" s="411">
        <v>108.2</v>
      </c>
      <c r="O297" s="412" t="s">
        <v>197</v>
      </c>
      <c r="P297" s="411">
        <v>84.3</v>
      </c>
      <c r="Q297" s="411">
        <v>159.4</v>
      </c>
      <c r="R297" s="411">
        <v>95.1</v>
      </c>
      <c r="S297" s="411">
        <v>142.19999999999999</v>
      </c>
      <c r="T297" s="411">
        <v>166.8</v>
      </c>
      <c r="U297" s="411">
        <v>145.6</v>
      </c>
      <c r="V297" s="412" t="s">
        <v>197</v>
      </c>
      <c r="W297" s="411">
        <v>145.69999999999999</v>
      </c>
      <c r="X297" s="411">
        <v>193</v>
      </c>
      <c r="Y297" s="411">
        <v>150.6</v>
      </c>
      <c r="Z297" s="411">
        <v>255.3</v>
      </c>
      <c r="AA297" s="411">
        <v>207.1</v>
      </c>
      <c r="AB297" s="411">
        <v>185.9</v>
      </c>
      <c r="AC297" s="411">
        <v>66.3</v>
      </c>
      <c r="AD297" s="412" t="s">
        <v>197</v>
      </c>
      <c r="AE297" s="411">
        <v>96.3</v>
      </c>
      <c r="AF297" s="411">
        <v>110.4</v>
      </c>
      <c r="AG297" s="411">
        <v>289.8</v>
      </c>
      <c r="AH297" s="411">
        <v>98.2</v>
      </c>
      <c r="AI297" s="412" t="s">
        <v>197</v>
      </c>
      <c r="AJ297" s="411">
        <v>136.69999999999999</v>
      </c>
      <c r="AK297" s="411">
        <v>9.3000000000000007</v>
      </c>
      <c r="AL297" s="412" t="s">
        <v>197</v>
      </c>
      <c r="AM297" s="412" t="s">
        <v>197</v>
      </c>
      <c r="AN297" s="412" t="s">
        <v>197</v>
      </c>
      <c r="AO297" s="411">
        <v>38.9</v>
      </c>
      <c r="AP297" s="411">
        <v>38.5</v>
      </c>
      <c r="AQ297" s="412" t="s">
        <v>197</v>
      </c>
      <c r="AR297" s="412" t="s">
        <v>197</v>
      </c>
      <c r="AS297" s="412" t="s">
        <v>197</v>
      </c>
      <c r="AT297" s="411">
        <v>89.9</v>
      </c>
      <c r="AU297" s="412" t="s">
        <v>197</v>
      </c>
      <c r="AV297" s="411">
        <v>80.3</v>
      </c>
      <c r="AW297" s="411">
        <v>271.7</v>
      </c>
      <c r="AX297" s="411">
        <v>67</v>
      </c>
      <c r="AY297" s="411">
        <v>12.6</v>
      </c>
      <c r="AZ297" s="411">
        <v>205.3</v>
      </c>
      <c r="BA297" s="411">
        <v>120.1</v>
      </c>
      <c r="BB297" s="411">
        <v>124</v>
      </c>
      <c r="BC297" s="411">
        <v>163.1</v>
      </c>
      <c r="BD297" s="411">
        <v>86.2</v>
      </c>
      <c r="BE297" s="411">
        <v>103.6</v>
      </c>
      <c r="BF297" s="411">
        <v>119.8</v>
      </c>
      <c r="BG297" s="411">
        <v>92.8</v>
      </c>
      <c r="BH297" s="411">
        <v>94.7</v>
      </c>
      <c r="BI297" s="411">
        <v>114.9</v>
      </c>
      <c r="BJ297" s="411">
        <v>138.9</v>
      </c>
      <c r="BK297" s="411">
        <v>126.6</v>
      </c>
      <c r="BL297" s="411">
        <v>40.9</v>
      </c>
      <c r="BM297" s="411">
        <v>207.2</v>
      </c>
      <c r="BN297" s="411">
        <v>162.5</v>
      </c>
      <c r="BO297" s="412" t="s">
        <v>197</v>
      </c>
      <c r="BP297" s="411">
        <v>105.2</v>
      </c>
      <c r="BQ297" s="411">
        <v>86.6</v>
      </c>
      <c r="BR297" s="411">
        <v>183.6</v>
      </c>
      <c r="BS297" s="411">
        <v>116.5</v>
      </c>
      <c r="BT297" s="411">
        <v>147.6</v>
      </c>
      <c r="BU297" s="411">
        <v>638.4</v>
      </c>
      <c r="BV297" s="411">
        <v>176.3</v>
      </c>
      <c r="BW297" s="411">
        <v>323.2</v>
      </c>
      <c r="BX297" s="412" t="s">
        <v>197</v>
      </c>
      <c r="BY297" s="412" t="s">
        <v>197</v>
      </c>
      <c r="BZ297" s="412" t="s">
        <v>197</v>
      </c>
      <c r="CA297" s="411">
        <v>137.1</v>
      </c>
      <c r="CB297" s="411">
        <v>100.7</v>
      </c>
      <c r="CC297" s="411">
        <v>115.1</v>
      </c>
      <c r="CD297" s="412" t="s">
        <v>197</v>
      </c>
      <c r="CE297" s="412" t="s">
        <v>197</v>
      </c>
      <c r="CF297" s="412" t="s">
        <v>197</v>
      </c>
      <c r="CG297" s="412" t="s">
        <v>197</v>
      </c>
      <c r="CH297" s="412" t="s">
        <v>197</v>
      </c>
      <c r="CI297" s="412" t="s">
        <v>197</v>
      </c>
      <c r="CJ297" s="411">
        <v>137.1</v>
      </c>
      <c r="CK297" s="411">
        <v>83.4</v>
      </c>
      <c r="CL297" s="411">
        <v>105.7</v>
      </c>
      <c r="CM297" s="412" t="s">
        <v>197</v>
      </c>
      <c r="CN297" s="412" t="s">
        <v>197</v>
      </c>
      <c r="CO297" s="412" t="s">
        <v>197</v>
      </c>
      <c r="CP297" s="412" t="s">
        <v>197</v>
      </c>
      <c r="CQ297" s="412" t="s">
        <v>197</v>
      </c>
      <c r="CR297" s="412" t="s">
        <v>197</v>
      </c>
      <c r="CS297" s="412" t="s">
        <v>197</v>
      </c>
      <c r="CT297" s="412" t="s">
        <v>197</v>
      </c>
      <c r="CU297" s="412" t="s">
        <v>197</v>
      </c>
      <c r="CV297" s="412" t="s">
        <v>197</v>
      </c>
      <c r="CW297" s="411">
        <v>156.9</v>
      </c>
      <c r="CX297" s="411">
        <v>93.3</v>
      </c>
      <c r="CY297" s="411">
        <v>121.1</v>
      </c>
      <c r="CZ297" s="411">
        <v>93.4</v>
      </c>
      <c r="DA297" s="411">
        <v>720.5</v>
      </c>
      <c r="DB297" s="411">
        <v>173.7</v>
      </c>
      <c r="DC297" s="411">
        <v>346.4</v>
      </c>
      <c r="DD297" s="412" t="s">
        <v>197</v>
      </c>
      <c r="DE297" s="412" t="s">
        <v>197</v>
      </c>
      <c r="DF297" s="412" t="s">
        <v>197</v>
      </c>
      <c r="DG297" s="411">
        <v>113.8</v>
      </c>
      <c r="DH297" s="411">
        <v>91.9</v>
      </c>
      <c r="DI297" s="411">
        <v>99.5</v>
      </c>
      <c r="DJ297" s="412" t="s">
        <v>197</v>
      </c>
      <c r="DK297" s="412" t="s">
        <v>197</v>
      </c>
      <c r="DL297" s="412" t="s">
        <v>197</v>
      </c>
      <c r="DM297" s="411">
        <v>136.9</v>
      </c>
      <c r="DN297" s="411">
        <v>77.7</v>
      </c>
      <c r="DO297" s="411">
        <v>100</v>
      </c>
      <c r="DP297" s="412" t="s">
        <v>197</v>
      </c>
      <c r="DQ297" s="412" t="s">
        <v>197</v>
      </c>
      <c r="DR297" s="412" t="s">
        <v>197</v>
      </c>
      <c r="DS297" s="412" t="s">
        <v>197</v>
      </c>
      <c r="DT297" s="412" t="s">
        <v>197</v>
      </c>
      <c r="DU297" s="412" t="s">
        <v>197</v>
      </c>
      <c r="DV297" s="412" t="s">
        <v>197</v>
      </c>
      <c r="DW297" s="412" t="s">
        <v>197</v>
      </c>
      <c r="DX297" s="412" t="s">
        <v>197</v>
      </c>
      <c r="DY297" s="412" t="s">
        <v>197</v>
      </c>
      <c r="DZ297" s="412" t="s">
        <v>197</v>
      </c>
      <c r="EA297" s="412" t="s">
        <v>197</v>
      </c>
      <c r="EB297" s="411">
        <v>164.7</v>
      </c>
      <c r="EC297" s="411">
        <v>18.600000000000001</v>
      </c>
      <c r="ED297" s="411">
        <v>59.2</v>
      </c>
      <c r="EE297" s="412" t="s">
        <v>197</v>
      </c>
      <c r="EF297" s="412" t="s">
        <v>197</v>
      </c>
      <c r="EG297" s="412" t="s">
        <v>197</v>
      </c>
      <c r="EH297" s="412" t="s">
        <v>197</v>
      </c>
      <c r="EI297" s="411">
        <v>118.7</v>
      </c>
      <c r="EJ297" s="411">
        <v>85.3</v>
      </c>
      <c r="EK297" s="411">
        <v>97.2</v>
      </c>
      <c r="EL297" s="412" t="s">
        <v>197</v>
      </c>
      <c r="EM297" s="411">
        <v>312.2</v>
      </c>
      <c r="EN297" s="411">
        <v>203.7</v>
      </c>
      <c r="EO297" s="411">
        <v>258.5</v>
      </c>
      <c r="EP297" s="412" t="s">
        <v>197</v>
      </c>
      <c r="EQ297" s="412" t="s">
        <v>197</v>
      </c>
      <c r="ER297" s="412" t="s">
        <v>197</v>
      </c>
      <c r="ES297" s="412" t="s">
        <v>197</v>
      </c>
      <c r="ET297" s="411">
        <v>207.7</v>
      </c>
      <c r="EU297" s="412" t="s">
        <v>197</v>
      </c>
      <c r="EV297" s="411">
        <v>130.9</v>
      </c>
      <c r="EW297" s="411">
        <v>74.5</v>
      </c>
      <c r="EX297" s="411">
        <v>92.3</v>
      </c>
      <c r="EY297" s="411">
        <v>218.4</v>
      </c>
      <c r="EZ297" s="411">
        <v>79.7</v>
      </c>
      <c r="FA297" s="411">
        <v>113.8</v>
      </c>
      <c r="FB297" s="411">
        <v>100.4</v>
      </c>
      <c r="FC297" s="412" t="s">
        <v>197</v>
      </c>
      <c r="FD297" s="411">
        <v>79.599999999999994</v>
      </c>
      <c r="FE297" s="411">
        <v>69.900000000000006</v>
      </c>
      <c r="FF297" s="411">
        <v>74</v>
      </c>
      <c r="FG297" s="411">
        <v>23.5</v>
      </c>
      <c r="FH297" s="412" t="s">
        <v>197</v>
      </c>
      <c r="FI297" s="411">
        <v>16.600000000000001</v>
      </c>
      <c r="FJ297" s="411">
        <v>38.1</v>
      </c>
      <c r="FK297" s="411">
        <v>51.3</v>
      </c>
      <c r="FL297" s="411">
        <v>45.4</v>
      </c>
      <c r="FM297" s="411">
        <v>162.80000000000001</v>
      </c>
      <c r="FN297" s="411">
        <v>87.2</v>
      </c>
      <c r="FO297" s="411">
        <v>130.9</v>
      </c>
      <c r="FP297" s="411">
        <v>49.2</v>
      </c>
      <c r="FQ297" s="411">
        <v>110</v>
      </c>
      <c r="FR297" s="411">
        <v>89</v>
      </c>
      <c r="FS297" s="411">
        <v>125.2</v>
      </c>
      <c r="FT297" s="411">
        <v>61.9</v>
      </c>
      <c r="FU297" s="411">
        <v>101.3</v>
      </c>
      <c r="FV297" s="411">
        <v>95.1</v>
      </c>
      <c r="FW297" s="411">
        <v>195.4</v>
      </c>
      <c r="FX297" s="411">
        <v>145.6</v>
      </c>
      <c r="FY297" s="411">
        <v>114.8</v>
      </c>
      <c r="FZ297" s="411">
        <v>115</v>
      </c>
      <c r="GA297" s="411">
        <v>127.7</v>
      </c>
      <c r="GB297" s="411">
        <v>102.4</v>
      </c>
      <c r="GC297" s="411">
        <v>107.3</v>
      </c>
      <c r="GD297" s="412" t="s">
        <v>197</v>
      </c>
      <c r="GE297" s="412" t="s">
        <v>197</v>
      </c>
      <c r="GF297" s="412" t="s">
        <v>197</v>
      </c>
      <c r="GG297" s="411">
        <v>258.2</v>
      </c>
      <c r="GH297" s="411">
        <v>150.80000000000001</v>
      </c>
      <c r="GI297" s="411">
        <v>151.5</v>
      </c>
      <c r="GJ297" s="412" t="s">
        <v>197</v>
      </c>
      <c r="GK297" s="412" t="s">
        <v>197</v>
      </c>
      <c r="GL297" s="412" t="s">
        <v>197</v>
      </c>
      <c r="GM297" s="411">
        <v>70.8</v>
      </c>
      <c r="GN297" s="411">
        <v>56.7</v>
      </c>
      <c r="GO297" s="411">
        <v>61.8</v>
      </c>
      <c r="GP297" s="411">
        <v>45.9</v>
      </c>
      <c r="GQ297" s="411">
        <v>90.9</v>
      </c>
      <c r="GR297" s="411">
        <v>74.900000000000006</v>
      </c>
      <c r="GS297" s="411">
        <v>131.4</v>
      </c>
      <c r="GT297" s="411">
        <v>290.39999999999998</v>
      </c>
      <c r="GU297" s="411">
        <v>258.39999999999998</v>
      </c>
      <c r="GV297" s="412" t="s">
        <v>197</v>
      </c>
      <c r="GW297" s="412" t="s">
        <v>197</v>
      </c>
      <c r="GX297" s="412" t="s">
        <v>197</v>
      </c>
      <c r="GY297" s="411">
        <v>143.19999999999999</v>
      </c>
      <c r="GZ297" s="411">
        <v>96.9</v>
      </c>
      <c r="HA297" s="411">
        <v>119.6</v>
      </c>
      <c r="HB297" s="411">
        <v>136.4</v>
      </c>
      <c r="HC297" s="411">
        <v>102.5</v>
      </c>
      <c r="HD297" s="411">
        <v>112.9</v>
      </c>
      <c r="HE297" s="411">
        <v>33.4</v>
      </c>
      <c r="HF297" s="411">
        <v>139.80000000000001</v>
      </c>
      <c r="HG297" s="411">
        <v>134</v>
      </c>
      <c r="HH297" s="412" t="s">
        <v>197</v>
      </c>
      <c r="HI297" s="411">
        <v>111.3</v>
      </c>
      <c r="HJ297" s="411">
        <v>129.19999999999999</v>
      </c>
      <c r="HK297" s="411">
        <v>120.5</v>
      </c>
      <c r="HL297" s="411">
        <v>131.80000000000001</v>
      </c>
      <c r="HM297" s="411">
        <v>100.5</v>
      </c>
      <c r="HN297" s="411">
        <v>109.4</v>
      </c>
      <c r="HO297" s="411">
        <v>164.1</v>
      </c>
      <c r="HP297" s="411">
        <v>90.4</v>
      </c>
      <c r="HQ297" s="411">
        <v>127.6</v>
      </c>
      <c r="HR297" s="412" t="s">
        <v>197</v>
      </c>
      <c r="HS297" s="412" t="s">
        <v>197</v>
      </c>
      <c r="HT297" s="412" t="s">
        <v>197</v>
      </c>
      <c r="HU297" s="411">
        <v>87.3</v>
      </c>
      <c r="HV297" s="411">
        <v>89.5</v>
      </c>
      <c r="HW297" s="411">
        <v>89.3</v>
      </c>
      <c r="HX297" s="411">
        <v>233.2</v>
      </c>
      <c r="HY297" s="412" t="s">
        <v>197</v>
      </c>
      <c r="HZ297" s="411">
        <v>43.5</v>
      </c>
      <c r="IA297" s="411">
        <v>145.30000000000001</v>
      </c>
      <c r="IB297" s="411">
        <v>477.7</v>
      </c>
      <c r="IC297" s="411">
        <v>298.5</v>
      </c>
      <c r="ID297" s="411">
        <v>119.5</v>
      </c>
      <c r="IE297" s="412" t="s">
        <v>197</v>
      </c>
      <c r="IF297" s="412" t="s">
        <v>197</v>
      </c>
      <c r="IG297" s="412" t="s">
        <v>197</v>
      </c>
      <c r="IH297" s="411">
        <v>82.8</v>
      </c>
      <c r="II297" s="412" t="s">
        <v>197</v>
      </c>
      <c r="IJ297" s="412" t="s">
        <v>197</v>
      </c>
      <c r="IK297" s="412" t="s">
        <v>197</v>
      </c>
      <c r="IL297" s="412" t="s">
        <v>197</v>
      </c>
      <c r="IM297" s="412" t="s">
        <v>197</v>
      </c>
      <c r="IN297" s="412" t="s">
        <v>197</v>
      </c>
      <c r="IO297" s="412" t="s">
        <v>197</v>
      </c>
      <c r="IP297" s="412" t="s">
        <v>197</v>
      </c>
      <c r="IQ297" s="411">
        <v>147.5</v>
      </c>
      <c r="IR297" s="411">
        <v>201.9</v>
      </c>
      <c r="IS297" s="411">
        <v>148.5</v>
      </c>
      <c r="IT297" s="411">
        <v>168.3</v>
      </c>
      <c r="IU297" s="411">
        <v>91.5</v>
      </c>
      <c r="IV297" s="411">
        <v>26.7</v>
      </c>
      <c r="IW297" s="411">
        <v>40.299999999999997</v>
      </c>
      <c r="IX297" s="412" t="s">
        <v>197</v>
      </c>
      <c r="IY297" s="412" t="s">
        <v>197</v>
      </c>
      <c r="IZ297" s="412" t="s">
        <v>197</v>
      </c>
      <c r="JA297" s="412" t="s">
        <v>197</v>
      </c>
      <c r="JB297" s="412" t="s">
        <v>197</v>
      </c>
      <c r="JC297" s="411">
        <v>110.3</v>
      </c>
      <c r="JD297" s="411">
        <v>142.1</v>
      </c>
      <c r="JE297" s="411">
        <v>134.80000000000001</v>
      </c>
      <c r="JF297" s="48">
        <v>175.5</v>
      </c>
      <c r="JG297" s="48">
        <v>131</v>
      </c>
      <c r="JH297" s="48">
        <v>53.1</v>
      </c>
      <c r="JI297" s="48">
        <v>145.6</v>
      </c>
      <c r="JJ297" s="48">
        <v>117.8</v>
      </c>
      <c r="JK297" s="48">
        <v>130.5</v>
      </c>
      <c r="JL297" s="48">
        <v>105.4</v>
      </c>
      <c r="JM297" s="48">
        <v>97.3</v>
      </c>
      <c r="JN297" s="48">
        <v>94.3</v>
      </c>
      <c r="JO297" s="48" t="s">
        <v>87</v>
      </c>
    </row>
    <row r="298" spans="1:275">
      <c r="A298" s="45"/>
      <c r="B298" s="46" t="s">
        <v>2014</v>
      </c>
      <c r="C298" s="300" t="s">
        <v>1499</v>
      </c>
      <c r="D298" s="46" t="s">
        <v>140</v>
      </c>
      <c r="E298" s="300" t="s">
        <v>39</v>
      </c>
      <c r="F298" s="47" t="s">
        <v>197</v>
      </c>
      <c r="G298" s="47" t="s">
        <v>197</v>
      </c>
      <c r="H298" s="411">
        <v>101.5</v>
      </c>
      <c r="I298" s="411">
        <v>89.6</v>
      </c>
      <c r="J298" s="411">
        <v>67</v>
      </c>
      <c r="K298" s="411">
        <v>99.2</v>
      </c>
      <c r="L298" s="411">
        <v>93.2</v>
      </c>
      <c r="M298" s="411">
        <v>42.4</v>
      </c>
      <c r="N298" s="411">
        <v>139.69999999999999</v>
      </c>
      <c r="O298" s="412" t="s">
        <v>197</v>
      </c>
      <c r="P298" s="411">
        <v>63.2</v>
      </c>
      <c r="Q298" s="411">
        <v>295.7</v>
      </c>
      <c r="R298" s="411">
        <v>87.5</v>
      </c>
      <c r="S298" s="411">
        <v>122.2</v>
      </c>
      <c r="T298" s="411">
        <v>104.1</v>
      </c>
      <c r="U298" s="412" t="s">
        <v>197</v>
      </c>
      <c r="V298" s="412" t="s">
        <v>197</v>
      </c>
      <c r="W298" s="411">
        <v>102.4</v>
      </c>
      <c r="X298" s="412" t="s">
        <v>197</v>
      </c>
      <c r="Y298" s="411">
        <v>107.4</v>
      </c>
      <c r="Z298" s="411">
        <v>102.9</v>
      </c>
      <c r="AA298" s="411">
        <v>25.7</v>
      </c>
      <c r="AB298" s="411">
        <v>246.9</v>
      </c>
      <c r="AC298" s="412" t="s">
        <v>197</v>
      </c>
      <c r="AD298" s="412" t="s">
        <v>197</v>
      </c>
      <c r="AE298" s="411">
        <v>45</v>
      </c>
      <c r="AF298" s="411">
        <v>148.19999999999999</v>
      </c>
      <c r="AG298" s="411">
        <v>97.3</v>
      </c>
      <c r="AH298" s="411">
        <v>131</v>
      </c>
      <c r="AI298" s="412" t="s">
        <v>197</v>
      </c>
      <c r="AJ298" s="411">
        <v>130.4</v>
      </c>
      <c r="AK298" s="411">
        <v>6.7</v>
      </c>
      <c r="AL298" s="412" t="s">
        <v>197</v>
      </c>
      <c r="AM298" s="412" t="s">
        <v>197</v>
      </c>
      <c r="AN298" s="411">
        <v>51.5</v>
      </c>
      <c r="AO298" s="411">
        <v>9.4</v>
      </c>
      <c r="AP298" s="411">
        <v>9.8000000000000007</v>
      </c>
      <c r="AQ298" s="411">
        <v>35.5</v>
      </c>
      <c r="AR298" s="411">
        <v>107.7</v>
      </c>
      <c r="AS298" s="412" t="s">
        <v>197</v>
      </c>
      <c r="AT298" s="411">
        <v>101.6</v>
      </c>
      <c r="AU298" s="412" t="s">
        <v>197</v>
      </c>
      <c r="AV298" s="411">
        <v>112.8</v>
      </c>
      <c r="AW298" s="412" t="s">
        <v>197</v>
      </c>
      <c r="AX298" s="411">
        <v>12.4</v>
      </c>
      <c r="AY298" s="412" t="s">
        <v>197</v>
      </c>
      <c r="AZ298" s="411">
        <v>114</v>
      </c>
      <c r="BA298" s="411">
        <v>108.4</v>
      </c>
      <c r="BB298" s="411">
        <v>108.6</v>
      </c>
      <c r="BC298" s="411">
        <v>48.7</v>
      </c>
      <c r="BD298" s="411">
        <v>44.3</v>
      </c>
      <c r="BE298" s="411">
        <v>45.3</v>
      </c>
      <c r="BF298" s="411">
        <v>80.3</v>
      </c>
      <c r="BG298" s="411">
        <v>94.4</v>
      </c>
      <c r="BH298" s="411">
        <v>93.3</v>
      </c>
      <c r="BI298" s="411">
        <v>56.5</v>
      </c>
      <c r="BJ298" s="411">
        <v>34.6</v>
      </c>
      <c r="BK298" s="411">
        <v>45.8</v>
      </c>
      <c r="BL298" s="412" t="s">
        <v>197</v>
      </c>
      <c r="BM298" s="412" t="s">
        <v>197</v>
      </c>
      <c r="BN298" s="412" t="s">
        <v>197</v>
      </c>
      <c r="BO298" s="412" t="s">
        <v>197</v>
      </c>
      <c r="BP298" s="412" t="s">
        <v>197</v>
      </c>
      <c r="BQ298" s="412" t="s">
        <v>197</v>
      </c>
      <c r="BR298" s="412" t="s">
        <v>197</v>
      </c>
      <c r="BS298" s="412" t="s">
        <v>197</v>
      </c>
      <c r="BT298" s="412" t="s">
        <v>197</v>
      </c>
      <c r="BU298" s="411">
        <v>89.7</v>
      </c>
      <c r="BV298" s="411">
        <v>142.1</v>
      </c>
      <c r="BW298" s="411">
        <v>125</v>
      </c>
      <c r="BX298" s="411">
        <v>141.1</v>
      </c>
      <c r="BY298" s="411">
        <v>223.6</v>
      </c>
      <c r="BZ298" s="411">
        <v>170.4</v>
      </c>
      <c r="CA298" s="411">
        <v>189</v>
      </c>
      <c r="CB298" s="411">
        <v>125.4</v>
      </c>
      <c r="CC298" s="411">
        <v>151</v>
      </c>
      <c r="CD298" s="411">
        <v>332.1</v>
      </c>
      <c r="CE298" s="411">
        <v>83.1</v>
      </c>
      <c r="CF298" s="411">
        <v>206.8</v>
      </c>
      <c r="CG298" s="412" t="s">
        <v>197</v>
      </c>
      <c r="CH298" s="412" t="s">
        <v>197</v>
      </c>
      <c r="CI298" s="412" t="s">
        <v>197</v>
      </c>
      <c r="CJ298" s="411">
        <v>72.8</v>
      </c>
      <c r="CK298" s="411">
        <v>22.8</v>
      </c>
      <c r="CL298" s="411">
        <v>43.8</v>
      </c>
      <c r="CM298" s="412" t="s">
        <v>197</v>
      </c>
      <c r="CN298" s="412" t="s">
        <v>197</v>
      </c>
      <c r="CO298" s="412" t="s">
        <v>197</v>
      </c>
      <c r="CP298" s="412" t="s">
        <v>197</v>
      </c>
      <c r="CQ298" s="412" t="s">
        <v>197</v>
      </c>
      <c r="CR298" s="412" t="s">
        <v>197</v>
      </c>
      <c r="CS298" s="412" t="s">
        <v>197</v>
      </c>
      <c r="CT298" s="411">
        <v>74</v>
      </c>
      <c r="CU298" s="411">
        <v>110.6</v>
      </c>
      <c r="CV298" s="411">
        <v>95.1</v>
      </c>
      <c r="CW298" s="411">
        <v>98.6</v>
      </c>
      <c r="CX298" s="411">
        <v>72.5</v>
      </c>
      <c r="CY298" s="411">
        <v>84</v>
      </c>
      <c r="CZ298" s="412" t="s">
        <v>197</v>
      </c>
      <c r="DA298" s="411">
        <v>87.3</v>
      </c>
      <c r="DB298" s="411">
        <v>87.4</v>
      </c>
      <c r="DC298" s="411">
        <v>87.4</v>
      </c>
      <c r="DD298" s="411">
        <v>130.19999999999999</v>
      </c>
      <c r="DE298" s="411">
        <v>245.6</v>
      </c>
      <c r="DF298" s="411">
        <v>173.3</v>
      </c>
      <c r="DG298" s="411">
        <v>188.1</v>
      </c>
      <c r="DH298" s="411">
        <v>126.9</v>
      </c>
      <c r="DI298" s="411">
        <v>148.6</v>
      </c>
      <c r="DJ298" s="411">
        <v>358.9</v>
      </c>
      <c r="DK298" s="411">
        <v>123.7</v>
      </c>
      <c r="DL298" s="411">
        <v>234.4</v>
      </c>
      <c r="DM298" s="411">
        <v>92.7</v>
      </c>
      <c r="DN298" s="411">
        <v>27.4</v>
      </c>
      <c r="DO298" s="411">
        <v>52.3</v>
      </c>
      <c r="DP298" s="412" t="s">
        <v>197</v>
      </c>
      <c r="DQ298" s="412" t="s">
        <v>197</v>
      </c>
      <c r="DR298" s="412" t="s">
        <v>197</v>
      </c>
      <c r="DS298" s="412" t="s">
        <v>197</v>
      </c>
      <c r="DT298" s="412" t="s">
        <v>197</v>
      </c>
      <c r="DU298" s="412" t="s">
        <v>197</v>
      </c>
      <c r="DV298" s="411">
        <v>157.69999999999999</v>
      </c>
      <c r="DW298" s="411">
        <v>338.2</v>
      </c>
      <c r="DX298" s="411">
        <v>273.7</v>
      </c>
      <c r="DY298" s="411">
        <v>154.6</v>
      </c>
      <c r="DZ298" s="411">
        <v>121.4</v>
      </c>
      <c r="EA298" s="411">
        <v>140.30000000000001</v>
      </c>
      <c r="EB298" s="411">
        <v>284.5</v>
      </c>
      <c r="EC298" s="411">
        <v>37.799999999999997</v>
      </c>
      <c r="ED298" s="411">
        <v>108</v>
      </c>
      <c r="EE298" s="412" t="s">
        <v>197</v>
      </c>
      <c r="EF298" s="412" t="s">
        <v>197</v>
      </c>
      <c r="EG298" s="412" t="s">
        <v>197</v>
      </c>
      <c r="EH298" s="412" t="s">
        <v>197</v>
      </c>
      <c r="EI298" s="412" t="s">
        <v>197</v>
      </c>
      <c r="EJ298" s="412" t="s">
        <v>197</v>
      </c>
      <c r="EK298" s="412" t="s">
        <v>197</v>
      </c>
      <c r="EL298" s="412" t="s">
        <v>197</v>
      </c>
      <c r="EM298" s="412" t="s">
        <v>197</v>
      </c>
      <c r="EN298" s="412" t="s">
        <v>197</v>
      </c>
      <c r="EO298" s="412" t="s">
        <v>197</v>
      </c>
      <c r="EP298" s="412" t="s">
        <v>197</v>
      </c>
      <c r="EQ298" s="412" t="s">
        <v>197</v>
      </c>
      <c r="ER298" s="412" t="s">
        <v>197</v>
      </c>
      <c r="ES298" s="412" t="s">
        <v>197</v>
      </c>
      <c r="ET298" s="411">
        <v>134.69999999999999</v>
      </c>
      <c r="EU298" s="412" t="s">
        <v>197</v>
      </c>
      <c r="EV298" s="411">
        <v>106.6</v>
      </c>
      <c r="EW298" s="411">
        <v>57.9</v>
      </c>
      <c r="EX298" s="411">
        <v>73.400000000000006</v>
      </c>
      <c r="EY298" s="411">
        <v>18.600000000000001</v>
      </c>
      <c r="EZ298" s="411">
        <v>115</v>
      </c>
      <c r="FA298" s="411">
        <v>81.099999999999994</v>
      </c>
      <c r="FB298" s="411">
        <v>94.4</v>
      </c>
      <c r="FC298" s="412" t="s">
        <v>197</v>
      </c>
      <c r="FD298" s="411">
        <v>132.4</v>
      </c>
      <c r="FE298" s="411">
        <v>76.400000000000006</v>
      </c>
      <c r="FF298" s="411">
        <v>100.2</v>
      </c>
      <c r="FG298" s="412" t="s">
        <v>197</v>
      </c>
      <c r="FH298" s="412" t="s">
        <v>197</v>
      </c>
      <c r="FI298" s="412" t="s">
        <v>197</v>
      </c>
      <c r="FJ298" s="411">
        <v>48.6</v>
      </c>
      <c r="FK298" s="411">
        <v>121.6</v>
      </c>
      <c r="FL298" s="411">
        <v>89.2</v>
      </c>
      <c r="FM298" s="411">
        <v>189.4</v>
      </c>
      <c r="FN298" s="411">
        <v>112</v>
      </c>
      <c r="FO298" s="411">
        <v>156.9</v>
      </c>
      <c r="FP298" s="411">
        <v>132</v>
      </c>
      <c r="FQ298" s="411">
        <v>85.8</v>
      </c>
      <c r="FR298" s="411">
        <v>101.7</v>
      </c>
      <c r="FS298" s="411">
        <v>108.4</v>
      </c>
      <c r="FT298" s="411">
        <v>67.3</v>
      </c>
      <c r="FU298" s="411">
        <v>93</v>
      </c>
      <c r="FV298" s="411">
        <v>80.2</v>
      </c>
      <c r="FW298" s="411">
        <v>223.8</v>
      </c>
      <c r="FX298" s="411">
        <v>93.5</v>
      </c>
      <c r="FY298" s="411">
        <v>98.3</v>
      </c>
      <c r="FZ298" s="411">
        <v>98.3</v>
      </c>
      <c r="GA298" s="411">
        <v>98.5</v>
      </c>
      <c r="GB298" s="411">
        <v>94.5</v>
      </c>
      <c r="GC298" s="411">
        <v>95.2</v>
      </c>
      <c r="GD298" s="412" t="s">
        <v>197</v>
      </c>
      <c r="GE298" s="412" t="s">
        <v>197</v>
      </c>
      <c r="GF298" s="412" t="s">
        <v>197</v>
      </c>
      <c r="GG298" s="411">
        <v>169.1</v>
      </c>
      <c r="GH298" s="411">
        <v>156.5</v>
      </c>
      <c r="GI298" s="411">
        <v>156.6</v>
      </c>
      <c r="GJ298" s="411">
        <v>106</v>
      </c>
      <c r="GK298" s="411">
        <v>97.2</v>
      </c>
      <c r="GL298" s="411">
        <v>100.6</v>
      </c>
      <c r="GM298" s="411">
        <v>38.9</v>
      </c>
      <c r="GN298" s="411">
        <v>39</v>
      </c>
      <c r="GO298" s="411">
        <v>39</v>
      </c>
      <c r="GP298" s="411">
        <v>63.3</v>
      </c>
      <c r="GQ298" s="411">
        <v>86.3</v>
      </c>
      <c r="GR298" s="411">
        <v>78.099999999999994</v>
      </c>
      <c r="GS298" s="411">
        <v>39.799999999999997</v>
      </c>
      <c r="GT298" s="411">
        <v>110.5</v>
      </c>
      <c r="GU298" s="411">
        <v>96.2</v>
      </c>
      <c r="GV298" s="411">
        <v>67.599999999999994</v>
      </c>
      <c r="GW298" s="411">
        <v>28.3</v>
      </c>
      <c r="GX298" s="411">
        <v>44.4</v>
      </c>
      <c r="GY298" s="411">
        <v>114.2</v>
      </c>
      <c r="GZ298" s="411">
        <v>70.3</v>
      </c>
      <c r="HA298" s="411">
        <v>91.9</v>
      </c>
      <c r="HB298" s="411">
        <v>66.5</v>
      </c>
      <c r="HC298" s="411">
        <v>73.099999999999994</v>
      </c>
      <c r="HD298" s="411">
        <v>71.099999999999994</v>
      </c>
      <c r="HE298" s="412" t="s">
        <v>197</v>
      </c>
      <c r="HF298" s="412" t="s">
        <v>197</v>
      </c>
      <c r="HG298" s="412" t="s">
        <v>197</v>
      </c>
      <c r="HH298" s="412" t="s">
        <v>197</v>
      </c>
      <c r="HI298" s="411">
        <v>147.9</v>
      </c>
      <c r="HJ298" s="411">
        <v>87</v>
      </c>
      <c r="HK298" s="411">
        <v>116.7</v>
      </c>
      <c r="HL298" s="411">
        <v>145.69999999999999</v>
      </c>
      <c r="HM298" s="411">
        <v>160.9</v>
      </c>
      <c r="HN298" s="411">
        <v>156.6</v>
      </c>
      <c r="HO298" s="412" t="s">
        <v>197</v>
      </c>
      <c r="HP298" s="412" t="s">
        <v>197</v>
      </c>
      <c r="HQ298" s="412" t="s">
        <v>197</v>
      </c>
      <c r="HR298" s="412" t="s">
        <v>197</v>
      </c>
      <c r="HS298" s="412" t="s">
        <v>197</v>
      </c>
      <c r="HT298" s="412" t="s">
        <v>197</v>
      </c>
      <c r="HU298" s="411">
        <v>87.9</v>
      </c>
      <c r="HV298" s="411">
        <v>80.599999999999994</v>
      </c>
      <c r="HW298" s="411">
        <v>81</v>
      </c>
      <c r="HX298" s="412" t="s">
        <v>197</v>
      </c>
      <c r="HY298" s="412" t="s">
        <v>197</v>
      </c>
      <c r="HZ298" s="411">
        <v>60.8</v>
      </c>
      <c r="IA298" s="412" t="s">
        <v>197</v>
      </c>
      <c r="IB298" s="412" t="s">
        <v>197</v>
      </c>
      <c r="IC298" s="412" t="s">
        <v>197</v>
      </c>
      <c r="ID298" s="411">
        <v>221.5</v>
      </c>
      <c r="IE298" s="412" t="s">
        <v>197</v>
      </c>
      <c r="IF298" s="412" t="s">
        <v>197</v>
      </c>
      <c r="IG298" s="412" t="s">
        <v>197</v>
      </c>
      <c r="IH298" s="411">
        <v>55.3</v>
      </c>
      <c r="II298" s="412" t="s">
        <v>197</v>
      </c>
      <c r="IJ298" s="412" t="s">
        <v>197</v>
      </c>
      <c r="IK298" s="412" t="s">
        <v>197</v>
      </c>
      <c r="IL298" s="412" t="s">
        <v>197</v>
      </c>
      <c r="IM298" s="411">
        <v>54.5</v>
      </c>
      <c r="IN298" s="412" t="s">
        <v>197</v>
      </c>
      <c r="IO298" s="412" t="s">
        <v>197</v>
      </c>
      <c r="IP298" s="412" t="s">
        <v>197</v>
      </c>
      <c r="IQ298" s="412" t="s">
        <v>197</v>
      </c>
      <c r="IR298" s="411">
        <v>25.8</v>
      </c>
      <c r="IS298" s="411">
        <v>24</v>
      </c>
      <c r="IT298" s="411">
        <v>24.7</v>
      </c>
      <c r="IU298" s="411">
        <v>152.69999999999999</v>
      </c>
      <c r="IV298" s="411">
        <v>5.8</v>
      </c>
      <c r="IW298" s="411">
        <v>36.6</v>
      </c>
      <c r="IX298" s="412" t="s">
        <v>197</v>
      </c>
      <c r="IY298" s="412" t="s">
        <v>197</v>
      </c>
      <c r="IZ298" s="412" t="s">
        <v>197</v>
      </c>
      <c r="JA298" s="412" t="s">
        <v>197</v>
      </c>
      <c r="JB298" s="412" t="s">
        <v>197</v>
      </c>
      <c r="JC298" s="411">
        <v>99.2</v>
      </c>
      <c r="JD298" s="411">
        <v>152</v>
      </c>
      <c r="JE298" s="411">
        <v>139.80000000000001</v>
      </c>
      <c r="JF298" s="48" t="s">
        <v>87</v>
      </c>
      <c r="JG298" s="48" t="s">
        <v>87</v>
      </c>
      <c r="JH298" s="48" t="s">
        <v>87</v>
      </c>
      <c r="JI298" s="48">
        <v>92.5</v>
      </c>
      <c r="JJ298" s="48">
        <v>51.7</v>
      </c>
      <c r="JK298" s="48">
        <v>42.9</v>
      </c>
      <c r="JL298" s="48">
        <v>80.900000000000006</v>
      </c>
      <c r="JM298" s="48">
        <v>55.6</v>
      </c>
      <c r="JN298" s="48">
        <v>64.5</v>
      </c>
      <c r="JO298" s="48" t="s">
        <v>87</v>
      </c>
    </row>
    <row r="299" spans="1:275">
      <c r="A299" s="45"/>
      <c r="B299" s="46" t="s">
        <v>2015</v>
      </c>
      <c r="C299" s="300" t="s">
        <v>1311</v>
      </c>
      <c r="D299" s="46" t="s">
        <v>140</v>
      </c>
      <c r="E299" s="300" t="s">
        <v>39</v>
      </c>
      <c r="F299" s="47" t="s">
        <v>197</v>
      </c>
      <c r="G299" s="47" t="s">
        <v>197</v>
      </c>
      <c r="H299" s="411">
        <v>107.7</v>
      </c>
      <c r="I299" s="411">
        <v>106.3</v>
      </c>
      <c r="J299" s="411">
        <v>101.5</v>
      </c>
      <c r="K299" s="411">
        <v>56.6</v>
      </c>
      <c r="L299" s="411">
        <v>122</v>
      </c>
      <c r="M299" s="411">
        <v>67.3</v>
      </c>
      <c r="N299" s="411">
        <v>134</v>
      </c>
      <c r="O299" s="411">
        <v>110</v>
      </c>
      <c r="P299" s="411">
        <v>92.9</v>
      </c>
      <c r="Q299" s="411">
        <v>164</v>
      </c>
      <c r="R299" s="411">
        <v>60.7</v>
      </c>
      <c r="S299" s="411">
        <v>116.8</v>
      </c>
      <c r="T299" s="411">
        <v>177.2</v>
      </c>
      <c r="U299" s="411">
        <v>108.7</v>
      </c>
      <c r="V299" s="412" t="s">
        <v>197</v>
      </c>
      <c r="W299" s="411">
        <v>136.9</v>
      </c>
      <c r="X299" s="412" t="s">
        <v>197</v>
      </c>
      <c r="Y299" s="412" t="s">
        <v>197</v>
      </c>
      <c r="Z299" s="411">
        <v>141.5</v>
      </c>
      <c r="AA299" s="411">
        <v>68.8</v>
      </c>
      <c r="AB299" s="411">
        <v>77.8</v>
      </c>
      <c r="AC299" s="411">
        <v>103.1</v>
      </c>
      <c r="AD299" s="412" t="s">
        <v>197</v>
      </c>
      <c r="AE299" s="411">
        <v>131</v>
      </c>
      <c r="AF299" s="411">
        <v>68.599999999999994</v>
      </c>
      <c r="AG299" s="412" t="s">
        <v>197</v>
      </c>
      <c r="AH299" s="411">
        <v>84</v>
      </c>
      <c r="AI299" s="412" t="s">
        <v>197</v>
      </c>
      <c r="AJ299" s="411">
        <v>127.9</v>
      </c>
      <c r="AK299" s="412" t="s">
        <v>197</v>
      </c>
      <c r="AL299" s="412" t="s">
        <v>197</v>
      </c>
      <c r="AM299" s="412" t="s">
        <v>197</v>
      </c>
      <c r="AN299" s="412" t="s">
        <v>197</v>
      </c>
      <c r="AO299" s="412" t="s">
        <v>197</v>
      </c>
      <c r="AP299" s="412" t="s">
        <v>197</v>
      </c>
      <c r="AQ299" s="412" t="s">
        <v>197</v>
      </c>
      <c r="AR299" s="412" t="s">
        <v>197</v>
      </c>
      <c r="AS299" s="412" t="s">
        <v>197</v>
      </c>
      <c r="AT299" s="411">
        <v>95.5</v>
      </c>
      <c r="AU299" s="412" t="s">
        <v>197</v>
      </c>
      <c r="AV299" s="412" t="s">
        <v>197</v>
      </c>
      <c r="AW299" s="412" t="s">
        <v>197</v>
      </c>
      <c r="AX299" s="412" t="s">
        <v>197</v>
      </c>
      <c r="AY299" s="411">
        <v>198.5</v>
      </c>
      <c r="AZ299" s="411">
        <v>152.1</v>
      </c>
      <c r="BA299" s="411">
        <v>156.9</v>
      </c>
      <c r="BB299" s="411">
        <v>156.6</v>
      </c>
      <c r="BC299" s="411">
        <v>76.5</v>
      </c>
      <c r="BD299" s="411">
        <v>96.9</v>
      </c>
      <c r="BE299" s="411">
        <v>92.3</v>
      </c>
      <c r="BF299" s="411">
        <v>95.4</v>
      </c>
      <c r="BG299" s="411">
        <v>90.4</v>
      </c>
      <c r="BH299" s="411">
        <v>90.7</v>
      </c>
      <c r="BI299" s="411">
        <v>164.8</v>
      </c>
      <c r="BJ299" s="411">
        <v>117.4</v>
      </c>
      <c r="BK299" s="411">
        <v>141.80000000000001</v>
      </c>
      <c r="BL299" s="411">
        <v>64.099999999999994</v>
      </c>
      <c r="BM299" s="411">
        <v>91.2</v>
      </c>
      <c r="BN299" s="411">
        <v>83.9</v>
      </c>
      <c r="BO299" s="412" t="s">
        <v>197</v>
      </c>
      <c r="BP299" s="412" t="s">
        <v>197</v>
      </c>
      <c r="BQ299" s="412" t="s">
        <v>197</v>
      </c>
      <c r="BR299" s="412" t="s">
        <v>197</v>
      </c>
      <c r="BS299" s="412" t="s">
        <v>197</v>
      </c>
      <c r="BT299" s="412" t="s">
        <v>197</v>
      </c>
      <c r="BU299" s="412" t="s">
        <v>197</v>
      </c>
      <c r="BV299" s="412" t="s">
        <v>197</v>
      </c>
      <c r="BW299" s="412" t="s">
        <v>197</v>
      </c>
      <c r="BX299" s="412" t="s">
        <v>197</v>
      </c>
      <c r="BY299" s="412" t="s">
        <v>197</v>
      </c>
      <c r="BZ299" s="412" t="s">
        <v>197</v>
      </c>
      <c r="CA299" s="412" t="s">
        <v>197</v>
      </c>
      <c r="CB299" s="412" t="s">
        <v>197</v>
      </c>
      <c r="CC299" s="412" t="s">
        <v>197</v>
      </c>
      <c r="CD299" s="412" t="s">
        <v>197</v>
      </c>
      <c r="CE299" s="412" t="s">
        <v>197</v>
      </c>
      <c r="CF299" s="412" t="s">
        <v>197</v>
      </c>
      <c r="CG299" s="412" t="s">
        <v>197</v>
      </c>
      <c r="CH299" s="412" t="s">
        <v>197</v>
      </c>
      <c r="CI299" s="412" t="s">
        <v>197</v>
      </c>
      <c r="CJ299" s="412" t="s">
        <v>197</v>
      </c>
      <c r="CK299" s="412" t="s">
        <v>197</v>
      </c>
      <c r="CL299" s="412" t="s">
        <v>197</v>
      </c>
      <c r="CM299" s="412" t="s">
        <v>197</v>
      </c>
      <c r="CN299" s="412" t="s">
        <v>197</v>
      </c>
      <c r="CO299" s="412" t="s">
        <v>197</v>
      </c>
      <c r="CP299" s="412" t="s">
        <v>197</v>
      </c>
      <c r="CQ299" s="412" t="s">
        <v>197</v>
      </c>
      <c r="CR299" s="412" t="s">
        <v>197</v>
      </c>
      <c r="CS299" s="412" t="s">
        <v>197</v>
      </c>
      <c r="CT299" s="412" t="s">
        <v>197</v>
      </c>
      <c r="CU299" s="412" t="s">
        <v>197</v>
      </c>
      <c r="CV299" s="412" t="s">
        <v>197</v>
      </c>
      <c r="CW299" s="412" t="s">
        <v>197</v>
      </c>
      <c r="CX299" s="412" t="s">
        <v>197</v>
      </c>
      <c r="CY299" s="412" t="s">
        <v>197</v>
      </c>
      <c r="CZ299" s="412" t="s">
        <v>197</v>
      </c>
      <c r="DA299" s="412" t="s">
        <v>197</v>
      </c>
      <c r="DB299" s="412" t="s">
        <v>197</v>
      </c>
      <c r="DC299" s="412" t="s">
        <v>197</v>
      </c>
      <c r="DD299" s="412" t="s">
        <v>197</v>
      </c>
      <c r="DE299" s="412" t="s">
        <v>197</v>
      </c>
      <c r="DF299" s="412" t="s">
        <v>197</v>
      </c>
      <c r="DG299" s="412" t="s">
        <v>197</v>
      </c>
      <c r="DH299" s="412" t="s">
        <v>197</v>
      </c>
      <c r="DI299" s="412" t="s">
        <v>197</v>
      </c>
      <c r="DJ299" s="412" t="s">
        <v>197</v>
      </c>
      <c r="DK299" s="412" t="s">
        <v>197</v>
      </c>
      <c r="DL299" s="412" t="s">
        <v>197</v>
      </c>
      <c r="DM299" s="412" t="s">
        <v>197</v>
      </c>
      <c r="DN299" s="412" t="s">
        <v>197</v>
      </c>
      <c r="DO299" s="412" t="s">
        <v>197</v>
      </c>
      <c r="DP299" s="412" t="s">
        <v>197</v>
      </c>
      <c r="DQ299" s="412" t="s">
        <v>197</v>
      </c>
      <c r="DR299" s="412" t="s">
        <v>197</v>
      </c>
      <c r="DS299" s="412" t="s">
        <v>197</v>
      </c>
      <c r="DT299" s="412" t="s">
        <v>197</v>
      </c>
      <c r="DU299" s="412" t="s">
        <v>197</v>
      </c>
      <c r="DV299" s="412" t="s">
        <v>197</v>
      </c>
      <c r="DW299" s="412" t="s">
        <v>197</v>
      </c>
      <c r="DX299" s="412" t="s">
        <v>197</v>
      </c>
      <c r="DY299" s="412" t="s">
        <v>197</v>
      </c>
      <c r="DZ299" s="412" t="s">
        <v>197</v>
      </c>
      <c r="EA299" s="412" t="s">
        <v>197</v>
      </c>
      <c r="EB299" s="412" t="s">
        <v>197</v>
      </c>
      <c r="EC299" s="412" t="s">
        <v>197</v>
      </c>
      <c r="ED299" s="412" t="s">
        <v>197</v>
      </c>
      <c r="EE299" s="412" t="s">
        <v>197</v>
      </c>
      <c r="EF299" s="412" t="s">
        <v>197</v>
      </c>
      <c r="EG299" s="412" t="s">
        <v>197</v>
      </c>
      <c r="EH299" s="412" t="s">
        <v>197</v>
      </c>
      <c r="EI299" s="412" t="s">
        <v>197</v>
      </c>
      <c r="EJ299" s="412" t="s">
        <v>197</v>
      </c>
      <c r="EK299" s="412" t="s">
        <v>197</v>
      </c>
      <c r="EL299" s="412" t="s">
        <v>197</v>
      </c>
      <c r="EM299" s="412" t="s">
        <v>197</v>
      </c>
      <c r="EN299" s="412" t="s">
        <v>197</v>
      </c>
      <c r="EO299" s="412" t="s">
        <v>197</v>
      </c>
      <c r="EP299" s="412" t="s">
        <v>197</v>
      </c>
      <c r="EQ299" s="412" t="s">
        <v>197</v>
      </c>
      <c r="ER299" s="412" t="s">
        <v>197</v>
      </c>
      <c r="ES299" s="412" t="s">
        <v>197</v>
      </c>
      <c r="ET299" s="411">
        <v>107.4</v>
      </c>
      <c r="EU299" s="412" t="s">
        <v>197</v>
      </c>
      <c r="EV299" s="411">
        <v>134.19999999999999</v>
      </c>
      <c r="EW299" s="411">
        <v>71.400000000000006</v>
      </c>
      <c r="EX299" s="411">
        <v>91.1</v>
      </c>
      <c r="EY299" s="412" t="s">
        <v>197</v>
      </c>
      <c r="EZ299" s="411">
        <v>126.1</v>
      </c>
      <c r="FA299" s="411">
        <v>102.7</v>
      </c>
      <c r="FB299" s="411">
        <v>111.8</v>
      </c>
      <c r="FC299" s="412" t="s">
        <v>197</v>
      </c>
      <c r="FD299" s="411">
        <v>134.69999999999999</v>
      </c>
      <c r="FE299" s="411">
        <v>99.1</v>
      </c>
      <c r="FF299" s="411">
        <v>114.2</v>
      </c>
      <c r="FG299" s="412" t="s">
        <v>197</v>
      </c>
      <c r="FH299" s="412" t="s">
        <v>197</v>
      </c>
      <c r="FI299" s="412" t="s">
        <v>197</v>
      </c>
      <c r="FJ299" s="412" t="s">
        <v>197</v>
      </c>
      <c r="FK299" s="412" t="s">
        <v>197</v>
      </c>
      <c r="FL299" s="412" t="s">
        <v>197</v>
      </c>
      <c r="FM299" s="411">
        <v>104.1</v>
      </c>
      <c r="FN299" s="411">
        <v>101.5</v>
      </c>
      <c r="FO299" s="411">
        <v>103</v>
      </c>
      <c r="FP299" s="411">
        <v>57.9</v>
      </c>
      <c r="FQ299" s="411">
        <v>109.8</v>
      </c>
      <c r="FR299" s="411">
        <v>91.8</v>
      </c>
      <c r="FS299" s="411">
        <v>84.8</v>
      </c>
      <c r="FT299" s="411">
        <v>98</v>
      </c>
      <c r="FU299" s="411">
        <v>89.7</v>
      </c>
      <c r="FV299" s="412" t="s">
        <v>197</v>
      </c>
      <c r="FW299" s="412" t="s">
        <v>197</v>
      </c>
      <c r="FX299" s="411">
        <v>123.6</v>
      </c>
      <c r="FY299" s="411">
        <v>133.4</v>
      </c>
      <c r="FZ299" s="411">
        <v>133.30000000000001</v>
      </c>
      <c r="GA299" s="411">
        <v>136.19999999999999</v>
      </c>
      <c r="GB299" s="411">
        <v>89</v>
      </c>
      <c r="GC299" s="411">
        <v>98</v>
      </c>
      <c r="GD299" s="412" t="s">
        <v>197</v>
      </c>
      <c r="GE299" s="412" t="s">
        <v>197</v>
      </c>
      <c r="GF299" s="412" t="s">
        <v>197</v>
      </c>
      <c r="GG299" s="411">
        <v>376.6</v>
      </c>
      <c r="GH299" s="411">
        <v>234.8</v>
      </c>
      <c r="GI299" s="411">
        <v>235.7</v>
      </c>
      <c r="GJ299" s="412" t="s">
        <v>197</v>
      </c>
      <c r="GK299" s="412" t="s">
        <v>197</v>
      </c>
      <c r="GL299" s="412" t="s">
        <v>197</v>
      </c>
      <c r="GM299" s="411">
        <v>133.69999999999999</v>
      </c>
      <c r="GN299" s="411">
        <v>74.900000000000006</v>
      </c>
      <c r="GO299" s="411">
        <v>96</v>
      </c>
      <c r="GP299" s="411">
        <v>41.8</v>
      </c>
      <c r="GQ299" s="411">
        <v>178.6</v>
      </c>
      <c r="GR299" s="411">
        <v>129.69999999999999</v>
      </c>
      <c r="GS299" s="411">
        <v>12.2</v>
      </c>
      <c r="GT299" s="411">
        <v>46.3</v>
      </c>
      <c r="GU299" s="411">
        <v>39.4</v>
      </c>
      <c r="GV299" s="411">
        <v>51.9</v>
      </c>
      <c r="GW299" s="411">
        <v>24.1</v>
      </c>
      <c r="GX299" s="411">
        <v>35.5</v>
      </c>
      <c r="GY299" s="411">
        <v>122.8</v>
      </c>
      <c r="GZ299" s="411">
        <v>85</v>
      </c>
      <c r="HA299" s="411">
        <v>103.6</v>
      </c>
      <c r="HB299" s="411">
        <v>155.6</v>
      </c>
      <c r="HC299" s="411">
        <v>110.7</v>
      </c>
      <c r="HD299" s="411">
        <v>124.5</v>
      </c>
      <c r="HE299" s="412" t="s">
        <v>197</v>
      </c>
      <c r="HF299" s="412" t="s">
        <v>197</v>
      </c>
      <c r="HG299" s="412" t="s">
        <v>197</v>
      </c>
      <c r="HH299" s="412" t="s">
        <v>197</v>
      </c>
      <c r="HI299" s="411">
        <v>15.6</v>
      </c>
      <c r="HJ299" s="411">
        <v>44.2</v>
      </c>
      <c r="HK299" s="411">
        <v>30.4</v>
      </c>
      <c r="HL299" s="412" t="s">
        <v>197</v>
      </c>
      <c r="HM299" s="412" t="s">
        <v>197</v>
      </c>
      <c r="HN299" s="412" t="s">
        <v>197</v>
      </c>
      <c r="HO299" s="412" t="s">
        <v>197</v>
      </c>
      <c r="HP299" s="412" t="s">
        <v>197</v>
      </c>
      <c r="HQ299" s="412" t="s">
        <v>197</v>
      </c>
      <c r="HR299" s="412" t="s">
        <v>197</v>
      </c>
      <c r="HS299" s="412" t="s">
        <v>197</v>
      </c>
      <c r="HT299" s="412" t="s">
        <v>197</v>
      </c>
      <c r="HU299" s="411">
        <v>176.3</v>
      </c>
      <c r="HV299" s="411">
        <v>94.6</v>
      </c>
      <c r="HW299" s="411">
        <v>99.1</v>
      </c>
      <c r="HX299" s="412" t="s">
        <v>197</v>
      </c>
      <c r="HY299" s="412" t="s">
        <v>197</v>
      </c>
      <c r="HZ299" s="411">
        <v>105.1</v>
      </c>
      <c r="IA299" s="412" t="s">
        <v>197</v>
      </c>
      <c r="IB299" s="412" t="s">
        <v>197</v>
      </c>
      <c r="IC299" s="412" t="s">
        <v>197</v>
      </c>
      <c r="ID299" s="411">
        <v>352.3</v>
      </c>
      <c r="IE299" s="412" t="s">
        <v>197</v>
      </c>
      <c r="IF299" s="412" t="s">
        <v>197</v>
      </c>
      <c r="IG299" s="412" t="s">
        <v>197</v>
      </c>
      <c r="IH299" s="411">
        <v>65.099999999999994</v>
      </c>
      <c r="II299" s="412" t="s">
        <v>197</v>
      </c>
      <c r="IJ299" s="412" t="s">
        <v>197</v>
      </c>
      <c r="IK299" s="412" t="s">
        <v>197</v>
      </c>
      <c r="IL299" s="412" t="s">
        <v>197</v>
      </c>
      <c r="IM299" s="411">
        <v>250.4</v>
      </c>
      <c r="IN299" s="411">
        <v>268.7</v>
      </c>
      <c r="IO299" s="412" t="s">
        <v>197</v>
      </c>
      <c r="IP299" s="412" t="s">
        <v>197</v>
      </c>
      <c r="IQ299" s="412" t="s">
        <v>197</v>
      </c>
      <c r="IR299" s="411">
        <v>74.8</v>
      </c>
      <c r="IS299" s="411">
        <v>43.1</v>
      </c>
      <c r="IT299" s="411">
        <v>54.9</v>
      </c>
      <c r="IU299" s="412" t="s">
        <v>197</v>
      </c>
      <c r="IV299" s="412" t="s">
        <v>197</v>
      </c>
      <c r="IW299" s="412" t="s">
        <v>197</v>
      </c>
      <c r="IX299" s="412" t="s">
        <v>197</v>
      </c>
      <c r="IY299" s="412" t="s">
        <v>197</v>
      </c>
      <c r="IZ299" s="412" t="s">
        <v>197</v>
      </c>
      <c r="JA299" s="412" t="s">
        <v>197</v>
      </c>
      <c r="JB299" s="412" t="s">
        <v>197</v>
      </c>
      <c r="JC299" s="411">
        <v>553.9</v>
      </c>
      <c r="JD299" s="411">
        <v>317.7</v>
      </c>
      <c r="JE299" s="411">
        <v>371.8</v>
      </c>
      <c r="JF299" s="49" t="s">
        <v>87</v>
      </c>
      <c r="JG299" s="49" t="s">
        <v>87</v>
      </c>
      <c r="JH299" s="49" t="s">
        <v>87</v>
      </c>
      <c r="JI299" s="49">
        <v>138.5</v>
      </c>
      <c r="JJ299" s="49">
        <v>97</v>
      </c>
      <c r="JK299" s="49">
        <v>117.9</v>
      </c>
      <c r="JL299" s="49">
        <v>62.7</v>
      </c>
      <c r="JM299" s="49">
        <v>49.7</v>
      </c>
      <c r="JN299" s="49">
        <v>60.3</v>
      </c>
      <c r="JO299" s="49" t="s">
        <v>87</v>
      </c>
    </row>
    <row r="300" spans="1:275">
      <c r="A300" s="45"/>
      <c r="B300" s="46" t="s">
        <v>2016</v>
      </c>
      <c r="C300" s="300" t="s">
        <v>1280</v>
      </c>
      <c r="D300" s="46" t="s">
        <v>140</v>
      </c>
      <c r="E300" s="300" t="s">
        <v>39</v>
      </c>
      <c r="F300" s="47" t="s">
        <v>197</v>
      </c>
      <c r="G300" s="47" t="s">
        <v>197</v>
      </c>
      <c r="H300" s="411">
        <v>73.3</v>
      </c>
      <c r="I300" s="411">
        <v>77.900000000000006</v>
      </c>
      <c r="J300" s="411">
        <v>95.3</v>
      </c>
      <c r="K300" s="412" t="s">
        <v>197</v>
      </c>
      <c r="L300" s="412" t="s">
        <v>197</v>
      </c>
      <c r="M300" s="412" t="s">
        <v>197</v>
      </c>
      <c r="N300" s="412" t="s">
        <v>197</v>
      </c>
      <c r="O300" s="412" t="s">
        <v>197</v>
      </c>
      <c r="P300" s="412" t="s">
        <v>197</v>
      </c>
      <c r="Q300" s="412" t="s">
        <v>197</v>
      </c>
      <c r="R300" s="412" t="s">
        <v>197</v>
      </c>
      <c r="S300" s="412" t="s">
        <v>197</v>
      </c>
      <c r="T300" s="412" t="s">
        <v>197</v>
      </c>
      <c r="U300" s="412" t="s">
        <v>197</v>
      </c>
      <c r="V300" s="412" t="s">
        <v>197</v>
      </c>
      <c r="W300" s="412" t="s">
        <v>197</v>
      </c>
      <c r="X300" s="412" t="s">
        <v>197</v>
      </c>
      <c r="Y300" s="412" t="s">
        <v>197</v>
      </c>
      <c r="Z300" s="412" t="s">
        <v>197</v>
      </c>
      <c r="AA300" s="412" t="s">
        <v>197</v>
      </c>
      <c r="AB300" s="412" t="s">
        <v>197</v>
      </c>
      <c r="AC300" s="412" t="s">
        <v>197</v>
      </c>
      <c r="AD300" s="412" t="s">
        <v>197</v>
      </c>
      <c r="AE300" s="411">
        <v>19.899999999999999</v>
      </c>
      <c r="AF300" s="412" t="s">
        <v>197</v>
      </c>
      <c r="AG300" s="412" t="s">
        <v>197</v>
      </c>
      <c r="AH300" s="412" t="s">
        <v>197</v>
      </c>
      <c r="AI300" s="412" t="s">
        <v>197</v>
      </c>
      <c r="AJ300" s="412" t="s">
        <v>197</v>
      </c>
      <c r="AK300" s="412" t="s">
        <v>197</v>
      </c>
      <c r="AL300" s="412" t="s">
        <v>197</v>
      </c>
      <c r="AM300" s="412" t="s">
        <v>197</v>
      </c>
      <c r="AN300" s="412" t="s">
        <v>197</v>
      </c>
      <c r="AO300" s="412" t="s">
        <v>197</v>
      </c>
      <c r="AP300" s="412" t="s">
        <v>197</v>
      </c>
      <c r="AQ300" s="412" t="s">
        <v>197</v>
      </c>
      <c r="AR300" s="412" t="s">
        <v>197</v>
      </c>
      <c r="AS300" s="412" t="s">
        <v>197</v>
      </c>
      <c r="AT300" s="411">
        <v>31.6</v>
      </c>
      <c r="AU300" s="412" t="s">
        <v>197</v>
      </c>
      <c r="AV300" s="412" t="s">
        <v>197</v>
      </c>
      <c r="AW300" s="412" t="s">
        <v>197</v>
      </c>
      <c r="AX300" s="412" t="s">
        <v>197</v>
      </c>
      <c r="AY300" s="412" t="s">
        <v>197</v>
      </c>
      <c r="AZ300" s="411">
        <v>99.2</v>
      </c>
      <c r="BA300" s="411">
        <v>67.5</v>
      </c>
      <c r="BB300" s="411">
        <v>68.900000000000006</v>
      </c>
      <c r="BC300" s="411">
        <v>69.3</v>
      </c>
      <c r="BD300" s="411">
        <v>37.9</v>
      </c>
      <c r="BE300" s="411">
        <v>45.4</v>
      </c>
      <c r="BF300" s="411">
        <v>60.9</v>
      </c>
      <c r="BG300" s="411">
        <v>44.3</v>
      </c>
      <c r="BH300" s="411">
        <v>45.5</v>
      </c>
      <c r="BI300" s="412" t="s">
        <v>197</v>
      </c>
      <c r="BJ300" s="412" t="s">
        <v>197</v>
      </c>
      <c r="BK300" s="412" t="s">
        <v>197</v>
      </c>
      <c r="BL300" s="412" t="s">
        <v>197</v>
      </c>
      <c r="BM300" s="412" t="s">
        <v>197</v>
      </c>
      <c r="BN300" s="412" t="s">
        <v>197</v>
      </c>
      <c r="BO300" s="412" t="s">
        <v>197</v>
      </c>
      <c r="BP300" s="412" t="s">
        <v>197</v>
      </c>
      <c r="BQ300" s="412" t="s">
        <v>197</v>
      </c>
      <c r="BR300" s="412" t="s">
        <v>197</v>
      </c>
      <c r="BS300" s="412" t="s">
        <v>197</v>
      </c>
      <c r="BT300" s="412" t="s">
        <v>197</v>
      </c>
      <c r="BU300" s="412" t="s">
        <v>197</v>
      </c>
      <c r="BV300" s="412" t="s">
        <v>197</v>
      </c>
      <c r="BW300" s="412" t="s">
        <v>197</v>
      </c>
      <c r="BX300" s="412" t="s">
        <v>197</v>
      </c>
      <c r="BY300" s="412" t="s">
        <v>197</v>
      </c>
      <c r="BZ300" s="412" t="s">
        <v>197</v>
      </c>
      <c r="CA300" s="412" t="s">
        <v>197</v>
      </c>
      <c r="CB300" s="412" t="s">
        <v>197</v>
      </c>
      <c r="CC300" s="412" t="s">
        <v>197</v>
      </c>
      <c r="CD300" s="412" t="s">
        <v>197</v>
      </c>
      <c r="CE300" s="412" t="s">
        <v>197</v>
      </c>
      <c r="CF300" s="412" t="s">
        <v>197</v>
      </c>
      <c r="CG300" s="412" t="s">
        <v>197</v>
      </c>
      <c r="CH300" s="412" t="s">
        <v>197</v>
      </c>
      <c r="CI300" s="412" t="s">
        <v>197</v>
      </c>
      <c r="CJ300" s="412" t="s">
        <v>197</v>
      </c>
      <c r="CK300" s="412" t="s">
        <v>197</v>
      </c>
      <c r="CL300" s="412" t="s">
        <v>197</v>
      </c>
      <c r="CM300" s="412" t="s">
        <v>197</v>
      </c>
      <c r="CN300" s="412" t="s">
        <v>197</v>
      </c>
      <c r="CO300" s="412" t="s">
        <v>197</v>
      </c>
      <c r="CP300" s="412" t="s">
        <v>197</v>
      </c>
      <c r="CQ300" s="412" t="s">
        <v>197</v>
      </c>
      <c r="CR300" s="412" t="s">
        <v>197</v>
      </c>
      <c r="CS300" s="412" t="s">
        <v>197</v>
      </c>
      <c r="CT300" s="412" t="s">
        <v>197</v>
      </c>
      <c r="CU300" s="412" t="s">
        <v>197</v>
      </c>
      <c r="CV300" s="412" t="s">
        <v>197</v>
      </c>
      <c r="CW300" s="412" t="s">
        <v>197</v>
      </c>
      <c r="CX300" s="412" t="s">
        <v>197</v>
      </c>
      <c r="CY300" s="412" t="s">
        <v>197</v>
      </c>
      <c r="CZ300" s="412" t="s">
        <v>197</v>
      </c>
      <c r="DA300" s="412" t="s">
        <v>197</v>
      </c>
      <c r="DB300" s="412" t="s">
        <v>197</v>
      </c>
      <c r="DC300" s="412" t="s">
        <v>197</v>
      </c>
      <c r="DD300" s="412" t="s">
        <v>197</v>
      </c>
      <c r="DE300" s="412" t="s">
        <v>197</v>
      </c>
      <c r="DF300" s="412" t="s">
        <v>197</v>
      </c>
      <c r="DG300" s="412" t="s">
        <v>197</v>
      </c>
      <c r="DH300" s="412" t="s">
        <v>197</v>
      </c>
      <c r="DI300" s="412" t="s">
        <v>197</v>
      </c>
      <c r="DJ300" s="412" t="s">
        <v>197</v>
      </c>
      <c r="DK300" s="412" t="s">
        <v>197</v>
      </c>
      <c r="DL300" s="412" t="s">
        <v>197</v>
      </c>
      <c r="DM300" s="412" t="s">
        <v>197</v>
      </c>
      <c r="DN300" s="412" t="s">
        <v>197</v>
      </c>
      <c r="DO300" s="412" t="s">
        <v>197</v>
      </c>
      <c r="DP300" s="412" t="s">
        <v>197</v>
      </c>
      <c r="DQ300" s="412" t="s">
        <v>197</v>
      </c>
      <c r="DR300" s="412" t="s">
        <v>197</v>
      </c>
      <c r="DS300" s="412" t="s">
        <v>197</v>
      </c>
      <c r="DT300" s="412" t="s">
        <v>197</v>
      </c>
      <c r="DU300" s="412" t="s">
        <v>197</v>
      </c>
      <c r="DV300" s="412" t="s">
        <v>197</v>
      </c>
      <c r="DW300" s="412" t="s">
        <v>197</v>
      </c>
      <c r="DX300" s="412" t="s">
        <v>197</v>
      </c>
      <c r="DY300" s="412" t="s">
        <v>197</v>
      </c>
      <c r="DZ300" s="412" t="s">
        <v>197</v>
      </c>
      <c r="EA300" s="412" t="s">
        <v>197</v>
      </c>
      <c r="EB300" s="412" t="s">
        <v>197</v>
      </c>
      <c r="EC300" s="412" t="s">
        <v>197</v>
      </c>
      <c r="ED300" s="412" t="s">
        <v>197</v>
      </c>
      <c r="EE300" s="412" t="s">
        <v>197</v>
      </c>
      <c r="EF300" s="412" t="s">
        <v>197</v>
      </c>
      <c r="EG300" s="412" t="s">
        <v>197</v>
      </c>
      <c r="EH300" s="412" t="s">
        <v>197</v>
      </c>
      <c r="EI300" s="412" t="s">
        <v>197</v>
      </c>
      <c r="EJ300" s="412" t="s">
        <v>197</v>
      </c>
      <c r="EK300" s="412" t="s">
        <v>197</v>
      </c>
      <c r="EL300" s="412" t="s">
        <v>197</v>
      </c>
      <c r="EM300" s="412" t="s">
        <v>197</v>
      </c>
      <c r="EN300" s="412" t="s">
        <v>197</v>
      </c>
      <c r="EO300" s="412" t="s">
        <v>197</v>
      </c>
      <c r="EP300" s="412" t="s">
        <v>197</v>
      </c>
      <c r="EQ300" s="412" t="s">
        <v>197</v>
      </c>
      <c r="ER300" s="412" t="s">
        <v>197</v>
      </c>
      <c r="ES300" s="412" t="s">
        <v>197</v>
      </c>
      <c r="ET300" s="411">
        <v>141.69999999999999</v>
      </c>
      <c r="EU300" s="412" t="s">
        <v>197</v>
      </c>
      <c r="EV300" s="411">
        <v>52.6</v>
      </c>
      <c r="EW300" s="411">
        <v>47.6</v>
      </c>
      <c r="EX300" s="411">
        <v>49.2</v>
      </c>
      <c r="EY300" s="412" t="s">
        <v>197</v>
      </c>
      <c r="EZ300" s="411">
        <v>13.6</v>
      </c>
      <c r="FA300" s="411">
        <v>52.2</v>
      </c>
      <c r="FB300" s="411">
        <v>37.1</v>
      </c>
      <c r="FC300" s="412" t="s">
        <v>197</v>
      </c>
      <c r="FD300" s="411">
        <v>19</v>
      </c>
      <c r="FE300" s="411">
        <v>42.2</v>
      </c>
      <c r="FF300" s="411">
        <v>32.299999999999997</v>
      </c>
      <c r="FG300" s="412" t="s">
        <v>197</v>
      </c>
      <c r="FH300" s="412" t="s">
        <v>197</v>
      </c>
      <c r="FI300" s="412" t="s">
        <v>197</v>
      </c>
      <c r="FJ300" s="412" t="s">
        <v>197</v>
      </c>
      <c r="FK300" s="412" t="s">
        <v>197</v>
      </c>
      <c r="FL300" s="412" t="s">
        <v>197</v>
      </c>
      <c r="FM300" s="411">
        <v>18.8</v>
      </c>
      <c r="FN300" s="411">
        <v>59.8</v>
      </c>
      <c r="FO300" s="411">
        <v>35.9</v>
      </c>
      <c r="FP300" s="411">
        <v>18.2</v>
      </c>
      <c r="FQ300" s="411">
        <v>51.2</v>
      </c>
      <c r="FR300" s="411">
        <v>39.799999999999997</v>
      </c>
      <c r="FS300" s="411">
        <v>45.1</v>
      </c>
      <c r="FT300" s="411">
        <v>74.3</v>
      </c>
      <c r="FU300" s="411">
        <v>56.1</v>
      </c>
      <c r="FV300" s="412" t="s">
        <v>197</v>
      </c>
      <c r="FW300" s="412" t="s">
        <v>197</v>
      </c>
      <c r="FX300" s="411">
        <v>31.6</v>
      </c>
      <c r="FY300" s="411">
        <v>50.3</v>
      </c>
      <c r="FZ300" s="411">
        <v>50.1</v>
      </c>
      <c r="GA300" s="411">
        <v>70.599999999999994</v>
      </c>
      <c r="GB300" s="411">
        <v>102.3</v>
      </c>
      <c r="GC300" s="411">
        <v>96.1</v>
      </c>
      <c r="GD300" s="412" t="s">
        <v>197</v>
      </c>
      <c r="GE300" s="412" t="s">
        <v>197</v>
      </c>
      <c r="GF300" s="412" t="s">
        <v>197</v>
      </c>
      <c r="GG300" s="412" t="s">
        <v>197</v>
      </c>
      <c r="GH300" s="411">
        <v>28.4</v>
      </c>
      <c r="GI300" s="411">
        <v>28.2</v>
      </c>
      <c r="GJ300" s="412" t="s">
        <v>197</v>
      </c>
      <c r="GK300" s="412" t="s">
        <v>197</v>
      </c>
      <c r="GL300" s="412" t="s">
        <v>197</v>
      </c>
      <c r="GM300" s="412" t="s">
        <v>197</v>
      </c>
      <c r="GN300" s="412" t="s">
        <v>197</v>
      </c>
      <c r="GO300" s="412" t="s">
        <v>197</v>
      </c>
      <c r="GP300" s="412" t="s">
        <v>197</v>
      </c>
      <c r="GQ300" s="412" t="s">
        <v>197</v>
      </c>
      <c r="GR300" s="412" t="s">
        <v>197</v>
      </c>
      <c r="GS300" s="412" t="s">
        <v>197</v>
      </c>
      <c r="GT300" s="412" t="s">
        <v>197</v>
      </c>
      <c r="GU300" s="412" t="s">
        <v>197</v>
      </c>
      <c r="GV300" s="412" t="s">
        <v>197</v>
      </c>
      <c r="GW300" s="412" t="s">
        <v>197</v>
      </c>
      <c r="GX300" s="412" t="s">
        <v>197</v>
      </c>
      <c r="GY300" s="411">
        <v>52.5</v>
      </c>
      <c r="GZ300" s="411">
        <v>28.5</v>
      </c>
      <c r="HA300" s="411">
        <v>40.299999999999997</v>
      </c>
      <c r="HB300" s="412" t="s">
        <v>197</v>
      </c>
      <c r="HC300" s="412" t="s">
        <v>197</v>
      </c>
      <c r="HD300" s="412" t="s">
        <v>197</v>
      </c>
      <c r="HE300" s="412" t="s">
        <v>197</v>
      </c>
      <c r="HF300" s="412" t="s">
        <v>197</v>
      </c>
      <c r="HG300" s="412" t="s">
        <v>197</v>
      </c>
      <c r="HH300" s="412" t="s">
        <v>197</v>
      </c>
      <c r="HI300" s="411">
        <v>136.80000000000001</v>
      </c>
      <c r="HJ300" s="411">
        <v>35.1</v>
      </c>
      <c r="HK300" s="411">
        <v>84.8</v>
      </c>
      <c r="HL300" s="412" t="s">
        <v>197</v>
      </c>
      <c r="HM300" s="412" t="s">
        <v>197</v>
      </c>
      <c r="HN300" s="412" t="s">
        <v>197</v>
      </c>
      <c r="HO300" s="412" t="s">
        <v>197</v>
      </c>
      <c r="HP300" s="412" t="s">
        <v>197</v>
      </c>
      <c r="HQ300" s="412" t="s">
        <v>197</v>
      </c>
      <c r="HR300" s="412" t="s">
        <v>197</v>
      </c>
      <c r="HS300" s="412" t="s">
        <v>197</v>
      </c>
      <c r="HT300" s="412" t="s">
        <v>197</v>
      </c>
      <c r="HU300" s="411">
        <v>72</v>
      </c>
      <c r="HV300" s="411">
        <v>74.900000000000006</v>
      </c>
      <c r="HW300" s="411">
        <v>74.7</v>
      </c>
      <c r="HX300" s="412" t="s">
        <v>197</v>
      </c>
      <c r="HY300" s="412" t="s">
        <v>197</v>
      </c>
      <c r="HZ300" s="412" t="s">
        <v>197</v>
      </c>
      <c r="IA300" s="412" t="s">
        <v>197</v>
      </c>
      <c r="IB300" s="412" t="s">
        <v>197</v>
      </c>
      <c r="IC300" s="412" t="s">
        <v>197</v>
      </c>
      <c r="ID300" s="411">
        <v>145.1</v>
      </c>
      <c r="IE300" s="412" t="s">
        <v>197</v>
      </c>
      <c r="IF300" s="412" t="s">
        <v>197</v>
      </c>
      <c r="IG300" s="412" t="s">
        <v>197</v>
      </c>
      <c r="IH300" s="411">
        <v>27.9</v>
      </c>
      <c r="II300" s="412" t="s">
        <v>197</v>
      </c>
      <c r="IJ300" s="412" t="s">
        <v>197</v>
      </c>
      <c r="IK300" s="412" t="s">
        <v>197</v>
      </c>
      <c r="IL300" s="412" t="s">
        <v>197</v>
      </c>
      <c r="IM300" s="412" t="s">
        <v>197</v>
      </c>
      <c r="IN300" s="412" t="s">
        <v>197</v>
      </c>
      <c r="IO300" s="412" t="s">
        <v>197</v>
      </c>
      <c r="IP300" s="412" t="s">
        <v>197</v>
      </c>
      <c r="IQ300" s="412" t="s">
        <v>197</v>
      </c>
      <c r="IR300" s="411">
        <v>60.3</v>
      </c>
      <c r="IS300" s="411">
        <v>69.900000000000006</v>
      </c>
      <c r="IT300" s="411">
        <v>66.3</v>
      </c>
      <c r="IU300" s="411">
        <v>244.4</v>
      </c>
      <c r="IV300" s="411">
        <v>63.7</v>
      </c>
      <c r="IW300" s="411">
        <v>101.7</v>
      </c>
      <c r="IX300" s="412" t="s">
        <v>197</v>
      </c>
      <c r="IY300" s="412" t="s">
        <v>197</v>
      </c>
      <c r="IZ300" s="412" t="s">
        <v>197</v>
      </c>
      <c r="JA300" s="412" t="s">
        <v>197</v>
      </c>
      <c r="JB300" s="412" t="s">
        <v>197</v>
      </c>
      <c r="JC300" s="412" t="s">
        <v>197</v>
      </c>
      <c r="JD300" s="412" t="s">
        <v>197</v>
      </c>
      <c r="JE300" s="412" t="s">
        <v>197</v>
      </c>
      <c r="JF300" s="48" t="s">
        <v>87</v>
      </c>
      <c r="JG300" s="48" t="s">
        <v>87</v>
      </c>
      <c r="JH300" s="48" t="s">
        <v>87</v>
      </c>
      <c r="JI300" s="48">
        <v>69.8</v>
      </c>
      <c r="JJ300" s="48">
        <v>47.6</v>
      </c>
      <c r="JK300" s="48">
        <v>52.6</v>
      </c>
      <c r="JL300" s="48">
        <v>41.6</v>
      </c>
      <c r="JM300" s="48">
        <v>30.4</v>
      </c>
      <c r="JN300" s="48">
        <v>38.6</v>
      </c>
      <c r="JO300" s="48" t="s">
        <v>87</v>
      </c>
    </row>
    <row r="301" spans="1:275">
      <c r="A301" s="45"/>
      <c r="B301" s="46" t="s">
        <v>2017</v>
      </c>
      <c r="C301" s="300" t="s">
        <v>1500</v>
      </c>
      <c r="D301" s="46" t="s">
        <v>140</v>
      </c>
      <c r="E301" s="300" t="s">
        <v>39</v>
      </c>
      <c r="F301" s="47" t="s">
        <v>197</v>
      </c>
      <c r="G301" s="47" t="s">
        <v>197</v>
      </c>
      <c r="H301" s="411">
        <v>175.6</v>
      </c>
      <c r="I301" s="411">
        <v>153.1</v>
      </c>
      <c r="J301" s="411">
        <v>111.8</v>
      </c>
      <c r="K301" s="412" t="s">
        <v>197</v>
      </c>
      <c r="L301" s="412" t="s">
        <v>197</v>
      </c>
      <c r="M301" s="412" t="s">
        <v>197</v>
      </c>
      <c r="N301" s="412" t="s">
        <v>197</v>
      </c>
      <c r="O301" s="412" t="s">
        <v>197</v>
      </c>
      <c r="P301" s="412" t="s">
        <v>197</v>
      </c>
      <c r="Q301" s="412" t="s">
        <v>197</v>
      </c>
      <c r="R301" s="412" t="s">
        <v>197</v>
      </c>
      <c r="S301" s="412" t="s">
        <v>197</v>
      </c>
      <c r="T301" s="412" t="s">
        <v>197</v>
      </c>
      <c r="U301" s="412" t="s">
        <v>197</v>
      </c>
      <c r="V301" s="412" t="s">
        <v>197</v>
      </c>
      <c r="W301" s="412" t="s">
        <v>197</v>
      </c>
      <c r="X301" s="412" t="s">
        <v>197</v>
      </c>
      <c r="Y301" s="412" t="s">
        <v>197</v>
      </c>
      <c r="Z301" s="412" t="s">
        <v>197</v>
      </c>
      <c r="AA301" s="412" t="s">
        <v>197</v>
      </c>
      <c r="AB301" s="412" t="s">
        <v>197</v>
      </c>
      <c r="AC301" s="412" t="s">
        <v>197</v>
      </c>
      <c r="AD301" s="412" t="s">
        <v>197</v>
      </c>
      <c r="AE301" s="412" t="s">
        <v>197</v>
      </c>
      <c r="AF301" s="412" t="s">
        <v>197</v>
      </c>
      <c r="AG301" s="412" t="s">
        <v>197</v>
      </c>
      <c r="AH301" s="412" t="s">
        <v>197</v>
      </c>
      <c r="AI301" s="412" t="s">
        <v>197</v>
      </c>
      <c r="AJ301" s="412" t="s">
        <v>197</v>
      </c>
      <c r="AK301" s="412" t="s">
        <v>197</v>
      </c>
      <c r="AL301" s="412" t="s">
        <v>197</v>
      </c>
      <c r="AM301" s="412" t="s">
        <v>197</v>
      </c>
      <c r="AN301" s="412" t="s">
        <v>197</v>
      </c>
      <c r="AO301" s="412" t="s">
        <v>197</v>
      </c>
      <c r="AP301" s="412" t="s">
        <v>197</v>
      </c>
      <c r="AQ301" s="412" t="s">
        <v>197</v>
      </c>
      <c r="AR301" s="412" t="s">
        <v>197</v>
      </c>
      <c r="AS301" s="412" t="s">
        <v>197</v>
      </c>
      <c r="AT301" s="412" t="s">
        <v>197</v>
      </c>
      <c r="AU301" s="412" t="s">
        <v>197</v>
      </c>
      <c r="AV301" s="412" t="s">
        <v>197</v>
      </c>
      <c r="AW301" s="412" t="s">
        <v>197</v>
      </c>
      <c r="AX301" s="412" t="s">
        <v>197</v>
      </c>
      <c r="AY301" s="412" t="s">
        <v>197</v>
      </c>
      <c r="AZ301" s="411">
        <v>99.8</v>
      </c>
      <c r="BA301" s="411">
        <v>103.3</v>
      </c>
      <c r="BB301" s="411">
        <v>103.1</v>
      </c>
      <c r="BC301" s="411">
        <v>42.7</v>
      </c>
      <c r="BD301" s="411">
        <v>58.2</v>
      </c>
      <c r="BE301" s="411">
        <v>54.5</v>
      </c>
      <c r="BF301" s="411">
        <v>56.9</v>
      </c>
      <c r="BG301" s="411">
        <v>50.4</v>
      </c>
      <c r="BH301" s="411">
        <v>50.9</v>
      </c>
      <c r="BI301" s="412" t="s">
        <v>197</v>
      </c>
      <c r="BJ301" s="412" t="s">
        <v>197</v>
      </c>
      <c r="BK301" s="412" t="s">
        <v>197</v>
      </c>
      <c r="BL301" s="412" t="s">
        <v>197</v>
      </c>
      <c r="BM301" s="412" t="s">
        <v>197</v>
      </c>
      <c r="BN301" s="412" t="s">
        <v>197</v>
      </c>
      <c r="BO301" s="412" t="s">
        <v>197</v>
      </c>
      <c r="BP301" s="412" t="s">
        <v>197</v>
      </c>
      <c r="BQ301" s="412" t="s">
        <v>197</v>
      </c>
      <c r="BR301" s="412" t="s">
        <v>197</v>
      </c>
      <c r="BS301" s="412" t="s">
        <v>197</v>
      </c>
      <c r="BT301" s="412" t="s">
        <v>197</v>
      </c>
      <c r="BU301" s="412" t="s">
        <v>197</v>
      </c>
      <c r="BV301" s="412" t="s">
        <v>197</v>
      </c>
      <c r="BW301" s="412" t="s">
        <v>197</v>
      </c>
      <c r="BX301" s="412" t="s">
        <v>197</v>
      </c>
      <c r="BY301" s="412" t="s">
        <v>197</v>
      </c>
      <c r="BZ301" s="412" t="s">
        <v>197</v>
      </c>
      <c r="CA301" s="412" t="s">
        <v>197</v>
      </c>
      <c r="CB301" s="412" t="s">
        <v>197</v>
      </c>
      <c r="CC301" s="412" t="s">
        <v>197</v>
      </c>
      <c r="CD301" s="412" t="s">
        <v>197</v>
      </c>
      <c r="CE301" s="412" t="s">
        <v>197</v>
      </c>
      <c r="CF301" s="412" t="s">
        <v>197</v>
      </c>
      <c r="CG301" s="412" t="s">
        <v>197</v>
      </c>
      <c r="CH301" s="412" t="s">
        <v>197</v>
      </c>
      <c r="CI301" s="412" t="s">
        <v>197</v>
      </c>
      <c r="CJ301" s="412" t="s">
        <v>197</v>
      </c>
      <c r="CK301" s="412" t="s">
        <v>197</v>
      </c>
      <c r="CL301" s="412" t="s">
        <v>197</v>
      </c>
      <c r="CM301" s="412" t="s">
        <v>197</v>
      </c>
      <c r="CN301" s="412" t="s">
        <v>197</v>
      </c>
      <c r="CO301" s="412" t="s">
        <v>197</v>
      </c>
      <c r="CP301" s="412" t="s">
        <v>197</v>
      </c>
      <c r="CQ301" s="412" t="s">
        <v>197</v>
      </c>
      <c r="CR301" s="412" t="s">
        <v>197</v>
      </c>
      <c r="CS301" s="412" t="s">
        <v>197</v>
      </c>
      <c r="CT301" s="412" t="s">
        <v>197</v>
      </c>
      <c r="CU301" s="412" t="s">
        <v>197</v>
      </c>
      <c r="CV301" s="412" t="s">
        <v>197</v>
      </c>
      <c r="CW301" s="412" t="s">
        <v>197</v>
      </c>
      <c r="CX301" s="412" t="s">
        <v>197</v>
      </c>
      <c r="CY301" s="412" t="s">
        <v>197</v>
      </c>
      <c r="CZ301" s="412" t="s">
        <v>197</v>
      </c>
      <c r="DA301" s="412" t="s">
        <v>197</v>
      </c>
      <c r="DB301" s="412" t="s">
        <v>197</v>
      </c>
      <c r="DC301" s="412" t="s">
        <v>197</v>
      </c>
      <c r="DD301" s="412" t="s">
        <v>197</v>
      </c>
      <c r="DE301" s="412" t="s">
        <v>197</v>
      </c>
      <c r="DF301" s="412" t="s">
        <v>197</v>
      </c>
      <c r="DG301" s="412" t="s">
        <v>197</v>
      </c>
      <c r="DH301" s="412" t="s">
        <v>197</v>
      </c>
      <c r="DI301" s="412" t="s">
        <v>197</v>
      </c>
      <c r="DJ301" s="412" t="s">
        <v>197</v>
      </c>
      <c r="DK301" s="412" t="s">
        <v>197</v>
      </c>
      <c r="DL301" s="412" t="s">
        <v>197</v>
      </c>
      <c r="DM301" s="412" t="s">
        <v>197</v>
      </c>
      <c r="DN301" s="412" t="s">
        <v>197</v>
      </c>
      <c r="DO301" s="412" t="s">
        <v>197</v>
      </c>
      <c r="DP301" s="412" t="s">
        <v>197</v>
      </c>
      <c r="DQ301" s="412" t="s">
        <v>197</v>
      </c>
      <c r="DR301" s="412" t="s">
        <v>197</v>
      </c>
      <c r="DS301" s="412" t="s">
        <v>197</v>
      </c>
      <c r="DT301" s="412" t="s">
        <v>197</v>
      </c>
      <c r="DU301" s="412" t="s">
        <v>197</v>
      </c>
      <c r="DV301" s="412" t="s">
        <v>197</v>
      </c>
      <c r="DW301" s="412" t="s">
        <v>197</v>
      </c>
      <c r="DX301" s="412" t="s">
        <v>197</v>
      </c>
      <c r="DY301" s="412" t="s">
        <v>197</v>
      </c>
      <c r="DZ301" s="412" t="s">
        <v>197</v>
      </c>
      <c r="EA301" s="412" t="s">
        <v>197</v>
      </c>
      <c r="EB301" s="412" t="s">
        <v>197</v>
      </c>
      <c r="EC301" s="412" t="s">
        <v>197</v>
      </c>
      <c r="ED301" s="412" t="s">
        <v>197</v>
      </c>
      <c r="EE301" s="412" t="s">
        <v>197</v>
      </c>
      <c r="EF301" s="412" t="s">
        <v>197</v>
      </c>
      <c r="EG301" s="412" t="s">
        <v>197</v>
      </c>
      <c r="EH301" s="412" t="s">
        <v>197</v>
      </c>
      <c r="EI301" s="412" t="s">
        <v>197</v>
      </c>
      <c r="EJ301" s="412" t="s">
        <v>197</v>
      </c>
      <c r="EK301" s="412" t="s">
        <v>197</v>
      </c>
      <c r="EL301" s="412" t="s">
        <v>197</v>
      </c>
      <c r="EM301" s="412" t="s">
        <v>197</v>
      </c>
      <c r="EN301" s="412" t="s">
        <v>197</v>
      </c>
      <c r="EO301" s="412" t="s">
        <v>197</v>
      </c>
      <c r="EP301" s="412" t="s">
        <v>197</v>
      </c>
      <c r="EQ301" s="412" t="s">
        <v>197</v>
      </c>
      <c r="ER301" s="412" t="s">
        <v>197</v>
      </c>
      <c r="ES301" s="412" t="s">
        <v>197</v>
      </c>
      <c r="ET301" s="412" t="s">
        <v>197</v>
      </c>
      <c r="EU301" s="412" t="s">
        <v>197</v>
      </c>
      <c r="EV301" s="411">
        <v>57.2</v>
      </c>
      <c r="EW301" s="411">
        <v>66.099999999999994</v>
      </c>
      <c r="EX301" s="411">
        <v>63.3</v>
      </c>
      <c r="EY301" s="412" t="s">
        <v>197</v>
      </c>
      <c r="EZ301" s="412" t="s">
        <v>197</v>
      </c>
      <c r="FA301" s="412" t="s">
        <v>197</v>
      </c>
      <c r="FB301" s="412" t="s">
        <v>197</v>
      </c>
      <c r="FC301" s="412" t="s">
        <v>197</v>
      </c>
      <c r="FD301" s="412" t="s">
        <v>197</v>
      </c>
      <c r="FE301" s="412" t="s">
        <v>197</v>
      </c>
      <c r="FF301" s="412" t="s">
        <v>197</v>
      </c>
      <c r="FG301" s="412" t="s">
        <v>197</v>
      </c>
      <c r="FH301" s="412" t="s">
        <v>197</v>
      </c>
      <c r="FI301" s="412" t="s">
        <v>197</v>
      </c>
      <c r="FJ301" s="412" t="s">
        <v>197</v>
      </c>
      <c r="FK301" s="412" t="s">
        <v>197</v>
      </c>
      <c r="FL301" s="412" t="s">
        <v>197</v>
      </c>
      <c r="FM301" s="411">
        <v>13.2</v>
      </c>
      <c r="FN301" s="411">
        <v>66</v>
      </c>
      <c r="FO301" s="411">
        <v>35.200000000000003</v>
      </c>
      <c r="FP301" s="412" t="s">
        <v>197</v>
      </c>
      <c r="FQ301" s="412" t="s">
        <v>197</v>
      </c>
      <c r="FR301" s="412" t="s">
        <v>197</v>
      </c>
      <c r="FS301" s="411">
        <v>3.3</v>
      </c>
      <c r="FT301" s="411">
        <v>80.5</v>
      </c>
      <c r="FU301" s="411">
        <v>32.4</v>
      </c>
      <c r="FV301" s="412" t="s">
        <v>197</v>
      </c>
      <c r="FW301" s="412" t="s">
        <v>197</v>
      </c>
      <c r="FX301" s="411">
        <v>111.9</v>
      </c>
      <c r="FY301" s="411">
        <v>64.3</v>
      </c>
      <c r="FZ301" s="411">
        <v>64.900000000000006</v>
      </c>
      <c r="GA301" s="411">
        <v>75.3</v>
      </c>
      <c r="GB301" s="411">
        <v>100.7</v>
      </c>
      <c r="GC301" s="411">
        <v>95.8</v>
      </c>
      <c r="GD301" s="412" t="s">
        <v>197</v>
      </c>
      <c r="GE301" s="412" t="s">
        <v>197</v>
      </c>
      <c r="GF301" s="412" t="s">
        <v>197</v>
      </c>
      <c r="GG301" s="412" t="s">
        <v>197</v>
      </c>
      <c r="GH301" s="412" t="s">
        <v>197</v>
      </c>
      <c r="GI301" s="412" t="s">
        <v>197</v>
      </c>
      <c r="GJ301" s="412" t="s">
        <v>197</v>
      </c>
      <c r="GK301" s="412" t="s">
        <v>197</v>
      </c>
      <c r="GL301" s="412" t="s">
        <v>197</v>
      </c>
      <c r="GM301" s="412" t="s">
        <v>197</v>
      </c>
      <c r="GN301" s="412" t="s">
        <v>197</v>
      </c>
      <c r="GO301" s="412" t="s">
        <v>197</v>
      </c>
      <c r="GP301" s="412" t="s">
        <v>197</v>
      </c>
      <c r="GQ301" s="412" t="s">
        <v>197</v>
      </c>
      <c r="GR301" s="412" t="s">
        <v>197</v>
      </c>
      <c r="GS301" s="412" t="s">
        <v>197</v>
      </c>
      <c r="GT301" s="412" t="s">
        <v>197</v>
      </c>
      <c r="GU301" s="412" t="s">
        <v>197</v>
      </c>
      <c r="GV301" s="412" t="s">
        <v>197</v>
      </c>
      <c r="GW301" s="412" t="s">
        <v>197</v>
      </c>
      <c r="GX301" s="412" t="s">
        <v>197</v>
      </c>
      <c r="GY301" s="412" t="s">
        <v>197</v>
      </c>
      <c r="GZ301" s="412" t="s">
        <v>197</v>
      </c>
      <c r="HA301" s="412" t="s">
        <v>197</v>
      </c>
      <c r="HB301" s="412" t="s">
        <v>197</v>
      </c>
      <c r="HC301" s="412" t="s">
        <v>197</v>
      </c>
      <c r="HD301" s="412" t="s">
        <v>197</v>
      </c>
      <c r="HE301" s="412" t="s">
        <v>197</v>
      </c>
      <c r="HF301" s="412" t="s">
        <v>197</v>
      </c>
      <c r="HG301" s="412" t="s">
        <v>197</v>
      </c>
      <c r="HH301" s="412" t="s">
        <v>197</v>
      </c>
      <c r="HI301" s="412" t="s">
        <v>197</v>
      </c>
      <c r="HJ301" s="412" t="s">
        <v>197</v>
      </c>
      <c r="HK301" s="412" t="s">
        <v>197</v>
      </c>
      <c r="HL301" s="412" t="s">
        <v>197</v>
      </c>
      <c r="HM301" s="412" t="s">
        <v>197</v>
      </c>
      <c r="HN301" s="412" t="s">
        <v>197</v>
      </c>
      <c r="HO301" s="412" t="s">
        <v>197</v>
      </c>
      <c r="HP301" s="412" t="s">
        <v>197</v>
      </c>
      <c r="HQ301" s="412" t="s">
        <v>197</v>
      </c>
      <c r="HR301" s="412" t="s">
        <v>197</v>
      </c>
      <c r="HS301" s="412" t="s">
        <v>197</v>
      </c>
      <c r="HT301" s="412" t="s">
        <v>197</v>
      </c>
      <c r="HU301" s="411">
        <v>321.3</v>
      </c>
      <c r="HV301" s="411">
        <v>103.6</v>
      </c>
      <c r="HW301" s="411">
        <v>117.7</v>
      </c>
      <c r="HX301" s="412" t="s">
        <v>197</v>
      </c>
      <c r="HY301" s="412" t="s">
        <v>197</v>
      </c>
      <c r="HZ301" s="412" t="s">
        <v>197</v>
      </c>
      <c r="IA301" s="412" t="s">
        <v>197</v>
      </c>
      <c r="IB301" s="412" t="s">
        <v>197</v>
      </c>
      <c r="IC301" s="412" t="s">
        <v>197</v>
      </c>
      <c r="ID301" s="412" t="s">
        <v>197</v>
      </c>
      <c r="IE301" s="412" t="s">
        <v>197</v>
      </c>
      <c r="IF301" s="412" t="s">
        <v>197</v>
      </c>
      <c r="IG301" s="412" t="s">
        <v>197</v>
      </c>
      <c r="IH301" s="411">
        <v>84.2</v>
      </c>
      <c r="II301" s="412" t="s">
        <v>197</v>
      </c>
      <c r="IJ301" s="412" t="s">
        <v>197</v>
      </c>
      <c r="IK301" s="412" t="s">
        <v>197</v>
      </c>
      <c r="IL301" s="412" t="s">
        <v>197</v>
      </c>
      <c r="IM301" s="412" t="s">
        <v>197</v>
      </c>
      <c r="IN301" s="412" t="s">
        <v>197</v>
      </c>
      <c r="IO301" s="412" t="s">
        <v>197</v>
      </c>
      <c r="IP301" s="412" t="s">
        <v>197</v>
      </c>
      <c r="IQ301" s="412" t="s">
        <v>197</v>
      </c>
      <c r="IR301" s="412" t="s">
        <v>197</v>
      </c>
      <c r="IS301" s="412" t="s">
        <v>197</v>
      </c>
      <c r="IT301" s="412" t="s">
        <v>197</v>
      </c>
      <c r="IU301" s="412" t="s">
        <v>197</v>
      </c>
      <c r="IV301" s="412" t="s">
        <v>197</v>
      </c>
      <c r="IW301" s="412" t="s">
        <v>197</v>
      </c>
      <c r="IX301" s="412" t="s">
        <v>197</v>
      </c>
      <c r="IY301" s="412" t="s">
        <v>197</v>
      </c>
      <c r="IZ301" s="412" t="s">
        <v>197</v>
      </c>
      <c r="JA301" s="412" t="s">
        <v>197</v>
      </c>
      <c r="JB301" s="412" t="s">
        <v>197</v>
      </c>
      <c r="JC301" s="412" t="s">
        <v>197</v>
      </c>
      <c r="JD301" s="412" t="s">
        <v>197</v>
      </c>
      <c r="JE301" s="412" t="s">
        <v>197</v>
      </c>
      <c r="JF301" s="49" t="s">
        <v>87</v>
      </c>
      <c r="JG301" s="49" t="s">
        <v>87</v>
      </c>
      <c r="JH301" s="49" t="s">
        <v>87</v>
      </c>
      <c r="JI301" s="49" t="s">
        <v>87</v>
      </c>
      <c r="JJ301" s="49">
        <v>58.7</v>
      </c>
      <c r="JK301" s="49">
        <v>46.8</v>
      </c>
      <c r="JL301" s="49">
        <v>54.8</v>
      </c>
      <c r="JM301" s="49">
        <v>95.8</v>
      </c>
      <c r="JN301" s="49">
        <v>71.7</v>
      </c>
      <c r="JO301" s="49" t="s">
        <v>87</v>
      </c>
    </row>
    <row r="302" spans="1:275">
      <c r="A302" s="45"/>
      <c r="B302" s="46" t="s">
        <v>2018</v>
      </c>
      <c r="C302" s="300" t="s">
        <v>1501</v>
      </c>
      <c r="D302" s="46" t="s">
        <v>140</v>
      </c>
      <c r="E302" s="300" t="s">
        <v>39</v>
      </c>
      <c r="F302" s="47" t="s">
        <v>197</v>
      </c>
      <c r="G302" s="47" t="s">
        <v>197</v>
      </c>
      <c r="H302" s="412" t="s">
        <v>197</v>
      </c>
      <c r="I302" s="412" t="s">
        <v>197</v>
      </c>
      <c r="J302" s="412" t="s">
        <v>197</v>
      </c>
      <c r="K302" s="412" t="s">
        <v>197</v>
      </c>
      <c r="L302" s="412" t="s">
        <v>197</v>
      </c>
      <c r="M302" s="412" t="s">
        <v>197</v>
      </c>
      <c r="N302" s="412" t="s">
        <v>197</v>
      </c>
      <c r="O302" s="412" t="s">
        <v>197</v>
      </c>
      <c r="P302" s="412" t="s">
        <v>197</v>
      </c>
      <c r="Q302" s="412" t="s">
        <v>197</v>
      </c>
      <c r="R302" s="412" t="s">
        <v>197</v>
      </c>
      <c r="S302" s="412" t="s">
        <v>197</v>
      </c>
      <c r="T302" s="412" t="s">
        <v>197</v>
      </c>
      <c r="U302" s="412" t="s">
        <v>197</v>
      </c>
      <c r="V302" s="412" t="s">
        <v>197</v>
      </c>
      <c r="W302" s="412" t="s">
        <v>197</v>
      </c>
      <c r="X302" s="412" t="s">
        <v>197</v>
      </c>
      <c r="Y302" s="412" t="s">
        <v>197</v>
      </c>
      <c r="Z302" s="412" t="s">
        <v>197</v>
      </c>
      <c r="AA302" s="412" t="s">
        <v>197</v>
      </c>
      <c r="AB302" s="412" t="s">
        <v>197</v>
      </c>
      <c r="AC302" s="412" t="s">
        <v>197</v>
      </c>
      <c r="AD302" s="412" t="s">
        <v>197</v>
      </c>
      <c r="AE302" s="412" t="s">
        <v>197</v>
      </c>
      <c r="AF302" s="412" t="s">
        <v>197</v>
      </c>
      <c r="AG302" s="412" t="s">
        <v>197</v>
      </c>
      <c r="AH302" s="412" t="s">
        <v>197</v>
      </c>
      <c r="AI302" s="412" t="s">
        <v>197</v>
      </c>
      <c r="AJ302" s="412" t="s">
        <v>197</v>
      </c>
      <c r="AK302" s="412" t="s">
        <v>197</v>
      </c>
      <c r="AL302" s="412" t="s">
        <v>197</v>
      </c>
      <c r="AM302" s="412" t="s">
        <v>197</v>
      </c>
      <c r="AN302" s="412" t="s">
        <v>197</v>
      </c>
      <c r="AO302" s="412" t="s">
        <v>197</v>
      </c>
      <c r="AP302" s="412" t="s">
        <v>197</v>
      </c>
      <c r="AQ302" s="412" t="s">
        <v>197</v>
      </c>
      <c r="AR302" s="412" t="s">
        <v>197</v>
      </c>
      <c r="AS302" s="412" t="s">
        <v>197</v>
      </c>
      <c r="AT302" s="412" t="s">
        <v>197</v>
      </c>
      <c r="AU302" s="412" t="s">
        <v>197</v>
      </c>
      <c r="AV302" s="412" t="s">
        <v>197</v>
      </c>
      <c r="AW302" s="412" t="s">
        <v>197</v>
      </c>
      <c r="AX302" s="412" t="s">
        <v>197</v>
      </c>
      <c r="AY302" s="412" t="s">
        <v>197</v>
      </c>
      <c r="AZ302" s="411">
        <v>53.5</v>
      </c>
      <c r="BA302" s="411">
        <v>91.9</v>
      </c>
      <c r="BB302" s="411">
        <v>90.1</v>
      </c>
      <c r="BC302" s="411">
        <v>67.8</v>
      </c>
      <c r="BD302" s="411">
        <v>46.5</v>
      </c>
      <c r="BE302" s="411">
        <v>51.6</v>
      </c>
      <c r="BF302" s="411">
        <v>50.8</v>
      </c>
      <c r="BG302" s="411">
        <v>63.9</v>
      </c>
      <c r="BH302" s="411">
        <v>62.9</v>
      </c>
      <c r="BI302" s="412" t="s">
        <v>197</v>
      </c>
      <c r="BJ302" s="412" t="s">
        <v>197</v>
      </c>
      <c r="BK302" s="412" t="s">
        <v>197</v>
      </c>
      <c r="BL302" s="412" t="s">
        <v>197</v>
      </c>
      <c r="BM302" s="412" t="s">
        <v>197</v>
      </c>
      <c r="BN302" s="412" t="s">
        <v>197</v>
      </c>
      <c r="BO302" s="412" t="s">
        <v>197</v>
      </c>
      <c r="BP302" s="412" t="s">
        <v>197</v>
      </c>
      <c r="BQ302" s="412" t="s">
        <v>197</v>
      </c>
      <c r="BR302" s="412" t="s">
        <v>197</v>
      </c>
      <c r="BS302" s="412" t="s">
        <v>197</v>
      </c>
      <c r="BT302" s="412" t="s">
        <v>197</v>
      </c>
      <c r="BU302" s="412" t="s">
        <v>197</v>
      </c>
      <c r="BV302" s="412" t="s">
        <v>197</v>
      </c>
      <c r="BW302" s="412" t="s">
        <v>197</v>
      </c>
      <c r="BX302" s="412" t="s">
        <v>197</v>
      </c>
      <c r="BY302" s="412" t="s">
        <v>197</v>
      </c>
      <c r="BZ302" s="412" t="s">
        <v>197</v>
      </c>
      <c r="CA302" s="412" t="s">
        <v>197</v>
      </c>
      <c r="CB302" s="412" t="s">
        <v>197</v>
      </c>
      <c r="CC302" s="412" t="s">
        <v>197</v>
      </c>
      <c r="CD302" s="412" t="s">
        <v>197</v>
      </c>
      <c r="CE302" s="412" t="s">
        <v>197</v>
      </c>
      <c r="CF302" s="412" t="s">
        <v>197</v>
      </c>
      <c r="CG302" s="412" t="s">
        <v>197</v>
      </c>
      <c r="CH302" s="412" t="s">
        <v>197</v>
      </c>
      <c r="CI302" s="412" t="s">
        <v>197</v>
      </c>
      <c r="CJ302" s="412" t="s">
        <v>197</v>
      </c>
      <c r="CK302" s="412" t="s">
        <v>197</v>
      </c>
      <c r="CL302" s="412" t="s">
        <v>197</v>
      </c>
      <c r="CM302" s="412" t="s">
        <v>197</v>
      </c>
      <c r="CN302" s="412" t="s">
        <v>197</v>
      </c>
      <c r="CO302" s="412" t="s">
        <v>197</v>
      </c>
      <c r="CP302" s="412" t="s">
        <v>197</v>
      </c>
      <c r="CQ302" s="412" t="s">
        <v>197</v>
      </c>
      <c r="CR302" s="412" t="s">
        <v>197</v>
      </c>
      <c r="CS302" s="412" t="s">
        <v>197</v>
      </c>
      <c r="CT302" s="412" t="s">
        <v>197</v>
      </c>
      <c r="CU302" s="412" t="s">
        <v>197</v>
      </c>
      <c r="CV302" s="412" t="s">
        <v>197</v>
      </c>
      <c r="CW302" s="412" t="s">
        <v>197</v>
      </c>
      <c r="CX302" s="412" t="s">
        <v>197</v>
      </c>
      <c r="CY302" s="412" t="s">
        <v>197</v>
      </c>
      <c r="CZ302" s="412" t="s">
        <v>197</v>
      </c>
      <c r="DA302" s="412" t="s">
        <v>197</v>
      </c>
      <c r="DB302" s="412" t="s">
        <v>197</v>
      </c>
      <c r="DC302" s="412" t="s">
        <v>197</v>
      </c>
      <c r="DD302" s="412" t="s">
        <v>197</v>
      </c>
      <c r="DE302" s="412" t="s">
        <v>197</v>
      </c>
      <c r="DF302" s="412" t="s">
        <v>197</v>
      </c>
      <c r="DG302" s="412" t="s">
        <v>197</v>
      </c>
      <c r="DH302" s="412" t="s">
        <v>197</v>
      </c>
      <c r="DI302" s="412" t="s">
        <v>197</v>
      </c>
      <c r="DJ302" s="412" t="s">
        <v>197</v>
      </c>
      <c r="DK302" s="412" t="s">
        <v>197</v>
      </c>
      <c r="DL302" s="412" t="s">
        <v>197</v>
      </c>
      <c r="DM302" s="412" t="s">
        <v>197</v>
      </c>
      <c r="DN302" s="412" t="s">
        <v>197</v>
      </c>
      <c r="DO302" s="412" t="s">
        <v>197</v>
      </c>
      <c r="DP302" s="412" t="s">
        <v>197</v>
      </c>
      <c r="DQ302" s="412" t="s">
        <v>197</v>
      </c>
      <c r="DR302" s="412" t="s">
        <v>197</v>
      </c>
      <c r="DS302" s="412" t="s">
        <v>197</v>
      </c>
      <c r="DT302" s="412" t="s">
        <v>197</v>
      </c>
      <c r="DU302" s="412" t="s">
        <v>197</v>
      </c>
      <c r="DV302" s="412" t="s">
        <v>197</v>
      </c>
      <c r="DW302" s="412" t="s">
        <v>197</v>
      </c>
      <c r="DX302" s="412" t="s">
        <v>197</v>
      </c>
      <c r="DY302" s="412" t="s">
        <v>197</v>
      </c>
      <c r="DZ302" s="412" t="s">
        <v>197</v>
      </c>
      <c r="EA302" s="412" t="s">
        <v>197</v>
      </c>
      <c r="EB302" s="412" t="s">
        <v>197</v>
      </c>
      <c r="EC302" s="412" t="s">
        <v>197</v>
      </c>
      <c r="ED302" s="412" t="s">
        <v>197</v>
      </c>
      <c r="EE302" s="412" t="s">
        <v>197</v>
      </c>
      <c r="EF302" s="412" t="s">
        <v>197</v>
      </c>
      <c r="EG302" s="412" t="s">
        <v>197</v>
      </c>
      <c r="EH302" s="412" t="s">
        <v>197</v>
      </c>
      <c r="EI302" s="412" t="s">
        <v>197</v>
      </c>
      <c r="EJ302" s="412" t="s">
        <v>197</v>
      </c>
      <c r="EK302" s="412" t="s">
        <v>197</v>
      </c>
      <c r="EL302" s="412" t="s">
        <v>197</v>
      </c>
      <c r="EM302" s="412" t="s">
        <v>197</v>
      </c>
      <c r="EN302" s="412" t="s">
        <v>197</v>
      </c>
      <c r="EO302" s="412" t="s">
        <v>197</v>
      </c>
      <c r="EP302" s="412" t="s">
        <v>197</v>
      </c>
      <c r="EQ302" s="412" t="s">
        <v>197</v>
      </c>
      <c r="ER302" s="412" t="s">
        <v>197</v>
      </c>
      <c r="ES302" s="412" t="s">
        <v>197</v>
      </c>
      <c r="ET302" s="412" t="s">
        <v>197</v>
      </c>
      <c r="EU302" s="412" t="s">
        <v>197</v>
      </c>
      <c r="EV302" s="411">
        <v>75.2</v>
      </c>
      <c r="EW302" s="411">
        <v>65.599999999999994</v>
      </c>
      <c r="EX302" s="411">
        <v>68.7</v>
      </c>
      <c r="EY302" s="412" t="s">
        <v>197</v>
      </c>
      <c r="EZ302" s="412" t="s">
        <v>197</v>
      </c>
      <c r="FA302" s="412" t="s">
        <v>197</v>
      </c>
      <c r="FB302" s="412" t="s">
        <v>197</v>
      </c>
      <c r="FC302" s="412" t="s">
        <v>197</v>
      </c>
      <c r="FD302" s="412" t="s">
        <v>197</v>
      </c>
      <c r="FE302" s="412" t="s">
        <v>197</v>
      </c>
      <c r="FF302" s="412" t="s">
        <v>197</v>
      </c>
      <c r="FG302" s="412" t="s">
        <v>197</v>
      </c>
      <c r="FH302" s="412" t="s">
        <v>197</v>
      </c>
      <c r="FI302" s="412" t="s">
        <v>197</v>
      </c>
      <c r="FJ302" s="412" t="s">
        <v>197</v>
      </c>
      <c r="FK302" s="412" t="s">
        <v>197</v>
      </c>
      <c r="FL302" s="412" t="s">
        <v>197</v>
      </c>
      <c r="FM302" s="412" t="s">
        <v>197</v>
      </c>
      <c r="FN302" s="412" t="s">
        <v>197</v>
      </c>
      <c r="FO302" s="412" t="s">
        <v>197</v>
      </c>
      <c r="FP302" s="412" t="s">
        <v>197</v>
      </c>
      <c r="FQ302" s="412" t="s">
        <v>197</v>
      </c>
      <c r="FR302" s="412" t="s">
        <v>197</v>
      </c>
      <c r="FS302" s="412" t="s">
        <v>197</v>
      </c>
      <c r="FT302" s="412" t="s">
        <v>197</v>
      </c>
      <c r="FU302" s="412" t="s">
        <v>197</v>
      </c>
      <c r="FV302" s="412" t="s">
        <v>197</v>
      </c>
      <c r="FW302" s="412" t="s">
        <v>197</v>
      </c>
      <c r="FX302" s="412" t="s">
        <v>197</v>
      </c>
      <c r="FY302" s="412" t="s">
        <v>197</v>
      </c>
      <c r="FZ302" s="412" t="s">
        <v>197</v>
      </c>
      <c r="GA302" s="411">
        <v>84.8</v>
      </c>
      <c r="GB302" s="411">
        <v>55.3</v>
      </c>
      <c r="GC302" s="411">
        <v>61.1</v>
      </c>
      <c r="GD302" s="412" t="s">
        <v>197</v>
      </c>
      <c r="GE302" s="412" t="s">
        <v>197</v>
      </c>
      <c r="GF302" s="412" t="s">
        <v>197</v>
      </c>
      <c r="GG302" s="412" t="s">
        <v>197</v>
      </c>
      <c r="GH302" s="412" t="s">
        <v>197</v>
      </c>
      <c r="GI302" s="412" t="s">
        <v>197</v>
      </c>
      <c r="GJ302" s="412" t="s">
        <v>197</v>
      </c>
      <c r="GK302" s="412" t="s">
        <v>197</v>
      </c>
      <c r="GL302" s="412" t="s">
        <v>197</v>
      </c>
      <c r="GM302" s="412" t="s">
        <v>197</v>
      </c>
      <c r="GN302" s="412" t="s">
        <v>197</v>
      </c>
      <c r="GO302" s="412" t="s">
        <v>197</v>
      </c>
      <c r="GP302" s="412" t="s">
        <v>197</v>
      </c>
      <c r="GQ302" s="412" t="s">
        <v>197</v>
      </c>
      <c r="GR302" s="412" t="s">
        <v>197</v>
      </c>
      <c r="GS302" s="412" t="s">
        <v>197</v>
      </c>
      <c r="GT302" s="412" t="s">
        <v>197</v>
      </c>
      <c r="GU302" s="412" t="s">
        <v>197</v>
      </c>
      <c r="GV302" s="412" t="s">
        <v>197</v>
      </c>
      <c r="GW302" s="412" t="s">
        <v>197</v>
      </c>
      <c r="GX302" s="412" t="s">
        <v>197</v>
      </c>
      <c r="GY302" s="412" t="s">
        <v>197</v>
      </c>
      <c r="GZ302" s="412" t="s">
        <v>197</v>
      </c>
      <c r="HA302" s="412" t="s">
        <v>197</v>
      </c>
      <c r="HB302" s="412" t="s">
        <v>197</v>
      </c>
      <c r="HC302" s="412" t="s">
        <v>197</v>
      </c>
      <c r="HD302" s="412" t="s">
        <v>197</v>
      </c>
      <c r="HE302" s="412" t="s">
        <v>197</v>
      </c>
      <c r="HF302" s="412" t="s">
        <v>197</v>
      </c>
      <c r="HG302" s="412" t="s">
        <v>197</v>
      </c>
      <c r="HH302" s="412" t="s">
        <v>197</v>
      </c>
      <c r="HI302" s="412" t="s">
        <v>197</v>
      </c>
      <c r="HJ302" s="412" t="s">
        <v>197</v>
      </c>
      <c r="HK302" s="412" t="s">
        <v>197</v>
      </c>
      <c r="HL302" s="412" t="s">
        <v>197</v>
      </c>
      <c r="HM302" s="412" t="s">
        <v>197</v>
      </c>
      <c r="HN302" s="412" t="s">
        <v>197</v>
      </c>
      <c r="HO302" s="412" t="s">
        <v>197</v>
      </c>
      <c r="HP302" s="412" t="s">
        <v>197</v>
      </c>
      <c r="HQ302" s="412" t="s">
        <v>197</v>
      </c>
      <c r="HR302" s="412" t="s">
        <v>197</v>
      </c>
      <c r="HS302" s="412" t="s">
        <v>197</v>
      </c>
      <c r="HT302" s="412" t="s">
        <v>197</v>
      </c>
      <c r="HU302" s="411">
        <v>406.1</v>
      </c>
      <c r="HV302" s="411">
        <v>90.4</v>
      </c>
      <c r="HW302" s="411">
        <v>111.1</v>
      </c>
      <c r="HX302" s="412" t="s">
        <v>197</v>
      </c>
      <c r="HY302" s="412" t="s">
        <v>197</v>
      </c>
      <c r="HZ302" s="412" t="s">
        <v>197</v>
      </c>
      <c r="IA302" s="412" t="s">
        <v>197</v>
      </c>
      <c r="IB302" s="412" t="s">
        <v>197</v>
      </c>
      <c r="IC302" s="412" t="s">
        <v>197</v>
      </c>
      <c r="ID302" s="412" t="s">
        <v>197</v>
      </c>
      <c r="IE302" s="412" t="s">
        <v>197</v>
      </c>
      <c r="IF302" s="412" t="s">
        <v>197</v>
      </c>
      <c r="IG302" s="412" t="s">
        <v>197</v>
      </c>
      <c r="IH302" s="412" t="s">
        <v>197</v>
      </c>
      <c r="II302" s="412" t="s">
        <v>197</v>
      </c>
      <c r="IJ302" s="412" t="s">
        <v>197</v>
      </c>
      <c r="IK302" s="412" t="s">
        <v>197</v>
      </c>
      <c r="IL302" s="412" t="s">
        <v>197</v>
      </c>
      <c r="IM302" s="412" t="s">
        <v>197</v>
      </c>
      <c r="IN302" s="412" t="s">
        <v>197</v>
      </c>
      <c r="IO302" s="412" t="s">
        <v>197</v>
      </c>
      <c r="IP302" s="412" t="s">
        <v>197</v>
      </c>
      <c r="IQ302" s="412" t="s">
        <v>197</v>
      </c>
      <c r="IR302" s="412" t="s">
        <v>197</v>
      </c>
      <c r="IS302" s="412" t="s">
        <v>197</v>
      </c>
      <c r="IT302" s="412" t="s">
        <v>197</v>
      </c>
      <c r="IU302" s="412" t="s">
        <v>197</v>
      </c>
      <c r="IV302" s="412" t="s">
        <v>197</v>
      </c>
      <c r="IW302" s="412" t="s">
        <v>197</v>
      </c>
      <c r="IX302" s="412" t="s">
        <v>197</v>
      </c>
      <c r="IY302" s="412" t="s">
        <v>197</v>
      </c>
      <c r="IZ302" s="412" t="s">
        <v>197</v>
      </c>
      <c r="JA302" s="412" t="s">
        <v>197</v>
      </c>
      <c r="JB302" s="412" t="s">
        <v>197</v>
      </c>
      <c r="JC302" s="412" t="s">
        <v>197</v>
      </c>
      <c r="JD302" s="412" t="s">
        <v>197</v>
      </c>
      <c r="JE302" s="412" t="s">
        <v>197</v>
      </c>
      <c r="JF302" s="49" t="s">
        <v>87</v>
      </c>
      <c r="JG302" s="49" t="s">
        <v>87</v>
      </c>
      <c r="JH302" s="49" t="s">
        <v>87</v>
      </c>
      <c r="JI302" s="49" t="s">
        <v>87</v>
      </c>
      <c r="JJ302" s="49">
        <v>17.8</v>
      </c>
      <c r="JK302" s="49">
        <v>35.700000000000003</v>
      </c>
      <c r="JL302" s="49">
        <v>9.4</v>
      </c>
      <c r="JM302" s="49" t="s">
        <v>87</v>
      </c>
      <c r="JN302" s="49" t="s">
        <v>87</v>
      </c>
      <c r="JO302" s="49" t="s">
        <v>87</v>
      </c>
    </row>
    <row r="303" spans="1:275">
      <c r="A303" s="45"/>
      <c r="B303" s="46" t="s">
        <v>2019</v>
      </c>
      <c r="C303" s="300" t="s">
        <v>1502</v>
      </c>
      <c r="D303" s="46" t="s">
        <v>140</v>
      </c>
      <c r="E303" s="300" t="s">
        <v>39</v>
      </c>
      <c r="F303" s="47" t="s">
        <v>197</v>
      </c>
      <c r="G303" s="47" t="s">
        <v>197</v>
      </c>
      <c r="H303" s="411">
        <v>130.6</v>
      </c>
      <c r="I303" s="411">
        <v>90.1</v>
      </c>
      <c r="J303" s="412" t="s">
        <v>197</v>
      </c>
      <c r="K303" s="412" t="s">
        <v>197</v>
      </c>
      <c r="L303" s="412" t="s">
        <v>197</v>
      </c>
      <c r="M303" s="412" t="s">
        <v>197</v>
      </c>
      <c r="N303" s="412" t="s">
        <v>197</v>
      </c>
      <c r="O303" s="412" t="s">
        <v>197</v>
      </c>
      <c r="P303" s="412" t="s">
        <v>197</v>
      </c>
      <c r="Q303" s="412" t="s">
        <v>197</v>
      </c>
      <c r="R303" s="412" t="s">
        <v>197</v>
      </c>
      <c r="S303" s="412" t="s">
        <v>197</v>
      </c>
      <c r="T303" s="412" t="s">
        <v>197</v>
      </c>
      <c r="U303" s="412" t="s">
        <v>197</v>
      </c>
      <c r="V303" s="412" t="s">
        <v>197</v>
      </c>
      <c r="W303" s="412" t="s">
        <v>197</v>
      </c>
      <c r="X303" s="412" t="s">
        <v>197</v>
      </c>
      <c r="Y303" s="412" t="s">
        <v>197</v>
      </c>
      <c r="Z303" s="412" t="s">
        <v>197</v>
      </c>
      <c r="AA303" s="412" t="s">
        <v>197</v>
      </c>
      <c r="AB303" s="412" t="s">
        <v>197</v>
      </c>
      <c r="AC303" s="412" t="s">
        <v>197</v>
      </c>
      <c r="AD303" s="412" t="s">
        <v>197</v>
      </c>
      <c r="AE303" s="412" t="s">
        <v>197</v>
      </c>
      <c r="AF303" s="412" t="s">
        <v>197</v>
      </c>
      <c r="AG303" s="412" t="s">
        <v>197</v>
      </c>
      <c r="AH303" s="412" t="s">
        <v>197</v>
      </c>
      <c r="AI303" s="412" t="s">
        <v>197</v>
      </c>
      <c r="AJ303" s="412" t="s">
        <v>197</v>
      </c>
      <c r="AK303" s="412" t="s">
        <v>197</v>
      </c>
      <c r="AL303" s="412" t="s">
        <v>197</v>
      </c>
      <c r="AM303" s="412" t="s">
        <v>197</v>
      </c>
      <c r="AN303" s="412" t="s">
        <v>197</v>
      </c>
      <c r="AO303" s="412" t="s">
        <v>197</v>
      </c>
      <c r="AP303" s="412" t="s">
        <v>197</v>
      </c>
      <c r="AQ303" s="412" t="s">
        <v>197</v>
      </c>
      <c r="AR303" s="412" t="s">
        <v>197</v>
      </c>
      <c r="AS303" s="412" t="s">
        <v>197</v>
      </c>
      <c r="AT303" s="412" t="s">
        <v>197</v>
      </c>
      <c r="AU303" s="412" t="s">
        <v>197</v>
      </c>
      <c r="AV303" s="412" t="s">
        <v>197</v>
      </c>
      <c r="AW303" s="412" t="s">
        <v>197</v>
      </c>
      <c r="AX303" s="412" t="s">
        <v>197</v>
      </c>
      <c r="AY303" s="412" t="s">
        <v>197</v>
      </c>
      <c r="AZ303" s="411">
        <v>53.2</v>
      </c>
      <c r="BA303" s="411">
        <v>63.2</v>
      </c>
      <c r="BB303" s="411">
        <v>62.8</v>
      </c>
      <c r="BC303" s="411">
        <v>96.6</v>
      </c>
      <c r="BD303" s="411">
        <v>48.7</v>
      </c>
      <c r="BE303" s="411">
        <v>60.3</v>
      </c>
      <c r="BF303" s="411">
        <v>53.8</v>
      </c>
      <c r="BG303" s="411">
        <v>40.799999999999997</v>
      </c>
      <c r="BH303" s="411">
        <v>41.8</v>
      </c>
      <c r="BI303" s="412" t="s">
        <v>197</v>
      </c>
      <c r="BJ303" s="412" t="s">
        <v>197</v>
      </c>
      <c r="BK303" s="412" t="s">
        <v>197</v>
      </c>
      <c r="BL303" s="412" t="s">
        <v>197</v>
      </c>
      <c r="BM303" s="412" t="s">
        <v>197</v>
      </c>
      <c r="BN303" s="412" t="s">
        <v>197</v>
      </c>
      <c r="BO303" s="412" t="s">
        <v>197</v>
      </c>
      <c r="BP303" s="412" t="s">
        <v>197</v>
      </c>
      <c r="BQ303" s="412" t="s">
        <v>197</v>
      </c>
      <c r="BR303" s="412" t="s">
        <v>197</v>
      </c>
      <c r="BS303" s="412" t="s">
        <v>197</v>
      </c>
      <c r="BT303" s="412" t="s">
        <v>197</v>
      </c>
      <c r="BU303" s="412" t="s">
        <v>197</v>
      </c>
      <c r="BV303" s="412" t="s">
        <v>197</v>
      </c>
      <c r="BW303" s="412" t="s">
        <v>197</v>
      </c>
      <c r="BX303" s="412" t="s">
        <v>197</v>
      </c>
      <c r="BY303" s="412" t="s">
        <v>197</v>
      </c>
      <c r="BZ303" s="412" t="s">
        <v>197</v>
      </c>
      <c r="CA303" s="412" t="s">
        <v>197</v>
      </c>
      <c r="CB303" s="412" t="s">
        <v>197</v>
      </c>
      <c r="CC303" s="412" t="s">
        <v>197</v>
      </c>
      <c r="CD303" s="412" t="s">
        <v>197</v>
      </c>
      <c r="CE303" s="412" t="s">
        <v>197</v>
      </c>
      <c r="CF303" s="412" t="s">
        <v>197</v>
      </c>
      <c r="CG303" s="412" t="s">
        <v>197</v>
      </c>
      <c r="CH303" s="412" t="s">
        <v>197</v>
      </c>
      <c r="CI303" s="412" t="s">
        <v>197</v>
      </c>
      <c r="CJ303" s="412" t="s">
        <v>197</v>
      </c>
      <c r="CK303" s="412" t="s">
        <v>197</v>
      </c>
      <c r="CL303" s="412" t="s">
        <v>197</v>
      </c>
      <c r="CM303" s="412" t="s">
        <v>197</v>
      </c>
      <c r="CN303" s="412" t="s">
        <v>197</v>
      </c>
      <c r="CO303" s="412" t="s">
        <v>197</v>
      </c>
      <c r="CP303" s="412" t="s">
        <v>197</v>
      </c>
      <c r="CQ303" s="412" t="s">
        <v>197</v>
      </c>
      <c r="CR303" s="412" t="s">
        <v>197</v>
      </c>
      <c r="CS303" s="412" t="s">
        <v>197</v>
      </c>
      <c r="CT303" s="412" t="s">
        <v>197</v>
      </c>
      <c r="CU303" s="412" t="s">
        <v>197</v>
      </c>
      <c r="CV303" s="412" t="s">
        <v>197</v>
      </c>
      <c r="CW303" s="412" t="s">
        <v>197</v>
      </c>
      <c r="CX303" s="412" t="s">
        <v>197</v>
      </c>
      <c r="CY303" s="412" t="s">
        <v>197</v>
      </c>
      <c r="CZ303" s="412" t="s">
        <v>197</v>
      </c>
      <c r="DA303" s="412" t="s">
        <v>197</v>
      </c>
      <c r="DB303" s="412" t="s">
        <v>197</v>
      </c>
      <c r="DC303" s="412" t="s">
        <v>197</v>
      </c>
      <c r="DD303" s="412" t="s">
        <v>197</v>
      </c>
      <c r="DE303" s="412" t="s">
        <v>197</v>
      </c>
      <c r="DF303" s="412" t="s">
        <v>197</v>
      </c>
      <c r="DG303" s="412" t="s">
        <v>197</v>
      </c>
      <c r="DH303" s="412" t="s">
        <v>197</v>
      </c>
      <c r="DI303" s="412" t="s">
        <v>197</v>
      </c>
      <c r="DJ303" s="412" t="s">
        <v>197</v>
      </c>
      <c r="DK303" s="412" t="s">
        <v>197</v>
      </c>
      <c r="DL303" s="412" t="s">
        <v>197</v>
      </c>
      <c r="DM303" s="412" t="s">
        <v>197</v>
      </c>
      <c r="DN303" s="412" t="s">
        <v>197</v>
      </c>
      <c r="DO303" s="412" t="s">
        <v>197</v>
      </c>
      <c r="DP303" s="412" t="s">
        <v>197</v>
      </c>
      <c r="DQ303" s="412" t="s">
        <v>197</v>
      </c>
      <c r="DR303" s="412" t="s">
        <v>197</v>
      </c>
      <c r="DS303" s="412" t="s">
        <v>197</v>
      </c>
      <c r="DT303" s="412" t="s">
        <v>197</v>
      </c>
      <c r="DU303" s="412" t="s">
        <v>197</v>
      </c>
      <c r="DV303" s="412" t="s">
        <v>197</v>
      </c>
      <c r="DW303" s="412" t="s">
        <v>197</v>
      </c>
      <c r="DX303" s="412" t="s">
        <v>197</v>
      </c>
      <c r="DY303" s="412" t="s">
        <v>197</v>
      </c>
      <c r="DZ303" s="412" t="s">
        <v>197</v>
      </c>
      <c r="EA303" s="412" t="s">
        <v>197</v>
      </c>
      <c r="EB303" s="412" t="s">
        <v>197</v>
      </c>
      <c r="EC303" s="412" t="s">
        <v>197</v>
      </c>
      <c r="ED303" s="412" t="s">
        <v>197</v>
      </c>
      <c r="EE303" s="412" t="s">
        <v>197</v>
      </c>
      <c r="EF303" s="412" t="s">
        <v>197</v>
      </c>
      <c r="EG303" s="412" t="s">
        <v>197</v>
      </c>
      <c r="EH303" s="412" t="s">
        <v>197</v>
      </c>
      <c r="EI303" s="412" t="s">
        <v>197</v>
      </c>
      <c r="EJ303" s="412" t="s">
        <v>197</v>
      </c>
      <c r="EK303" s="412" t="s">
        <v>197</v>
      </c>
      <c r="EL303" s="412" t="s">
        <v>197</v>
      </c>
      <c r="EM303" s="412" t="s">
        <v>197</v>
      </c>
      <c r="EN303" s="412" t="s">
        <v>197</v>
      </c>
      <c r="EO303" s="412" t="s">
        <v>197</v>
      </c>
      <c r="EP303" s="412" t="s">
        <v>197</v>
      </c>
      <c r="EQ303" s="412" t="s">
        <v>197</v>
      </c>
      <c r="ER303" s="412" t="s">
        <v>197</v>
      </c>
      <c r="ES303" s="412" t="s">
        <v>197</v>
      </c>
      <c r="ET303" s="412" t="s">
        <v>197</v>
      </c>
      <c r="EU303" s="412" t="s">
        <v>197</v>
      </c>
      <c r="EV303" s="411">
        <v>61.4</v>
      </c>
      <c r="EW303" s="411">
        <v>72.3</v>
      </c>
      <c r="EX303" s="411">
        <v>68.8</v>
      </c>
      <c r="EY303" s="412" t="s">
        <v>197</v>
      </c>
      <c r="EZ303" s="412" t="s">
        <v>197</v>
      </c>
      <c r="FA303" s="412" t="s">
        <v>197</v>
      </c>
      <c r="FB303" s="412" t="s">
        <v>197</v>
      </c>
      <c r="FC303" s="412" t="s">
        <v>197</v>
      </c>
      <c r="FD303" s="412" t="s">
        <v>197</v>
      </c>
      <c r="FE303" s="412" t="s">
        <v>197</v>
      </c>
      <c r="FF303" s="412" t="s">
        <v>197</v>
      </c>
      <c r="FG303" s="412" t="s">
        <v>197</v>
      </c>
      <c r="FH303" s="412" t="s">
        <v>197</v>
      </c>
      <c r="FI303" s="412" t="s">
        <v>197</v>
      </c>
      <c r="FJ303" s="412" t="s">
        <v>197</v>
      </c>
      <c r="FK303" s="412" t="s">
        <v>197</v>
      </c>
      <c r="FL303" s="412" t="s">
        <v>197</v>
      </c>
      <c r="FM303" s="411">
        <v>6.2</v>
      </c>
      <c r="FN303" s="411">
        <v>28.8</v>
      </c>
      <c r="FO303" s="411">
        <v>15.6</v>
      </c>
      <c r="FP303" s="412" t="s">
        <v>197</v>
      </c>
      <c r="FQ303" s="412" t="s">
        <v>197</v>
      </c>
      <c r="FR303" s="412" t="s">
        <v>197</v>
      </c>
      <c r="FS303" s="412" t="s">
        <v>197</v>
      </c>
      <c r="FT303" s="412" t="s">
        <v>197</v>
      </c>
      <c r="FU303" s="412" t="s">
        <v>197</v>
      </c>
      <c r="FV303" s="412" t="s">
        <v>197</v>
      </c>
      <c r="FW303" s="412" t="s">
        <v>197</v>
      </c>
      <c r="FX303" s="411">
        <v>93.2</v>
      </c>
      <c r="FY303" s="411">
        <v>53.6</v>
      </c>
      <c r="FZ303" s="411">
        <v>54</v>
      </c>
      <c r="GA303" s="411">
        <v>35.1</v>
      </c>
      <c r="GB303" s="411">
        <v>75.2</v>
      </c>
      <c r="GC303" s="411">
        <v>67.400000000000006</v>
      </c>
      <c r="GD303" s="412" t="s">
        <v>197</v>
      </c>
      <c r="GE303" s="412" t="s">
        <v>197</v>
      </c>
      <c r="GF303" s="412" t="s">
        <v>197</v>
      </c>
      <c r="GG303" s="412" t="s">
        <v>197</v>
      </c>
      <c r="GH303" s="412" t="s">
        <v>197</v>
      </c>
      <c r="GI303" s="412" t="s">
        <v>197</v>
      </c>
      <c r="GJ303" s="412" t="s">
        <v>197</v>
      </c>
      <c r="GK303" s="412" t="s">
        <v>197</v>
      </c>
      <c r="GL303" s="412" t="s">
        <v>197</v>
      </c>
      <c r="GM303" s="412" t="s">
        <v>197</v>
      </c>
      <c r="GN303" s="412" t="s">
        <v>197</v>
      </c>
      <c r="GO303" s="412" t="s">
        <v>197</v>
      </c>
      <c r="GP303" s="412" t="s">
        <v>197</v>
      </c>
      <c r="GQ303" s="412" t="s">
        <v>197</v>
      </c>
      <c r="GR303" s="412" t="s">
        <v>197</v>
      </c>
      <c r="GS303" s="412" t="s">
        <v>197</v>
      </c>
      <c r="GT303" s="412" t="s">
        <v>197</v>
      </c>
      <c r="GU303" s="412" t="s">
        <v>197</v>
      </c>
      <c r="GV303" s="412" t="s">
        <v>197</v>
      </c>
      <c r="GW303" s="412" t="s">
        <v>197</v>
      </c>
      <c r="GX303" s="412" t="s">
        <v>197</v>
      </c>
      <c r="GY303" s="412" t="s">
        <v>197</v>
      </c>
      <c r="GZ303" s="412" t="s">
        <v>197</v>
      </c>
      <c r="HA303" s="412" t="s">
        <v>197</v>
      </c>
      <c r="HB303" s="412" t="s">
        <v>197</v>
      </c>
      <c r="HC303" s="412" t="s">
        <v>197</v>
      </c>
      <c r="HD303" s="412" t="s">
        <v>197</v>
      </c>
      <c r="HE303" s="412" t="s">
        <v>197</v>
      </c>
      <c r="HF303" s="412" t="s">
        <v>197</v>
      </c>
      <c r="HG303" s="412" t="s">
        <v>197</v>
      </c>
      <c r="HH303" s="412" t="s">
        <v>197</v>
      </c>
      <c r="HI303" s="412" t="s">
        <v>197</v>
      </c>
      <c r="HJ303" s="412" t="s">
        <v>197</v>
      </c>
      <c r="HK303" s="412" t="s">
        <v>197</v>
      </c>
      <c r="HL303" s="412" t="s">
        <v>197</v>
      </c>
      <c r="HM303" s="412" t="s">
        <v>197</v>
      </c>
      <c r="HN303" s="412" t="s">
        <v>197</v>
      </c>
      <c r="HO303" s="412" t="s">
        <v>197</v>
      </c>
      <c r="HP303" s="412" t="s">
        <v>197</v>
      </c>
      <c r="HQ303" s="412" t="s">
        <v>197</v>
      </c>
      <c r="HR303" s="412" t="s">
        <v>197</v>
      </c>
      <c r="HS303" s="412" t="s">
        <v>197</v>
      </c>
      <c r="HT303" s="412" t="s">
        <v>197</v>
      </c>
      <c r="HU303" s="411">
        <v>134</v>
      </c>
      <c r="HV303" s="411">
        <v>60.1</v>
      </c>
      <c r="HW303" s="411">
        <v>64.900000000000006</v>
      </c>
      <c r="HX303" s="412" t="s">
        <v>197</v>
      </c>
      <c r="HY303" s="412" t="s">
        <v>197</v>
      </c>
      <c r="HZ303" s="412" t="s">
        <v>197</v>
      </c>
      <c r="IA303" s="412" t="s">
        <v>197</v>
      </c>
      <c r="IB303" s="412" t="s">
        <v>197</v>
      </c>
      <c r="IC303" s="412" t="s">
        <v>197</v>
      </c>
      <c r="ID303" s="412" t="s">
        <v>197</v>
      </c>
      <c r="IE303" s="412" t="s">
        <v>197</v>
      </c>
      <c r="IF303" s="412" t="s">
        <v>197</v>
      </c>
      <c r="IG303" s="412" t="s">
        <v>197</v>
      </c>
      <c r="IH303" s="411">
        <v>52.4</v>
      </c>
      <c r="II303" s="412" t="s">
        <v>197</v>
      </c>
      <c r="IJ303" s="412" t="s">
        <v>197</v>
      </c>
      <c r="IK303" s="412" t="s">
        <v>197</v>
      </c>
      <c r="IL303" s="412" t="s">
        <v>197</v>
      </c>
      <c r="IM303" s="412" t="s">
        <v>197</v>
      </c>
      <c r="IN303" s="412" t="s">
        <v>197</v>
      </c>
      <c r="IO303" s="412" t="s">
        <v>197</v>
      </c>
      <c r="IP303" s="412" t="s">
        <v>197</v>
      </c>
      <c r="IQ303" s="412" t="s">
        <v>197</v>
      </c>
      <c r="IR303" s="412" t="s">
        <v>197</v>
      </c>
      <c r="IS303" s="412" t="s">
        <v>197</v>
      </c>
      <c r="IT303" s="412" t="s">
        <v>197</v>
      </c>
      <c r="IU303" s="412" t="s">
        <v>197</v>
      </c>
      <c r="IV303" s="412" t="s">
        <v>197</v>
      </c>
      <c r="IW303" s="412" t="s">
        <v>197</v>
      </c>
      <c r="IX303" s="412" t="s">
        <v>197</v>
      </c>
      <c r="IY303" s="412" t="s">
        <v>197</v>
      </c>
      <c r="IZ303" s="412" t="s">
        <v>197</v>
      </c>
      <c r="JA303" s="412" t="s">
        <v>197</v>
      </c>
      <c r="JB303" s="412" t="s">
        <v>197</v>
      </c>
      <c r="JC303" s="412" t="s">
        <v>197</v>
      </c>
      <c r="JD303" s="412" t="s">
        <v>197</v>
      </c>
      <c r="JE303" s="412" t="s">
        <v>197</v>
      </c>
      <c r="JF303" s="49" t="s">
        <v>87</v>
      </c>
      <c r="JG303" s="49" t="s">
        <v>87</v>
      </c>
      <c r="JH303" s="49" t="s">
        <v>87</v>
      </c>
      <c r="JI303" s="49" t="s">
        <v>87</v>
      </c>
      <c r="JJ303" s="49">
        <v>48.9</v>
      </c>
      <c r="JK303" s="49">
        <v>52.1</v>
      </c>
      <c r="JL303" s="49">
        <v>41.7</v>
      </c>
      <c r="JM303" s="49" t="s">
        <v>87</v>
      </c>
      <c r="JN303" s="49">
        <v>32.799999999999997</v>
      </c>
      <c r="JO303" s="49" t="s">
        <v>87</v>
      </c>
    </row>
    <row r="304" spans="1:275">
      <c r="A304" s="45"/>
      <c r="B304" s="46" t="s">
        <v>2020</v>
      </c>
      <c r="C304" s="300" t="s">
        <v>1503</v>
      </c>
      <c r="D304" s="46" t="s">
        <v>140</v>
      </c>
      <c r="E304" s="300" t="s">
        <v>39</v>
      </c>
      <c r="F304" s="47" t="s">
        <v>197</v>
      </c>
      <c r="G304" s="47" t="s">
        <v>197</v>
      </c>
      <c r="H304" s="412" t="s">
        <v>197</v>
      </c>
      <c r="I304" s="412" t="s">
        <v>197</v>
      </c>
      <c r="J304" s="412" t="s">
        <v>197</v>
      </c>
      <c r="K304" s="412" t="s">
        <v>197</v>
      </c>
      <c r="L304" s="412" t="s">
        <v>197</v>
      </c>
      <c r="M304" s="412" t="s">
        <v>197</v>
      </c>
      <c r="N304" s="412" t="s">
        <v>197</v>
      </c>
      <c r="O304" s="412" t="s">
        <v>197</v>
      </c>
      <c r="P304" s="412" t="s">
        <v>197</v>
      </c>
      <c r="Q304" s="412" t="s">
        <v>197</v>
      </c>
      <c r="R304" s="412" t="s">
        <v>197</v>
      </c>
      <c r="S304" s="412" t="s">
        <v>197</v>
      </c>
      <c r="T304" s="412" t="s">
        <v>197</v>
      </c>
      <c r="U304" s="412" t="s">
        <v>197</v>
      </c>
      <c r="V304" s="412" t="s">
        <v>197</v>
      </c>
      <c r="W304" s="412" t="s">
        <v>197</v>
      </c>
      <c r="X304" s="412" t="s">
        <v>197</v>
      </c>
      <c r="Y304" s="412" t="s">
        <v>197</v>
      </c>
      <c r="Z304" s="412" t="s">
        <v>197</v>
      </c>
      <c r="AA304" s="412" t="s">
        <v>197</v>
      </c>
      <c r="AB304" s="412" t="s">
        <v>197</v>
      </c>
      <c r="AC304" s="412" t="s">
        <v>197</v>
      </c>
      <c r="AD304" s="412" t="s">
        <v>197</v>
      </c>
      <c r="AE304" s="412" t="s">
        <v>197</v>
      </c>
      <c r="AF304" s="412" t="s">
        <v>197</v>
      </c>
      <c r="AG304" s="412" t="s">
        <v>197</v>
      </c>
      <c r="AH304" s="412" t="s">
        <v>197</v>
      </c>
      <c r="AI304" s="412" t="s">
        <v>197</v>
      </c>
      <c r="AJ304" s="412" t="s">
        <v>197</v>
      </c>
      <c r="AK304" s="412" t="s">
        <v>197</v>
      </c>
      <c r="AL304" s="412" t="s">
        <v>197</v>
      </c>
      <c r="AM304" s="412" t="s">
        <v>197</v>
      </c>
      <c r="AN304" s="412" t="s">
        <v>197</v>
      </c>
      <c r="AO304" s="412" t="s">
        <v>197</v>
      </c>
      <c r="AP304" s="412" t="s">
        <v>197</v>
      </c>
      <c r="AQ304" s="412" t="s">
        <v>197</v>
      </c>
      <c r="AR304" s="412" t="s">
        <v>197</v>
      </c>
      <c r="AS304" s="412" t="s">
        <v>197</v>
      </c>
      <c r="AT304" s="412" t="s">
        <v>197</v>
      </c>
      <c r="AU304" s="412" t="s">
        <v>197</v>
      </c>
      <c r="AV304" s="412" t="s">
        <v>197</v>
      </c>
      <c r="AW304" s="412" t="s">
        <v>197</v>
      </c>
      <c r="AX304" s="412" t="s">
        <v>197</v>
      </c>
      <c r="AY304" s="412" t="s">
        <v>197</v>
      </c>
      <c r="AZ304" s="411">
        <v>77</v>
      </c>
      <c r="BA304" s="411">
        <v>50.6</v>
      </c>
      <c r="BB304" s="411">
        <v>51.8</v>
      </c>
      <c r="BC304" s="412" t="s">
        <v>197</v>
      </c>
      <c r="BD304" s="412" t="s">
        <v>197</v>
      </c>
      <c r="BE304" s="412" t="s">
        <v>197</v>
      </c>
      <c r="BF304" s="411">
        <v>55.7</v>
      </c>
      <c r="BG304" s="411">
        <v>38.6</v>
      </c>
      <c r="BH304" s="411">
        <v>39.799999999999997</v>
      </c>
      <c r="BI304" s="412" t="s">
        <v>197</v>
      </c>
      <c r="BJ304" s="412" t="s">
        <v>197</v>
      </c>
      <c r="BK304" s="412" t="s">
        <v>197</v>
      </c>
      <c r="BL304" s="412" t="s">
        <v>197</v>
      </c>
      <c r="BM304" s="412" t="s">
        <v>197</v>
      </c>
      <c r="BN304" s="412" t="s">
        <v>197</v>
      </c>
      <c r="BO304" s="412" t="s">
        <v>197</v>
      </c>
      <c r="BP304" s="412" t="s">
        <v>197</v>
      </c>
      <c r="BQ304" s="412" t="s">
        <v>197</v>
      </c>
      <c r="BR304" s="412" t="s">
        <v>197</v>
      </c>
      <c r="BS304" s="412" t="s">
        <v>197</v>
      </c>
      <c r="BT304" s="412" t="s">
        <v>197</v>
      </c>
      <c r="BU304" s="412" t="s">
        <v>197</v>
      </c>
      <c r="BV304" s="412" t="s">
        <v>197</v>
      </c>
      <c r="BW304" s="412" t="s">
        <v>197</v>
      </c>
      <c r="BX304" s="412" t="s">
        <v>197</v>
      </c>
      <c r="BY304" s="412" t="s">
        <v>197</v>
      </c>
      <c r="BZ304" s="412" t="s">
        <v>197</v>
      </c>
      <c r="CA304" s="412" t="s">
        <v>197</v>
      </c>
      <c r="CB304" s="412" t="s">
        <v>197</v>
      </c>
      <c r="CC304" s="412" t="s">
        <v>197</v>
      </c>
      <c r="CD304" s="412" t="s">
        <v>197</v>
      </c>
      <c r="CE304" s="412" t="s">
        <v>197</v>
      </c>
      <c r="CF304" s="412" t="s">
        <v>197</v>
      </c>
      <c r="CG304" s="412" t="s">
        <v>197</v>
      </c>
      <c r="CH304" s="412" t="s">
        <v>197</v>
      </c>
      <c r="CI304" s="412" t="s">
        <v>197</v>
      </c>
      <c r="CJ304" s="412" t="s">
        <v>197</v>
      </c>
      <c r="CK304" s="412" t="s">
        <v>197</v>
      </c>
      <c r="CL304" s="412" t="s">
        <v>197</v>
      </c>
      <c r="CM304" s="412" t="s">
        <v>197</v>
      </c>
      <c r="CN304" s="412" t="s">
        <v>197</v>
      </c>
      <c r="CO304" s="412" t="s">
        <v>197</v>
      </c>
      <c r="CP304" s="412" t="s">
        <v>197</v>
      </c>
      <c r="CQ304" s="412" t="s">
        <v>197</v>
      </c>
      <c r="CR304" s="412" t="s">
        <v>197</v>
      </c>
      <c r="CS304" s="412" t="s">
        <v>197</v>
      </c>
      <c r="CT304" s="412" t="s">
        <v>197</v>
      </c>
      <c r="CU304" s="412" t="s">
        <v>197</v>
      </c>
      <c r="CV304" s="412" t="s">
        <v>197</v>
      </c>
      <c r="CW304" s="412" t="s">
        <v>197</v>
      </c>
      <c r="CX304" s="412" t="s">
        <v>197</v>
      </c>
      <c r="CY304" s="412" t="s">
        <v>197</v>
      </c>
      <c r="CZ304" s="412" t="s">
        <v>197</v>
      </c>
      <c r="DA304" s="412" t="s">
        <v>197</v>
      </c>
      <c r="DB304" s="412" t="s">
        <v>197</v>
      </c>
      <c r="DC304" s="412" t="s">
        <v>197</v>
      </c>
      <c r="DD304" s="412" t="s">
        <v>197</v>
      </c>
      <c r="DE304" s="412" t="s">
        <v>197</v>
      </c>
      <c r="DF304" s="412" t="s">
        <v>197</v>
      </c>
      <c r="DG304" s="412" t="s">
        <v>197</v>
      </c>
      <c r="DH304" s="412" t="s">
        <v>197</v>
      </c>
      <c r="DI304" s="412" t="s">
        <v>197</v>
      </c>
      <c r="DJ304" s="412" t="s">
        <v>197</v>
      </c>
      <c r="DK304" s="412" t="s">
        <v>197</v>
      </c>
      <c r="DL304" s="412" t="s">
        <v>197</v>
      </c>
      <c r="DM304" s="412" t="s">
        <v>197</v>
      </c>
      <c r="DN304" s="412" t="s">
        <v>197</v>
      </c>
      <c r="DO304" s="412" t="s">
        <v>197</v>
      </c>
      <c r="DP304" s="412" t="s">
        <v>197</v>
      </c>
      <c r="DQ304" s="412" t="s">
        <v>197</v>
      </c>
      <c r="DR304" s="412" t="s">
        <v>197</v>
      </c>
      <c r="DS304" s="412" t="s">
        <v>197</v>
      </c>
      <c r="DT304" s="412" t="s">
        <v>197</v>
      </c>
      <c r="DU304" s="412" t="s">
        <v>197</v>
      </c>
      <c r="DV304" s="412" t="s">
        <v>197</v>
      </c>
      <c r="DW304" s="412" t="s">
        <v>197</v>
      </c>
      <c r="DX304" s="412" t="s">
        <v>197</v>
      </c>
      <c r="DY304" s="412" t="s">
        <v>197</v>
      </c>
      <c r="DZ304" s="412" t="s">
        <v>197</v>
      </c>
      <c r="EA304" s="412" t="s">
        <v>197</v>
      </c>
      <c r="EB304" s="412" t="s">
        <v>197</v>
      </c>
      <c r="EC304" s="412" t="s">
        <v>197</v>
      </c>
      <c r="ED304" s="412" t="s">
        <v>197</v>
      </c>
      <c r="EE304" s="412" t="s">
        <v>197</v>
      </c>
      <c r="EF304" s="412" t="s">
        <v>197</v>
      </c>
      <c r="EG304" s="412" t="s">
        <v>197</v>
      </c>
      <c r="EH304" s="412" t="s">
        <v>197</v>
      </c>
      <c r="EI304" s="412" t="s">
        <v>197</v>
      </c>
      <c r="EJ304" s="412" t="s">
        <v>197</v>
      </c>
      <c r="EK304" s="412" t="s">
        <v>197</v>
      </c>
      <c r="EL304" s="412" t="s">
        <v>197</v>
      </c>
      <c r="EM304" s="412" t="s">
        <v>197</v>
      </c>
      <c r="EN304" s="412" t="s">
        <v>197</v>
      </c>
      <c r="EO304" s="412" t="s">
        <v>197</v>
      </c>
      <c r="EP304" s="412" t="s">
        <v>197</v>
      </c>
      <c r="EQ304" s="412" t="s">
        <v>197</v>
      </c>
      <c r="ER304" s="412" t="s">
        <v>197</v>
      </c>
      <c r="ES304" s="412" t="s">
        <v>197</v>
      </c>
      <c r="ET304" s="412" t="s">
        <v>197</v>
      </c>
      <c r="EU304" s="412" t="s">
        <v>197</v>
      </c>
      <c r="EV304" s="411">
        <v>50.2</v>
      </c>
      <c r="EW304" s="411">
        <v>51.7</v>
      </c>
      <c r="EX304" s="411">
        <v>51.2</v>
      </c>
      <c r="EY304" s="412" t="s">
        <v>197</v>
      </c>
      <c r="EZ304" s="412" t="s">
        <v>197</v>
      </c>
      <c r="FA304" s="412" t="s">
        <v>197</v>
      </c>
      <c r="FB304" s="412" t="s">
        <v>197</v>
      </c>
      <c r="FC304" s="412" t="s">
        <v>197</v>
      </c>
      <c r="FD304" s="412" t="s">
        <v>197</v>
      </c>
      <c r="FE304" s="412" t="s">
        <v>197</v>
      </c>
      <c r="FF304" s="412" t="s">
        <v>197</v>
      </c>
      <c r="FG304" s="412" t="s">
        <v>197</v>
      </c>
      <c r="FH304" s="412" t="s">
        <v>197</v>
      </c>
      <c r="FI304" s="412" t="s">
        <v>197</v>
      </c>
      <c r="FJ304" s="412" t="s">
        <v>197</v>
      </c>
      <c r="FK304" s="412" t="s">
        <v>197</v>
      </c>
      <c r="FL304" s="412" t="s">
        <v>197</v>
      </c>
      <c r="FM304" s="412" t="s">
        <v>197</v>
      </c>
      <c r="FN304" s="412" t="s">
        <v>197</v>
      </c>
      <c r="FO304" s="412" t="s">
        <v>197</v>
      </c>
      <c r="FP304" s="412" t="s">
        <v>197</v>
      </c>
      <c r="FQ304" s="412" t="s">
        <v>197</v>
      </c>
      <c r="FR304" s="412" t="s">
        <v>197</v>
      </c>
      <c r="FS304" s="412" t="s">
        <v>197</v>
      </c>
      <c r="FT304" s="412" t="s">
        <v>197</v>
      </c>
      <c r="FU304" s="412" t="s">
        <v>197</v>
      </c>
      <c r="FV304" s="412" t="s">
        <v>197</v>
      </c>
      <c r="FW304" s="412" t="s">
        <v>197</v>
      </c>
      <c r="FX304" s="411">
        <v>83</v>
      </c>
      <c r="FY304" s="411">
        <v>108.1</v>
      </c>
      <c r="FZ304" s="411">
        <v>107.9</v>
      </c>
      <c r="GA304" s="411">
        <v>60.8</v>
      </c>
      <c r="GB304" s="411">
        <v>47.4</v>
      </c>
      <c r="GC304" s="411">
        <v>50</v>
      </c>
      <c r="GD304" s="412" t="s">
        <v>197</v>
      </c>
      <c r="GE304" s="412" t="s">
        <v>197</v>
      </c>
      <c r="GF304" s="412" t="s">
        <v>197</v>
      </c>
      <c r="GG304" s="412" t="s">
        <v>197</v>
      </c>
      <c r="GH304" s="412" t="s">
        <v>197</v>
      </c>
      <c r="GI304" s="412" t="s">
        <v>197</v>
      </c>
      <c r="GJ304" s="412" t="s">
        <v>197</v>
      </c>
      <c r="GK304" s="412" t="s">
        <v>197</v>
      </c>
      <c r="GL304" s="412" t="s">
        <v>197</v>
      </c>
      <c r="GM304" s="412" t="s">
        <v>197</v>
      </c>
      <c r="GN304" s="412" t="s">
        <v>197</v>
      </c>
      <c r="GO304" s="412" t="s">
        <v>197</v>
      </c>
      <c r="GP304" s="412" t="s">
        <v>197</v>
      </c>
      <c r="GQ304" s="412" t="s">
        <v>197</v>
      </c>
      <c r="GR304" s="412" t="s">
        <v>197</v>
      </c>
      <c r="GS304" s="412" t="s">
        <v>197</v>
      </c>
      <c r="GT304" s="412" t="s">
        <v>197</v>
      </c>
      <c r="GU304" s="412" t="s">
        <v>197</v>
      </c>
      <c r="GV304" s="412" t="s">
        <v>197</v>
      </c>
      <c r="GW304" s="412" t="s">
        <v>197</v>
      </c>
      <c r="GX304" s="412" t="s">
        <v>197</v>
      </c>
      <c r="GY304" s="412" t="s">
        <v>197</v>
      </c>
      <c r="GZ304" s="412" t="s">
        <v>197</v>
      </c>
      <c r="HA304" s="412" t="s">
        <v>197</v>
      </c>
      <c r="HB304" s="412" t="s">
        <v>197</v>
      </c>
      <c r="HC304" s="412" t="s">
        <v>197</v>
      </c>
      <c r="HD304" s="412" t="s">
        <v>197</v>
      </c>
      <c r="HE304" s="412" t="s">
        <v>197</v>
      </c>
      <c r="HF304" s="412" t="s">
        <v>197</v>
      </c>
      <c r="HG304" s="412" t="s">
        <v>197</v>
      </c>
      <c r="HH304" s="412" t="s">
        <v>197</v>
      </c>
      <c r="HI304" s="412" t="s">
        <v>197</v>
      </c>
      <c r="HJ304" s="412" t="s">
        <v>197</v>
      </c>
      <c r="HK304" s="412" t="s">
        <v>197</v>
      </c>
      <c r="HL304" s="412" t="s">
        <v>197</v>
      </c>
      <c r="HM304" s="412" t="s">
        <v>197</v>
      </c>
      <c r="HN304" s="412" t="s">
        <v>197</v>
      </c>
      <c r="HO304" s="412" t="s">
        <v>197</v>
      </c>
      <c r="HP304" s="412" t="s">
        <v>197</v>
      </c>
      <c r="HQ304" s="412" t="s">
        <v>197</v>
      </c>
      <c r="HR304" s="412" t="s">
        <v>197</v>
      </c>
      <c r="HS304" s="412" t="s">
        <v>197</v>
      </c>
      <c r="HT304" s="412" t="s">
        <v>197</v>
      </c>
      <c r="HU304" s="411">
        <v>291.39999999999998</v>
      </c>
      <c r="HV304" s="411">
        <v>96</v>
      </c>
      <c r="HW304" s="411">
        <v>108.3</v>
      </c>
      <c r="HX304" s="412" t="s">
        <v>197</v>
      </c>
      <c r="HY304" s="412" t="s">
        <v>197</v>
      </c>
      <c r="HZ304" s="412" t="s">
        <v>197</v>
      </c>
      <c r="IA304" s="412" t="s">
        <v>197</v>
      </c>
      <c r="IB304" s="412" t="s">
        <v>197</v>
      </c>
      <c r="IC304" s="412" t="s">
        <v>197</v>
      </c>
      <c r="ID304" s="412" t="s">
        <v>197</v>
      </c>
      <c r="IE304" s="412" t="s">
        <v>197</v>
      </c>
      <c r="IF304" s="412" t="s">
        <v>197</v>
      </c>
      <c r="IG304" s="412" t="s">
        <v>197</v>
      </c>
      <c r="IH304" s="412" t="s">
        <v>197</v>
      </c>
      <c r="II304" s="412" t="s">
        <v>197</v>
      </c>
      <c r="IJ304" s="412" t="s">
        <v>197</v>
      </c>
      <c r="IK304" s="412" t="s">
        <v>197</v>
      </c>
      <c r="IL304" s="412" t="s">
        <v>197</v>
      </c>
      <c r="IM304" s="412" t="s">
        <v>197</v>
      </c>
      <c r="IN304" s="412" t="s">
        <v>197</v>
      </c>
      <c r="IO304" s="412" t="s">
        <v>197</v>
      </c>
      <c r="IP304" s="412" t="s">
        <v>197</v>
      </c>
      <c r="IQ304" s="412" t="s">
        <v>197</v>
      </c>
      <c r="IR304" s="412" t="s">
        <v>197</v>
      </c>
      <c r="IS304" s="412" t="s">
        <v>197</v>
      </c>
      <c r="IT304" s="412" t="s">
        <v>197</v>
      </c>
      <c r="IU304" s="412" t="s">
        <v>197</v>
      </c>
      <c r="IV304" s="412" t="s">
        <v>197</v>
      </c>
      <c r="IW304" s="412" t="s">
        <v>197</v>
      </c>
      <c r="IX304" s="412" t="s">
        <v>197</v>
      </c>
      <c r="IY304" s="412" t="s">
        <v>197</v>
      </c>
      <c r="IZ304" s="412" t="s">
        <v>197</v>
      </c>
      <c r="JA304" s="412" t="s">
        <v>197</v>
      </c>
      <c r="JB304" s="412" t="s">
        <v>197</v>
      </c>
      <c r="JC304" s="412" t="s">
        <v>197</v>
      </c>
      <c r="JD304" s="412" t="s">
        <v>197</v>
      </c>
      <c r="JE304" s="412" t="s">
        <v>197</v>
      </c>
      <c r="JF304" s="49" t="s">
        <v>87</v>
      </c>
      <c r="JG304" s="49" t="s">
        <v>87</v>
      </c>
      <c r="JH304" s="49" t="s">
        <v>87</v>
      </c>
      <c r="JI304" s="49" t="s">
        <v>87</v>
      </c>
      <c r="JJ304" s="49">
        <v>2.2999999999999998</v>
      </c>
      <c r="JK304" s="49" t="s">
        <v>87</v>
      </c>
      <c r="JL304" s="49">
        <v>6.6</v>
      </c>
      <c r="JM304" s="49" t="s">
        <v>87</v>
      </c>
      <c r="JN304" s="49" t="s">
        <v>87</v>
      </c>
      <c r="JO304" s="49" t="s">
        <v>87</v>
      </c>
    </row>
    <row r="305" spans="1:275">
      <c r="A305" s="45"/>
      <c r="B305" s="46" t="s">
        <v>2021</v>
      </c>
      <c r="C305" s="300" t="s">
        <v>1504</v>
      </c>
      <c r="D305" s="46" t="s">
        <v>141</v>
      </c>
      <c r="E305" s="300" t="s">
        <v>40</v>
      </c>
      <c r="F305" s="47" t="s">
        <v>197</v>
      </c>
      <c r="G305" s="47" t="s">
        <v>197</v>
      </c>
      <c r="H305" s="411">
        <v>108.6</v>
      </c>
      <c r="I305" s="411">
        <v>92.7</v>
      </c>
      <c r="J305" s="411">
        <v>52.9</v>
      </c>
      <c r="K305" s="412" t="s">
        <v>197</v>
      </c>
      <c r="L305" s="412" t="s">
        <v>197</v>
      </c>
      <c r="M305" s="412" t="s">
        <v>197</v>
      </c>
      <c r="N305" s="412" t="s">
        <v>197</v>
      </c>
      <c r="O305" s="412" t="s">
        <v>197</v>
      </c>
      <c r="P305" s="412" t="s">
        <v>197</v>
      </c>
      <c r="Q305" s="412" t="s">
        <v>197</v>
      </c>
      <c r="R305" s="412" t="s">
        <v>197</v>
      </c>
      <c r="S305" s="412" t="s">
        <v>197</v>
      </c>
      <c r="T305" s="412" t="s">
        <v>197</v>
      </c>
      <c r="U305" s="412" t="s">
        <v>197</v>
      </c>
      <c r="V305" s="412" t="s">
        <v>197</v>
      </c>
      <c r="W305" s="412" t="s">
        <v>197</v>
      </c>
      <c r="X305" s="412" t="s">
        <v>197</v>
      </c>
      <c r="Y305" s="412" t="s">
        <v>197</v>
      </c>
      <c r="Z305" s="412" t="s">
        <v>197</v>
      </c>
      <c r="AA305" s="412" t="s">
        <v>197</v>
      </c>
      <c r="AB305" s="412" t="s">
        <v>197</v>
      </c>
      <c r="AC305" s="412" t="s">
        <v>197</v>
      </c>
      <c r="AD305" s="412" t="s">
        <v>197</v>
      </c>
      <c r="AE305" s="412" t="s">
        <v>197</v>
      </c>
      <c r="AF305" s="412" t="s">
        <v>197</v>
      </c>
      <c r="AG305" s="412" t="s">
        <v>197</v>
      </c>
      <c r="AH305" s="412" t="s">
        <v>197</v>
      </c>
      <c r="AI305" s="412" t="s">
        <v>197</v>
      </c>
      <c r="AJ305" s="412" t="s">
        <v>197</v>
      </c>
      <c r="AK305" s="412" t="s">
        <v>197</v>
      </c>
      <c r="AL305" s="412" t="s">
        <v>197</v>
      </c>
      <c r="AM305" s="412" t="s">
        <v>197</v>
      </c>
      <c r="AN305" s="412" t="s">
        <v>197</v>
      </c>
      <c r="AO305" s="412" t="s">
        <v>197</v>
      </c>
      <c r="AP305" s="412" t="s">
        <v>197</v>
      </c>
      <c r="AQ305" s="412" t="s">
        <v>197</v>
      </c>
      <c r="AR305" s="412" t="s">
        <v>197</v>
      </c>
      <c r="AS305" s="412" t="s">
        <v>197</v>
      </c>
      <c r="AT305" s="412" t="s">
        <v>197</v>
      </c>
      <c r="AU305" s="412" t="s">
        <v>197</v>
      </c>
      <c r="AV305" s="412" t="s">
        <v>197</v>
      </c>
      <c r="AW305" s="412" t="s">
        <v>197</v>
      </c>
      <c r="AX305" s="412" t="s">
        <v>197</v>
      </c>
      <c r="AY305" s="412" t="s">
        <v>197</v>
      </c>
      <c r="AZ305" s="411">
        <v>63.2</v>
      </c>
      <c r="BA305" s="411">
        <v>47.8</v>
      </c>
      <c r="BB305" s="411">
        <v>48.5</v>
      </c>
      <c r="BC305" s="411">
        <v>46.5</v>
      </c>
      <c r="BD305" s="411">
        <v>24.9</v>
      </c>
      <c r="BE305" s="411">
        <v>30</v>
      </c>
      <c r="BF305" s="411">
        <v>39.1</v>
      </c>
      <c r="BG305" s="411">
        <v>31.9</v>
      </c>
      <c r="BH305" s="411">
        <v>32.4</v>
      </c>
      <c r="BI305" s="412" t="s">
        <v>197</v>
      </c>
      <c r="BJ305" s="412" t="s">
        <v>197</v>
      </c>
      <c r="BK305" s="412" t="s">
        <v>197</v>
      </c>
      <c r="BL305" s="412" t="s">
        <v>197</v>
      </c>
      <c r="BM305" s="412" t="s">
        <v>197</v>
      </c>
      <c r="BN305" s="412" t="s">
        <v>197</v>
      </c>
      <c r="BO305" s="412" t="s">
        <v>197</v>
      </c>
      <c r="BP305" s="412" t="s">
        <v>197</v>
      </c>
      <c r="BQ305" s="412" t="s">
        <v>197</v>
      </c>
      <c r="BR305" s="412" t="s">
        <v>197</v>
      </c>
      <c r="BS305" s="412" t="s">
        <v>197</v>
      </c>
      <c r="BT305" s="412" t="s">
        <v>197</v>
      </c>
      <c r="BU305" s="412" t="s">
        <v>197</v>
      </c>
      <c r="BV305" s="412" t="s">
        <v>197</v>
      </c>
      <c r="BW305" s="412" t="s">
        <v>197</v>
      </c>
      <c r="BX305" s="412" t="s">
        <v>197</v>
      </c>
      <c r="BY305" s="412" t="s">
        <v>197</v>
      </c>
      <c r="BZ305" s="412" t="s">
        <v>197</v>
      </c>
      <c r="CA305" s="412" t="s">
        <v>197</v>
      </c>
      <c r="CB305" s="412" t="s">
        <v>197</v>
      </c>
      <c r="CC305" s="412" t="s">
        <v>197</v>
      </c>
      <c r="CD305" s="412" t="s">
        <v>197</v>
      </c>
      <c r="CE305" s="412" t="s">
        <v>197</v>
      </c>
      <c r="CF305" s="412" t="s">
        <v>197</v>
      </c>
      <c r="CG305" s="412" t="s">
        <v>197</v>
      </c>
      <c r="CH305" s="412" t="s">
        <v>197</v>
      </c>
      <c r="CI305" s="412" t="s">
        <v>197</v>
      </c>
      <c r="CJ305" s="412" t="s">
        <v>197</v>
      </c>
      <c r="CK305" s="412" t="s">
        <v>197</v>
      </c>
      <c r="CL305" s="412" t="s">
        <v>197</v>
      </c>
      <c r="CM305" s="412" t="s">
        <v>197</v>
      </c>
      <c r="CN305" s="412" t="s">
        <v>197</v>
      </c>
      <c r="CO305" s="412" t="s">
        <v>197</v>
      </c>
      <c r="CP305" s="412" t="s">
        <v>197</v>
      </c>
      <c r="CQ305" s="412" t="s">
        <v>197</v>
      </c>
      <c r="CR305" s="412" t="s">
        <v>197</v>
      </c>
      <c r="CS305" s="412" t="s">
        <v>197</v>
      </c>
      <c r="CT305" s="412" t="s">
        <v>197</v>
      </c>
      <c r="CU305" s="412" t="s">
        <v>197</v>
      </c>
      <c r="CV305" s="412" t="s">
        <v>197</v>
      </c>
      <c r="CW305" s="412" t="s">
        <v>197</v>
      </c>
      <c r="CX305" s="412" t="s">
        <v>197</v>
      </c>
      <c r="CY305" s="412" t="s">
        <v>197</v>
      </c>
      <c r="CZ305" s="412" t="s">
        <v>197</v>
      </c>
      <c r="DA305" s="412" t="s">
        <v>197</v>
      </c>
      <c r="DB305" s="412" t="s">
        <v>197</v>
      </c>
      <c r="DC305" s="412" t="s">
        <v>197</v>
      </c>
      <c r="DD305" s="412" t="s">
        <v>197</v>
      </c>
      <c r="DE305" s="412" t="s">
        <v>197</v>
      </c>
      <c r="DF305" s="412" t="s">
        <v>197</v>
      </c>
      <c r="DG305" s="412" t="s">
        <v>197</v>
      </c>
      <c r="DH305" s="412" t="s">
        <v>197</v>
      </c>
      <c r="DI305" s="412" t="s">
        <v>197</v>
      </c>
      <c r="DJ305" s="412" t="s">
        <v>197</v>
      </c>
      <c r="DK305" s="412" t="s">
        <v>197</v>
      </c>
      <c r="DL305" s="412" t="s">
        <v>197</v>
      </c>
      <c r="DM305" s="412" t="s">
        <v>197</v>
      </c>
      <c r="DN305" s="412" t="s">
        <v>197</v>
      </c>
      <c r="DO305" s="412" t="s">
        <v>197</v>
      </c>
      <c r="DP305" s="412" t="s">
        <v>197</v>
      </c>
      <c r="DQ305" s="412" t="s">
        <v>197</v>
      </c>
      <c r="DR305" s="412" t="s">
        <v>197</v>
      </c>
      <c r="DS305" s="412" t="s">
        <v>197</v>
      </c>
      <c r="DT305" s="412" t="s">
        <v>197</v>
      </c>
      <c r="DU305" s="412" t="s">
        <v>197</v>
      </c>
      <c r="DV305" s="412" t="s">
        <v>197</v>
      </c>
      <c r="DW305" s="412" t="s">
        <v>197</v>
      </c>
      <c r="DX305" s="412" t="s">
        <v>197</v>
      </c>
      <c r="DY305" s="412" t="s">
        <v>197</v>
      </c>
      <c r="DZ305" s="412" t="s">
        <v>197</v>
      </c>
      <c r="EA305" s="412" t="s">
        <v>197</v>
      </c>
      <c r="EB305" s="412" t="s">
        <v>197</v>
      </c>
      <c r="EC305" s="412" t="s">
        <v>197</v>
      </c>
      <c r="ED305" s="412" t="s">
        <v>197</v>
      </c>
      <c r="EE305" s="412" t="s">
        <v>197</v>
      </c>
      <c r="EF305" s="412" t="s">
        <v>197</v>
      </c>
      <c r="EG305" s="412" t="s">
        <v>197</v>
      </c>
      <c r="EH305" s="412" t="s">
        <v>197</v>
      </c>
      <c r="EI305" s="412" t="s">
        <v>197</v>
      </c>
      <c r="EJ305" s="412" t="s">
        <v>197</v>
      </c>
      <c r="EK305" s="412" t="s">
        <v>197</v>
      </c>
      <c r="EL305" s="412" t="s">
        <v>197</v>
      </c>
      <c r="EM305" s="412" t="s">
        <v>197</v>
      </c>
      <c r="EN305" s="412" t="s">
        <v>197</v>
      </c>
      <c r="EO305" s="412" t="s">
        <v>197</v>
      </c>
      <c r="EP305" s="412" t="s">
        <v>197</v>
      </c>
      <c r="EQ305" s="412" t="s">
        <v>197</v>
      </c>
      <c r="ER305" s="412" t="s">
        <v>197</v>
      </c>
      <c r="ES305" s="412" t="s">
        <v>197</v>
      </c>
      <c r="ET305" s="412" t="s">
        <v>197</v>
      </c>
      <c r="EU305" s="412" t="s">
        <v>197</v>
      </c>
      <c r="EV305" s="411">
        <v>41.8</v>
      </c>
      <c r="EW305" s="411">
        <v>66</v>
      </c>
      <c r="EX305" s="411">
        <v>58.3</v>
      </c>
      <c r="EY305" s="412" t="s">
        <v>197</v>
      </c>
      <c r="EZ305" s="412" t="s">
        <v>197</v>
      </c>
      <c r="FA305" s="412" t="s">
        <v>197</v>
      </c>
      <c r="FB305" s="412" t="s">
        <v>197</v>
      </c>
      <c r="FC305" s="412" t="s">
        <v>197</v>
      </c>
      <c r="FD305" s="412" t="s">
        <v>197</v>
      </c>
      <c r="FE305" s="412" t="s">
        <v>197</v>
      </c>
      <c r="FF305" s="412" t="s">
        <v>197</v>
      </c>
      <c r="FG305" s="412" t="s">
        <v>197</v>
      </c>
      <c r="FH305" s="412" t="s">
        <v>197</v>
      </c>
      <c r="FI305" s="412" t="s">
        <v>197</v>
      </c>
      <c r="FJ305" s="412" t="s">
        <v>197</v>
      </c>
      <c r="FK305" s="412" t="s">
        <v>197</v>
      </c>
      <c r="FL305" s="412" t="s">
        <v>197</v>
      </c>
      <c r="FM305" s="411">
        <v>2.7</v>
      </c>
      <c r="FN305" s="411">
        <v>17</v>
      </c>
      <c r="FO305" s="411">
        <v>8.6999999999999993</v>
      </c>
      <c r="FP305" s="412" t="s">
        <v>197</v>
      </c>
      <c r="FQ305" s="412" t="s">
        <v>197</v>
      </c>
      <c r="FR305" s="412" t="s">
        <v>197</v>
      </c>
      <c r="FS305" s="411">
        <v>2.6</v>
      </c>
      <c r="FT305" s="411">
        <v>10.6</v>
      </c>
      <c r="FU305" s="411">
        <v>5.6</v>
      </c>
      <c r="FV305" s="412" t="s">
        <v>197</v>
      </c>
      <c r="FW305" s="412" t="s">
        <v>197</v>
      </c>
      <c r="FX305" s="411">
        <v>6</v>
      </c>
      <c r="FY305" s="411">
        <v>112.3</v>
      </c>
      <c r="FZ305" s="411">
        <v>111.3</v>
      </c>
      <c r="GA305" s="411">
        <v>22</v>
      </c>
      <c r="GB305" s="411">
        <v>101.2</v>
      </c>
      <c r="GC305" s="411">
        <v>85.9</v>
      </c>
      <c r="GD305" s="412" t="s">
        <v>197</v>
      </c>
      <c r="GE305" s="412" t="s">
        <v>197</v>
      </c>
      <c r="GF305" s="412" t="s">
        <v>197</v>
      </c>
      <c r="GG305" s="411">
        <v>11.3</v>
      </c>
      <c r="GH305" s="411">
        <v>295.89999999999998</v>
      </c>
      <c r="GI305" s="411">
        <v>294</v>
      </c>
      <c r="GJ305" s="412" t="s">
        <v>197</v>
      </c>
      <c r="GK305" s="412" t="s">
        <v>197</v>
      </c>
      <c r="GL305" s="412" t="s">
        <v>197</v>
      </c>
      <c r="GM305" s="412" t="s">
        <v>197</v>
      </c>
      <c r="GN305" s="412" t="s">
        <v>197</v>
      </c>
      <c r="GO305" s="412" t="s">
        <v>197</v>
      </c>
      <c r="GP305" s="412" t="s">
        <v>197</v>
      </c>
      <c r="GQ305" s="412" t="s">
        <v>197</v>
      </c>
      <c r="GR305" s="412" t="s">
        <v>197</v>
      </c>
      <c r="GS305" s="412" t="s">
        <v>197</v>
      </c>
      <c r="GT305" s="412" t="s">
        <v>197</v>
      </c>
      <c r="GU305" s="412" t="s">
        <v>197</v>
      </c>
      <c r="GV305" s="412" t="s">
        <v>197</v>
      </c>
      <c r="GW305" s="412" t="s">
        <v>197</v>
      </c>
      <c r="GX305" s="412" t="s">
        <v>197</v>
      </c>
      <c r="GY305" s="412" t="s">
        <v>197</v>
      </c>
      <c r="GZ305" s="412" t="s">
        <v>197</v>
      </c>
      <c r="HA305" s="412" t="s">
        <v>197</v>
      </c>
      <c r="HB305" s="412" t="s">
        <v>197</v>
      </c>
      <c r="HC305" s="412" t="s">
        <v>197</v>
      </c>
      <c r="HD305" s="412" t="s">
        <v>197</v>
      </c>
      <c r="HE305" s="412" t="s">
        <v>197</v>
      </c>
      <c r="HF305" s="412" t="s">
        <v>197</v>
      </c>
      <c r="HG305" s="412" t="s">
        <v>197</v>
      </c>
      <c r="HH305" s="412" t="s">
        <v>197</v>
      </c>
      <c r="HI305" s="412" t="s">
        <v>197</v>
      </c>
      <c r="HJ305" s="412" t="s">
        <v>197</v>
      </c>
      <c r="HK305" s="412" t="s">
        <v>197</v>
      </c>
      <c r="HL305" s="412" t="s">
        <v>197</v>
      </c>
      <c r="HM305" s="412" t="s">
        <v>197</v>
      </c>
      <c r="HN305" s="412" t="s">
        <v>197</v>
      </c>
      <c r="HO305" s="412" t="s">
        <v>197</v>
      </c>
      <c r="HP305" s="412" t="s">
        <v>197</v>
      </c>
      <c r="HQ305" s="412" t="s">
        <v>197</v>
      </c>
      <c r="HR305" s="412" t="s">
        <v>197</v>
      </c>
      <c r="HS305" s="412" t="s">
        <v>197</v>
      </c>
      <c r="HT305" s="412" t="s">
        <v>197</v>
      </c>
      <c r="HU305" s="411">
        <v>211.8</v>
      </c>
      <c r="HV305" s="411">
        <v>119</v>
      </c>
      <c r="HW305" s="411">
        <v>124.5</v>
      </c>
      <c r="HX305" s="412" t="s">
        <v>197</v>
      </c>
      <c r="HY305" s="412" t="s">
        <v>197</v>
      </c>
      <c r="HZ305" s="412" t="s">
        <v>197</v>
      </c>
      <c r="IA305" s="412" t="s">
        <v>197</v>
      </c>
      <c r="IB305" s="412" t="s">
        <v>197</v>
      </c>
      <c r="IC305" s="412" t="s">
        <v>197</v>
      </c>
      <c r="ID305" s="411">
        <v>217.3</v>
      </c>
      <c r="IE305" s="412" t="s">
        <v>197</v>
      </c>
      <c r="IF305" s="412" t="s">
        <v>197</v>
      </c>
      <c r="IG305" s="412" t="s">
        <v>197</v>
      </c>
      <c r="IH305" s="411">
        <v>47.7</v>
      </c>
      <c r="II305" s="412" t="s">
        <v>197</v>
      </c>
      <c r="IJ305" s="412" t="s">
        <v>197</v>
      </c>
      <c r="IK305" s="412" t="s">
        <v>197</v>
      </c>
      <c r="IL305" s="412" t="s">
        <v>197</v>
      </c>
      <c r="IM305" s="412" t="s">
        <v>197</v>
      </c>
      <c r="IN305" s="412" t="s">
        <v>197</v>
      </c>
      <c r="IO305" s="412" t="s">
        <v>197</v>
      </c>
      <c r="IP305" s="412" t="s">
        <v>197</v>
      </c>
      <c r="IQ305" s="412" t="s">
        <v>197</v>
      </c>
      <c r="IR305" s="411">
        <v>47.8</v>
      </c>
      <c r="IS305" s="411">
        <v>27</v>
      </c>
      <c r="IT305" s="411">
        <v>34.700000000000003</v>
      </c>
      <c r="IU305" s="412" t="s">
        <v>197</v>
      </c>
      <c r="IV305" s="412" t="s">
        <v>197</v>
      </c>
      <c r="IW305" s="412" t="s">
        <v>197</v>
      </c>
      <c r="IX305" s="412" t="s">
        <v>197</v>
      </c>
      <c r="IY305" s="412" t="s">
        <v>197</v>
      </c>
      <c r="IZ305" s="412" t="s">
        <v>197</v>
      </c>
      <c r="JA305" s="412" t="s">
        <v>197</v>
      </c>
      <c r="JB305" s="412" t="s">
        <v>197</v>
      </c>
      <c r="JC305" s="412" t="s">
        <v>197</v>
      </c>
      <c r="JD305" s="412" t="s">
        <v>197</v>
      </c>
      <c r="JE305" s="412" t="s">
        <v>197</v>
      </c>
      <c r="JF305" s="49" t="s">
        <v>87</v>
      </c>
      <c r="JG305" s="49" t="s">
        <v>87</v>
      </c>
      <c r="JH305" s="49" t="s">
        <v>87</v>
      </c>
      <c r="JI305" s="49">
        <v>113.1</v>
      </c>
      <c r="JJ305" s="49">
        <v>97.1</v>
      </c>
      <c r="JK305" s="49">
        <v>68.599999999999994</v>
      </c>
      <c r="JL305" s="49">
        <v>96.9</v>
      </c>
      <c r="JM305" s="49">
        <v>64.5</v>
      </c>
      <c r="JN305" s="49">
        <v>67.3</v>
      </c>
      <c r="JO305" s="49" t="s">
        <v>87</v>
      </c>
    </row>
    <row r="306" spans="1:275">
      <c r="A306" s="45"/>
      <c r="B306" s="46" t="s">
        <v>2022</v>
      </c>
      <c r="C306" s="300" t="s">
        <v>1492</v>
      </c>
      <c r="D306" s="46" t="s">
        <v>141</v>
      </c>
      <c r="E306" s="300" t="s">
        <v>40</v>
      </c>
      <c r="F306" s="47" t="s">
        <v>197</v>
      </c>
      <c r="G306" s="47" t="s">
        <v>197</v>
      </c>
      <c r="H306" s="411">
        <v>106.3</v>
      </c>
      <c r="I306" s="411">
        <v>108.9</v>
      </c>
      <c r="J306" s="411">
        <v>108.1</v>
      </c>
      <c r="K306" s="412" t="s">
        <v>197</v>
      </c>
      <c r="L306" s="411">
        <v>49</v>
      </c>
      <c r="M306" s="412" t="s">
        <v>197</v>
      </c>
      <c r="N306" s="412" t="s">
        <v>197</v>
      </c>
      <c r="O306" s="412" t="s">
        <v>197</v>
      </c>
      <c r="P306" s="412" t="s">
        <v>197</v>
      </c>
      <c r="Q306" s="412" t="s">
        <v>197</v>
      </c>
      <c r="R306" s="411">
        <v>39.6</v>
      </c>
      <c r="S306" s="411">
        <v>53.4</v>
      </c>
      <c r="T306" s="412" t="s">
        <v>197</v>
      </c>
      <c r="U306" s="412" t="s">
        <v>197</v>
      </c>
      <c r="V306" s="412" t="s">
        <v>197</v>
      </c>
      <c r="W306" s="412" t="s">
        <v>197</v>
      </c>
      <c r="X306" s="412" t="s">
        <v>197</v>
      </c>
      <c r="Y306" s="412" t="s">
        <v>197</v>
      </c>
      <c r="Z306" s="412" t="s">
        <v>197</v>
      </c>
      <c r="AA306" s="412" t="s">
        <v>197</v>
      </c>
      <c r="AB306" s="412" t="s">
        <v>197</v>
      </c>
      <c r="AC306" s="412" t="s">
        <v>197</v>
      </c>
      <c r="AD306" s="412" t="s">
        <v>197</v>
      </c>
      <c r="AE306" s="412" t="s">
        <v>197</v>
      </c>
      <c r="AF306" s="412" t="s">
        <v>197</v>
      </c>
      <c r="AG306" s="412" t="s">
        <v>197</v>
      </c>
      <c r="AH306" s="412" t="s">
        <v>197</v>
      </c>
      <c r="AI306" s="412" t="s">
        <v>197</v>
      </c>
      <c r="AJ306" s="412" t="s">
        <v>197</v>
      </c>
      <c r="AK306" s="412" t="s">
        <v>197</v>
      </c>
      <c r="AL306" s="412" t="s">
        <v>197</v>
      </c>
      <c r="AM306" s="412" t="s">
        <v>197</v>
      </c>
      <c r="AN306" s="412" t="s">
        <v>197</v>
      </c>
      <c r="AO306" s="412" t="s">
        <v>197</v>
      </c>
      <c r="AP306" s="412" t="s">
        <v>197</v>
      </c>
      <c r="AQ306" s="412" t="s">
        <v>197</v>
      </c>
      <c r="AR306" s="412" t="s">
        <v>197</v>
      </c>
      <c r="AS306" s="412" t="s">
        <v>197</v>
      </c>
      <c r="AT306" s="411">
        <v>42.4</v>
      </c>
      <c r="AU306" s="412" t="s">
        <v>197</v>
      </c>
      <c r="AV306" s="412" t="s">
        <v>197</v>
      </c>
      <c r="AW306" s="412" t="s">
        <v>197</v>
      </c>
      <c r="AX306" s="412" t="s">
        <v>197</v>
      </c>
      <c r="AY306" s="412" t="s">
        <v>197</v>
      </c>
      <c r="AZ306" s="411">
        <v>80.099999999999994</v>
      </c>
      <c r="BA306" s="411">
        <v>75.900000000000006</v>
      </c>
      <c r="BB306" s="411">
        <v>76.099999999999994</v>
      </c>
      <c r="BC306" s="411">
        <v>39</v>
      </c>
      <c r="BD306" s="411">
        <v>19.100000000000001</v>
      </c>
      <c r="BE306" s="411">
        <v>23.8</v>
      </c>
      <c r="BF306" s="411">
        <v>72.5</v>
      </c>
      <c r="BG306" s="411">
        <v>46.4</v>
      </c>
      <c r="BH306" s="411">
        <v>48.3</v>
      </c>
      <c r="BI306" s="412" t="s">
        <v>197</v>
      </c>
      <c r="BJ306" s="412" t="s">
        <v>197</v>
      </c>
      <c r="BK306" s="412" t="s">
        <v>197</v>
      </c>
      <c r="BL306" s="412" t="s">
        <v>197</v>
      </c>
      <c r="BM306" s="412" t="s">
        <v>197</v>
      </c>
      <c r="BN306" s="412" t="s">
        <v>197</v>
      </c>
      <c r="BO306" s="412" t="s">
        <v>197</v>
      </c>
      <c r="BP306" s="412" t="s">
        <v>197</v>
      </c>
      <c r="BQ306" s="412" t="s">
        <v>197</v>
      </c>
      <c r="BR306" s="412" t="s">
        <v>197</v>
      </c>
      <c r="BS306" s="412" t="s">
        <v>197</v>
      </c>
      <c r="BT306" s="412" t="s">
        <v>197</v>
      </c>
      <c r="BU306" s="412" t="s">
        <v>197</v>
      </c>
      <c r="BV306" s="412" t="s">
        <v>197</v>
      </c>
      <c r="BW306" s="412" t="s">
        <v>197</v>
      </c>
      <c r="BX306" s="412" t="s">
        <v>197</v>
      </c>
      <c r="BY306" s="412" t="s">
        <v>197</v>
      </c>
      <c r="BZ306" s="412" t="s">
        <v>197</v>
      </c>
      <c r="CA306" s="412" t="s">
        <v>197</v>
      </c>
      <c r="CB306" s="412" t="s">
        <v>197</v>
      </c>
      <c r="CC306" s="412" t="s">
        <v>197</v>
      </c>
      <c r="CD306" s="412" t="s">
        <v>197</v>
      </c>
      <c r="CE306" s="412" t="s">
        <v>197</v>
      </c>
      <c r="CF306" s="412" t="s">
        <v>197</v>
      </c>
      <c r="CG306" s="412" t="s">
        <v>197</v>
      </c>
      <c r="CH306" s="412" t="s">
        <v>197</v>
      </c>
      <c r="CI306" s="412" t="s">
        <v>197</v>
      </c>
      <c r="CJ306" s="412" t="s">
        <v>197</v>
      </c>
      <c r="CK306" s="412" t="s">
        <v>197</v>
      </c>
      <c r="CL306" s="412" t="s">
        <v>197</v>
      </c>
      <c r="CM306" s="412" t="s">
        <v>197</v>
      </c>
      <c r="CN306" s="412" t="s">
        <v>197</v>
      </c>
      <c r="CO306" s="412" t="s">
        <v>197</v>
      </c>
      <c r="CP306" s="412" t="s">
        <v>197</v>
      </c>
      <c r="CQ306" s="412" t="s">
        <v>197</v>
      </c>
      <c r="CR306" s="412" t="s">
        <v>197</v>
      </c>
      <c r="CS306" s="412" t="s">
        <v>197</v>
      </c>
      <c r="CT306" s="412" t="s">
        <v>197</v>
      </c>
      <c r="CU306" s="412" t="s">
        <v>197</v>
      </c>
      <c r="CV306" s="412" t="s">
        <v>197</v>
      </c>
      <c r="CW306" s="411">
        <v>19.8</v>
      </c>
      <c r="CX306" s="411">
        <v>67.900000000000006</v>
      </c>
      <c r="CY306" s="411">
        <v>46.4</v>
      </c>
      <c r="CZ306" s="412" t="s">
        <v>197</v>
      </c>
      <c r="DA306" s="412" t="s">
        <v>197</v>
      </c>
      <c r="DB306" s="412" t="s">
        <v>197</v>
      </c>
      <c r="DC306" s="412" t="s">
        <v>197</v>
      </c>
      <c r="DD306" s="412" t="s">
        <v>197</v>
      </c>
      <c r="DE306" s="412" t="s">
        <v>197</v>
      </c>
      <c r="DF306" s="412" t="s">
        <v>197</v>
      </c>
      <c r="DG306" s="412" t="s">
        <v>197</v>
      </c>
      <c r="DH306" s="412" t="s">
        <v>197</v>
      </c>
      <c r="DI306" s="412" t="s">
        <v>197</v>
      </c>
      <c r="DJ306" s="412" t="s">
        <v>197</v>
      </c>
      <c r="DK306" s="412" t="s">
        <v>197</v>
      </c>
      <c r="DL306" s="412" t="s">
        <v>197</v>
      </c>
      <c r="DM306" s="412" t="s">
        <v>197</v>
      </c>
      <c r="DN306" s="412" t="s">
        <v>197</v>
      </c>
      <c r="DO306" s="412" t="s">
        <v>197</v>
      </c>
      <c r="DP306" s="412" t="s">
        <v>197</v>
      </c>
      <c r="DQ306" s="412" t="s">
        <v>197</v>
      </c>
      <c r="DR306" s="412" t="s">
        <v>197</v>
      </c>
      <c r="DS306" s="412" t="s">
        <v>197</v>
      </c>
      <c r="DT306" s="412" t="s">
        <v>197</v>
      </c>
      <c r="DU306" s="412" t="s">
        <v>197</v>
      </c>
      <c r="DV306" s="412" t="s">
        <v>197</v>
      </c>
      <c r="DW306" s="412" t="s">
        <v>197</v>
      </c>
      <c r="DX306" s="412" t="s">
        <v>197</v>
      </c>
      <c r="DY306" s="412" t="s">
        <v>197</v>
      </c>
      <c r="DZ306" s="412" t="s">
        <v>197</v>
      </c>
      <c r="EA306" s="412" t="s">
        <v>197</v>
      </c>
      <c r="EB306" s="412" t="s">
        <v>197</v>
      </c>
      <c r="EC306" s="412" t="s">
        <v>197</v>
      </c>
      <c r="ED306" s="412" t="s">
        <v>197</v>
      </c>
      <c r="EE306" s="412" t="s">
        <v>197</v>
      </c>
      <c r="EF306" s="412" t="s">
        <v>197</v>
      </c>
      <c r="EG306" s="412" t="s">
        <v>197</v>
      </c>
      <c r="EH306" s="412" t="s">
        <v>197</v>
      </c>
      <c r="EI306" s="412" t="s">
        <v>197</v>
      </c>
      <c r="EJ306" s="412" t="s">
        <v>197</v>
      </c>
      <c r="EK306" s="412" t="s">
        <v>197</v>
      </c>
      <c r="EL306" s="412" t="s">
        <v>197</v>
      </c>
      <c r="EM306" s="412" t="s">
        <v>197</v>
      </c>
      <c r="EN306" s="412" t="s">
        <v>197</v>
      </c>
      <c r="EO306" s="412" t="s">
        <v>197</v>
      </c>
      <c r="EP306" s="412" t="s">
        <v>197</v>
      </c>
      <c r="EQ306" s="412" t="s">
        <v>197</v>
      </c>
      <c r="ER306" s="412" t="s">
        <v>197</v>
      </c>
      <c r="ES306" s="412" t="s">
        <v>197</v>
      </c>
      <c r="ET306" s="411">
        <v>95</v>
      </c>
      <c r="EU306" s="412" t="s">
        <v>197</v>
      </c>
      <c r="EV306" s="411">
        <v>72</v>
      </c>
      <c r="EW306" s="411">
        <v>90.5</v>
      </c>
      <c r="EX306" s="411">
        <v>84.6</v>
      </c>
      <c r="EY306" s="412" t="s">
        <v>197</v>
      </c>
      <c r="EZ306" s="411">
        <v>6.6</v>
      </c>
      <c r="FA306" s="411">
        <v>58.6</v>
      </c>
      <c r="FB306" s="411">
        <v>38.299999999999997</v>
      </c>
      <c r="FC306" s="412" t="s">
        <v>197</v>
      </c>
      <c r="FD306" s="411">
        <v>11.5</v>
      </c>
      <c r="FE306" s="411">
        <v>70.2</v>
      </c>
      <c r="FF306" s="411">
        <v>45.2</v>
      </c>
      <c r="FG306" s="412" t="s">
        <v>197</v>
      </c>
      <c r="FH306" s="412" t="s">
        <v>197</v>
      </c>
      <c r="FI306" s="412" t="s">
        <v>197</v>
      </c>
      <c r="FJ306" s="412" t="s">
        <v>197</v>
      </c>
      <c r="FK306" s="412" t="s">
        <v>197</v>
      </c>
      <c r="FL306" s="412" t="s">
        <v>197</v>
      </c>
      <c r="FM306" s="411">
        <v>17.5</v>
      </c>
      <c r="FN306" s="411">
        <v>66.2</v>
      </c>
      <c r="FO306" s="411">
        <v>37.799999999999997</v>
      </c>
      <c r="FP306" s="411">
        <v>3.6</v>
      </c>
      <c r="FQ306" s="411">
        <v>63.8</v>
      </c>
      <c r="FR306" s="411">
        <v>43</v>
      </c>
      <c r="FS306" s="411">
        <v>41.4</v>
      </c>
      <c r="FT306" s="411">
        <v>105.6</v>
      </c>
      <c r="FU306" s="411">
        <v>65.599999999999994</v>
      </c>
      <c r="FV306" s="412" t="s">
        <v>197</v>
      </c>
      <c r="FW306" s="412" t="s">
        <v>197</v>
      </c>
      <c r="FX306" s="411">
        <v>53</v>
      </c>
      <c r="FY306" s="411">
        <v>46.1</v>
      </c>
      <c r="FZ306" s="411">
        <v>46.2</v>
      </c>
      <c r="GA306" s="411">
        <v>66.2</v>
      </c>
      <c r="GB306" s="411">
        <v>99.8</v>
      </c>
      <c r="GC306" s="411">
        <v>93.3</v>
      </c>
      <c r="GD306" s="412" t="s">
        <v>197</v>
      </c>
      <c r="GE306" s="412" t="s">
        <v>197</v>
      </c>
      <c r="GF306" s="412" t="s">
        <v>197</v>
      </c>
      <c r="GG306" s="412" t="s">
        <v>197</v>
      </c>
      <c r="GH306" s="412" t="s">
        <v>197</v>
      </c>
      <c r="GI306" s="412" t="s">
        <v>197</v>
      </c>
      <c r="GJ306" s="412" t="s">
        <v>197</v>
      </c>
      <c r="GK306" s="412" t="s">
        <v>197</v>
      </c>
      <c r="GL306" s="412" t="s">
        <v>197</v>
      </c>
      <c r="GM306" s="412" t="s">
        <v>197</v>
      </c>
      <c r="GN306" s="412" t="s">
        <v>197</v>
      </c>
      <c r="GO306" s="412" t="s">
        <v>197</v>
      </c>
      <c r="GP306" s="412" t="s">
        <v>197</v>
      </c>
      <c r="GQ306" s="412" t="s">
        <v>197</v>
      </c>
      <c r="GR306" s="412" t="s">
        <v>197</v>
      </c>
      <c r="GS306" s="412" t="s">
        <v>197</v>
      </c>
      <c r="GT306" s="412" t="s">
        <v>197</v>
      </c>
      <c r="GU306" s="412" t="s">
        <v>197</v>
      </c>
      <c r="GV306" s="412" t="s">
        <v>197</v>
      </c>
      <c r="GW306" s="412" t="s">
        <v>197</v>
      </c>
      <c r="GX306" s="412" t="s">
        <v>197</v>
      </c>
      <c r="GY306" s="411">
        <v>51</v>
      </c>
      <c r="GZ306" s="411">
        <v>54.3</v>
      </c>
      <c r="HA306" s="411">
        <v>52.7</v>
      </c>
      <c r="HB306" s="411">
        <v>31.8</v>
      </c>
      <c r="HC306" s="411">
        <v>52</v>
      </c>
      <c r="HD306" s="411">
        <v>45.8</v>
      </c>
      <c r="HE306" s="412" t="s">
        <v>197</v>
      </c>
      <c r="HF306" s="412" t="s">
        <v>197</v>
      </c>
      <c r="HG306" s="412" t="s">
        <v>197</v>
      </c>
      <c r="HH306" s="412" t="s">
        <v>197</v>
      </c>
      <c r="HI306" s="412" t="s">
        <v>197</v>
      </c>
      <c r="HJ306" s="412" t="s">
        <v>197</v>
      </c>
      <c r="HK306" s="412" t="s">
        <v>197</v>
      </c>
      <c r="HL306" s="412" t="s">
        <v>197</v>
      </c>
      <c r="HM306" s="412" t="s">
        <v>197</v>
      </c>
      <c r="HN306" s="412" t="s">
        <v>197</v>
      </c>
      <c r="HO306" s="412" t="s">
        <v>197</v>
      </c>
      <c r="HP306" s="412" t="s">
        <v>197</v>
      </c>
      <c r="HQ306" s="412" t="s">
        <v>197</v>
      </c>
      <c r="HR306" s="412" t="s">
        <v>197</v>
      </c>
      <c r="HS306" s="412" t="s">
        <v>197</v>
      </c>
      <c r="HT306" s="412" t="s">
        <v>197</v>
      </c>
      <c r="HU306" s="411">
        <v>184.7</v>
      </c>
      <c r="HV306" s="411">
        <v>89</v>
      </c>
      <c r="HW306" s="411">
        <v>94.8</v>
      </c>
      <c r="HX306" s="412" t="s">
        <v>197</v>
      </c>
      <c r="HY306" s="412" t="s">
        <v>197</v>
      </c>
      <c r="HZ306" s="412" t="s">
        <v>197</v>
      </c>
      <c r="IA306" s="412" t="s">
        <v>197</v>
      </c>
      <c r="IB306" s="412" t="s">
        <v>197</v>
      </c>
      <c r="IC306" s="412" t="s">
        <v>197</v>
      </c>
      <c r="ID306" s="411">
        <v>212.3</v>
      </c>
      <c r="IE306" s="412" t="s">
        <v>197</v>
      </c>
      <c r="IF306" s="412" t="s">
        <v>197</v>
      </c>
      <c r="IG306" s="412" t="s">
        <v>197</v>
      </c>
      <c r="IH306" s="411">
        <v>35</v>
      </c>
      <c r="II306" s="412" t="s">
        <v>197</v>
      </c>
      <c r="IJ306" s="412" t="s">
        <v>197</v>
      </c>
      <c r="IK306" s="412" t="s">
        <v>197</v>
      </c>
      <c r="IL306" s="412" t="s">
        <v>197</v>
      </c>
      <c r="IM306" s="412" t="s">
        <v>197</v>
      </c>
      <c r="IN306" s="412" t="s">
        <v>197</v>
      </c>
      <c r="IO306" s="412" t="s">
        <v>197</v>
      </c>
      <c r="IP306" s="412" t="s">
        <v>197</v>
      </c>
      <c r="IQ306" s="411">
        <v>29.7</v>
      </c>
      <c r="IR306" s="411">
        <v>136.30000000000001</v>
      </c>
      <c r="IS306" s="411">
        <v>50.1</v>
      </c>
      <c r="IT306" s="411">
        <v>82.4</v>
      </c>
      <c r="IU306" s="412" t="s">
        <v>197</v>
      </c>
      <c r="IV306" s="412" t="s">
        <v>197</v>
      </c>
      <c r="IW306" s="412" t="s">
        <v>197</v>
      </c>
      <c r="IX306" s="412" t="s">
        <v>197</v>
      </c>
      <c r="IY306" s="412" t="s">
        <v>197</v>
      </c>
      <c r="IZ306" s="412" t="s">
        <v>197</v>
      </c>
      <c r="JA306" s="412" t="s">
        <v>197</v>
      </c>
      <c r="JB306" s="412" t="s">
        <v>197</v>
      </c>
      <c r="JC306" s="412" t="s">
        <v>197</v>
      </c>
      <c r="JD306" s="412" t="s">
        <v>197</v>
      </c>
      <c r="JE306" s="412" t="s">
        <v>197</v>
      </c>
      <c r="JF306" s="49" t="s">
        <v>87</v>
      </c>
      <c r="JG306" s="49" t="s">
        <v>87</v>
      </c>
      <c r="JH306" s="49" t="s">
        <v>87</v>
      </c>
      <c r="JI306" s="49">
        <v>64.900000000000006</v>
      </c>
      <c r="JJ306" s="49">
        <v>63.6</v>
      </c>
      <c r="JK306" s="49">
        <v>73.5</v>
      </c>
      <c r="JL306" s="49">
        <v>59.2</v>
      </c>
      <c r="JM306" s="49">
        <v>57.4</v>
      </c>
      <c r="JN306" s="49">
        <v>54.1</v>
      </c>
      <c r="JO306" s="49" t="s">
        <v>87</v>
      </c>
    </row>
    <row r="307" spans="1:275">
      <c r="A307" s="45"/>
      <c r="B307" s="46" t="s">
        <v>2023</v>
      </c>
      <c r="C307" s="300" t="s">
        <v>1505</v>
      </c>
      <c r="D307" s="46" t="s">
        <v>141</v>
      </c>
      <c r="E307" s="300" t="s">
        <v>40</v>
      </c>
      <c r="F307" s="47" t="s">
        <v>197</v>
      </c>
      <c r="G307" s="47" t="s">
        <v>197</v>
      </c>
      <c r="H307" s="411">
        <v>145.69999999999999</v>
      </c>
      <c r="I307" s="411">
        <v>158.5</v>
      </c>
      <c r="J307" s="411">
        <v>226.7</v>
      </c>
      <c r="K307" s="412" t="s">
        <v>197</v>
      </c>
      <c r="L307" s="412" t="s">
        <v>197</v>
      </c>
      <c r="M307" s="412" t="s">
        <v>197</v>
      </c>
      <c r="N307" s="412" t="s">
        <v>197</v>
      </c>
      <c r="O307" s="412" t="s">
        <v>197</v>
      </c>
      <c r="P307" s="412" t="s">
        <v>197</v>
      </c>
      <c r="Q307" s="412" t="s">
        <v>197</v>
      </c>
      <c r="R307" s="412" t="s">
        <v>197</v>
      </c>
      <c r="S307" s="412" t="s">
        <v>197</v>
      </c>
      <c r="T307" s="412" t="s">
        <v>197</v>
      </c>
      <c r="U307" s="412" t="s">
        <v>197</v>
      </c>
      <c r="V307" s="412" t="s">
        <v>197</v>
      </c>
      <c r="W307" s="412" t="s">
        <v>197</v>
      </c>
      <c r="X307" s="412" t="s">
        <v>197</v>
      </c>
      <c r="Y307" s="412" t="s">
        <v>197</v>
      </c>
      <c r="Z307" s="412" t="s">
        <v>197</v>
      </c>
      <c r="AA307" s="412" t="s">
        <v>197</v>
      </c>
      <c r="AB307" s="412" t="s">
        <v>197</v>
      </c>
      <c r="AC307" s="412" t="s">
        <v>197</v>
      </c>
      <c r="AD307" s="412" t="s">
        <v>197</v>
      </c>
      <c r="AE307" s="412" t="s">
        <v>197</v>
      </c>
      <c r="AF307" s="412" t="s">
        <v>197</v>
      </c>
      <c r="AG307" s="412" t="s">
        <v>197</v>
      </c>
      <c r="AH307" s="412" t="s">
        <v>197</v>
      </c>
      <c r="AI307" s="412" t="s">
        <v>197</v>
      </c>
      <c r="AJ307" s="412" t="s">
        <v>197</v>
      </c>
      <c r="AK307" s="412" t="s">
        <v>197</v>
      </c>
      <c r="AL307" s="412" t="s">
        <v>197</v>
      </c>
      <c r="AM307" s="412" t="s">
        <v>197</v>
      </c>
      <c r="AN307" s="412" t="s">
        <v>197</v>
      </c>
      <c r="AO307" s="412" t="s">
        <v>197</v>
      </c>
      <c r="AP307" s="412" t="s">
        <v>197</v>
      </c>
      <c r="AQ307" s="412" t="s">
        <v>197</v>
      </c>
      <c r="AR307" s="412" t="s">
        <v>197</v>
      </c>
      <c r="AS307" s="412" t="s">
        <v>197</v>
      </c>
      <c r="AT307" s="412" t="s">
        <v>197</v>
      </c>
      <c r="AU307" s="412" t="s">
        <v>197</v>
      </c>
      <c r="AV307" s="412" t="s">
        <v>197</v>
      </c>
      <c r="AW307" s="412" t="s">
        <v>197</v>
      </c>
      <c r="AX307" s="412" t="s">
        <v>197</v>
      </c>
      <c r="AY307" s="412" t="s">
        <v>197</v>
      </c>
      <c r="AZ307" s="411">
        <v>53.9</v>
      </c>
      <c r="BA307" s="411">
        <v>141.19999999999999</v>
      </c>
      <c r="BB307" s="411">
        <v>137.19999999999999</v>
      </c>
      <c r="BC307" s="411">
        <v>82.2</v>
      </c>
      <c r="BD307" s="411">
        <v>38.1</v>
      </c>
      <c r="BE307" s="411">
        <v>48.8</v>
      </c>
      <c r="BF307" s="411">
        <v>99.9</v>
      </c>
      <c r="BG307" s="411">
        <v>58.9</v>
      </c>
      <c r="BH307" s="411">
        <v>62</v>
      </c>
      <c r="BI307" s="412" t="s">
        <v>197</v>
      </c>
      <c r="BJ307" s="412" t="s">
        <v>197</v>
      </c>
      <c r="BK307" s="412" t="s">
        <v>197</v>
      </c>
      <c r="BL307" s="412" t="s">
        <v>197</v>
      </c>
      <c r="BM307" s="412" t="s">
        <v>197</v>
      </c>
      <c r="BN307" s="412" t="s">
        <v>197</v>
      </c>
      <c r="BO307" s="412" t="s">
        <v>197</v>
      </c>
      <c r="BP307" s="412" t="s">
        <v>197</v>
      </c>
      <c r="BQ307" s="412" t="s">
        <v>197</v>
      </c>
      <c r="BR307" s="412" t="s">
        <v>197</v>
      </c>
      <c r="BS307" s="412" t="s">
        <v>197</v>
      </c>
      <c r="BT307" s="412" t="s">
        <v>197</v>
      </c>
      <c r="BU307" s="412" t="s">
        <v>197</v>
      </c>
      <c r="BV307" s="412" t="s">
        <v>197</v>
      </c>
      <c r="BW307" s="412" t="s">
        <v>197</v>
      </c>
      <c r="BX307" s="412" t="s">
        <v>197</v>
      </c>
      <c r="BY307" s="412" t="s">
        <v>197</v>
      </c>
      <c r="BZ307" s="412" t="s">
        <v>197</v>
      </c>
      <c r="CA307" s="412" t="s">
        <v>197</v>
      </c>
      <c r="CB307" s="412" t="s">
        <v>197</v>
      </c>
      <c r="CC307" s="412" t="s">
        <v>197</v>
      </c>
      <c r="CD307" s="412" t="s">
        <v>197</v>
      </c>
      <c r="CE307" s="412" t="s">
        <v>197</v>
      </c>
      <c r="CF307" s="412" t="s">
        <v>197</v>
      </c>
      <c r="CG307" s="412" t="s">
        <v>197</v>
      </c>
      <c r="CH307" s="412" t="s">
        <v>197</v>
      </c>
      <c r="CI307" s="412" t="s">
        <v>197</v>
      </c>
      <c r="CJ307" s="412" t="s">
        <v>197</v>
      </c>
      <c r="CK307" s="412" t="s">
        <v>197</v>
      </c>
      <c r="CL307" s="412" t="s">
        <v>197</v>
      </c>
      <c r="CM307" s="412" t="s">
        <v>197</v>
      </c>
      <c r="CN307" s="412" t="s">
        <v>197</v>
      </c>
      <c r="CO307" s="412" t="s">
        <v>197</v>
      </c>
      <c r="CP307" s="412" t="s">
        <v>197</v>
      </c>
      <c r="CQ307" s="412" t="s">
        <v>197</v>
      </c>
      <c r="CR307" s="412" t="s">
        <v>197</v>
      </c>
      <c r="CS307" s="412" t="s">
        <v>197</v>
      </c>
      <c r="CT307" s="412" t="s">
        <v>197</v>
      </c>
      <c r="CU307" s="412" t="s">
        <v>197</v>
      </c>
      <c r="CV307" s="412" t="s">
        <v>197</v>
      </c>
      <c r="CW307" s="412" t="s">
        <v>197</v>
      </c>
      <c r="CX307" s="412" t="s">
        <v>197</v>
      </c>
      <c r="CY307" s="412" t="s">
        <v>197</v>
      </c>
      <c r="CZ307" s="412" t="s">
        <v>197</v>
      </c>
      <c r="DA307" s="412" t="s">
        <v>197</v>
      </c>
      <c r="DB307" s="412" t="s">
        <v>197</v>
      </c>
      <c r="DC307" s="412" t="s">
        <v>197</v>
      </c>
      <c r="DD307" s="412" t="s">
        <v>197</v>
      </c>
      <c r="DE307" s="412" t="s">
        <v>197</v>
      </c>
      <c r="DF307" s="412" t="s">
        <v>197</v>
      </c>
      <c r="DG307" s="412" t="s">
        <v>197</v>
      </c>
      <c r="DH307" s="412" t="s">
        <v>197</v>
      </c>
      <c r="DI307" s="412" t="s">
        <v>197</v>
      </c>
      <c r="DJ307" s="412" t="s">
        <v>197</v>
      </c>
      <c r="DK307" s="412" t="s">
        <v>197</v>
      </c>
      <c r="DL307" s="412" t="s">
        <v>197</v>
      </c>
      <c r="DM307" s="412" t="s">
        <v>197</v>
      </c>
      <c r="DN307" s="412" t="s">
        <v>197</v>
      </c>
      <c r="DO307" s="412" t="s">
        <v>197</v>
      </c>
      <c r="DP307" s="412" t="s">
        <v>197</v>
      </c>
      <c r="DQ307" s="412" t="s">
        <v>197</v>
      </c>
      <c r="DR307" s="412" t="s">
        <v>197</v>
      </c>
      <c r="DS307" s="412" t="s">
        <v>197</v>
      </c>
      <c r="DT307" s="412" t="s">
        <v>197</v>
      </c>
      <c r="DU307" s="412" t="s">
        <v>197</v>
      </c>
      <c r="DV307" s="412" t="s">
        <v>197</v>
      </c>
      <c r="DW307" s="412" t="s">
        <v>197</v>
      </c>
      <c r="DX307" s="412" t="s">
        <v>197</v>
      </c>
      <c r="DY307" s="412" t="s">
        <v>197</v>
      </c>
      <c r="DZ307" s="412" t="s">
        <v>197</v>
      </c>
      <c r="EA307" s="412" t="s">
        <v>197</v>
      </c>
      <c r="EB307" s="412" t="s">
        <v>197</v>
      </c>
      <c r="EC307" s="412" t="s">
        <v>197</v>
      </c>
      <c r="ED307" s="412" t="s">
        <v>197</v>
      </c>
      <c r="EE307" s="412" t="s">
        <v>197</v>
      </c>
      <c r="EF307" s="412" t="s">
        <v>197</v>
      </c>
      <c r="EG307" s="412" t="s">
        <v>197</v>
      </c>
      <c r="EH307" s="412" t="s">
        <v>197</v>
      </c>
      <c r="EI307" s="412" t="s">
        <v>197</v>
      </c>
      <c r="EJ307" s="412" t="s">
        <v>197</v>
      </c>
      <c r="EK307" s="412" t="s">
        <v>197</v>
      </c>
      <c r="EL307" s="412" t="s">
        <v>197</v>
      </c>
      <c r="EM307" s="412" t="s">
        <v>197</v>
      </c>
      <c r="EN307" s="412" t="s">
        <v>197</v>
      </c>
      <c r="EO307" s="412" t="s">
        <v>197</v>
      </c>
      <c r="EP307" s="412" t="s">
        <v>197</v>
      </c>
      <c r="EQ307" s="412" t="s">
        <v>197</v>
      </c>
      <c r="ER307" s="412" t="s">
        <v>197</v>
      </c>
      <c r="ES307" s="412" t="s">
        <v>197</v>
      </c>
      <c r="ET307" s="412" t="s">
        <v>197</v>
      </c>
      <c r="EU307" s="412" t="s">
        <v>197</v>
      </c>
      <c r="EV307" s="411">
        <v>53.1</v>
      </c>
      <c r="EW307" s="411">
        <v>62.9</v>
      </c>
      <c r="EX307" s="411">
        <v>59.7</v>
      </c>
      <c r="EY307" s="412" t="s">
        <v>197</v>
      </c>
      <c r="EZ307" s="412" t="s">
        <v>197</v>
      </c>
      <c r="FA307" s="412" t="s">
        <v>197</v>
      </c>
      <c r="FB307" s="412" t="s">
        <v>197</v>
      </c>
      <c r="FC307" s="412" t="s">
        <v>197</v>
      </c>
      <c r="FD307" s="412" t="s">
        <v>197</v>
      </c>
      <c r="FE307" s="412" t="s">
        <v>197</v>
      </c>
      <c r="FF307" s="412" t="s">
        <v>197</v>
      </c>
      <c r="FG307" s="412" t="s">
        <v>197</v>
      </c>
      <c r="FH307" s="412" t="s">
        <v>197</v>
      </c>
      <c r="FI307" s="412" t="s">
        <v>197</v>
      </c>
      <c r="FJ307" s="412" t="s">
        <v>197</v>
      </c>
      <c r="FK307" s="412" t="s">
        <v>197</v>
      </c>
      <c r="FL307" s="412" t="s">
        <v>197</v>
      </c>
      <c r="FM307" s="411">
        <v>10.1</v>
      </c>
      <c r="FN307" s="411">
        <v>16.3</v>
      </c>
      <c r="FO307" s="411">
        <v>12.7</v>
      </c>
      <c r="FP307" s="412" t="s">
        <v>197</v>
      </c>
      <c r="FQ307" s="412" t="s">
        <v>197</v>
      </c>
      <c r="FR307" s="412" t="s">
        <v>197</v>
      </c>
      <c r="FS307" s="412" t="s">
        <v>197</v>
      </c>
      <c r="FT307" s="412" t="s">
        <v>197</v>
      </c>
      <c r="FU307" s="412" t="s">
        <v>197</v>
      </c>
      <c r="FV307" s="412" t="s">
        <v>197</v>
      </c>
      <c r="FW307" s="412" t="s">
        <v>197</v>
      </c>
      <c r="FX307" s="412" t="s">
        <v>197</v>
      </c>
      <c r="FY307" s="412" t="s">
        <v>197</v>
      </c>
      <c r="FZ307" s="412" t="s">
        <v>197</v>
      </c>
      <c r="GA307" s="411">
        <v>48.4</v>
      </c>
      <c r="GB307" s="411">
        <v>96.7</v>
      </c>
      <c r="GC307" s="411">
        <v>87.3</v>
      </c>
      <c r="GD307" s="412" t="s">
        <v>197</v>
      </c>
      <c r="GE307" s="412" t="s">
        <v>197</v>
      </c>
      <c r="GF307" s="412" t="s">
        <v>197</v>
      </c>
      <c r="GG307" s="412" t="s">
        <v>197</v>
      </c>
      <c r="GH307" s="412" t="s">
        <v>197</v>
      </c>
      <c r="GI307" s="412" t="s">
        <v>197</v>
      </c>
      <c r="GJ307" s="412" t="s">
        <v>197</v>
      </c>
      <c r="GK307" s="412" t="s">
        <v>197</v>
      </c>
      <c r="GL307" s="412" t="s">
        <v>197</v>
      </c>
      <c r="GM307" s="412" t="s">
        <v>197</v>
      </c>
      <c r="GN307" s="412" t="s">
        <v>197</v>
      </c>
      <c r="GO307" s="412" t="s">
        <v>197</v>
      </c>
      <c r="GP307" s="412" t="s">
        <v>197</v>
      </c>
      <c r="GQ307" s="412" t="s">
        <v>197</v>
      </c>
      <c r="GR307" s="412" t="s">
        <v>197</v>
      </c>
      <c r="GS307" s="412" t="s">
        <v>197</v>
      </c>
      <c r="GT307" s="412" t="s">
        <v>197</v>
      </c>
      <c r="GU307" s="412" t="s">
        <v>197</v>
      </c>
      <c r="GV307" s="412" t="s">
        <v>197</v>
      </c>
      <c r="GW307" s="412" t="s">
        <v>197</v>
      </c>
      <c r="GX307" s="412" t="s">
        <v>197</v>
      </c>
      <c r="GY307" s="412" t="s">
        <v>197</v>
      </c>
      <c r="GZ307" s="412" t="s">
        <v>197</v>
      </c>
      <c r="HA307" s="412" t="s">
        <v>197</v>
      </c>
      <c r="HB307" s="412" t="s">
        <v>197</v>
      </c>
      <c r="HC307" s="412" t="s">
        <v>197</v>
      </c>
      <c r="HD307" s="412" t="s">
        <v>197</v>
      </c>
      <c r="HE307" s="412" t="s">
        <v>197</v>
      </c>
      <c r="HF307" s="412" t="s">
        <v>197</v>
      </c>
      <c r="HG307" s="412" t="s">
        <v>197</v>
      </c>
      <c r="HH307" s="412" t="s">
        <v>197</v>
      </c>
      <c r="HI307" s="412" t="s">
        <v>197</v>
      </c>
      <c r="HJ307" s="412" t="s">
        <v>197</v>
      </c>
      <c r="HK307" s="412" t="s">
        <v>197</v>
      </c>
      <c r="HL307" s="412" t="s">
        <v>197</v>
      </c>
      <c r="HM307" s="412" t="s">
        <v>197</v>
      </c>
      <c r="HN307" s="412" t="s">
        <v>197</v>
      </c>
      <c r="HO307" s="412" t="s">
        <v>197</v>
      </c>
      <c r="HP307" s="412" t="s">
        <v>197</v>
      </c>
      <c r="HQ307" s="412" t="s">
        <v>197</v>
      </c>
      <c r="HR307" s="412" t="s">
        <v>197</v>
      </c>
      <c r="HS307" s="412" t="s">
        <v>197</v>
      </c>
      <c r="HT307" s="412" t="s">
        <v>197</v>
      </c>
      <c r="HU307" s="411">
        <v>112.3</v>
      </c>
      <c r="HV307" s="411">
        <v>87.2</v>
      </c>
      <c r="HW307" s="411">
        <v>88.8</v>
      </c>
      <c r="HX307" s="412" t="s">
        <v>197</v>
      </c>
      <c r="HY307" s="412" t="s">
        <v>197</v>
      </c>
      <c r="HZ307" s="412" t="s">
        <v>197</v>
      </c>
      <c r="IA307" s="412" t="s">
        <v>197</v>
      </c>
      <c r="IB307" s="412" t="s">
        <v>197</v>
      </c>
      <c r="IC307" s="412" t="s">
        <v>197</v>
      </c>
      <c r="ID307" s="411">
        <v>89</v>
      </c>
      <c r="IE307" s="412" t="s">
        <v>197</v>
      </c>
      <c r="IF307" s="412" t="s">
        <v>197</v>
      </c>
      <c r="IG307" s="412" t="s">
        <v>197</v>
      </c>
      <c r="IH307" s="411">
        <v>18</v>
      </c>
      <c r="II307" s="412" t="s">
        <v>197</v>
      </c>
      <c r="IJ307" s="412" t="s">
        <v>197</v>
      </c>
      <c r="IK307" s="412" t="s">
        <v>197</v>
      </c>
      <c r="IL307" s="412" t="s">
        <v>197</v>
      </c>
      <c r="IM307" s="412" t="s">
        <v>197</v>
      </c>
      <c r="IN307" s="412" t="s">
        <v>197</v>
      </c>
      <c r="IO307" s="412" t="s">
        <v>197</v>
      </c>
      <c r="IP307" s="412" t="s">
        <v>197</v>
      </c>
      <c r="IQ307" s="412" t="s">
        <v>197</v>
      </c>
      <c r="IR307" s="412" t="s">
        <v>197</v>
      </c>
      <c r="IS307" s="411">
        <v>46.5</v>
      </c>
      <c r="IT307" s="411">
        <v>29</v>
      </c>
      <c r="IU307" s="412" t="s">
        <v>197</v>
      </c>
      <c r="IV307" s="412" t="s">
        <v>197</v>
      </c>
      <c r="IW307" s="412" t="s">
        <v>197</v>
      </c>
      <c r="IX307" s="412" t="s">
        <v>197</v>
      </c>
      <c r="IY307" s="412" t="s">
        <v>197</v>
      </c>
      <c r="IZ307" s="412" t="s">
        <v>197</v>
      </c>
      <c r="JA307" s="412" t="s">
        <v>197</v>
      </c>
      <c r="JB307" s="412" t="s">
        <v>197</v>
      </c>
      <c r="JC307" s="412" t="s">
        <v>197</v>
      </c>
      <c r="JD307" s="412" t="s">
        <v>197</v>
      </c>
      <c r="JE307" s="412" t="s">
        <v>197</v>
      </c>
      <c r="JF307" s="49" t="s">
        <v>87</v>
      </c>
      <c r="JG307" s="49" t="s">
        <v>87</v>
      </c>
      <c r="JH307" s="49" t="s">
        <v>87</v>
      </c>
      <c r="JI307" s="49">
        <v>49</v>
      </c>
      <c r="JJ307" s="49">
        <v>30.7</v>
      </c>
      <c r="JK307" s="49">
        <v>23.9</v>
      </c>
      <c r="JL307" s="49">
        <v>43.3</v>
      </c>
      <c r="JM307" s="49">
        <v>30.7</v>
      </c>
      <c r="JN307" s="49">
        <v>26.5</v>
      </c>
      <c r="JO307" s="49" t="s">
        <v>87</v>
      </c>
    </row>
    <row r="308" spans="1:275">
      <c r="A308" s="45"/>
      <c r="B308" s="46" t="s">
        <v>2024</v>
      </c>
      <c r="C308" s="300" t="s">
        <v>1506</v>
      </c>
      <c r="D308" s="46" t="s">
        <v>141</v>
      </c>
      <c r="E308" s="300" t="s">
        <v>40</v>
      </c>
      <c r="F308" s="47" t="s">
        <v>197</v>
      </c>
      <c r="G308" s="47" t="s">
        <v>197</v>
      </c>
      <c r="H308" s="411">
        <v>108.7</v>
      </c>
      <c r="I308" s="411">
        <v>109</v>
      </c>
      <c r="J308" s="411">
        <v>102.5</v>
      </c>
      <c r="K308" s="412" t="s">
        <v>197</v>
      </c>
      <c r="L308" s="412" t="s">
        <v>197</v>
      </c>
      <c r="M308" s="412" t="s">
        <v>197</v>
      </c>
      <c r="N308" s="412" t="s">
        <v>197</v>
      </c>
      <c r="O308" s="412" t="s">
        <v>197</v>
      </c>
      <c r="P308" s="412" t="s">
        <v>197</v>
      </c>
      <c r="Q308" s="412" t="s">
        <v>197</v>
      </c>
      <c r="R308" s="412" t="s">
        <v>197</v>
      </c>
      <c r="S308" s="412" t="s">
        <v>197</v>
      </c>
      <c r="T308" s="412" t="s">
        <v>197</v>
      </c>
      <c r="U308" s="412" t="s">
        <v>197</v>
      </c>
      <c r="V308" s="412" t="s">
        <v>197</v>
      </c>
      <c r="W308" s="412" t="s">
        <v>197</v>
      </c>
      <c r="X308" s="412" t="s">
        <v>197</v>
      </c>
      <c r="Y308" s="412" t="s">
        <v>197</v>
      </c>
      <c r="Z308" s="412" t="s">
        <v>197</v>
      </c>
      <c r="AA308" s="412" t="s">
        <v>197</v>
      </c>
      <c r="AB308" s="412" t="s">
        <v>197</v>
      </c>
      <c r="AC308" s="412" t="s">
        <v>197</v>
      </c>
      <c r="AD308" s="412" t="s">
        <v>197</v>
      </c>
      <c r="AE308" s="412" t="s">
        <v>197</v>
      </c>
      <c r="AF308" s="412" t="s">
        <v>197</v>
      </c>
      <c r="AG308" s="412" t="s">
        <v>197</v>
      </c>
      <c r="AH308" s="412" t="s">
        <v>197</v>
      </c>
      <c r="AI308" s="412" t="s">
        <v>197</v>
      </c>
      <c r="AJ308" s="412" t="s">
        <v>197</v>
      </c>
      <c r="AK308" s="412" t="s">
        <v>197</v>
      </c>
      <c r="AL308" s="412" t="s">
        <v>197</v>
      </c>
      <c r="AM308" s="412" t="s">
        <v>197</v>
      </c>
      <c r="AN308" s="412" t="s">
        <v>197</v>
      </c>
      <c r="AO308" s="412" t="s">
        <v>197</v>
      </c>
      <c r="AP308" s="412" t="s">
        <v>197</v>
      </c>
      <c r="AQ308" s="412" t="s">
        <v>197</v>
      </c>
      <c r="AR308" s="412" t="s">
        <v>197</v>
      </c>
      <c r="AS308" s="412" t="s">
        <v>197</v>
      </c>
      <c r="AT308" s="412" t="s">
        <v>197</v>
      </c>
      <c r="AU308" s="412" t="s">
        <v>197</v>
      </c>
      <c r="AV308" s="412" t="s">
        <v>197</v>
      </c>
      <c r="AW308" s="412" t="s">
        <v>197</v>
      </c>
      <c r="AX308" s="412" t="s">
        <v>197</v>
      </c>
      <c r="AY308" s="412" t="s">
        <v>197</v>
      </c>
      <c r="AZ308" s="411">
        <v>68.7</v>
      </c>
      <c r="BA308" s="411">
        <v>43.4</v>
      </c>
      <c r="BB308" s="411">
        <v>44.6</v>
      </c>
      <c r="BC308" s="411">
        <v>23.9</v>
      </c>
      <c r="BD308" s="411">
        <v>7.2</v>
      </c>
      <c r="BE308" s="411">
        <v>10.9</v>
      </c>
      <c r="BF308" s="411">
        <v>43.6</v>
      </c>
      <c r="BG308" s="411">
        <v>19.600000000000001</v>
      </c>
      <c r="BH308" s="411">
        <v>21.3</v>
      </c>
      <c r="BI308" s="411">
        <v>10.5</v>
      </c>
      <c r="BJ308" s="411">
        <v>15.3</v>
      </c>
      <c r="BK308" s="411">
        <v>12.8</v>
      </c>
      <c r="BL308" s="412" t="s">
        <v>197</v>
      </c>
      <c r="BM308" s="412" t="s">
        <v>197</v>
      </c>
      <c r="BN308" s="412" t="s">
        <v>197</v>
      </c>
      <c r="BO308" s="412" t="s">
        <v>197</v>
      </c>
      <c r="BP308" s="412" t="s">
        <v>197</v>
      </c>
      <c r="BQ308" s="412" t="s">
        <v>197</v>
      </c>
      <c r="BR308" s="412" t="s">
        <v>197</v>
      </c>
      <c r="BS308" s="412" t="s">
        <v>197</v>
      </c>
      <c r="BT308" s="412" t="s">
        <v>197</v>
      </c>
      <c r="BU308" s="412" t="s">
        <v>197</v>
      </c>
      <c r="BV308" s="412" t="s">
        <v>197</v>
      </c>
      <c r="BW308" s="412" t="s">
        <v>197</v>
      </c>
      <c r="BX308" s="412" t="s">
        <v>197</v>
      </c>
      <c r="BY308" s="412" t="s">
        <v>197</v>
      </c>
      <c r="BZ308" s="412" t="s">
        <v>197</v>
      </c>
      <c r="CA308" s="412" t="s">
        <v>197</v>
      </c>
      <c r="CB308" s="412" t="s">
        <v>197</v>
      </c>
      <c r="CC308" s="412" t="s">
        <v>197</v>
      </c>
      <c r="CD308" s="412" t="s">
        <v>197</v>
      </c>
      <c r="CE308" s="412" t="s">
        <v>197</v>
      </c>
      <c r="CF308" s="412" t="s">
        <v>197</v>
      </c>
      <c r="CG308" s="412" t="s">
        <v>197</v>
      </c>
      <c r="CH308" s="412" t="s">
        <v>197</v>
      </c>
      <c r="CI308" s="412" t="s">
        <v>197</v>
      </c>
      <c r="CJ308" s="412" t="s">
        <v>197</v>
      </c>
      <c r="CK308" s="412" t="s">
        <v>197</v>
      </c>
      <c r="CL308" s="412" t="s">
        <v>197</v>
      </c>
      <c r="CM308" s="412" t="s">
        <v>197</v>
      </c>
      <c r="CN308" s="412" t="s">
        <v>197</v>
      </c>
      <c r="CO308" s="412" t="s">
        <v>197</v>
      </c>
      <c r="CP308" s="412" t="s">
        <v>197</v>
      </c>
      <c r="CQ308" s="412" t="s">
        <v>197</v>
      </c>
      <c r="CR308" s="412" t="s">
        <v>197</v>
      </c>
      <c r="CS308" s="412" t="s">
        <v>197</v>
      </c>
      <c r="CT308" s="412" t="s">
        <v>197</v>
      </c>
      <c r="CU308" s="412" t="s">
        <v>197</v>
      </c>
      <c r="CV308" s="412" t="s">
        <v>197</v>
      </c>
      <c r="CW308" s="412" t="s">
        <v>197</v>
      </c>
      <c r="CX308" s="412" t="s">
        <v>197</v>
      </c>
      <c r="CY308" s="412" t="s">
        <v>197</v>
      </c>
      <c r="CZ308" s="412" t="s">
        <v>197</v>
      </c>
      <c r="DA308" s="412" t="s">
        <v>197</v>
      </c>
      <c r="DB308" s="412" t="s">
        <v>197</v>
      </c>
      <c r="DC308" s="412" t="s">
        <v>197</v>
      </c>
      <c r="DD308" s="412" t="s">
        <v>197</v>
      </c>
      <c r="DE308" s="412" t="s">
        <v>197</v>
      </c>
      <c r="DF308" s="412" t="s">
        <v>197</v>
      </c>
      <c r="DG308" s="412" t="s">
        <v>197</v>
      </c>
      <c r="DH308" s="412" t="s">
        <v>197</v>
      </c>
      <c r="DI308" s="412" t="s">
        <v>197</v>
      </c>
      <c r="DJ308" s="412" t="s">
        <v>197</v>
      </c>
      <c r="DK308" s="412" t="s">
        <v>197</v>
      </c>
      <c r="DL308" s="412" t="s">
        <v>197</v>
      </c>
      <c r="DM308" s="412" t="s">
        <v>197</v>
      </c>
      <c r="DN308" s="412" t="s">
        <v>197</v>
      </c>
      <c r="DO308" s="412" t="s">
        <v>197</v>
      </c>
      <c r="DP308" s="412" t="s">
        <v>197</v>
      </c>
      <c r="DQ308" s="412" t="s">
        <v>197</v>
      </c>
      <c r="DR308" s="412" t="s">
        <v>197</v>
      </c>
      <c r="DS308" s="412" t="s">
        <v>197</v>
      </c>
      <c r="DT308" s="412" t="s">
        <v>197</v>
      </c>
      <c r="DU308" s="412" t="s">
        <v>197</v>
      </c>
      <c r="DV308" s="412" t="s">
        <v>197</v>
      </c>
      <c r="DW308" s="412" t="s">
        <v>197</v>
      </c>
      <c r="DX308" s="412" t="s">
        <v>197</v>
      </c>
      <c r="DY308" s="412" t="s">
        <v>197</v>
      </c>
      <c r="DZ308" s="412" t="s">
        <v>197</v>
      </c>
      <c r="EA308" s="412" t="s">
        <v>197</v>
      </c>
      <c r="EB308" s="412" t="s">
        <v>197</v>
      </c>
      <c r="EC308" s="412" t="s">
        <v>197</v>
      </c>
      <c r="ED308" s="412" t="s">
        <v>197</v>
      </c>
      <c r="EE308" s="412" t="s">
        <v>197</v>
      </c>
      <c r="EF308" s="412" t="s">
        <v>197</v>
      </c>
      <c r="EG308" s="412" t="s">
        <v>197</v>
      </c>
      <c r="EH308" s="412" t="s">
        <v>197</v>
      </c>
      <c r="EI308" s="412" t="s">
        <v>197</v>
      </c>
      <c r="EJ308" s="412" t="s">
        <v>197</v>
      </c>
      <c r="EK308" s="412" t="s">
        <v>197</v>
      </c>
      <c r="EL308" s="412" t="s">
        <v>197</v>
      </c>
      <c r="EM308" s="412" t="s">
        <v>197</v>
      </c>
      <c r="EN308" s="412" t="s">
        <v>197</v>
      </c>
      <c r="EO308" s="412" t="s">
        <v>197</v>
      </c>
      <c r="EP308" s="412" t="s">
        <v>197</v>
      </c>
      <c r="EQ308" s="412" t="s">
        <v>197</v>
      </c>
      <c r="ER308" s="412" t="s">
        <v>197</v>
      </c>
      <c r="ES308" s="412" t="s">
        <v>197</v>
      </c>
      <c r="ET308" s="411">
        <v>52.4</v>
      </c>
      <c r="EU308" s="412" t="s">
        <v>197</v>
      </c>
      <c r="EV308" s="411">
        <v>26.5</v>
      </c>
      <c r="EW308" s="411">
        <v>56.3</v>
      </c>
      <c r="EX308" s="411">
        <v>46.9</v>
      </c>
      <c r="EY308" s="412" t="s">
        <v>197</v>
      </c>
      <c r="EZ308" s="412" t="s">
        <v>197</v>
      </c>
      <c r="FA308" s="412" t="s">
        <v>197</v>
      </c>
      <c r="FB308" s="412" t="s">
        <v>197</v>
      </c>
      <c r="FC308" s="412" t="s">
        <v>197</v>
      </c>
      <c r="FD308" s="412" t="s">
        <v>197</v>
      </c>
      <c r="FE308" s="412" t="s">
        <v>197</v>
      </c>
      <c r="FF308" s="412" t="s">
        <v>197</v>
      </c>
      <c r="FG308" s="412" t="s">
        <v>197</v>
      </c>
      <c r="FH308" s="412" t="s">
        <v>197</v>
      </c>
      <c r="FI308" s="412" t="s">
        <v>197</v>
      </c>
      <c r="FJ308" s="412" t="s">
        <v>197</v>
      </c>
      <c r="FK308" s="412" t="s">
        <v>197</v>
      </c>
      <c r="FL308" s="412" t="s">
        <v>197</v>
      </c>
      <c r="FM308" s="411">
        <v>10.9</v>
      </c>
      <c r="FN308" s="411">
        <v>20.3</v>
      </c>
      <c r="FO308" s="411">
        <v>14.9</v>
      </c>
      <c r="FP308" s="412" t="s">
        <v>197</v>
      </c>
      <c r="FQ308" s="412" t="s">
        <v>197</v>
      </c>
      <c r="FR308" s="412" t="s">
        <v>197</v>
      </c>
      <c r="FS308" s="411">
        <v>23</v>
      </c>
      <c r="FT308" s="411">
        <v>34.1</v>
      </c>
      <c r="FU308" s="411">
        <v>27.2</v>
      </c>
      <c r="FV308" s="412" t="s">
        <v>197</v>
      </c>
      <c r="FW308" s="412" t="s">
        <v>197</v>
      </c>
      <c r="FX308" s="411">
        <v>9.3000000000000007</v>
      </c>
      <c r="FY308" s="411">
        <v>88.2</v>
      </c>
      <c r="FZ308" s="411">
        <v>87.5</v>
      </c>
      <c r="GA308" s="411">
        <v>43.8</v>
      </c>
      <c r="GB308" s="411">
        <v>121.6</v>
      </c>
      <c r="GC308" s="411">
        <v>106.9</v>
      </c>
      <c r="GD308" s="412" t="s">
        <v>197</v>
      </c>
      <c r="GE308" s="412" t="s">
        <v>197</v>
      </c>
      <c r="GF308" s="412" t="s">
        <v>197</v>
      </c>
      <c r="GG308" s="411">
        <v>7</v>
      </c>
      <c r="GH308" s="411">
        <v>173.4</v>
      </c>
      <c r="GI308" s="411">
        <v>172.4</v>
      </c>
      <c r="GJ308" s="412" t="s">
        <v>197</v>
      </c>
      <c r="GK308" s="412" t="s">
        <v>197</v>
      </c>
      <c r="GL308" s="412" t="s">
        <v>197</v>
      </c>
      <c r="GM308" s="412" t="s">
        <v>197</v>
      </c>
      <c r="GN308" s="412" t="s">
        <v>197</v>
      </c>
      <c r="GO308" s="412" t="s">
        <v>197</v>
      </c>
      <c r="GP308" s="412" t="s">
        <v>197</v>
      </c>
      <c r="GQ308" s="412" t="s">
        <v>197</v>
      </c>
      <c r="GR308" s="412" t="s">
        <v>197</v>
      </c>
      <c r="GS308" s="412" t="s">
        <v>197</v>
      </c>
      <c r="GT308" s="412" t="s">
        <v>197</v>
      </c>
      <c r="GU308" s="412" t="s">
        <v>197</v>
      </c>
      <c r="GV308" s="412" t="s">
        <v>197</v>
      </c>
      <c r="GW308" s="412" t="s">
        <v>197</v>
      </c>
      <c r="GX308" s="412" t="s">
        <v>197</v>
      </c>
      <c r="GY308" s="412" t="s">
        <v>197</v>
      </c>
      <c r="GZ308" s="412" t="s">
        <v>197</v>
      </c>
      <c r="HA308" s="412" t="s">
        <v>197</v>
      </c>
      <c r="HB308" s="412" t="s">
        <v>197</v>
      </c>
      <c r="HC308" s="412" t="s">
        <v>197</v>
      </c>
      <c r="HD308" s="412" t="s">
        <v>197</v>
      </c>
      <c r="HE308" s="412" t="s">
        <v>197</v>
      </c>
      <c r="HF308" s="412" t="s">
        <v>197</v>
      </c>
      <c r="HG308" s="412" t="s">
        <v>197</v>
      </c>
      <c r="HH308" s="412" t="s">
        <v>197</v>
      </c>
      <c r="HI308" s="412" t="s">
        <v>197</v>
      </c>
      <c r="HJ308" s="412" t="s">
        <v>197</v>
      </c>
      <c r="HK308" s="412" t="s">
        <v>197</v>
      </c>
      <c r="HL308" s="412" t="s">
        <v>197</v>
      </c>
      <c r="HM308" s="412" t="s">
        <v>197</v>
      </c>
      <c r="HN308" s="412" t="s">
        <v>197</v>
      </c>
      <c r="HO308" s="412" t="s">
        <v>197</v>
      </c>
      <c r="HP308" s="412" t="s">
        <v>197</v>
      </c>
      <c r="HQ308" s="412" t="s">
        <v>197</v>
      </c>
      <c r="HR308" s="412" t="s">
        <v>197</v>
      </c>
      <c r="HS308" s="412" t="s">
        <v>197</v>
      </c>
      <c r="HT308" s="412" t="s">
        <v>197</v>
      </c>
      <c r="HU308" s="411">
        <v>150.4</v>
      </c>
      <c r="HV308" s="411">
        <v>110.3</v>
      </c>
      <c r="HW308" s="411">
        <v>112.5</v>
      </c>
      <c r="HX308" s="412" t="s">
        <v>197</v>
      </c>
      <c r="HY308" s="412" t="s">
        <v>197</v>
      </c>
      <c r="HZ308" s="412" t="s">
        <v>197</v>
      </c>
      <c r="IA308" s="412" t="s">
        <v>197</v>
      </c>
      <c r="IB308" s="412" t="s">
        <v>197</v>
      </c>
      <c r="IC308" s="412" t="s">
        <v>197</v>
      </c>
      <c r="ID308" s="411">
        <v>113.4</v>
      </c>
      <c r="IE308" s="412" t="s">
        <v>197</v>
      </c>
      <c r="IF308" s="412" t="s">
        <v>197</v>
      </c>
      <c r="IG308" s="412" t="s">
        <v>197</v>
      </c>
      <c r="IH308" s="411">
        <v>17.2</v>
      </c>
      <c r="II308" s="412" t="s">
        <v>197</v>
      </c>
      <c r="IJ308" s="412" t="s">
        <v>197</v>
      </c>
      <c r="IK308" s="412" t="s">
        <v>197</v>
      </c>
      <c r="IL308" s="412" t="s">
        <v>197</v>
      </c>
      <c r="IM308" s="412" t="s">
        <v>197</v>
      </c>
      <c r="IN308" s="412" t="s">
        <v>197</v>
      </c>
      <c r="IO308" s="412" t="s">
        <v>197</v>
      </c>
      <c r="IP308" s="412" t="s">
        <v>197</v>
      </c>
      <c r="IQ308" s="412" t="s">
        <v>197</v>
      </c>
      <c r="IR308" s="411">
        <v>20</v>
      </c>
      <c r="IS308" s="411">
        <v>20.2</v>
      </c>
      <c r="IT308" s="411">
        <v>20.2</v>
      </c>
      <c r="IU308" s="412" t="s">
        <v>197</v>
      </c>
      <c r="IV308" s="412" t="s">
        <v>197</v>
      </c>
      <c r="IW308" s="412" t="s">
        <v>197</v>
      </c>
      <c r="IX308" s="412" t="s">
        <v>197</v>
      </c>
      <c r="IY308" s="412" t="s">
        <v>197</v>
      </c>
      <c r="IZ308" s="412" t="s">
        <v>197</v>
      </c>
      <c r="JA308" s="412" t="s">
        <v>197</v>
      </c>
      <c r="JB308" s="412" t="s">
        <v>197</v>
      </c>
      <c r="JC308" s="412" t="s">
        <v>197</v>
      </c>
      <c r="JD308" s="412" t="s">
        <v>197</v>
      </c>
      <c r="JE308" s="412" t="s">
        <v>197</v>
      </c>
      <c r="JF308" s="49" t="s">
        <v>87</v>
      </c>
      <c r="JG308" s="49" t="s">
        <v>87</v>
      </c>
      <c r="JH308" s="49" t="s">
        <v>87</v>
      </c>
      <c r="JI308" s="49">
        <v>80.7</v>
      </c>
      <c r="JJ308" s="49">
        <v>42.5</v>
      </c>
      <c r="JK308" s="49">
        <v>30.1</v>
      </c>
      <c r="JL308" s="49">
        <v>34.799999999999997</v>
      </c>
      <c r="JM308" s="49">
        <v>18.3</v>
      </c>
      <c r="JN308" s="49">
        <v>26.7</v>
      </c>
      <c r="JO308" s="49" t="s">
        <v>87</v>
      </c>
    </row>
    <row r="309" spans="1:275">
      <c r="A309" s="45"/>
      <c r="B309" s="46" t="s">
        <v>2025</v>
      </c>
      <c r="C309" s="300" t="s">
        <v>1507</v>
      </c>
      <c r="D309" s="46" t="s">
        <v>141</v>
      </c>
      <c r="E309" s="300" t="s">
        <v>40</v>
      </c>
      <c r="F309" s="47" t="s">
        <v>197</v>
      </c>
      <c r="G309" s="47" t="s">
        <v>197</v>
      </c>
      <c r="H309" s="411">
        <v>139.1</v>
      </c>
      <c r="I309" s="411">
        <v>129.1</v>
      </c>
      <c r="J309" s="411">
        <v>115.9</v>
      </c>
      <c r="K309" s="412" t="s">
        <v>197</v>
      </c>
      <c r="L309" s="412" t="s">
        <v>197</v>
      </c>
      <c r="M309" s="412" t="s">
        <v>197</v>
      </c>
      <c r="N309" s="412" t="s">
        <v>197</v>
      </c>
      <c r="O309" s="412" t="s">
        <v>197</v>
      </c>
      <c r="P309" s="412" t="s">
        <v>197</v>
      </c>
      <c r="Q309" s="412" t="s">
        <v>197</v>
      </c>
      <c r="R309" s="412" t="s">
        <v>197</v>
      </c>
      <c r="S309" s="412" t="s">
        <v>197</v>
      </c>
      <c r="T309" s="412" t="s">
        <v>197</v>
      </c>
      <c r="U309" s="412" t="s">
        <v>197</v>
      </c>
      <c r="V309" s="412" t="s">
        <v>197</v>
      </c>
      <c r="W309" s="412" t="s">
        <v>197</v>
      </c>
      <c r="X309" s="412" t="s">
        <v>197</v>
      </c>
      <c r="Y309" s="412" t="s">
        <v>197</v>
      </c>
      <c r="Z309" s="412" t="s">
        <v>197</v>
      </c>
      <c r="AA309" s="412" t="s">
        <v>197</v>
      </c>
      <c r="AB309" s="412" t="s">
        <v>197</v>
      </c>
      <c r="AC309" s="412" t="s">
        <v>197</v>
      </c>
      <c r="AD309" s="412" t="s">
        <v>197</v>
      </c>
      <c r="AE309" s="412" t="s">
        <v>197</v>
      </c>
      <c r="AF309" s="412" t="s">
        <v>197</v>
      </c>
      <c r="AG309" s="412" t="s">
        <v>197</v>
      </c>
      <c r="AH309" s="412" t="s">
        <v>197</v>
      </c>
      <c r="AI309" s="412" t="s">
        <v>197</v>
      </c>
      <c r="AJ309" s="412" t="s">
        <v>197</v>
      </c>
      <c r="AK309" s="412" t="s">
        <v>197</v>
      </c>
      <c r="AL309" s="412" t="s">
        <v>197</v>
      </c>
      <c r="AM309" s="412" t="s">
        <v>197</v>
      </c>
      <c r="AN309" s="412" t="s">
        <v>197</v>
      </c>
      <c r="AO309" s="412" t="s">
        <v>197</v>
      </c>
      <c r="AP309" s="412" t="s">
        <v>197</v>
      </c>
      <c r="AQ309" s="412" t="s">
        <v>197</v>
      </c>
      <c r="AR309" s="412" t="s">
        <v>197</v>
      </c>
      <c r="AS309" s="412" t="s">
        <v>197</v>
      </c>
      <c r="AT309" s="412" t="s">
        <v>197</v>
      </c>
      <c r="AU309" s="412" t="s">
        <v>197</v>
      </c>
      <c r="AV309" s="412" t="s">
        <v>197</v>
      </c>
      <c r="AW309" s="412" t="s">
        <v>197</v>
      </c>
      <c r="AX309" s="412" t="s">
        <v>197</v>
      </c>
      <c r="AY309" s="412" t="s">
        <v>197</v>
      </c>
      <c r="AZ309" s="411">
        <v>19.7</v>
      </c>
      <c r="BA309" s="411">
        <v>29.1</v>
      </c>
      <c r="BB309" s="411">
        <v>28.7</v>
      </c>
      <c r="BC309" s="411">
        <v>14.8</v>
      </c>
      <c r="BD309" s="411">
        <v>11.2</v>
      </c>
      <c r="BE309" s="411">
        <v>12.1</v>
      </c>
      <c r="BF309" s="411">
        <v>21.4</v>
      </c>
      <c r="BG309" s="411">
        <v>13.6</v>
      </c>
      <c r="BH309" s="411">
        <v>14.1</v>
      </c>
      <c r="BI309" s="412" t="s">
        <v>197</v>
      </c>
      <c r="BJ309" s="412" t="s">
        <v>197</v>
      </c>
      <c r="BK309" s="412" t="s">
        <v>197</v>
      </c>
      <c r="BL309" s="412" t="s">
        <v>197</v>
      </c>
      <c r="BM309" s="412" t="s">
        <v>197</v>
      </c>
      <c r="BN309" s="412" t="s">
        <v>197</v>
      </c>
      <c r="BO309" s="412" t="s">
        <v>197</v>
      </c>
      <c r="BP309" s="412" t="s">
        <v>197</v>
      </c>
      <c r="BQ309" s="412" t="s">
        <v>197</v>
      </c>
      <c r="BR309" s="412" t="s">
        <v>197</v>
      </c>
      <c r="BS309" s="412" t="s">
        <v>197</v>
      </c>
      <c r="BT309" s="412" t="s">
        <v>197</v>
      </c>
      <c r="BU309" s="412" t="s">
        <v>197</v>
      </c>
      <c r="BV309" s="412" t="s">
        <v>197</v>
      </c>
      <c r="BW309" s="412" t="s">
        <v>197</v>
      </c>
      <c r="BX309" s="412" t="s">
        <v>197</v>
      </c>
      <c r="BY309" s="412" t="s">
        <v>197</v>
      </c>
      <c r="BZ309" s="412" t="s">
        <v>197</v>
      </c>
      <c r="CA309" s="412" t="s">
        <v>197</v>
      </c>
      <c r="CB309" s="412" t="s">
        <v>197</v>
      </c>
      <c r="CC309" s="412" t="s">
        <v>197</v>
      </c>
      <c r="CD309" s="412" t="s">
        <v>197</v>
      </c>
      <c r="CE309" s="412" t="s">
        <v>197</v>
      </c>
      <c r="CF309" s="412" t="s">
        <v>197</v>
      </c>
      <c r="CG309" s="412" t="s">
        <v>197</v>
      </c>
      <c r="CH309" s="412" t="s">
        <v>197</v>
      </c>
      <c r="CI309" s="412" t="s">
        <v>197</v>
      </c>
      <c r="CJ309" s="412" t="s">
        <v>197</v>
      </c>
      <c r="CK309" s="412" t="s">
        <v>197</v>
      </c>
      <c r="CL309" s="412" t="s">
        <v>197</v>
      </c>
      <c r="CM309" s="412" t="s">
        <v>197</v>
      </c>
      <c r="CN309" s="412" t="s">
        <v>197</v>
      </c>
      <c r="CO309" s="412" t="s">
        <v>197</v>
      </c>
      <c r="CP309" s="412" t="s">
        <v>197</v>
      </c>
      <c r="CQ309" s="412" t="s">
        <v>197</v>
      </c>
      <c r="CR309" s="412" t="s">
        <v>197</v>
      </c>
      <c r="CS309" s="412" t="s">
        <v>197</v>
      </c>
      <c r="CT309" s="412" t="s">
        <v>197</v>
      </c>
      <c r="CU309" s="412" t="s">
        <v>197</v>
      </c>
      <c r="CV309" s="412" t="s">
        <v>197</v>
      </c>
      <c r="CW309" s="412" t="s">
        <v>197</v>
      </c>
      <c r="CX309" s="412" t="s">
        <v>197</v>
      </c>
      <c r="CY309" s="412" t="s">
        <v>197</v>
      </c>
      <c r="CZ309" s="412" t="s">
        <v>197</v>
      </c>
      <c r="DA309" s="412" t="s">
        <v>197</v>
      </c>
      <c r="DB309" s="412" t="s">
        <v>197</v>
      </c>
      <c r="DC309" s="412" t="s">
        <v>197</v>
      </c>
      <c r="DD309" s="412" t="s">
        <v>197</v>
      </c>
      <c r="DE309" s="412" t="s">
        <v>197</v>
      </c>
      <c r="DF309" s="412" t="s">
        <v>197</v>
      </c>
      <c r="DG309" s="412" t="s">
        <v>197</v>
      </c>
      <c r="DH309" s="412" t="s">
        <v>197</v>
      </c>
      <c r="DI309" s="412" t="s">
        <v>197</v>
      </c>
      <c r="DJ309" s="412" t="s">
        <v>197</v>
      </c>
      <c r="DK309" s="412" t="s">
        <v>197</v>
      </c>
      <c r="DL309" s="412" t="s">
        <v>197</v>
      </c>
      <c r="DM309" s="412" t="s">
        <v>197</v>
      </c>
      <c r="DN309" s="412" t="s">
        <v>197</v>
      </c>
      <c r="DO309" s="412" t="s">
        <v>197</v>
      </c>
      <c r="DP309" s="412" t="s">
        <v>197</v>
      </c>
      <c r="DQ309" s="412" t="s">
        <v>197</v>
      </c>
      <c r="DR309" s="412" t="s">
        <v>197</v>
      </c>
      <c r="DS309" s="412" t="s">
        <v>197</v>
      </c>
      <c r="DT309" s="412" t="s">
        <v>197</v>
      </c>
      <c r="DU309" s="412" t="s">
        <v>197</v>
      </c>
      <c r="DV309" s="412" t="s">
        <v>197</v>
      </c>
      <c r="DW309" s="412" t="s">
        <v>197</v>
      </c>
      <c r="DX309" s="412" t="s">
        <v>197</v>
      </c>
      <c r="DY309" s="412" t="s">
        <v>197</v>
      </c>
      <c r="DZ309" s="412" t="s">
        <v>197</v>
      </c>
      <c r="EA309" s="412" t="s">
        <v>197</v>
      </c>
      <c r="EB309" s="412" t="s">
        <v>197</v>
      </c>
      <c r="EC309" s="412" t="s">
        <v>197</v>
      </c>
      <c r="ED309" s="412" t="s">
        <v>197</v>
      </c>
      <c r="EE309" s="412" t="s">
        <v>197</v>
      </c>
      <c r="EF309" s="412" t="s">
        <v>197</v>
      </c>
      <c r="EG309" s="412" t="s">
        <v>197</v>
      </c>
      <c r="EH309" s="412" t="s">
        <v>197</v>
      </c>
      <c r="EI309" s="412" t="s">
        <v>197</v>
      </c>
      <c r="EJ309" s="412" t="s">
        <v>197</v>
      </c>
      <c r="EK309" s="412" t="s">
        <v>197</v>
      </c>
      <c r="EL309" s="412" t="s">
        <v>197</v>
      </c>
      <c r="EM309" s="412" t="s">
        <v>197</v>
      </c>
      <c r="EN309" s="412" t="s">
        <v>197</v>
      </c>
      <c r="EO309" s="412" t="s">
        <v>197</v>
      </c>
      <c r="EP309" s="412" t="s">
        <v>197</v>
      </c>
      <c r="EQ309" s="412" t="s">
        <v>197</v>
      </c>
      <c r="ER309" s="412" t="s">
        <v>197</v>
      </c>
      <c r="ES309" s="412" t="s">
        <v>197</v>
      </c>
      <c r="ET309" s="412" t="s">
        <v>197</v>
      </c>
      <c r="EU309" s="412" t="s">
        <v>197</v>
      </c>
      <c r="EV309" s="411">
        <v>8.3000000000000007</v>
      </c>
      <c r="EW309" s="411">
        <v>39.799999999999997</v>
      </c>
      <c r="EX309" s="411">
        <v>29.6</v>
      </c>
      <c r="EY309" s="412" t="s">
        <v>197</v>
      </c>
      <c r="EZ309" s="412" t="s">
        <v>197</v>
      </c>
      <c r="FA309" s="412" t="s">
        <v>197</v>
      </c>
      <c r="FB309" s="412" t="s">
        <v>197</v>
      </c>
      <c r="FC309" s="412" t="s">
        <v>197</v>
      </c>
      <c r="FD309" s="412" t="s">
        <v>197</v>
      </c>
      <c r="FE309" s="412" t="s">
        <v>197</v>
      </c>
      <c r="FF309" s="412" t="s">
        <v>197</v>
      </c>
      <c r="FG309" s="412" t="s">
        <v>197</v>
      </c>
      <c r="FH309" s="412" t="s">
        <v>197</v>
      </c>
      <c r="FI309" s="412" t="s">
        <v>197</v>
      </c>
      <c r="FJ309" s="412" t="s">
        <v>197</v>
      </c>
      <c r="FK309" s="412" t="s">
        <v>197</v>
      </c>
      <c r="FL309" s="412" t="s">
        <v>197</v>
      </c>
      <c r="FM309" s="411">
        <v>0.9</v>
      </c>
      <c r="FN309" s="411">
        <v>10.199999999999999</v>
      </c>
      <c r="FO309" s="411">
        <v>4.7</v>
      </c>
      <c r="FP309" s="412" t="s">
        <v>197</v>
      </c>
      <c r="FQ309" s="412" t="s">
        <v>197</v>
      </c>
      <c r="FR309" s="412" t="s">
        <v>197</v>
      </c>
      <c r="FS309" s="411">
        <v>4</v>
      </c>
      <c r="FT309" s="411">
        <v>9.9</v>
      </c>
      <c r="FU309" s="411">
        <v>6.2</v>
      </c>
      <c r="FV309" s="412" t="s">
        <v>197</v>
      </c>
      <c r="FW309" s="412" t="s">
        <v>197</v>
      </c>
      <c r="FX309" s="412" t="s">
        <v>197</v>
      </c>
      <c r="FY309" s="412" t="s">
        <v>197</v>
      </c>
      <c r="FZ309" s="412" t="s">
        <v>197</v>
      </c>
      <c r="GA309" s="411">
        <v>20.6</v>
      </c>
      <c r="GB309" s="411">
        <v>34.1</v>
      </c>
      <c r="GC309" s="411">
        <v>31.5</v>
      </c>
      <c r="GD309" s="412" t="s">
        <v>197</v>
      </c>
      <c r="GE309" s="412" t="s">
        <v>197</v>
      </c>
      <c r="GF309" s="412" t="s">
        <v>197</v>
      </c>
      <c r="GG309" s="412" t="s">
        <v>197</v>
      </c>
      <c r="GH309" s="412" t="s">
        <v>197</v>
      </c>
      <c r="GI309" s="412" t="s">
        <v>197</v>
      </c>
      <c r="GJ309" s="412" t="s">
        <v>197</v>
      </c>
      <c r="GK309" s="412" t="s">
        <v>197</v>
      </c>
      <c r="GL309" s="412" t="s">
        <v>197</v>
      </c>
      <c r="GM309" s="412" t="s">
        <v>197</v>
      </c>
      <c r="GN309" s="412" t="s">
        <v>197</v>
      </c>
      <c r="GO309" s="412" t="s">
        <v>197</v>
      </c>
      <c r="GP309" s="412" t="s">
        <v>197</v>
      </c>
      <c r="GQ309" s="412" t="s">
        <v>197</v>
      </c>
      <c r="GR309" s="412" t="s">
        <v>197</v>
      </c>
      <c r="GS309" s="412" t="s">
        <v>197</v>
      </c>
      <c r="GT309" s="412" t="s">
        <v>197</v>
      </c>
      <c r="GU309" s="412" t="s">
        <v>197</v>
      </c>
      <c r="GV309" s="412" t="s">
        <v>197</v>
      </c>
      <c r="GW309" s="412" t="s">
        <v>197</v>
      </c>
      <c r="GX309" s="412" t="s">
        <v>197</v>
      </c>
      <c r="GY309" s="412" t="s">
        <v>197</v>
      </c>
      <c r="GZ309" s="412" t="s">
        <v>197</v>
      </c>
      <c r="HA309" s="412" t="s">
        <v>197</v>
      </c>
      <c r="HB309" s="412" t="s">
        <v>197</v>
      </c>
      <c r="HC309" s="412" t="s">
        <v>197</v>
      </c>
      <c r="HD309" s="412" t="s">
        <v>197</v>
      </c>
      <c r="HE309" s="412" t="s">
        <v>197</v>
      </c>
      <c r="HF309" s="412" t="s">
        <v>197</v>
      </c>
      <c r="HG309" s="412" t="s">
        <v>197</v>
      </c>
      <c r="HH309" s="412" t="s">
        <v>197</v>
      </c>
      <c r="HI309" s="412" t="s">
        <v>197</v>
      </c>
      <c r="HJ309" s="412" t="s">
        <v>197</v>
      </c>
      <c r="HK309" s="412" t="s">
        <v>197</v>
      </c>
      <c r="HL309" s="412" t="s">
        <v>197</v>
      </c>
      <c r="HM309" s="412" t="s">
        <v>197</v>
      </c>
      <c r="HN309" s="412" t="s">
        <v>197</v>
      </c>
      <c r="HO309" s="412" t="s">
        <v>197</v>
      </c>
      <c r="HP309" s="412" t="s">
        <v>197</v>
      </c>
      <c r="HQ309" s="412" t="s">
        <v>197</v>
      </c>
      <c r="HR309" s="412" t="s">
        <v>197</v>
      </c>
      <c r="HS309" s="412" t="s">
        <v>197</v>
      </c>
      <c r="HT309" s="412" t="s">
        <v>197</v>
      </c>
      <c r="HU309" s="411">
        <v>63</v>
      </c>
      <c r="HV309" s="411">
        <v>51.9</v>
      </c>
      <c r="HW309" s="411">
        <v>52.6</v>
      </c>
      <c r="HX309" s="412" t="s">
        <v>197</v>
      </c>
      <c r="HY309" s="412" t="s">
        <v>197</v>
      </c>
      <c r="HZ309" s="412" t="s">
        <v>197</v>
      </c>
      <c r="IA309" s="412" t="s">
        <v>197</v>
      </c>
      <c r="IB309" s="412" t="s">
        <v>197</v>
      </c>
      <c r="IC309" s="412" t="s">
        <v>197</v>
      </c>
      <c r="ID309" s="411">
        <v>47.9</v>
      </c>
      <c r="IE309" s="412" t="s">
        <v>197</v>
      </c>
      <c r="IF309" s="412" t="s">
        <v>197</v>
      </c>
      <c r="IG309" s="412" t="s">
        <v>197</v>
      </c>
      <c r="IH309" s="411">
        <v>30.8</v>
      </c>
      <c r="II309" s="412" t="s">
        <v>197</v>
      </c>
      <c r="IJ309" s="412" t="s">
        <v>197</v>
      </c>
      <c r="IK309" s="412" t="s">
        <v>197</v>
      </c>
      <c r="IL309" s="412" t="s">
        <v>197</v>
      </c>
      <c r="IM309" s="412" t="s">
        <v>197</v>
      </c>
      <c r="IN309" s="412" t="s">
        <v>197</v>
      </c>
      <c r="IO309" s="412" t="s">
        <v>197</v>
      </c>
      <c r="IP309" s="412" t="s">
        <v>197</v>
      </c>
      <c r="IQ309" s="412" t="s">
        <v>197</v>
      </c>
      <c r="IR309" s="412" t="s">
        <v>197</v>
      </c>
      <c r="IS309" s="412" t="s">
        <v>197</v>
      </c>
      <c r="IT309" s="412" t="s">
        <v>197</v>
      </c>
      <c r="IU309" s="412" t="s">
        <v>197</v>
      </c>
      <c r="IV309" s="412" t="s">
        <v>197</v>
      </c>
      <c r="IW309" s="412" t="s">
        <v>197</v>
      </c>
      <c r="IX309" s="412" t="s">
        <v>197</v>
      </c>
      <c r="IY309" s="412" t="s">
        <v>197</v>
      </c>
      <c r="IZ309" s="412" t="s">
        <v>197</v>
      </c>
      <c r="JA309" s="412" t="s">
        <v>197</v>
      </c>
      <c r="JB309" s="412" t="s">
        <v>197</v>
      </c>
      <c r="JC309" s="412" t="s">
        <v>197</v>
      </c>
      <c r="JD309" s="412" t="s">
        <v>197</v>
      </c>
      <c r="JE309" s="412" t="s">
        <v>197</v>
      </c>
      <c r="JF309" s="49" t="s">
        <v>87</v>
      </c>
      <c r="JG309" s="49" t="s">
        <v>87</v>
      </c>
      <c r="JH309" s="49" t="s">
        <v>87</v>
      </c>
      <c r="JI309" s="49" t="s">
        <v>87</v>
      </c>
      <c r="JJ309" s="49">
        <v>67.099999999999994</v>
      </c>
      <c r="JK309" s="49">
        <v>35.4</v>
      </c>
      <c r="JL309" s="49">
        <v>40.200000000000003</v>
      </c>
      <c r="JM309" s="49">
        <v>28.4</v>
      </c>
      <c r="JN309" s="49">
        <v>29.8</v>
      </c>
      <c r="JO309" s="49" t="s">
        <v>87</v>
      </c>
    </row>
    <row r="310" spans="1:275">
      <c r="A310" s="45"/>
      <c r="B310" s="46" t="s">
        <v>2026</v>
      </c>
      <c r="C310" s="300" t="s">
        <v>1508</v>
      </c>
      <c r="D310" s="46" t="s">
        <v>141</v>
      </c>
      <c r="E310" s="300" t="s">
        <v>40</v>
      </c>
      <c r="F310" s="47" t="s">
        <v>197</v>
      </c>
      <c r="G310" s="47" t="s">
        <v>197</v>
      </c>
      <c r="H310" s="411">
        <v>133.4</v>
      </c>
      <c r="I310" s="411">
        <v>146.1</v>
      </c>
      <c r="J310" s="411">
        <v>155.6</v>
      </c>
      <c r="K310" s="412" t="s">
        <v>197</v>
      </c>
      <c r="L310" s="411">
        <v>85.8</v>
      </c>
      <c r="M310" s="412" t="s">
        <v>197</v>
      </c>
      <c r="N310" s="412" t="s">
        <v>197</v>
      </c>
      <c r="O310" s="412" t="s">
        <v>197</v>
      </c>
      <c r="P310" s="412" t="s">
        <v>197</v>
      </c>
      <c r="Q310" s="412" t="s">
        <v>197</v>
      </c>
      <c r="R310" s="412" t="s">
        <v>197</v>
      </c>
      <c r="S310" s="412" t="s">
        <v>197</v>
      </c>
      <c r="T310" s="412" t="s">
        <v>197</v>
      </c>
      <c r="U310" s="412" t="s">
        <v>197</v>
      </c>
      <c r="V310" s="412" t="s">
        <v>197</v>
      </c>
      <c r="W310" s="412" t="s">
        <v>197</v>
      </c>
      <c r="X310" s="412" t="s">
        <v>197</v>
      </c>
      <c r="Y310" s="412" t="s">
        <v>197</v>
      </c>
      <c r="Z310" s="412" t="s">
        <v>197</v>
      </c>
      <c r="AA310" s="412" t="s">
        <v>197</v>
      </c>
      <c r="AB310" s="412" t="s">
        <v>197</v>
      </c>
      <c r="AC310" s="412" t="s">
        <v>197</v>
      </c>
      <c r="AD310" s="412" t="s">
        <v>197</v>
      </c>
      <c r="AE310" s="411">
        <v>96.2</v>
      </c>
      <c r="AF310" s="412" t="s">
        <v>197</v>
      </c>
      <c r="AG310" s="411">
        <v>535.70000000000005</v>
      </c>
      <c r="AH310" s="412" t="s">
        <v>197</v>
      </c>
      <c r="AI310" s="412" t="s">
        <v>197</v>
      </c>
      <c r="AJ310" s="412" t="s">
        <v>197</v>
      </c>
      <c r="AK310" s="412" t="s">
        <v>197</v>
      </c>
      <c r="AL310" s="412" t="s">
        <v>197</v>
      </c>
      <c r="AM310" s="412" t="s">
        <v>197</v>
      </c>
      <c r="AN310" s="412" t="s">
        <v>197</v>
      </c>
      <c r="AO310" s="412" t="s">
        <v>197</v>
      </c>
      <c r="AP310" s="412" t="s">
        <v>197</v>
      </c>
      <c r="AQ310" s="412" t="s">
        <v>197</v>
      </c>
      <c r="AR310" s="412" t="s">
        <v>197</v>
      </c>
      <c r="AS310" s="412" t="s">
        <v>197</v>
      </c>
      <c r="AT310" s="412" t="s">
        <v>197</v>
      </c>
      <c r="AU310" s="412" t="s">
        <v>197</v>
      </c>
      <c r="AV310" s="412" t="s">
        <v>197</v>
      </c>
      <c r="AW310" s="412" t="s">
        <v>197</v>
      </c>
      <c r="AX310" s="412" t="s">
        <v>197</v>
      </c>
      <c r="AY310" s="412" t="s">
        <v>197</v>
      </c>
      <c r="AZ310" s="411">
        <v>210.2</v>
      </c>
      <c r="BA310" s="411">
        <v>121.1</v>
      </c>
      <c r="BB310" s="411">
        <v>125.2</v>
      </c>
      <c r="BC310" s="411">
        <v>81.5</v>
      </c>
      <c r="BD310" s="411">
        <v>17.899999999999999</v>
      </c>
      <c r="BE310" s="411">
        <v>32.700000000000003</v>
      </c>
      <c r="BF310" s="411">
        <v>123.2</v>
      </c>
      <c r="BG310" s="411">
        <v>80.599999999999994</v>
      </c>
      <c r="BH310" s="411">
        <v>83.8</v>
      </c>
      <c r="BI310" s="412" t="s">
        <v>197</v>
      </c>
      <c r="BJ310" s="412" t="s">
        <v>197</v>
      </c>
      <c r="BK310" s="412" t="s">
        <v>197</v>
      </c>
      <c r="BL310" s="412" t="s">
        <v>197</v>
      </c>
      <c r="BM310" s="412" t="s">
        <v>197</v>
      </c>
      <c r="BN310" s="412" t="s">
        <v>197</v>
      </c>
      <c r="BO310" s="412" t="s">
        <v>197</v>
      </c>
      <c r="BP310" s="412" t="s">
        <v>197</v>
      </c>
      <c r="BQ310" s="412" t="s">
        <v>197</v>
      </c>
      <c r="BR310" s="412" t="s">
        <v>197</v>
      </c>
      <c r="BS310" s="412" t="s">
        <v>197</v>
      </c>
      <c r="BT310" s="412" t="s">
        <v>197</v>
      </c>
      <c r="BU310" s="412" t="s">
        <v>197</v>
      </c>
      <c r="BV310" s="412" t="s">
        <v>197</v>
      </c>
      <c r="BW310" s="412" t="s">
        <v>197</v>
      </c>
      <c r="BX310" s="412" t="s">
        <v>197</v>
      </c>
      <c r="BY310" s="412" t="s">
        <v>197</v>
      </c>
      <c r="BZ310" s="412" t="s">
        <v>197</v>
      </c>
      <c r="CA310" s="412" t="s">
        <v>197</v>
      </c>
      <c r="CB310" s="412" t="s">
        <v>197</v>
      </c>
      <c r="CC310" s="412" t="s">
        <v>197</v>
      </c>
      <c r="CD310" s="412" t="s">
        <v>197</v>
      </c>
      <c r="CE310" s="412" t="s">
        <v>197</v>
      </c>
      <c r="CF310" s="412" t="s">
        <v>197</v>
      </c>
      <c r="CG310" s="412" t="s">
        <v>197</v>
      </c>
      <c r="CH310" s="412" t="s">
        <v>197</v>
      </c>
      <c r="CI310" s="412" t="s">
        <v>197</v>
      </c>
      <c r="CJ310" s="412" t="s">
        <v>197</v>
      </c>
      <c r="CK310" s="412" t="s">
        <v>197</v>
      </c>
      <c r="CL310" s="412" t="s">
        <v>197</v>
      </c>
      <c r="CM310" s="412" t="s">
        <v>197</v>
      </c>
      <c r="CN310" s="412" t="s">
        <v>197</v>
      </c>
      <c r="CO310" s="412" t="s">
        <v>197</v>
      </c>
      <c r="CP310" s="412" t="s">
        <v>197</v>
      </c>
      <c r="CQ310" s="412" t="s">
        <v>197</v>
      </c>
      <c r="CR310" s="412" t="s">
        <v>197</v>
      </c>
      <c r="CS310" s="412" t="s">
        <v>197</v>
      </c>
      <c r="CT310" s="412" t="s">
        <v>197</v>
      </c>
      <c r="CU310" s="412" t="s">
        <v>197</v>
      </c>
      <c r="CV310" s="412" t="s">
        <v>197</v>
      </c>
      <c r="CW310" s="412" t="s">
        <v>197</v>
      </c>
      <c r="CX310" s="412" t="s">
        <v>197</v>
      </c>
      <c r="CY310" s="412" t="s">
        <v>197</v>
      </c>
      <c r="CZ310" s="412" t="s">
        <v>197</v>
      </c>
      <c r="DA310" s="412" t="s">
        <v>197</v>
      </c>
      <c r="DB310" s="412" t="s">
        <v>197</v>
      </c>
      <c r="DC310" s="412" t="s">
        <v>197</v>
      </c>
      <c r="DD310" s="412" t="s">
        <v>197</v>
      </c>
      <c r="DE310" s="412" t="s">
        <v>197</v>
      </c>
      <c r="DF310" s="412" t="s">
        <v>197</v>
      </c>
      <c r="DG310" s="412" t="s">
        <v>197</v>
      </c>
      <c r="DH310" s="412" t="s">
        <v>197</v>
      </c>
      <c r="DI310" s="412" t="s">
        <v>197</v>
      </c>
      <c r="DJ310" s="412" t="s">
        <v>197</v>
      </c>
      <c r="DK310" s="412" t="s">
        <v>197</v>
      </c>
      <c r="DL310" s="412" t="s">
        <v>197</v>
      </c>
      <c r="DM310" s="412" t="s">
        <v>197</v>
      </c>
      <c r="DN310" s="412" t="s">
        <v>197</v>
      </c>
      <c r="DO310" s="412" t="s">
        <v>197</v>
      </c>
      <c r="DP310" s="412" t="s">
        <v>197</v>
      </c>
      <c r="DQ310" s="412" t="s">
        <v>197</v>
      </c>
      <c r="DR310" s="412" t="s">
        <v>197</v>
      </c>
      <c r="DS310" s="412" t="s">
        <v>197</v>
      </c>
      <c r="DT310" s="412" t="s">
        <v>197</v>
      </c>
      <c r="DU310" s="412" t="s">
        <v>197</v>
      </c>
      <c r="DV310" s="412" t="s">
        <v>197</v>
      </c>
      <c r="DW310" s="412" t="s">
        <v>197</v>
      </c>
      <c r="DX310" s="412" t="s">
        <v>197</v>
      </c>
      <c r="DY310" s="412" t="s">
        <v>197</v>
      </c>
      <c r="DZ310" s="412" t="s">
        <v>197</v>
      </c>
      <c r="EA310" s="412" t="s">
        <v>197</v>
      </c>
      <c r="EB310" s="412" t="s">
        <v>197</v>
      </c>
      <c r="EC310" s="412" t="s">
        <v>197</v>
      </c>
      <c r="ED310" s="412" t="s">
        <v>197</v>
      </c>
      <c r="EE310" s="412" t="s">
        <v>197</v>
      </c>
      <c r="EF310" s="412" t="s">
        <v>197</v>
      </c>
      <c r="EG310" s="412" t="s">
        <v>197</v>
      </c>
      <c r="EH310" s="412" t="s">
        <v>197</v>
      </c>
      <c r="EI310" s="412" t="s">
        <v>197</v>
      </c>
      <c r="EJ310" s="412" t="s">
        <v>197</v>
      </c>
      <c r="EK310" s="412" t="s">
        <v>197</v>
      </c>
      <c r="EL310" s="412" t="s">
        <v>197</v>
      </c>
      <c r="EM310" s="412" t="s">
        <v>197</v>
      </c>
      <c r="EN310" s="412" t="s">
        <v>197</v>
      </c>
      <c r="EO310" s="412" t="s">
        <v>197</v>
      </c>
      <c r="EP310" s="412" t="s">
        <v>197</v>
      </c>
      <c r="EQ310" s="412" t="s">
        <v>197</v>
      </c>
      <c r="ER310" s="412" t="s">
        <v>197</v>
      </c>
      <c r="ES310" s="412" t="s">
        <v>197</v>
      </c>
      <c r="ET310" s="411">
        <v>191.1</v>
      </c>
      <c r="EU310" s="412" t="s">
        <v>197</v>
      </c>
      <c r="EV310" s="411">
        <v>135.4</v>
      </c>
      <c r="EW310" s="411">
        <v>72.8</v>
      </c>
      <c r="EX310" s="411">
        <v>92.8</v>
      </c>
      <c r="EY310" s="412" t="s">
        <v>197</v>
      </c>
      <c r="EZ310" s="411">
        <v>171.9</v>
      </c>
      <c r="FA310" s="411">
        <v>25.9</v>
      </c>
      <c r="FB310" s="411">
        <v>83</v>
      </c>
      <c r="FC310" s="412" t="s">
        <v>197</v>
      </c>
      <c r="FD310" s="411">
        <v>131.19999999999999</v>
      </c>
      <c r="FE310" s="411">
        <v>29.1</v>
      </c>
      <c r="FF310" s="411">
        <v>72.5</v>
      </c>
      <c r="FG310" s="412" t="s">
        <v>197</v>
      </c>
      <c r="FH310" s="412" t="s">
        <v>197</v>
      </c>
      <c r="FI310" s="412" t="s">
        <v>197</v>
      </c>
      <c r="FJ310" s="412" t="s">
        <v>197</v>
      </c>
      <c r="FK310" s="412" t="s">
        <v>197</v>
      </c>
      <c r="FL310" s="412" t="s">
        <v>197</v>
      </c>
      <c r="FM310" s="411">
        <v>79.5</v>
      </c>
      <c r="FN310" s="411">
        <v>78</v>
      </c>
      <c r="FO310" s="411">
        <v>78.8</v>
      </c>
      <c r="FP310" s="411">
        <v>200.8</v>
      </c>
      <c r="FQ310" s="411">
        <v>24.4</v>
      </c>
      <c r="FR310" s="411">
        <v>85.3</v>
      </c>
      <c r="FS310" s="411">
        <v>182.2</v>
      </c>
      <c r="FT310" s="411">
        <v>197.4</v>
      </c>
      <c r="FU310" s="411">
        <v>187.9</v>
      </c>
      <c r="FV310" s="412" t="s">
        <v>197</v>
      </c>
      <c r="FW310" s="412" t="s">
        <v>197</v>
      </c>
      <c r="FX310" s="411">
        <v>130</v>
      </c>
      <c r="FY310" s="411">
        <v>117.4</v>
      </c>
      <c r="FZ310" s="411">
        <v>117.5</v>
      </c>
      <c r="GA310" s="411">
        <v>73.7</v>
      </c>
      <c r="GB310" s="411">
        <v>107.6</v>
      </c>
      <c r="GC310" s="411">
        <v>101.1</v>
      </c>
      <c r="GD310" s="412" t="s">
        <v>197</v>
      </c>
      <c r="GE310" s="412" t="s">
        <v>197</v>
      </c>
      <c r="GF310" s="412" t="s">
        <v>197</v>
      </c>
      <c r="GG310" s="411">
        <v>340.7</v>
      </c>
      <c r="GH310" s="411">
        <v>202.1</v>
      </c>
      <c r="GI310" s="411">
        <v>203</v>
      </c>
      <c r="GJ310" s="412" t="s">
        <v>197</v>
      </c>
      <c r="GK310" s="412" t="s">
        <v>197</v>
      </c>
      <c r="GL310" s="412" t="s">
        <v>197</v>
      </c>
      <c r="GM310" s="411">
        <v>494.2</v>
      </c>
      <c r="GN310" s="411">
        <v>49.8</v>
      </c>
      <c r="GO310" s="411">
        <v>212.8</v>
      </c>
      <c r="GP310" s="412" t="s">
        <v>197</v>
      </c>
      <c r="GQ310" s="412" t="s">
        <v>197</v>
      </c>
      <c r="GR310" s="412" t="s">
        <v>197</v>
      </c>
      <c r="GS310" s="411">
        <v>354.1</v>
      </c>
      <c r="GT310" s="411">
        <v>39.200000000000003</v>
      </c>
      <c r="GU310" s="411">
        <v>102.7</v>
      </c>
      <c r="GV310" s="412" t="s">
        <v>197</v>
      </c>
      <c r="GW310" s="412" t="s">
        <v>197</v>
      </c>
      <c r="GX310" s="412" t="s">
        <v>197</v>
      </c>
      <c r="GY310" s="412" t="s">
        <v>197</v>
      </c>
      <c r="GZ310" s="412" t="s">
        <v>197</v>
      </c>
      <c r="HA310" s="412" t="s">
        <v>197</v>
      </c>
      <c r="HB310" s="411">
        <v>111.1</v>
      </c>
      <c r="HC310" s="411">
        <v>125.2</v>
      </c>
      <c r="HD310" s="411">
        <v>120.9</v>
      </c>
      <c r="HE310" s="412" t="s">
        <v>197</v>
      </c>
      <c r="HF310" s="412" t="s">
        <v>197</v>
      </c>
      <c r="HG310" s="412" t="s">
        <v>197</v>
      </c>
      <c r="HH310" s="412" t="s">
        <v>197</v>
      </c>
      <c r="HI310" s="412" t="s">
        <v>197</v>
      </c>
      <c r="HJ310" s="412" t="s">
        <v>197</v>
      </c>
      <c r="HK310" s="412" t="s">
        <v>197</v>
      </c>
      <c r="HL310" s="412" t="s">
        <v>197</v>
      </c>
      <c r="HM310" s="412" t="s">
        <v>197</v>
      </c>
      <c r="HN310" s="412" t="s">
        <v>197</v>
      </c>
      <c r="HO310" s="412" t="s">
        <v>197</v>
      </c>
      <c r="HP310" s="412" t="s">
        <v>197</v>
      </c>
      <c r="HQ310" s="412" t="s">
        <v>197</v>
      </c>
      <c r="HR310" s="412" t="s">
        <v>197</v>
      </c>
      <c r="HS310" s="412" t="s">
        <v>197</v>
      </c>
      <c r="HT310" s="412" t="s">
        <v>197</v>
      </c>
      <c r="HU310" s="411">
        <v>130.30000000000001</v>
      </c>
      <c r="HV310" s="411">
        <v>95.9</v>
      </c>
      <c r="HW310" s="411">
        <v>98</v>
      </c>
      <c r="HX310" s="412" t="s">
        <v>197</v>
      </c>
      <c r="HY310" s="412" t="s">
        <v>197</v>
      </c>
      <c r="HZ310" s="412" t="s">
        <v>197</v>
      </c>
      <c r="IA310" s="412" t="s">
        <v>197</v>
      </c>
      <c r="IB310" s="412" t="s">
        <v>197</v>
      </c>
      <c r="IC310" s="412" t="s">
        <v>197</v>
      </c>
      <c r="ID310" s="411">
        <v>256.39999999999998</v>
      </c>
      <c r="IE310" s="412" t="s">
        <v>197</v>
      </c>
      <c r="IF310" s="412" t="s">
        <v>197</v>
      </c>
      <c r="IG310" s="412" t="s">
        <v>197</v>
      </c>
      <c r="IH310" s="411">
        <v>11.5</v>
      </c>
      <c r="II310" s="412" t="s">
        <v>197</v>
      </c>
      <c r="IJ310" s="412" t="s">
        <v>197</v>
      </c>
      <c r="IK310" s="412" t="s">
        <v>197</v>
      </c>
      <c r="IL310" s="412" t="s">
        <v>197</v>
      </c>
      <c r="IM310" s="412" t="s">
        <v>197</v>
      </c>
      <c r="IN310" s="412" t="s">
        <v>197</v>
      </c>
      <c r="IO310" s="412" t="s">
        <v>197</v>
      </c>
      <c r="IP310" s="412" t="s">
        <v>197</v>
      </c>
      <c r="IQ310" s="412" t="s">
        <v>197</v>
      </c>
      <c r="IR310" s="411">
        <v>194</v>
      </c>
      <c r="IS310" s="411">
        <v>91.1</v>
      </c>
      <c r="IT310" s="411">
        <v>129.5</v>
      </c>
      <c r="IU310" s="412" t="s">
        <v>197</v>
      </c>
      <c r="IV310" s="412" t="s">
        <v>197</v>
      </c>
      <c r="IW310" s="412" t="s">
        <v>197</v>
      </c>
      <c r="IX310" s="412" t="s">
        <v>197</v>
      </c>
      <c r="IY310" s="412" t="s">
        <v>197</v>
      </c>
      <c r="IZ310" s="412" t="s">
        <v>197</v>
      </c>
      <c r="JA310" s="412" t="s">
        <v>197</v>
      </c>
      <c r="JB310" s="412" t="s">
        <v>197</v>
      </c>
      <c r="JC310" s="411">
        <v>144.69999999999999</v>
      </c>
      <c r="JD310" s="411">
        <v>59.7</v>
      </c>
      <c r="JE310" s="411">
        <v>79.5</v>
      </c>
      <c r="JF310" s="49" t="s">
        <v>87</v>
      </c>
      <c r="JG310" s="49" t="s">
        <v>87</v>
      </c>
      <c r="JH310" s="49" t="s">
        <v>87</v>
      </c>
      <c r="JI310" s="49">
        <v>107</v>
      </c>
      <c r="JJ310" s="49">
        <v>78.8</v>
      </c>
      <c r="JK310" s="49">
        <v>53.5</v>
      </c>
      <c r="JL310" s="49">
        <v>58.4</v>
      </c>
      <c r="JM310" s="49">
        <v>38.1</v>
      </c>
      <c r="JN310" s="49">
        <v>28.2</v>
      </c>
      <c r="JO310" s="49" t="s">
        <v>87</v>
      </c>
    </row>
    <row r="311" spans="1:275">
      <c r="A311" s="45"/>
      <c r="B311" s="46" t="s">
        <v>2027</v>
      </c>
      <c r="C311" s="300" t="s">
        <v>1509</v>
      </c>
      <c r="D311" s="46" t="s">
        <v>141</v>
      </c>
      <c r="E311" s="300" t="s">
        <v>40</v>
      </c>
      <c r="F311" s="47" t="s">
        <v>197</v>
      </c>
      <c r="G311" s="47" t="s">
        <v>197</v>
      </c>
      <c r="H311" s="411">
        <v>114.7</v>
      </c>
      <c r="I311" s="411">
        <v>143.4</v>
      </c>
      <c r="J311" s="411">
        <v>195.1</v>
      </c>
      <c r="K311" s="412" t="s">
        <v>197</v>
      </c>
      <c r="L311" s="412" t="s">
        <v>197</v>
      </c>
      <c r="M311" s="412" t="s">
        <v>197</v>
      </c>
      <c r="N311" s="412" t="s">
        <v>197</v>
      </c>
      <c r="O311" s="412" t="s">
        <v>197</v>
      </c>
      <c r="P311" s="412" t="s">
        <v>197</v>
      </c>
      <c r="Q311" s="412" t="s">
        <v>197</v>
      </c>
      <c r="R311" s="412" t="s">
        <v>197</v>
      </c>
      <c r="S311" s="412" t="s">
        <v>197</v>
      </c>
      <c r="T311" s="412" t="s">
        <v>197</v>
      </c>
      <c r="U311" s="412" t="s">
        <v>197</v>
      </c>
      <c r="V311" s="412" t="s">
        <v>197</v>
      </c>
      <c r="W311" s="412" t="s">
        <v>197</v>
      </c>
      <c r="X311" s="412" t="s">
        <v>197</v>
      </c>
      <c r="Y311" s="412" t="s">
        <v>197</v>
      </c>
      <c r="Z311" s="412" t="s">
        <v>197</v>
      </c>
      <c r="AA311" s="412" t="s">
        <v>197</v>
      </c>
      <c r="AB311" s="412" t="s">
        <v>197</v>
      </c>
      <c r="AC311" s="412" t="s">
        <v>197</v>
      </c>
      <c r="AD311" s="412" t="s">
        <v>197</v>
      </c>
      <c r="AE311" s="412" t="s">
        <v>197</v>
      </c>
      <c r="AF311" s="412" t="s">
        <v>197</v>
      </c>
      <c r="AG311" s="412" t="s">
        <v>197</v>
      </c>
      <c r="AH311" s="412" t="s">
        <v>197</v>
      </c>
      <c r="AI311" s="412" t="s">
        <v>197</v>
      </c>
      <c r="AJ311" s="412" t="s">
        <v>197</v>
      </c>
      <c r="AK311" s="412" t="s">
        <v>197</v>
      </c>
      <c r="AL311" s="412" t="s">
        <v>197</v>
      </c>
      <c r="AM311" s="412" t="s">
        <v>197</v>
      </c>
      <c r="AN311" s="412" t="s">
        <v>197</v>
      </c>
      <c r="AO311" s="412" t="s">
        <v>197</v>
      </c>
      <c r="AP311" s="412" t="s">
        <v>197</v>
      </c>
      <c r="AQ311" s="412" t="s">
        <v>197</v>
      </c>
      <c r="AR311" s="412" t="s">
        <v>197</v>
      </c>
      <c r="AS311" s="412" t="s">
        <v>197</v>
      </c>
      <c r="AT311" s="412" t="s">
        <v>197</v>
      </c>
      <c r="AU311" s="412" t="s">
        <v>197</v>
      </c>
      <c r="AV311" s="412" t="s">
        <v>197</v>
      </c>
      <c r="AW311" s="412" t="s">
        <v>197</v>
      </c>
      <c r="AX311" s="412" t="s">
        <v>197</v>
      </c>
      <c r="AY311" s="412" t="s">
        <v>197</v>
      </c>
      <c r="AZ311" s="411">
        <v>108.2</v>
      </c>
      <c r="BA311" s="411">
        <v>148.80000000000001</v>
      </c>
      <c r="BB311" s="411">
        <v>146.9</v>
      </c>
      <c r="BC311" s="411">
        <v>28.5</v>
      </c>
      <c r="BD311" s="411">
        <v>35.200000000000003</v>
      </c>
      <c r="BE311" s="411">
        <v>33.6</v>
      </c>
      <c r="BF311" s="411">
        <v>43.6</v>
      </c>
      <c r="BG311" s="411">
        <v>57.3</v>
      </c>
      <c r="BH311" s="411">
        <v>56.2</v>
      </c>
      <c r="BI311" s="412" t="s">
        <v>197</v>
      </c>
      <c r="BJ311" s="412" t="s">
        <v>197</v>
      </c>
      <c r="BK311" s="412" t="s">
        <v>197</v>
      </c>
      <c r="BL311" s="412" t="s">
        <v>197</v>
      </c>
      <c r="BM311" s="412" t="s">
        <v>197</v>
      </c>
      <c r="BN311" s="412" t="s">
        <v>197</v>
      </c>
      <c r="BO311" s="412" t="s">
        <v>197</v>
      </c>
      <c r="BP311" s="412" t="s">
        <v>197</v>
      </c>
      <c r="BQ311" s="412" t="s">
        <v>197</v>
      </c>
      <c r="BR311" s="412" t="s">
        <v>197</v>
      </c>
      <c r="BS311" s="412" t="s">
        <v>197</v>
      </c>
      <c r="BT311" s="412" t="s">
        <v>197</v>
      </c>
      <c r="BU311" s="412" t="s">
        <v>197</v>
      </c>
      <c r="BV311" s="412" t="s">
        <v>197</v>
      </c>
      <c r="BW311" s="412" t="s">
        <v>197</v>
      </c>
      <c r="BX311" s="412" t="s">
        <v>197</v>
      </c>
      <c r="BY311" s="412" t="s">
        <v>197</v>
      </c>
      <c r="BZ311" s="412" t="s">
        <v>197</v>
      </c>
      <c r="CA311" s="412" t="s">
        <v>197</v>
      </c>
      <c r="CB311" s="412" t="s">
        <v>197</v>
      </c>
      <c r="CC311" s="412" t="s">
        <v>197</v>
      </c>
      <c r="CD311" s="412" t="s">
        <v>197</v>
      </c>
      <c r="CE311" s="412" t="s">
        <v>197</v>
      </c>
      <c r="CF311" s="412" t="s">
        <v>197</v>
      </c>
      <c r="CG311" s="412" t="s">
        <v>197</v>
      </c>
      <c r="CH311" s="412" t="s">
        <v>197</v>
      </c>
      <c r="CI311" s="412" t="s">
        <v>197</v>
      </c>
      <c r="CJ311" s="412" t="s">
        <v>197</v>
      </c>
      <c r="CK311" s="412" t="s">
        <v>197</v>
      </c>
      <c r="CL311" s="412" t="s">
        <v>197</v>
      </c>
      <c r="CM311" s="412" t="s">
        <v>197</v>
      </c>
      <c r="CN311" s="412" t="s">
        <v>197</v>
      </c>
      <c r="CO311" s="412" t="s">
        <v>197</v>
      </c>
      <c r="CP311" s="412" t="s">
        <v>197</v>
      </c>
      <c r="CQ311" s="412" t="s">
        <v>197</v>
      </c>
      <c r="CR311" s="412" t="s">
        <v>197</v>
      </c>
      <c r="CS311" s="412" t="s">
        <v>197</v>
      </c>
      <c r="CT311" s="412" t="s">
        <v>197</v>
      </c>
      <c r="CU311" s="412" t="s">
        <v>197</v>
      </c>
      <c r="CV311" s="412" t="s">
        <v>197</v>
      </c>
      <c r="CW311" s="412" t="s">
        <v>197</v>
      </c>
      <c r="CX311" s="412" t="s">
        <v>197</v>
      </c>
      <c r="CY311" s="412" t="s">
        <v>197</v>
      </c>
      <c r="CZ311" s="412" t="s">
        <v>197</v>
      </c>
      <c r="DA311" s="412" t="s">
        <v>197</v>
      </c>
      <c r="DB311" s="412" t="s">
        <v>197</v>
      </c>
      <c r="DC311" s="412" t="s">
        <v>197</v>
      </c>
      <c r="DD311" s="412" t="s">
        <v>197</v>
      </c>
      <c r="DE311" s="412" t="s">
        <v>197</v>
      </c>
      <c r="DF311" s="412" t="s">
        <v>197</v>
      </c>
      <c r="DG311" s="412" t="s">
        <v>197</v>
      </c>
      <c r="DH311" s="412" t="s">
        <v>197</v>
      </c>
      <c r="DI311" s="412" t="s">
        <v>197</v>
      </c>
      <c r="DJ311" s="412" t="s">
        <v>197</v>
      </c>
      <c r="DK311" s="412" t="s">
        <v>197</v>
      </c>
      <c r="DL311" s="412" t="s">
        <v>197</v>
      </c>
      <c r="DM311" s="412" t="s">
        <v>197</v>
      </c>
      <c r="DN311" s="412" t="s">
        <v>197</v>
      </c>
      <c r="DO311" s="412" t="s">
        <v>197</v>
      </c>
      <c r="DP311" s="412" t="s">
        <v>197</v>
      </c>
      <c r="DQ311" s="412" t="s">
        <v>197</v>
      </c>
      <c r="DR311" s="412" t="s">
        <v>197</v>
      </c>
      <c r="DS311" s="412" t="s">
        <v>197</v>
      </c>
      <c r="DT311" s="412" t="s">
        <v>197</v>
      </c>
      <c r="DU311" s="412" t="s">
        <v>197</v>
      </c>
      <c r="DV311" s="412" t="s">
        <v>197</v>
      </c>
      <c r="DW311" s="412" t="s">
        <v>197</v>
      </c>
      <c r="DX311" s="412" t="s">
        <v>197</v>
      </c>
      <c r="DY311" s="412" t="s">
        <v>197</v>
      </c>
      <c r="DZ311" s="412" t="s">
        <v>197</v>
      </c>
      <c r="EA311" s="412" t="s">
        <v>197</v>
      </c>
      <c r="EB311" s="412" t="s">
        <v>197</v>
      </c>
      <c r="EC311" s="412" t="s">
        <v>197</v>
      </c>
      <c r="ED311" s="412" t="s">
        <v>197</v>
      </c>
      <c r="EE311" s="412" t="s">
        <v>197</v>
      </c>
      <c r="EF311" s="412" t="s">
        <v>197</v>
      </c>
      <c r="EG311" s="412" t="s">
        <v>197</v>
      </c>
      <c r="EH311" s="412" t="s">
        <v>197</v>
      </c>
      <c r="EI311" s="412" t="s">
        <v>197</v>
      </c>
      <c r="EJ311" s="412" t="s">
        <v>197</v>
      </c>
      <c r="EK311" s="412" t="s">
        <v>197</v>
      </c>
      <c r="EL311" s="412" t="s">
        <v>197</v>
      </c>
      <c r="EM311" s="412" t="s">
        <v>197</v>
      </c>
      <c r="EN311" s="412" t="s">
        <v>197</v>
      </c>
      <c r="EO311" s="412" t="s">
        <v>197</v>
      </c>
      <c r="EP311" s="412" t="s">
        <v>197</v>
      </c>
      <c r="EQ311" s="412" t="s">
        <v>197</v>
      </c>
      <c r="ER311" s="412" t="s">
        <v>197</v>
      </c>
      <c r="ES311" s="412" t="s">
        <v>197</v>
      </c>
      <c r="ET311" s="412" t="s">
        <v>197</v>
      </c>
      <c r="EU311" s="412" t="s">
        <v>197</v>
      </c>
      <c r="EV311" s="411">
        <v>80.400000000000006</v>
      </c>
      <c r="EW311" s="411">
        <v>88</v>
      </c>
      <c r="EX311" s="411">
        <v>85.5</v>
      </c>
      <c r="EY311" s="412" t="s">
        <v>197</v>
      </c>
      <c r="EZ311" s="412" t="s">
        <v>197</v>
      </c>
      <c r="FA311" s="412" t="s">
        <v>197</v>
      </c>
      <c r="FB311" s="412" t="s">
        <v>197</v>
      </c>
      <c r="FC311" s="412" t="s">
        <v>197</v>
      </c>
      <c r="FD311" s="412" t="s">
        <v>197</v>
      </c>
      <c r="FE311" s="412" t="s">
        <v>197</v>
      </c>
      <c r="FF311" s="412" t="s">
        <v>197</v>
      </c>
      <c r="FG311" s="412" t="s">
        <v>197</v>
      </c>
      <c r="FH311" s="412" t="s">
        <v>197</v>
      </c>
      <c r="FI311" s="412" t="s">
        <v>197</v>
      </c>
      <c r="FJ311" s="412" t="s">
        <v>197</v>
      </c>
      <c r="FK311" s="412" t="s">
        <v>197</v>
      </c>
      <c r="FL311" s="412" t="s">
        <v>197</v>
      </c>
      <c r="FM311" s="411">
        <v>23.9</v>
      </c>
      <c r="FN311" s="411">
        <v>52.2</v>
      </c>
      <c r="FO311" s="411">
        <v>35.700000000000003</v>
      </c>
      <c r="FP311" s="412" t="s">
        <v>197</v>
      </c>
      <c r="FQ311" s="412" t="s">
        <v>197</v>
      </c>
      <c r="FR311" s="412" t="s">
        <v>197</v>
      </c>
      <c r="FS311" s="411">
        <v>23.4</v>
      </c>
      <c r="FT311" s="411">
        <v>64.3</v>
      </c>
      <c r="FU311" s="411">
        <v>38.9</v>
      </c>
      <c r="FV311" s="412" t="s">
        <v>197</v>
      </c>
      <c r="FW311" s="412" t="s">
        <v>197</v>
      </c>
      <c r="FX311" s="412" t="s">
        <v>197</v>
      </c>
      <c r="FY311" s="412" t="s">
        <v>197</v>
      </c>
      <c r="FZ311" s="412" t="s">
        <v>197</v>
      </c>
      <c r="GA311" s="411">
        <v>74</v>
      </c>
      <c r="GB311" s="411">
        <v>112</v>
      </c>
      <c r="GC311" s="411">
        <v>104.6</v>
      </c>
      <c r="GD311" s="412" t="s">
        <v>197</v>
      </c>
      <c r="GE311" s="412" t="s">
        <v>197</v>
      </c>
      <c r="GF311" s="412" t="s">
        <v>197</v>
      </c>
      <c r="GG311" s="412" t="s">
        <v>197</v>
      </c>
      <c r="GH311" s="412" t="s">
        <v>197</v>
      </c>
      <c r="GI311" s="412" t="s">
        <v>197</v>
      </c>
      <c r="GJ311" s="412" t="s">
        <v>197</v>
      </c>
      <c r="GK311" s="412" t="s">
        <v>197</v>
      </c>
      <c r="GL311" s="412" t="s">
        <v>197</v>
      </c>
      <c r="GM311" s="412" t="s">
        <v>197</v>
      </c>
      <c r="GN311" s="412" t="s">
        <v>197</v>
      </c>
      <c r="GO311" s="412" t="s">
        <v>197</v>
      </c>
      <c r="GP311" s="412" t="s">
        <v>197</v>
      </c>
      <c r="GQ311" s="412" t="s">
        <v>197</v>
      </c>
      <c r="GR311" s="412" t="s">
        <v>197</v>
      </c>
      <c r="GS311" s="412" t="s">
        <v>197</v>
      </c>
      <c r="GT311" s="412" t="s">
        <v>197</v>
      </c>
      <c r="GU311" s="412" t="s">
        <v>197</v>
      </c>
      <c r="GV311" s="412" t="s">
        <v>197</v>
      </c>
      <c r="GW311" s="412" t="s">
        <v>197</v>
      </c>
      <c r="GX311" s="412" t="s">
        <v>197</v>
      </c>
      <c r="GY311" s="412" t="s">
        <v>197</v>
      </c>
      <c r="GZ311" s="412" t="s">
        <v>197</v>
      </c>
      <c r="HA311" s="412" t="s">
        <v>197</v>
      </c>
      <c r="HB311" s="412" t="s">
        <v>197</v>
      </c>
      <c r="HC311" s="412" t="s">
        <v>197</v>
      </c>
      <c r="HD311" s="412" t="s">
        <v>197</v>
      </c>
      <c r="HE311" s="412" t="s">
        <v>197</v>
      </c>
      <c r="HF311" s="412" t="s">
        <v>197</v>
      </c>
      <c r="HG311" s="412" t="s">
        <v>197</v>
      </c>
      <c r="HH311" s="412" t="s">
        <v>197</v>
      </c>
      <c r="HI311" s="412" t="s">
        <v>197</v>
      </c>
      <c r="HJ311" s="412" t="s">
        <v>197</v>
      </c>
      <c r="HK311" s="412" t="s">
        <v>197</v>
      </c>
      <c r="HL311" s="412" t="s">
        <v>197</v>
      </c>
      <c r="HM311" s="412" t="s">
        <v>197</v>
      </c>
      <c r="HN311" s="412" t="s">
        <v>197</v>
      </c>
      <c r="HO311" s="412" t="s">
        <v>197</v>
      </c>
      <c r="HP311" s="412" t="s">
        <v>197</v>
      </c>
      <c r="HQ311" s="412" t="s">
        <v>197</v>
      </c>
      <c r="HR311" s="412" t="s">
        <v>197</v>
      </c>
      <c r="HS311" s="412" t="s">
        <v>197</v>
      </c>
      <c r="HT311" s="412" t="s">
        <v>197</v>
      </c>
      <c r="HU311" s="411">
        <v>176</v>
      </c>
      <c r="HV311" s="411">
        <v>94.2</v>
      </c>
      <c r="HW311" s="411">
        <v>99.6</v>
      </c>
      <c r="HX311" s="412" t="s">
        <v>197</v>
      </c>
      <c r="HY311" s="412" t="s">
        <v>197</v>
      </c>
      <c r="HZ311" s="412" t="s">
        <v>197</v>
      </c>
      <c r="IA311" s="412" t="s">
        <v>197</v>
      </c>
      <c r="IB311" s="412" t="s">
        <v>197</v>
      </c>
      <c r="IC311" s="412" t="s">
        <v>197</v>
      </c>
      <c r="ID311" s="411">
        <v>212.8</v>
      </c>
      <c r="IE311" s="412" t="s">
        <v>197</v>
      </c>
      <c r="IF311" s="412" t="s">
        <v>197</v>
      </c>
      <c r="IG311" s="412" t="s">
        <v>197</v>
      </c>
      <c r="IH311" s="411">
        <v>16.100000000000001</v>
      </c>
      <c r="II311" s="412" t="s">
        <v>197</v>
      </c>
      <c r="IJ311" s="412" t="s">
        <v>197</v>
      </c>
      <c r="IK311" s="412" t="s">
        <v>197</v>
      </c>
      <c r="IL311" s="412" t="s">
        <v>197</v>
      </c>
      <c r="IM311" s="412" t="s">
        <v>197</v>
      </c>
      <c r="IN311" s="412" t="s">
        <v>197</v>
      </c>
      <c r="IO311" s="412" t="s">
        <v>197</v>
      </c>
      <c r="IP311" s="412" t="s">
        <v>197</v>
      </c>
      <c r="IQ311" s="412" t="s">
        <v>197</v>
      </c>
      <c r="IR311" s="411">
        <v>25.3</v>
      </c>
      <c r="IS311" s="411">
        <v>45.9</v>
      </c>
      <c r="IT311" s="411">
        <v>38.1</v>
      </c>
      <c r="IU311" s="412" t="s">
        <v>197</v>
      </c>
      <c r="IV311" s="412" t="s">
        <v>197</v>
      </c>
      <c r="IW311" s="412" t="s">
        <v>197</v>
      </c>
      <c r="IX311" s="412" t="s">
        <v>197</v>
      </c>
      <c r="IY311" s="412" t="s">
        <v>197</v>
      </c>
      <c r="IZ311" s="412" t="s">
        <v>197</v>
      </c>
      <c r="JA311" s="412" t="s">
        <v>197</v>
      </c>
      <c r="JB311" s="412" t="s">
        <v>197</v>
      </c>
      <c r="JC311" s="412" t="s">
        <v>197</v>
      </c>
      <c r="JD311" s="412" t="s">
        <v>197</v>
      </c>
      <c r="JE311" s="412" t="s">
        <v>197</v>
      </c>
      <c r="JF311" s="49" t="s">
        <v>87</v>
      </c>
      <c r="JG311" s="49" t="s">
        <v>87</v>
      </c>
      <c r="JH311" s="49" t="s">
        <v>87</v>
      </c>
      <c r="JI311" s="49">
        <v>37.6</v>
      </c>
      <c r="JJ311" s="49">
        <v>25.8</v>
      </c>
      <c r="JK311" s="49">
        <v>29.6</v>
      </c>
      <c r="JL311" s="49">
        <v>68.8</v>
      </c>
      <c r="JM311" s="49">
        <v>32.299999999999997</v>
      </c>
      <c r="JN311" s="49">
        <v>24.9</v>
      </c>
      <c r="JO311" s="49" t="s">
        <v>87</v>
      </c>
    </row>
    <row r="312" spans="1:275">
      <c r="A312" s="45"/>
      <c r="B312" s="46" t="s">
        <v>2028</v>
      </c>
      <c r="C312" s="300" t="s">
        <v>1510</v>
      </c>
      <c r="D312" s="46" t="s">
        <v>141</v>
      </c>
      <c r="E312" s="300" t="s">
        <v>40</v>
      </c>
      <c r="F312" s="47" t="s">
        <v>197</v>
      </c>
      <c r="G312" s="47" t="s">
        <v>197</v>
      </c>
      <c r="H312" s="411">
        <v>90.2</v>
      </c>
      <c r="I312" s="411">
        <v>93.9</v>
      </c>
      <c r="J312" s="411">
        <v>97.1</v>
      </c>
      <c r="K312" s="412" t="s">
        <v>197</v>
      </c>
      <c r="L312" s="412" t="s">
        <v>197</v>
      </c>
      <c r="M312" s="412" t="s">
        <v>197</v>
      </c>
      <c r="N312" s="412" t="s">
        <v>197</v>
      </c>
      <c r="O312" s="412" t="s">
        <v>197</v>
      </c>
      <c r="P312" s="412" t="s">
        <v>197</v>
      </c>
      <c r="Q312" s="412" t="s">
        <v>197</v>
      </c>
      <c r="R312" s="412" t="s">
        <v>197</v>
      </c>
      <c r="S312" s="412" t="s">
        <v>197</v>
      </c>
      <c r="T312" s="412" t="s">
        <v>197</v>
      </c>
      <c r="U312" s="412" t="s">
        <v>197</v>
      </c>
      <c r="V312" s="412" t="s">
        <v>197</v>
      </c>
      <c r="W312" s="412" t="s">
        <v>197</v>
      </c>
      <c r="X312" s="412" t="s">
        <v>197</v>
      </c>
      <c r="Y312" s="412" t="s">
        <v>197</v>
      </c>
      <c r="Z312" s="412" t="s">
        <v>197</v>
      </c>
      <c r="AA312" s="412" t="s">
        <v>197</v>
      </c>
      <c r="AB312" s="412" t="s">
        <v>197</v>
      </c>
      <c r="AC312" s="412" t="s">
        <v>197</v>
      </c>
      <c r="AD312" s="412" t="s">
        <v>197</v>
      </c>
      <c r="AE312" s="412" t="s">
        <v>197</v>
      </c>
      <c r="AF312" s="412" t="s">
        <v>197</v>
      </c>
      <c r="AG312" s="412" t="s">
        <v>197</v>
      </c>
      <c r="AH312" s="412" t="s">
        <v>197</v>
      </c>
      <c r="AI312" s="412" t="s">
        <v>197</v>
      </c>
      <c r="AJ312" s="412" t="s">
        <v>197</v>
      </c>
      <c r="AK312" s="412" t="s">
        <v>197</v>
      </c>
      <c r="AL312" s="412" t="s">
        <v>197</v>
      </c>
      <c r="AM312" s="412" t="s">
        <v>197</v>
      </c>
      <c r="AN312" s="412" t="s">
        <v>197</v>
      </c>
      <c r="AO312" s="412" t="s">
        <v>197</v>
      </c>
      <c r="AP312" s="412" t="s">
        <v>197</v>
      </c>
      <c r="AQ312" s="412" t="s">
        <v>197</v>
      </c>
      <c r="AR312" s="412" t="s">
        <v>197</v>
      </c>
      <c r="AS312" s="412" t="s">
        <v>197</v>
      </c>
      <c r="AT312" s="412" t="s">
        <v>197</v>
      </c>
      <c r="AU312" s="412" t="s">
        <v>197</v>
      </c>
      <c r="AV312" s="412" t="s">
        <v>197</v>
      </c>
      <c r="AW312" s="412" t="s">
        <v>197</v>
      </c>
      <c r="AX312" s="412" t="s">
        <v>197</v>
      </c>
      <c r="AY312" s="412" t="s">
        <v>197</v>
      </c>
      <c r="AZ312" s="411">
        <v>166.2</v>
      </c>
      <c r="BA312" s="411">
        <v>96.2</v>
      </c>
      <c r="BB312" s="411">
        <v>99.4</v>
      </c>
      <c r="BC312" s="411">
        <v>38.5</v>
      </c>
      <c r="BD312" s="411">
        <v>55</v>
      </c>
      <c r="BE312" s="411">
        <v>51</v>
      </c>
      <c r="BF312" s="411">
        <v>29.9</v>
      </c>
      <c r="BG312" s="411">
        <v>67.599999999999994</v>
      </c>
      <c r="BH312" s="411">
        <v>64.7</v>
      </c>
      <c r="BI312" s="412" t="s">
        <v>197</v>
      </c>
      <c r="BJ312" s="412" t="s">
        <v>197</v>
      </c>
      <c r="BK312" s="412" t="s">
        <v>197</v>
      </c>
      <c r="BL312" s="412" t="s">
        <v>197</v>
      </c>
      <c r="BM312" s="412" t="s">
        <v>197</v>
      </c>
      <c r="BN312" s="412" t="s">
        <v>197</v>
      </c>
      <c r="BO312" s="412" t="s">
        <v>197</v>
      </c>
      <c r="BP312" s="412" t="s">
        <v>197</v>
      </c>
      <c r="BQ312" s="412" t="s">
        <v>197</v>
      </c>
      <c r="BR312" s="412" t="s">
        <v>197</v>
      </c>
      <c r="BS312" s="412" t="s">
        <v>197</v>
      </c>
      <c r="BT312" s="412" t="s">
        <v>197</v>
      </c>
      <c r="BU312" s="412" t="s">
        <v>197</v>
      </c>
      <c r="BV312" s="412" t="s">
        <v>197</v>
      </c>
      <c r="BW312" s="412" t="s">
        <v>197</v>
      </c>
      <c r="BX312" s="412" t="s">
        <v>197</v>
      </c>
      <c r="BY312" s="412" t="s">
        <v>197</v>
      </c>
      <c r="BZ312" s="412" t="s">
        <v>197</v>
      </c>
      <c r="CA312" s="412" t="s">
        <v>197</v>
      </c>
      <c r="CB312" s="412" t="s">
        <v>197</v>
      </c>
      <c r="CC312" s="412" t="s">
        <v>197</v>
      </c>
      <c r="CD312" s="412" t="s">
        <v>197</v>
      </c>
      <c r="CE312" s="412" t="s">
        <v>197</v>
      </c>
      <c r="CF312" s="412" t="s">
        <v>197</v>
      </c>
      <c r="CG312" s="412" t="s">
        <v>197</v>
      </c>
      <c r="CH312" s="412" t="s">
        <v>197</v>
      </c>
      <c r="CI312" s="412" t="s">
        <v>197</v>
      </c>
      <c r="CJ312" s="412" t="s">
        <v>197</v>
      </c>
      <c r="CK312" s="412" t="s">
        <v>197</v>
      </c>
      <c r="CL312" s="412" t="s">
        <v>197</v>
      </c>
      <c r="CM312" s="412" t="s">
        <v>197</v>
      </c>
      <c r="CN312" s="412" t="s">
        <v>197</v>
      </c>
      <c r="CO312" s="412" t="s">
        <v>197</v>
      </c>
      <c r="CP312" s="412" t="s">
        <v>197</v>
      </c>
      <c r="CQ312" s="412" t="s">
        <v>197</v>
      </c>
      <c r="CR312" s="412" t="s">
        <v>197</v>
      </c>
      <c r="CS312" s="412" t="s">
        <v>197</v>
      </c>
      <c r="CT312" s="412" t="s">
        <v>197</v>
      </c>
      <c r="CU312" s="412" t="s">
        <v>197</v>
      </c>
      <c r="CV312" s="412" t="s">
        <v>197</v>
      </c>
      <c r="CW312" s="412" t="s">
        <v>197</v>
      </c>
      <c r="CX312" s="412" t="s">
        <v>197</v>
      </c>
      <c r="CY312" s="412" t="s">
        <v>197</v>
      </c>
      <c r="CZ312" s="412" t="s">
        <v>197</v>
      </c>
      <c r="DA312" s="412" t="s">
        <v>197</v>
      </c>
      <c r="DB312" s="412" t="s">
        <v>197</v>
      </c>
      <c r="DC312" s="412" t="s">
        <v>197</v>
      </c>
      <c r="DD312" s="412" t="s">
        <v>197</v>
      </c>
      <c r="DE312" s="412" t="s">
        <v>197</v>
      </c>
      <c r="DF312" s="412" t="s">
        <v>197</v>
      </c>
      <c r="DG312" s="412" t="s">
        <v>197</v>
      </c>
      <c r="DH312" s="412" t="s">
        <v>197</v>
      </c>
      <c r="DI312" s="412" t="s">
        <v>197</v>
      </c>
      <c r="DJ312" s="412" t="s">
        <v>197</v>
      </c>
      <c r="DK312" s="412" t="s">
        <v>197</v>
      </c>
      <c r="DL312" s="412" t="s">
        <v>197</v>
      </c>
      <c r="DM312" s="412" t="s">
        <v>197</v>
      </c>
      <c r="DN312" s="412" t="s">
        <v>197</v>
      </c>
      <c r="DO312" s="412" t="s">
        <v>197</v>
      </c>
      <c r="DP312" s="412" t="s">
        <v>197</v>
      </c>
      <c r="DQ312" s="412" t="s">
        <v>197</v>
      </c>
      <c r="DR312" s="412" t="s">
        <v>197</v>
      </c>
      <c r="DS312" s="412" t="s">
        <v>197</v>
      </c>
      <c r="DT312" s="412" t="s">
        <v>197</v>
      </c>
      <c r="DU312" s="412" t="s">
        <v>197</v>
      </c>
      <c r="DV312" s="412" t="s">
        <v>197</v>
      </c>
      <c r="DW312" s="412" t="s">
        <v>197</v>
      </c>
      <c r="DX312" s="412" t="s">
        <v>197</v>
      </c>
      <c r="DY312" s="412" t="s">
        <v>197</v>
      </c>
      <c r="DZ312" s="412" t="s">
        <v>197</v>
      </c>
      <c r="EA312" s="412" t="s">
        <v>197</v>
      </c>
      <c r="EB312" s="412" t="s">
        <v>197</v>
      </c>
      <c r="EC312" s="412" t="s">
        <v>197</v>
      </c>
      <c r="ED312" s="412" t="s">
        <v>197</v>
      </c>
      <c r="EE312" s="412" t="s">
        <v>197</v>
      </c>
      <c r="EF312" s="412" t="s">
        <v>197</v>
      </c>
      <c r="EG312" s="412" t="s">
        <v>197</v>
      </c>
      <c r="EH312" s="412" t="s">
        <v>197</v>
      </c>
      <c r="EI312" s="412" t="s">
        <v>197</v>
      </c>
      <c r="EJ312" s="412" t="s">
        <v>197</v>
      </c>
      <c r="EK312" s="412" t="s">
        <v>197</v>
      </c>
      <c r="EL312" s="412" t="s">
        <v>197</v>
      </c>
      <c r="EM312" s="412" t="s">
        <v>197</v>
      </c>
      <c r="EN312" s="412" t="s">
        <v>197</v>
      </c>
      <c r="EO312" s="412" t="s">
        <v>197</v>
      </c>
      <c r="EP312" s="412" t="s">
        <v>197</v>
      </c>
      <c r="EQ312" s="412" t="s">
        <v>197</v>
      </c>
      <c r="ER312" s="412" t="s">
        <v>197</v>
      </c>
      <c r="ES312" s="412" t="s">
        <v>197</v>
      </c>
      <c r="ET312" s="411">
        <v>60.3</v>
      </c>
      <c r="EU312" s="412" t="s">
        <v>197</v>
      </c>
      <c r="EV312" s="411">
        <v>65.5</v>
      </c>
      <c r="EW312" s="411">
        <v>62.3</v>
      </c>
      <c r="EX312" s="411">
        <v>63.3</v>
      </c>
      <c r="EY312" s="412" t="s">
        <v>197</v>
      </c>
      <c r="EZ312" s="411">
        <v>16.399999999999999</v>
      </c>
      <c r="FA312" s="411">
        <v>87</v>
      </c>
      <c r="FB312" s="411">
        <v>59.4</v>
      </c>
      <c r="FC312" s="412" t="s">
        <v>197</v>
      </c>
      <c r="FD312" s="411">
        <v>18.100000000000001</v>
      </c>
      <c r="FE312" s="411">
        <v>73.7</v>
      </c>
      <c r="FF312" s="411">
        <v>50</v>
      </c>
      <c r="FG312" s="412" t="s">
        <v>197</v>
      </c>
      <c r="FH312" s="412" t="s">
        <v>197</v>
      </c>
      <c r="FI312" s="412" t="s">
        <v>197</v>
      </c>
      <c r="FJ312" s="412" t="s">
        <v>197</v>
      </c>
      <c r="FK312" s="412" t="s">
        <v>197</v>
      </c>
      <c r="FL312" s="412" t="s">
        <v>197</v>
      </c>
      <c r="FM312" s="411">
        <v>54.8</v>
      </c>
      <c r="FN312" s="411">
        <v>97</v>
      </c>
      <c r="FO312" s="411">
        <v>72.5</v>
      </c>
      <c r="FP312" s="411">
        <v>18.899999999999999</v>
      </c>
      <c r="FQ312" s="411">
        <v>96.1</v>
      </c>
      <c r="FR312" s="411">
        <v>69.5</v>
      </c>
      <c r="FS312" s="411">
        <v>8.8000000000000007</v>
      </c>
      <c r="FT312" s="411">
        <v>21.8</v>
      </c>
      <c r="FU312" s="411">
        <v>13.7</v>
      </c>
      <c r="FV312" s="412" t="s">
        <v>197</v>
      </c>
      <c r="FW312" s="412" t="s">
        <v>197</v>
      </c>
      <c r="FX312" s="411">
        <v>69.900000000000006</v>
      </c>
      <c r="FY312" s="411">
        <v>94.5</v>
      </c>
      <c r="FZ312" s="411">
        <v>94.3</v>
      </c>
      <c r="GA312" s="411">
        <v>62.4</v>
      </c>
      <c r="GB312" s="411">
        <v>67.099999999999994</v>
      </c>
      <c r="GC312" s="411">
        <v>66.2</v>
      </c>
      <c r="GD312" s="412" t="s">
        <v>197</v>
      </c>
      <c r="GE312" s="412" t="s">
        <v>197</v>
      </c>
      <c r="GF312" s="412" t="s">
        <v>197</v>
      </c>
      <c r="GG312" s="412" t="s">
        <v>197</v>
      </c>
      <c r="GH312" s="412" t="s">
        <v>197</v>
      </c>
      <c r="GI312" s="412" t="s">
        <v>197</v>
      </c>
      <c r="GJ312" s="412" t="s">
        <v>197</v>
      </c>
      <c r="GK312" s="412" t="s">
        <v>197</v>
      </c>
      <c r="GL312" s="412" t="s">
        <v>197</v>
      </c>
      <c r="GM312" s="412" t="s">
        <v>197</v>
      </c>
      <c r="GN312" s="412" t="s">
        <v>197</v>
      </c>
      <c r="GO312" s="412" t="s">
        <v>197</v>
      </c>
      <c r="GP312" s="412" t="s">
        <v>197</v>
      </c>
      <c r="GQ312" s="412" t="s">
        <v>197</v>
      </c>
      <c r="GR312" s="412" t="s">
        <v>197</v>
      </c>
      <c r="GS312" s="412" t="s">
        <v>197</v>
      </c>
      <c r="GT312" s="412" t="s">
        <v>197</v>
      </c>
      <c r="GU312" s="412" t="s">
        <v>197</v>
      </c>
      <c r="GV312" s="412" t="s">
        <v>197</v>
      </c>
      <c r="GW312" s="412" t="s">
        <v>197</v>
      </c>
      <c r="GX312" s="412" t="s">
        <v>197</v>
      </c>
      <c r="GY312" s="411">
        <v>58.6</v>
      </c>
      <c r="GZ312" s="411">
        <v>35.700000000000003</v>
      </c>
      <c r="HA312" s="411">
        <v>47.1</v>
      </c>
      <c r="HB312" s="411">
        <v>61.1</v>
      </c>
      <c r="HC312" s="411">
        <v>78.400000000000006</v>
      </c>
      <c r="HD312" s="411">
        <v>73.099999999999994</v>
      </c>
      <c r="HE312" s="412" t="s">
        <v>197</v>
      </c>
      <c r="HF312" s="412" t="s">
        <v>197</v>
      </c>
      <c r="HG312" s="412" t="s">
        <v>197</v>
      </c>
      <c r="HH312" s="412" t="s">
        <v>197</v>
      </c>
      <c r="HI312" s="412" t="s">
        <v>197</v>
      </c>
      <c r="HJ312" s="412" t="s">
        <v>197</v>
      </c>
      <c r="HK312" s="412" t="s">
        <v>197</v>
      </c>
      <c r="HL312" s="412" t="s">
        <v>197</v>
      </c>
      <c r="HM312" s="412" t="s">
        <v>197</v>
      </c>
      <c r="HN312" s="412" t="s">
        <v>197</v>
      </c>
      <c r="HO312" s="412" t="s">
        <v>197</v>
      </c>
      <c r="HP312" s="412" t="s">
        <v>197</v>
      </c>
      <c r="HQ312" s="412" t="s">
        <v>197</v>
      </c>
      <c r="HR312" s="412" t="s">
        <v>197</v>
      </c>
      <c r="HS312" s="412" t="s">
        <v>197</v>
      </c>
      <c r="HT312" s="412" t="s">
        <v>197</v>
      </c>
      <c r="HU312" s="411">
        <v>93.2</v>
      </c>
      <c r="HV312" s="411">
        <v>83.1</v>
      </c>
      <c r="HW312" s="411">
        <v>83.7</v>
      </c>
      <c r="HX312" s="412" t="s">
        <v>197</v>
      </c>
      <c r="HY312" s="412" t="s">
        <v>197</v>
      </c>
      <c r="HZ312" s="412" t="s">
        <v>197</v>
      </c>
      <c r="IA312" s="412" t="s">
        <v>197</v>
      </c>
      <c r="IB312" s="412" t="s">
        <v>197</v>
      </c>
      <c r="IC312" s="412" t="s">
        <v>197</v>
      </c>
      <c r="ID312" s="411">
        <v>366.9</v>
      </c>
      <c r="IE312" s="412" t="s">
        <v>197</v>
      </c>
      <c r="IF312" s="412" t="s">
        <v>197</v>
      </c>
      <c r="IG312" s="412" t="s">
        <v>197</v>
      </c>
      <c r="IH312" s="411">
        <v>16.8</v>
      </c>
      <c r="II312" s="412" t="s">
        <v>197</v>
      </c>
      <c r="IJ312" s="412" t="s">
        <v>197</v>
      </c>
      <c r="IK312" s="412" t="s">
        <v>197</v>
      </c>
      <c r="IL312" s="412" t="s">
        <v>197</v>
      </c>
      <c r="IM312" s="412" t="s">
        <v>197</v>
      </c>
      <c r="IN312" s="412" t="s">
        <v>197</v>
      </c>
      <c r="IO312" s="412" t="s">
        <v>197</v>
      </c>
      <c r="IP312" s="412" t="s">
        <v>197</v>
      </c>
      <c r="IQ312" s="412" t="s">
        <v>197</v>
      </c>
      <c r="IR312" s="411">
        <v>24.8</v>
      </c>
      <c r="IS312" s="411">
        <v>65.3</v>
      </c>
      <c r="IT312" s="411">
        <v>50</v>
      </c>
      <c r="IU312" s="412" t="s">
        <v>197</v>
      </c>
      <c r="IV312" s="412" t="s">
        <v>197</v>
      </c>
      <c r="IW312" s="412" t="s">
        <v>197</v>
      </c>
      <c r="IX312" s="412" t="s">
        <v>197</v>
      </c>
      <c r="IY312" s="412" t="s">
        <v>197</v>
      </c>
      <c r="IZ312" s="412" t="s">
        <v>197</v>
      </c>
      <c r="JA312" s="412" t="s">
        <v>197</v>
      </c>
      <c r="JB312" s="412" t="s">
        <v>197</v>
      </c>
      <c r="JC312" s="412" t="s">
        <v>197</v>
      </c>
      <c r="JD312" s="412" t="s">
        <v>197</v>
      </c>
      <c r="JE312" s="412" t="s">
        <v>197</v>
      </c>
      <c r="JF312" s="49" t="s">
        <v>87</v>
      </c>
      <c r="JG312" s="49" t="s">
        <v>87</v>
      </c>
      <c r="JH312" s="49" t="s">
        <v>87</v>
      </c>
      <c r="JI312" s="49">
        <v>84</v>
      </c>
      <c r="JJ312" s="49">
        <v>34.299999999999997</v>
      </c>
      <c r="JK312" s="49">
        <v>38</v>
      </c>
      <c r="JL312" s="49">
        <v>34.700000000000003</v>
      </c>
      <c r="JM312" s="49">
        <v>29.4</v>
      </c>
      <c r="JN312" s="49">
        <v>12.8</v>
      </c>
      <c r="JO312" s="49" t="s">
        <v>87</v>
      </c>
    </row>
    <row r="313" spans="1:275">
      <c r="A313" s="45"/>
      <c r="B313" s="46" t="s">
        <v>2029</v>
      </c>
      <c r="C313" s="300" t="s">
        <v>1511</v>
      </c>
      <c r="D313" s="46" t="s">
        <v>141</v>
      </c>
      <c r="E313" s="300" t="s">
        <v>40</v>
      </c>
      <c r="F313" s="47" t="s">
        <v>197</v>
      </c>
      <c r="G313" s="47" t="s">
        <v>197</v>
      </c>
      <c r="H313" s="411">
        <v>86.6</v>
      </c>
      <c r="I313" s="411">
        <v>85.7</v>
      </c>
      <c r="J313" s="411">
        <v>100.2</v>
      </c>
      <c r="K313" s="412" t="s">
        <v>197</v>
      </c>
      <c r="L313" s="411">
        <v>39</v>
      </c>
      <c r="M313" s="412" t="s">
        <v>197</v>
      </c>
      <c r="N313" s="411">
        <v>119.3</v>
      </c>
      <c r="O313" s="412" t="s">
        <v>197</v>
      </c>
      <c r="P313" s="411">
        <v>51.9</v>
      </c>
      <c r="Q313" s="412" t="s">
        <v>197</v>
      </c>
      <c r="R313" s="411">
        <v>26</v>
      </c>
      <c r="S313" s="411">
        <v>47.2</v>
      </c>
      <c r="T313" s="412" t="s">
        <v>197</v>
      </c>
      <c r="U313" s="411">
        <v>352.9</v>
      </c>
      <c r="V313" s="412" t="s">
        <v>197</v>
      </c>
      <c r="W313" s="412" t="s">
        <v>197</v>
      </c>
      <c r="X313" s="412" t="s">
        <v>197</v>
      </c>
      <c r="Y313" s="412" t="s">
        <v>197</v>
      </c>
      <c r="Z313" s="412" t="s">
        <v>197</v>
      </c>
      <c r="AA313" s="412" t="s">
        <v>197</v>
      </c>
      <c r="AB313" s="412" t="s">
        <v>197</v>
      </c>
      <c r="AC313" s="412" t="s">
        <v>197</v>
      </c>
      <c r="AD313" s="412" t="s">
        <v>197</v>
      </c>
      <c r="AE313" s="412" t="s">
        <v>197</v>
      </c>
      <c r="AF313" s="411">
        <v>53.7</v>
      </c>
      <c r="AG313" s="412" t="s">
        <v>197</v>
      </c>
      <c r="AH313" s="411">
        <v>101.2</v>
      </c>
      <c r="AI313" s="412" t="s">
        <v>197</v>
      </c>
      <c r="AJ313" s="412" t="s">
        <v>197</v>
      </c>
      <c r="AK313" s="412" t="s">
        <v>197</v>
      </c>
      <c r="AL313" s="412" t="s">
        <v>197</v>
      </c>
      <c r="AM313" s="412" t="s">
        <v>197</v>
      </c>
      <c r="AN313" s="412" t="s">
        <v>197</v>
      </c>
      <c r="AO313" s="412" t="s">
        <v>197</v>
      </c>
      <c r="AP313" s="412" t="s">
        <v>197</v>
      </c>
      <c r="AQ313" s="412" t="s">
        <v>197</v>
      </c>
      <c r="AR313" s="412" t="s">
        <v>197</v>
      </c>
      <c r="AS313" s="412" t="s">
        <v>197</v>
      </c>
      <c r="AT313" s="412" t="s">
        <v>197</v>
      </c>
      <c r="AU313" s="412" t="s">
        <v>197</v>
      </c>
      <c r="AV313" s="412" t="s">
        <v>197</v>
      </c>
      <c r="AW313" s="412" t="s">
        <v>197</v>
      </c>
      <c r="AX313" s="412" t="s">
        <v>197</v>
      </c>
      <c r="AY313" s="412" t="s">
        <v>197</v>
      </c>
      <c r="AZ313" s="411">
        <v>145.4</v>
      </c>
      <c r="BA313" s="411">
        <v>105.6</v>
      </c>
      <c r="BB313" s="411">
        <v>107.4</v>
      </c>
      <c r="BC313" s="411">
        <v>70.7</v>
      </c>
      <c r="BD313" s="411">
        <v>44.4</v>
      </c>
      <c r="BE313" s="411">
        <v>50.8</v>
      </c>
      <c r="BF313" s="411">
        <v>84</v>
      </c>
      <c r="BG313" s="411">
        <v>54.2</v>
      </c>
      <c r="BH313" s="411">
        <v>56.5</v>
      </c>
      <c r="BI313" s="411">
        <v>38.200000000000003</v>
      </c>
      <c r="BJ313" s="411">
        <v>58.6</v>
      </c>
      <c r="BK313" s="411">
        <v>48.2</v>
      </c>
      <c r="BL313" s="412" t="s">
        <v>197</v>
      </c>
      <c r="BM313" s="412" t="s">
        <v>197</v>
      </c>
      <c r="BN313" s="412" t="s">
        <v>197</v>
      </c>
      <c r="BO313" s="412" t="s">
        <v>197</v>
      </c>
      <c r="BP313" s="412" t="s">
        <v>197</v>
      </c>
      <c r="BQ313" s="412" t="s">
        <v>197</v>
      </c>
      <c r="BR313" s="412" t="s">
        <v>197</v>
      </c>
      <c r="BS313" s="412" t="s">
        <v>197</v>
      </c>
      <c r="BT313" s="412" t="s">
        <v>197</v>
      </c>
      <c r="BU313" s="412" t="s">
        <v>197</v>
      </c>
      <c r="BV313" s="412" t="s">
        <v>197</v>
      </c>
      <c r="BW313" s="412" t="s">
        <v>197</v>
      </c>
      <c r="BX313" s="412" t="s">
        <v>197</v>
      </c>
      <c r="BY313" s="412" t="s">
        <v>197</v>
      </c>
      <c r="BZ313" s="412" t="s">
        <v>197</v>
      </c>
      <c r="CA313" s="412" t="s">
        <v>197</v>
      </c>
      <c r="CB313" s="412" t="s">
        <v>197</v>
      </c>
      <c r="CC313" s="412" t="s">
        <v>197</v>
      </c>
      <c r="CD313" s="412" t="s">
        <v>197</v>
      </c>
      <c r="CE313" s="412" t="s">
        <v>197</v>
      </c>
      <c r="CF313" s="412" t="s">
        <v>197</v>
      </c>
      <c r="CG313" s="412" t="s">
        <v>197</v>
      </c>
      <c r="CH313" s="412" t="s">
        <v>197</v>
      </c>
      <c r="CI313" s="412" t="s">
        <v>197</v>
      </c>
      <c r="CJ313" s="412" t="s">
        <v>197</v>
      </c>
      <c r="CK313" s="412" t="s">
        <v>197</v>
      </c>
      <c r="CL313" s="412" t="s">
        <v>197</v>
      </c>
      <c r="CM313" s="412" t="s">
        <v>197</v>
      </c>
      <c r="CN313" s="412" t="s">
        <v>197</v>
      </c>
      <c r="CO313" s="412" t="s">
        <v>197</v>
      </c>
      <c r="CP313" s="412" t="s">
        <v>197</v>
      </c>
      <c r="CQ313" s="412" t="s">
        <v>197</v>
      </c>
      <c r="CR313" s="412" t="s">
        <v>197</v>
      </c>
      <c r="CS313" s="412" t="s">
        <v>197</v>
      </c>
      <c r="CT313" s="412" t="s">
        <v>197</v>
      </c>
      <c r="CU313" s="412" t="s">
        <v>197</v>
      </c>
      <c r="CV313" s="412" t="s">
        <v>197</v>
      </c>
      <c r="CW313" s="412" t="s">
        <v>197</v>
      </c>
      <c r="CX313" s="412" t="s">
        <v>197</v>
      </c>
      <c r="CY313" s="412" t="s">
        <v>197</v>
      </c>
      <c r="CZ313" s="412" t="s">
        <v>197</v>
      </c>
      <c r="DA313" s="412" t="s">
        <v>197</v>
      </c>
      <c r="DB313" s="412" t="s">
        <v>197</v>
      </c>
      <c r="DC313" s="412" t="s">
        <v>197</v>
      </c>
      <c r="DD313" s="412" t="s">
        <v>197</v>
      </c>
      <c r="DE313" s="412" t="s">
        <v>197</v>
      </c>
      <c r="DF313" s="412" t="s">
        <v>197</v>
      </c>
      <c r="DG313" s="412" t="s">
        <v>197</v>
      </c>
      <c r="DH313" s="412" t="s">
        <v>197</v>
      </c>
      <c r="DI313" s="412" t="s">
        <v>197</v>
      </c>
      <c r="DJ313" s="412" t="s">
        <v>197</v>
      </c>
      <c r="DK313" s="412" t="s">
        <v>197</v>
      </c>
      <c r="DL313" s="412" t="s">
        <v>197</v>
      </c>
      <c r="DM313" s="412" t="s">
        <v>197</v>
      </c>
      <c r="DN313" s="412" t="s">
        <v>197</v>
      </c>
      <c r="DO313" s="412" t="s">
        <v>197</v>
      </c>
      <c r="DP313" s="412" t="s">
        <v>197</v>
      </c>
      <c r="DQ313" s="412" t="s">
        <v>197</v>
      </c>
      <c r="DR313" s="412" t="s">
        <v>197</v>
      </c>
      <c r="DS313" s="412" t="s">
        <v>197</v>
      </c>
      <c r="DT313" s="412" t="s">
        <v>197</v>
      </c>
      <c r="DU313" s="412" t="s">
        <v>197</v>
      </c>
      <c r="DV313" s="412" t="s">
        <v>197</v>
      </c>
      <c r="DW313" s="412" t="s">
        <v>197</v>
      </c>
      <c r="DX313" s="412" t="s">
        <v>197</v>
      </c>
      <c r="DY313" s="412" t="s">
        <v>197</v>
      </c>
      <c r="DZ313" s="412" t="s">
        <v>197</v>
      </c>
      <c r="EA313" s="412" t="s">
        <v>197</v>
      </c>
      <c r="EB313" s="412" t="s">
        <v>197</v>
      </c>
      <c r="EC313" s="412" t="s">
        <v>197</v>
      </c>
      <c r="ED313" s="412" t="s">
        <v>197</v>
      </c>
      <c r="EE313" s="412" t="s">
        <v>197</v>
      </c>
      <c r="EF313" s="412" t="s">
        <v>197</v>
      </c>
      <c r="EG313" s="412" t="s">
        <v>197</v>
      </c>
      <c r="EH313" s="412" t="s">
        <v>197</v>
      </c>
      <c r="EI313" s="412" t="s">
        <v>197</v>
      </c>
      <c r="EJ313" s="412" t="s">
        <v>197</v>
      </c>
      <c r="EK313" s="412" t="s">
        <v>197</v>
      </c>
      <c r="EL313" s="412" t="s">
        <v>197</v>
      </c>
      <c r="EM313" s="412" t="s">
        <v>197</v>
      </c>
      <c r="EN313" s="412" t="s">
        <v>197</v>
      </c>
      <c r="EO313" s="412" t="s">
        <v>197</v>
      </c>
      <c r="EP313" s="412" t="s">
        <v>197</v>
      </c>
      <c r="EQ313" s="412" t="s">
        <v>197</v>
      </c>
      <c r="ER313" s="412" t="s">
        <v>197</v>
      </c>
      <c r="ES313" s="412" t="s">
        <v>197</v>
      </c>
      <c r="ET313" s="411">
        <v>88.2</v>
      </c>
      <c r="EU313" s="412" t="s">
        <v>197</v>
      </c>
      <c r="EV313" s="411">
        <v>79.2</v>
      </c>
      <c r="EW313" s="411">
        <v>79.5</v>
      </c>
      <c r="EX313" s="411">
        <v>79.400000000000006</v>
      </c>
      <c r="EY313" s="412" t="s">
        <v>197</v>
      </c>
      <c r="EZ313" s="411">
        <v>32.9</v>
      </c>
      <c r="FA313" s="411">
        <v>56.3</v>
      </c>
      <c r="FB313" s="411">
        <v>47.2</v>
      </c>
      <c r="FC313" s="412" t="s">
        <v>197</v>
      </c>
      <c r="FD313" s="411">
        <v>34.700000000000003</v>
      </c>
      <c r="FE313" s="411">
        <v>65</v>
      </c>
      <c r="FF313" s="411">
        <v>52.1</v>
      </c>
      <c r="FG313" s="412" t="s">
        <v>197</v>
      </c>
      <c r="FH313" s="412" t="s">
        <v>197</v>
      </c>
      <c r="FI313" s="412" t="s">
        <v>197</v>
      </c>
      <c r="FJ313" s="412" t="s">
        <v>197</v>
      </c>
      <c r="FK313" s="412" t="s">
        <v>197</v>
      </c>
      <c r="FL313" s="412" t="s">
        <v>197</v>
      </c>
      <c r="FM313" s="411">
        <v>15.6</v>
      </c>
      <c r="FN313" s="411">
        <v>57.4</v>
      </c>
      <c r="FO313" s="411">
        <v>33</v>
      </c>
      <c r="FP313" s="411">
        <v>32.5</v>
      </c>
      <c r="FQ313" s="411">
        <v>31.7</v>
      </c>
      <c r="FR313" s="411">
        <v>32</v>
      </c>
      <c r="FS313" s="411">
        <v>13.8</v>
      </c>
      <c r="FT313" s="411">
        <v>75.2</v>
      </c>
      <c r="FU313" s="411">
        <v>37</v>
      </c>
      <c r="FV313" s="412" t="s">
        <v>197</v>
      </c>
      <c r="FW313" s="412" t="s">
        <v>197</v>
      </c>
      <c r="FX313" s="411">
        <v>75.099999999999994</v>
      </c>
      <c r="FY313" s="411">
        <v>93.4</v>
      </c>
      <c r="FZ313" s="411">
        <v>93.2</v>
      </c>
      <c r="GA313" s="411">
        <v>66.2</v>
      </c>
      <c r="GB313" s="411">
        <v>169.2</v>
      </c>
      <c r="GC313" s="411">
        <v>149.1</v>
      </c>
      <c r="GD313" s="412" t="s">
        <v>197</v>
      </c>
      <c r="GE313" s="412" t="s">
        <v>197</v>
      </c>
      <c r="GF313" s="412" t="s">
        <v>197</v>
      </c>
      <c r="GG313" s="411">
        <v>29.3</v>
      </c>
      <c r="GH313" s="411">
        <v>50.7</v>
      </c>
      <c r="GI313" s="411">
        <v>50.5</v>
      </c>
      <c r="GJ313" s="412" t="s">
        <v>197</v>
      </c>
      <c r="GK313" s="412" t="s">
        <v>197</v>
      </c>
      <c r="GL313" s="412" t="s">
        <v>197</v>
      </c>
      <c r="GM313" s="412" t="s">
        <v>197</v>
      </c>
      <c r="GN313" s="412" t="s">
        <v>197</v>
      </c>
      <c r="GO313" s="412" t="s">
        <v>197</v>
      </c>
      <c r="GP313" s="411">
        <v>35.799999999999997</v>
      </c>
      <c r="GQ313" s="411">
        <v>31.4</v>
      </c>
      <c r="GR313" s="411">
        <v>33</v>
      </c>
      <c r="GS313" s="412" t="s">
        <v>197</v>
      </c>
      <c r="GT313" s="412" t="s">
        <v>197</v>
      </c>
      <c r="GU313" s="412" t="s">
        <v>197</v>
      </c>
      <c r="GV313" s="412" t="s">
        <v>197</v>
      </c>
      <c r="GW313" s="412" t="s">
        <v>197</v>
      </c>
      <c r="GX313" s="412" t="s">
        <v>197</v>
      </c>
      <c r="GY313" s="412" t="s">
        <v>197</v>
      </c>
      <c r="GZ313" s="412" t="s">
        <v>197</v>
      </c>
      <c r="HA313" s="412" t="s">
        <v>197</v>
      </c>
      <c r="HB313" s="412" t="s">
        <v>197</v>
      </c>
      <c r="HC313" s="412" t="s">
        <v>197</v>
      </c>
      <c r="HD313" s="412" t="s">
        <v>197</v>
      </c>
      <c r="HE313" s="412" t="s">
        <v>197</v>
      </c>
      <c r="HF313" s="412" t="s">
        <v>197</v>
      </c>
      <c r="HG313" s="412" t="s">
        <v>197</v>
      </c>
      <c r="HH313" s="412" t="s">
        <v>197</v>
      </c>
      <c r="HI313" s="412" t="s">
        <v>197</v>
      </c>
      <c r="HJ313" s="412" t="s">
        <v>197</v>
      </c>
      <c r="HK313" s="412" t="s">
        <v>197</v>
      </c>
      <c r="HL313" s="412" t="s">
        <v>197</v>
      </c>
      <c r="HM313" s="412" t="s">
        <v>197</v>
      </c>
      <c r="HN313" s="412" t="s">
        <v>197</v>
      </c>
      <c r="HO313" s="412" t="s">
        <v>197</v>
      </c>
      <c r="HP313" s="412" t="s">
        <v>197</v>
      </c>
      <c r="HQ313" s="412" t="s">
        <v>197</v>
      </c>
      <c r="HR313" s="412" t="s">
        <v>197</v>
      </c>
      <c r="HS313" s="412" t="s">
        <v>197</v>
      </c>
      <c r="HT313" s="412" t="s">
        <v>197</v>
      </c>
      <c r="HU313" s="411">
        <v>317.2</v>
      </c>
      <c r="HV313" s="411">
        <v>143.80000000000001</v>
      </c>
      <c r="HW313" s="411">
        <v>155.1</v>
      </c>
      <c r="HX313" s="412" t="s">
        <v>197</v>
      </c>
      <c r="HY313" s="412" t="s">
        <v>197</v>
      </c>
      <c r="HZ313" s="412" t="s">
        <v>197</v>
      </c>
      <c r="IA313" s="412" t="s">
        <v>197</v>
      </c>
      <c r="IB313" s="412" t="s">
        <v>197</v>
      </c>
      <c r="IC313" s="412" t="s">
        <v>197</v>
      </c>
      <c r="ID313" s="411">
        <v>104.1</v>
      </c>
      <c r="IE313" s="412" t="s">
        <v>197</v>
      </c>
      <c r="IF313" s="412" t="s">
        <v>197</v>
      </c>
      <c r="IG313" s="412" t="s">
        <v>197</v>
      </c>
      <c r="IH313" s="411">
        <v>22.9</v>
      </c>
      <c r="II313" s="412" t="s">
        <v>197</v>
      </c>
      <c r="IJ313" s="412" t="s">
        <v>197</v>
      </c>
      <c r="IK313" s="412" t="s">
        <v>197</v>
      </c>
      <c r="IL313" s="412" t="s">
        <v>197</v>
      </c>
      <c r="IM313" s="412" t="s">
        <v>197</v>
      </c>
      <c r="IN313" s="412" t="s">
        <v>197</v>
      </c>
      <c r="IO313" s="412" t="s">
        <v>197</v>
      </c>
      <c r="IP313" s="412" t="s">
        <v>197</v>
      </c>
      <c r="IQ313" s="412" t="s">
        <v>197</v>
      </c>
      <c r="IR313" s="411">
        <v>64.099999999999994</v>
      </c>
      <c r="IS313" s="411">
        <v>46.8</v>
      </c>
      <c r="IT313" s="411">
        <v>53.3</v>
      </c>
      <c r="IU313" s="412" t="s">
        <v>197</v>
      </c>
      <c r="IV313" s="412" t="s">
        <v>197</v>
      </c>
      <c r="IW313" s="412" t="s">
        <v>197</v>
      </c>
      <c r="IX313" s="412" t="s">
        <v>197</v>
      </c>
      <c r="IY313" s="412" t="s">
        <v>197</v>
      </c>
      <c r="IZ313" s="412" t="s">
        <v>197</v>
      </c>
      <c r="JA313" s="412" t="s">
        <v>197</v>
      </c>
      <c r="JB313" s="412" t="s">
        <v>197</v>
      </c>
      <c r="JC313" s="412" t="s">
        <v>197</v>
      </c>
      <c r="JD313" s="412" t="s">
        <v>197</v>
      </c>
      <c r="JE313" s="412" t="s">
        <v>197</v>
      </c>
      <c r="JF313" s="49" t="s">
        <v>87</v>
      </c>
      <c r="JG313" s="49" t="s">
        <v>87</v>
      </c>
      <c r="JH313" s="49" t="s">
        <v>87</v>
      </c>
      <c r="JI313" s="49">
        <v>94.9</v>
      </c>
      <c r="JJ313" s="49">
        <v>65.400000000000006</v>
      </c>
      <c r="JK313" s="49">
        <v>70.400000000000006</v>
      </c>
      <c r="JL313" s="49">
        <v>53.2</v>
      </c>
      <c r="JM313" s="49">
        <v>22.7</v>
      </c>
      <c r="JN313" s="49">
        <v>19.899999999999999</v>
      </c>
      <c r="JO313" s="49" t="s">
        <v>87</v>
      </c>
    </row>
    <row r="314" spans="1:275">
      <c r="A314" s="45"/>
      <c r="B314" s="46" t="s">
        <v>2030</v>
      </c>
      <c r="C314" s="300" t="s">
        <v>1512</v>
      </c>
      <c r="D314" s="46" t="s">
        <v>141</v>
      </c>
      <c r="E314" s="300" t="s">
        <v>40</v>
      </c>
      <c r="F314" s="47" t="s">
        <v>197</v>
      </c>
      <c r="G314" s="47" t="s">
        <v>197</v>
      </c>
      <c r="H314" s="411">
        <v>154.30000000000001</v>
      </c>
      <c r="I314" s="411">
        <v>151.9</v>
      </c>
      <c r="J314" s="411">
        <v>128.9</v>
      </c>
      <c r="K314" s="411">
        <v>362.7</v>
      </c>
      <c r="L314" s="411">
        <v>101.3</v>
      </c>
      <c r="M314" s="411">
        <v>111.5</v>
      </c>
      <c r="N314" s="411">
        <v>143.80000000000001</v>
      </c>
      <c r="O314" s="411">
        <v>134.30000000000001</v>
      </c>
      <c r="P314" s="411">
        <v>135.80000000000001</v>
      </c>
      <c r="Q314" s="411">
        <v>74.400000000000006</v>
      </c>
      <c r="R314" s="411">
        <v>141.9</v>
      </c>
      <c r="S314" s="411">
        <v>156.5</v>
      </c>
      <c r="T314" s="411">
        <v>115.9</v>
      </c>
      <c r="U314" s="411">
        <v>65.099999999999994</v>
      </c>
      <c r="V314" s="411">
        <v>95.2</v>
      </c>
      <c r="W314" s="411">
        <v>151.80000000000001</v>
      </c>
      <c r="X314" s="411">
        <v>179</v>
      </c>
      <c r="Y314" s="411">
        <v>194</v>
      </c>
      <c r="Z314" s="411">
        <v>126</v>
      </c>
      <c r="AA314" s="411">
        <v>22.3</v>
      </c>
      <c r="AB314" s="411">
        <v>170.8</v>
      </c>
      <c r="AC314" s="411">
        <v>55.5</v>
      </c>
      <c r="AD314" s="411">
        <v>273.5</v>
      </c>
      <c r="AE314" s="411">
        <v>208.8</v>
      </c>
      <c r="AF314" s="411">
        <v>173.3</v>
      </c>
      <c r="AG314" s="411">
        <v>109.9</v>
      </c>
      <c r="AH314" s="411">
        <v>128.4</v>
      </c>
      <c r="AI314" s="412" t="s">
        <v>197</v>
      </c>
      <c r="AJ314" s="411">
        <v>129.6</v>
      </c>
      <c r="AK314" s="411">
        <v>152.80000000000001</v>
      </c>
      <c r="AL314" s="412" t="s">
        <v>197</v>
      </c>
      <c r="AM314" s="412" t="s">
        <v>197</v>
      </c>
      <c r="AN314" s="411">
        <v>14.6</v>
      </c>
      <c r="AO314" s="411">
        <v>75.2</v>
      </c>
      <c r="AP314" s="411">
        <v>74.599999999999994</v>
      </c>
      <c r="AQ314" s="411">
        <v>370.7</v>
      </c>
      <c r="AR314" s="411">
        <v>45.2</v>
      </c>
      <c r="AS314" s="412" t="s">
        <v>197</v>
      </c>
      <c r="AT314" s="411">
        <v>132.1</v>
      </c>
      <c r="AU314" s="412" t="s">
        <v>197</v>
      </c>
      <c r="AV314" s="411">
        <v>110.9</v>
      </c>
      <c r="AW314" s="411">
        <v>98</v>
      </c>
      <c r="AX314" s="411">
        <v>150.1</v>
      </c>
      <c r="AY314" s="411">
        <v>5.2</v>
      </c>
      <c r="AZ314" s="411">
        <v>142.6</v>
      </c>
      <c r="BA314" s="411">
        <v>144.6</v>
      </c>
      <c r="BB314" s="411">
        <v>144.5</v>
      </c>
      <c r="BC314" s="411">
        <v>76</v>
      </c>
      <c r="BD314" s="411">
        <v>67.599999999999994</v>
      </c>
      <c r="BE314" s="411">
        <v>69.400000000000006</v>
      </c>
      <c r="BF314" s="411">
        <v>106.8</v>
      </c>
      <c r="BG314" s="411">
        <v>108</v>
      </c>
      <c r="BH314" s="411">
        <v>107.9</v>
      </c>
      <c r="BI314" s="411">
        <v>211.4</v>
      </c>
      <c r="BJ314" s="411">
        <v>153</v>
      </c>
      <c r="BK314" s="411">
        <v>183</v>
      </c>
      <c r="BL314" s="411">
        <v>187.5</v>
      </c>
      <c r="BM314" s="411">
        <v>146.80000000000001</v>
      </c>
      <c r="BN314" s="411">
        <v>157.80000000000001</v>
      </c>
      <c r="BO314" s="412" t="s">
        <v>197</v>
      </c>
      <c r="BP314" s="411">
        <v>105.4</v>
      </c>
      <c r="BQ314" s="411">
        <v>94.5</v>
      </c>
      <c r="BR314" s="411">
        <v>208</v>
      </c>
      <c r="BS314" s="411">
        <v>194.9</v>
      </c>
      <c r="BT314" s="411">
        <v>200.9</v>
      </c>
      <c r="BU314" s="411">
        <v>66.7</v>
      </c>
      <c r="BV314" s="411">
        <v>98.5</v>
      </c>
      <c r="BW314" s="411">
        <v>88.8</v>
      </c>
      <c r="BX314" s="411">
        <v>130.9</v>
      </c>
      <c r="BY314" s="411">
        <v>95.5</v>
      </c>
      <c r="BZ314" s="411">
        <v>118.1</v>
      </c>
      <c r="CA314" s="411">
        <v>243.8</v>
      </c>
      <c r="CB314" s="411">
        <v>294.5</v>
      </c>
      <c r="CC314" s="411">
        <v>275</v>
      </c>
      <c r="CD314" s="411">
        <v>226.2</v>
      </c>
      <c r="CE314" s="411">
        <v>55.8</v>
      </c>
      <c r="CF314" s="411">
        <v>138.19999999999999</v>
      </c>
      <c r="CG314" s="411">
        <v>234</v>
      </c>
      <c r="CH314" s="411">
        <v>97.2</v>
      </c>
      <c r="CI314" s="411">
        <v>185.4</v>
      </c>
      <c r="CJ314" s="411">
        <v>193</v>
      </c>
      <c r="CK314" s="411">
        <v>104.1</v>
      </c>
      <c r="CL314" s="411">
        <v>140.5</v>
      </c>
      <c r="CM314" s="411">
        <v>85.2</v>
      </c>
      <c r="CN314" s="411">
        <v>206.7</v>
      </c>
      <c r="CO314" s="411">
        <v>154</v>
      </c>
      <c r="CP314" s="412" t="s">
        <v>197</v>
      </c>
      <c r="CQ314" s="412" t="s">
        <v>197</v>
      </c>
      <c r="CR314" s="412" t="s">
        <v>197</v>
      </c>
      <c r="CS314" s="412" t="s">
        <v>197</v>
      </c>
      <c r="CT314" s="411">
        <v>194.8</v>
      </c>
      <c r="CU314" s="411">
        <v>200.7</v>
      </c>
      <c r="CV314" s="411">
        <v>198.2</v>
      </c>
      <c r="CW314" s="411">
        <v>213.3</v>
      </c>
      <c r="CX314" s="411">
        <v>177.6</v>
      </c>
      <c r="CY314" s="411">
        <v>193</v>
      </c>
      <c r="CZ314" s="411">
        <v>165.4</v>
      </c>
      <c r="DA314" s="411">
        <v>56.9</v>
      </c>
      <c r="DB314" s="411">
        <v>87.4</v>
      </c>
      <c r="DC314" s="411">
        <v>78.099999999999994</v>
      </c>
      <c r="DD314" s="411">
        <v>131.80000000000001</v>
      </c>
      <c r="DE314" s="411">
        <v>94</v>
      </c>
      <c r="DF314" s="411">
        <v>117.5</v>
      </c>
      <c r="DG314" s="411">
        <v>242</v>
      </c>
      <c r="DH314" s="411">
        <v>304.89999999999998</v>
      </c>
      <c r="DI314" s="411">
        <v>283.7</v>
      </c>
      <c r="DJ314" s="411">
        <v>236.8</v>
      </c>
      <c r="DK314" s="411">
        <v>60.9</v>
      </c>
      <c r="DL314" s="411">
        <v>141.4</v>
      </c>
      <c r="DM314" s="411">
        <v>194.8</v>
      </c>
      <c r="DN314" s="411">
        <v>103.7</v>
      </c>
      <c r="DO314" s="411">
        <v>137.5</v>
      </c>
      <c r="DP314" s="412" t="s">
        <v>197</v>
      </c>
      <c r="DQ314" s="412" t="s">
        <v>197</v>
      </c>
      <c r="DR314" s="412" t="s">
        <v>197</v>
      </c>
      <c r="DS314" s="411">
        <v>94</v>
      </c>
      <c r="DT314" s="411">
        <v>150.30000000000001</v>
      </c>
      <c r="DU314" s="411">
        <v>129.1</v>
      </c>
      <c r="DV314" s="411">
        <v>106.8</v>
      </c>
      <c r="DW314" s="411">
        <v>17.600000000000001</v>
      </c>
      <c r="DX314" s="411">
        <v>48</v>
      </c>
      <c r="DY314" s="411">
        <v>161.6</v>
      </c>
      <c r="DZ314" s="411">
        <v>77.2</v>
      </c>
      <c r="EA314" s="411">
        <v>124.4</v>
      </c>
      <c r="EB314" s="411">
        <v>143.69999999999999</v>
      </c>
      <c r="EC314" s="411">
        <v>303.60000000000002</v>
      </c>
      <c r="ED314" s="411">
        <v>260.5</v>
      </c>
      <c r="EE314" s="412" t="s">
        <v>197</v>
      </c>
      <c r="EF314" s="411">
        <v>100.2</v>
      </c>
      <c r="EG314" s="411">
        <v>138.69999999999999</v>
      </c>
      <c r="EH314" s="411">
        <v>122.7</v>
      </c>
      <c r="EI314" s="411">
        <v>250.6</v>
      </c>
      <c r="EJ314" s="411">
        <v>197.9</v>
      </c>
      <c r="EK314" s="411">
        <v>216.8</v>
      </c>
      <c r="EL314" s="412" t="s">
        <v>197</v>
      </c>
      <c r="EM314" s="411">
        <v>130.19999999999999</v>
      </c>
      <c r="EN314" s="411">
        <v>378.5</v>
      </c>
      <c r="EO314" s="411">
        <v>253</v>
      </c>
      <c r="EP314" s="411">
        <v>213.7</v>
      </c>
      <c r="EQ314" s="411">
        <v>257.8</v>
      </c>
      <c r="ER314" s="411">
        <v>233.3</v>
      </c>
      <c r="ES314" s="411">
        <v>713.8</v>
      </c>
      <c r="ET314" s="411">
        <v>228.4</v>
      </c>
      <c r="EU314" s="412" t="s">
        <v>197</v>
      </c>
      <c r="EV314" s="411">
        <v>166</v>
      </c>
      <c r="EW314" s="411">
        <v>131.69999999999999</v>
      </c>
      <c r="EX314" s="411">
        <v>142.4</v>
      </c>
      <c r="EY314" s="411">
        <v>80.5</v>
      </c>
      <c r="EZ314" s="411">
        <v>261.39999999999998</v>
      </c>
      <c r="FA314" s="411">
        <v>98.6</v>
      </c>
      <c r="FB314" s="411">
        <v>162.4</v>
      </c>
      <c r="FC314" s="412" t="s">
        <v>197</v>
      </c>
      <c r="FD314" s="411">
        <v>267</v>
      </c>
      <c r="FE314" s="411">
        <v>109.1</v>
      </c>
      <c r="FF314" s="411">
        <v>175.9</v>
      </c>
      <c r="FG314" s="411">
        <v>11.2</v>
      </c>
      <c r="FH314" s="411">
        <v>20.3</v>
      </c>
      <c r="FI314" s="411">
        <v>13.9</v>
      </c>
      <c r="FJ314" s="411">
        <v>67.900000000000006</v>
      </c>
      <c r="FK314" s="411">
        <v>183.8</v>
      </c>
      <c r="FL314" s="411">
        <v>132.30000000000001</v>
      </c>
      <c r="FM314" s="411">
        <v>142.1</v>
      </c>
      <c r="FN314" s="411">
        <v>124.6</v>
      </c>
      <c r="FO314" s="411">
        <v>134.69999999999999</v>
      </c>
      <c r="FP314" s="411">
        <v>275</v>
      </c>
      <c r="FQ314" s="411">
        <v>100.3</v>
      </c>
      <c r="FR314" s="411">
        <v>160.80000000000001</v>
      </c>
      <c r="FS314" s="411">
        <v>160.80000000000001</v>
      </c>
      <c r="FT314" s="411">
        <v>174.7</v>
      </c>
      <c r="FU314" s="411">
        <v>166.1</v>
      </c>
      <c r="FV314" s="411">
        <v>127.1</v>
      </c>
      <c r="FW314" s="411">
        <v>358.1</v>
      </c>
      <c r="FX314" s="411">
        <v>139.6</v>
      </c>
      <c r="FY314" s="411">
        <v>144.19999999999999</v>
      </c>
      <c r="FZ314" s="411">
        <v>144.19999999999999</v>
      </c>
      <c r="GA314" s="411">
        <v>134.69999999999999</v>
      </c>
      <c r="GB314" s="411">
        <v>141.9</v>
      </c>
      <c r="GC314" s="411">
        <v>140.6</v>
      </c>
      <c r="GD314" s="411">
        <v>121</v>
      </c>
      <c r="GE314" s="411">
        <v>143.80000000000001</v>
      </c>
      <c r="GF314" s="411">
        <v>128.80000000000001</v>
      </c>
      <c r="GG314" s="411">
        <v>241.1</v>
      </c>
      <c r="GH314" s="411">
        <v>204.7</v>
      </c>
      <c r="GI314" s="411">
        <v>204.9</v>
      </c>
      <c r="GJ314" s="412" t="s">
        <v>197</v>
      </c>
      <c r="GK314" s="412" t="s">
        <v>197</v>
      </c>
      <c r="GL314" s="412" t="s">
        <v>197</v>
      </c>
      <c r="GM314" s="411">
        <v>58.1</v>
      </c>
      <c r="GN314" s="411">
        <v>23</v>
      </c>
      <c r="GO314" s="411">
        <v>35.5</v>
      </c>
      <c r="GP314" s="411">
        <v>104</v>
      </c>
      <c r="GQ314" s="411">
        <v>157.80000000000001</v>
      </c>
      <c r="GR314" s="411">
        <v>138.6</v>
      </c>
      <c r="GS314" s="411">
        <v>156.80000000000001</v>
      </c>
      <c r="GT314" s="411">
        <v>37.5</v>
      </c>
      <c r="GU314" s="411">
        <v>61.5</v>
      </c>
      <c r="GV314" s="411">
        <v>66.2</v>
      </c>
      <c r="GW314" s="411">
        <v>42</v>
      </c>
      <c r="GX314" s="411">
        <v>52</v>
      </c>
      <c r="GY314" s="411">
        <v>144.5</v>
      </c>
      <c r="GZ314" s="411">
        <v>96.2</v>
      </c>
      <c r="HA314" s="411">
        <v>119.9</v>
      </c>
      <c r="HB314" s="411">
        <v>153.30000000000001</v>
      </c>
      <c r="HC314" s="411">
        <v>128.30000000000001</v>
      </c>
      <c r="HD314" s="411">
        <v>135.9</v>
      </c>
      <c r="HE314" s="411">
        <v>233.9</v>
      </c>
      <c r="HF314" s="411">
        <v>185.5</v>
      </c>
      <c r="HG314" s="411">
        <v>188.2</v>
      </c>
      <c r="HH314" s="411">
        <v>187.5</v>
      </c>
      <c r="HI314" s="411">
        <v>276.10000000000002</v>
      </c>
      <c r="HJ314" s="411">
        <v>193.6</v>
      </c>
      <c r="HK314" s="411">
        <v>233.5</v>
      </c>
      <c r="HL314" s="411">
        <v>306.10000000000002</v>
      </c>
      <c r="HM314" s="411">
        <v>269.39999999999998</v>
      </c>
      <c r="HN314" s="411">
        <v>279.8</v>
      </c>
      <c r="HO314" s="412" t="s">
        <v>197</v>
      </c>
      <c r="HP314" s="412" t="s">
        <v>197</v>
      </c>
      <c r="HQ314" s="412" t="s">
        <v>197</v>
      </c>
      <c r="HR314" s="412" t="s">
        <v>197</v>
      </c>
      <c r="HS314" s="412" t="s">
        <v>197</v>
      </c>
      <c r="HT314" s="412" t="s">
        <v>197</v>
      </c>
      <c r="HU314" s="411">
        <v>246.1</v>
      </c>
      <c r="HV314" s="411">
        <v>148.69999999999999</v>
      </c>
      <c r="HW314" s="411">
        <v>153.9</v>
      </c>
      <c r="HX314" s="411">
        <v>218.9</v>
      </c>
      <c r="HY314" s="412" t="s">
        <v>197</v>
      </c>
      <c r="HZ314" s="411">
        <v>409.7</v>
      </c>
      <c r="IA314" s="411">
        <v>406.4</v>
      </c>
      <c r="IB314" s="411">
        <v>308.10000000000002</v>
      </c>
      <c r="IC314" s="411">
        <v>361.4</v>
      </c>
      <c r="ID314" s="411">
        <v>173.3</v>
      </c>
      <c r="IE314" s="412" t="s">
        <v>197</v>
      </c>
      <c r="IF314" s="412" t="s">
        <v>197</v>
      </c>
      <c r="IG314" s="412" t="s">
        <v>197</v>
      </c>
      <c r="IH314" s="411">
        <v>58.6</v>
      </c>
      <c r="II314" s="411">
        <v>70</v>
      </c>
      <c r="IJ314" s="411">
        <v>107.7</v>
      </c>
      <c r="IK314" s="412" t="s">
        <v>197</v>
      </c>
      <c r="IL314" s="412" t="s">
        <v>197</v>
      </c>
      <c r="IM314" s="412" t="s">
        <v>197</v>
      </c>
      <c r="IN314" s="412" t="s">
        <v>197</v>
      </c>
      <c r="IO314" s="411">
        <v>30.2</v>
      </c>
      <c r="IP314" s="412" t="s">
        <v>197</v>
      </c>
      <c r="IQ314" s="411">
        <v>164.8</v>
      </c>
      <c r="IR314" s="411">
        <v>112.6</v>
      </c>
      <c r="IS314" s="411">
        <v>135.19999999999999</v>
      </c>
      <c r="IT314" s="411">
        <v>126.8</v>
      </c>
      <c r="IU314" s="411">
        <v>61.8</v>
      </c>
      <c r="IV314" s="411">
        <v>27</v>
      </c>
      <c r="IW314" s="411">
        <v>34.200000000000003</v>
      </c>
      <c r="IX314" s="412" t="s">
        <v>197</v>
      </c>
      <c r="IY314" s="411">
        <v>203.1</v>
      </c>
      <c r="IZ314" s="411">
        <v>261.7</v>
      </c>
      <c r="JA314" s="411">
        <v>460.6</v>
      </c>
      <c r="JB314" s="411">
        <v>185.2</v>
      </c>
      <c r="JC314" s="411">
        <v>76.7</v>
      </c>
      <c r="JD314" s="411">
        <v>33.799999999999997</v>
      </c>
      <c r="JE314" s="411">
        <v>43.5</v>
      </c>
      <c r="JF314" s="48">
        <v>60.2</v>
      </c>
      <c r="JG314" s="48" t="s">
        <v>87</v>
      </c>
      <c r="JH314" s="48">
        <v>72.599999999999994</v>
      </c>
      <c r="JI314" s="48">
        <v>184.8</v>
      </c>
      <c r="JJ314" s="48">
        <v>72</v>
      </c>
      <c r="JK314" s="48">
        <v>75.5</v>
      </c>
      <c r="JL314" s="48">
        <v>84.4</v>
      </c>
      <c r="JM314" s="48">
        <v>71.099999999999994</v>
      </c>
      <c r="JN314" s="48">
        <v>66.400000000000006</v>
      </c>
      <c r="JO314" s="48">
        <v>93.9</v>
      </c>
    </row>
    <row r="315" spans="1:275">
      <c r="A315" s="45"/>
      <c r="B315" s="46" t="s">
        <v>2031</v>
      </c>
      <c r="C315" s="300" t="s">
        <v>1309</v>
      </c>
      <c r="D315" s="46" t="s">
        <v>142</v>
      </c>
      <c r="E315" s="300" t="s">
        <v>41</v>
      </c>
      <c r="F315" s="47" t="s">
        <v>197</v>
      </c>
      <c r="G315" s="47" t="s">
        <v>197</v>
      </c>
      <c r="H315" s="411">
        <v>96.6</v>
      </c>
      <c r="I315" s="411">
        <v>86.7</v>
      </c>
      <c r="J315" s="411">
        <v>72.3</v>
      </c>
      <c r="K315" s="412" t="s">
        <v>197</v>
      </c>
      <c r="L315" s="411">
        <v>103.7</v>
      </c>
      <c r="M315" s="411">
        <v>121.8</v>
      </c>
      <c r="N315" s="411">
        <v>105.8</v>
      </c>
      <c r="O315" s="411">
        <v>189.4</v>
      </c>
      <c r="P315" s="411">
        <v>85.4</v>
      </c>
      <c r="Q315" s="412" t="s">
        <v>197</v>
      </c>
      <c r="R315" s="411">
        <v>68.7</v>
      </c>
      <c r="S315" s="411">
        <v>102.1</v>
      </c>
      <c r="T315" s="411">
        <v>82</v>
      </c>
      <c r="U315" s="411">
        <v>345.5</v>
      </c>
      <c r="V315" s="412" t="s">
        <v>197</v>
      </c>
      <c r="W315" s="411">
        <v>108</v>
      </c>
      <c r="X315" s="411">
        <v>115.2</v>
      </c>
      <c r="Y315" s="411">
        <v>154.30000000000001</v>
      </c>
      <c r="Z315" s="411">
        <v>94.5</v>
      </c>
      <c r="AA315" s="411">
        <v>92.1</v>
      </c>
      <c r="AB315" s="412" t="s">
        <v>197</v>
      </c>
      <c r="AC315" s="412" t="s">
        <v>197</v>
      </c>
      <c r="AD315" s="412" t="s">
        <v>197</v>
      </c>
      <c r="AE315" s="411">
        <v>140</v>
      </c>
      <c r="AF315" s="411">
        <v>123.8</v>
      </c>
      <c r="AG315" s="411">
        <v>90.9</v>
      </c>
      <c r="AH315" s="411">
        <v>93.8</v>
      </c>
      <c r="AI315" s="412" t="s">
        <v>197</v>
      </c>
      <c r="AJ315" s="412" t="s">
        <v>197</v>
      </c>
      <c r="AK315" s="411">
        <v>341.1</v>
      </c>
      <c r="AL315" s="412" t="s">
        <v>197</v>
      </c>
      <c r="AM315" s="412" t="s">
        <v>197</v>
      </c>
      <c r="AN315" s="412" t="s">
        <v>197</v>
      </c>
      <c r="AO315" s="412" t="s">
        <v>197</v>
      </c>
      <c r="AP315" s="412" t="s">
        <v>197</v>
      </c>
      <c r="AQ315" s="411">
        <v>18.3</v>
      </c>
      <c r="AR315" s="411">
        <v>70.599999999999994</v>
      </c>
      <c r="AS315" s="412" t="s">
        <v>197</v>
      </c>
      <c r="AT315" s="411">
        <v>82.8</v>
      </c>
      <c r="AU315" s="412" t="s">
        <v>197</v>
      </c>
      <c r="AV315" s="411">
        <v>94.7</v>
      </c>
      <c r="AW315" s="412" t="s">
        <v>197</v>
      </c>
      <c r="AX315" s="411">
        <v>24.5</v>
      </c>
      <c r="AY315" s="412" t="s">
        <v>197</v>
      </c>
      <c r="AZ315" s="411">
        <v>208.7</v>
      </c>
      <c r="BA315" s="411">
        <v>120.1</v>
      </c>
      <c r="BB315" s="411">
        <v>124.1</v>
      </c>
      <c r="BC315" s="411">
        <v>117</v>
      </c>
      <c r="BD315" s="411">
        <v>82.9</v>
      </c>
      <c r="BE315" s="411">
        <v>90.9</v>
      </c>
      <c r="BF315" s="411">
        <v>160.80000000000001</v>
      </c>
      <c r="BG315" s="411">
        <v>111.2</v>
      </c>
      <c r="BH315" s="411">
        <v>114.8</v>
      </c>
      <c r="BI315" s="411">
        <v>188.3</v>
      </c>
      <c r="BJ315" s="411">
        <v>67.3</v>
      </c>
      <c r="BK315" s="411">
        <v>129.19999999999999</v>
      </c>
      <c r="BL315" s="411">
        <v>218.2</v>
      </c>
      <c r="BM315" s="411">
        <v>101</v>
      </c>
      <c r="BN315" s="411">
        <v>132.69999999999999</v>
      </c>
      <c r="BO315" s="412" t="s">
        <v>197</v>
      </c>
      <c r="BP315" s="412" t="s">
        <v>197</v>
      </c>
      <c r="BQ315" s="412" t="s">
        <v>197</v>
      </c>
      <c r="BR315" s="411">
        <v>141.19999999999999</v>
      </c>
      <c r="BS315" s="411">
        <v>98.9</v>
      </c>
      <c r="BT315" s="411">
        <v>118.7</v>
      </c>
      <c r="BU315" s="411">
        <v>275.2</v>
      </c>
      <c r="BV315" s="411">
        <v>93.9</v>
      </c>
      <c r="BW315" s="411">
        <v>153.9</v>
      </c>
      <c r="BX315" s="412" t="s">
        <v>197</v>
      </c>
      <c r="BY315" s="412" t="s">
        <v>197</v>
      </c>
      <c r="BZ315" s="412" t="s">
        <v>197</v>
      </c>
      <c r="CA315" s="411">
        <v>364.7</v>
      </c>
      <c r="CB315" s="411">
        <v>76.599999999999994</v>
      </c>
      <c r="CC315" s="411">
        <v>194</v>
      </c>
      <c r="CD315" s="412" t="s">
        <v>197</v>
      </c>
      <c r="CE315" s="412" t="s">
        <v>197</v>
      </c>
      <c r="CF315" s="412" t="s">
        <v>197</v>
      </c>
      <c r="CG315" s="412" t="s">
        <v>197</v>
      </c>
      <c r="CH315" s="412" t="s">
        <v>197</v>
      </c>
      <c r="CI315" s="412" t="s">
        <v>197</v>
      </c>
      <c r="CJ315" s="411">
        <v>140.80000000000001</v>
      </c>
      <c r="CK315" s="411">
        <v>97.8</v>
      </c>
      <c r="CL315" s="411">
        <v>116</v>
      </c>
      <c r="CM315" s="412" t="s">
        <v>197</v>
      </c>
      <c r="CN315" s="412" t="s">
        <v>197</v>
      </c>
      <c r="CO315" s="412" t="s">
        <v>197</v>
      </c>
      <c r="CP315" s="412" t="s">
        <v>197</v>
      </c>
      <c r="CQ315" s="412" t="s">
        <v>197</v>
      </c>
      <c r="CR315" s="412" t="s">
        <v>197</v>
      </c>
      <c r="CS315" s="412" t="s">
        <v>197</v>
      </c>
      <c r="CT315" s="412" t="s">
        <v>197</v>
      </c>
      <c r="CU315" s="412" t="s">
        <v>197</v>
      </c>
      <c r="CV315" s="412" t="s">
        <v>197</v>
      </c>
      <c r="CW315" s="411">
        <v>155.4</v>
      </c>
      <c r="CX315" s="411">
        <v>102.2</v>
      </c>
      <c r="CY315" s="411">
        <v>125.7</v>
      </c>
      <c r="CZ315" s="411">
        <v>110.2</v>
      </c>
      <c r="DA315" s="411">
        <v>271.60000000000002</v>
      </c>
      <c r="DB315" s="411">
        <v>88.3</v>
      </c>
      <c r="DC315" s="411">
        <v>148.4</v>
      </c>
      <c r="DD315" s="412" t="s">
        <v>197</v>
      </c>
      <c r="DE315" s="412" t="s">
        <v>197</v>
      </c>
      <c r="DF315" s="412" t="s">
        <v>197</v>
      </c>
      <c r="DG315" s="411">
        <v>340.3</v>
      </c>
      <c r="DH315" s="411">
        <v>56.9</v>
      </c>
      <c r="DI315" s="411">
        <v>158.9</v>
      </c>
      <c r="DJ315" s="412" t="s">
        <v>197</v>
      </c>
      <c r="DK315" s="412" t="s">
        <v>197</v>
      </c>
      <c r="DL315" s="412" t="s">
        <v>197</v>
      </c>
      <c r="DM315" s="411">
        <v>145.4</v>
      </c>
      <c r="DN315" s="411">
        <v>96.9</v>
      </c>
      <c r="DO315" s="411">
        <v>115.6</v>
      </c>
      <c r="DP315" s="412" t="s">
        <v>197</v>
      </c>
      <c r="DQ315" s="412" t="s">
        <v>197</v>
      </c>
      <c r="DR315" s="412" t="s">
        <v>197</v>
      </c>
      <c r="DS315" s="412" t="s">
        <v>197</v>
      </c>
      <c r="DT315" s="412" t="s">
        <v>197</v>
      </c>
      <c r="DU315" s="412" t="s">
        <v>197</v>
      </c>
      <c r="DV315" s="411">
        <v>286</v>
      </c>
      <c r="DW315" s="411">
        <v>162.19999999999999</v>
      </c>
      <c r="DX315" s="411">
        <v>207</v>
      </c>
      <c r="DY315" s="412" t="s">
        <v>197</v>
      </c>
      <c r="DZ315" s="412" t="s">
        <v>197</v>
      </c>
      <c r="EA315" s="412" t="s">
        <v>197</v>
      </c>
      <c r="EB315" s="411">
        <v>587.70000000000005</v>
      </c>
      <c r="EC315" s="411">
        <v>412.9</v>
      </c>
      <c r="ED315" s="411">
        <v>463.6</v>
      </c>
      <c r="EE315" s="412" t="s">
        <v>197</v>
      </c>
      <c r="EF315" s="412" t="s">
        <v>197</v>
      </c>
      <c r="EG315" s="412" t="s">
        <v>197</v>
      </c>
      <c r="EH315" s="412" t="s">
        <v>197</v>
      </c>
      <c r="EI315" s="412" t="s">
        <v>197</v>
      </c>
      <c r="EJ315" s="412" t="s">
        <v>197</v>
      </c>
      <c r="EK315" s="412" t="s">
        <v>197</v>
      </c>
      <c r="EL315" s="412" t="s">
        <v>197</v>
      </c>
      <c r="EM315" s="412" t="s">
        <v>197</v>
      </c>
      <c r="EN315" s="412" t="s">
        <v>197</v>
      </c>
      <c r="EO315" s="412" t="s">
        <v>197</v>
      </c>
      <c r="EP315" s="412" t="s">
        <v>197</v>
      </c>
      <c r="EQ315" s="412" t="s">
        <v>197</v>
      </c>
      <c r="ER315" s="412" t="s">
        <v>197</v>
      </c>
      <c r="ES315" s="412" t="s">
        <v>197</v>
      </c>
      <c r="ET315" s="411">
        <v>177.8</v>
      </c>
      <c r="EU315" s="412" t="s">
        <v>197</v>
      </c>
      <c r="EV315" s="411">
        <v>143.30000000000001</v>
      </c>
      <c r="EW315" s="411">
        <v>83.4</v>
      </c>
      <c r="EX315" s="411">
        <v>102.5</v>
      </c>
      <c r="EY315" s="411">
        <v>121.4</v>
      </c>
      <c r="EZ315" s="411">
        <v>144.19999999999999</v>
      </c>
      <c r="FA315" s="411">
        <v>86.6</v>
      </c>
      <c r="FB315" s="411">
        <v>109.1</v>
      </c>
      <c r="FC315" s="412" t="s">
        <v>197</v>
      </c>
      <c r="FD315" s="411">
        <v>157.19999999999999</v>
      </c>
      <c r="FE315" s="411">
        <v>101.6</v>
      </c>
      <c r="FF315" s="411">
        <v>125.2</v>
      </c>
      <c r="FG315" s="411">
        <v>37.299999999999997</v>
      </c>
      <c r="FH315" s="411">
        <v>45.1</v>
      </c>
      <c r="FI315" s="411">
        <v>39.6</v>
      </c>
      <c r="FJ315" s="411">
        <v>33.200000000000003</v>
      </c>
      <c r="FK315" s="411">
        <v>75.7</v>
      </c>
      <c r="FL315" s="411">
        <v>56.9</v>
      </c>
      <c r="FM315" s="411">
        <v>134.9</v>
      </c>
      <c r="FN315" s="411">
        <v>83.3</v>
      </c>
      <c r="FO315" s="411">
        <v>113.3</v>
      </c>
      <c r="FP315" s="411">
        <v>192.4</v>
      </c>
      <c r="FQ315" s="411">
        <v>94.9</v>
      </c>
      <c r="FR315" s="411">
        <v>128.6</v>
      </c>
      <c r="FS315" s="411">
        <v>157.69999999999999</v>
      </c>
      <c r="FT315" s="411">
        <v>88.9</v>
      </c>
      <c r="FU315" s="411">
        <v>131.69999999999999</v>
      </c>
      <c r="FV315" s="411">
        <v>282.10000000000002</v>
      </c>
      <c r="FW315" s="411">
        <v>186.2</v>
      </c>
      <c r="FX315" s="411">
        <v>98.2</v>
      </c>
      <c r="FY315" s="411">
        <v>81.7</v>
      </c>
      <c r="FZ315" s="411">
        <v>81.8</v>
      </c>
      <c r="GA315" s="411">
        <v>147.6</v>
      </c>
      <c r="GB315" s="411">
        <v>119.2</v>
      </c>
      <c r="GC315" s="411">
        <v>124.7</v>
      </c>
      <c r="GD315" s="411">
        <v>73.7</v>
      </c>
      <c r="GE315" s="411">
        <v>53.6</v>
      </c>
      <c r="GF315" s="411">
        <v>66.8</v>
      </c>
      <c r="GG315" s="411">
        <v>325.2</v>
      </c>
      <c r="GH315" s="411">
        <v>155.19999999999999</v>
      </c>
      <c r="GI315" s="411">
        <v>156.4</v>
      </c>
      <c r="GJ315" s="412" t="s">
        <v>197</v>
      </c>
      <c r="GK315" s="412" t="s">
        <v>197</v>
      </c>
      <c r="GL315" s="412" t="s">
        <v>197</v>
      </c>
      <c r="GM315" s="412" t="s">
        <v>197</v>
      </c>
      <c r="GN315" s="412" t="s">
        <v>197</v>
      </c>
      <c r="GO315" s="412" t="s">
        <v>197</v>
      </c>
      <c r="GP315" s="411">
        <v>35.200000000000003</v>
      </c>
      <c r="GQ315" s="411">
        <v>115.8</v>
      </c>
      <c r="GR315" s="411">
        <v>87</v>
      </c>
      <c r="GS315" s="412" t="s">
        <v>197</v>
      </c>
      <c r="GT315" s="411">
        <v>79.099999999999994</v>
      </c>
      <c r="GU315" s="411">
        <v>63.1</v>
      </c>
      <c r="GV315" s="412" t="s">
        <v>197</v>
      </c>
      <c r="GW315" s="412" t="s">
        <v>197</v>
      </c>
      <c r="GX315" s="412" t="s">
        <v>197</v>
      </c>
      <c r="GY315" s="411">
        <v>113</v>
      </c>
      <c r="GZ315" s="411">
        <v>84.2</v>
      </c>
      <c r="HA315" s="411">
        <v>98.4</v>
      </c>
      <c r="HB315" s="411">
        <v>113.7</v>
      </c>
      <c r="HC315" s="411">
        <v>180.8</v>
      </c>
      <c r="HD315" s="411">
        <v>160.30000000000001</v>
      </c>
      <c r="HE315" s="411">
        <v>131</v>
      </c>
      <c r="HF315" s="411">
        <v>14.8</v>
      </c>
      <c r="HG315" s="411">
        <v>21.3</v>
      </c>
      <c r="HH315" s="412" t="s">
        <v>197</v>
      </c>
      <c r="HI315" s="411">
        <v>296.10000000000002</v>
      </c>
      <c r="HJ315" s="411">
        <v>216.3</v>
      </c>
      <c r="HK315" s="411">
        <v>255.3</v>
      </c>
      <c r="HL315" s="411">
        <v>319.10000000000002</v>
      </c>
      <c r="HM315" s="411">
        <v>459.2</v>
      </c>
      <c r="HN315" s="411">
        <v>419.2</v>
      </c>
      <c r="HO315" s="412" t="s">
        <v>197</v>
      </c>
      <c r="HP315" s="412" t="s">
        <v>197</v>
      </c>
      <c r="HQ315" s="412" t="s">
        <v>197</v>
      </c>
      <c r="HR315" s="412" t="s">
        <v>197</v>
      </c>
      <c r="HS315" s="412" t="s">
        <v>197</v>
      </c>
      <c r="HT315" s="412" t="s">
        <v>197</v>
      </c>
      <c r="HU315" s="411">
        <v>275.89999999999998</v>
      </c>
      <c r="HV315" s="411">
        <v>79.099999999999994</v>
      </c>
      <c r="HW315" s="411">
        <v>90.9</v>
      </c>
      <c r="HX315" s="412" t="s">
        <v>197</v>
      </c>
      <c r="HY315" s="412" t="s">
        <v>197</v>
      </c>
      <c r="HZ315" s="412" t="s">
        <v>197</v>
      </c>
      <c r="IA315" s="412" t="s">
        <v>197</v>
      </c>
      <c r="IB315" s="412" t="s">
        <v>197</v>
      </c>
      <c r="IC315" s="412" t="s">
        <v>197</v>
      </c>
      <c r="ID315" s="411">
        <v>37.299999999999997</v>
      </c>
      <c r="IE315" s="412" t="s">
        <v>197</v>
      </c>
      <c r="IF315" s="412" t="s">
        <v>197</v>
      </c>
      <c r="IG315" s="412" t="s">
        <v>197</v>
      </c>
      <c r="IH315" s="411">
        <v>36.799999999999997</v>
      </c>
      <c r="II315" s="412" t="s">
        <v>197</v>
      </c>
      <c r="IJ315" s="412" t="s">
        <v>197</v>
      </c>
      <c r="IK315" s="412" t="s">
        <v>197</v>
      </c>
      <c r="IL315" s="412" t="s">
        <v>197</v>
      </c>
      <c r="IM315" s="412" t="s">
        <v>197</v>
      </c>
      <c r="IN315" s="412" t="s">
        <v>197</v>
      </c>
      <c r="IO315" s="412" t="s">
        <v>197</v>
      </c>
      <c r="IP315" s="412" t="s">
        <v>197</v>
      </c>
      <c r="IQ315" s="412" t="s">
        <v>197</v>
      </c>
      <c r="IR315" s="411">
        <v>136.6</v>
      </c>
      <c r="IS315" s="411">
        <v>100.5</v>
      </c>
      <c r="IT315" s="411">
        <v>114</v>
      </c>
      <c r="IU315" s="411">
        <v>113</v>
      </c>
      <c r="IV315" s="411">
        <v>52.2</v>
      </c>
      <c r="IW315" s="411">
        <v>65</v>
      </c>
      <c r="IX315" s="412" t="s">
        <v>197</v>
      </c>
      <c r="IY315" s="412" t="s">
        <v>197</v>
      </c>
      <c r="IZ315" s="412" t="s">
        <v>197</v>
      </c>
      <c r="JA315" s="412" t="s">
        <v>197</v>
      </c>
      <c r="JB315" s="412" t="s">
        <v>197</v>
      </c>
      <c r="JC315" s="411">
        <v>138.1</v>
      </c>
      <c r="JD315" s="411">
        <v>104.1</v>
      </c>
      <c r="JE315" s="411">
        <v>112</v>
      </c>
      <c r="JF315" s="48" t="s">
        <v>87</v>
      </c>
      <c r="JG315" s="48" t="s">
        <v>87</v>
      </c>
      <c r="JH315" s="48" t="s">
        <v>87</v>
      </c>
      <c r="JI315" s="48">
        <v>175.6</v>
      </c>
      <c r="JJ315" s="48">
        <v>100.7</v>
      </c>
      <c r="JK315" s="48">
        <v>58.1</v>
      </c>
      <c r="JL315" s="48">
        <v>101.8</v>
      </c>
      <c r="JM315" s="48">
        <v>52.6</v>
      </c>
      <c r="JN315" s="48">
        <v>45</v>
      </c>
      <c r="JO315" s="48" t="s">
        <v>87</v>
      </c>
    </row>
    <row r="316" spans="1:275">
      <c r="A316" s="45"/>
      <c r="B316" s="46" t="s">
        <v>2032</v>
      </c>
      <c r="C316" s="300" t="s">
        <v>1446</v>
      </c>
      <c r="D316" s="46" t="s">
        <v>142</v>
      </c>
      <c r="E316" s="300" t="s">
        <v>41</v>
      </c>
      <c r="F316" s="47" t="s">
        <v>197</v>
      </c>
      <c r="G316" s="47" t="s">
        <v>197</v>
      </c>
      <c r="H316" s="411">
        <v>148.1</v>
      </c>
      <c r="I316" s="411">
        <v>144.69999999999999</v>
      </c>
      <c r="J316" s="411">
        <v>128.19999999999999</v>
      </c>
      <c r="K316" s="411">
        <v>73.400000000000006</v>
      </c>
      <c r="L316" s="411">
        <v>112.4</v>
      </c>
      <c r="M316" s="411">
        <v>102.6</v>
      </c>
      <c r="N316" s="411">
        <v>133.30000000000001</v>
      </c>
      <c r="O316" s="412" t="s">
        <v>197</v>
      </c>
      <c r="P316" s="411">
        <v>128.1</v>
      </c>
      <c r="Q316" s="411">
        <v>146.5</v>
      </c>
      <c r="R316" s="411">
        <v>73.900000000000006</v>
      </c>
      <c r="S316" s="411">
        <v>108.5</v>
      </c>
      <c r="T316" s="411">
        <v>102.3</v>
      </c>
      <c r="U316" s="411">
        <v>193</v>
      </c>
      <c r="V316" s="412" t="s">
        <v>197</v>
      </c>
      <c r="W316" s="411">
        <v>145.69999999999999</v>
      </c>
      <c r="X316" s="411">
        <v>115.4</v>
      </c>
      <c r="Y316" s="411">
        <v>156.9</v>
      </c>
      <c r="Z316" s="411">
        <v>255.1</v>
      </c>
      <c r="AA316" s="411">
        <v>36.9</v>
      </c>
      <c r="AB316" s="411">
        <v>80.599999999999994</v>
      </c>
      <c r="AC316" s="411">
        <v>59.2</v>
      </c>
      <c r="AD316" s="411">
        <v>123.4</v>
      </c>
      <c r="AE316" s="411">
        <v>152.80000000000001</v>
      </c>
      <c r="AF316" s="411">
        <v>143.19999999999999</v>
      </c>
      <c r="AG316" s="411">
        <v>79.3</v>
      </c>
      <c r="AH316" s="411">
        <v>125.4</v>
      </c>
      <c r="AI316" s="412" t="s">
        <v>197</v>
      </c>
      <c r="AJ316" s="411">
        <v>94.2</v>
      </c>
      <c r="AK316" s="411">
        <v>360.4</v>
      </c>
      <c r="AL316" s="412" t="s">
        <v>197</v>
      </c>
      <c r="AM316" s="412" t="s">
        <v>197</v>
      </c>
      <c r="AN316" s="411">
        <v>120.2</v>
      </c>
      <c r="AO316" s="411">
        <v>85.9</v>
      </c>
      <c r="AP316" s="411">
        <v>86.3</v>
      </c>
      <c r="AQ316" s="411">
        <v>26.6</v>
      </c>
      <c r="AR316" s="411">
        <v>48.9</v>
      </c>
      <c r="AS316" s="412" t="s">
        <v>197</v>
      </c>
      <c r="AT316" s="411">
        <v>112.6</v>
      </c>
      <c r="AU316" s="412" t="s">
        <v>197</v>
      </c>
      <c r="AV316" s="411">
        <v>80.900000000000006</v>
      </c>
      <c r="AW316" s="411">
        <v>166.5</v>
      </c>
      <c r="AX316" s="411">
        <v>33.5</v>
      </c>
      <c r="AY316" s="412" t="s">
        <v>197</v>
      </c>
      <c r="AZ316" s="411">
        <v>142.4</v>
      </c>
      <c r="BA316" s="411">
        <v>105.8</v>
      </c>
      <c r="BB316" s="411">
        <v>107.5</v>
      </c>
      <c r="BC316" s="411">
        <v>107.5</v>
      </c>
      <c r="BD316" s="411">
        <v>100.7</v>
      </c>
      <c r="BE316" s="411">
        <v>102.2</v>
      </c>
      <c r="BF316" s="411">
        <v>159</v>
      </c>
      <c r="BG316" s="411">
        <v>118.1</v>
      </c>
      <c r="BH316" s="411">
        <v>121</v>
      </c>
      <c r="BI316" s="411">
        <v>116.8</v>
      </c>
      <c r="BJ316" s="411">
        <v>148.4</v>
      </c>
      <c r="BK316" s="411">
        <v>132.19999999999999</v>
      </c>
      <c r="BL316" s="411">
        <v>131.19999999999999</v>
      </c>
      <c r="BM316" s="411">
        <v>104.7</v>
      </c>
      <c r="BN316" s="411">
        <v>111.8</v>
      </c>
      <c r="BO316" s="412" t="s">
        <v>197</v>
      </c>
      <c r="BP316" s="411">
        <v>86.3</v>
      </c>
      <c r="BQ316" s="411">
        <v>75.7</v>
      </c>
      <c r="BR316" s="411">
        <v>205.9</v>
      </c>
      <c r="BS316" s="411">
        <v>86.4</v>
      </c>
      <c r="BT316" s="411">
        <v>141.5</v>
      </c>
      <c r="BU316" s="411">
        <v>198.6</v>
      </c>
      <c r="BV316" s="411">
        <v>114.6</v>
      </c>
      <c r="BW316" s="411">
        <v>140.9</v>
      </c>
      <c r="BX316" s="411">
        <v>233.7</v>
      </c>
      <c r="BY316" s="411">
        <v>40.9</v>
      </c>
      <c r="BZ316" s="411">
        <v>164.5</v>
      </c>
      <c r="CA316" s="411">
        <v>229</v>
      </c>
      <c r="CB316" s="411">
        <v>140</v>
      </c>
      <c r="CC316" s="411">
        <v>174.8</v>
      </c>
      <c r="CD316" s="411">
        <v>243.6</v>
      </c>
      <c r="CE316" s="411">
        <v>48.2</v>
      </c>
      <c r="CF316" s="411">
        <v>143.69999999999999</v>
      </c>
      <c r="CG316" s="412" t="s">
        <v>197</v>
      </c>
      <c r="CH316" s="412" t="s">
        <v>197</v>
      </c>
      <c r="CI316" s="412" t="s">
        <v>197</v>
      </c>
      <c r="CJ316" s="411">
        <v>175.4</v>
      </c>
      <c r="CK316" s="411">
        <v>86.2</v>
      </c>
      <c r="CL316" s="411">
        <v>122.9</v>
      </c>
      <c r="CM316" s="412" t="s">
        <v>197</v>
      </c>
      <c r="CN316" s="412" t="s">
        <v>197</v>
      </c>
      <c r="CO316" s="412" t="s">
        <v>197</v>
      </c>
      <c r="CP316" s="412" t="s">
        <v>197</v>
      </c>
      <c r="CQ316" s="412" t="s">
        <v>197</v>
      </c>
      <c r="CR316" s="412" t="s">
        <v>197</v>
      </c>
      <c r="CS316" s="412" t="s">
        <v>197</v>
      </c>
      <c r="CT316" s="412" t="s">
        <v>197</v>
      </c>
      <c r="CU316" s="412" t="s">
        <v>197</v>
      </c>
      <c r="CV316" s="412" t="s">
        <v>197</v>
      </c>
      <c r="CW316" s="411">
        <v>187.5</v>
      </c>
      <c r="CX316" s="411">
        <v>82.1</v>
      </c>
      <c r="CY316" s="411">
        <v>127.8</v>
      </c>
      <c r="CZ316" s="411">
        <v>88.2</v>
      </c>
      <c r="DA316" s="411">
        <v>104.5</v>
      </c>
      <c r="DB316" s="411">
        <v>52.8</v>
      </c>
      <c r="DC316" s="411">
        <v>68.8</v>
      </c>
      <c r="DD316" s="411">
        <v>260.5</v>
      </c>
      <c r="DE316" s="411">
        <v>134.1</v>
      </c>
      <c r="DF316" s="411">
        <v>212.9</v>
      </c>
      <c r="DG316" s="411">
        <v>223.8</v>
      </c>
      <c r="DH316" s="411">
        <v>122.6</v>
      </c>
      <c r="DI316" s="411">
        <v>157.30000000000001</v>
      </c>
      <c r="DJ316" s="411">
        <v>268.8</v>
      </c>
      <c r="DK316" s="411">
        <v>63.7</v>
      </c>
      <c r="DL316" s="411">
        <v>158.5</v>
      </c>
      <c r="DM316" s="411">
        <v>192</v>
      </c>
      <c r="DN316" s="411">
        <v>99.7</v>
      </c>
      <c r="DO316" s="411">
        <v>134.19999999999999</v>
      </c>
      <c r="DP316" s="412" t="s">
        <v>197</v>
      </c>
      <c r="DQ316" s="412" t="s">
        <v>197</v>
      </c>
      <c r="DR316" s="412" t="s">
        <v>197</v>
      </c>
      <c r="DS316" s="412" t="s">
        <v>197</v>
      </c>
      <c r="DT316" s="412" t="s">
        <v>197</v>
      </c>
      <c r="DU316" s="412" t="s">
        <v>197</v>
      </c>
      <c r="DV316" s="411">
        <v>80.3</v>
      </c>
      <c r="DW316" s="411">
        <v>92</v>
      </c>
      <c r="DX316" s="411">
        <v>88</v>
      </c>
      <c r="DY316" s="411">
        <v>204.2</v>
      </c>
      <c r="DZ316" s="411">
        <v>80.5</v>
      </c>
      <c r="EA316" s="411">
        <v>150.1</v>
      </c>
      <c r="EB316" s="411">
        <v>328.4</v>
      </c>
      <c r="EC316" s="411">
        <v>338.4</v>
      </c>
      <c r="ED316" s="411">
        <v>335.6</v>
      </c>
      <c r="EE316" s="412" t="s">
        <v>197</v>
      </c>
      <c r="EF316" s="412" t="s">
        <v>197</v>
      </c>
      <c r="EG316" s="412" t="s">
        <v>197</v>
      </c>
      <c r="EH316" s="412" t="s">
        <v>197</v>
      </c>
      <c r="EI316" s="411">
        <v>58.5</v>
      </c>
      <c r="EJ316" s="411">
        <v>54.3</v>
      </c>
      <c r="EK316" s="411">
        <v>55.8</v>
      </c>
      <c r="EL316" s="412" t="s">
        <v>197</v>
      </c>
      <c r="EM316" s="411">
        <v>421.7</v>
      </c>
      <c r="EN316" s="411">
        <v>60.6</v>
      </c>
      <c r="EO316" s="411">
        <v>243.1</v>
      </c>
      <c r="EP316" s="412" t="s">
        <v>197</v>
      </c>
      <c r="EQ316" s="412" t="s">
        <v>197</v>
      </c>
      <c r="ER316" s="412" t="s">
        <v>197</v>
      </c>
      <c r="ES316" s="412" t="s">
        <v>197</v>
      </c>
      <c r="ET316" s="411">
        <v>136</v>
      </c>
      <c r="EU316" s="412" t="s">
        <v>197</v>
      </c>
      <c r="EV316" s="411">
        <v>160.30000000000001</v>
      </c>
      <c r="EW316" s="411">
        <v>134.5</v>
      </c>
      <c r="EX316" s="411">
        <v>142.6</v>
      </c>
      <c r="EY316" s="411">
        <v>119.5</v>
      </c>
      <c r="EZ316" s="411">
        <v>131.69999999999999</v>
      </c>
      <c r="FA316" s="411">
        <v>65.5</v>
      </c>
      <c r="FB316" s="411">
        <v>91.4</v>
      </c>
      <c r="FC316" s="412" t="s">
        <v>197</v>
      </c>
      <c r="FD316" s="411">
        <v>117.5</v>
      </c>
      <c r="FE316" s="411">
        <v>76.400000000000006</v>
      </c>
      <c r="FF316" s="411">
        <v>93.8</v>
      </c>
      <c r="FG316" s="412" t="s">
        <v>197</v>
      </c>
      <c r="FH316" s="412" t="s">
        <v>197</v>
      </c>
      <c r="FI316" s="412" t="s">
        <v>197</v>
      </c>
      <c r="FJ316" s="411">
        <v>15.6</v>
      </c>
      <c r="FK316" s="411">
        <v>20.3</v>
      </c>
      <c r="FL316" s="411">
        <v>18.2</v>
      </c>
      <c r="FM316" s="411">
        <v>77.599999999999994</v>
      </c>
      <c r="FN316" s="411">
        <v>81.3</v>
      </c>
      <c r="FO316" s="411">
        <v>79.099999999999994</v>
      </c>
      <c r="FP316" s="411">
        <v>158.19999999999999</v>
      </c>
      <c r="FQ316" s="411">
        <v>67.599999999999994</v>
      </c>
      <c r="FR316" s="411">
        <v>99</v>
      </c>
      <c r="FS316" s="411">
        <v>58.6</v>
      </c>
      <c r="FT316" s="411">
        <v>94.2</v>
      </c>
      <c r="FU316" s="411">
        <v>71.900000000000006</v>
      </c>
      <c r="FV316" s="411">
        <v>115</v>
      </c>
      <c r="FW316" s="411">
        <v>52.1</v>
      </c>
      <c r="FX316" s="411">
        <v>127.6</v>
      </c>
      <c r="FY316" s="411">
        <v>130.5</v>
      </c>
      <c r="FZ316" s="411">
        <v>130.5</v>
      </c>
      <c r="GA316" s="411">
        <v>117.2</v>
      </c>
      <c r="GB316" s="411">
        <v>109.1</v>
      </c>
      <c r="GC316" s="411">
        <v>110.6</v>
      </c>
      <c r="GD316" s="411">
        <v>158.1</v>
      </c>
      <c r="GE316" s="411">
        <v>204.3</v>
      </c>
      <c r="GF316" s="411">
        <v>174</v>
      </c>
      <c r="GG316" s="411">
        <v>217.8</v>
      </c>
      <c r="GH316" s="411">
        <v>266.39999999999998</v>
      </c>
      <c r="GI316" s="411">
        <v>266.10000000000002</v>
      </c>
      <c r="GJ316" s="412" t="s">
        <v>197</v>
      </c>
      <c r="GK316" s="412" t="s">
        <v>197</v>
      </c>
      <c r="GL316" s="412" t="s">
        <v>197</v>
      </c>
      <c r="GM316" s="411">
        <v>132.1</v>
      </c>
      <c r="GN316" s="411">
        <v>54.7</v>
      </c>
      <c r="GO316" s="411">
        <v>82.5</v>
      </c>
      <c r="GP316" s="411">
        <v>104.7</v>
      </c>
      <c r="GQ316" s="411">
        <v>129.6</v>
      </c>
      <c r="GR316" s="411">
        <v>120.7</v>
      </c>
      <c r="GS316" s="411">
        <v>155.9</v>
      </c>
      <c r="GT316" s="411">
        <v>21.9</v>
      </c>
      <c r="GU316" s="411">
        <v>48.9</v>
      </c>
      <c r="GV316" s="411">
        <v>16.2</v>
      </c>
      <c r="GW316" s="411">
        <v>28.3</v>
      </c>
      <c r="GX316" s="411">
        <v>23.3</v>
      </c>
      <c r="GY316" s="411">
        <v>105</v>
      </c>
      <c r="GZ316" s="411">
        <v>61.3</v>
      </c>
      <c r="HA316" s="411">
        <v>82.7</v>
      </c>
      <c r="HB316" s="411">
        <v>99.9</v>
      </c>
      <c r="HC316" s="411">
        <v>96.4</v>
      </c>
      <c r="HD316" s="411">
        <v>97.4</v>
      </c>
      <c r="HE316" s="412" t="s">
        <v>197</v>
      </c>
      <c r="HF316" s="412" t="s">
        <v>197</v>
      </c>
      <c r="HG316" s="412" t="s">
        <v>197</v>
      </c>
      <c r="HH316" s="412" t="s">
        <v>197</v>
      </c>
      <c r="HI316" s="412" t="s">
        <v>197</v>
      </c>
      <c r="HJ316" s="412" t="s">
        <v>197</v>
      </c>
      <c r="HK316" s="412" t="s">
        <v>197</v>
      </c>
      <c r="HL316" s="412" t="s">
        <v>197</v>
      </c>
      <c r="HM316" s="412" t="s">
        <v>197</v>
      </c>
      <c r="HN316" s="412" t="s">
        <v>197</v>
      </c>
      <c r="HO316" s="411">
        <v>136</v>
      </c>
      <c r="HP316" s="411">
        <v>97.9</v>
      </c>
      <c r="HQ316" s="411">
        <v>117.2</v>
      </c>
      <c r="HR316" s="412" t="s">
        <v>197</v>
      </c>
      <c r="HS316" s="412" t="s">
        <v>197</v>
      </c>
      <c r="HT316" s="412" t="s">
        <v>197</v>
      </c>
      <c r="HU316" s="411">
        <v>389.6</v>
      </c>
      <c r="HV316" s="411">
        <v>149.1</v>
      </c>
      <c r="HW316" s="411">
        <v>162.30000000000001</v>
      </c>
      <c r="HX316" s="411">
        <v>162.6</v>
      </c>
      <c r="HY316" s="412" t="s">
        <v>197</v>
      </c>
      <c r="HZ316" s="411">
        <v>103.4</v>
      </c>
      <c r="IA316" s="411">
        <v>45.3</v>
      </c>
      <c r="IB316" s="411">
        <v>162.4</v>
      </c>
      <c r="IC316" s="411">
        <v>99.1</v>
      </c>
      <c r="ID316" s="411">
        <v>34</v>
      </c>
      <c r="IE316" s="412" t="s">
        <v>197</v>
      </c>
      <c r="IF316" s="412" t="s">
        <v>197</v>
      </c>
      <c r="IG316" s="412" t="s">
        <v>197</v>
      </c>
      <c r="IH316" s="411">
        <v>104</v>
      </c>
      <c r="II316" s="411">
        <v>110.3</v>
      </c>
      <c r="IJ316" s="411">
        <v>61.5</v>
      </c>
      <c r="IK316" s="412" t="s">
        <v>197</v>
      </c>
      <c r="IL316" s="412" t="s">
        <v>197</v>
      </c>
      <c r="IM316" s="412" t="s">
        <v>197</v>
      </c>
      <c r="IN316" s="412" t="s">
        <v>197</v>
      </c>
      <c r="IO316" s="412" t="s">
        <v>197</v>
      </c>
      <c r="IP316" s="412" t="s">
        <v>197</v>
      </c>
      <c r="IQ316" s="411">
        <v>25.6</v>
      </c>
      <c r="IR316" s="411">
        <v>120.4</v>
      </c>
      <c r="IS316" s="411">
        <v>105.1</v>
      </c>
      <c r="IT316" s="411">
        <v>110.8</v>
      </c>
      <c r="IU316" s="411">
        <v>249.8</v>
      </c>
      <c r="IV316" s="411">
        <v>378.4</v>
      </c>
      <c r="IW316" s="411">
        <v>351.5</v>
      </c>
      <c r="IX316" s="412" t="s">
        <v>197</v>
      </c>
      <c r="IY316" s="412" t="s">
        <v>197</v>
      </c>
      <c r="IZ316" s="412" t="s">
        <v>197</v>
      </c>
      <c r="JA316" s="412" t="s">
        <v>197</v>
      </c>
      <c r="JB316" s="412" t="s">
        <v>197</v>
      </c>
      <c r="JC316" s="411">
        <v>482.1</v>
      </c>
      <c r="JD316" s="411">
        <v>244.2</v>
      </c>
      <c r="JE316" s="411">
        <v>298.60000000000002</v>
      </c>
      <c r="JF316" s="48">
        <v>398.4</v>
      </c>
      <c r="JG316" s="48">
        <v>196.6</v>
      </c>
      <c r="JH316" s="48">
        <v>129</v>
      </c>
      <c r="JI316" s="48">
        <v>201.1</v>
      </c>
      <c r="JJ316" s="48">
        <v>133.1</v>
      </c>
      <c r="JK316" s="48">
        <v>127.6</v>
      </c>
      <c r="JL316" s="48">
        <v>121.2</v>
      </c>
      <c r="JM316" s="48">
        <v>103.7</v>
      </c>
      <c r="JN316" s="48">
        <v>96.3</v>
      </c>
      <c r="JO316" s="48">
        <v>67.5</v>
      </c>
    </row>
    <row r="317" spans="1:275">
      <c r="A317" s="45"/>
      <c r="B317" s="46" t="s">
        <v>2033</v>
      </c>
      <c r="C317" s="300" t="s">
        <v>1307</v>
      </c>
      <c r="D317" s="46" t="s">
        <v>142</v>
      </c>
      <c r="E317" s="300" t="s">
        <v>41</v>
      </c>
      <c r="F317" s="47" t="s">
        <v>197</v>
      </c>
      <c r="G317" s="47" t="s">
        <v>197</v>
      </c>
      <c r="H317" s="411">
        <v>106.6</v>
      </c>
      <c r="I317" s="411">
        <v>115.7</v>
      </c>
      <c r="J317" s="411">
        <v>157.1</v>
      </c>
      <c r="K317" s="412" t="s">
        <v>197</v>
      </c>
      <c r="L317" s="411">
        <v>33.299999999999997</v>
      </c>
      <c r="M317" s="412" t="s">
        <v>197</v>
      </c>
      <c r="N317" s="412" t="s">
        <v>197</v>
      </c>
      <c r="O317" s="412" t="s">
        <v>197</v>
      </c>
      <c r="P317" s="412" t="s">
        <v>197</v>
      </c>
      <c r="Q317" s="412" t="s">
        <v>197</v>
      </c>
      <c r="R317" s="412" t="s">
        <v>197</v>
      </c>
      <c r="S317" s="412" t="s">
        <v>197</v>
      </c>
      <c r="T317" s="412" t="s">
        <v>197</v>
      </c>
      <c r="U317" s="412" t="s">
        <v>197</v>
      </c>
      <c r="V317" s="412" t="s">
        <v>197</v>
      </c>
      <c r="W317" s="412" t="s">
        <v>197</v>
      </c>
      <c r="X317" s="412" t="s">
        <v>197</v>
      </c>
      <c r="Y317" s="412" t="s">
        <v>197</v>
      </c>
      <c r="Z317" s="412" t="s">
        <v>197</v>
      </c>
      <c r="AA317" s="412" t="s">
        <v>197</v>
      </c>
      <c r="AB317" s="412" t="s">
        <v>197</v>
      </c>
      <c r="AC317" s="412" t="s">
        <v>197</v>
      </c>
      <c r="AD317" s="412" t="s">
        <v>197</v>
      </c>
      <c r="AE317" s="412" t="s">
        <v>197</v>
      </c>
      <c r="AF317" s="412" t="s">
        <v>197</v>
      </c>
      <c r="AG317" s="412" t="s">
        <v>197</v>
      </c>
      <c r="AH317" s="412" t="s">
        <v>197</v>
      </c>
      <c r="AI317" s="412" t="s">
        <v>197</v>
      </c>
      <c r="AJ317" s="412" t="s">
        <v>197</v>
      </c>
      <c r="AK317" s="412" t="s">
        <v>197</v>
      </c>
      <c r="AL317" s="412" t="s">
        <v>197</v>
      </c>
      <c r="AM317" s="412" t="s">
        <v>197</v>
      </c>
      <c r="AN317" s="412" t="s">
        <v>197</v>
      </c>
      <c r="AO317" s="412" t="s">
        <v>197</v>
      </c>
      <c r="AP317" s="412" t="s">
        <v>197</v>
      </c>
      <c r="AQ317" s="412" t="s">
        <v>197</v>
      </c>
      <c r="AR317" s="412" t="s">
        <v>197</v>
      </c>
      <c r="AS317" s="412" t="s">
        <v>197</v>
      </c>
      <c r="AT317" s="412" t="s">
        <v>197</v>
      </c>
      <c r="AU317" s="412" t="s">
        <v>197</v>
      </c>
      <c r="AV317" s="412" t="s">
        <v>197</v>
      </c>
      <c r="AW317" s="412" t="s">
        <v>197</v>
      </c>
      <c r="AX317" s="412" t="s">
        <v>197</v>
      </c>
      <c r="AY317" s="412" t="s">
        <v>197</v>
      </c>
      <c r="AZ317" s="411">
        <v>127.4</v>
      </c>
      <c r="BA317" s="411">
        <v>64.400000000000006</v>
      </c>
      <c r="BB317" s="411">
        <v>67.3</v>
      </c>
      <c r="BC317" s="411">
        <v>45.1</v>
      </c>
      <c r="BD317" s="411">
        <v>28.7</v>
      </c>
      <c r="BE317" s="411">
        <v>32.6</v>
      </c>
      <c r="BF317" s="411">
        <v>53</v>
      </c>
      <c r="BG317" s="411">
        <v>20.6</v>
      </c>
      <c r="BH317" s="411">
        <v>23</v>
      </c>
      <c r="BI317" s="412" t="s">
        <v>197</v>
      </c>
      <c r="BJ317" s="412" t="s">
        <v>197</v>
      </c>
      <c r="BK317" s="412" t="s">
        <v>197</v>
      </c>
      <c r="BL317" s="412" t="s">
        <v>197</v>
      </c>
      <c r="BM317" s="412" t="s">
        <v>197</v>
      </c>
      <c r="BN317" s="412" t="s">
        <v>197</v>
      </c>
      <c r="BO317" s="412" t="s">
        <v>197</v>
      </c>
      <c r="BP317" s="412" t="s">
        <v>197</v>
      </c>
      <c r="BQ317" s="412" t="s">
        <v>197</v>
      </c>
      <c r="BR317" s="412" t="s">
        <v>197</v>
      </c>
      <c r="BS317" s="412" t="s">
        <v>197</v>
      </c>
      <c r="BT317" s="412" t="s">
        <v>197</v>
      </c>
      <c r="BU317" s="412" t="s">
        <v>197</v>
      </c>
      <c r="BV317" s="412" t="s">
        <v>197</v>
      </c>
      <c r="BW317" s="412" t="s">
        <v>197</v>
      </c>
      <c r="BX317" s="412" t="s">
        <v>197</v>
      </c>
      <c r="BY317" s="412" t="s">
        <v>197</v>
      </c>
      <c r="BZ317" s="412" t="s">
        <v>197</v>
      </c>
      <c r="CA317" s="412" t="s">
        <v>197</v>
      </c>
      <c r="CB317" s="412" t="s">
        <v>197</v>
      </c>
      <c r="CC317" s="412" t="s">
        <v>197</v>
      </c>
      <c r="CD317" s="412" t="s">
        <v>197</v>
      </c>
      <c r="CE317" s="412" t="s">
        <v>197</v>
      </c>
      <c r="CF317" s="412" t="s">
        <v>197</v>
      </c>
      <c r="CG317" s="412" t="s">
        <v>197</v>
      </c>
      <c r="CH317" s="412" t="s">
        <v>197</v>
      </c>
      <c r="CI317" s="412" t="s">
        <v>197</v>
      </c>
      <c r="CJ317" s="412" t="s">
        <v>197</v>
      </c>
      <c r="CK317" s="412" t="s">
        <v>197</v>
      </c>
      <c r="CL317" s="412" t="s">
        <v>197</v>
      </c>
      <c r="CM317" s="412" t="s">
        <v>197</v>
      </c>
      <c r="CN317" s="412" t="s">
        <v>197</v>
      </c>
      <c r="CO317" s="412" t="s">
        <v>197</v>
      </c>
      <c r="CP317" s="412" t="s">
        <v>197</v>
      </c>
      <c r="CQ317" s="412" t="s">
        <v>197</v>
      </c>
      <c r="CR317" s="412" t="s">
        <v>197</v>
      </c>
      <c r="CS317" s="412" t="s">
        <v>197</v>
      </c>
      <c r="CT317" s="412" t="s">
        <v>197</v>
      </c>
      <c r="CU317" s="412" t="s">
        <v>197</v>
      </c>
      <c r="CV317" s="412" t="s">
        <v>197</v>
      </c>
      <c r="CW317" s="412" t="s">
        <v>197</v>
      </c>
      <c r="CX317" s="412" t="s">
        <v>197</v>
      </c>
      <c r="CY317" s="412" t="s">
        <v>197</v>
      </c>
      <c r="CZ317" s="412" t="s">
        <v>197</v>
      </c>
      <c r="DA317" s="412" t="s">
        <v>197</v>
      </c>
      <c r="DB317" s="412" t="s">
        <v>197</v>
      </c>
      <c r="DC317" s="412" t="s">
        <v>197</v>
      </c>
      <c r="DD317" s="412" t="s">
        <v>197</v>
      </c>
      <c r="DE317" s="412" t="s">
        <v>197</v>
      </c>
      <c r="DF317" s="412" t="s">
        <v>197</v>
      </c>
      <c r="DG317" s="412" t="s">
        <v>197</v>
      </c>
      <c r="DH317" s="412" t="s">
        <v>197</v>
      </c>
      <c r="DI317" s="412" t="s">
        <v>197</v>
      </c>
      <c r="DJ317" s="412" t="s">
        <v>197</v>
      </c>
      <c r="DK317" s="412" t="s">
        <v>197</v>
      </c>
      <c r="DL317" s="412" t="s">
        <v>197</v>
      </c>
      <c r="DM317" s="412" t="s">
        <v>197</v>
      </c>
      <c r="DN317" s="412" t="s">
        <v>197</v>
      </c>
      <c r="DO317" s="412" t="s">
        <v>197</v>
      </c>
      <c r="DP317" s="412" t="s">
        <v>197</v>
      </c>
      <c r="DQ317" s="412" t="s">
        <v>197</v>
      </c>
      <c r="DR317" s="412" t="s">
        <v>197</v>
      </c>
      <c r="DS317" s="412" t="s">
        <v>197</v>
      </c>
      <c r="DT317" s="412" t="s">
        <v>197</v>
      </c>
      <c r="DU317" s="412" t="s">
        <v>197</v>
      </c>
      <c r="DV317" s="412" t="s">
        <v>197</v>
      </c>
      <c r="DW317" s="412" t="s">
        <v>197</v>
      </c>
      <c r="DX317" s="412" t="s">
        <v>197</v>
      </c>
      <c r="DY317" s="412" t="s">
        <v>197</v>
      </c>
      <c r="DZ317" s="412" t="s">
        <v>197</v>
      </c>
      <c r="EA317" s="412" t="s">
        <v>197</v>
      </c>
      <c r="EB317" s="412" t="s">
        <v>197</v>
      </c>
      <c r="EC317" s="412" t="s">
        <v>197</v>
      </c>
      <c r="ED317" s="412" t="s">
        <v>197</v>
      </c>
      <c r="EE317" s="412" t="s">
        <v>197</v>
      </c>
      <c r="EF317" s="412" t="s">
        <v>197</v>
      </c>
      <c r="EG317" s="412" t="s">
        <v>197</v>
      </c>
      <c r="EH317" s="412" t="s">
        <v>197</v>
      </c>
      <c r="EI317" s="412" t="s">
        <v>197</v>
      </c>
      <c r="EJ317" s="412" t="s">
        <v>197</v>
      </c>
      <c r="EK317" s="412" t="s">
        <v>197</v>
      </c>
      <c r="EL317" s="412" t="s">
        <v>197</v>
      </c>
      <c r="EM317" s="412" t="s">
        <v>197</v>
      </c>
      <c r="EN317" s="412" t="s">
        <v>197</v>
      </c>
      <c r="EO317" s="412" t="s">
        <v>197</v>
      </c>
      <c r="EP317" s="412" t="s">
        <v>197</v>
      </c>
      <c r="EQ317" s="412" t="s">
        <v>197</v>
      </c>
      <c r="ER317" s="412" t="s">
        <v>197</v>
      </c>
      <c r="ES317" s="412" t="s">
        <v>197</v>
      </c>
      <c r="ET317" s="412" t="s">
        <v>197</v>
      </c>
      <c r="EU317" s="412" t="s">
        <v>197</v>
      </c>
      <c r="EV317" s="411">
        <v>50.5</v>
      </c>
      <c r="EW317" s="411">
        <v>45.4</v>
      </c>
      <c r="EX317" s="411">
        <v>47.1</v>
      </c>
      <c r="EY317" s="412" t="s">
        <v>197</v>
      </c>
      <c r="EZ317" s="412" t="s">
        <v>197</v>
      </c>
      <c r="FA317" s="412" t="s">
        <v>197</v>
      </c>
      <c r="FB317" s="412" t="s">
        <v>197</v>
      </c>
      <c r="FC317" s="412" t="s">
        <v>197</v>
      </c>
      <c r="FD317" s="412" t="s">
        <v>197</v>
      </c>
      <c r="FE317" s="412" t="s">
        <v>197</v>
      </c>
      <c r="FF317" s="412" t="s">
        <v>197</v>
      </c>
      <c r="FG317" s="412" t="s">
        <v>197</v>
      </c>
      <c r="FH317" s="412" t="s">
        <v>197</v>
      </c>
      <c r="FI317" s="412" t="s">
        <v>197</v>
      </c>
      <c r="FJ317" s="412" t="s">
        <v>197</v>
      </c>
      <c r="FK317" s="412" t="s">
        <v>197</v>
      </c>
      <c r="FL317" s="412" t="s">
        <v>197</v>
      </c>
      <c r="FM317" s="411">
        <v>14</v>
      </c>
      <c r="FN317" s="411">
        <v>31.8</v>
      </c>
      <c r="FO317" s="411">
        <v>21.4</v>
      </c>
      <c r="FP317" s="412" t="s">
        <v>197</v>
      </c>
      <c r="FQ317" s="412" t="s">
        <v>197</v>
      </c>
      <c r="FR317" s="412" t="s">
        <v>197</v>
      </c>
      <c r="FS317" s="411">
        <v>15.6</v>
      </c>
      <c r="FT317" s="411">
        <v>45.6</v>
      </c>
      <c r="FU317" s="411">
        <v>26.9</v>
      </c>
      <c r="FV317" s="412" t="s">
        <v>197</v>
      </c>
      <c r="FW317" s="412" t="s">
        <v>197</v>
      </c>
      <c r="FX317" s="411">
        <v>32.9</v>
      </c>
      <c r="FY317" s="411">
        <v>55.4</v>
      </c>
      <c r="FZ317" s="411">
        <v>55.2</v>
      </c>
      <c r="GA317" s="411">
        <v>57.1</v>
      </c>
      <c r="GB317" s="411">
        <v>62</v>
      </c>
      <c r="GC317" s="411">
        <v>61.1</v>
      </c>
      <c r="GD317" s="412" t="s">
        <v>197</v>
      </c>
      <c r="GE317" s="412" t="s">
        <v>197</v>
      </c>
      <c r="GF317" s="412" t="s">
        <v>197</v>
      </c>
      <c r="GG317" s="411">
        <v>124</v>
      </c>
      <c r="GH317" s="411">
        <v>142.9</v>
      </c>
      <c r="GI317" s="411">
        <v>142.80000000000001</v>
      </c>
      <c r="GJ317" s="412" t="s">
        <v>197</v>
      </c>
      <c r="GK317" s="412" t="s">
        <v>197</v>
      </c>
      <c r="GL317" s="412" t="s">
        <v>197</v>
      </c>
      <c r="GM317" s="412" t="s">
        <v>197</v>
      </c>
      <c r="GN317" s="412" t="s">
        <v>197</v>
      </c>
      <c r="GO317" s="412" t="s">
        <v>197</v>
      </c>
      <c r="GP317" s="412" t="s">
        <v>197</v>
      </c>
      <c r="GQ317" s="412" t="s">
        <v>197</v>
      </c>
      <c r="GR317" s="412" t="s">
        <v>197</v>
      </c>
      <c r="GS317" s="412" t="s">
        <v>197</v>
      </c>
      <c r="GT317" s="412" t="s">
        <v>197</v>
      </c>
      <c r="GU317" s="412" t="s">
        <v>197</v>
      </c>
      <c r="GV317" s="412" t="s">
        <v>197</v>
      </c>
      <c r="GW317" s="412" t="s">
        <v>197</v>
      </c>
      <c r="GX317" s="412" t="s">
        <v>197</v>
      </c>
      <c r="GY317" s="412" t="s">
        <v>197</v>
      </c>
      <c r="GZ317" s="412" t="s">
        <v>197</v>
      </c>
      <c r="HA317" s="412" t="s">
        <v>197</v>
      </c>
      <c r="HB317" s="412" t="s">
        <v>197</v>
      </c>
      <c r="HC317" s="412" t="s">
        <v>197</v>
      </c>
      <c r="HD317" s="412" t="s">
        <v>197</v>
      </c>
      <c r="HE317" s="412" t="s">
        <v>197</v>
      </c>
      <c r="HF317" s="412" t="s">
        <v>197</v>
      </c>
      <c r="HG317" s="412" t="s">
        <v>197</v>
      </c>
      <c r="HH317" s="412" t="s">
        <v>197</v>
      </c>
      <c r="HI317" s="412" t="s">
        <v>197</v>
      </c>
      <c r="HJ317" s="412" t="s">
        <v>197</v>
      </c>
      <c r="HK317" s="412" t="s">
        <v>197</v>
      </c>
      <c r="HL317" s="412" t="s">
        <v>197</v>
      </c>
      <c r="HM317" s="412" t="s">
        <v>197</v>
      </c>
      <c r="HN317" s="412" t="s">
        <v>197</v>
      </c>
      <c r="HO317" s="412" t="s">
        <v>197</v>
      </c>
      <c r="HP317" s="412" t="s">
        <v>197</v>
      </c>
      <c r="HQ317" s="412" t="s">
        <v>197</v>
      </c>
      <c r="HR317" s="412" t="s">
        <v>197</v>
      </c>
      <c r="HS317" s="412" t="s">
        <v>197</v>
      </c>
      <c r="HT317" s="412" t="s">
        <v>197</v>
      </c>
      <c r="HU317" s="411">
        <v>137.19999999999999</v>
      </c>
      <c r="HV317" s="411">
        <v>61.5</v>
      </c>
      <c r="HW317" s="411">
        <v>66.3</v>
      </c>
      <c r="HX317" s="412" t="s">
        <v>197</v>
      </c>
      <c r="HY317" s="412" t="s">
        <v>197</v>
      </c>
      <c r="HZ317" s="412" t="s">
        <v>197</v>
      </c>
      <c r="IA317" s="412" t="s">
        <v>197</v>
      </c>
      <c r="IB317" s="412" t="s">
        <v>197</v>
      </c>
      <c r="IC317" s="412" t="s">
        <v>197</v>
      </c>
      <c r="ID317" s="411">
        <v>26.5</v>
      </c>
      <c r="IE317" s="412" t="s">
        <v>197</v>
      </c>
      <c r="IF317" s="412" t="s">
        <v>197</v>
      </c>
      <c r="IG317" s="412" t="s">
        <v>197</v>
      </c>
      <c r="IH317" s="411">
        <v>17.899999999999999</v>
      </c>
      <c r="II317" s="412" t="s">
        <v>197</v>
      </c>
      <c r="IJ317" s="412" t="s">
        <v>197</v>
      </c>
      <c r="IK317" s="412" t="s">
        <v>197</v>
      </c>
      <c r="IL317" s="412" t="s">
        <v>197</v>
      </c>
      <c r="IM317" s="412" t="s">
        <v>197</v>
      </c>
      <c r="IN317" s="412" t="s">
        <v>197</v>
      </c>
      <c r="IO317" s="412" t="s">
        <v>197</v>
      </c>
      <c r="IP317" s="412" t="s">
        <v>197</v>
      </c>
      <c r="IQ317" s="412" t="s">
        <v>197</v>
      </c>
      <c r="IR317" s="412" t="s">
        <v>197</v>
      </c>
      <c r="IS317" s="412" t="s">
        <v>197</v>
      </c>
      <c r="IT317" s="412" t="s">
        <v>197</v>
      </c>
      <c r="IU317" s="412" t="s">
        <v>197</v>
      </c>
      <c r="IV317" s="412" t="s">
        <v>197</v>
      </c>
      <c r="IW317" s="412" t="s">
        <v>197</v>
      </c>
      <c r="IX317" s="412" t="s">
        <v>197</v>
      </c>
      <c r="IY317" s="412" t="s">
        <v>197</v>
      </c>
      <c r="IZ317" s="412" t="s">
        <v>197</v>
      </c>
      <c r="JA317" s="412" t="s">
        <v>197</v>
      </c>
      <c r="JB317" s="412" t="s">
        <v>197</v>
      </c>
      <c r="JC317" s="412" t="s">
        <v>197</v>
      </c>
      <c r="JD317" s="412" t="s">
        <v>197</v>
      </c>
      <c r="JE317" s="412" t="s">
        <v>197</v>
      </c>
      <c r="JF317" s="49" t="s">
        <v>87</v>
      </c>
      <c r="JG317" s="49" t="s">
        <v>87</v>
      </c>
      <c r="JH317" s="49" t="s">
        <v>87</v>
      </c>
      <c r="JI317" s="49">
        <v>96.9</v>
      </c>
      <c r="JJ317" s="49">
        <v>36</v>
      </c>
      <c r="JK317" s="49">
        <v>36.5</v>
      </c>
      <c r="JL317" s="49">
        <v>69.5</v>
      </c>
      <c r="JM317" s="49">
        <v>12.7</v>
      </c>
      <c r="JN317" s="49">
        <v>25.5</v>
      </c>
      <c r="JO317" s="49" t="s">
        <v>87</v>
      </c>
    </row>
    <row r="318" spans="1:275">
      <c r="A318" s="45"/>
      <c r="B318" s="46" t="s">
        <v>2034</v>
      </c>
      <c r="C318" s="300" t="s">
        <v>1513</v>
      </c>
      <c r="D318" s="46" t="s">
        <v>142</v>
      </c>
      <c r="E318" s="300" t="s">
        <v>41</v>
      </c>
      <c r="F318" s="47" t="s">
        <v>197</v>
      </c>
      <c r="G318" s="47" t="s">
        <v>197</v>
      </c>
      <c r="H318" s="411">
        <v>116.6</v>
      </c>
      <c r="I318" s="411">
        <v>115</v>
      </c>
      <c r="J318" s="411">
        <v>113.1</v>
      </c>
      <c r="K318" s="412" t="s">
        <v>197</v>
      </c>
      <c r="L318" s="411">
        <v>45.6</v>
      </c>
      <c r="M318" s="412" t="s">
        <v>197</v>
      </c>
      <c r="N318" s="412" t="s">
        <v>197</v>
      </c>
      <c r="O318" s="412" t="s">
        <v>197</v>
      </c>
      <c r="P318" s="412" t="s">
        <v>197</v>
      </c>
      <c r="Q318" s="412" t="s">
        <v>197</v>
      </c>
      <c r="R318" s="412" t="s">
        <v>197</v>
      </c>
      <c r="S318" s="412" t="s">
        <v>197</v>
      </c>
      <c r="T318" s="412" t="s">
        <v>197</v>
      </c>
      <c r="U318" s="412" t="s">
        <v>197</v>
      </c>
      <c r="V318" s="412" t="s">
        <v>197</v>
      </c>
      <c r="W318" s="412" t="s">
        <v>197</v>
      </c>
      <c r="X318" s="412" t="s">
        <v>197</v>
      </c>
      <c r="Y318" s="412" t="s">
        <v>197</v>
      </c>
      <c r="Z318" s="412" t="s">
        <v>197</v>
      </c>
      <c r="AA318" s="412" t="s">
        <v>197</v>
      </c>
      <c r="AB318" s="412" t="s">
        <v>197</v>
      </c>
      <c r="AC318" s="412" t="s">
        <v>197</v>
      </c>
      <c r="AD318" s="412" t="s">
        <v>197</v>
      </c>
      <c r="AE318" s="412" t="s">
        <v>197</v>
      </c>
      <c r="AF318" s="412" t="s">
        <v>197</v>
      </c>
      <c r="AG318" s="412" t="s">
        <v>197</v>
      </c>
      <c r="AH318" s="412" t="s">
        <v>197</v>
      </c>
      <c r="AI318" s="412" t="s">
        <v>197</v>
      </c>
      <c r="AJ318" s="412" t="s">
        <v>197</v>
      </c>
      <c r="AK318" s="412" t="s">
        <v>197</v>
      </c>
      <c r="AL318" s="412" t="s">
        <v>197</v>
      </c>
      <c r="AM318" s="412" t="s">
        <v>197</v>
      </c>
      <c r="AN318" s="412" t="s">
        <v>197</v>
      </c>
      <c r="AO318" s="412" t="s">
        <v>197</v>
      </c>
      <c r="AP318" s="412" t="s">
        <v>197</v>
      </c>
      <c r="AQ318" s="412" t="s">
        <v>197</v>
      </c>
      <c r="AR318" s="412" t="s">
        <v>197</v>
      </c>
      <c r="AS318" s="412" t="s">
        <v>197</v>
      </c>
      <c r="AT318" s="412" t="s">
        <v>197</v>
      </c>
      <c r="AU318" s="412" t="s">
        <v>197</v>
      </c>
      <c r="AV318" s="412" t="s">
        <v>197</v>
      </c>
      <c r="AW318" s="412" t="s">
        <v>197</v>
      </c>
      <c r="AX318" s="412" t="s">
        <v>197</v>
      </c>
      <c r="AY318" s="412" t="s">
        <v>197</v>
      </c>
      <c r="AZ318" s="411">
        <v>68.099999999999994</v>
      </c>
      <c r="BA318" s="411">
        <v>46.7</v>
      </c>
      <c r="BB318" s="411">
        <v>47.7</v>
      </c>
      <c r="BC318" s="411">
        <v>44.4</v>
      </c>
      <c r="BD318" s="411">
        <v>28</v>
      </c>
      <c r="BE318" s="411">
        <v>32.200000000000003</v>
      </c>
      <c r="BF318" s="411">
        <v>23</v>
      </c>
      <c r="BG318" s="411">
        <v>12.1</v>
      </c>
      <c r="BH318" s="411">
        <v>12.9</v>
      </c>
      <c r="BI318" s="412" t="s">
        <v>197</v>
      </c>
      <c r="BJ318" s="412" t="s">
        <v>197</v>
      </c>
      <c r="BK318" s="412" t="s">
        <v>197</v>
      </c>
      <c r="BL318" s="412" t="s">
        <v>197</v>
      </c>
      <c r="BM318" s="412" t="s">
        <v>197</v>
      </c>
      <c r="BN318" s="412" t="s">
        <v>197</v>
      </c>
      <c r="BO318" s="412" t="s">
        <v>197</v>
      </c>
      <c r="BP318" s="412" t="s">
        <v>197</v>
      </c>
      <c r="BQ318" s="412" t="s">
        <v>197</v>
      </c>
      <c r="BR318" s="412" t="s">
        <v>197</v>
      </c>
      <c r="BS318" s="412" t="s">
        <v>197</v>
      </c>
      <c r="BT318" s="412" t="s">
        <v>197</v>
      </c>
      <c r="BU318" s="412" t="s">
        <v>197</v>
      </c>
      <c r="BV318" s="412" t="s">
        <v>197</v>
      </c>
      <c r="BW318" s="412" t="s">
        <v>197</v>
      </c>
      <c r="BX318" s="412" t="s">
        <v>197</v>
      </c>
      <c r="BY318" s="412" t="s">
        <v>197</v>
      </c>
      <c r="BZ318" s="412" t="s">
        <v>197</v>
      </c>
      <c r="CA318" s="412" t="s">
        <v>197</v>
      </c>
      <c r="CB318" s="412" t="s">
        <v>197</v>
      </c>
      <c r="CC318" s="412" t="s">
        <v>197</v>
      </c>
      <c r="CD318" s="412" t="s">
        <v>197</v>
      </c>
      <c r="CE318" s="412" t="s">
        <v>197</v>
      </c>
      <c r="CF318" s="412" t="s">
        <v>197</v>
      </c>
      <c r="CG318" s="412" t="s">
        <v>197</v>
      </c>
      <c r="CH318" s="412" t="s">
        <v>197</v>
      </c>
      <c r="CI318" s="412" t="s">
        <v>197</v>
      </c>
      <c r="CJ318" s="412" t="s">
        <v>197</v>
      </c>
      <c r="CK318" s="412" t="s">
        <v>197</v>
      </c>
      <c r="CL318" s="412" t="s">
        <v>197</v>
      </c>
      <c r="CM318" s="412" t="s">
        <v>197</v>
      </c>
      <c r="CN318" s="412" t="s">
        <v>197</v>
      </c>
      <c r="CO318" s="412" t="s">
        <v>197</v>
      </c>
      <c r="CP318" s="412" t="s">
        <v>197</v>
      </c>
      <c r="CQ318" s="412" t="s">
        <v>197</v>
      </c>
      <c r="CR318" s="412" t="s">
        <v>197</v>
      </c>
      <c r="CS318" s="412" t="s">
        <v>197</v>
      </c>
      <c r="CT318" s="412" t="s">
        <v>197</v>
      </c>
      <c r="CU318" s="412" t="s">
        <v>197</v>
      </c>
      <c r="CV318" s="412" t="s">
        <v>197</v>
      </c>
      <c r="CW318" s="412" t="s">
        <v>197</v>
      </c>
      <c r="CX318" s="412" t="s">
        <v>197</v>
      </c>
      <c r="CY318" s="412" t="s">
        <v>197</v>
      </c>
      <c r="CZ318" s="412" t="s">
        <v>197</v>
      </c>
      <c r="DA318" s="412" t="s">
        <v>197</v>
      </c>
      <c r="DB318" s="412" t="s">
        <v>197</v>
      </c>
      <c r="DC318" s="412" t="s">
        <v>197</v>
      </c>
      <c r="DD318" s="412" t="s">
        <v>197</v>
      </c>
      <c r="DE318" s="412" t="s">
        <v>197</v>
      </c>
      <c r="DF318" s="412" t="s">
        <v>197</v>
      </c>
      <c r="DG318" s="412" t="s">
        <v>197</v>
      </c>
      <c r="DH318" s="412" t="s">
        <v>197</v>
      </c>
      <c r="DI318" s="412" t="s">
        <v>197</v>
      </c>
      <c r="DJ318" s="412" t="s">
        <v>197</v>
      </c>
      <c r="DK318" s="412" t="s">
        <v>197</v>
      </c>
      <c r="DL318" s="412" t="s">
        <v>197</v>
      </c>
      <c r="DM318" s="412" t="s">
        <v>197</v>
      </c>
      <c r="DN318" s="412" t="s">
        <v>197</v>
      </c>
      <c r="DO318" s="412" t="s">
        <v>197</v>
      </c>
      <c r="DP318" s="412" t="s">
        <v>197</v>
      </c>
      <c r="DQ318" s="412" t="s">
        <v>197</v>
      </c>
      <c r="DR318" s="412" t="s">
        <v>197</v>
      </c>
      <c r="DS318" s="412" t="s">
        <v>197</v>
      </c>
      <c r="DT318" s="412" t="s">
        <v>197</v>
      </c>
      <c r="DU318" s="412" t="s">
        <v>197</v>
      </c>
      <c r="DV318" s="412" t="s">
        <v>197</v>
      </c>
      <c r="DW318" s="412" t="s">
        <v>197</v>
      </c>
      <c r="DX318" s="412" t="s">
        <v>197</v>
      </c>
      <c r="DY318" s="412" t="s">
        <v>197</v>
      </c>
      <c r="DZ318" s="412" t="s">
        <v>197</v>
      </c>
      <c r="EA318" s="412" t="s">
        <v>197</v>
      </c>
      <c r="EB318" s="412" t="s">
        <v>197</v>
      </c>
      <c r="EC318" s="412" t="s">
        <v>197</v>
      </c>
      <c r="ED318" s="412" t="s">
        <v>197</v>
      </c>
      <c r="EE318" s="412" t="s">
        <v>197</v>
      </c>
      <c r="EF318" s="412" t="s">
        <v>197</v>
      </c>
      <c r="EG318" s="412" t="s">
        <v>197</v>
      </c>
      <c r="EH318" s="412" t="s">
        <v>197</v>
      </c>
      <c r="EI318" s="412" t="s">
        <v>197</v>
      </c>
      <c r="EJ318" s="412" t="s">
        <v>197</v>
      </c>
      <c r="EK318" s="412" t="s">
        <v>197</v>
      </c>
      <c r="EL318" s="412" t="s">
        <v>197</v>
      </c>
      <c r="EM318" s="412" t="s">
        <v>197</v>
      </c>
      <c r="EN318" s="412" t="s">
        <v>197</v>
      </c>
      <c r="EO318" s="412" t="s">
        <v>197</v>
      </c>
      <c r="EP318" s="412" t="s">
        <v>197</v>
      </c>
      <c r="EQ318" s="412" t="s">
        <v>197</v>
      </c>
      <c r="ER318" s="412" t="s">
        <v>197</v>
      </c>
      <c r="ES318" s="412" t="s">
        <v>197</v>
      </c>
      <c r="ET318" s="412" t="s">
        <v>197</v>
      </c>
      <c r="EU318" s="412" t="s">
        <v>197</v>
      </c>
      <c r="EV318" s="411">
        <v>109.4</v>
      </c>
      <c r="EW318" s="411">
        <v>73.7</v>
      </c>
      <c r="EX318" s="411">
        <v>85.5</v>
      </c>
      <c r="EY318" s="412" t="s">
        <v>197</v>
      </c>
      <c r="EZ318" s="412" t="s">
        <v>197</v>
      </c>
      <c r="FA318" s="412" t="s">
        <v>197</v>
      </c>
      <c r="FB318" s="412" t="s">
        <v>197</v>
      </c>
      <c r="FC318" s="412" t="s">
        <v>197</v>
      </c>
      <c r="FD318" s="412" t="s">
        <v>197</v>
      </c>
      <c r="FE318" s="412" t="s">
        <v>197</v>
      </c>
      <c r="FF318" s="412" t="s">
        <v>197</v>
      </c>
      <c r="FG318" s="412" t="s">
        <v>197</v>
      </c>
      <c r="FH318" s="412" t="s">
        <v>197</v>
      </c>
      <c r="FI318" s="412" t="s">
        <v>197</v>
      </c>
      <c r="FJ318" s="412" t="s">
        <v>197</v>
      </c>
      <c r="FK318" s="412" t="s">
        <v>197</v>
      </c>
      <c r="FL318" s="412" t="s">
        <v>197</v>
      </c>
      <c r="FM318" s="411">
        <v>9.5</v>
      </c>
      <c r="FN318" s="411">
        <v>25</v>
      </c>
      <c r="FO318" s="411">
        <v>16</v>
      </c>
      <c r="FP318" s="412" t="s">
        <v>197</v>
      </c>
      <c r="FQ318" s="412" t="s">
        <v>197</v>
      </c>
      <c r="FR318" s="412" t="s">
        <v>197</v>
      </c>
      <c r="FS318" s="412" t="s">
        <v>197</v>
      </c>
      <c r="FT318" s="412" t="s">
        <v>197</v>
      </c>
      <c r="FU318" s="412" t="s">
        <v>197</v>
      </c>
      <c r="FV318" s="412" t="s">
        <v>197</v>
      </c>
      <c r="FW318" s="412" t="s">
        <v>197</v>
      </c>
      <c r="FX318" s="411">
        <v>49.8</v>
      </c>
      <c r="FY318" s="411">
        <v>42.4</v>
      </c>
      <c r="FZ318" s="411">
        <v>42.5</v>
      </c>
      <c r="GA318" s="411">
        <v>42.8</v>
      </c>
      <c r="GB318" s="411">
        <v>63.1</v>
      </c>
      <c r="GC318" s="411">
        <v>59.1</v>
      </c>
      <c r="GD318" s="412" t="s">
        <v>197</v>
      </c>
      <c r="GE318" s="412" t="s">
        <v>197</v>
      </c>
      <c r="GF318" s="412" t="s">
        <v>197</v>
      </c>
      <c r="GG318" s="412" t="s">
        <v>197</v>
      </c>
      <c r="GH318" s="412" t="s">
        <v>197</v>
      </c>
      <c r="GI318" s="412" t="s">
        <v>197</v>
      </c>
      <c r="GJ318" s="412" t="s">
        <v>197</v>
      </c>
      <c r="GK318" s="412" t="s">
        <v>197</v>
      </c>
      <c r="GL318" s="412" t="s">
        <v>197</v>
      </c>
      <c r="GM318" s="412" t="s">
        <v>197</v>
      </c>
      <c r="GN318" s="412" t="s">
        <v>197</v>
      </c>
      <c r="GO318" s="412" t="s">
        <v>197</v>
      </c>
      <c r="GP318" s="412" t="s">
        <v>197</v>
      </c>
      <c r="GQ318" s="412" t="s">
        <v>197</v>
      </c>
      <c r="GR318" s="412" t="s">
        <v>197</v>
      </c>
      <c r="GS318" s="412" t="s">
        <v>197</v>
      </c>
      <c r="GT318" s="412" t="s">
        <v>197</v>
      </c>
      <c r="GU318" s="412" t="s">
        <v>197</v>
      </c>
      <c r="GV318" s="412" t="s">
        <v>197</v>
      </c>
      <c r="GW318" s="412" t="s">
        <v>197</v>
      </c>
      <c r="GX318" s="412" t="s">
        <v>197</v>
      </c>
      <c r="GY318" s="412" t="s">
        <v>197</v>
      </c>
      <c r="GZ318" s="412" t="s">
        <v>197</v>
      </c>
      <c r="HA318" s="412" t="s">
        <v>197</v>
      </c>
      <c r="HB318" s="412" t="s">
        <v>197</v>
      </c>
      <c r="HC318" s="412" t="s">
        <v>197</v>
      </c>
      <c r="HD318" s="412" t="s">
        <v>197</v>
      </c>
      <c r="HE318" s="412" t="s">
        <v>197</v>
      </c>
      <c r="HF318" s="412" t="s">
        <v>197</v>
      </c>
      <c r="HG318" s="412" t="s">
        <v>197</v>
      </c>
      <c r="HH318" s="412" t="s">
        <v>197</v>
      </c>
      <c r="HI318" s="412" t="s">
        <v>197</v>
      </c>
      <c r="HJ318" s="412" t="s">
        <v>197</v>
      </c>
      <c r="HK318" s="412" t="s">
        <v>197</v>
      </c>
      <c r="HL318" s="412" t="s">
        <v>197</v>
      </c>
      <c r="HM318" s="412" t="s">
        <v>197</v>
      </c>
      <c r="HN318" s="412" t="s">
        <v>197</v>
      </c>
      <c r="HO318" s="412" t="s">
        <v>197</v>
      </c>
      <c r="HP318" s="412" t="s">
        <v>197</v>
      </c>
      <c r="HQ318" s="412" t="s">
        <v>197</v>
      </c>
      <c r="HR318" s="412" t="s">
        <v>197</v>
      </c>
      <c r="HS318" s="412" t="s">
        <v>197</v>
      </c>
      <c r="HT318" s="412" t="s">
        <v>197</v>
      </c>
      <c r="HU318" s="411">
        <v>526.79999999999995</v>
      </c>
      <c r="HV318" s="411">
        <v>90.7</v>
      </c>
      <c r="HW318" s="411">
        <v>121</v>
      </c>
      <c r="HX318" s="412" t="s">
        <v>197</v>
      </c>
      <c r="HY318" s="412" t="s">
        <v>197</v>
      </c>
      <c r="HZ318" s="412" t="s">
        <v>197</v>
      </c>
      <c r="IA318" s="412" t="s">
        <v>197</v>
      </c>
      <c r="IB318" s="412" t="s">
        <v>197</v>
      </c>
      <c r="IC318" s="412" t="s">
        <v>197</v>
      </c>
      <c r="ID318" s="411">
        <v>11.5</v>
      </c>
      <c r="IE318" s="412" t="s">
        <v>197</v>
      </c>
      <c r="IF318" s="412" t="s">
        <v>197</v>
      </c>
      <c r="IG318" s="412" t="s">
        <v>197</v>
      </c>
      <c r="IH318" s="411">
        <v>16.5</v>
      </c>
      <c r="II318" s="412" t="s">
        <v>197</v>
      </c>
      <c r="IJ318" s="412" t="s">
        <v>197</v>
      </c>
      <c r="IK318" s="412" t="s">
        <v>197</v>
      </c>
      <c r="IL318" s="412" t="s">
        <v>197</v>
      </c>
      <c r="IM318" s="412" t="s">
        <v>197</v>
      </c>
      <c r="IN318" s="412" t="s">
        <v>197</v>
      </c>
      <c r="IO318" s="412" t="s">
        <v>197</v>
      </c>
      <c r="IP318" s="412" t="s">
        <v>197</v>
      </c>
      <c r="IQ318" s="412" t="s">
        <v>197</v>
      </c>
      <c r="IR318" s="412" t="s">
        <v>197</v>
      </c>
      <c r="IS318" s="412" t="s">
        <v>197</v>
      </c>
      <c r="IT318" s="412" t="s">
        <v>197</v>
      </c>
      <c r="IU318" s="412" t="s">
        <v>197</v>
      </c>
      <c r="IV318" s="412" t="s">
        <v>197</v>
      </c>
      <c r="IW318" s="412" t="s">
        <v>197</v>
      </c>
      <c r="IX318" s="412" t="s">
        <v>197</v>
      </c>
      <c r="IY318" s="412" t="s">
        <v>197</v>
      </c>
      <c r="IZ318" s="412" t="s">
        <v>197</v>
      </c>
      <c r="JA318" s="412" t="s">
        <v>197</v>
      </c>
      <c r="JB318" s="412" t="s">
        <v>197</v>
      </c>
      <c r="JC318" s="412" t="s">
        <v>197</v>
      </c>
      <c r="JD318" s="412" t="s">
        <v>197</v>
      </c>
      <c r="JE318" s="412" t="s">
        <v>197</v>
      </c>
      <c r="JF318" s="49" t="s">
        <v>87</v>
      </c>
      <c r="JG318" s="49" t="s">
        <v>87</v>
      </c>
      <c r="JH318" s="49" t="s">
        <v>87</v>
      </c>
      <c r="JI318" s="49">
        <v>64.3</v>
      </c>
      <c r="JJ318" s="49">
        <v>82.4</v>
      </c>
      <c r="JK318" s="49">
        <v>68.2</v>
      </c>
      <c r="JL318" s="49">
        <v>64.5</v>
      </c>
      <c r="JM318" s="49">
        <v>30.3</v>
      </c>
      <c r="JN318" s="49">
        <v>44.2</v>
      </c>
      <c r="JO318" s="49" t="s">
        <v>87</v>
      </c>
    </row>
    <row r="319" spans="1:275">
      <c r="A319" s="45"/>
      <c r="B319" s="46" t="s">
        <v>2035</v>
      </c>
      <c r="C319" s="300" t="s">
        <v>1313</v>
      </c>
      <c r="D319" s="46" t="s">
        <v>142</v>
      </c>
      <c r="E319" s="300" t="s">
        <v>41</v>
      </c>
      <c r="F319" s="47" t="s">
        <v>197</v>
      </c>
      <c r="G319" s="47" t="s">
        <v>197</v>
      </c>
      <c r="H319" s="411">
        <v>91</v>
      </c>
      <c r="I319" s="411">
        <v>85.5</v>
      </c>
      <c r="J319" s="411">
        <v>117.2</v>
      </c>
      <c r="K319" s="412" t="s">
        <v>197</v>
      </c>
      <c r="L319" s="411">
        <v>34.9</v>
      </c>
      <c r="M319" s="412" t="s">
        <v>197</v>
      </c>
      <c r="N319" s="412" t="s">
        <v>197</v>
      </c>
      <c r="O319" s="412" t="s">
        <v>197</v>
      </c>
      <c r="P319" s="412" t="s">
        <v>197</v>
      </c>
      <c r="Q319" s="412" t="s">
        <v>197</v>
      </c>
      <c r="R319" s="412" t="s">
        <v>197</v>
      </c>
      <c r="S319" s="411">
        <v>70.400000000000006</v>
      </c>
      <c r="T319" s="412" t="s">
        <v>197</v>
      </c>
      <c r="U319" s="412" t="s">
        <v>197</v>
      </c>
      <c r="V319" s="412" t="s">
        <v>197</v>
      </c>
      <c r="W319" s="412" t="s">
        <v>197</v>
      </c>
      <c r="X319" s="412" t="s">
        <v>197</v>
      </c>
      <c r="Y319" s="412" t="s">
        <v>197</v>
      </c>
      <c r="Z319" s="412" t="s">
        <v>197</v>
      </c>
      <c r="AA319" s="412" t="s">
        <v>197</v>
      </c>
      <c r="AB319" s="412" t="s">
        <v>197</v>
      </c>
      <c r="AC319" s="412" t="s">
        <v>197</v>
      </c>
      <c r="AD319" s="412" t="s">
        <v>197</v>
      </c>
      <c r="AE319" s="412" t="s">
        <v>197</v>
      </c>
      <c r="AF319" s="412" t="s">
        <v>197</v>
      </c>
      <c r="AG319" s="412" t="s">
        <v>197</v>
      </c>
      <c r="AH319" s="412" t="s">
        <v>197</v>
      </c>
      <c r="AI319" s="412" t="s">
        <v>197</v>
      </c>
      <c r="AJ319" s="412" t="s">
        <v>197</v>
      </c>
      <c r="AK319" s="412" t="s">
        <v>197</v>
      </c>
      <c r="AL319" s="412" t="s">
        <v>197</v>
      </c>
      <c r="AM319" s="412" t="s">
        <v>197</v>
      </c>
      <c r="AN319" s="412" t="s">
        <v>197</v>
      </c>
      <c r="AO319" s="412" t="s">
        <v>197</v>
      </c>
      <c r="AP319" s="412" t="s">
        <v>197</v>
      </c>
      <c r="AQ319" s="412" t="s">
        <v>197</v>
      </c>
      <c r="AR319" s="412" t="s">
        <v>197</v>
      </c>
      <c r="AS319" s="412" t="s">
        <v>197</v>
      </c>
      <c r="AT319" s="412" t="s">
        <v>197</v>
      </c>
      <c r="AU319" s="412" t="s">
        <v>197</v>
      </c>
      <c r="AV319" s="412" t="s">
        <v>197</v>
      </c>
      <c r="AW319" s="412" t="s">
        <v>197</v>
      </c>
      <c r="AX319" s="412" t="s">
        <v>197</v>
      </c>
      <c r="AY319" s="412" t="s">
        <v>197</v>
      </c>
      <c r="AZ319" s="411">
        <v>55.7</v>
      </c>
      <c r="BA319" s="411">
        <v>47.6</v>
      </c>
      <c r="BB319" s="411">
        <v>48</v>
      </c>
      <c r="BC319" s="411">
        <v>75.2</v>
      </c>
      <c r="BD319" s="411">
        <v>53.1</v>
      </c>
      <c r="BE319" s="411">
        <v>58.4</v>
      </c>
      <c r="BF319" s="411">
        <v>74.5</v>
      </c>
      <c r="BG319" s="411">
        <v>57.4</v>
      </c>
      <c r="BH319" s="411">
        <v>58.7</v>
      </c>
      <c r="BI319" s="412" t="s">
        <v>197</v>
      </c>
      <c r="BJ319" s="412" t="s">
        <v>197</v>
      </c>
      <c r="BK319" s="412" t="s">
        <v>197</v>
      </c>
      <c r="BL319" s="412" t="s">
        <v>197</v>
      </c>
      <c r="BM319" s="412" t="s">
        <v>197</v>
      </c>
      <c r="BN319" s="412" t="s">
        <v>197</v>
      </c>
      <c r="BO319" s="412" t="s">
        <v>197</v>
      </c>
      <c r="BP319" s="412" t="s">
        <v>197</v>
      </c>
      <c r="BQ319" s="412" t="s">
        <v>197</v>
      </c>
      <c r="BR319" s="412" t="s">
        <v>197</v>
      </c>
      <c r="BS319" s="412" t="s">
        <v>197</v>
      </c>
      <c r="BT319" s="412" t="s">
        <v>197</v>
      </c>
      <c r="BU319" s="412" t="s">
        <v>197</v>
      </c>
      <c r="BV319" s="412" t="s">
        <v>197</v>
      </c>
      <c r="BW319" s="412" t="s">
        <v>197</v>
      </c>
      <c r="BX319" s="412" t="s">
        <v>197</v>
      </c>
      <c r="BY319" s="412" t="s">
        <v>197</v>
      </c>
      <c r="BZ319" s="412" t="s">
        <v>197</v>
      </c>
      <c r="CA319" s="412" t="s">
        <v>197</v>
      </c>
      <c r="CB319" s="412" t="s">
        <v>197</v>
      </c>
      <c r="CC319" s="412" t="s">
        <v>197</v>
      </c>
      <c r="CD319" s="412" t="s">
        <v>197</v>
      </c>
      <c r="CE319" s="412" t="s">
        <v>197</v>
      </c>
      <c r="CF319" s="412" t="s">
        <v>197</v>
      </c>
      <c r="CG319" s="412" t="s">
        <v>197</v>
      </c>
      <c r="CH319" s="412" t="s">
        <v>197</v>
      </c>
      <c r="CI319" s="412" t="s">
        <v>197</v>
      </c>
      <c r="CJ319" s="412" t="s">
        <v>197</v>
      </c>
      <c r="CK319" s="412" t="s">
        <v>197</v>
      </c>
      <c r="CL319" s="412" t="s">
        <v>197</v>
      </c>
      <c r="CM319" s="412" t="s">
        <v>197</v>
      </c>
      <c r="CN319" s="412" t="s">
        <v>197</v>
      </c>
      <c r="CO319" s="412" t="s">
        <v>197</v>
      </c>
      <c r="CP319" s="412" t="s">
        <v>197</v>
      </c>
      <c r="CQ319" s="412" t="s">
        <v>197</v>
      </c>
      <c r="CR319" s="412" t="s">
        <v>197</v>
      </c>
      <c r="CS319" s="412" t="s">
        <v>197</v>
      </c>
      <c r="CT319" s="412" t="s">
        <v>197</v>
      </c>
      <c r="CU319" s="412" t="s">
        <v>197</v>
      </c>
      <c r="CV319" s="412" t="s">
        <v>197</v>
      </c>
      <c r="CW319" s="412" t="s">
        <v>197</v>
      </c>
      <c r="CX319" s="412" t="s">
        <v>197</v>
      </c>
      <c r="CY319" s="412" t="s">
        <v>197</v>
      </c>
      <c r="CZ319" s="412" t="s">
        <v>197</v>
      </c>
      <c r="DA319" s="412" t="s">
        <v>197</v>
      </c>
      <c r="DB319" s="412" t="s">
        <v>197</v>
      </c>
      <c r="DC319" s="412" t="s">
        <v>197</v>
      </c>
      <c r="DD319" s="412" t="s">
        <v>197</v>
      </c>
      <c r="DE319" s="412" t="s">
        <v>197</v>
      </c>
      <c r="DF319" s="412" t="s">
        <v>197</v>
      </c>
      <c r="DG319" s="412" t="s">
        <v>197</v>
      </c>
      <c r="DH319" s="412" t="s">
        <v>197</v>
      </c>
      <c r="DI319" s="412" t="s">
        <v>197</v>
      </c>
      <c r="DJ319" s="412" t="s">
        <v>197</v>
      </c>
      <c r="DK319" s="412" t="s">
        <v>197</v>
      </c>
      <c r="DL319" s="412" t="s">
        <v>197</v>
      </c>
      <c r="DM319" s="412" t="s">
        <v>197</v>
      </c>
      <c r="DN319" s="412" t="s">
        <v>197</v>
      </c>
      <c r="DO319" s="412" t="s">
        <v>197</v>
      </c>
      <c r="DP319" s="412" t="s">
        <v>197</v>
      </c>
      <c r="DQ319" s="412" t="s">
        <v>197</v>
      </c>
      <c r="DR319" s="412" t="s">
        <v>197</v>
      </c>
      <c r="DS319" s="412" t="s">
        <v>197</v>
      </c>
      <c r="DT319" s="412" t="s">
        <v>197</v>
      </c>
      <c r="DU319" s="412" t="s">
        <v>197</v>
      </c>
      <c r="DV319" s="412" t="s">
        <v>197</v>
      </c>
      <c r="DW319" s="412" t="s">
        <v>197</v>
      </c>
      <c r="DX319" s="412" t="s">
        <v>197</v>
      </c>
      <c r="DY319" s="412" t="s">
        <v>197</v>
      </c>
      <c r="DZ319" s="412" t="s">
        <v>197</v>
      </c>
      <c r="EA319" s="412" t="s">
        <v>197</v>
      </c>
      <c r="EB319" s="412" t="s">
        <v>197</v>
      </c>
      <c r="EC319" s="412" t="s">
        <v>197</v>
      </c>
      <c r="ED319" s="412" t="s">
        <v>197</v>
      </c>
      <c r="EE319" s="412" t="s">
        <v>197</v>
      </c>
      <c r="EF319" s="412" t="s">
        <v>197</v>
      </c>
      <c r="EG319" s="412" t="s">
        <v>197</v>
      </c>
      <c r="EH319" s="412" t="s">
        <v>197</v>
      </c>
      <c r="EI319" s="412" t="s">
        <v>197</v>
      </c>
      <c r="EJ319" s="412" t="s">
        <v>197</v>
      </c>
      <c r="EK319" s="412" t="s">
        <v>197</v>
      </c>
      <c r="EL319" s="412" t="s">
        <v>197</v>
      </c>
      <c r="EM319" s="412" t="s">
        <v>197</v>
      </c>
      <c r="EN319" s="412" t="s">
        <v>197</v>
      </c>
      <c r="EO319" s="412" t="s">
        <v>197</v>
      </c>
      <c r="EP319" s="412" t="s">
        <v>197</v>
      </c>
      <c r="EQ319" s="412" t="s">
        <v>197</v>
      </c>
      <c r="ER319" s="412" t="s">
        <v>197</v>
      </c>
      <c r="ES319" s="412" t="s">
        <v>197</v>
      </c>
      <c r="ET319" s="412" t="s">
        <v>197</v>
      </c>
      <c r="EU319" s="412" t="s">
        <v>197</v>
      </c>
      <c r="EV319" s="411">
        <v>54.4</v>
      </c>
      <c r="EW319" s="411">
        <v>46.5</v>
      </c>
      <c r="EX319" s="411">
        <v>49.1</v>
      </c>
      <c r="EY319" s="412" t="s">
        <v>197</v>
      </c>
      <c r="EZ319" s="411">
        <v>6.9</v>
      </c>
      <c r="FA319" s="411">
        <v>80.7</v>
      </c>
      <c r="FB319" s="411">
        <v>51.9</v>
      </c>
      <c r="FC319" s="412" t="s">
        <v>197</v>
      </c>
      <c r="FD319" s="411">
        <v>6.6</v>
      </c>
      <c r="FE319" s="411">
        <v>86.9</v>
      </c>
      <c r="FF319" s="411">
        <v>52.8</v>
      </c>
      <c r="FG319" s="412" t="s">
        <v>197</v>
      </c>
      <c r="FH319" s="412" t="s">
        <v>197</v>
      </c>
      <c r="FI319" s="412" t="s">
        <v>197</v>
      </c>
      <c r="FJ319" s="412" t="s">
        <v>197</v>
      </c>
      <c r="FK319" s="412" t="s">
        <v>197</v>
      </c>
      <c r="FL319" s="412" t="s">
        <v>197</v>
      </c>
      <c r="FM319" s="411">
        <v>8.6</v>
      </c>
      <c r="FN319" s="411">
        <v>85.1</v>
      </c>
      <c r="FO319" s="411">
        <v>40.6</v>
      </c>
      <c r="FP319" s="411">
        <v>9.1999999999999993</v>
      </c>
      <c r="FQ319" s="411">
        <v>89.1</v>
      </c>
      <c r="FR319" s="411">
        <v>61.5</v>
      </c>
      <c r="FS319" s="411">
        <v>10.1</v>
      </c>
      <c r="FT319" s="411">
        <v>88.2</v>
      </c>
      <c r="FU319" s="411">
        <v>39.5</v>
      </c>
      <c r="FV319" s="412" t="s">
        <v>197</v>
      </c>
      <c r="FW319" s="412" t="s">
        <v>197</v>
      </c>
      <c r="FX319" s="411">
        <v>20.5</v>
      </c>
      <c r="FY319" s="411">
        <v>96.3</v>
      </c>
      <c r="FZ319" s="411">
        <v>95.5</v>
      </c>
      <c r="GA319" s="411">
        <v>53.1</v>
      </c>
      <c r="GB319" s="411">
        <v>32.5</v>
      </c>
      <c r="GC319" s="411">
        <v>36.5</v>
      </c>
      <c r="GD319" s="412" t="s">
        <v>197</v>
      </c>
      <c r="GE319" s="412" t="s">
        <v>197</v>
      </c>
      <c r="GF319" s="412" t="s">
        <v>197</v>
      </c>
      <c r="GG319" s="412" t="s">
        <v>197</v>
      </c>
      <c r="GH319" s="412" t="s">
        <v>197</v>
      </c>
      <c r="GI319" s="412" t="s">
        <v>197</v>
      </c>
      <c r="GJ319" s="412" t="s">
        <v>197</v>
      </c>
      <c r="GK319" s="412" t="s">
        <v>197</v>
      </c>
      <c r="GL319" s="412" t="s">
        <v>197</v>
      </c>
      <c r="GM319" s="412" t="s">
        <v>197</v>
      </c>
      <c r="GN319" s="412" t="s">
        <v>197</v>
      </c>
      <c r="GO319" s="412" t="s">
        <v>197</v>
      </c>
      <c r="GP319" s="412" t="s">
        <v>197</v>
      </c>
      <c r="GQ319" s="412" t="s">
        <v>197</v>
      </c>
      <c r="GR319" s="412" t="s">
        <v>197</v>
      </c>
      <c r="GS319" s="412" t="s">
        <v>197</v>
      </c>
      <c r="GT319" s="412" t="s">
        <v>197</v>
      </c>
      <c r="GU319" s="412" t="s">
        <v>197</v>
      </c>
      <c r="GV319" s="412" t="s">
        <v>197</v>
      </c>
      <c r="GW319" s="412" t="s">
        <v>197</v>
      </c>
      <c r="GX319" s="412" t="s">
        <v>197</v>
      </c>
      <c r="GY319" s="412" t="s">
        <v>197</v>
      </c>
      <c r="GZ319" s="412" t="s">
        <v>197</v>
      </c>
      <c r="HA319" s="412" t="s">
        <v>197</v>
      </c>
      <c r="HB319" s="412" t="s">
        <v>197</v>
      </c>
      <c r="HC319" s="412" t="s">
        <v>197</v>
      </c>
      <c r="HD319" s="412" t="s">
        <v>197</v>
      </c>
      <c r="HE319" s="412" t="s">
        <v>197</v>
      </c>
      <c r="HF319" s="412" t="s">
        <v>197</v>
      </c>
      <c r="HG319" s="412" t="s">
        <v>197</v>
      </c>
      <c r="HH319" s="412" t="s">
        <v>197</v>
      </c>
      <c r="HI319" s="412" t="s">
        <v>197</v>
      </c>
      <c r="HJ319" s="412" t="s">
        <v>197</v>
      </c>
      <c r="HK319" s="412" t="s">
        <v>197</v>
      </c>
      <c r="HL319" s="412" t="s">
        <v>197</v>
      </c>
      <c r="HM319" s="412" t="s">
        <v>197</v>
      </c>
      <c r="HN319" s="412" t="s">
        <v>197</v>
      </c>
      <c r="HO319" s="412" t="s">
        <v>197</v>
      </c>
      <c r="HP319" s="412" t="s">
        <v>197</v>
      </c>
      <c r="HQ319" s="412" t="s">
        <v>197</v>
      </c>
      <c r="HR319" s="412" t="s">
        <v>197</v>
      </c>
      <c r="HS319" s="412" t="s">
        <v>197</v>
      </c>
      <c r="HT319" s="412" t="s">
        <v>197</v>
      </c>
      <c r="HU319" s="411">
        <v>243.3</v>
      </c>
      <c r="HV319" s="411">
        <v>78.5</v>
      </c>
      <c r="HW319" s="411">
        <v>88.7</v>
      </c>
      <c r="HX319" s="412" t="s">
        <v>197</v>
      </c>
      <c r="HY319" s="412" t="s">
        <v>197</v>
      </c>
      <c r="HZ319" s="412" t="s">
        <v>197</v>
      </c>
      <c r="IA319" s="412" t="s">
        <v>197</v>
      </c>
      <c r="IB319" s="412" t="s">
        <v>197</v>
      </c>
      <c r="IC319" s="412" t="s">
        <v>197</v>
      </c>
      <c r="ID319" s="411">
        <v>47.8</v>
      </c>
      <c r="IE319" s="412" t="s">
        <v>197</v>
      </c>
      <c r="IF319" s="412" t="s">
        <v>197</v>
      </c>
      <c r="IG319" s="412" t="s">
        <v>197</v>
      </c>
      <c r="IH319" s="412" t="s">
        <v>197</v>
      </c>
      <c r="II319" s="412" t="s">
        <v>197</v>
      </c>
      <c r="IJ319" s="412" t="s">
        <v>197</v>
      </c>
      <c r="IK319" s="412" t="s">
        <v>197</v>
      </c>
      <c r="IL319" s="412" t="s">
        <v>197</v>
      </c>
      <c r="IM319" s="412" t="s">
        <v>197</v>
      </c>
      <c r="IN319" s="412" t="s">
        <v>197</v>
      </c>
      <c r="IO319" s="412" t="s">
        <v>197</v>
      </c>
      <c r="IP319" s="412" t="s">
        <v>197</v>
      </c>
      <c r="IQ319" s="412" t="s">
        <v>197</v>
      </c>
      <c r="IR319" s="411">
        <v>68.7</v>
      </c>
      <c r="IS319" s="411">
        <v>73.2</v>
      </c>
      <c r="IT319" s="411">
        <v>71.5</v>
      </c>
      <c r="IU319" s="412" t="s">
        <v>197</v>
      </c>
      <c r="IV319" s="412" t="s">
        <v>197</v>
      </c>
      <c r="IW319" s="412" t="s">
        <v>197</v>
      </c>
      <c r="IX319" s="412" t="s">
        <v>197</v>
      </c>
      <c r="IY319" s="412" t="s">
        <v>197</v>
      </c>
      <c r="IZ319" s="412" t="s">
        <v>197</v>
      </c>
      <c r="JA319" s="412" t="s">
        <v>197</v>
      </c>
      <c r="JB319" s="412" t="s">
        <v>197</v>
      </c>
      <c r="JC319" s="412" t="s">
        <v>197</v>
      </c>
      <c r="JD319" s="412" t="s">
        <v>197</v>
      </c>
      <c r="JE319" s="412" t="s">
        <v>197</v>
      </c>
      <c r="JF319" s="49" t="s">
        <v>87</v>
      </c>
      <c r="JG319" s="49" t="s">
        <v>87</v>
      </c>
      <c r="JH319" s="49">
        <v>53</v>
      </c>
      <c r="JI319" s="49">
        <v>37.1</v>
      </c>
      <c r="JJ319" s="49">
        <v>60.5</v>
      </c>
      <c r="JK319" s="49">
        <v>66.2</v>
      </c>
      <c r="JL319" s="49">
        <v>48.3</v>
      </c>
      <c r="JM319" s="49">
        <v>36.5</v>
      </c>
      <c r="JN319" s="49">
        <v>33.299999999999997</v>
      </c>
      <c r="JO319" s="49" t="s">
        <v>87</v>
      </c>
    </row>
    <row r="320" spans="1:275">
      <c r="A320" s="45"/>
      <c r="B320" s="46" t="s">
        <v>2036</v>
      </c>
      <c r="C320" s="300" t="s">
        <v>1315</v>
      </c>
      <c r="D320" s="46" t="s">
        <v>142</v>
      </c>
      <c r="E320" s="300" t="s">
        <v>41</v>
      </c>
      <c r="F320" s="47" t="s">
        <v>197</v>
      </c>
      <c r="G320" s="47" t="s">
        <v>197</v>
      </c>
      <c r="H320" s="411">
        <v>120</v>
      </c>
      <c r="I320" s="411">
        <v>112.5</v>
      </c>
      <c r="J320" s="411">
        <v>99.8</v>
      </c>
      <c r="K320" s="412" t="s">
        <v>197</v>
      </c>
      <c r="L320" s="411">
        <v>90.1</v>
      </c>
      <c r="M320" s="411">
        <v>46.1</v>
      </c>
      <c r="N320" s="412" t="s">
        <v>197</v>
      </c>
      <c r="O320" s="412" t="s">
        <v>197</v>
      </c>
      <c r="P320" s="412" t="s">
        <v>197</v>
      </c>
      <c r="Q320" s="412" t="s">
        <v>197</v>
      </c>
      <c r="R320" s="411">
        <v>62.8</v>
      </c>
      <c r="S320" s="411">
        <v>75.099999999999994</v>
      </c>
      <c r="T320" s="412" t="s">
        <v>197</v>
      </c>
      <c r="U320" s="412" t="s">
        <v>197</v>
      </c>
      <c r="V320" s="412" t="s">
        <v>197</v>
      </c>
      <c r="W320" s="412" t="s">
        <v>197</v>
      </c>
      <c r="X320" s="412" t="s">
        <v>197</v>
      </c>
      <c r="Y320" s="412" t="s">
        <v>197</v>
      </c>
      <c r="Z320" s="412" t="s">
        <v>197</v>
      </c>
      <c r="AA320" s="412" t="s">
        <v>197</v>
      </c>
      <c r="AB320" s="412" t="s">
        <v>197</v>
      </c>
      <c r="AC320" s="412" t="s">
        <v>197</v>
      </c>
      <c r="AD320" s="412" t="s">
        <v>197</v>
      </c>
      <c r="AE320" s="412" t="s">
        <v>197</v>
      </c>
      <c r="AF320" s="412" t="s">
        <v>197</v>
      </c>
      <c r="AG320" s="412" t="s">
        <v>197</v>
      </c>
      <c r="AH320" s="411">
        <v>53.1</v>
      </c>
      <c r="AI320" s="412" t="s">
        <v>197</v>
      </c>
      <c r="AJ320" s="412" t="s">
        <v>197</v>
      </c>
      <c r="AK320" s="412" t="s">
        <v>197</v>
      </c>
      <c r="AL320" s="412" t="s">
        <v>197</v>
      </c>
      <c r="AM320" s="412" t="s">
        <v>197</v>
      </c>
      <c r="AN320" s="412" t="s">
        <v>197</v>
      </c>
      <c r="AO320" s="412" t="s">
        <v>197</v>
      </c>
      <c r="AP320" s="412" t="s">
        <v>197</v>
      </c>
      <c r="AQ320" s="412" t="s">
        <v>197</v>
      </c>
      <c r="AR320" s="412" t="s">
        <v>197</v>
      </c>
      <c r="AS320" s="412" t="s">
        <v>197</v>
      </c>
      <c r="AT320" s="412" t="s">
        <v>197</v>
      </c>
      <c r="AU320" s="412" t="s">
        <v>197</v>
      </c>
      <c r="AV320" s="412" t="s">
        <v>197</v>
      </c>
      <c r="AW320" s="412" t="s">
        <v>197</v>
      </c>
      <c r="AX320" s="411">
        <v>115</v>
      </c>
      <c r="AY320" s="412" t="s">
        <v>197</v>
      </c>
      <c r="AZ320" s="411">
        <v>137.5</v>
      </c>
      <c r="BA320" s="411">
        <v>102.5</v>
      </c>
      <c r="BB320" s="411">
        <v>104.1</v>
      </c>
      <c r="BC320" s="411">
        <v>84.5</v>
      </c>
      <c r="BD320" s="411">
        <v>51.9</v>
      </c>
      <c r="BE320" s="411">
        <v>59.5</v>
      </c>
      <c r="BF320" s="411">
        <v>73</v>
      </c>
      <c r="BG320" s="411">
        <v>62.2</v>
      </c>
      <c r="BH320" s="411">
        <v>63</v>
      </c>
      <c r="BI320" s="411">
        <v>30.3</v>
      </c>
      <c r="BJ320" s="411">
        <v>27.9</v>
      </c>
      <c r="BK320" s="411">
        <v>29.1</v>
      </c>
      <c r="BL320" s="411">
        <v>10.7</v>
      </c>
      <c r="BM320" s="411">
        <v>15.9</v>
      </c>
      <c r="BN320" s="411">
        <v>14.5</v>
      </c>
      <c r="BO320" s="412" t="s">
        <v>197</v>
      </c>
      <c r="BP320" s="412" t="s">
        <v>197</v>
      </c>
      <c r="BQ320" s="412" t="s">
        <v>197</v>
      </c>
      <c r="BR320" s="412" t="s">
        <v>197</v>
      </c>
      <c r="BS320" s="412" t="s">
        <v>197</v>
      </c>
      <c r="BT320" s="412" t="s">
        <v>197</v>
      </c>
      <c r="BU320" s="412" t="s">
        <v>197</v>
      </c>
      <c r="BV320" s="412" t="s">
        <v>197</v>
      </c>
      <c r="BW320" s="412" t="s">
        <v>197</v>
      </c>
      <c r="BX320" s="412" t="s">
        <v>197</v>
      </c>
      <c r="BY320" s="412" t="s">
        <v>197</v>
      </c>
      <c r="BZ320" s="412" t="s">
        <v>197</v>
      </c>
      <c r="CA320" s="412" t="s">
        <v>197</v>
      </c>
      <c r="CB320" s="412" t="s">
        <v>197</v>
      </c>
      <c r="CC320" s="412" t="s">
        <v>197</v>
      </c>
      <c r="CD320" s="412" t="s">
        <v>197</v>
      </c>
      <c r="CE320" s="412" t="s">
        <v>197</v>
      </c>
      <c r="CF320" s="412" t="s">
        <v>197</v>
      </c>
      <c r="CG320" s="412" t="s">
        <v>197</v>
      </c>
      <c r="CH320" s="412" t="s">
        <v>197</v>
      </c>
      <c r="CI320" s="412" t="s">
        <v>197</v>
      </c>
      <c r="CJ320" s="412" t="s">
        <v>197</v>
      </c>
      <c r="CK320" s="412" t="s">
        <v>197</v>
      </c>
      <c r="CL320" s="412" t="s">
        <v>197</v>
      </c>
      <c r="CM320" s="412" t="s">
        <v>197</v>
      </c>
      <c r="CN320" s="412" t="s">
        <v>197</v>
      </c>
      <c r="CO320" s="412" t="s">
        <v>197</v>
      </c>
      <c r="CP320" s="412" t="s">
        <v>197</v>
      </c>
      <c r="CQ320" s="412" t="s">
        <v>197</v>
      </c>
      <c r="CR320" s="412" t="s">
        <v>197</v>
      </c>
      <c r="CS320" s="412" t="s">
        <v>197</v>
      </c>
      <c r="CT320" s="412" t="s">
        <v>197</v>
      </c>
      <c r="CU320" s="412" t="s">
        <v>197</v>
      </c>
      <c r="CV320" s="412" t="s">
        <v>197</v>
      </c>
      <c r="CW320" s="412" t="s">
        <v>197</v>
      </c>
      <c r="CX320" s="412" t="s">
        <v>197</v>
      </c>
      <c r="CY320" s="412" t="s">
        <v>197</v>
      </c>
      <c r="CZ320" s="412" t="s">
        <v>197</v>
      </c>
      <c r="DA320" s="412" t="s">
        <v>197</v>
      </c>
      <c r="DB320" s="412" t="s">
        <v>197</v>
      </c>
      <c r="DC320" s="412" t="s">
        <v>197</v>
      </c>
      <c r="DD320" s="412" t="s">
        <v>197</v>
      </c>
      <c r="DE320" s="412" t="s">
        <v>197</v>
      </c>
      <c r="DF320" s="412" t="s">
        <v>197</v>
      </c>
      <c r="DG320" s="412" t="s">
        <v>197</v>
      </c>
      <c r="DH320" s="412" t="s">
        <v>197</v>
      </c>
      <c r="DI320" s="412" t="s">
        <v>197</v>
      </c>
      <c r="DJ320" s="412" t="s">
        <v>197</v>
      </c>
      <c r="DK320" s="412" t="s">
        <v>197</v>
      </c>
      <c r="DL320" s="412" t="s">
        <v>197</v>
      </c>
      <c r="DM320" s="412" t="s">
        <v>197</v>
      </c>
      <c r="DN320" s="412" t="s">
        <v>197</v>
      </c>
      <c r="DO320" s="412" t="s">
        <v>197</v>
      </c>
      <c r="DP320" s="412" t="s">
        <v>197</v>
      </c>
      <c r="DQ320" s="412" t="s">
        <v>197</v>
      </c>
      <c r="DR320" s="412" t="s">
        <v>197</v>
      </c>
      <c r="DS320" s="412" t="s">
        <v>197</v>
      </c>
      <c r="DT320" s="412" t="s">
        <v>197</v>
      </c>
      <c r="DU320" s="412" t="s">
        <v>197</v>
      </c>
      <c r="DV320" s="412" t="s">
        <v>197</v>
      </c>
      <c r="DW320" s="412" t="s">
        <v>197</v>
      </c>
      <c r="DX320" s="412" t="s">
        <v>197</v>
      </c>
      <c r="DY320" s="412" t="s">
        <v>197</v>
      </c>
      <c r="DZ320" s="412" t="s">
        <v>197</v>
      </c>
      <c r="EA320" s="412" t="s">
        <v>197</v>
      </c>
      <c r="EB320" s="412" t="s">
        <v>197</v>
      </c>
      <c r="EC320" s="412" t="s">
        <v>197</v>
      </c>
      <c r="ED320" s="412" t="s">
        <v>197</v>
      </c>
      <c r="EE320" s="412" t="s">
        <v>197</v>
      </c>
      <c r="EF320" s="412" t="s">
        <v>197</v>
      </c>
      <c r="EG320" s="412" t="s">
        <v>197</v>
      </c>
      <c r="EH320" s="412" t="s">
        <v>197</v>
      </c>
      <c r="EI320" s="412" t="s">
        <v>197</v>
      </c>
      <c r="EJ320" s="412" t="s">
        <v>197</v>
      </c>
      <c r="EK320" s="412" t="s">
        <v>197</v>
      </c>
      <c r="EL320" s="412" t="s">
        <v>197</v>
      </c>
      <c r="EM320" s="412" t="s">
        <v>197</v>
      </c>
      <c r="EN320" s="412" t="s">
        <v>197</v>
      </c>
      <c r="EO320" s="412" t="s">
        <v>197</v>
      </c>
      <c r="EP320" s="412" t="s">
        <v>197</v>
      </c>
      <c r="EQ320" s="412" t="s">
        <v>197</v>
      </c>
      <c r="ER320" s="412" t="s">
        <v>197</v>
      </c>
      <c r="ES320" s="412" t="s">
        <v>197</v>
      </c>
      <c r="ET320" s="412" t="s">
        <v>197</v>
      </c>
      <c r="EU320" s="412" t="s">
        <v>197</v>
      </c>
      <c r="EV320" s="411">
        <v>64.3</v>
      </c>
      <c r="EW320" s="411">
        <v>83</v>
      </c>
      <c r="EX320" s="411">
        <v>77.099999999999994</v>
      </c>
      <c r="EY320" s="412" t="s">
        <v>197</v>
      </c>
      <c r="EZ320" s="411">
        <v>34.200000000000003</v>
      </c>
      <c r="FA320" s="411">
        <v>44.7</v>
      </c>
      <c r="FB320" s="411">
        <v>40.6</v>
      </c>
      <c r="FC320" s="412" t="s">
        <v>197</v>
      </c>
      <c r="FD320" s="411">
        <v>51.3</v>
      </c>
      <c r="FE320" s="411">
        <v>57.8</v>
      </c>
      <c r="FF320" s="411">
        <v>55.1</v>
      </c>
      <c r="FG320" s="412" t="s">
        <v>197</v>
      </c>
      <c r="FH320" s="412" t="s">
        <v>197</v>
      </c>
      <c r="FI320" s="412" t="s">
        <v>197</v>
      </c>
      <c r="FJ320" s="412" t="s">
        <v>197</v>
      </c>
      <c r="FK320" s="412" t="s">
        <v>197</v>
      </c>
      <c r="FL320" s="412" t="s">
        <v>197</v>
      </c>
      <c r="FM320" s="411">
        <v>11.7</v>
      </c>
      <c r="FN320" s="411">
        <v>29.6</v>
      </c>
      <c r="FO320" s="411">
        <v>19.2</v>
      </c>
      <c r="FP320" s="411">
        <v>33.6</v>
      </c>
      <c r="FQ320" s="411">
        <v>48.5</v>
      </c>
      <c r="FR320" s="411">
        <v>43.3</v>
      </c>
      <c r="FS320" s="411">
        <v>18.600000000000001</v>
      </c>
      <c r="FT320" s="411">
        <v>2.8</v>
      </c>
      <c r="FU320" s="411">
        <v>12.6</v>
      </c>
      <c r="FV320" s="412" t="s">
        <v>197</v>
      </c>
      <c r="FW320" s="412" t="s">
        <v>197</v>
      </c>
      <c r="FX320" s="411">
        <v>54.3</v>
      </c>
      <c r="FY320" s="411">
        <v>108</v>
      </c>
      <c r="FZ320" s="411">
        <v>107.5</v>
      </c>
      <c r="GA320" s="411">
        <v>56.7</v>
      </c>
      <c r="GB320" s="411">
        <v>121.5</v>
      </c>
      <c r="GC320" s="411">
        <v>109</v>
      </c>
      <c r="GD320" s="412" t="s">
        <v>197</v>
      </c>
      <c r="GE320" s="412" t="s">
        <v>197</v>
      </c>
      <c r="GF320" s="412" t="s">
        <v>197</v>
      </c>
      <c r="GG320" s="411">
        <v>29.3</v>
      </c>
      <c r="GH320" s="411">
        <v>215.2</v>
      </c>
      <c r="GI320" s="411">
        <v>213.9</v>
      </c>
      <c r="GJ320" s="412" t="s">
        <v>197</v>
      </c>
      <c r="GK320" s="412" t="s">
        <v>197</v>
      </c>
      <c r="GL320" s="412" t="s">
        <v>197</v>
      </c>
      <c r="GM320" s="412" t="s">
        <v>197</v>
      </c>
      <c r="GN320" s="412" t="s">
        <v>197</v>
      </c>
      <c r="GO320" s="412" t="s">
        <v>197</v>
      </c>
      <c r="GP320" s="412" t="s">
        <v>197</v>
      </c>
      <c r="GQ320" s="412" t="s">
        <v>197</v>
      </c>
      <c r="GR320" s="412" t="s">
        <v>197</v>
      </c>
      <c r="GS320" s="412" t="s">
        <v>197</v>
      </c>
      <c r="GT320" s="412" t="s">
        <v>197</v>
      </c>
      <c r="GU320" s="412" t="s">
        <v>197</v>
      </c>
      <c r="GV320" s="412" t="s">
        <v>197</v>
      </c>
      <c r="GW320" s="412" t="s">
        <v>197</v>
      </c>
      <c r="GX320" s="412" t="s">
        <v>197</v>
      </c>
      <c r="GY320" s="411">
        <v>41.5</v>
      </c>
      <c r="GZ320" s="411">
        <v>40.9</v>
      </c>
      <c r="HA320" s="411">
        <v>41.2</v>
      </c>
      <c r="HB320" s="411">
        <v>36.4</v>
      </c>
      <c r="HC320" s="411">
        <v>47.4</v>
      </c>
      <c r="HD320" s="411">
        <v>44</v>
      </c>
      <c r="HE320" s="412" t="s">
        <v>197</v>
      </c>
      <c r="HF320" s="412" t="s">
        <v>197</v>
      </c>
      <c r="HG320" s="412" t="s">
        <v>197</v>
      </c>
      <c r="HH320" s="412" t="s">
        <v>197</v>
      </c>
      <c r="HI320" s="412" t="s">
        <v>197</v>
      </c>
      <c r="HJ320" s="412" t="s">
        <v>197</v>
      </c>
      <c r="HK320" s="412" t="s">
        <v>197</v>
      </c>
      <c r="HL320" s="412" t="s">
        <v>197</v>
      </c>
      <c r="HM320" s="412" t="s">
        <v>197</v>
      </c>
      <c r="HN320" s="412" t="s">
        <v>197</v>
      </c>
      <c r="HO320" s="412" t="s">
        <v>197</v>
      </c>
      <c r="HP320" s="412" t="s">
        <v>197</v>
      </c>
      <c r="HQ320" s="412" t="s">
        <v>197</v>
      </c>
      <c r="HR320" s="412" t="s">
        <v>197</v>
      </c>
      <c r="HS320" s="412" t="s">
        <v>197</v>
      </c>
      <c r="HT320" s="412" t="s">
        <v>197</v>
      </c>
      <c r="HU320" s="411">
        <v>161.80000000000001</v>
      </c>
      <c r="HV320" s="411">
        <v>123.3</v>
      </c>
      <c r="HW320" s="411">
        <v>125.6</v>
      </c>
      <c r="HX320" s="412" t="s">
        <v>197</v>
      </c>
      <c r="HY320" s="412" t="s">
        <v>197</v>
      </c>
      <c r="HZ320" s="412" t="s">
        <v>197</v>
      </c>
      <c r="IA320" s="412" t="s">
        <v>197</v>
      </c>
      <c r="IB320" s="412" t="s">
        <v>197</v>
      </c>
      <c r="IC320" s="412" t="s">
        <v>197</v>
      </c>
      <c r="ID320" s="411">
        <v>17.100000000000001</v>
      </c>
      <c r="IE320" s="412" t="s">
        <v>197</v>
      </c>
      <c r="IF320" s="412" t="s">
        <v>197</v>
      </c>
      <c r="IG320" s="412" t="s">
        <v>197</v>
      </c>
      <c r="IH320" s="411">
        <v>21</v>
      </c>
      <c r="II320" s="412" t="s">
        <v>197</v>
      </c>
      <c r="IJ320" s="412" t="s">
        <v>197</v>
      </c>
      <c r="IK320" s="412" t="s">
        <v>197</v>
      </c>
      <c r="IL320" s="412" t="s">
        <v>197</v>
      </c>
      <c r="IM320" s="412" t="s">
        <v>197</v>
      </c>
      <c r="IN320" s="412" t="s">
        <v>197</v>
      </c>
      <c r="IO320" s="412" t="s">
        <v>197</v>
      </c>
      <c r="IP320" s="412" t="s">
        <v>197</v>
      </c>
      <c r="IQ320" s="412" t="s">
        <v>197</v>
      </c>
      <c r="IR320" s="411">
        <v>134.30000000000001</v>
      </c>
      <c r="IS320" s="411">
        <v>121.4</v>
      </c>
      <c r="IT320" s="411">
        <v>126.2</v>
      </c>
      <c r="IU320" s="412" t="s">
        <v>197</v>
      </c>
      <c r="IV320" s="412" t="s">
        <v>197</v>
      </c>
      <c r="IW320" s="412" t="s">
        <v>197</v>
      </c>
      <c r="IX320" s="412" t="s">
        <v>197</v>
      </c>
      <c r="IY320" s="412" t="s">
        <v>197</v>
      </c>
      <c r="IZ320" s="412" t="s">
        <v>197</v>
      </c>
      <c r="JA320" s="412" t="s">
        <v>197</v>
      </c>
      <c r="JB320" s="412" t="s">
        <v>197</v>
      </c>
      <c r="JC320" s="412" t="s">
        <v>197</v>
      </c>
      <c r="JD320" s="412" t="s">
        <v>197</v>
      </c>
      <c r="JE320" s="412" t="s">
        <v>197</v>
      </c>
      <c r="JF320" s="49" t="s">
        <v>87</v>
      </c>
      <c r="JG320" s="49" t="s">
        <v>87</v>
      </c>
      <c r="JH320" s="49" t="s">
        <v>87</v>
      </c>
      <c r="JI320" s="49">
        <v>87.6</v>
      </c>
      <c r="JJ320" s="49">
        <v>60.9</v>
      </c>
      <c r="JK320" s="49">
        <v>34.700000000000003</v>
      </c>
      <c r="JL320" s="49">
        <v>48.8</v>
      </c>
      <c r="JM320" s="49">
        <v>8.5</v>
      </c>
      <c r="JN320" s="49">
        <v>12.8</v>
      </c>
      <c r="JO320" s="49" t="s">
        <v>87</v>
      </c>
    </row>
    <row r="321" spans="1:275">
      <c r="A321" s="45"/>
      <c r="B321" s="46" t="s">
        <v>2037</v>
      </c>
      <c r="C321" s="300" t="s">
        <v>1514</v>
      </c>
      <c r="D321" s="46" t="s">
        <v>143</v>
      </c>
      <c r="E321" s="300" t="s">
        <v>42</v>
      </c>
      <c r="F321" s="47" t="s">
        <v>197</v>
      </c>
      <c r="G321" s="47" t="s">
        <v>197</v>
      </c>
      <c r="H321" s="411">
        <v>136.80000000000001</v>
      </c>
      <c r="I321" s="411">
        <v>127.8</v>
      </c>
      <c r="J321" s="411">
        <v>110</v>
      </c>
      <c r="K321" s="412" t="s">
        <v>197</v>
      </c>
      <c r="L321" s="411">
        <v>125.9</v>
      </c>
      <c r="M321" s="411">
        <v>145.80000000000001</v>
      </c>
      <c r="N321" s="411">
        <v>150.80000000000001</v>
      </c>
      <c r="O321" s="411">
        <v>296.5</v>
      </c>
      <c r="P321" s="411">
        <v>176.6</v>
      </c>
      <c r="Q321" s="411">
        <v>135</v>
      </c>
      <c r="R321" s="411">
        <v>112.8</v>
      </c>
      <c r="S321" s="411">
        <v>91.8</v>
      </c>
      <c r="T321" s="411">
        <v>54.9</v>
      </c>
      <c r="U321" s="411">
        <v>171.9</v>
      </c>
      <c r="V321" s="411">
        <v>70</v>
      </c>
      <c r="W321" s="411">
        <v>193.7</v>
      </c>
      <c r="X321" s="411">
        <v>135.69999999999999</v>
      </c>
      <c r="Y321" s="411">
        <v>186.2</v>
      </c>
      <c r="Z321" s="411">
        <v>217.4</v>
      </c>
      <c r="AA321" s="412" t="s">
        <v>197</v>
      </c>
      <c r="AB321" s="411">
        <v>392.4</v>
      </c>
      <c r="AC321" s="412" t="s">
        <v>197</v>
      </c>
      <c r="AD321" s="412" t="s">
        <v>197</v>
      </c>
      <c r="AE321" s="411">
        <v>171.5</v>
      </c>
      <c r="AF321" s="411">
        <v>204.7</v>
      </c>
      <c r="AG321" s="411">
        <v>107.6</v>
      </c>
      <c r="AH321" s="411">
        <v>133.1</v>
      </c>
      <c r="AI321" s="412" t="s">
        <v>197</v>
      </c>
      <c r="AJ321" s="411">
        <v>193.3</v>
      </c>
      <c r="AK321" s="411">
        <v>233.4</v>
      </c>
      <c r="AL321" s="412" t="s">
        <v>197</v>
      </c>
      <c r="AM321" s="412" t="s">
        <v>197</v>
      </c>
      <c r="AN321" s="411">
        <v>1228</v>
      </c>
      <c r="AO321" s="411">
        <v>32.5</v>
      </c>
      <c r="AP321" s="411">
        <v>44.5</v>
      </c>
      <c r="AQ321" s="412" t="s">
        <v>197</v>
      </c>
      <c r="AR321" s="412" t="s">
        <v>197</v>
      </c>
      <c r="AS321" s="412" t="s">
        <v>197</v>
      </c>
      <c r="AT321" s="411">
        <v>114.7</v>
      </c>
      <c r="AU321" s="412" t="s">
        <v>197</v>
      </c>
      <c r="AV321" s="411">
        <v>138.1</v>
      </c>
      <c r="AW321" s="411">
        <v>372.5</v>
      </c>
      <c r="AX321" s="412" t="s">
        <v>197</v>
      </c>
      <c r="AY321" s="411">
        <v>33.299999999999997</v>
      </c>
      <c r="AZ321" s="411">
        <v>174.8</v>
      </c>
      <c r="BA321" s="411">
        <v>146.4</v>
      </c>
      <c r="BB321" s="411">
        <v>147.69999999999999</v>
      </c>
      <c r="BC321" s="411">
        <v>151.69999999999999</v>
      </c>
      <c r="BD321" s="411">
        <v>133.6</v>
      </c>
      <c r="BE321" s="411">
        <v>137.6</v>
      </c>
      <c r="BF321" s="411">
        <v>156.4</v>
      </c>
      <c r="BG321" s="411">
        <v>138.69999999999999</v>
      </c>
      <c r="BH321" s="411">
        <v>140</v>
      </c>
      <c r="BI321" s="411">
        <v>190.2</v>
      </c>
      <c r="BJ321" s="411">
        <v>176</v>
      </c>
      <c r="BK321" s="411">
        <v>183.3</v>
      </c>
      <c r="BL321" s="411">
        <v>166.1</v>
      </c>
      <c r="BM321" s="411">
        <v>123.9</v>
      </c>
      <c r="BN321" s="411">
        <v>135.30000000000001</v>
      </c>
      <c r="BO321" s="412" t="s">
        <v>197</v>
      </c>
      <c r="BP321" s="412" t="s">
        <v>197</v>
      </c>
      <c r="BQ321" s="412" t="s">
        <v>197</v>
      </c>
      <c r="BR321" s="411">
        <v>106.7</v>
      </c>
      <c r="BS321" s="411">
        <v>63.6</v>
      </c>
      <c r="BT321" s="411">
        <v>83.4</v>
      </c>
      <c r="BU321" s="411">
        <v>81.599999999999994</v>
      </c>
      <c r="BV321" s="411">
        <v>20.6</v>
      </c>
      <c r="BW321" s="411">
        <v>39.4</v>
      </c>
      <c r="BX321" s="411">
        <v>287.3</v>
      </c>
      <c r="BY321" s="411">
        <v>341.5</v>
      </c>
      <c r="BZ321" s="411">
        <v>306.8</v>
      </c>
      <c r="CA321" s="411">
        <v>91.1</v>
      </c>
      <c r="CB321" s="411">
        <v>71.900000000000006</v>
      </c>
      <c r="CC321" s="411">
        <v>79.3</v>
      </c>
      <c r="CD321" s="411">
        <v>360.5</v>
      </c>
      <c r="CE321" s="411">
        <v>350.8</v>
      </c>
      <c r="CF321" s="411">
        <v>355.5</v>
      </c>
      <c r="CG321" s="412" t="s">
        <v>197</v>
      </c>
      <c r="CH321" s="412" t="s">
        <v>197</v>
      </c>
      <c r="CI321" s="412" t="s">
        <v>197</v>
      </c>
      <c r="CJ321" s="411">
        <v>118.2</v>
      </c>
      <c r="CK321" s="411">
        <v>37.700000000000003</v>
      </c>
      <c r="CL321" s="411">
        <v>70.7</v>
      </c>
      <c r="CM321" s="411">
        <v>545.29999999999995</v>
      </c>
      <c r="CN321" s="411">
        <v>571.20000000000005</v>
      </c>
      <c r="CO321" s="411">
        <v>560</v>
      </c>
      <c r="CP321" s="412" t="s">
        <v>197</v>
      </c>
      <c r="CQ321" s="412" t="s">
        <v>197</v>
      </c>
      <c r="CR321" s="412" t="s">
        <v>197</v>
      </c>
      <c r="CS321" s="412" t="s">
        <v>197</v>
      </c>
      <c r="CT321" s="412" t="s">
        <v>197</v>
      </c>
      <c r="CU321" s="412" t="s">
        <v>197</v>
      </c>
      <c r="CV321" s="412" t="s">
        <v>197</v>
      </c>
      <c r="CW321" s="411">
        <v>134.1</v>
      </c>
      <c r="CX321" s="411">
        <v>85.1</v>
      </c>
      <c r="CY321" s="411">
        <v>106.3</v>
      </c>
      <c r="CZ321" s="411">
        <v>86.6</v>
      </c>
      <c r="DA321" s="411">
        <v>177.8</v>
      </c>
      <c r="DB321" s="411">
        <v>146.69999999999999</v>
      </c>
      <c r="DC321" s="411">
        <v>156.30000000000001</v>
      </c>
      <c r="DD321" s="411">
        <v>278.10000000000002</v>
      </c>
      <c r="DE321" s="411">
        <v>193.2</v>
      </c>
      <c r="DF321" s="411">
        <v>246.1</v>
      </c>
      <c r="DG321" s="411">
        <v>189.1</v>
      </c>
      <c r="DH321" s="411">
        <v>194.9</v>
      </c>
      <c r="DI321" s="411">
        <v>192.9</v>
      </c>
      <c r="DJ321" s="411">
        <v>208.8</v>
      </c>
      <c r="DK321" s="411">
        <v>63.3</v>
      </c>
      <c r="DL321" s="411">
        <v>130.1</v>
      </c>
      <c r="DM321" s="411">
        <v>124</v>
      </c>
      <c r="DN321" s="411">
        <v>42.4</v>
      </c>
      <c r="DO321" s="411">
        <v>72.7</v>
      </c>
      <c r="DP321" s="412" t="s">
        <v>197</v>
      </c>
      <c r="DQ321" s="412" t="s">
        <v>197</v>
      </c>
      <c r="DR321" s="412" t="s">
        <v>197</v>
      </c>
      <c r="DS321" s="411">
        <v>500.1</v>
      </c>
      <c r="DT321" s="411">
        <v>477.4</v>
      </c>
      <c r="DU321" s="411">
        <v>485.9</v>
      </c>
      <c r="DV321" s="411">
        <v>160.6</v>
      </c>
      <c r="DW321" s="411">
        <v>60.4</v>
      </c>
      <c r="DX321" s="411">
        <v>94.7</v>
      </c>
      <c r="DY321" s="411">
        <v>183.8</v>
      </c>
      <c r="DZ321" s="411">
        <v>142</v>
      </c>
      <c r="EA321" s="411">
        <v>165.4</v>
      </c>
      <c r="EB321" s="411">
        <v>238.1</v>
      </c>
      <c r="EC321" s="411">
        <v>252.4</v>
      </c>
      <c r="ED321" s="411">
        <v>248.5</v>
      </c>
      <c r="EE321" s="412" t="s">
        <v>197</v>
      </c>
      <c r="EF321" s="411">
        <v>34.4</v>
      </c>
      <c r="EG321" s="412" t="s">
        <v>197</v>
      </c>
      <c r="EH321" s="411">
        <v>14.4</v>
      </c>
      <c r="EI321" s="412" t="s">
        <v>197</v>
      </c>
      <c r="EJ321" s="412" t="s">
        <v>197</v>
      </c>
      <c r="EK321" s="412" t="s">
        <v>197</v>
      </c>
      <c r="EL321" s="412" t="s">
        <v>197</v>
      </c>
      <c r="EM321" s="412" t="s">
        <v>197</v>
      </c>
      <c r="EN321" s="412" t="s">
        <v>197</v>
      </c>
      <c r="EO321" s="412" t="s">
        <v>197</v>
      </c>
      <c r="EP321" s="412" t="s">
        <v>197</v>
      </c>
      <c r="EQ321" s="412" t="s">
        <v>197</v>
      </c>
      <c r="ER321" s="412" t="s">
        <v>197</v>
      </c>
      <c r="ES321" s="412" t="s">
        <v>197</v>
      </c>
      <c r="ET321" s="411">
        <v>155.19999999999999</v>
      </c>
      <c r="EU321" s="412" t="s">
        <v>197</v>
      </c>
      <c r="EV321" s="411">
        <v>141.80000000000001</v>
      </c>
      <c r="EW321" s="411">
        <v>128.1</v>
      </c>
      <c r="EX321" s="411">
        <v>132.4</v>
      </c>
      <c r="EY321" s="411">
        <v>155.80000000000001</v>
      </c>
      <c r="EZ321" s="411">
        <v>87.4</v>
      </c>
      <c r="FA321" s="411">
        <v>174.5</v>
      </c>
      <c r="FB321" s="411">
        <v>140.4</v>
      </c>
      <c r="FC321" s="412" t="s">
        <v>197</v>
      </c>
      <c r="FD321" s="411">
        <v>84</v>
      </c>
      <c r="FE321" s="411">
        <v>154.6</v>
      </c>
      <c r="FF321" s="411">
        <v>124.7</v>
      </c>
      <c r="FG321" s="411">
        <v>133.4</v>
      </c>
      <c r="FH321" s="411">
        <v>37</v>
      </c>
      <c r="FI321" s="411">
        <v>105.1</v>
      </c>
      <c r="FJ321" s="411">
        <v>99.6</v>
      </c>
      <c r="FK321" s="411">
        <v>104.9</v>
      </c>
      <c r="FL321" s="411">
        <v>102.5</v>
      </c>
      <c r="FM321" s="411">
        <v>183.6</v>
      </c>
      <c r="FN321" s="411">
        <v>121.9</v>
      </c>
      <c r="FO321" s="411">
        <v>157.5</v>
      </c>
      <c r="FP321" s="411">
        <v>19</v>
      </c>
      <c r="FQ321" s="411">
        <v>141.19999999999999</v>
      </c>
      <c r="FR321" s="411">
        <v>98.9</v>
      </c>
      <c r="FS321" s="411">
        <v>111.4</v>
      </c>
      <c r="FT321" s="411">
        <v>88.7</v>
      </c>
      <c r="FU321" s="411">
        <v>102.9</v>
      </c>
      <c r="FV321" s="411">
        <v>133.9</v>
      </c>
      <c r="FW321" s="411">
        <v>251.9</v>
      </c>
      <c r="FX321" s="411">
        <v>147.19999999999999</v>
      </c>
      <c r="FY321" s="411">
        <v>113.4</v>
      </c>
      <c r="FZ321" s="411">
        <v>113.6</v>
      </c>
      <c r="GA321" s="411">
        <v>161.9</v>
      </c>
      <c r="GB321" s="411">
        <v>118.8</v>
      </c>
      <c r="GC321" s="411">
        <v>127</v>
      </c>
      <c r="GD321" s="411">
        <v>106.1</v>
      </c>
      <c r="GE321" s="411">
        <v>192.9</v>
      </c>
      <c r="GF321" s="411">
        <v>135.9</v>
      </c>
      <c r="GG321" s="411">
        <v>503.6</v>
      </c>
      <c r="GH321" s="411">
        <v>233.1</v>
      </c>
      <c r="GI321" s="411">
        <v>234.8</v>
      </c>
      <c r="GJ321" s="412" t="s">
        <v>197</v>
      </c>
      <c r="GK321" s="412" t="s">
        <v>197</v>
      </c>
      <c r="GL321" s="412" t="s">
        <v>197</v>
      </c>
      <c r="GM321" s="411">
        <v>68.599999999999994</v>
      </c>
      <c r="GN321" s="411">
        <v>114.4</v>
      </c>
      <c r="GO321" s="411">
        <v>98</v>
      </c>
      <c r="GP321" s="411">
        <v>95.2</v>
      </c>
      <c r="GQ321" s="411">
        <v>106.9</v>
      </c>
      <c r="GR321" s="411">
        <v>102.7</v>
      </c>
      <c r="GS321" s="411">
        <v>15.2</v>
      </c>
      <c r="GT321" s="411">
        <v>205.6</v>
      </c>
      <c r="GU321" s="411">
        <v>167.2</v>
      </c>
      <c r="GV321" s="411">
        <v>10.9</v>
      </c>
      <c r="GW321" s="411">
        <v>236.3</v>
      </c>
      <c r="GX321" s="411">
        <v>143.69999999999999</v>
      </c>
      <c r="GY321" s="411">
        <v>140.6</v>
      </c>
      <c r="GZ321" s="411">
        <v>96.6</v>
      </c>
      <c r="HA321" s="411">
        <v>118.2</v>
      </c>
      <c r="HB321" s="411">
        <v>110.3</v>
      </c>
      <c r="HC321" s="411">
        <v>74.400000000000006</v>
      </c>
      <c r="HD321" s="411">
        <v>85.4</v>
      </c>
      <c r="HE321" s="411">
        <v>17</v>
      </c>
      <c r="HF321" s="411">
        <v>52.2</v>
      </c>
      <c r="HG321" s="411">
        <v>50.3</v>
      </c>
      <c r="HH321" s="412" t="s">
        <v>197</v>
      </c>
      <c r="HI321" s="412" t="s">
        <v>197</v>
      </c>
      <c r="HJ321" s="412" t="s">
        <v>197</v>
      </c>
      <c r="HK321" s="412" t="s">
        <v>197</v>
      </c>
      <c r="HL321" s="412" t="s">
        <v>197</v>
      </c>
      <c r="HM321" s="412" t="s">
        <v>197</v>
      </c>
      <c r="HN321" s="412" t="s">
        <v>197</v>
      </c>
      <c r="HO321" s="412" t="s">
        <v>197</v>
      </c>
      <c r="HP321" s="412" t="s">
        <v>197</v>
      </c>
      <c r="HQ321" s="412" t="s">
        <v>197</v>
      </c>
      <c r="HR321" s="412" t="s">
        <v>197</v>
      </c>
      <c r="HS321" s="412" t="s">
        <v>197</v>
      </c>
      <c r="HT321" s="412" t="s">
        <v>197</v>
      </c>
      <c r="HU321" s="411">
        <v>138.80000000000001</v>
      </c>
      <c r="HV321" s="411">
        <v>124</v>
      </c>
      <c r="HW321" s="411">
        <v>124.8</v>
      </c>
      <c r="HX321" s="412" t="s">
        <v>197</v>
      </c>
      <c r="HY321" s="412" t="s">
        <v>197</v>
      </c>
      <c r="HZ321" s="411">
        <v>73.099999999999994</v>
      </c>
      <c r="IA321" s="412" t="s">
        <v>197</v>
      </c>
      <c r="IB321" s="412" t="s">
        <v>197</v>
      </c>
      <c r="IC321" s="412" t="s">
        <v>197</v>
      </c>
      <c r="ID321" s="411">
        <v>392</v>
      </c>
      <c r="IE321" s="412" t="s">
        <v>197</v>
      </c>
      <c r="IF321" s="412" t="s">
        <v>197</v>
      </c>
      <c r="IG321" s="411">
        <v>177.8</v>
      </c>
      <c r="IH321" s="411">
        <v>145.30000000000001</v>
      </c>
      <c r="II321" s="411">
        <v>35.299999999999997</v>
      </c>
      <c r="IJ321" s="412" t="s">
        <v>197</v>
      </c>
      <c r="IK321" s="412" t="s">
        <v>197</v>
      </c>
      <c r="IL321" s="412" t="s">
        <v>197</v>
      </c>
      <c r="IM321" s="412" t="s">
        <v>197</v>
      </c>
      <c r="IN321" s="412" t="s">
        <v>197</v>
      </c>
      <c r="IO321" s="412" t="s">
        <v>197</v>
      </c>
      <c r="IP321" s="412" t="s">
        <v>197</v>
      </c>
      <c r="IQ321" s="411">
        <v>47</v>
      </c>
      <c r="IR321" s="411">
        <v>146</v>
      </c>
      <c r="IS321" s="411">
        <v>80.7</v>
      </c>
      <c r="IT321" s="411">
        <v>104.9</v>
      </c>
      <c r="IU321" s="411">
        <v>154.6</v>
      </c>
      <c r="IV321" s="411">
        <v>32.1</v>
      </c>
      <c r="IW321" s="411">
        <v>57.7</v>
      </c>
      <c r="IX321" s="412" t="s">
        <v>197</v>
      </c>
      <c r="IY321" s="412" t="s">
        <v>197</v>
      </c>
      <c r="IZ321" s="412" t="s">
        <v>197</v>
      </c>
      <c r="JA321" s="412" t="s">
        <v>197</v>
      </c>
      <c r="JB321" s="412" t="s">
        <v>197</v>
      </c>
      <c r="JC321" s="411">
        <v>91.5</v>
      </c>
      <c r="JD321" s="411">
        <v>54.3</v>
      </c>
      <c r="JE321" s="411">
        <v>62.8</v>
      </c>
      <c r="JF321" s="48">
        <v>411.6</v>
      </c>
      <c r="JG321" s="48">
        <v>73.3</v>
      </c>
      <c r="JH321" s="48">
        <v>107.9</v>
      </c>
      <c r="JI321" s="48">
        <v>82.5</v>
      </c>
      <c r="JJ321" s="48">
        <v>108.8</v>
      </c>
      <c r="JK321" s="48">
        <v>146.9</v>
      </c>
      <c r="JL321" s="48">
        <v>123.9</v>
      </c>
      <c r="JM321" s="48">
        <v>144.80000000000001</v>
      </c>
      <c r="JN321" s="48">
        <v>141.30000000000001</v>
      </c>
      <c r="JO321" s="48">
        <v>38.5</v>
      </c>
    </row>
    <row r="322" spans="1:275">
      <c r="A322" s="45"/>
      <c r="B322" s="46" t="s">
        <v>2038</v>
      </c>
      <c r="C322" s="300" t="s">
        <v>1515</v>
      </c>
      <c r="D322" s="46" t="s">
        <v>143</v>
      </c>
      <c r="E322" s="300" t="s">
        <v>42</v>
      </c>
      <c r="F322" s="47" t="s">
        <v>197</v>
      </c>
      <c r="G322" s="47" t="s">
        <v>197</v>
      </c>
      <c r="H322" s="411">
        <v>211</v>
      </c>
      <c r="I322" s="411">
        <v>192.7</v>
      </c>
      <c r="J322" s="411">
        <v>128.6</v>
      </c>
      <c r="K322" s="411">
        <v>95.5</v>
      </c>
      <c r="L322" s="411">
        <v>35.799999999999997</v>
      </c>
      <c r="M322" s="411">
        <v>121.4</v>
      </c>
      <c r="N322" s="411">
        <v>88.8</v>
      </c>
      <c r="O322" s="412" t="s">
        <v>197</v>
      </c>
      <c r="P322" s="411">
        <v>109.7</v>
      </c>
      <c r="Q322" s="412" t="s">
        <v>197</v>
      </c>
      <c r="R322" s="411">
        <v>135.19999999999999</v>
      </c>
      <c r="S322" s="411">
        <v>72.2</v>
      </c>
      <c r="T322" s="411">
        <v>29.7</v>
      </c>
      <c r="U322" s="412" t="s">
        <v>197</v>
      </c>
      <c r="V322" s="412" t="s">
        <v>197</v>
      </c>
      <c r="W322" s="412" t="s">
        <v>197</v>
      </c>
      <c r="X322" s="412" t="s">
        <v>197</v>
      </c>
      <c r="Y322" s="412" t="s">
        <v>197</v>
      </c>
      <c r="Z322" s="411">
        <v>68.400000000000006</v>
      </c>
      <c r="AA322" s="411">
        <v>28.4</v>
      </c>
      <c r="AB322" s="411">
        <v>136</v>
      </c>
      <c r="AC322" s="412" t="s">
        <v>197</v>
      </c>
      <c r="AD322" s="411">
        <v>1000.6</v>
      </c>
      <c r="AE322" s="411">
        <v>24.4</v>
      </c>
      <c r="AF322" s="411">
        <v>70.3</v>
      </c>
      <c r="AG322" s="412" t="s">
        <v>197</v>
      </c>
      <c r="AH322" s="411">
        <v>78.400000000000006</v>
      </c>
      <c r="AI322" s="412" t="s">
        <v>197</v>
      </c>
      <c r="AJ322" s="412" t="s">
        <v>197</v>
      </c>
      <c r="AK322" s="412" t="s">
        <v>197</v>
      </c>
      <c r="AL322" s="412" t="s">
        <v>197</v>
      </c>
      <c r="AM322" s="412" t="s">
        <v>197</v>
      </c>
      <c r="AN322" s="412" t="s">
        <v>197</v>
      </c>
      <c r="AO322" s="412" t="s">
        <v>197</v>
      </c>
      <c r="AP322" s="412" t="s">
        <v>197</v>
      </c>
      <c r="AQ322" s="412" t="s">
        <v>197</v>
      </c>
      <c r="AR322" s="412" t="s">
        <v>197</v>
      </c>
      <c r="AS322" s="412" t="s">
        <v>197</v>
      </c>
      <c r="AT322" s="412" t="s">
        <v>197</v>
      </c>
      <c r="AU322" s="412" t="s">
        <v>197</v>
      </c>
      <c r="AV322" s="412" t="s">
        <v>197</v>
      </c>
      <c r="AW322" s="411">
        <v>1029</v>
      </c>
      <c r="AX322" s="412" t="s">
        <v>197</v>
      </c>
      <c r="AY322" s="412" t="s">
        <v>197</v>
      </c>
      <c r="AZ322" s="411">
        <v>178.1</v>
      </c>
      <c r="BA322" s="411">
        <v>121.5</v>
      </c>
      <c r="BB322" s="411">
        <v>124.1</v>
      </c>
      <c r="BC322" s="411">
        <v>124.5</v>
      </c>
      <c r="BD322" s="411">
        <v>127.4</v>
      </c>
      <c r="BE322" s="411">
        <v>126.8</v>
      </c>
      <c r="BF322" s="411">
        <v>159.69999999999999</v>
      </c>
      <c r="BG322" s="411">
        <v>95.1</v>
      </c>
      <c r="BH322" s="411">
        <v>99.8</v>
      </c>
      <c r="BI322" s="411">
        <v>99.3</v>
      </c>
      <c r="BJ322" s="411">
        <v>132.69999999999999</v>
      </c>
      <c r="BK322" s="411">
        <v>115.5</v>
      </c>
      <c r="BL322" s="412" t="s">
        <v>197</v>
      </c>
      <c r="BM322" s="412" t="s">
        <v>197</v>
      </c>
      <c r="BN322" s="412" t="s">
        <v>197</v>
      </c>
      <c r="BO322" s="412" t="s">
        <v>197</v>
      </c>
      <c r="BP322" s="412" t="s">
        <v>197</v>
      </c>
      <c r="BQ322" s="412" t="s">
        <v>197</v>
      </c>
      <c r="BR322" s="412" t="s">
        <v>197</v>
      </c>
      <c r="BS322" s="412" t="s">
        <v>197</v>
      </c>
      <c r="BT322" s="412" t="s">
        <v>197</v>
      </c>
      <c r="BU322" s="412" t="s">
        <v>197</v>
      </c>
      <c r="BV322" s="412" t="s">
        <v>197</v>
      </c>
      <c r="BW322" s="412" t="s">
        <v>197</v>
      </c>
      <c r="BX322" s="412" t="s">
        <v>197</v>
      </c>
      <c r="BY322" s="412" t="s">
        <v>197</v>
      </c>
      <c r="BZ322" s="412" t="s">
        <v>197</v>
      </c>
      <c r="CA322" s="412" t="s">
        <v>197</v>
      </c>
      <c r="CB322" s="412" t="s">
        <v>197</v>
      </c>
      <c r="CC322" s="412" t="s">
        <v>197</v>
      </c>
      <c r="CD322" s="412" t="s">
        <v>197</v>
      </c>
      <c r="CE322" s="412" t="s">
        <v>197</v>
      </c>
      <c r="CF322" s="412" t="s">
        <v>197</v>
      </c>
      <c r="CG322" s="412" t="s">
        <v>197</v>
      </c>
      <c r="CH322" s="412" t="s">
        <v>197</v>
      </c>
      <c r="CI322" s="412" t="s">
        <v>197</v>
      </c>
      <c r="CJ322" s="412" t="s">
        <v>197</v>
      </c>
      <c r="CK322" s="412" t="s">
        <v>197</v>
      </c>
      <c r="CL322" s="412" t="s">
        <v>197</v>
      </c>
      <c r="CM322" s="412" t="s">
        <v>197</v>
      </c>
      <c r="CN322" s="412" t="s">
        <v>197</v>
      </c>
      <c r="CO322" s="412" t="s">
        <v>197</v>
      </c>
      <c r="CP322" s="412" t="s">
        <v>197</v>
      </c>
      <c r="CQ322" s="412" t="s">
        <v>197</v>
      </c>
      <c r="CR322" s="412" t="s">
        <v>197</v>
      </c>
      <c r="CS322" s="412" t="s">
        <v>197</v>
      </c>
      <c r="CT322" s="412" t="s">
        <v>197</v>
      </c>
      <c r="CU322" s="412" t="s">
        <v>197</v>
      </c>
      <c r="CV322" s="412" t="s">
        <v>197</v>
      </c>
      <c r="CW322" s="412" t="s">
        <v>197</v>
      </c>
      <c r="CX322" s="412" t="s">
        <v>197</v>
      </c>
      <c r="CY322" s="412" t="s">
        <v>197</v>
      </c>
      <c r="CZ322" s="412" t="s">
        <v>197</v>
      </c>
      <c r="DA322" s="412" t="s">
        <v>197</v>
      </c>
      <c r="DB322" s="412" t="s">
        <v>197</v>
      </c>
      <c r="DC322" s="412" t="s">
        <v>197</v>
      </c>
      <c r="DD322" s="412" t="s">
        <v>197</v>
      </c>
      <c r="DE322" s="412" t="s">
        <v>197</v>
      </c>
      <c r="DF322" s="412" t="s">
        <v>197</v>
      </c>
      <c r="DG322" s="412" t="s">
        <v>197</v>
      </c>
      <c r="DH322" s="412" t="s">
        <v>197</v>
      </c>
      <c r="DI322" s="412" t="s">
        <v>197</v>
      </c>
      <c r="DJ322" s="412" t="s">
        <v>197</v>
      </c>
      <c r="DK322" s="412" t="s">
        <v>197</v>
      </c>
      <c r="DL322" s="412" t="s">
        <v>197</v>
      </c>
      <c r="DM322" s="412" t="s">
        <v>197</v>
      </c>
      <c r="DN322" s="412" t="s">
        <v>197</v>
      </c>
      <c r="DO322" s="412" t="s">
        <v>197</v>
      </c>
      <c r="DP322" s="412" t="s">
        <v>197</v>
      </c>
      <c r="DQ322" s="412" t="s">
        <v>197</v>
      </c>
      <c r="DR322" s="412" t="s">
        <v>197</v>
      </c>
      <c r="DS322" s="412" t="s">
        <v>197</v>
      </c>
      <c r="DT322" s="412" t="s">
        <v>197</v>
      </c>
      <c r="DU322" s="412" t="s">
        <v>197</v>
      </c>
      <c r="DV322" s="412" t="s">
        <v>197</v>
      </c>
      <c r="DW322" s="412" t="s">
        <v>197</v>
      </c>
      <c r="DX322" s="412" t="s">
        <v>197</v>
      </c>
      <c r="DY322" s="412" t="s">
        <v>197</v>
      </c>
      <c r="DZ322" s="412" t="s">
        <v>197</v>
      </c>
      <c r="EA322" s="412" t="s">
        <v>197</v>
      </c>
      <c r="EB322" s="412" t="s">
        <v>197</v>
      </c>
      <c r="EC322" s="412" t="s">
        <v>197</v>
      </c>
      <c r="ED322" s="412" t="s">
        <v>197</v>
      </c>
      <c r="EE322" s="412" t="s">
        <v>197</v>
      </c>
      <c r="EF322" s="412" t="s">
        <v>197</v>
      </c>
      <c r="EG322" s="412" t="s">
        <v>197</v>
      </c>
      <c r="EH322" s="412" t="s">
        <v>197</v>
      </c>
      <c r="EI322" s="412" t="s">
        <v>197</v>
      </c>
      <c r="EJ322" s="412" t="s">
        <v>197</v>
      </c>
      <c r="EK322" s="412" t="s">
        <v>197</v>
      </c>
      <c r="EL322" s="412" t="s">
        <v>197</v>
      </c>
      <c r="EM322" s="412" t="s">
        <v>197</v>
      </c>
      <c r="EN322" s="412" t="s">
        <v>197</v>
      </c>
      <c r="EO322" s="412" t="s">
        <v>197</v>
      </c>
      <c r="EP322" s="412" t="s">
        <v>197</v>
      </c>
      <c r="EQ322" s="412" t="s">
        <v>197</v>
      </c>
      <c r="ER322" s="412" t="s">
        <v>197</v>
      </c>
      <c r="ES322" s="412" t="s">
        <v>197</v>
      </c>
      <c r="ET322" s="411">
        <v>90.8</v>
      </c>
      <c r="EU322" s="412" t="s">
        <v>197</v>
      </c>
      <c r="EV322" s="411">
        <v>112</v>
      </c>
      <c r="EW322" s="411">
        <v>66</v>
      </c>
      <c r="EX322" s="411">
        <v>80.5</v>
      </c>
      <c r="EY322" s="412" t="s">
        <v>197</v>
      </c>
      <c r="EZ322" s="411">
        <v>79</v>
      </c>
      <c r="FA322" s="411">
        <v>36.799999999999997</v>
      </c>
      <c r="FB322" s="411">
        <v>53.3</v>
      </c>
      <c r="FC322" s="412" t="s">
        <v>197</v>
      </c>
      <c r="FD322" s="411">
        <v>87.8</v>
      </c>
      <c r="FE322" s="411">
        <v>44.8</v>
      </c>
      <c r="FF322" s="411">
        <v>63.1</v>
      </c>
      <c r="FG322" s="412" t="s">
        <v>197</v>
      </c>
      <c r="FH322" s="412" t="s">
        <v>197</v>
      </c>
      <c r="FI322" s="412" t="s">
        <v>197</v>
      </c>
      <c r="FJ322" s="412" t="s">
        <v>197</v>
      </c>
      <c r="FK322" s="412" t="s">
        <v>197</v>
      </c>
      <c r="FL322" s="412" t="s">
        <v>197</v>
      </c>
      <c r="FM322" s="411">
        <v>43.4</v>
      </c>
      <c r="FN322" s="411">
        <v>59.6</v>
      </c>
      <c r="FO322" s="411">
        <v>50.2</v>
      </c>
      <c r="FP322" s="411">
        <v>99.9</v>
      </c>
      <c r="FQ322" s="411">
        <v>39.799999999999997</v>
      </c>
      <c r="FR322" s="411">
        <v>60.6</v>
      </c>
      <c r="FS322" s="411">
        <v>35.299999999999997</v>
      </c>
      <c r="FT322" s="411">
        <v>81</v>
      </c>
      <c r="FU322" s="411">
        <v>52.5</v>
      </c>
      <c r="FV322" s="411">
        <v>50</v>
      </c>
      <c r="FW322" s="412" t="s">
        <v>197</v>
      </c>
      <c r="FX322" s="411">
        <v>172.1</v>
      </c>
      <c r="FY322" s="411">
        <v>138</v>
      </c>
      <c r="FZ322" s="411">
        <v>138.30000000000001</v>
      </c>
      <c r="GA322" s="411">
        <v>88.8</v>
      </c>
      <c r="GB322" s="411">
        <v>71.599999999999994</v>
      </c>
      <c r="GC322" s="411">
        <v>74.900000000000006</v>
      </c>
      <c r="GD322" s="412" t="s">
        <v>197</v>
      </c>
      <c r="GE322" s="412" t="s">
        <v>197</v>
      </c>
      <c r="GF322" s="412" t="s">
        <v>197</v>
      </c>
      <c r="GG322" s="411">
        <v>600.29999999999995</v>
      </c>
      <c r="GH322" s="411">
        <v>330.8</v>
      </c>
      <c r="GI322" s="411">
        <v>332.5</v>
      </c>
      <c r="GJ322" s="412" t="s">
        <v>197</v>
      </c>
      <c r="GK322" s="412" t="s">
        <v>197</v>
      </c>
      <c r="GL322" s="412" t="s">
        <v>197</v>
      </c>
      <c r="GM322" s="411">
        <v>117.3</v>
      </c>
      <c r="GN322" s="411">
        <v>57.3</v>
      </c>
      <c r="GO322" s="411">
        <v>79.099999999999994</v>
      </c>
      <c r="GP322" s="412" t="s">
        <v>197</v>
      </c>
      <c r="GQ322" s="412" t="s">
        <v>197</v>
      </c>
      <c r="GR322" s="412" t="s">
        <v>197</v>
      </c>
      <c r="GS322" s="411">
        <v>239.1</v>
      </c>
      <c r="GT322" s="411">
        <v>51.8</v>
      </c>
      <c r="GU322" s="411">
        <v>89.6</v>
      </c>
      <c r="GV322" s="412" t="s">
        <v>197</v>
      </c>
      <c r="GW322" s="412" t="s">
        <v>197</v>
      </c>
      <c r="GX322" s="412" t="s">
        <v>197</v>
      </c>
      <c r="GY322" s="411">
        <v>25.8</v>
      </c>
      <c r="GZ322" s="411">
        <v>17.8</v>
      </c>
      <c r="HA322" s="411">
        <v>21.7</v>
      </c>
      <c r="HB322" s="412" t="s">
        <v>197</v>
      </c>
      <c r="HC322" s="412" t="s">
        <v>197</v>
      </c>
      <c r="HD322" s="412" t="s">
        <v>197</v>
      </c>
      <c r="HE322" s="412" t="s">
        <v>197</v>
      </c>
      <c r="HF322" s="412" t="s">
        <v>197</v>
      </c>
      <c r="HG322" s="412" t="s">
        <v>197</v>
      </c>
      <c r="HH322" s="412" t="s">
        <v>197</v>
      </c>
      <c r="HI322" s="412" t="s">
        <v>197</v>
      </c>
      <c r="HJ322" s="412" t="s">
        <v>197</v>
      </c>
      <c r="HK322" s="412" t="s">
        <v>197</v>
      </c>
      <c r="HL322" s="412" t="s">
        <v>197</v>
      </c>
      <c r="HM322" s="412" t="s">
        <v>197</v>
      </c>
      <c r="HN322" s="412" t="s">
        <v>197</v>
      </c>
      <c r="HO322" s="412" t="s">
        <v>197</v>
      </c>
      <c r="HP322" s="412" t="s">
        <v>197</v>
      </c>
      <c r="HQ322" s="412" t="s">
        <v>197</v>
      </c>
      <c r="HR322" s="412" t="s">
        <v>197</v>
      </c>
      <c r="HS322" s="412" t="s">
        <v>197</v>
      </c>
      <c r="HT322" s="412" t="s">
        <v>197</v>
      </c>
      <c r="HU322" s="411">
        <v>485.8</v>
      </c>
      <c r="HV322" s="411">
        <v>121.9</v>
      </c>
      <c r="HW322" s="411">
        <v>142.69999999999999</v>
      </c>
      <c r="HX322" s="412" t="s">
        <v>197</v>
      </c>
      <c r="HY322" s="412" t="s">
        <v>197</v>
      </c>
      <c r="HZ322" s="412" t="s">
        <v>197</v>
      </c>
      <c r="IA322" s="412" t="s">
        <v>197</v>
      </c>
      <c r="IB322" s="412" t="s">
        <v>197</v>
      </c>
      <c r="IC322" s="412" t="s">
        <v>197</v>
      </c>
      <c r="ID322" s="411">
        <v>8.6</v>
      </c>
      <c r="IE322" s="412" t="s">
        <v>197</v>
      </c>
      <c r="IF322" s="412" t="s">
        <v>197</v>
      </c>
      <c r="IG322" s="412" t="s">
        <v>197</v>
      </c>
      <c r="IH322" s="411">
        <v>49.5</v>
      </c>
      <c r="II322" s="412" t="s">
        <v>197</v>
      </c>
      <c r="IJ322" s="412" t="s">
        <v>197</v>
      </c>
      <c r="IK322" s="412" t="s">
        <v>197</v>
      </c>
      <c r="IL322" s="412" t="s">
        <v>197</v>
      </c>
      <c r="IM322" s="412" t="s">
        <v>197</v>
      </c>
      <c r="IN322" s="412" t="s">
        <v>197</v>
      </c>
      <c r="IO322" s="412" t="s">
        <v>197</v>
      </c>
      <c r="IP322" s="412" t="s">
        <v>197</v>
      </c>
      <c r="IQ322" s="412" t="s">
        <v>197</v>
      </c>
      <c r="IR322" s="411">
        <v>22</v>
      </c>
      <c r="IS322" s="411">
        <v>42.8</v>
      </c>
      <c r="IT322" s="411">
        <v>35</v>
      </c>
      <c r="IU322" s="412" t="s">
        <v>197</v>
      </c>
      <c r="IV322" s="412" t="s">
        <v>197</v>
      </c>
      <c r="IW322" s="412" t="s">
        <v>197</v>
      </c>
      <c r="IX322" s="412" t="s">
        <v>197</v>
      </c>
      <c r="IY322" s="412" t="s">
        <v>197</v>
      </c>
      <c r="IZ322" s="412" t="s">
        <v>197</v>
      </c>
      <c r="JA322" s="412" t="s">
        <v>197</v>
      </c>
      <c r="JB322" s="412" t="s">
        <v>197</v>
      </c>
      <c r="JC322" s="412" t="s">
        <v>197</v>
      </c>
      <c r="JD322" s="412" t="s">
        <v>197</v>
      </c>
      <c r="JE322" s="412" t="s">
        <v>197</v>
      </c>
      <c r="JF322" s="49" t="s">
        <v>87</v>
      </c>
      <c r="JG322" s="49" t="s">
        <v>87</v>
      </c>
      <c r="JH322" s="49" t="s">
        <v>87</v>
      </c>
      <c r="JI322" s="49">
        <v>32.5</v>
      </c>
      <c r="JJ322" s="49">
        <v>38.4</v>
      </c>
      <c r="JK322" s="49">
        <v>77.5</v>
      </c>
      <c r="JL322" s="49">
        <v>59.6</v>
      </c>
      <c r="JM322" s="49">
        <v>46.2</v>
      </c>
      <c r="JN322" s="49">
        <v>48.3</v>
      </c>
      <c r="JO322" s="49" t="s">
        <v>87</v>
      </c>
    </row>
    <row r="323" spans="1:275">
      <c r="A323" s="45"/>
      <c r="B323" s="46" t="s">
        <v>2039</v>
      </c>
      <c r="C323" s="300" t="s">
        <v>1516</v>
      </c>
      <c r="D323" s="46" t="s">
        <v>143</v>
      </c>
      <c r="E323" s="300" t="s">
        <v>42</v>
      </c>
      <c r="F323" s="47" t="s">
        <v>197</v>
      </c>
      <c r="G323" s="47" t="s">
        <v>197</v>
      </c>
      <c r="H323" s="411">
        <v>121.6</v>
      </c>
      <c r="I323" s="411">
        <v>123</v>
      </c>
      <c r="J323" s="411">
        <v>58.2</v>
      </c>
      <c r="K323" s="412" t="s">
        <v>197</v>
      </c>
      <c r="L323" s="412" t="s">
        <v>197</v>
      </c>
      <c r="M323" s="411">
        <v>155.19999999999999</v>
      </c>
      <c r="N323" s="412" t="s">
        <v>197</v>
      </c>
      <c r="O323" s="412" t="s">
        <v>197</v>
      </c>
      <c r="P323" s="411">
        <v>140</v>
      </c>
      <c r="Q323" s="412" t="s">
        <v>197</v>
      </c>
      <c r="R323" s="411">
        <v>142.30000000000001</v>
      </c>
      <c r="S323" s="412" t="s">
        <v>197</v>
      </c>
      <c r="T323" s="412" t="s">
        <v>197</v>
      </c>
      <c r="U323" s="412" t="s">
        <v>197</v>
      </c>
      <c r="V323" s="412" t="s">
        <v>197</v>
      </c>
      <c r="W323" s="412" t="s">
        <v>197</v>
      </c>
      <c r="X323" s="412" t="s">
        <v>197</v>
      </c>
      <c r="Y323" s="412" t="s">
        <v>197</v>
      </c>
      <c r="Z323" s="412" t="s">
        <v>197</v>
      </c>
      <c r="AA323" s="412" t="s">
        <v>197</v>
      </c>
      <c r="AB323" s="412" t="s">
        <v>197</v>
      </c>
      <c r="AC323" s="412" t="s">
        <v>197</v>
      </c>
      <c r="AD323" s="412" t="s">
        <v>197</v>
      </c>
      <c r="AE323" s="412" t="s">
        <v>197</v>
      </c>
      <c r="AF323" s="412" t="s">
        <v>197</v>
      </c>
      <c r="AG323" s="412" t="s">
        <v>197</v>
      </c>
      <c r="AH323" s="412" t="s">
        <v>197</v>
      </c>
      <c r="AI323" s="412" t="s">
        <v>197</v>
      </c>
      <c r="AJ323" s="412" t="s">
        <v>197</v>
      </c>
      <c r="AK323" s="412" t="s">
        <v>197</v>
      </c>
      <c r="AL323" s="412" t="s">
        <v>197</v>
      </c>
      <c r="AM323" s="412" t="s">
        <v>197</v>
      </c>
      <c r="AN323" s="412" t="s">
        <v>197</v>
      </c>
      <c r="AO323" s="412" t="s">
        <v>197</v>
      </c>
      <c r="AP323" s="412" t="s">
        <v>197</v>
      </c>
      <c r="AQ323" s="412" t="s">
        <v>197</v>
      </c>
      <c r="AR323" s="412" t="s">
        <v>197</v>
      </c>
      <c r="AS323" s="412" t="s">
        <v>197</v>
      </c>
      <c r="AT323" s="412" t="s">
        <v>197</v>
      </c>
      <c r="AU323" s="412" t="s">
        <v>197</v>
      </c>
      <c r="AV323" s="412" t="s">
        <v>197</v>
      </c>
      <c r="AW323" s="411">
        <v>524.20000000000005</v>
      </c>
      <c r="AX323" s="412" t="s">
        <v>197</v>
      </c>
      <c r="AY323" s="412" t="s">
        <v>197</v>
      </c>
      <c r="AZ323" s="411">
        <v>54.5</v>
      </c>
      <c r="BA323" s="411">
        <v>88.7</v>
      </c>
      <c r="BB323" s="411">
        <v>87.2</v>
      </c>
      <c r="BC323" s="411">
        <v>41.7</v>
      </c>
      <c r="BD323" s="411">
        <v>56.2</v>
      </c>
      <c r="BE323" s="411">
        <v>52.8</v>
      </c>
      <c r="BF323" s="411">
        <v>59.2</v>
      </c>
      <c r="BG323" s="411">
        <v>96.9</v>
      </c>
      <c r="BH323" s="411">
        <v>94.1</v>
      </c>
      <c r="BI323" s="412" t="s">
        <v>197</v>
      </c>
      <c r="BJ323" s="412" t="s">
        <v>197</v>
      </c>
      <c r="BK323" s="412" t="s">
        <v>197</v>
      </c>
      <c r="BL323" s="412" t="s">
        <v>197</v>
      </c>
      <c r="BM323" s="412" t="s">
        <v>197</v>
      </c>
      <c r="BN323" s="412" t="s">
        <v>197</v>
      </c>
      <c r="BO323" s="412" t="s">
        <v>197</v>
      </c>
      <c r="BP323" s="412" t="s">
        <v>197</v>
      </c>
      <c r="BQ323" s="412" t="s">
        <v>197</v>
      </c>
      <c r="BR323" s="412" t="s">
        <v>197</v>
      </c>
      <c r="BS323" s="412" t="s">
        <v>197</v>
      </c>
      <c r="BT323" s="412" t="s">
        <v>197</v>
      </c>
      <c r="BU323" s="412" t="s">
        <v>197</v>
      </c>
      <c r="BV323" s="412" t="s">
        <v>197</v>
      </c>
      <c r="BW323" s="412" t="s">
        <v>197</v>
      </c>
      <c r="BX323" s="412" t="s">
        <v>197</v>
      </c>
      <c r="BY323" s="412" t="s">
        <v>197</v>
      </c>
      <c r="BZ323" s="412" t="s">
        <v>197</v>
      </c>
      <c r="CA323" s="412" t="s">
        <v>197</v>
      </c>
      <c r="CB323" s="412" t="s">
        <v>197</v>
      </c>
      <c r="CC323" s="412" t="s">
        <v>197</v>
      </c>
      <c r="CD323" s="412" t="s">
        <v>197</v>
      </c>
      <c r="CE323" s="412" t="s">
        <v>197</v>
      </c>
      <c r="CF323" s="412" t="s">
        <v>197</v>
      </c>
      <c r="CG323" s="412" t="s">
        <v>197</v>
      </c>
      <c r="CH323" s="412" t="s">
        <v>197</v>
      </c>
      <c r="CI323" s="412" t="s">
        <v>197</v>
      </c>
      <c r="CJ323" s="412" t="s">
        <v>197</v>
      </c>
      <c r="CK323" s="412" t="s">
        <v>197</v>
      </c>
      <c r="CL323" s="412" t="s">
        <v>197</v>
      </c>
      <c r="CM323" s="412" t="s">
        <v>197</v>
      </c>
      <c r="CN323" s="412" t="s">
        <v>197</v>
      </c>
      <c r="CO323" s="412" t="s">
        <v>197</v>
      </c>
      <c r="CP323" s="412" t="s">
        <v>197</v>
      </c>
      <c r="CQ323" s="412" t="s">
        <v>197</v>
      </c>
      <c r="CR323" s="412" t="s">
        <v>197</v>
      </c>
      <c r="CS323" s="412" t="s">
        <v>197</v>
      </c>
      <c r="CT323" s="412" t="s">
        <v>197</v>
      </c>
      <c r="CU323" s="412" t="s">
        <v>197</v>
      </c>
      <c r="CV323" s="412" t="s">
        <v>197</v>
      </c>
      <c r="CW323" s="412" t="s">
        <v>197</v>
      </c>
      <c r="CX323" s="412" t="s">
        <v>197</v>
      </c>
      <c r="CY323" s="412" t="s">
        <v>197</v>
      </c>
      <c r="CZ323" s="412" t="s">
        <v>197</v>
      </c>
      <c r="DA323" s="412" t="s">
        <v>197</v>
      </c>
      <c r="DB323" s="412" t="s">
        <v>197</v>
      </c>
      <c r="DC323" s="412" t="s">
        <v>197</v>
      </c>
      <c r="DD323" s="412" t="s">
        <v>197</v>
      </c>
      <c r="DE323" s="412" t="s">
        <v>197</v>
      </c>
      <c r="DF323" s="412" t="s">
        <v>197</v>
      </c>
      <c r="DG323" s="412" t="s">
        <v>197</v>
      </c>
      <c r="DH323" s="412" t="s">
        <v>197</v>
      </c>
      <c r="DI323" s="412" t="s">
        <v>197</v>
      </c>
      <c r="DJ323" s="412" t="s">
        <v>197</v>
      </c>
      <c r="DK323" s="412" t="s">
        <v>197</v>
      </c>
      <c r="DL323" s="412" t="s">
        <v>197</v>
      </c>
      <c r="DM323" s="412" t="s">
        <v>197</v>
      </c>
      <c r="DN323" s="412" t="s">
        <v>197</v>
      </c>
      <c r="DO323" s="412" t="s">
        <v>197</v>
      </c>
      <c r="DP323" s="412" t="s">
        <v>197</v>
      </c>
      <c r="DQ323" s="412" t="s">
        <v>197</v>
      </c>
      <c r="DR323" s="412" t="s">
        <v>197</v>
      </c>
      <c r="DS323" s="412" t="s">
        <v>197</v>
      </c>
      <c r="DT323" s="412" t="s">
        <v>197</v>
      </c>
      <c r="DU323" s="412" t="s">
        <v>197</v>
      </c>
      <c r="DV323" s="412" t="s">
        <v>197</v>
      </c>
      <c r="DW323" s="412" t="s">
        <v>197</v>
      </c>
      <c r="DX323" s="412" t="s">
        <v>197</v>
      </c>
      <c r="DY323" s="412" t="s">
        <v>197</v>
      </c>
      <c r="DZ323" s="412" t="s">
        <v>197</v>
      </c>
      <c r="EA323" s="412" t="s">
        <v>197</v>
      </c>
      <c r="EB323" s="412" t="s">
        <v>197</v>
      </c>
      <c r="EC323" s="412" t="s">
        <v>197</v>
      </c>
      <c r="ED323" s="412" t="s">
        <v>197</v>
      </c>
      <c r="EE323" s="412" t="s">
        <v>197</v>
      </c>
      <c r="EF323" s="412" t="s">
        <v>197</v>
      </c>
      <c r="EG323" s="412" t="s">
        <v>197</v>
      </c>
      <c r="EH323" s="412" t="s">
        <v>197</v>
      </c>
      <c r="EI323" s="412" t="s">
        <v>197</v>
      </c>
      <c r="EJ323" s="412" t="s">
        <v>197</v>
      </c>
      <c r="EK323" s="412" t="s">
        <v>197</v>
      </c>
      <c r="EL323" s="412" t="s">
        <v>197</v>
      </c>
      <c r="EM323" s="412" t="s">
        <v>197</v>
      </c>
      <c r="EN323" s="412" t="s">
        <v>197</v>
      </c>
      <c r="EO323" s="412" t="s">
        <v>197</v>
      </c>
      <c r="EP323" s="412" t="s">
        <v>197</v>
      </c>
      <c r="EQ323" s="412" t="s">
        <v>197</v>
      </c>
      <c r="ER323" s="412" t="s">
        <v>197</v>
      </c>
      <c r="ES323" s="412" t="s">
        <v>197</v>
      </c>
      <c r="ET323" s="411">
        <v>78.099999999999994</v>
      </c>
      <c r="EU323" s="412" t="s">
        <v>197</v>
      </c>
      <c r="EV323" s="411">
        <v>60</v>
      </c>
      <c r="EW323" s="411">
        <v>77.2</v>
      </c>
      <c r="EX323" s="411">
        <v>71.7</v>
      </c>
      <c r="EY323" s="412" t="s">
        <v>197</v>
      </c>
      <c r="EZ323" s="411">
        <v>21.8</v>
      </c>
      <c r="FA323" s="411">
        <v>64.3</v>
      </c>
      <c r="FB323" s="411">
        <v>47.7</v>
      </c>
      <c r="FC323" s="412" t="s">
        <v>197</v>
      </c>
      <c r="FD323" s="411">
        <v>42.3</v>
      </c>
      <c r="FE323" s="411">
        <v>85.6</v>
      </c>
      <c r="FF323" s="411">
        <v>67.2</v>
      </c>
      <c r="FG323" s="412" t="s">
        <v>197</v>
      </c>
      <c r="FH323" s="412" t="s">
        <v>197</v>
      </c>
      <c r="FI323" s="412" t="s">
        <v>197</v>
      </c>
      <c r="FJ323" s="412" t="s">
        <v>197</v>
      </c>
      <c r="FK323" s="412" t="s">
        <v>197</v>
      </c>
      <c r="FL323" s="412" t="s">
        <v>197</v>
      </c>
      <c r="FM323" s="411">
        <v>69.8</v>
      </c>
      <c r="FN323" s="411">
        <v>74.2</v>
      </c>
      <c r="FO323" s="411">
        <v>71.599999999999994</v>
      </c>
      <c r="FP323" s="411">
        <v>2</v>
      </c>
      <c r="FQ323" s="411">
        <v>54.5</v>
      </c>
      <c r="FR323" s="411">
        <v>36.4</v>
      </c>
      <c r="FS323" s="411">
        <v>38</v>
      </c>
      <c r="FT323" s="411">
        <v>50.5</v>
      </c>
      <c r="FU323" s="411">
        <v>42.7</v>
      </c>
      <c r="FV323" s="412" t="s">
        <v>197</v>
      </c>
      <c r="FW323" s="412" t="s">
        <v>197</v>
      </c>
      <c r="FX323" s="411">
        <v>37</v>
      </c>
      <c r="FY323" s="411">
        <v>98.5</v>
      </c>
      <c r="FZ323" s="411">
        <v>97.9</v>
      </c>
      <c r="GA323" s="411">
        <v>70.400000000000006</v>
      </c>
      <c r="GB323" s="411">
        <v>102.2</v>
      </c>
      <c r="GC323" s="411">
        <v>96.1</v>
      </c>
      <c r="GD323" s="412" t="s">
        <v>197</v>
      </c>
      <c r="GE323" s="412" t="s">
        <v>197</v>
      </c>
      <c r="GF323" s="412" t="s">
        <v>197</v>
      </c>
      <c r="GG323" s="412" t="s">
        <v>197</v>
      </c>
      <c r="GH323" s="411">
        <v>142.6</v>
      </c>
      <c r="GI323" s="411">
        <v>141.6</v>
      </c>
      <c r="GJ323" s="412" t="s">
        <v>197</v>
      </c>
      <c r="GK323" s="412" t="s">
        <v>197</v>
      </c>
      <c r="GL323" s="412" t="s">
        <v>197</v>
      </c>
      <c r="GM323" s="411">
        <v>20.7</v>
      </c>
      <c r="GN323" s="411">
        <v>132.80000000000001</v>
      </c>
      <c r="GO323" s="411">
        <v>91.5</v>
      </c>
      <c r="GP323" s="412" t="s">
        <v>197</v>
      </c>
      <c r="GQ323" s="412" t="s">
        <v>197</v>
      </c>
      <c r="GR323" s="412" t="s">
        <v>197</v>
      </c>
      <c r="GS323" s="412" t="s">
        <v>197</v>
      </c>
      <c r="GT323" s="412" t="s">
        <v>197</v>
      </c>
      <c r="GU323" s="412" t="s">
        <v>197</v>
      </c>
      <c r="GV323" s="412" t="s">
        <v>197</v>
      </c>
      <c r="GW323" s="412" t="s">
        <v>197</v>
      </c>
      <c r="GX323" s="412" t="s">
        <v>197</v>
      </c>
      <c r="GY323" s="412" t="s">
        <v>197</v>
      </c>
      <c r="GZ323" s="412" t="s">
        <v>197</v>
      </c>
      <c r="HA323" s="412" t="s">
        <v>197</v>
      </c>
      <c r="HB323" s="412" t="s">
        <v>197</v>
      </c>
      <c r="HC323" s="412" t="s">
        <v>197</v>
      </c>
      <c r="HD323" s="412" t="s">
        <v>197</v>
      </c>
      <c r="HE323" s="412" t="s">
        <v>197</v>
      </c>
      <c r="HF323" s="412" t="s">
        <v>197</v>
      </c>
      <c r="HG323" s="412" t="s">
        <v>197</v>
      </c>
      <c r="HH323" s="412" t="s">
        <v>197</v>
      </c>
      <c r="HI323" s="412" t="s">
        <v>197</v>
      </c>
      <c r="HJ323" s="412" t="s">
        <v>197</v>
      </c>
      <c r="HK323" s="412" t="s">
        <v>197</v>
      </c>
      <c r="HL323" s="412" t="s">
        <v>197</v>
      </c>
      <c r="HM323" s="412" t="s">
        <v>197</v>
      </c>
      <c r="HN323" s="412" t="s">
        <v>197</v>
      </c>
      <c r="HO323" s="412" t="s">
        <v>197</v>
      </c>
      <c r="HP323" s="412" t="s">
        <v>197</v>
      </c>
      <c r="HQ323" s="412" t="s">
        <v>197</v>
      </c>
      <c r="HR323" s="412" t="s">
        <v>197</v>
      </c>
      <c r="HS323" s="412" t="s">
        <v>197</v>
      </c>
      <c r="HT323" s="412" t="s">
        <v>197</v>
      </c>
      <c r="HU323" s="411">
        <v>134.1</v>
      </c>
      <c r="HV323" s="411">
        <v>114.5</v>
      </c>
      <c r="HW323" s="411">
        <v>115.7</v>
      </c>
      <c r="HX323" s="412" t="s">
        <v>197</v>
      </c>
      <c r="HY323" s="412" t="s">
        <v>197</v>
      </c>
      <c r="HZ323" s="412" t="s">
        <v>197</v>
      </c>
      <c r="IA323" s="412" t="s">
        <v>197</v>
      </c>
      <c r="IB323" s="412" t="s">
        <v>197</v>
      </c>
      <c r="IC323" s="412" t="s">
        <v>197</v>
      </c>
      <c r="ID323" s="411">
        <v>25.4</v>
      </c>
      <c r="IE323" s="412" t="s">
        <v>197</v>
      </c>
      <c r="IF323" s="412" t="s">
        <v>197</v>
      </c>
      <c r="IG323" s="412" t="s">
        <v>197</v>
      </c>
      <c r="IH323" s="411">
        <v>26.5</v>
      </c>
      <c r="II323" s="412" t="s">
        <v>197</v>
      </c>
      <c r="IJ323" s="412" t="s">
        <v>197</v>
      </c>
      <c r="IK323" s="412" t="s">
        <v>197</v>
      </c>
      <c r="IL323" s="412" t="s">
        <v>197</v>
      </c>
      <c r="IM323" s="412" t="s">
        <v>197</v>
      </c>
      <c r="IN323" s="412" t="s">
        <v>197</v>
      </c>
      <c r="IO323" s="412" t="s">
        <v>197</v>
      </c>
      <c r="IP323" s="412" t="s">
        <v>197</v>
      </c>
      <c r="IQ323" s="412" t="s">
        <v>197</v>
      </c>
      <c r="IR323" s="411">
        <v>88.7</v>
      </c>
      <c r="IS323" s="411">
        <v>65</v>
      </c>
      <c r="IT323" s="411">
        <v>73.900000000000006</v>
      </c>
      <c r="IU323" s="412" t="s">
        <v>197</v>
      </c>
      <c r="IV323" s="412" t="s">
        <v>197</v>
      </c>
      <c r="IW323" s="412" t="s">
        <v>197</v>
      </c>
      <c r="IX323" s="412" t="s">
        <v>197</v>
      </c>
      <c r="IY323" s="412" t="s">
        <v>197</v>
      </c>
      <c r="IZ323" s="412" t="s">
        <v>197</v>
      </c>
      <c r="JA323" s="412" t="s">
        <v>197</v>
      </c>
      <c r="JB323" s="412" t="s">
        <v>197</v>
      </c>
      <c r="JC323" s="412" t="s">
        <v>197</v>
      </c>
      <c r="JD323" s="412" t="s">
        <v>197</v>
      </c>
      <c r="JE323" s="412" t="s">
        <v>197</v>
      </c>
      <c r="JF323" s="49" t="s">
        <v>87</v>
      </c>
      <c r="JG323" s="49" t="s">
        <v>87</v>
      </c>
      <c r="JH323" s="49" t="s">
        <v>87</v>
      </c>
      <c r="JI323" s="49">
        <v>56.8</v>
      </c>
      <c r="JJ323" s="49">
        <v>43.7</v>
      </c>
      <c r="JK323" s="49">
        <v>36.200000000000003</v>
      </c>
      <c r="JL323" s="49">
        <v>71.400000000000006</v>
      </c>
      <c r="JM323" s="49">
        <v>47.7</v>
      </c>
      <c r="JN323" s="49">
        <v>27.3</v>
      </c>
      <c r="JO323" s="49" t="s">
        <v>87</v>
      </c>
    </row>
    <row r="324" spans="1:275">
      <c r="A324" s="45"/>
      <c r="B324" s="46" t="s">
        <v>2040</v>
      </c>
      <c r="C324" s="300" t="s">
        <v>1517</v>
      </c>
      <c r="D324" s="46" t="s">
        <v>143</v>
      </c>
      <c r="E324" s="300" t="s">
        <v>42</v>
      </c>
      <c r="F324" s="47" t="s">
        <v>197</v>
      </c>
      <c r="G324" s="47" t="s">
        <v>197</v>
      </c>
      <c r="H324" s="411">
        <v>149.1</v>
      </c>
      <c r="I324" s="411">
        <v>131.5</v>
      </c>
      <c r="J324" s="411">
        <v>153.69999999999999</v>
      </c>
      <c r="K324" s="412" t="s">
        <v>197</v>
      </c>
      <c r="L324" s="412" t="s">
        <v>197</v>
      </c>
      <c r="M324" s="412" t="s">
        <v>197</v>
      </c>
      <c r="N324" s="412" t="s">
        <v>197</v>
      </c>
      <c r="O324" s="412" t="s">
        <v>197</v>
      </c>
      <c r="P324" s="412" t="s">
        <v>197</v>
      </c>
      <c r="Q324" s="412" t="s">
        <v>197</v>
      </c>
      <c r="R324" s="412" t="s">
        <v>197</v>
      </c>
      <c r="S324" s="412" t="s">
        <v>197</v>
      </c>
      <c r="T324" s="412" t="s">
        <v>197</v>
      </c>
      <c r="U324" s="412" t="s">
        <v>197</v>
      </c>
      <c r="V324" s="412" t="s">
        <v>197</v>
      </c>
      <c r="W324" s="412" t="s">
        <v>197</v>
      </c>
      <c r="X324" s="412" t="s">
        <v>197</v>
      </c>
      <c r="Y324" s="412" t="s">
        <v>197</v>
      </c>
      <c r="Z324" s="412" t="s">
        <v>197</v>
      </c>
      <c r="AA324" s="412" t="s">
        <v>197</v>
      </c>
      <c r="AB324" s="412" t="s">
        <v>197</v>
      </c>
      <c r="AC324" s="412" t="s">
        <v>197</v>
      </c>
      <c r="AD324" s="412" t="s">
        <v>197</v>
      </c>
      <c r="AE324" s="412" t="s">
        <v>197</v>
      </c>
      <c r="AF324" s="412" t="s">
        <v>197</v>
      </c>
      <c r="AG324" s="412" t="s">
        <v>197</v>
      </c>
      <c r="AH324" s="412" t="s">
        <v>197</v>
      </c>
      <c r="AI324" s="412" t="s">
        <v>197</v>
      </c>
      <c r="AJ324" s="412" t="s">
        <v>197</v>
      </c>
      <c r="AK324" s="412" t="s">
        <v>197</v>
      </c>
      <c r="AL324" s="412" t="s">
        <v>197</v>
      </c>
      <c r="AM324" s="412" t="s">
        <v>197</v>
      </c>
      <c r="AN324" s="412" t="s">
        <v>197</v>
      </c>
      <c r="AO324" s="412" t="s">
        <v>197</v>
      </c>
      <c r="AP324" s="412" t="s">
        <v>197</v>
      </c>
      <c r="AQ324" s="412" t="s">
        <v>197</v>
      </c>
      <c r="AR324" s="412" t="s">
        <v>197</v>
      </c>
      <c r="AS324" s="412" t="s">
        <v>197</v>
      </c>
      <c r="AT324" s="412" t="s">
        <v>197</v>
      </c>
      <c r="AU324" s="412" t="s">
        <v>197</v>
      </c>
      <c r="AV324" s="412" t="s">
        <v>197</v>
      </c>
      <c r="AW324" s="412" t="s">
        <v>197</v>
      </c>
      <c r="AX324" s="412" t="s">
        <v>197</v>
      </c>
      <c r="AY324" s="412" t="s">
        <v>197</v>
      </c>
      <c r="AZ324" s="411">
        <v>137.1</v>
      </c>
      <c r="BA324" s="411">
        <v>93.5</v>
      </c>
      <c r="BB324" s="411">
        <v>95.5</v>
      </c>
      <c r="BC324" s="411">
        <v>83.6</v>
      </c>
      <c r="BD324" s="411">
        <v>68.7</v>
      </c>
      <c r="BE324" s="411">
        <v>72.3</v>
      </c>
      <c r="BF324" s="411">
        <v>73.3</v>
      </c>
      <c r="BG324" s="411">
        <v>69.099999999999994</v>
      </c>
      <c r="BH324" s="411">
        <v>69.400000000000006</v>
      </c>
      <c r="BI324" s="412" t="s">
        <v>197</v>
      </c>
      <c r="BJ324" s="412" t="s">
        <v>197</v>
      </c>
      <c r="BK324" s="412" t="s">
        <v>197</v>
      </c>
      <c r="BL324" s="412" t="s">
        <v>197</v>
      </c>
      <c r="BM324" s="412" t="s">
        <v>197</v>
      </c>
      <c r="BN324" s="412" t="s">
        <v>197</v>
      </c>
      <c r="BO324" s="412" t="s">
        <v>197</v>
      </c>
      <c r="BP324" s="412" t="s">
        <v>197</v>
      </c>
      <c r="BQ324" s="412" t="s">
        <v>197</v>
      </c>
      <c r="BR324" s="412" t="s">
        <v>197</v>
      </c>
      <c r="BS324" s="412" t="s">
        <v>197</v>
      </c>
      <c r="BT324" s="412" t="s">
        <v>197</v>
      </c>
      <c r="BU324" s="412" t="s">
        <v>197</v>
      </c>
      <c r="BV324" s="412" t="s">
        <v>197</v>
      </c>
      <c r="BW324" s="412" t="s">
        <v>197</v>
      </c>
      <c r="BX324" s="412" t="s">
        <v>197</v>
      </c>
      <c r="BY324" s="412" t="s">
        <v>197</v>
      </c>
      <c r="BZ324" s="412" t="s">
        <v>197</v>
      </c>
      <c r="CA324" s="412" t="s">
        <v>197</v>
      </c>
      <c r="CB324" s="412" t="s">
        <v>197</v>
      </c>
      <c r="CC324" s="412" t="s">
        <v>197</v>
      </c>
      <c r="CD324" s="412" t="s">
        <v>197</v>
      </c>
      <c r="CE324" s="412" t="s">
        <v>197</v>
      </c>
      <c r="CF324" s="412" t="s">
        <v>197</v>
      </c>
      <c r="CG324" s="412" t="s">
        <v>197</v>
      </c>
      <c r="CH324" s="412" t="s">
        <v>197</v>
      </c>
      <c r="CI324" s="412" t="s">
        <v>197</v>
      </c>
      <c r="CJ324" s="412" t="s">
        <v>197</v>
      </c>
      <c r="CK324" s="412" t="s">
        <v>197</v>
      </c>
      <c r="CL324" s="412" t="s">
        <v>197</v>
      </c>
      <c r="CM324" s="412" t="s">
        <v>197</v>
      </c>
      <c r="CN324" s="412" t="s">
        <v>197</v>
      </c>
      <c r="CO324" s="412" t="s">
        <v>197</v>
      </c>
      <c r="CP324" s="412" t="s">
        <v>197</v>
      </c>
      <c r="CQ324" s="412" t="s">
        <v>197</v>
      </c>
      <c r="CR324" s="412" t="s">
        <v>197</v>
      </c>
      <c r="CS324" s="412" t="s">
        <v>197</v>
      </c>
      <c r="CT324" s="412" t="s">
        <v>197</v>
      </c>
      <c r="CU324" s="412" t="s">
        <v>197</v>
      </c>
      <c r="CV324" s="412" t="s">
        <v>197</v>
      </c>
      <c r="CW324" s="412" t="s">
        <v>197</v>
      </c>
      <c r="CX324" s="412" t="s">
        <v>197</v>
      </c>
      <c r="CY324" s="412" t="s">
        <v>197</v>
      </c>
      <c r="CZ324" s="412" t="s">
        <v>197</v>
      </c>
      <c r="DA324" s="412" t="s">
        <v>197</v>
      </c>
      <c r="DB324" s="412" t="s">
        <v>197</v>
      </c>
      <c r="DC324" s="412" t="s">
        <v>197</v>
      </c>
      <c r="DD324" s="412" t="s">
        <v>197</v>
      </c>
      <c r="DE324" s="412" t="s">
        <v>197</v>
      </c>
      <c r="DF324" s="412" t="s">
        <v>197</v>
      </c>
      <c r="DG324" s="412" t="s">
        <v>197</v>
      </c>
      <c r="DH324" s="412" t="s">
        <v>197</v>
      </c>
      <c r="DI324" s="412" t="s">
        <v>197</v>
      </c>
      <c r="DJ324" s="412" t="s">
        <v>197</v>
      </c>
      <c r="DK324" s="412" t="s">
        <v>197</v>
      </c>
      <c r="DL324" s="412" t="s">
        <v>197</v>
      </c>
      <c r="DM324" s="412" t="s">
        <v>197</v>
      </c>
      <c r="DN324" s="412" t="s">
        <v>197</v>
      </c>
      <c r="DO324" s="412" t="s">
        <v>197</v>
      </c>
      <c r="DP324" s="412" t="s">
        <v>197</v>
      </c>
      <c r="DQ324" s="412" t="s">
        <v>197</v>
      </c>
      <c r="DR324" s="412" t="s">
        <v>197</v>
      </c>
      <c r="DS324" s="412" t="s">
        <v>197</v>
      </c>
      <c r="DT324" s="412" t="s">
        <v>197</v>
      </c>
      <c r="DU324" s="412" t="s">
        <v>197</v>
      </c>
      <c r="DV324" s="412" t="s">
        <v>197</v>
      </c>
      <c r="DW324" s="412" t="s">
        <v>197</v>
      </c>
      <c r="DX324" s="412" t="s">
        <v>197</v>
      </c>
      <c r="DY324" s="412" t="s">
        <v>197</v>
      </c>
      <c r="DZ324" s="412" t="s">
        <v>197</v>
      </c>
      <c r="EA324" s="412" t="s">
        <v>197</v>
      </c>
      <c r="EB324" s="412" t="s">
        <v>197</v>
      </c>
      <c r="EC324" s="412" t="s">
        <v>197</v>
      </c>
      <c r="ED324" s="412" t="s">
        <v>197</v>
      </c>
      <c r="EE324" s="412" t="s">
        <v>197</v>
      </c>
      <c r="EF324" s="412" t="s">
        <v>197</v>
      </c>
      <c r="EG324" s="412" t="s">
        <v>197</v>
      </c>
      <c r="EH324" s="412" t="s">
        <v>197</v>
      </c>
      <c r="EI324" s="412" t="s">
        <v>197</v>
      </c>
      <c r="EJ324" s="412" t="s">
        <v>197</v>
      </c>
      <c r="EK324" s="412" t="s">
        <v>197</v>
      </c>
      <c r="EL324" s="412" t="s">
        <v>197</v>
      </c>
      <c r="EM324" s="412" t="s">
        <v>197</v>
      </c>
      <c r="EN324" s="412" t="s">
        <v>197</v>
      </c>
      <c r="EO324" s="412" t="s">
        <v>197</v>
      </c>
      <c r="EP324" s="412" t="s">
        <v>197</v>
      </c>
      <c r="EQ324" s="412" t="s">
        <v>197</v>
      </c>
      <c r="ER324" s="412" t="s">
        <v>197</v>
      </c>
      <c r="ES324" s="412" t="s">
        <v>197</v>
      </c>
      <c r="ET324" s="411">
        <v>66.2</v>
      </c>
      <c r="EU324" s="412" t="s">
        <v>197</v>
      </c>
      <c r="EV324" s="411">
        <v>43.2</v>
      </c>
      <c r="EW324" s="411">
        <v>75.3</v>
      </c>
      <c r="EX324" s="411">
        <v>64.900000000000006</v>
      </c>
      <c r="EY324" s="412" t="s">
        <v>197</v>
      </c>
      <c r="EZ324" s="412" t="s">
        <v>197</v>
      </c>
      <c r="FA324" s="412" t="s">
        <v>197</v>
      </c>
      <c r="FB324" s="412" t="s">
        <v>197</v>
      </c>
      <c r="FC324" s="412" t="s">
        <v>197</v>
      </c>
      <c r="FD324" s="411">
        <v>40.799999999999997</v>
      </c>
      <c r="FE324" s="411">
        <v>26.2</v>
      </c>
      <c r="FF324" s="411">
        <v>32.4</v>
      </c>
      <c r="FG324" s="412" t="s">
        <v>197</v>
      </c>
      <c r="FH324" s="412" t="s">
        <v>197</v>
      </c>
      <c r="FI324" s="412" t="s">
        <v>197</v>
      </c>
      <c r="FJ324" s="412" t="s">
        <v>197</v>
      </c>
      <c r="FK324" s="412" t="s">
        <v>197</v>
      </c>
      <c r="FL324" s="412" t="s">
        <v>197</v>
      </c>
      <c r="FM324" s="411">
        <v>36.4</v>
      </c>
      <c r="FN324" s="411">
        <v>26.6</v>
      </c>
      <c r="FO324" s="411">
        <v>32.299999999999997</v>
      </c>
      <c r="FP324" s="412" t="s">
        <v>197</v>
      </c>
      <c r="FQ324" s="412" t="s">
        <v>197</v>
      </c>
      <c r="FR324" s="412" t="s">
        <v>197</v>
      </c>
      <c r="FS324" s="411">
        <v>13.9</v>
      </c>
      <c r="FT324" s="411">
        <v>28.8</v>
      </c>
      <c r="FU324" s="411">
        <v>19.5</v>
      </c>
      <c r="FV324" s="412" t="s">
        <v>197</v>
      </c>
      <c r="FW324" s="412" t="s">
        <v>197</v>
      </c>
      <c r="FX324" s="411">
        <v>122.6</v>
      </c>
      <c r="FY324" s="411">
        <v>90.2</v>
      </c>
      <c r="FZ324" s="411">
        <v>90.6</v>
      </c>
      <c r="GA324" s="411">
        <v>50.5</v>
      </c>
      <c r="GB324" s="411">
        <v>64.400000000000006</v>
      </c>
      <c r="GC324" s="411">
        <v>61.7</v>
      </c>
      <c r="GD324" s="412" t="s">
        <v>197</v>
      </c>
      <c r="GE324" s="412" t="s">
        <v>197</v>
      </c>
      <c r="GF324" s="412" t="s">
        <v>197</v>
      </c>
      <c r="GG324" s="411">
        <v>286.60000000000002</v>
      </c>
      <c r="GH324" s="411">
        <v>203.4</v>
      </c>
      <c r="GI324" s="411">
        <v>204</v>
      </c>
      <c r="GJ324" s="412" t="s">
        <v>197</v>
      </c>
      <c r="GK324" s="412" t="s">
        <v>197</v>
      </c>
      <c r="GL324" s="412" t="s">
        <v>197</v>
      </c>
      <c r="GM324" s="412" t="s">
        <v>197</v>
      </c>
      <c r="GN324" s="412" t="s">
        <v>197</v>
      </c>
      <c r="GO324" s="412" t="s">
        <v>197</v>
      </c>
      <c r="GP324" s="412" t="s">
        <v>197</v>
      </c>
      <c r="GQ324" s="412" t="s">
        <v>197</v>
      </c>
      <c r="GR324" s="412" t="s">
        <v>197</v>
      </c>
      <c r="GS324" s="412" t="s">
        <v>197</v>
      </c>
      <c r="GT324" s="412" t="s">
        <v>197</v>
      </c>
      <c r="GU324" s="412" t="s">
        <v>197</v>
      </c>
      <c r="GV324" s="412" t="s">
        <v>197</v>
      </c>
      <c r="GW324" s="412" t="s">
        <v>197</v>
      </c>
      <c r="GX324" s="412" t="s">
        <v>197</v>
      </c>
      <c r="GY324" s="412" t="s">
        <v>197</v>
      </c>
      <c r="GZ324" s="412" t="s">
        <v>197</v>
      </c>
      <c r="HA324" s="412" t="s">
        <v>197</v>
      </c>
      <c r="HB324" s="412" t="s">
        <v>197</v>
      </c>
      <c r="HC324" s="412" t="s">
        <v>197</v>
      </c>
      <c r="HD324" s="412" t="s">
        <v>197</v>
      </c>
      <c r="HE324" s="412" t="s">
        <v>197</v>
      </c>
      <c r="HF324" s="412" t="s">
        <v>197</v>
      </c>
      <c r="HG324" s="412" t="s">
        <v>197</v>
      </c>
      <c r="HH324" s="412" t="s">
        <v>197</v>
      </c>
      <c r="HI324" s="412" t="s">
        <v>197</v>
      </c>
      <c r="HJ324" s="412" t="s">
        <v>197</v>
      </c>
      <c r="HK324" s="412" t="s">
        <v>197</v>
      </c>
      <c r="HL324" s="412" t="s">
        <v>197</v>
      </c>
      <c r="HM324" s="412" t="s">
        <v>197</v>
      </c>
      <c r="HN324" s="412" t="s">
        <v>197</v>
      </c>
      <c r="HO324" s="412" t="s">
        <v>197</v>
      </c>
      <c r="HP324" s="412" t="s">
        <v>197</v>
      </c>
      <c r="HQ324" s="412" t="s">
        <v>197</v>
      </c>
      <c r="HR324" s="412" t="s">
        <v>197</v>
      </c>
      <c r="HS324" s="412" t="s">
        <v>197</v>
      </c>
      <c r="HT324" s="412" t="s">
        <v>197</v>
      </c>
      <c r="HU324" s="411">
        <v>75.900000000000006</v>
      </c>
      <c r="HV324" s="411">
        <v>91.3</v>
      </c>
      <c r="HW324" s="411">
        <v>90.3</v>
      </c>
      <c r="HX324" s="412" t="s">
        <v>197</v>
      </c>
      <c r="HY324" s="412" t="s">
        <v>197</v>
      </c>
      <c r="HZ324" s="412" t="s">
        <v>197</v>
      </c>
      <c r="IA324" s="412" t="s">
        <v>197</v>
      </c>
      <c r="IB324" s="412" t="s">
        <v>197</v>
      </c>
      <c r="IC324" s="412" t="s">
        <v>197</v>
      </c>
      <c r="ID324" s="412" t="s">
        <v>197</v>
      </c>
      <c r="IE324" s="412" t="s">
        <v>197</v>
      </c>
      <c r="IF324" s="412" t="s">
        <v>197</v>
      </c>
      <c r="IG324" s="412" t="s">
        <v>197</v>
      </c>
      <c r="IH324" s="411">
        <v>26.3</v>
      </c>
      <c r="II324" s="412" t="s">
        <v>197</v>
      </c>
      <c r="IJ324" s="412" t="s">
        <v>197</v>
      </c>
      <c r="IK324" s="412" t="s">
        <v>197</v>
      </c>
      <c r="IL324" s="412" t="s">
        <v>197</v>
      </c>
      <c r="IM324" s="412" t="s">
        <v>197</v>
      </c>
      <c r="IN324" s="412" t="s">
        <v>197</v>
      </c>
      <c r="IO324" s="412" t="s">
        <v>197</v>
      </c>
      <c r="IP324" s="412" t="s">
        <v>197</v>
      </c>
      <c r="IQ324" s="412" t="s">
        <v>197</v>
      </c>
      <c r="IR324" s="411">
        <v>89.1</v>
      </c>
      <c r="IS324" s="411">
        <v>53</v>
      </c>
      <c r="IT324" s="411">
        <v>66.599999999999994</v>
      </c>
      <c r="IU324" s="412" t="s">
        <v>197</v>
      </c>
      <c r="IV324" s="412" t="s">
        <v>197</v>
      </c>
      <c r="IW324" s="412" t="s">
        <v>197</v>
      </c>
      <c r="IX324" s="412" t="s">
        <v>197</v>
      </c>
      <c r="IY324" s="412" t="s">
        <v>197</v>
      </c>
      <c r="IZ324" s="412" t="s">
        <v>197</v>
      </c>
      <c r="JA324" s="412" t="s">
        <v>197</v>
      </c>
      <c r="JB324" s="412" t="s">
        <v>197</v>
      </c>
      <c r="JC324" s="412" t="s">
        <v>197</v>
      </c>
      <c r="JD324" s="412" t="s">
        <v>197</v>
      </c>
      <c r="JE324" s="412" t="s">
        <v>197</v>
      </c>
      <c r="JF324" s="49" t="s">
        <v>87</v>
      </c>
      <c r="JG324" s="49" t="s">
        <v>87</v>
      </c>
      <c r="JH324" s="49" t="s">
        <v>87</v>
      </c>
      <c r="JI324" s="49">
        <v>28.1</v>
      </c>
      <c r="JJ324" s="49">
        <v>36.6</v>
      </c>
      <c r="JK324" s="49">
        <v>48.6</v>
      </c>
      <c r="JL324" s="49">
        <v>16</v>
      </c>
      <c r="JM324" s="49">
        <v>32.6</v>
      </c>
      <c r="JN324" s="49">
        <v>25.9</v>
      </c>
      <c r="JO324" s="49" t="s">
        <v>87</v>
      </c>
    </row>
    <row r="325" spans="1:275">
      <c r="A325" s="45"/>
      <c r="B325" s="46" t="s">
        <v>2041</v>
      </c>
      <c r="C325" s="300" t="s">
        <v>1518</v>
      </c>
      <c r="D325" s="46" t="s">
        <v>143</v>
      </c>
      <c r="E325" s="300" t="s">
        <v>42</v>
      </c>
      <c r="F325" s="47" t="s">
        <v>197</v>
      </c>
      <c r="G325" s="47" t="s">
        <v>197</v>
      </c>
      <c r="H325" s="411">
        <v>185.5</v>
      </c>
      <c r="I325" s="411">
        <v>178.4</v>
      </c>
      <c r="J325" s="411">
        <v>185.4</v>
      </c>
      <c r="K325" s="412" t="s">
        <v>197</v>
      </c>
      <c r="L325" s="412" t="s">
        <v>197</v>
      </c>
      <c r="M325" s="412" t="s">
        <v>197</v>
      </c>
      <c r="N325" s="412" t="s">
        <v>197</v>
      </c>
      <c r="O325" s="412" t="s">
        <v>197</v>
      </c>
      <c r="P325" s="412" t="s">
        <v>197</v>
      </c>
      <c r="Q325" s="412" t="s">
        <v>197</v>
      </c>
      <c r="R325" s="412" t="s">
        <v>197</v>
      </c>
      <c r="S325" s="412" t="s">
        <v>197</v>
      </c>
      <c r="T325" s="412" t="s">
        <v>197</v>
      </c>
      <c r="U325" s="412" t="s">
        <v>197</v>
      </c>
      <c r="V325" s="412" t="s">
        <v>197</v>
      </c>
      <c r="W325" s="412" t="s">
        <v>197</v>
      </c>
      <c r="X325" s="412" t="s">
        <v>197</v>
      </c>
      <c r="Y325" s="412" t="s">
        <v>197</v>
      </c>
      <c r="Z325" s="412" t="s">
        <v>197</v>
      </c>
      <c r="AA325" s="412" t="s">
        <v>197</v>
      </c>
      <c r="AB325" s="412" t="s">
        <v>197</v>
      </c>
      <c r="AC325" s="412" t="s">
        <v>197</v>
      </c>
      <c r="AD325" s="412" t="s">
        <v>197</v>
      </c>
      <c r="AE325" s="412" t="s">
        <v>197</v>
      </c>
      <c r="AF325" s="412" t="s">
        <v>197</v>
      </c>
      <c r="AG325" s="412" t="s">
        <v>197</v>
      </c>
      <c r="AH325" s="412" t="s">
        <v>197</v>
      </c>
      <c r="AI325" s="412" t="s">
        <v>197</v>
      </c>
      <c r="AJ325" s="412" t="s">
        <v>197</v>
      </c>
      <c r="AK325" s="412" t="s">
        <v>197</v>
      </c>
      <c r="AL325" s="412" t="s">
        <v>197</v>
      </c>
      <c r="AM325" s="412" t="s">
        <v>197</v>
      </c>
      <c r="AN325" s="412" t="s">
        <v>197</v>
      </c>
      <c r="AO325" s="412" t="s">
        <v>197</v>
      </c>
      <c r="AP325" s="412" t="s">
        <v>197</v>
      </c>
      <c r="AQ325" s="412" t="s">
        <v>197</v>
      </c>
      <c r="AR325" s="412" t="s">
        <v>197</v>
      </c>
      <c r="AS325" s="412" t="s">
        <v>197</v>
      </c>
      <c r="AT325" s="412" t="s">
        <v>197</v>
      </c>
      <c r="AU325" s="412" t="s">
        <v>197</v>
      </c>
      <c r="AV325" s="412" t="s">
        <v>197</v>
      </c>
      <c r="AW325" s="412" t="s">
        <v>197</v>
      </c>
      <c r="AX325" s="412" t="s">
        <v>197</v>
      </c>
      <c r="AY325" s="412" t="s">
        <v>197</v>
      </c>
      <c r="AZ325" s="411">
        <v>60.1</v>
      </c>
      <c r="BA325" s="411">
        <v>90.7</v>
      </c>
      <c r="BB325" s="411">
        <v>89.3</v>
      </c>
      <c r="BC325" s="411">
        <v>67</v>
      </c>
      <c r="BD325" s="411">
        <v>53.1</v>
      </c>
      <c r="BE325" s="411">
        <v>56.5</v>
      </c>
      <c r="BF325" s="411">
        <v>64.599999999999994</v>
      </c>
      <c r="BG325" s="411">
        <v>33.299999999999997</v>
      </c>
      <c r="BH325" s="411">
        <v>35.6</v>
      </c>
      <c r="BI325" s="412" t="s">
        <v>197</v>
      </c>
      <c r="BJ325" s="412" t="s">
        <v>197</v>
      </c>
      <c r="BK325" s="412" t="s">
        <v>197</v>
      </c>
      <c r="BL325" s="412" t="s">
        <v>197</v>
      </c>
      <c r="BM325" s="412" t="s">
        <v>197</v>
      </c>
      <c r="BN325" s="412" t="s">
        <v>197</v>
      </c>
      <c r="BO325" s="412" t="s">
        <v>197</v>
      </c>
      <c r="BP325" s="412" t="s">
        <v>197</v>
      </c>
      <c r="BQ325" s="412" t="s">
        <v>197</v>
      </c>
      <c r="BR325" s="412" t="s">
        <v>197</v>
      </c>
      <c r="BS325" s="412" t="s">
        <v>197</v>
      </c>
      <c r="BT325" s="412" t="s">
        <v>197</v>
      </c>
      <c r="BU325" s="412" t="s">
        <v>197</v>
      </c>
      <c r="BV325" s="412" t="s">
        <v>197</v>
      </c>
      <c r="BW325" s="412" t="s">
        <v>197</v>
      </c>
      <c r="BX325" s="412" t="s">
        <v>197</v>
      </c>
      <c r="BY325" s="412" t="s">
        <v>197</v>
      </c>
      <c r="BZ325" s="412" t="s">
        <v>197</v>
      </c>
      <c r="CA325" s="412" t="s">
        <v>197</v>
      </c>
      <c r="CB325" s="412" t="s">
        <v>197</v>
      </c>
      <c r="CC325" s="412" t="s">
        <v>197</v>
      </c>
      <c r="CD325" s="412" t="s">
        <v>197</v>
      </c>
      <c r="CE325" s="412" t="s">
        <v>197</v>
      </c>
      <c r="CF325" s="412" t="s">
        <v>197</v>
      </c>
      <c r="CG325" s="412" t="s">
        <v>197</v>
      </c>
      <c r="CH325" s="412" t="s">
        <v>197</v>
      </c>
      <c r="CI325" s="412" t="s">
        <v>197</v>
      </c>
      <c r="CJ325" s="412" t="s">
        <v>197</v>
      </c>
      <c r="CK325" s="412" t="s">
        <v>197</v>
      </c>
      <c r="CL325" s="412" t="s">
        <v>197</v>
      </c>
      <c r="CM325" s="412" t="s">
        <v>197</v>
      </c>
      <c r="CN325" s="412" t="s">
        <v>197</v>
      </c>
      <c r="CO325" s="412" t="s">
        <v>197</v>
      </c>
      <c r="CP325" s="412" t="s">
        <v>197</v>
      </c>
      <c r="CQ325" s="412" t="s">
        <v>197</v>
      </c>
      <c r="CR325" s="412" t="s">
        <v>197</v>
      </c>
      <c r="CS325" s="412" t="s">
        <v>197</v>
      </c>
      <c r="CT325" s="412" t="s">
        <v>197</v>
      </c>
      <c r="CU325" s="412" t="s">
        <v>197</v>
      </c>
      <c r="CV325" s="412" t="s">
        <v>197</v>
      </c>
      <c r="CW325" s="412" t="s">
        <v>197</v>
      </c>
      <c r="CX325" s="412" t="s">
        <v>197</v>
      </c>
      <c r="CY325" s="412" t="s">
        <v>197</v>
      </c>
      <c r="CZ325" s="412" t="s">
        <v>197</v>
      </c>
      <c r="DA325" s="412" t="s">
        <v>197</v>
      </c>
      <c r="DB325" s="412" t="s">
        <v>197</v>
      </c>
      <c r="DC325" s="412" t="s">
        <v>197</v>
      </c>
      <c r="DD325" s="412" t="s">
        <v>197</v>
      </c>
      <c r="DE325" s="412" t="s">
        <v>197</v>
      </c>
      <c r="DF325" s="412" t="s">
        <v>197</v>
      </c>
      <c r="DG325" s="412" t="s">
        <v>197</v>
      </c>
      <c r="DH325" s="412" t="s">
        <v>197</v>
      </c>
      <c r="DI325" s="412" t="s">
        <v>197</v>
      </c>
      <c r="DJ325" s="412" t="s">
        <v>197</v>
      </c>
      <c r="DK325" s="412" t="s">
        <v>197</v>
      </c>
      <c r="DL325" s="412" t="s">
        <v>197</v>
      </c>
      <c r="DM325" s="412" t="s">
        <v>197</v>
      </c>
      <c r="DN325" s="412" t="s">
        <v>197</v>
      </c>
      <c r="DO325" s="412" t="s">
        <v>197</v>
      </c>
      <c r="DP325" s="412" t="s">
        <v>197</v>
      </c>
      <c r="DQ325" s="412" t="s">
        <v>197</v>
      </c>
      <c r="DR325" s="412" t="s">
        <v>197</v>
      </c>
      <c r="DS325" s="412" t="s">
        <v>197</v>
      </c>
      <c r="DT325" s="412" t="s">
        <v>197</v>
      </c>
      <c r="DU325" s="412" t="s">
        <v>197</v>
      </c>
      <c r="DV325" s="412" t="s">
        <v>197</v>
      </c>
      <c r="DW325" s="412" t="s">
        <v>197</v>
      </c>
      <c r="DX325" s="412" t="s">
        <v>197</v>
      </c>
      <c r="DY325" s="412" t="s">
        <v>197</v>
      </c>
      <c r="DZ325" s="412" t="s">
        <v>197</v>
      </c>
      <c r="EA325" s="412" t="s">
        <v>197</v>
      </c>
      <c r="EB325" s="412" t="s">
        <v>197</v>
      </c>
      <c r="EC325" s="412" t="s">
        <v>197</v>
      </c>
      <c r="ED325" s="412" t="s">
        <v>197</v>
      </c>
      <c r="EE325" s="412" t="s">
        <v>197</v>
      </c>
      <c r="EF325" s="412" t="s">
        <v>197</v>
      </c>
      <c r="EG325" s="412" t="s">
        <v>197</v>
      </c>
      <c r="EH325" s="412" t="s">
        <v>197</v>
      </c>
      <c r="EI325" s="412" t="s">
        <v>197</v>
      </c>
      <c r="EJ325" s="412" t="s">
        <v>197</v>
      </c>
      <c r="EK325" s="412" t="s">
        <v>197</v>
      </c>
      <c r="EL325" s="412" t="s">
        <v>197</v>
      </c>
      <c r="EM325" s="412" t="s">
        <v>197</v>
      </c>
      <c r="EN325" s="412" t="s">
        <v>197</v>
      </c>
      <c r="EO325" s="412" t="s">
        <v>197</v>
      </c>
      <c r="EP325" s="412" t="s">
        <v>197</v>
      </c>
      <c r="EQ325" s="412" t="s">
        <v>197</v>
      </c>
      <c r="ER325" s="412" t="s">
        <v>197</v>
      </c>
      <c r="ES325" s="412" t="s">
        <v>197</v>
      </c>
      <c r="ET325" s="412" t="s">
        <v>197</v>
      </c>
      <c r="EU325" s="412" t="s">
        <v>197</v>
      </c>
      <c r="EV325" s="411">
        <v>34</v>
      </c>
      <c r="EW325" s="411">
        <v>53.3</v>
      </c>
      <c r="EX325" s="411">
        <v>47.1</v>
      </c>
      <c r="EY325" s="412" t="s">
        <v>197</v>
      </c>
      <c r="EZ325" s="411">
        <v>44</v>
      </c>
      <c r="FA325" s="411">
        <v>15.8</v>
      </c>
      <c r="FB325" s="411">
        <v>26.8</v>
      </c>
      <c r="FC325" s="412" t="s">
        <v>197</v>
      </c>
      <c r="FD325" s="411">
        <v>52.8</v>
      </c>
      <c r="FE325" s="411">
        <v>13.7</v>
      </c>
      <c r="FF325" s="411">
        <v>30.4</v>
      </c>
      <c r="FG325" s="412" t="s">
        <v>197</v>
      </c>
      <c r="FH325" s="412" t="s">
        <v>197</v>
      </c>
      <c r="FI325" s="412" t="s">
        <v>197</v>
      </c>
      <c r="FJ325" s="412" t="s">
        <v>197</v>
      </c>
      <c r="FK325" s="412" t="s">
        <v>197</v>
      </c>
      <c r="FL325" s="412" t="s">
        <v>197</v>
      </c>
      <c r="FM325" s="411">
        <v>3.6</v>
      </c>
      <c r="FN325" s="411">
        <v>8.1</v>
      </c>
      <c r="FO325" s="411">
        <v>5.5</v>
      </c>
      <c r="FP325" s="411">
        <v>59.1</v>
      </c>
      <c r="FQ325" s="411">
        <v>17.5</v>
      </c>
      <c r="FR325" s="411">
        <v>31.8</v>
      </c>
      <c r="FS325" s="411">
        <v>6.8</v>
      </c>
      <c r="FT325" s="411">
        <v>11.2</v>
      </c>
      <c r="FU325" s="411">
        <v>8.5</v>
      </c>
      <c r="FV325" s="412" t="s">
        <v>197</v>
      </c>
      <c r="FW325" s="412" t="s">
        <v>197</v>
      </c>
      <c r="FX325" s="411">
        <v>44.8</v>
      </c>
      <c r="FY325" s="411">
        <v>118.3</v>
      </c>
      <c r="FZ325" s="411">
        <v>117.5</v>
      </c>
      <c r="GA325" s="411">
        <v>31.7</v>
      </c>
      <c r="GB325" s="411">
        <v>47</v>
      </c>
      <c r="GC325" s="411">
        <v>44</v>
      </c>
      <c r="GD325" s="412" t="s">
        <v>197</v>
      </c>
      <c r="GE325" s="412" t="s">
        <v>197</v>
      </c>
      <c r="GF325" s="412" t="s">
        <v>197</v>
      </c>
      <c r="GG325" s="412" t="s">
        <v>197</v>
      </c>
      <c r="GH325" s="412" t="s">
        <v>197</v>
      </c>
      <c r="GI325" s="412" t="s">
        <v>197</v>
      </c>
      <c r="GJ325" s="412" t="s">
        <v>197</v>
      </c>
      <c r="GK325" s="412" t="s">
        <v>197</v>
      </c>
      <c r="GL325" s="412" t="s">
        <v>197</v>
      </c>
      <c r="GM325" s="412" t="s">
        <v>197</v>
      </c>
      <c r="GN325" s="412" t="s">
        <v>197</v>
      </c>
      <c r="GO325" s="412" t="s">
        <v>197</v>
      </c>
      <c r="GP325" s="412" t="s">
        <v>197</v>
      </c>
      <c r="GQ325" s="412" t="s">
        <v>197</v>
      </c>
      <c r="GR325" s="412" t="s">
        <v>197</v>
      </c>
      <c r="GS325" s="412" t="s">
        <v>197</v>
      </c>
      <c r="GT325" s="412" t="s">
        <v>197</v>
      </c>
      <c r="GU325" s="412" t="s">
        <v>197</v>
      </c>
      <c r="GV325" s="412" t="s">
        <v>197</v>
      </c>
      <c r="GW325" s="412" t="s">
        <v>197</v>
      </c>
      <c r="GX325" s="412" t="s">
        <v>197</v>
      </c>
      <c r="GY325" s="412" t="s">
        <v>197</v>
      </c>
      <c r="GZ325" s="412" t="s">
        <v>197</v>
      </c>
      <c r="HA325" s="412" t="s">
        <v>197</v>
      </c>
      <c r="HB325" s="412" t="s">
        <v>197</v>
      </c>
      <c r="HC325" s="412" t="s">
        <v>197</v>
      </c>
      <c r="HD325" s="412" t="s">
        <v>197</v>
      </c>
      <c r="HE325" s="412" t="s">
        <v>197</v>
      </c>
      <c r="HF325" s="412" t="s">
        <v>197</v>
      </c>
      <c r="HG325" s="412" t="s">
        <v>197</v>
      </c>
      <c r="HH325" s="412" t="s">
        <v>197</v>
      </c>
      <c r="HI325" s="412" t="s">
        <v>197</v>
      </c>
      <c r="HJ325" s="412" t="s">
        <v>197</v>
      </c>
      <c r="HK325" s="412" t="s">
        <v>197</v>
      </c>
      <c r="HL325" s="412" t="s">
        <v>197</v>
      </c>
      <c r="HM325" s="412" t="s">
        <v>197</v>
      </c>
      <c r="HN325" s="412" t="s">
        <v>197</v>
      </c>
      <c r="HO325" s="412" t="s">
        <v>197</v>
      </c>
      <c r="HP325" s="412" t="s">
        <v>197</v>
      </c>
      <c r="HQ325" s="412" t="s">
        <v>197</v>
      </c>
      <c r="HR325" s="412" t="s">
        <v>197</v>
      </c>
      <c r="HS325" s="412" t="s">
        <v>197</v>
      </c>
      <c r="HT325" s="412" t="s">
        <v>197</v>
      </c>
      <c r="HU325" s="411">
        <v>174.5</v>
      </c>
      <c r="HV325" s="411">
        <v>101.5</v>
      </c>
      <c r="HW325" s="411">
        <v>106.1</v>
      </c>
      <c r="HX325" s="412" t="s">
        <v>197</v>
      </c>
      <c r="HY325" s="412" t="s">
        <v>197</v>
      </c>
      <c r="HZ325" s="412" t="s">
        <v>197</v>
      </c>
      <c r="IA325" s="412" t="s">
        <v>197</v>
      </c>
      <c r="IB325" s="412" t="s">
        <v>197</v>
      </c>
      <c r="IC325" s="412" t="s">
        <v>197</v>
      </c>
      <c r="ID325" s="412" t="s">
        <v>197</v>
      </c>
      <c r="IE325" s="412" t="s">
        <v>197</v>
      </c>
      <c r="IF325" s="412" t="s">
        <v>197</v>
      </c>
      <c r="IG325" s="412" t="s">
        <v>197</v>
      </c>
      <c r="IH325" s="411">
        <v>19.100000000000001</v>
      </c>
      <c r="II325" s="412" t="s">
        <v>197</v>
      </c>
      <c r="IJ325" s="412" t="s">
        <v>197</v>
      </c>
      <c r="IK325" s="412" t="s">
        <v>197</v>
      </c>
      <c r="IL325" s="412" t="s">
        <v>197</v>
      </c>
      <c r="IM325" s="412" t="s">
        <v>197</v>
      </c>
      <c r="IN325" s="412" t="s">
        <v>197</v>
      </c>
      <c r="IO325" s="412" t="s">
        <v>197</v>
      </c>
      <c r="IP325" s="412" t="s">
        <v>197</v>
      </c>
      <c r="IQ325" s="412" t="s">
        <v>197</v>
      </c>
      <c r="IR325" s="411">
        <v>10.7</v>
      </c>
      <c r="IS325" s="411">
        <v>61.8</v>
      </c>
      <c r="IT325" s="411">
        <v>42.6</v>
      </c>
      <c r="IU325" s="412" t="s">
        <v>197</v>
      </c>
      <c r="IV325" s="412" t="s">
        <v>197</v>
      </c>
      <c r="IW325" s="412" t="s">
        <v>197</v>
      </c>
      <c r="IX325" s="412" t="s">
        <v>197</v>
      </c>
      <c r="IY325" s="412" t="s">
        <v>197</v>
      </c>
      <c r="IZ325" s="412" t="s">
        <v>197</v>
      </c>
      <c r="JA325" s="412" t="s">
        <v>197</v>
      </c>
      <c r="JB325" s="412" t="s">
        <v>197</v>
      </c>
      <c r="JC325" s="412" t="s">
        <v>197</v>
      </c>
      <c r="JD325" s="412" t="s">
        <v>197</v>
      </c>
      <c r="JE325" s="412" t="s">
        <v>197</v>
      </c>
      <c r="JF325" s="49" t="s">
        <v>87</v>
      </c>
      <c r="JG325" s="49" t="s">
        <v>87</v>
      </c>
      <c r="JH325" s="49" t="s">
        <v>87</v>
      </c>
      <c r="JI325" s="49">
        <v>11.6</v>
      </c>
      <c r="JJ325" s="49">
        <v>42.6</v>
      </c>
      <c r="JK325" s="49">
        <v>24.2</v>
      </c>
      <c r="JL325" s="49">
        <v>64.5</v>
      </c>
      <c r="JM325" s="49">
        <v>29.4</v>
      </c>
      <c r="JN325" s="49">
        <v>29.4</v>
      </c>
      <c r="JO325" s="49" t="s">
        <v>87</v>
      </c>
    </row>
    <row r="326" spans="1:275">
      <c r="A326" s="45"/>
      <c r="B326" s="46" t="s">
        <v>2042</v>
      </c>
      <c r="C326" s="300" t="s">
        <v>1519</v>
      </c>
      <c r="D326" s="46" t="s">
        <v>143</v>
      </c>
      <c r="E326" s="300" t="s">
        <v>42</v>
      </c>
      <c r="F326" s="47" t="s">
        <v>197</v>
      </c>
      <c r="G326" s="47" t="s">
        <v>197</v>
      </c>
      <c r="H326" s="411">
        <v>87.7</v>
      </c>
      <c r="I326" s="411">
        <v>78.599999999999994</v>
      </c>
      <c r="J326" s="411">
        <v>75.900000000000006</v>
      </c>
      <c r="K326" s="412" t="s">
        <v>197</v>
      </c>
      <c r="L326" s="412" t="s">
        <v>197</v>
      </c>
      <c r="M326" s="412" t="s">
        <v>197</v>
      </c>
      <c r="N326" s="412" t="s">
        <v>197</v>
      </c>
      <c r="O326" s="412" t="s">
        <v>197</v>
      </c>
      <c r="P326" s="412" t="s">
        <v>197</v>
      </c>
      <c r="Q326" s="412" t="s">
        <v>197</v>
      </c>
      <c r="R326" s="412" t="s">
        <v>197</v>
      </c>
      <c r="S326" s="412" t="s">
        <v>197</v>
      </c>
      <c r="T326" s="412" t="s">
        <v>197</v>
      </c>
      <c r="U326" s="412" t="s">
        <v>197</v>
      </c>
      <c r="V326" s="412" t="s">
        <v>197</v>
      </c>
      <c r="W326" s="412" t="s">
        <v>197</v>
      </c>
      <c r="X326" s="412" t="s">
        <v>197</v>
      </c>
      <c r="Y326" s="412" t="s">
        <v>197</v>
      </c>
      <c r="Z326" s="412" t="s">
        <v>197</v>
      </c>
      <c r="AA326" s="412" t="s">
        <v>197</v>
      </c>
      <c r="AB326" s="412" t="s">
        <v>197</v>
      </c>
      <c r="AC326" s="412" t="s">
        <v>197</v>
      </c>
      <c r="AD326" s="412" t="s">
        <v>197</v>
      </c>
      <c r="AE326" s="412" t="s">
        <v>197</v>
      </c>
      <c r="AF326" s="412" t="s">
        <v>197</v>
      </c>
      <c r="AG326" s="412" t="s">
        <v>197</v>
      </c>
      <c r="AH326" s="412" t="s">
        <v>197</v>
      </c>
      <c r="AI326" s="412" t="s">
        <v>197</v>
      </c>
      <c r="AJ326" s="412" t="s">
        <v>197</v>
      </c>
      <c r="AK326" s="412" t="s">
        <v>197</v>
      </c>
      <c r="AL326" s="412" t="s">
        <v>197</v>
      </c>
      <c r="AM326" s="412" t="s">
        <v>197</v>
      </c>
      <c r="AN326" s="412" t="s">
        <v>197</v>
      </c>
      <c r="AO326" s="412" t="s">
        <v>197</v>
      </c>
      <c r="AP326" s="412" t="s">
        <v>197</v>
      </c>
      <c r="AQ326" s="412" t="s">
        <v>197</v>
      </c>
      <c r="AR326" s="412" t="s">
        <v>197</v>
      </c>
      <c r="AS326" s="412" t="s">
        <v>197</v>
      </c>
      <c r="AT326" s="412" t="s">
        <v>197</v>
      </c>
      <c r="AU326" s="412" t="s">
        <v>197</v>
      </c>
      <c r="AV326" s="412" t="s">
        <v>197</v>
      </c>
      <c r="AW326" s="412" t="s">
        <v>197</v>
      </c>
      <c r="AX326" s="412" t="s">
        <v>197</v>
      </c>
      <c r="AY326" s="412" t="s">
        <v>197</v>
      </c>
      <c r="AZ326" s="411">
        <v>24.9</v>
      </c>
      <c r="BA326" s="411">
        <v>20</v>
      </c>
      <c r="BB326" s="411">
        <v>20.2</v>
      </c>
      <c r="BC326" s="411">
        <v>38.6</v>
      </c>
      <c r="BD326" s="411">
        <v>28.2</v>
      </c>
      <c r="BE326" s="411">
        <v>30.7</v>
      </c>
      <c r="BF326" s="411">
        <v>17.7</v>
      </c>
      <c r="BG326" s="411">
        <v>5.3</v>
      </c>
      <c r="BH326" s="411">
        <v>6.2</v>
      </c>
      <c r="BI326" s="412" t="s">
        <v>197</v>
      </c>
      <c r="BJ326" s="412" t="s">
        <v>197</v>
      </c>
      <c r="BK326" s="412" t="s">
        <v>197</v>
      </c>
      <c r="BL326" s="412" t="s">
        <v>197</v>
      </c>
      <c r="BM326" s="412" t="s">
        <v>197</v>
      </c>
      <c r="BN326" s="412" t="s">
        <v>197</v>
      </c>
      <c r="BO326" s="412" t="s">
        <v>197</v>
      </c>
      <c r="BP326" s="412" t="s">
        <v>197</v>
      </c>
      <c r="BQ326" s="412" t="s">
        <v>197</v>
      </c>
      <c r="BR326" s="412" t="s">
        <v>197</v>
      </c>
      <c r="BS326" s="412" t="s">
        <v>197</v>
      </c>
      <c r="BT326" s="412" t="s">
        <v>197</v>
      </c>
      <c r="BU326" s="412" t="s">
        <v>197</v>
      </c>
      <c r="BV326" s="412" t="s">
        <v>197</v>
      </c>
      <c r="BW326" s="412" t="s">
        <v>197</v>
      </c>
      <c r="BX326" s="412" t="s">
        <v>197</v>
      </c>
      <c r="BY326" s="412" t="s">
        <v>197</v>
      </c>
      <c r="BZ326" s="412" t="s">
        <v>197</v>
      </c>
      <c r="CA326" s="412" t="s">
        <v>197</v>
      </c>
      <c r="CB326" s="412" t="s">
        <v>197</v>
      </c>
      <c r="CC326" s="412" t="s">
        <v>197</v>
      </c>
      <c r="CD326" s="412" t="s">
        <v>197</v>
      </c>
      <c r="CE326" s="412" t="s">
        <v>197</v>
      </c>
      <c r="CF326" s="412" t="s">
        <v>197</v>
      </c>
      <c r="CG326" s="412" t="s">
        <v>197</v>
      </c>
      <c r="CH326" s="412" t="s">
        <v>197</v>
      </c>
      <c r="CI326" s="412" t="s">
        <v>197</v>
      </c>
      <c r="CJ326" s="412" t="s">
        <v>197</v>
      </c>
      <c r="CK326" s="412" t="s">
        <v>197</v>
      </c>
      <c r="CL326" s="412" t="s">
        <v>197</v>
      </c>
      <c r="CM326" s="412" t="s">
        <v>197</v>
      </c>
      <c r="CN326" s="412" t="s">
        <v>197</v>
      </c>
      <c r="CO326" s="412" t="s">
        <v>197</v>
      </c>
      <c r="CP326" s="412" t="s">
        <v>197</v>
      </c>
      <c r="CQ326" s="412" t="s">
        <v>197</v>
      </c>
      <c r="CR326" s="412" t="s">
        <v>197</v>
      </c>
      <c r="CS326" s="412" t="s">
        <v>197</v>
      </c>
      <c r="CT326" s="412" t="s">
        <v>197</v>
      </c>
      <c r="CU326" s="412" t="s">
        <v>197</v>
      </c>
      <c r="CV326" s="412" t="s">
        <v>197</v>
      </c>
      <c r="CW326" s="412" t="s">
        <v>197</v>
      </c>
      <c r="CX326" s="412" t="s">
        <v>197</v>
      </c>
      <c r="CY326" s="412" t="s">
        <v>197</v>
      </c>
      <c r="CZ326" s="412" t="s">
        <v>197</v>
      </c>
      <c r="DA326" s="412" t="s">
        <v>197</v>
      </c>
      <c r="DB326" s="412" t="s">
        <v>197</v>
      </c>
      <c r="DC326" s="412" t="s">
        <v>197</v>
      </c>
      <c r="DD326" s="412" t="s">
        <v>197</v>
      </c>
      <c r="DE326" s="412" t="s">
        <v>197</v>
      </c>
      <c r="DF326" s="412" t="s">
        <v>197</v>
      </c>
      <c r="DG326" s="412" t="s">
        <v>197</v>
      </c>
      <c r="DH326" s="412" t="s">
        <v>197</v>
      </c>
      <c r="DI326" s="412" t="s">
        <v>197</v>
      </c>
      <c r="DJ326" s="412" t="s">
        <v>197</v>
      </c>
      <c r="DK326" s="412" t="s">
        <v>197</v>
      </c>
      <c r="DL326" s="412" t="s">
        <v>197</v>
      </c>
      <c r="DM326" s="412" t="s">
        <v>197</v>
      </c>
      <c r="DN326" s="412" t="s">
        <v>197</v>
      </c>
      <c r="DO326" s="412" t="s">
        <v>197</v>
      </c>
      <c r="DP326" s="412" t="s">
        <v>197</v>
      </c>
      <c r="DQ326" s="412" t="s">
        <v>197</v>
      </c>
      <c r="DR326" s="412" t="s">
        <v>197</v>
      </c>
      <c r="DS326" s="412" t="s">
        <v>197</v>
      </c>
      <c r="DT326" s="412" t="s">
        <v>197</v>
      </c>
      <c r="DU326" s="412" t="s">
        <v>197</v>
      </c>
      <c r="DV326" s="412" t="s">
        <v>197</v>
      </c>
      <c r="DW326" s="412" t="s">
        <v>197</v>
      </c>
      <c r="DX326" s="412" t="s">
        <v>197</v>
      </c>
      <c r="DY326" s="412" t="s">
        <v>197</v>
      </c>
      <c r="DZ326" s="412" t="s">
        <v>197</v>
      </c>
      <c r="EA326" s="412" t="s">
        <v>197</v>
      </c>
      <c r="EB326" s="412" t="s">
        <v>197</v>
      </c>
      <c r="EC326" s="412" t="s">
        <v>197</v>
      </c>
      <c r="ED326" s="412" t="s">
        <v>197</v>
      </c>
      <c r="EE326" s="412" t="s">
        <v>197</v>
      </c>
      <c r="EF326" s="412" t="s">
        <v>197</v>
      </c>
      <c r="EG326" s="412" t="s">
        <v>197</v>
      </c>
      <c r="EH326" s="412" t="s">
        <v>197</v>
      </c>
      <c r="EI326" s="412" t="s">
        <v>197</v>
      </c>
      <c r="EJ326" s="412" t="s">
        <v>197</v>
      </c>
      <c r="EK326" s="412" t="s">
        <v>197</v>
      </c>
      <c r="EL326" s="412" t="s">
        <v>197</v>
      </c>
      <c r="EM326" s="412" t="s">
        <v>197</v>
      </c>
      <c r="EN326" s="412" t="s">
        <v>197</v>
      </c>
      <c r="EO326" s="412" t="s">
        <v>197</v>
      </c>
      <c r="EP326" s="412" t="s">
        <v>197</v>
      </c>
      <c r="EQ326" s="412" t="s">
        <v>197</v>
      </c>
      <c r="ER326" s="412" t="s">
        <v>197</v>
      </c>
      <c r="ES326" s="412" t="s">
        <v>197</v>
      </c>
      <c r="ET326" s="412" t="s">
        <v>197</v>
      </c>
      <c r="EU326" s="412" t="s">
        <v>197</v>
      </c>
      <c r="EV326" s="411">
        <v>13.6</v>
      </c>
      <c r="EW326" s="411">
        <v>48.7</v>
      </c>
      <c r="EX326" s="411">
        <v>37.4</v>
      </c>
      <c r="EY326" s="412" t="s">
        <v>197</v>
      </c>
      <c r="EZ326" s="412" t="s">
        <v>197</v>
      </c>
      <c r="FA326" s="412" t="s">
        <v>197</v>
      </c>
      <c r="FB326" s="412" t="s">
        <v>197</v>
      </c>
      <c r="FC326" s="412" t="s">
        <v>197</v>
      </c>
      <c r="FD326" s="412" t="s">
        <v>197</v>
      </c>
      <c r="FE326" s="412" t="s">
        <v>197</v>
      </c>
      <c r="FF326" s="412" t="s">
        <v>197</v>
      </c>
      <c r="FG326" s="412" t="s">
        <v>197</v>
      </c>
      <c r="FH326" s="412" t="s">
        <v>197</v>
      </c>
      <c r="FI326" s="412" t="s">
        <v>197</v>
      </c>
      <c r="FJ326" s="412" t="s">
        <v>197</v>
      </c>
      <c r="FK326" s="412" t="s">
        <v>197</v>
      </c>
      <c r="FL326" s="412" t="s">
        <v>197</v>
      </c>
      <c r="FM326" s="411">
        <v>2.8</v>
      </c>
      <c r="FN326" s="411">
        <v>6.6</v>
      </c>
      <c r="FO326" s="411">
        <v>4.4000000000000004</v>
      </c>
      <c r="FP326" s="412" t="s">
        <v>197</v>
      </c>
      <c r="FQ326" s="412" t="s">
        <v>197</v>
      </c>
      <c r="FR326" s="412" t="s">
        <v>197</v>
      </c>
      <c r="FS326" s="411">
        <v>4</v>
      </c>
      <c r="FT326" s="411">
        <v>10.9</v>
      </c>
      <c r="FU326" s="411">
        <v>6.6</v>
      </c>
      <c r="FV326" s="412" t="s">
        <v>197</v>
      </c>
      <c r="FW326" s="412" t="s">
        <v>197</v>
      </c>
      <c r="FX326" s="411">
        <v>6.3</v>
      </c>
      <c r="FY326" s="411">
        <v>21.1</v>
      </c>
      <c r="FZ326" s="411">
        <v>21</v>
      </c>
      <c r="GA326" s="411">
        <v>30.6</v>
      </c>
      <c r="GB326" s="411">
        <v>31.6</v>
      </c>
      <c r="GC326" s="411">
        <v>31.4</v>
      </c>
      <c r="GD326" s="412" t="s">
        <v>197</v>
      </c>
      <c r="GE326" s="412" t="s">
        <v>197</v>
      </c>
      <c r="GF326" s="412" t="s">
        <v>197</v>
      </c>
      <c r="GG326" s="412" t="s">
        <v>197</v>
      </c>
      <c r="GH326" s="412" t="s">
        <v>197</v>
      </c>
      <c r="GI326" s="412" t="s">
        <v>197</v>
      </c>
      <c r="GJ326" s="412" t="s">
        <v>197</v>
      </c>
      <c r="GK326" s="412" t="s">
        <v>197</v>
      </c>
      <c r="GL326" s="412" t="s">
        <v>197</v>
      </c>
      <c r="GM326" s="412" t="s">
        <v>197</v>
      </c>
      <c r="GN326" s="412" t="s">
        <v>197</v>
      </c>
      <c r="GO326" s="412" t="s">
        <v>197</v>
      </c>
      <c r="GP326" s="412" t="s">
        <v>197</v>
      </c>
      <c r="GQ326" s="412" t="s">
        <v>197</v>
      </c>
      <c r="GR326" s="412" t="s">
        <v>197</v>
      </c>
      <c r="GS326" s="412" t="s">
        <v>197</v>
      </c>
      <c r="GT326" s="412" t="s">
        <v>197</v>
      </c>
      <c r="GU326" s="412" t="s">
        <v>197</v>
      </c>
      <c r="GV326" s="412" t="s">
        <v>197</v>
      </c>
      <c r="GW326" s="412" t="s">
        <v>197</v>
      </c>
      <c r="GX326" s="412" t="s">
        <v>197</v>
      </c>
      <c r="GY326" s="412" t="s">
        <v>197</v>
      </c>
      <c r="GZ326" s="412" t="s">
        <v>197</v>
      </c>
      <c r="HA326" s="412" t="s">
        <v>197</v>
      </c>
      <c r="HB326" s="412" t="s">
        <v>197</v>
      </c>
      <c r="HC326" s="412" t="s">
        <v>197</v>
      </c>
      <c r="HD326" s="412" t="s">
        <v>197</v>
      </c>
      <c r="HE326" s="412" t="s">
        <v>197</v>
      </c>
      <c r="HF326" s="412" t="s">
        <v>197</v>
      </c>
      <c r="HG326" s="412" t="s">
        <v>197</v>
      </c>
      <c r="HH326" s="412" t="s">
        <v>197</v>
      </c>
      <c r="HI326" s="412" t="s">
        <v>197</v>
      </c>
      <c r="HJ326" s="412" t="s">
        <v>197</v>
      </c>
      <c r="HK326" s="412" t="s">
        <v>197</v>
      </c>
      <c r="HL326" s="412" t="s">
        <v>197</v>
      </c>
      <c r="HM326" s="412" t="s">
        <v>197</v>
      </c>
      <c r="HN326" s="412" t="s">
        <v>197</v>
      </c>
      <c r="HO326" s="412" t="s">
        <v>197</v>
      </c>
      <c r="HP326" s="412" t="s">
        <v>197</v>
      </c>
      <c r="HQ326" s="412" t="s">
        <v>197</v>
      </c>
      <c r="HR326" s="412" t="s">
        <v>197</v>
      </c>
      <c r="HS326" s="412" t="s">
        <v>197</v>
      </c>
      <c r="HT326" s="412" t="s">
        <v>197</v>
      </c>
      <c r="HU326" s="411">
        <v>96.6</v>
      </c>
      <c r="HV326" s="411">
        <v>51.7</v>
      </c>
      <c r="HW326" s="411">
        <v>54.4</v>
      </c>
      <c r="HX326" s="412" t="s">
        <v>197</v>
      </c>
      <c r="HY326" s="412" t="s">
        <v>197</v>
      </c>
      <c r="HZ326" s="412" t="s">
        <v>197</v>
      </c>
      <c r="IA326" s="412" t="s">
        <v>197</v>
      </c>
      <c r="IB326" s="412" t="s">
        <v>197</v>
      </c>
      <c r="IC326" s="412" t="s">
        <v>197</v>
      </c>
      <c r="ID326" s="412" t="s">
        <v>197</v>
      </c>
      <c r="IE326" s="412" t="s">
        <v>197</v>
      </c>
      <c r="IF326" s="412" t="s">
        <v>197</v>
      </c>
      <c r="IG326" s="412" t="s">
        <v>197</v>
      </c>
      <c r="IH326" s="411">
        <v>16.399999999999999</v>
      </c>
      <c r="II326" s="412" t="s">
        <v>197</v>
      </c>
      <c r="IJ326" s="412" t="s">
        <v>197</v>
      </c>
      <c r="IK326" s="412" t="s">
        <v>197</v>
      </c>
      <c r="IL326" s="412" t="s">
        <v>197</v>
      </c>
      <c r="IM326" s="412" t="s">
        <v>197</v>
      </c>
      <c r="IN326" s="412" t="s">
        <v>197</v>
      </c>
      <c r="IO326" s="412" t="s">
        <v>197</v>
      </c>
      <c r="IP326" s="412" t="s">
        <v>197</v>
      </c>
      <c r="IQ326" s="412" t="s">
        <v>197</v>
      </c>
      <c r="IR326" s="411">
        <v>17.100000000000001</v>
      </c>
      <c r="IS326" s="411">
        <v>1.1000000000000001</v>
      </c>
      <c r="IT326" s="411">
        <v>7.1</v>
      </c>
      <c r="IU326" s="412" t="s">
        <v>197</v>
      </c>
      <c r="IV326" s="412" t="s">
        <v>197</v>
      </c>
      <c r="IW326" s="412" t="s">
        <v>197</v>
      </c>
      <c r="IX326" s="412" t="s">
        <v>197</v>
      </c>
      <c r="IY326" s="412" t="s">
        <v>197</v>
      </c>
      <c r="IZ326" s="412" t="s">
        <v>197</v>
      </c>
      <c r="JA326" s="412" t="s">
        <v>197</v>
      </c>
      <c r="JB326" s="412" t="s">
        <v>197</v>
      </c>
      <c r="JC326" s="412" t="s">
        <v>197</v>
      </c>
      <c r="JD326" s="412" t="s">
        <v>197</v>
      </c>
      <c r="JE326" s="412" t="s">
        <v>197</v>
      </c>
      <c r="JF326" s="49" t="s">
        <v>87</v>
      </c>
      <c r="JG326" s="49" t="s">
        <v>87</v>
      </c>
      <c r="JH326" s="49" t="s">
        <v>87</v>
      </c>
      <c r="JI326" s="49">
        <v>22.5</v>
      </c>
      <c r="JJ326" s="49">
        <v>25.8</v>
      </c>
      <c r="JK326" s="49">
        <v>37</v>
      </c>
      <c r="JL326" s="49">
        <v>32.1</v>
      </c>
      <c r="JM326" s="49">
        <v>25.1</v>
      </c>
      <c r="JN326" s="49">
        <v>21.4</v>
      </c>
      <c r="JO326" s="49" t="s">
        <v>87</v>
      </c>
    </row>
    <row r="327" spans="1:275">
      <c r="A327" s="45"/>
      <c r="B327" s="46" t="s">
        <v>2043</v>
      </c>
      <c r="C327" s="300" t="s">
        <v>1520</v>
      </c>
      <c r="D327" s="46" t="s">
        <v>143</v>
      </c>
      <c r="E327" s="300" t="s">
        <v>42</v>
      </c>
      <c r="F327" s="47" t="s">
        <v>197</v>
      </c>
      <c r="G327" s="47" t="s">
        <v>197</v>
      </c>
      <c r="H327" s="411">
        <v>70.3</v>
      </c>
      <c r="I327" s="411">
        <v>52</v>
      </c>
      <c r="J327" s="411">
        <v>66.099999999999994</v>
      </c>
      <c r="K327" s="412" t="s">
        <v>197</v>
      </c>
      <c r="L327" s="412" t="s">
        <v>197</v>
      </c>
      <c r="M327" s="411">
        <v>133</v>
      </c>
      <c r="N327" s="412" t="s">
        <v>197</v>
      </c>
      <c r="O327" s="412" t="s">
        <v>197</v>
      </c>
      <c r="P327" s="411">
        <v>152.1</v>
      </c>
      <c r="Q327" s="412" t="s">
        <v>197</v>
      </c>
      <c r="R327" s="412" t="s">
        <v>197</v>
      </c>
      <c r="S327" s="412" t="s">
        <v>197</v>
      </c>
      <c r="T327" s="412" t="s">
        <v>197</v>
      </c>
      <c r="U327" s="411">
        <v>220.7</v>
      </c>
      <c r="V327" s="412" t="s">
        <v>197</v>
      </c>
      <c r="W327" s="412" t="s">
        <v>197</v>
      </c>
      <c r="X327" s="412" t="s">
        <v>197</v>
      </c>
      <c r="Y327" s="412" t="s">
        <v>197</v>
      </c>
      <c r="Z327" s="412" t="s">
        <v>197</v>
      </c>
      <c r="AA327" s="412" t="s">
        <v>197</v>
      </c>
      <c r="AB327" s="412" t="s">
        <v>197</v>
      </c>
      <c r="AC327" s="412" t="s">
        <v>197</v>
      </c>
      <c r="AD327" s="412" t="s">
        <v>197</v>
      </c>
      <c r="AE327" s="412" t="s">
        <v>197</v>
      </c>
      <c r="AF327" s="412" t="s">
        <v>197</v>
      </c>
      <c r="AG327" s="412" t="s">
        <v>197</v>
      </c>
      <c r="AH327" s="412" t="s">
        <v>197</v>
      </c>
      <c r="AI327" s="412" t="s">
        <v>197</v>
      </c>
      <c r="AJ327" s="412" t="s">
        <v>197</v>
      </c>
      <c r="AK327" s="412" t="s">
        <v>197</v>
      </c>
      <c r="AL327" s="412" t="s">
        <v>197</v>
      </c>
      <c r="AM327" s="412" t="s">
        <v>197</v>
      </c>
      <c r="AN327" s="412" t="s">
        <v>197</v>
      </c>
      <c r="AO327" s="412" t="s">
        <v>197</v>
      </c>
      <c r="AP327" s="412" t="s">
        <v>197</v>
      </c>
      <c r="AQ327" s="412" t="s">
        <v>197</v>
      </c>
      <c r="AR327" s="412" t="s">
        <v>197</v>
      </c>
      <c r="AS327" s="412" t="s">
        <v>197</v>
      </c>
      <c r="AT327" s="412" t="s">
        <v>197</v>
      </c>
      <c r="AU327" s="412" t="s">
        <v>197</v>
      </c>
      <c r="AV327" s="412" t="s">
        <v>197</v>
      </c>
      <c r="AW327" s="412" t="s">
        <v>197</v>
      </c>
      <c r="AX327" s="412" t="s">
        <v>197</v>
      </c>
      <c r="AY327" s="412" t="s">
        <v>197</v>
      </c>
      <c r="AZ327" s="411">
        <v>42.6</v>
      </c>
      <c r="BA327" s="411">
        <v>48.2</v>
      </c>
      <c r="BB327" s="411">
        <v>47.9</v>
      </c>
      <c r="BC327" s="411">
        <v>60.4</v>
      </c>
      <c r="BD327" s="411">
        <v>47.8</v>
      </c>
      <c r="BE327" s="411">
        <v>50.7</v>
      </c>
      <c r="BF327" s="411">
        <v>45.4</v>
      </c>
      <c r="BG327" s="411">
        <v>39</v>
      </c>
      <c r="BH327" s="411">
        <v>39.5</v>
      </c>
      <c r="BI327" s="412" t="s">
        <v>197</v>
      </c>
      <c r="BJ327" s="412" t="s">
        <v>197</v>
      </c>
      <c r="BK327" s="412" t="s">
        <v>197</v>
      </c>
      <c r="BL327" s="412" t="s">
        <v>197</v>
      </c>
      <c r="BM327" s="412" t="s">
        <v>197</v>
      </c>
      <c r="BN327" s="412" t="s">
        <v>197</v>
      </c>
      <c r="BO327" s="412" t="s">
        <v>197</v>
      </c>
      <c r="BP327" s="412" t="s">
        <v>197</v>
      </c>
      <c r="BQ327" s="412" t="s">
        <v>197</v>
      </c>
      <c r="BR327" s="412" t="s">
        <v>197</v>
      </c>
      <c r="BS327" s="412" t="s">
        <v>197</v>
      </c>
      <c r="BT327" s="412" t="s">
        <v>197</v>
      </c>
      <c r="BU327" s="412" t="s">
        <v>197</v>
      </c>
      <c r="BV327" s="412" t="s">
        <v>197</v>
      </c>
      <c r="BW327" s="412" t="s">
        <v>197</v>
      </c>
      <c r="BX327" s="412" t="s">
        <v>197</v>
      </c>
      <c r="BY327" s="412" t="s">
        <v>197</v>
      </c>
      <c r="BZ327" s="412" t="s">
        <v>197</v>
      </c>
      <c r="CA327" s="412" t="s">
        <v>197</v>
      </c>
      <c r="CB327" s="412" t="s">
        <v>197</v>
      </c>
      <c r="CC327" s="412" t="s">
        <v>197</v>
      </c>
      <c r="CD327" s="412" t="s">
        <v>197</v>
      </c>
      <c r="CE327" s="412" t="s">
        <v>197</v>
      </c>
      <c r="CF327" s="412" t="s">
        <v>197</v>
      </c>
      <c r="CG327" s="412" t="s">
        <v>197</v>
      </c>
      <c r="CH327" s="412" t="s">
        <v>197</v>
      </c>
      <c r="CI327" s="412" t="s">
        <v>197</v>
      </c>
      <c r="CJ327" s="412" t="s">
        <v>197</v>
      </c>
      <c r="CK327" s="412" t="s">
        <v>197</v>
      </c>
      <c r="CL327" s="412" t="s">
        <v>197</v>
      </c>
      <c r="CM327" s="412" t="s">
        <v>197</v>
      </c>
      <c r="CN327" s="412" t="s">
        <v>197</v>
      </c>
      <c r="CO327" s="412" t="s">
        <v>197</v>
      </c>
      <c r="CP327" s="412" t="s">
        <v>197</v>
      </c>
      <c r="CQ327" s="412" t="s">
        <v>197</v>
      </c>
      <c r="CR327" s="412" t="s">
        <v>197</v>
      </c>
      <c r="CS327" s="412" t="s">
        <v>197</v>
      </c>
      <c r="CT327" s="412" t="s">
        <v>197</v>
      </c>
      <c r="CU327" s="412" t="s">
        <v>197</v>
      </c>
      <c r="CV327" s="412" t="s">
        <v>197</v>
      </c>
      <c r="CW327" s="412" t="s">
        <v>197</v>
      </c>
      <c r="CX327" s="412" t="s">
        <v>197</v>
      </c>
      <c r="CY327" s="412" t="s">
        <v>197</v>
      </c>
      <c r="CZ327" s="412" t="s">
        <v>197</v>
      </c>
      <c r="DA327" s="412" t="s">
        <v>197</v>
      </c>
      <c r="DB327" s="412" t="s">
        <v>197</v>
      </c>
      <c r="DC327" s="412" t="s">
        <v>197</v>
      </c>
      <c r="DD327" s="412" t="s">
        <v>197</v>
      </c>
      <c r="DE327" s="412" t="s">
        <v>197</v>
      </c>
      <c r="DF327" s="412" t="s">
        <v>197</v>
      </c>
      <c r="DG327" s="412" t="s">
        <v>197</v>
      </c>
      <c r="DH327" s="412" t="s">
        <v>197</v>
      </c>
      <c r="DI327" s="412" t="s">
        <v>197</v>
      </c>
      <c r="DJ327" s="412" t="s">
        <v>197</v>
      </c>
      <c r="DK327" s="412" t="s">
        <v>197</v>
      </c>
      <c r="DL327" s="412" t="s">
        <v>197</v>
      </c>
      <c r="DM327" s="412" t="s">
        <v>197</v>
      </c>
      <c r="DN327" s="412" t="s">
        <v>197</v>
      </c>
      <c r="DO327" s="412" t="s">
        <v>197</v>
      </c>
      <c r="DP327" s="412" t="s">
        <v>197</v>
      </c>
      <c r="DQ327" s="412" t="s">
        <v>197</v>
      </c>
      <c r="DR327" s="412" t="s">
        <v>197</v>
      </c>
      <c r="DS327" s="412" t="s">
        <v>197</v>
      </c>
      <c r="DT327" s="412" t="s">
        <v>197</v>
      </c>
      <c r="DU327" s="412" t="s">
        <v>197</v>
      </c>
      <c r="DV327" s="412" t="s">
        <v>197</v>
      </c>
      <c r="DW327" s="412" t="s">
        <v>197</v>
      </c>
      <c r="DX327" s="412" t="s">
        <v>197</v>
      </c>
      <c r="DY327" s="412" t="s">
        <v>197</v>
      </c>
      <c r="DZ327" s="412" t="s">
        <v>197</v>
      </c>
      <c r="EA327" s="412" t="s">
        <v>197</v>
      </c>
      <c r="EB327" s="412" t="s">
        <v>197</v>
      </c>
      <c r="EC327" s="412" t="s">
        <v>197</v>
      </c>
      <c r="ED327" s="412" t="s">
        <v>197</v>
      </c>
      <c r="EE327" s="412" t="s">
        <v>197</v>
      </c>
      <c r="EF327" s="412" t="s">
        <v>197</v>
      </c>
      <c r="EG327" s="412" t="s">
        <v>197</v>
      </c>
      <c r="EH327" s="412" t="s">
        <v>197</v>
      </c>
      <c r="EI327" s="412" t="s">
        <v>197</v>
      </c>
      <c r="EJ327" s="412" t="s">
        <v>197</v>
      </c>
      <c r="EK327" s="412" t="s">
        <v>197</v>
      </c>
      <c r="EL327" s="412" t="s">
        <v>197</v>
      </c>
      <c r="EM327" s="412" t="s">
        <v>197</v>
      </c>
      <c r="EN327" s="412" t="s">
        <v>197</v>
      </c>
      <c r="EO327" s="412" t="s">
        <v>197</v>
      </c>
      <c r="EP327" s="412" t="s">
        <v>197</v>
      </c>
      <c r="EQ327" s="412" t="s">
        <v>197</v>
      </c>
      <c r="ER327" s="412" t="s">
        <v>197</v>
      </c>
      <c r="ES327" s="412" t="s">
        <v>197</v>
      </c>
      <c r="ET327" s="412" t="s">
        <v>197</v>
      </c>
      <c r="EU327" s="412" t="s">
        <v>197</v>
      </c>
      <c r="EV327" s="411">
        <v>38.700000000000003</v>
      </c>
      <c r="EW327" s="411">
        <v>46.1</v>
      </c>
      <c r="EX327" s="411">
        <v>43.7</v>
      </c>
      <c r="EY327" s="412" t="s">
        <v>197</v>
      </c>
      <c r="EZ327" s="412" t="s">
        <v>197</v>
      </c>
      <c r="FA327" s="412" t="s">
        <v>197</v>
      </c>
      <c r="FB327" s="412" t="s">
        <v>197</v>
      </c>
      <c r="FC327" s="412" t="s">
        <v>197</v>
      </c>
      <c r="FD327" s="411">
        <v>39.1</v>
      </c>
      <c r="FE327" s="411">
        <v>6.8</v>
      </c>
      <c r="FF327" s="411">
        <v>20.6</v>
      </c>
      <c r="FG327" s="412" t="s">
        <v>197</v>
      </c>
      <c r="FH327" s="412" t="s">
        <v>197</v>
      </c>
      <c r="FI327" s="412" t="s">
        <v>197</v>
      </c>
      <c r="FJ327" s="412" t="s">
        <v>197</v>
      </c>
      <c r="FK327" s="412" t="s">
        <v>197</v>
      </c>
      <c r="FL327" s="412" t="s">
        <v>197</v>
      </c>
      <c r="FM327" s="411">
        <v>5.4</v>
      </c>
      <c r="FN327" s="411">
        <v>9.3000000000000007</v>
      </c>
      <c r="FO327" s="411">
        <v>7.1</v>
      </c>
      <c r="FP327" s="412" t="s">
        <v>197</v>
      </c>
      <c r="FQ327" s="412" t="s">
        <v>197</v>
      </c>
      <c r="FR327" s="412" t="s">
        <v>197</v>
      </c>
      <c r="FS327" s="411">
        <v>6</v>
      </c>
      <c r="FT327" s="411">
        <v>10</v>
      </c>
      <c r="FU327" s="411">
        <v>7.5</v>
      </c>
      <c r="FV327" s="412" t="s">
        <v>197</v>
      </c>
      <c r="FW327" s="412" t="s">
        <v>197</v>
      </c>
      <c r="FX327" s="411">
        <v>7.1</v>
      </c>
      <c r="FY327" s="411">
        <v>57.5</v>
      </c>
      <c r="FZ327" s="411">
        <v>57</v>
      </c>
      <c r="GA327" s="411">
        <v>31.8</v>
      </c>
      <c r="GB327" s="411">
        <v>112.3</v>
      </c>
      <c r="GC327" s="411">
        <v>96.8</v>
      </c>
      <c r="GD327" s="412" t="s">
        <v>197</v>
      </c>
      <c r="GE327" s="412" t="s">
        <v>197</v>
      </c>
      <c r="GF327" s="412" t="s">
        <v>197</v>
      </c>
      <c r="GG327" s="412" t="s">
        <v>197</v>
      </c>
      <c r="GH327" s="411">
        <v>138.1</v>
      </c>
      <c r="GI327" s="411">
        <v>137.1</v>
      </c>
      <c r="GJ327" s="412" t="s">
        <v>197</v>
      </c>
      <c r="GK327" s="412" t="s">
        <v>197</v>
      </c>
      <c r="GL327" s="412" t="s">
        <v>197</v>
      </c>
      <c r="GM327" s="412" t="s">
        <v>197</v>
      </c>
      <c r="GN327" s="412" t="s">
        <v>197</v>
      </c>
      <c r="GO327" s="412" t="s">
        <v>197</v>
      </c>
      <c r="GP327" s="412" t="s">
        <v>197</v>
      </c>
      <c r="GQ327" s="412" t="s">
        <v>197</v>
      </c>
      <c r="GR327" s="412" t="s">
        <v>197</v>
      </c>
      <c r="GS327" s="412" t="s">
        <v>197</v>
      </c>
      <c r="GT327" s="412" t="s">
        <v>197</v>
      </c>
      <c r="GU327" s="412" t="s">
        <v>197</v>
      </c>
      <c r="GV327" s="412" t="s">
        <v>197</v>
      </c>
      <c r="GW327" s="412" t="s">
        <v>197</v>
      </c>
      <c r="GX327" s="412" t="s">
        <v>197</v>
      </c>
      <c r="GY327" s="412" t="s">
        <v>197</v>
      </c>
      <c r="GZ327" s="412" t="s">
        <v>197</v>
      </c>
      <c r="HA327" s="412" t="s">
        <v>197</v>
      </c>
      <c r="HB327" s="412" t="s">
        <v>197</v>
      </c>
      <c r="HC327" s="412" t="s">
        <v>197</v>
      </c>
      <c r="HD327" s="412" t="s">
        <v>197</v>
      </c>
      <c r="HE327" s="412" t="s">
        <v>197</v>
      </c>
      <c r="HF327" s="412" t="s">
        <v>197</v>
      </c>
      <c r="HG327" s="412" t="s">
        <v>197</v>
      </c>
      <c r="HH327" s="412" t="s">
        <v>197</v>
      </c>
      <c r="HI327" s="412" t="s">
        <v>197</v>
      </c>
      <c r="HJ327" s="412" t="s">
        <v>197</v>
      </c>
      <c r="HK327" s="412" t="s">
        <v>197</v>
      </c>
      <c r="HL327" s="412" t="s">
        <v>197</v>
      </c>
      <c r="HM327" s="412" t="s">
        <v>197</v>
      </c>
      <c r="HN327" s="412" t="s">
        <v>197</v>
      </c>
      <c r="HO327" s="412" t="s">
        <v>197</v>
      </c>
      <c r="HP327" s="412" t="s">
        <v>197</v>
      </c>
      <c r="HQ327" s="412" t="s">
        <v>197</v>
      </c>
      <c r="HR327" s="412" t="s">
        <v>197</v>
      </c>
      <c r="HS327" s="412" t="s">
        <v>197</v>
      </c>
      <c r="HT327" s="412" t="s">
        <v>197</v>
      </c>
      <c r="HU327" s="411">
        <v>190</v>
      </c>
      <c r="HV327" s="411">
        <v>91.3</v>
      </c>
      <c r="HW327" s="411">
        <v>97.2</v>
      </c>
      <c r="HX327" s="412" t="s">
        <v>197</v>
      </c>
      <c r="HY327" s="412" t="s">
        <v>197</v>
      </c>
      <c r="HZ327" s="412" t="s">
        <v>197</v>
      </c>
      <c r="IA327" s="412" t="s">
        <v>197</v>
      </c>
      <c r="IB327" s="412" t="s">
        <v>197</v>
      </c>
      <c r="IC327" s="412" t="s">
        <v>197</v>
      </c>
      <c r="ID327" s="412" t="s">
        <v>197</v>
      </c>
      <c r="IE327" s="412" t="s">
        <v>197</v>
      </c>
      <c r="IF327" s="412" t="s">
        <v>197</v>
      </c>
      <c r="IG327" s="412" t="s">
        <v>197</v>
      </c>
      <c r="IH327" s="411">
        <v>34.799999999999997</v>
      </c>
      <c r="II327" s="412" t="s">
        <v>197</v>
      </c>
      <c r="IJ327" s="412" t="s">
        <v>197</v>
      </c>
      <c r="IK327" s="412" t="s">
        <v>197</v>
      </c>
      <c r="IL327" s="412" t="s">
        <v>197</v>
      </c>
      <c r="IM327" s="412" t="s">
        <v>197</v>
      </c>
      <c r="IN327" s="412" t="s">
        <v>197</v>
      </c>
      <c r="IO327" s="412" t="s">
        <v>197</v>
      </c>
      <c r="IP327" s="412" t="s">
        <v>197</v>
      </c>
      <c r="IQ327" s="412" t="s">
        <v>197</v>
      </c>
      <c r="IR327" s="411">
        <v>13</v>
      </c>
      <c r="IS327" s="411">
        <v>13.6</v>
      </c>
      <c r="IT327" s="411">
        <v>13.4</v>
      </c>
      <c r="IU327" s="412" t="s">
        <v>197</v>
      </c>
      <c r="IV327" s="412" t="s">
        <v>197</v>
      </c>
      <c r="IW327" s="412" t="s">
        <v>197</v>
      </c>
      <c r="IX327" s="412" t="s">
        <v>197</v>
      </c>
      <c r="IY327" s="412" t="s">
        <v>197</v>
      </c>
      <c r="IZ327" s="412" t="s">
        <v>197</v>
      </c>
      <c r="JA327" s="412" t="s">
        <v>197</v>
      </c>
      <c r="JB327" s="412" t="s">
        <v>197</v>
      </c>
      <c r="JC327" s="412" t="s">
        <v>197</v>
      </c>
      <c r="JD327" s="412" t="s">
        <v>197</v>
      </c>
      <c r="JE327" s="412" t="s">
        <v>197</v>
      </c>
      <c r="JF327" s="49" t="s">
        <v>87</v>
      </c>
      <c r="JG327" s="49" t="s">
        <v>87</v>
      </c>
      <c r="JH327" s="49" t="s">
        <v>87</v>
      </c>
      <c r="JI327" s="49">
        <v>28.3</v>
      </c>
      <c r="JJ327" s="49">
        <v>27.4</v>
      </c>
      <c r="JK327" s="49">
        <v>32.9</v>
      </c>
      <c r="JL327" s="49">
        <v>13.5</v>
      </c>
      <c r="JM327" s="49">
        <v>32.4</v>
      </c>
      <c r="JN327" s="49">
        <v>26.9</v>
      </c>
      <c r="JO327" s="49" t="s">
        <v>87</v>
      </c>
    </row>
    <row r="328" spans="1:275">
      <c r="A328" s="45"/>
      <c r="B328" s="46" t="s">
        <v>2044</v>
      </c>
      <c r="C328" s="300" t="s">
        <v>1521</v>
      </c>
      <c r="D328" s="46" t="s">
        <v>144</v>
      </c>
      <c r="E328" s="300" t="s">
        <v>43</v>
      </c>
      <c r="F328" s="47" t="s">
        <v>197</v>
      </c>
      <c r="G328" s="47" t="s">
        <v>197</v>
      </c>
      <c r="H328" s="411">
        <v>100.4</v>
      </c>
      <c r="I328" s="411">
        <v>91.1</v>
      </c>
      <c r="J328" s="411">
        <v>84.2</v>
      </c>
      <c r="K328" s="411">
        <v>45.8</v>
      </c>
      <c r="L328" s="411">
        <v>98.9</v>
      </c>
      <c r="M328" s="411">
        <v>88.2</v>
      </c>
      <c r="N328" s="411">
        <v>113</v>
      </c>
      <c r="O328" s="411">
        <v>255.8</v>
      </c>
      <c r="P328" s="411">
        <v>72.8</v>
      </c>
      <c r="Q328" s="411">
        <v>132.5</v>
      </c>
      <c r="R328" s="411">
        <v>79.5</v>
      </c>
      <c r="S328" s="411">
        <v>136.6</v>
      </c>
      <c r="T328" s="411">
        <v>126.9</v>
      </c>
      <c r="U328" s="411">
        <v>382.1</v>
      </c>
      <c r="V328" s="411">
        <v>272.7</v>
      </c>
      <c r="W328" s="411">
        <v>247.6</v>
      </c>
      <c r="X328" s="411">
        <v>83.7</v>
      </c>
      <c r="Y328" s="411">
        <v>138.69999999999999</v>
      </c>
      <c r="Z328" s="411">
        <v>281.2</v>
      </c>
      <c r="AA328" s="411">
        <v>30.2</v>
      </c>
      <c r="AB328" s="411">
        <v>233.2</v>
      </c>
      <c r="AC328" s="411">
        <v>189.4</v>
      </c>
      <c r="AD328" s="411">
        <v>160.19999999999999</v>
      </c>
      <c r="AE328" s="411">
        <v>233.3</v>
      </c>
      <c r="AF328" s="411">
        <v>174.1</v>
      </c>
      <c r="AG328" s="411">
        <v>361.6</v>
      </c>
      <c r="AH328" s="411">
        <v>212.9</v>
      </c>
      <c r="AI328" s="412" t="s">
        <v>197</v>
      </c>
      <c r="AJ328" s="411">
        <v>288.89999999999998</v>
      </c>
      <c r="AK328" s="412" t="s">
        <v>197</v>
      </c>
      <c r="AL328" s="412" t="s">
        <v>197</v>
      </c>
      <c r="AM328" s="412" t="s">
        <v>197</v>
      </c>
      <c r="AN328" s="411">
        <v>17</v>
      </c>
      <c r="AO328" s="411">
        <v>86.2</v>
      </c>
      <c r="AP328" s="411">
        <v>85.5</v>
      </c>
      <c r="AQ328" s="411">
        <v>95.5</v>
      </c>
      <c r="AR328" s="411">
        <v>90.5</v>
      </c>
      <c r="AS328" s="412" t="s">
        <v>197</v>
      </c>
      <c r="AT328" s="411">
        <v>137.69999999999999</v>
      </c>
      <c r="AU328" s="412" t="s">
        <v>197</v>
      </c>
      <c r="AV328" s="411">
        <v>164.4</v>
      </c>
      <c r="AW328" s="412" t="s">
        <v>197</v>
      </c>
      <c r="AX328" s="411">
        <v>496.6</v>
      </c>
      <c r="AY328" s="411">
        <v>38.700000000000003</v>
      </c>
      <c r="AZ328" s="411">
        <v>206.4</v>
      </c>
      <c r="BA328" s="411">
        <v>161.80000000000001</v>
      </c>
      <c r="BB328" s="411">
        <v>163.9</v>
      </c>
      <c r="BC328" s="411">
        <v>215.4</v>
      </c>
      <c r="BD328" s="411">
        <v>141.6</v>
      </c>
      <c r="BE328" s="411">
        <v>158</v>
      </c>
      <c r="BF328" s="411">
        <v>183.4</v>
      </c>
      <c r="BG328" s="411">
        <v>155.9</v>
      </c>
      <c r="BH328" s="411">
        <v>157.9</v>
      </c>
      <c r="BI328" s="411">
        <v>113.8</v>
      </c>
      <c r="BJ328" s="411">
        <v>102.7</v>
      </c>
      <c r="BK328" s="411">
        <v>108.4</v>
      </c>
      <c r="BL328" s="411">
        <v>158.4</v>
      </c>
      <c r="BM328" s="411">
        <v>125.1</v>
      </c>
      <c r="BN328" s="411">
        <v>134.1</v>
      </c>
      <c r="BO328" s="412" t="s">
        <v>197</v>
      </c>
      <c r="BP328" s="411">
        <v>123</v>
      </c>
      <c r="BQ328" s="411">
        <v>102</v>
      </c>
      <c r="BR328" s="411">
        <v>197</v>
      </c>
      <c r="BS328" s="411">
        <v>110.6</v>
      </c>
      <c r="BT328" s="411">
        <v>150.30000000000001</v>
      </c>
      <c r="BU328" s="411">
        <v>243.1</v>
      </c>
      <c r="BV328" s="411">
        <v>185.6</v>
      </c>
      <c r="BW328" s="411">
        <v>203.4</v>
      </c>
      <c r="BX328" s="411">
        <v>56.5</v>
      </c>
      <c r="BY328" s="411">
        <v>69.400000000000006</v>
      </c>
      <c r="BZ328" s="411">
        <v>61.2</v>
      </c>
      <c r="CA328" s="411">
        <v>87</v>
      </c>
      <c r="CB328" s="411">
        <v>51.5</v>
      </c>
      <c r="CC328" s="411">
        <v>65.2</v>
      </c>
      <c r="CD328" s="411">
        <v>76.5</v>
      </c>
      <c r="CE328" s="411">
        <v>18</v>
      </c>
      <c r="CF328" s="411">
        <v>46.4</v>
      </c>
      <c r="CG328" s="411">
        <v>447.4</v>
      </c>
      <c r="CH328" s="411">
        <v>42.8</v>
      </c>
      <c r="CI328" s="411">
        <v>303.7</v>
      </c>
      <c r="CJ328" s="411">
        <v>310.8</v>
      </c>
      <c r="CK328" s="411">
        <v>152.9</v>
      </c>
      <c r="CL328" s="411">
        <v>217.6</v>
      </c>
      <c r="CM328" s="411">
        <v>627.79999999999995</v>
      </c>
      <c r="CN328" s="411">
        <v>358.5</v>
      </c>
      <c r="CO328" s="411">
        <v>474.9</v>
      </c>
      <c r="CP328" s="412" t="s">
        <v>197</v>
      </c>
      <c r="CQ328" s="412" t="s">
        <v>197</v>
      </c>
      <c r="CR328" s="412" t="s">
        <v>197</v>
      </c>
      <c r="CS328" s="412" t="s">
        <v>197</v>
      </c>
      <c r="CT328" s="411">
        <v>309.60000000000002</v>
      </c>
      <c r="CU328" s="411">
        <v>128.80000000000001</v>
      </c>
      <c r="CV328" s="411">
        <v>206.2</v>
      </c>
      <c r="CW328" s="411">
        <v>238.1</v>
      </c>
      <c r="CX328" s="411">
        <v>142.4</v>
      </c>
      <c r="CY328" s="411">
        <v>183.8</v>
      </c>
      <c r="CZ328" s="411">
        <v>135.80000000000001</v>
      </c>
      <c r="DA328" s="411">
        <v>181.4</v>
      </c>
      <c r="DB328" s="411">
        <v>165.7</v>
      </c>
      <c r="DC328" s="411">
        <v>170.5</v>
      </c>
      <c r="DD328" s="411">
        <v>65</v>
      </c>
      <c r="DE328" s="411">
        <v>37.299999999999997</v>
      </c>
      <c r="DF328" s="411">
        <v>54.5</v>
      </c>
      <c r="DG328" s="411">
        <v>72</v>
      </c>
      <c r="DH328" s="411">
        <v>43.5</v>
      </c>
      <c r="DI328" s="411">
        <v>53.2</v>
      </c>
      <c r="DJ328" s="411">
        <v>71.2</v>
      </c>
      <c r="DK328" s="411">
        <v>32.200000000000003</v>
      </c>
      <c r="DL328" s="411">
        <v>50.1</v>
      </c>
      <c r="DM328" s="411">
        <v>347.7</v>
      </c>
      <c r="DN328" s="411">
        <v>172.1</v>
      </c>
      <c r="DO328" s="411">
        <v>237.3</v>
      </c>
      <c r="DP328" s="412" t="s">
        <v>197</v>
      </c>
      <c r="DQ328" s="412" t="s">
        <v>197</v>
      </c>
      <c r="DR328" s="412" t="s">
        <v>197</v>
      </c>
      <c r="DS328" s="411">
        <v>671.7</v>
      </c>
      <c r="DT328" s="411">
        <v>409.8</v>
      </c>
      <c r="DU328" s="411">
        <v>508.1</v>
      </c>
      <c r="DV328" s="411">
        <v>509.2</v>
      </c>
      <c r="DW328" s="411">
        <v>412.7</v>
      </c>
      <c r="DX328" s="411">
        <v>445.8</v>
      </c>
      <c r="DY328" s="411">
        <v>21.2</v>
      </c>
      <c r="DZ328" s="411">
        <v>148.80000000000001</v>
      </c>
      <c r="EA328" s="411">
        <v>77.3</v>
      </c>
      <c r="EB328" s="411">
        <v>135.5</v>
      </c>
      <c r="EC328" s="411">
        <v>35.6</v>
      </c>
      <c r="ED328" s="411">
        <v>62.7</v>
      </c>
      <c r="EE328" s="412" t="s">
        <v>197</v>
      </c>
      <c r="EF328" s="411">
        <v>298.3</v>
      </c>
      <c r="EG328" s="411">
        <v>313.8</v>
      </c>
      <c r="EH328" s="411">
        <v>307.3</v>
      </c>
      <c r="EI328" s="411">
        <v>232.7</v>
      </c>
      <c r="EJ328" s="411">
        <v>142.19999999999999</v>
      </c>
      <c r="EK328" s="411">
        <v>174.5</v>
      </c>
      <c r="EL328" s="412" t="s">
        <v>197</v>
      </c>
      <c r="EM328" s="411">
        <v>111.9</v>
      </c>
      <c r="EN328" s="411">
        <v>32.700000000000003</v>
      </c>
      <c r="EO328" s="411">
        <v>72.8</v>
      </c>
      <c r="EP328" s="411">
        <v>53.5</v>
      </c>
      <c r="EQ328" s="411">
        <v>56.1</v>
      </c>
      <c r="ER328" s="411">
        <v>54.6</v>
      </c>
      <c r="ES328" s="412" t="s">
        <v>197</v>
      </c>
      <c r="ET328" s="411">
        <v>215.8</v>
      </c>
      <c r="EU328" s="411">
        <v>364.9</v>
      </c>
      <c r="EV328" s="411">
        <v>157.69999999999999</v>
      </c>
      <c r="EW328" s="411">
        <v>98.3</v>
      </c>
      <c r="EX328" s="411">
        <v>116.9</v>
      </c>
      <c r="EY328" s="411">
        <v>204.3</v>
      </c>
      <c r="EZ328" s="411">
        <v>186.8</v>
      </c>
      <c r="FA328" s="411">
        <v>182.3</v>
      </c>
      <c r="FB328" s="411">
        <v>184.1</v>
      </c>
      <c r="FC328" s="412" t="s">
        <v>197</v>
      </c>
      <c r="FD328" s="411">
        <v>153.69999999999999</v>
      </c>
      <c r="FE328" s="411">
        <v>132.80000000000001</v>
      </c>
      <c r="FF328" s="411">
        <v>141.69999999999999</v>
      </c>
      <c r="FG328" s="411">
        <v>16.3</v>
      </c>
      <c r="FH328" s="411">
        <v>110</v>
      </c>
      <c r="FI328" s="411">
        <v>43.8</v>
      </c>
      <c r="FJ328" s="411">
        <v>30.1</v>
      </c>
      <c r="FK328" s="411">
        <v>118</v>
      </c>
      <c r="FL328" s="411">
        <v>78.900000000000006</v>
      </c>
      <c r="FM328" s="411">
        <v>158.4</v>
      </c>
      <c r="FN328" s="411">
        <v>137.4</v>
      </c>
      <c r="FO328" s="411">
        <v>149.5</v>
      </c>
      <c r="FP328" s="411">
        <v>228.8</v>
      </c>
      <c r="FQ328" s="411">
        <v>198.2</v>
      </c>
      <c r="FR328" s="411">
        <v>208.8</v>
      </c>
      <c r="FS328" s="411">
        <v>140.5</v>
      </c>
      <c r="FT328" s="411">
        <v>214.2</v>
      </c>
      <c r="FU328" s="411">
        <v>168.3</v>
      </c>
      <c r="FV328" s="411">
        <v>201.2</v>
      </c>
      <c r="FW328" s="411">
        <v>238.5</v>
      </c>
      <c r="FX328" s="411">
        <v>169.6</v>
      </c>
      <c r="FY328" s="411">
        <v>119.2</v>
      </c>
      <c r="FZ328" s="411">
        <v>119.6</v>
      </c>
      <c r="GA328" s="411">
        <v>141.4</v>
      </c>
      <c r="GB328" s="411">
        <v>127</v>
      </c>
      <c r="GC328" s="411">
        <v>129.69999999999999</v>
      </c>
      <c r="GD328" s="411">
        <v>57.4</v>
      </c>
      <c r="GE328" s="411">
        <v>161.9</v>
      </c>
      <c r="GF328" s="411">
        <v>93.2</v>
      </c>
      <c r="GG328" s="411">
        <v>274.10000000000002</v>
      </c>
      <c r="GH328" s="411">
        <v>195.3</v>
      </c>
      <c r="GI328" s="411">
        <v>195.8</v>
      </c>
      <c r="GJ328" s="411">
        <v>2</v>
      </c>
      <c r="GK328" s="411">
        <v>66.7</v>
      </c>
      <c r="GL328" s="411">
        <v>42.6</v>
      </c>
      <c r="GM328" s="411">
        <v>62.9</v>
      </c>
      <c r="GN328" s="411">
        <v>113</v>
      </c>
      <c r="GO328" s="411">
        <v>95.1</v>
      </c>
      <c r="GP328" s="411">
        <v>58.6</v>
      </c>
      <c r="GQ328" s="411">
        <v>155.4</v>
      </c>
      <c r="GR328" s="411">
        <v>120.8</v>
      </c>
      <c r="GS328" s="411">
        <v>33.9</v>
      </c>
      <c r="GT328" s="411">
        <v>280.60000000000002</v>
      </c>
      <c r="GU328" s="411">
        <v>230.9</v>
      </c>
      <c r="GV328" s="411">
        <v>62.9</v>
      </c>
      <c r="GW328" s="411">
        <v>77.900000000000006</v>
      </c>
      <c r="GX328" s="411">
        <v>71.7</v>
      </c>
      <c r="GY328" s="411">
        <v>152.9</v>
      </c>
      <c r="GZ328" s="411">
        <v>103.7</v>
      </c>
      <c r="HA328" s="411">
        <v>127.8</v>
      </c>
      <c r="HB328" s="411">
        <v>158</v>
      </c>
      <c r="HC328" s="411">
        <v>82.9</v>
      </c>
      <c r="HD328" s="411">
        <v>105.9</v>
      </c>
      <c r="HE328" s="411">
        <v>236.6</v>
      </c>
      <c r="HF328" s="411">
        <v>65.8</v>
      </c>
      <c r="HG328" s="411">
        <v>75.099999999999994</v>
      </c>
      <c r="HH328" s="412" t="s">
        <v>197</v>
      </c>
      <c r="HI328" s="411">
        <v>221.6</v>
      </c>
      <c r="HJ328" s="411">
        <v>124.7</v>
      </c>
      <c r="HK328" s="411">
        <v>171.6</v>
      </c>
      <c r="HL328" s="411">
        <v>218.9</v>
      </c>
      <c r="HM328" s="411">
        <v>144.80000000000001</v>
      </c>
      <c r="HN328" s="411">
        <v>165.8</v>
      </c>
      <c r="HO328" s="411">
        <v>96.7</v>
      </c>
      <c r="HP328" s="411">
        <v>79.3</v>
      </c>
      <c r="HQ328" s="411">
        <v>88.1</v>
      </c>
      <c r="HR328" s="411">
        <v>120.5</v>
      </c>
      <c r="HS328" s="411">
        <v>60.7</v>
      </c>
      <c r="HT328" s="411">
        <v>81.400000000000006</v>
      </c>
      <c r="HU328" s="411">
        <v>159.80000000000001</v>
      </c>
      <c r="HV328" s="411">
        <v>118.3</v>
      </c>
      <c r="HW328" s="411">
        <v>120.5</v>
      </c>
      <c r="HX328" s="411">
        <v>212.1</v>
      </c>
      <c r="HY328" s="412" t="s">
        <v>197</v>
      </c>
      <c r="HZ328" s="411">
        <v>151.69999999999999</v>
      </c>
      <c r="IA328" s="411">
        <v>43.4</v>
      </c>
      <c r="IB328" s="411">
        <v>49.3</v>
      </c>
      <c r="IC328" s="411">
        <v>46.1</v>
      </c>
      <c r="ID328" s="411">
        <v>74.2</v>
      </c>
      <c r="IE328" s="412" t="s">
        <v>197</v>
      </c>
      <c r="IF328" s="412" t="s">
        <v>197</v>
      </c>
      <c r="IG328" s="412" t="s">
        <v>197</v>
      </c>
      <c r="IH328" s="411">
        <v>86.9</v>
      </c>
      <c r="II328" s="411">
        <v>98.4</v>
      </c>
      <c r="IJ328" s="411">
        <v>68.3</v>
      </c>
      <c r="IK328" s="412" t="s">
        <v>197</v>
      </c>
      <c r="IL328" s="412" t="s">
        <v>197</v>
      </c>
      <c r="IM328" s="412" t="s">
        <v>197</v>
      </c>
      <c r="IN328" s="412" t="s">
        <v>197</v>
      </c>
      <c r="IO328" s="411">
        <v>83.4</v>
      </c>
      <c r="IP328" s="412" t="s">
        <v>197</v>
      </c>
      <c r="IQ328" s="411">
        <v>89.5</v>
      </c>
      <c r="IR328" s="411">
        <v>165.5</v>
      </c>
      <c r="IS328" s="411">
        <v>105.2</v>
      </c>
      <c r="IT328" s="411">
        <v>127.5</v>
      </c>
      <c r="IU328" s="411">
        <v>61.6</v>
      </c>
      <c r="IV328" s="411">
        <v>88</v>
      </c>
      <c r="IW328" s="411">
        <v>82.5</v>
      </c>
      <c r="IX328" s="411">
        <v>46.7</v>
      </c>
      <c r="IY328" s="411">
        <v>260.5</v>
      </c>
      <c r="IZ328" s="411">
        <v>342.5</v>
      </c>
      <c r="JA328" s="411">
        <v>291.2</v>
      </c>
      <c r="JB328" s="412" t="s">
        <v>197</v>
      </c>
      <c r="JC328" s="411">
        <v>132.80000000000001</v>
      </c>
      <c r="JD328" s="411">
        <v>133.5</v>
      </c>
      <c r="JE328" s="411">
        <v>133.30000000000001</v>
      </c>
      <c r="JF328" s="48">
        <v>224.3</v>
      </c>
      <c r="JG328" s="48">
        <v>200.4</v>
      </c>
      <c r="JH328" s="48">
        <v>142.69999999999999</v>
      </c>
      <c r="JI328" s="48">
        <v>139.80000000000001</v>
      </c>
      <c r="JJ328" s="48">
        <v>162.4</v>
      </c>
      <c r="JK328" s="48">
        <v>167.3</v>
      </c>
      <c r="JL328" s="48">
        <v>119.3</v>
      </c>
      <c r="JM328" s="48">
        <v>83.5</v>
      </c>
      <c r="JN328" s="48">
        <v>84.7</v>
      </c>
      <c r="JO328" s="48" t="s">
        <v>87</v>
      </c>
    </row>
    <row r="329" spans="1:275">
      <c r="A329" s="45"/>
      <c r="B329" s="46" t="s">
        <v>2045</v>
      </c>
      <c r="C329" s="300" t="s">
        <v>1522</v>
      </c>
      <c r="D329" s="46" t="s">
        <v>144</v>
      </c>
      <c r="E329" s="300" t="s">
        <v>43</v>
      </c>
      <c r="F329" s="47" t="s">
        <v>197</v>
      </c>
      <c r="G329" s="47" t="s">
        <v>197</v>
      </c>
      <c r="H329" s="411">
        <v>85.5</v>
      </c>
      <c r="I329" s="411">
        <v>71.8</v>
      </c>
      <c r="J329" s="411">
        <v>50.9</v>
      </c>
      <c r="K329" s="412" t="s">
        <v>197</v>
      </c>
      <c r="L329" s="411">
        <v>15.4</v>
      </c>
      <c r="M329" s="411">
        <v>30.6</v>
      </c>
      <c r="N329" s="411">
        <v>19.399999999999999</v>
      </c>
      <c r="O329" s="412" t="s">
        <v>197</v>
      </c>
      <c r="P329" s="412" t="s">
        <v>197</v>
      </c>
      <c r="Q329" s="412" t="s">
        <v>197</v>
      </c>
      <c r="R329" s="411">
        <v>43.4</v>
      </c>
      <c r="S329" s="411">
        <v>42.3</v>
      </c>
      <c r="T329" s="412" t="s">
        <v>197</v>
      </c>
      <c r="U329" s="412" t="s">
        <v>197</v>
      </c>
      <c r="V329" s="412" t="s">
        <v>197</v>
      </c>
      <c r="W329" s="412" t="s">
        <v>197</v>
      </c>
      <c r="X329" s="412" t="s">
        <v>197</v>
      </c>
      <c r="Y329" s="412" t="s">
        <v>197</v>
      </c>
      <c r="Z329" s="412" t="s">
        <v>197</v>
      </c>
      <c r="AA329" s="412" t="s">
        <v>197</v>
      </c>
      <c r="AB329" s="412" t="s">
        <v>197</v>
      </c>
      <c r="AC329" s="412" t="s">
        <v>197</v>
      </c>
      <c r="AD329" s="412" t="s">
        <v>197</v>
      </c>
      <c r="AE329" s="412" t="s">
        <v>197</v>
      </c>
      <c r="AF329" s="412" t="s">
        <v>197</v>
      </c>
      <c r="AG329" s="412" t="s">
        <v>197</v>
      </c>
      <c r="AH329" s="412" t="s">
        <v>197</v>
      </c>
      <c r="AI329" s="412" t="s">
        <v>197</v>
      </c>
      <c r="AJ329" s="412" t="s">
        <v>197</v>
      </c>
      <c r="AK329" s="412" t="s">
        <v>197</v>
      </c>
      <c r="AL329" s="412" t="s">
        <v>197</v>
      </c>
      <c r="AM329" s="412" t="s">
        <v>197</v>
      </c>
      <c r="AN329" s="412" t="s">
        <v>197</v>
      </c>
      <c r="AO329" s="412" t="s">
        <v>197</v>
      </c>
      <c r="AP329" s="412" t="s">
        <v>197</v>
      </c>
      <c r="AQ329" s="412" t="s">
        <v>197</v>
      </c>
      <c r="AR329" s="412" t="s">
        <v>197</v>
      </c>
      <c r="AS329" s="412" t="s">
        <v>197</v>
      </c>
      <c r="AT329" s="411">
        <v>31</v>
      </c>
      <c r="AU329" s="412" t="s">
        <v>197</v>
      </c>
      <c r="AV329" s="412" t="s">
        <v>197</v>
      </c>
      <c r="AW329" s="412" t="s">
        <v>197</v>
      </c>
      <c r="AX329" s="412" t="s">
        <v>197</v>
      </c>
      <c r="AY329" s="412" t="s">
        <v>197</v>
      </c>
      <c r="AZ329" s="411">
        <v>106.1</v>
      </c>
      <c r="BA329" s="411">
        <v>100.5</v>
      </c>
      <c r="BB329" s="411">
        <v>100.8</v>
      </c>
      <c r="BC329" s="411">
        <v>90.3</v>
      </c>
      <c r="BD329" s="411">
        <v>111.6</v>
      </c>
      <c r="BE329" s="411">
        <v>106.5</v>
      </c>
      <c r="BF329" s="411">
        <v>81.2</v>
      </c>
      <c r="BG329" s="411">
        <v>51.3</v>
      </c>
      <c r="BH329" s="411">
        <v>53.6</v>
      </c>
      <c r="BI329" s="411">
        <v>6.4</v>
      </c>
      <c r="BJ329" s="411">
        <v>12.2</v>
      </c>
      <c r="BK329" s="411">
        <v>9.1999999999999993</v>
      </c>
      <c r="BL329" s="412" t="s">
        <v>197</v>
      </c>
      <c r="BM329" s="412" t="s">
        <v>197</v>
      </c>
      <c r="BN329" s="412" t="s">
        <v>197</v>
      </c>
      <c r="BO329" s="412" t="s">
        <v>197</v>
      </c>
      <c r="BP329" s="412" t="s">
        <v>197</v>
      </c>
      <c r="BQ329" s="412" t="s">
        <v>197</v>
      </c>
      <c r="BR329" s="412" t="s">
        <v>197</v>
      </c>
      <c r="BS329" s="412" t="s">
        <v>197</v>
      </c>
      <c r="BT329" s="412" t="s">
        <v>197</v>
      </c>
      <c r="BU329" s="412" t="s">
        <v>197</v>
      </c>
      <c r="BV329" s="412" t="s">
        <v>197</v>
      </c>
      <c r="BW329" s="412" t="s">
        <v>197</v>
      </c>
      <c r="BX329" s="412" t="s">
        <v>197</v>
      </c>
      <c r="BY329" s="412" t="s">
        <v>197</v>
      </c>
      <c r="BZ329" s="412" t="s">
        <v>197</v>
      </c>
      <c r="CA329" s="412" t="s">
        <v>197</v>
      </c>
      <c r="CB329" s="412" t="s">
        <v>197</v>
      </c>
      <c r="CC329" s="412" t="s">
        <v>197</v>
      </c>
      <c r="CD329" s="412" t="s">
        <v>197</v>
      </c>
      <c r="CE329" s="412" t="s">
        <v>197</v>
      </c>
      <c r="CF329" s="412" t="s">
        <v>197</v>
      </c>
      <c r="CG329" s="412" t="s">
        <v>197</v>
      </c>
      <c r="CH329" s="412" t="s">
        <v>197</v>
      </c>
      <c r="CI329" s="412" t="s">
        <v>197</v>
      </c>
      <c r="CJ329" s="412" t="s">
        <v>197</v>
      </c>
      <c r="CK329" s="412" t="s">
        <v>197</v>
      </c>
      <c r="CL329" s="412" t="s">
        <v>197</v>
      </c>
      <c r="CM329" s="412" t="s">
        <v>197</v>
      </c>
      <c r="CN329" s="412" t="s">
        <v>197</v>
      </c>
      <c r="CO329" s="412" t="s">
        <v>197</v>
      </c>
      <c r="CP329" s="412" t="s">
        <v>197</v>
      </c>
      <c r="CQ329" s="412" t="s">
        <v>197</v>
      </c>
      <c r="CR329" s="412" t="s">
        <v>197</v>
      </c>
      <c r="CS329" s="412" t="s">
        <v>197</v>
      </c>
      <c r="CT329" s="412" t="s">
        <v>197</v>
      </c>
      <c r="CU329" s="412" t="s">
        <v>197</v>
      </c>
      <c r="CV329" s="412" t="s">
        <v>197</v>
      </c>
      <c r="CW329" s="412" t="s">
        <v>197</v>
      </c>
      <c r="CX329" s="412" t="s">
        <v>197</v>
      </c>
      <c r="CY329" s="412" t="s">
        <v>197</v>
      </c>
      <c r="CZ329" s="412" t="s">
        <v>197</v>
      </c>
      <c r="DA329" s="412" t="s">
        <v>197</v>
      </c>
      <c r="DB329" s="412" t="s">
        <v>197</v>
      </c>
      <c r="DC329" s="412" t="s">
        <v>197</v>
      </c>
      <c r="DD329" s="412" t="s">
        <v>197</v>
      </c>
      <c r="DE329" s="412" t="s">
        <v>197</v>
      </c>
      <c r="DF329" s="412" t="s">
        <v>197</v>
      </c>
      <c r="DG329" s="412" t="s">
        <v>197</v>
      </c>
      <c r="DH329" s="412" t="s">
        <v>197</v>
      </c>
      <c r="DI329" s="412" t="s">
        <v>197</v>
      </c>
      <c r="DJ329" s="412" t="s">
        <v>197</v>
      </c>
      <c r="DK329" s="412" t="s">
        <v>197</v>
      </c>
      <c r="DL329" s="412" t="s">
        <v>197</v>
      </c>
      <c r="DM329" s="412" t="s">
        <v>197</v>
      </c>
      <c r="DN329" s="412" t="s">
        <v>197</v>
      </c>
      <c r="DO329" s="412" t="s">
        <v>197</v>
      </c>
      <c r="DP329" s="412" t="s">
        <v>197</v>
      </c>
      <c r="DQ329" s="412" t="s">
        <v>197</v>
      </c>
      <c r="DR329" s="412" t="s">
        <v>197</v>
      </c>
      <c r="DS329" s="412" t="s">
        <v>197</v>
      </c>
      <c r="DT329" s="412" t="s">
        <v>197</v>
      </c>
      <c r="DU329" s="412" t="s">
        <v>197</v>
      </c>
      <c r="DV329" s="412" t="s">
        <v>197</v>
      </c>
      <c r="DW329" s="412" t="s">
        <v>197</v>
      </c>
      <c r="DX329" s="412" t="s">
        <v>197</v>
      </c>
      <c r="DY329" s="412" t="s">
        <v>197</v>
      </c>
      <c r="DZ329" s="412" t="s">
        <v>197</v>
      </c>
      <c r="EA329" s="412" t="s">
        <v>197</v>
      </c>
      <c r="EB329" s="412" t="s">
        <v>197</v>
      </c>
      <c r="EC329" s="412" t="s">
        <v>197</v>
      </c>
      <c r="ED329" s="412" t="s">
        <v>197</v>
      </c>
      <c r="EE329" s="412" t="s">
        <v>197</v>
      </c>
      <c r="EF329" s="412" t="s">
        <v>197</v>
      </c>
      <c r="EG329" s="412" t="s">
        <v>197</v>
      </c>
      <c r="EH329" s="412" t="s">
        <v>197</v>
      </c>
      <c r="EI329" s="412" t="s">
        <v>197</v>
      </c>
      <c r="EJ329" s="412" t="s">
        <v>197</v>
      </c>
      <c r="EK329" s="412" t="s">
        <v>197</v>
      </c>
      <c r="EL329" s="412" t="s">
        <v>197</v>
      </c>
      <c r="EM329" s="412" t="s">
        <v>197</v>
      </c>
      <c r="EN329" s="412" t="s">
        <v>197</v>
      </c>
      <c r="EO329" s="412" t="s">
        <v>197</v>
      </c>
      <c r="EP329" s="412" t="s">
        <v>197</v>
      </c>
      <c r="EQ329" s="412" t="s">
        <v>197</v>
      </c>
      <c r="ER329" s="412" t="s">
        <v>197</v>
      </c>
      <c r="ES329" s="412" t="s">
        <v>197</v>
      </c>
      <c r="ET329" s="411">
        <v>87.3</v>
      </c>
      <c r="EU329" s="412" t="s">
        <v>197</v>
      </c>
      <c r="EV329" s="411">
        <v>59.5</v>
      </c>
      <c r="EW329" s="411">
        <v>95.1</v>
      </c>
      <c r="EX329" s="411">
        <v>83.6</v>
      </c>
      <c r="EY329" s="412" t="s">
        <v>197</v>
      </c>
      <c r="EZ329" s="411">
        <v>16.899999999999999</v>
      </c>
      <c r="FA329" s="411">
        <v>12.8</v>
      </c>
      <c r="FB329" s="411">
        <v>14.4</v>
      </c>
      <c r="FC329" s="412" t="s">
        <v>197</v>
      </c>
      <c r="FD329" s="411">
        <v>20.6</v>
      </c>
      <c r="FE329" s="411">
        <v>10.9</v>
      </c>
      <c r="FF329" s="411">
        <v>15</v>
      </c>
      <c r="FG329" s="412" t="s">
        <v>197</v>
      </c>
      <c r="FH329" s="412" t="s">
        <v>197</v>
      </c>
      <c r="FI329" s="412" t="s">
        <v>197</v>
      </c>
      <c r="FJ329" s="411">
        <v>6.8</v>
      </c>
      <c r="FK329" s="411">
        <v>10.8</v>
      </c>
      <c r="FL329" s="411">
        <v>9</v>
      </c>
      <c r="FM329" s="411">
        <v>8.6999999999999993</v>
      </c>
      <c r="FN329" s="411">
        <v>18.399999999999999</v>
      </c>
      <c r="FO329" s="411">
        <v>12.7</v>
      </c>
      <c r="FP329" s="411">
        <v>20.6</v>
      </c>
      <c r="FQ329" s="411">
        <v>10.8</v>
      </c>
      <c r="FR329" s="411">
        <v>14.2</v>
      </c>
      <c r="FS329" s="411">
        <v>9.5</v>
      </c>
      <c r="FT329" s="411">
        <v>25</v>
      </c>
      <c r="FU329" s="411">
        <v>15.3</v>
      </c>
      <c r="FV329" s="412" t="s">
        <v>197</v>
      </c>
      <c r="FW329" s="412" t="s">
        <v>197</v>
      </c>
      <c r="FX329" s="411">
        <v>27.2</v>
      </c>
      <c r="FY329" s="411">
        <v>56.5</v>
      </c>
      <c r="FZ329" s="411">
        <v>56.2</v>
      </c>
      <c r="GA329" s="411">
        <v>34.799999999999997</v>
      </c>
      <c r="GB329" s="411">
        <v>49.4</v>
      </c>
      <c r="GC329" s="411">
        <v>46.5</v>
      </c>
      <c r="GD329" s="412" t="s">
        <v>197</v>
      </c>
      <c r="GE329" s="412" t="s">
        <v>197</v>
      </c>
      <c r="GF329" s="412" t="s">
        <v>197</v>
      </c>
      <c r="GG329" s="411">
        <v>59.8</v>
      </c>
      <c r="GH329" s="411">
        <v>117</v>
      </c>
      <c r="GI329" s="411">
        <v>116.6</v>
      </c>
      <c r="GJ329" s="412" t="s">
        <v>197</v>
      </c>
      <c r="GK329" s="412" t="s">
        <v>197</v>
      </c>
      <c r="GL329" s="412" t="s">
        <v>197</v>
      </c>
      <c r="GM329" s="412" t="s">
        <v>197</v>
      </c>
      <c r="GN329" s="412" t="s">
        <v>197</v>
      </c>
      <c r="GO329" s="412" t="s">
        <v>197</v>
      </c>
      <c r="GP329" s="411">
        <v>13.7</v>
      </c>
      <c r="GQ329" s="411">
        <v>5.0999999999999996</v>
      </c>
      <c r="GR329" s="411">
        <v>8.1999999999999993</v>
      </c>
      <c r="GS329" s="411">
        <v>44.8</v>
      </c>
      <c r="GT329" s="411">
        <v>39.700000000000003</v>
      </c>
      <c r="GU329" s="411">
        <v>40.799999999999997</v>
      </c>
      <c r="GV329" s="412" t="s">
        <v>197</v>
      </c>
      <c r="GW329" s="412" t="s">
        <v>197</v>
      </c>
      <c r="GX329" s="412" t="s">
        <v>197</v>
      </c>
      <c r="GY329" s="411">
        <v>15.1</v>
      </c>
      <c r="GZ329" s="411">
        <v>11.9</v>
      </c>
      <c r="HA329" s="411">
        <v>13.5</v>
      </c>
      <c r="HB329" s="411">
        <v>13.3</v>
      </c>
      <c r="HC329" s="411">
        <v>17.7</v>
      </c>
      <c r="HD329" s="411">
        <v>16.399999999999999</v>
      </c>
      <c r="HE329" s="412" t="s">
        <v>197</v>
      </c>
      <c r="HF329" s="412" t="s">
        <v>197</v>
      </c>
      <c r="HG329" s="412" t="s">
        <v>197</v>
      </c>
      <c r="HH329" s="412" t="s">
        <v>197</v>
      </c>
      <c r="HI329" s="412" t="s">
        <v>197</v>
      </c>
      <c r="HJ329" s="412" t="s">
        <v>197</v>
      </c>
      <c r="HK329" s="412" t="s">
        <v>197</v>
      </c>
      <c r="HL329" s="412" t="s">
        <v>197</v>
      </c>
      <c r="HM329" s="412" t="s">
        <v>197</v>
      </c>
      <c r="HN329" s="412" t="s">
        <v>197</v>
      </c>
      <c r="HO329" s="412" t="s">
        <v>197</v>
      </c>
      <c r="HP329" s="412" t="s">
        <v>197</v>
      </c>
      <c r="HQ329" s="412" t="s">
        <v>197</v>
      </c>
      <c r="HR329" s="412" t="s">
        <v>197</v>
      </c>
      <c r="HS329" s="412" t="s">
        <v>197</v>
      </c>
      <c r="HT329" s="412" t="s">
        <v>197</v>
      </c>
      <c r="HU329" s="411">
        <v>240.3</v>
      </c>
      <c r="HV329" s="411">
        <v>98.7</v>
      </c>
      <c r="HW329" s="411">
        <v>107.7</v>
      </c>
      <c r="HX329" s="412" t="s">
        <v>197</v>
      </c>
      <c r="HY329" s="412" t="s">
        <v>197</v>
      </c>
      <c r="HZ329" s="412" t="s">
        <v>197</v>
      </c>
      <c r="IA329" s="412" t="s">
        <v>197</v>
      </c>
      <c r="IB329" s="412" t="s">
        <v>197</v>
      </c>
      <c r="IC329" s="412" t="s">
        <v>197</v>
      </c>
      <c r="ID329" s="411">
        <v>66.2</v>
      </c>
      <c r="IE329" s="412" t="s">
        <v>197</v>
      </c>
      <c r="IF329" s="412" t="s">
        <v>197</v>
      </c>
      <c r="IG329" s="412" t="s">
        <v>197</v>
      </c>
      <c r="IH329" s="411">
        <v>22</v>
      </c>
      <c r="II329" s="412" t="s">
        <v>197</v>
      </c>
      <c r="IJ329" s="412" t="s">
        <v>197</v>
      </c>
      <c r="IK329" s="412" t="s">
        <v>197</v>
      </c>
      <c r="IL329" s="412" t="s">
        <v>197</v>
      </c>
      <c r="IM329" s="412" t="s">
        <v>197</v>
      </c>
      <c r="IN329" s="412" t="s">
        <v>197</v>
      </c>
      <c r="IO329" s="412" t="s">
        <v>197</v>
      </c>
      <c r="IP329" s="412" t="s">
        <v>197</v>
      </c>
      <c r="IQ329" s="412" t="s">
        <v>197</v>
      </c>
      <c r="IR329" s="411">
        <v>117.5</v>
      </c>
      <c r="IS329" s="411">
        <v>45.4</v>
      </c>
      <c r="IT329" s="411">
        <v>72.5</v>
      </c>
      <c r="IU329" s="412" t="s">
        <v>197</v>
      </c>
      <c r="IV329" s="412" t="s">
        <v>197</v>
      </c>
      <c r="IW329" s="412" t="s">
        <v>197</v>
      </c>
      <c r="IX329" s="412" t="s">
        <v>197</v>
      </c>
      <c r="IY329" s="412" t="s">
        <v>197</v>
      </c>
      <c r="IZ329" s="412" t="s">
        <v>197</v>
      </c>
      <c r="JA329" s="412" t="s">
        <v>197</v>
      </c>
      <c r="JB329" s="412" t="s">
        <v>197</v>
      </c>
      <c r="JC329" s="412" t="s">
        <v>197</v>
      </c>
      <c r="JD329" s="412" t="s">
        <v>197</v>
      </c>
      <c r="JE329" s="412" t="s">
        <v>197</v>
      </c>
      <c r="JF329" s="49" t="s">
        <v>87</v>
      </c>
      <c r="JG329" s="49" t="s">
        <v>87</v>
      </c>
      <c r="JH329" s="49" t="s">
        <v>87</v>
      </c>
      <c r="JI329" s="49">
        <v>23.4</v>
      </c>
      <c r="JJ329" s="49">
        <v>49.6</v>
      </c>
      <c r="JK329" s="49">
        <v>52.1</v>
      </c>
      <c r="JL329" s="49">
        <v>52.2</v>
      </c>
      <c r="JM329" s="49">
        <v>15.7</v>
      </c>
      <c r="JN329" s="49">
        <v>25</v>
      </c>
      <c r="JO329" s="49" t="s">
        <v>87</v>
      </c>
    </row>
    <row r="330" spans="1:275">
      <c r="A330" s="45"/>
      <c r="B330" s="46" t="s">
        <v>2046</v>
      </c>
      <c r="C330" s="300" t="s">
        <v>1523</v>
      </c>
      <c r="D330" s="46" t="s">
        <v>144</v>
      </c>
      <c r="E330" s="300" t="s">
        <v>43</v>
      </c>
      <c r="F330" s="47" t="s">
        <v>197</v>
      </c>
      <c r="G330" s="47" t="s">
        <v>197</v>
      </c>
      <c r="H330" s="411">
        <v>104.6</v>
      </c>
      <c r="I330" s="411">
        <v>108.2</v>
      </c>
      <c r="J330" s="411">
        <v>83.9</v>
      </c>
      <c r="K330" s="412" t="s">
        <v>197</v>
      </c>
      <c r="L330" s="412" t="s">
        <v>197</v>
      </c>
      <c r="M330" s="412" t="s">
        <v>197</v>
      </c>
      <c r="N330" s="411">
        <v>49.9</v>
      </c>
      <c r="O330" s="412" t="s">
        <v>197</v>
      </c>
      <c r="P330" s="412" t="s">
        <v>197</v>
      </c>
      <c r="Q330" s="412" t="s">
        <v>197</v>
      </c>
      <c r="R330" s="412" t="s">
        <v>197</v>
      </c>
      <c r="S330" s="411">
        <v>58.6</v>
      </c>
      <c r="T330" s="412" t="s">
        <v>197</v>
      </c>
      <c r="U330" s="412" t="s">
        <v>197</v>
      </c>
      <c r="V330" s="412" t="s">
        <v>197</v>
      </c>
      <c r="W330" s="412" t="s">
        <v>197</v>
      </c>
      <c r="X330" s="412" t="s">
        <v>197</v>
      </c>
      <c r="Y330" s="412" t="s">
        <v>197</v>
      </c>
      <c r="Z330" s="412" t="s">
        <v>197</v>
      </c>
      <c r="AA330" s="412" t="s">
        <v>197</v>
      </c>
      <c r="AB330" s="412" t="s">
        <v>197</v>
      </c>
      <c r="AC330" s="412" t="s">
        <v>197</v>
      </c>
      <c r="AD330" s="412" t="s">
        <v>197</v>
      </c>
      <c r="AE330" s="412" t="s">
        <v>197</v>
      </c>
      <c r="AF330" s="412" t="s">
        <v>197</v>
      </c>
      <c r="AG330" s="412" t="s">
        <v>197</v>
      </c>
      <c r="AH330" s="412" t="s">
        <v>197</v>
      </c>
      <c r="AI330" s="412" t="s">
        <v>197</v>
      </c>
      <c r="AJ330" s="412" t="s">
        <v>197</v>
      </c>
      <c r="AK330" s="412" t="s">
        <v>197</v>
      </c>
      <c r="AL330" s="412" t="s">
        <v>197</v>
      </c>
      <c r="AM330" s="412" t="s">
        <v>197</v>
      </c>
      <c r="AN330" s="412" t="s">
        <v>197</v>
      </c>
      <c r="AO330" s="412" t="s">
        <v>197</v>
      </c>
      <c r="AP330" s="412" t="s">
        <v>197</v>
      </c>
      <c r="AQ330" s="412" t="s">
        <v>197</v>
      </c>
      <c r="AR330" s="412" t="s">
        <v>197</v>
      </c>
      <c r="AS330" s="412" t="s">
        <v>197</v>
      </c>
      <c r="AT330" s="412" t="s">
        <v>197</v>
      </c>
      <c r="AU330" s="412" t="s">
        <v>197</v>
      </c>
      <c r="AV330" s="412" t="s">
        <v>197</v>
      </c>
      <c r="AW330" s="412" t="s">
        <v>197</v>
      </c>
      <c r="AX330" s="412" t="s">
        <v>197</v>
      </c>
      <c r="AY330" s="412" t="s">
        <v>197</v>
      </c>
      <c r="AZ330" s="411">
        <v>83.3</v>
      </c>
      <c r="BA330" s="411">
        <v>97.6</v>
      </c>
      <c r="BB330" s="411">
        <v>97</v>
      </c>
      <c r="BC330" s="411">
        <v>96.8</v>
      </c>
      <c r="BD330" s="411">
        <v>102.5</v>
      </c>
      <c r="BE330" s="411">
        <v>101.1</v>
      </c>
      <c r="BF330" s="411">
        <v>141.1</v>
      </c>
      <c r="BG330" s="411">
        <v>77.900000000000006</v>
      </c>
      <c r="BH330" s="411">
        <v>82.7</v>
      </c>
      <c r="BI330" s="412" t="s">
        <v>197</v>
      </c>
      <c r="BJ330" s="412" t="s">
        <v>197</v>
      </c>
      <c r="BK330" s="412" t="s">
        <v>197</v>
      </c>
      <c r="BL330" s="412" t="s">
        <v>197</v>
      </c>
      <c r="BM330" s="412" t="s">
        <v>197</v>
      </c>
      <c r="BN330" s="412" t="s">
        <v>197</v>
      </c>
      <c r="BO330" s="412" t="s">
        <v>197</v>
      </c>
      <c r="BP330" s="412" t="s">
        <v>197</v>
      </c>
      <c r="BQ330" s="412" t="s">
        <v>197</v>
      </c>
      <c r="BR330" s="412" t="s">
        <v>197</v>
      </c>
      <c r="BS330" s="412" t="s">
        <v>197</v>
      </c>
      <c r="BT330" s="412" t="s">
        <v>197</v>
      </c>
      <c r="BU330" s="412" t="s">
        <v>197</v>
      </c>
      <c r="BV330" s="412" t="s">
        <v>197</v>
      </c>
      <c r="BW330" s="412" t="s">
        <v>197</v>
      </c>
      <c r="BX330" s="412" t="s">
        <v>197</v>
      </c>
      <c r="BY330" s="412" t="s">
        <v>197</v>
      </c>
      <c r="BZ330" s="412" t="s">
        <v>197</v>
      </c>
      <c r="CA330" s="412" t="s">
        <v>197</v>
      </c>
      <c r="CB330" s="412" t="s">
        <v>197</v>
      </c>
      <c r="CC330" s="412" t="s">
        <v>197</v>
      </c>
      <c r="CD330" s="412" t="s">
        <v>197</v>
      </c>
      <c r="CE330" s="412" t="s">
        <v>197</v>
      </c>
      <c r="CF330" s="412" t="s">
        <v>197</v>
      </c>
      <c r="CG330" s="412" t="s">
        <v>197</v>
      </c>
      <c r="CH330" s="412" t="s">
        <v>197</v>
      </c>
      <c r="CI330" s="412" t="s">
        <v>197</v>
      </c>
      <c r="CJ330" s="412" t="s">
        <v>197</v>
      </c>
      <c r="CK330" s="412" t="s">
        <v>197</v>
      </c>
      <c r="CL330" s="412" t="s">
        <v>197</v>
      </c>
      <c r="CM330" s="412" t="s">
        <v>197</v>
      </c>
      <c r="CN330" s="412" t="s">
        <v>197</v>
      </c>
      <c r="CO330" s="412" t="s">
        <v>197</v>
      </c>
      <c r="CP330" s="412" t="s">
        <v>197</v>
      </c>
      <c r="CQ330" s="412" t="s">
        <v>197</v>
      </c>
      <c r="CR330" s="412" t="s">
        <v>197</v>
      </c>
      <c r="CS330" s="412" t="s">
        <v>197</v>
      </c>
      <c r="CT330" s="412" t="s">
        <v>197</v>
      </c>
      <c r="CU330" s="412" t="s">
        <v>197</v>
      </c>
      <c r="CV330" s="412" t="s">
        <v>197</v>
      </c>
      <c r="CW330" s="412" t="s">
        <v>197</v>
      </c>
      <c r="CX330" s="412" t="s">
        <v>197</v>
      </c>
      <c r="CY330" s="412" t="s">
        <v>197</v>
      </c>
      <c r="CZ330" s="412" t="s">
        <v>197</v>
      </c>
      <c r="DA330" s="412" t="s">
        <v>197</v>
      </c>
      <c r="DB330" s="412" t="s">
        <v>197</v>
      </c>
      <c r="DC330" s="412" t="s">
        <v>197</v>
      </c>
      <c r="DD330" s="412" t="s">
        <v>197</v>
      </c>
      <c r="DE330" s="412" t="s">
        <v>197</v>
      </c>
      <c r="DF330" s="412" t="s">
        <v>197</v>
      </c>
      <c r="DG330" s="412" t="s">
        <v>197</v>
      </c>
      <c r="DH330" s="412" t="s">
        <v>197</v>
      </c>
      <c r="DI330" s="412" t="s">
        <v>197</v>
      </c>
      <c r="DJ330" s="412" t="s">
        <v>197</v>
      </c>
      <c r="DK330" s="412" t="s">
        <v>197</v>
      </c>
      <c r="DL330" s="412" t="s">
        <v>197</v>
      </c>
      <c r="DM330" s="412" t="s">
        <v>197</v>
      </c>
      <c r="DN330" s="412" t="s">
        <v>197</v>
      </c>
      <c r="DO330" s="412" t="s">
        <v>197</v>
      </c>
      <c r="DP330" s="412" t="s">
        <v>197</v>
      </c>
      <c r="DQ330" s="412" t="s">
        <v>197</v>
      </c>
      <c r="DR330" s="412" t="s">
        <v>197</v>
      </c>
      <c r="DS330" s="412" t="s">
        <v>197</v>
      </c>
      <c r="DT330" s="412" t="s">
        <v>197</v>
      </c>
      <c r="DU330" s="412" t="s">
        <v>197</v>
      </c>
      <c r="DV330" s="412" t="s">
        <v>197</v>
      </c>
      <c r="DW330" s="412" t="s">
        <v>197</v>
      </c>
      <c r="DX330" s="412" t="s">
        <v>197</v>
      </c>
      <c r="DY330" s="412" t="s">
        <v>197</v>
      </c>
      <c r="DZ330" s="412" t="s">
        <v>197</v>
      </c>
      <c r="EA330" s="412" t="s">
        <v>197</v>
      </c>
      <c r="EB330" s="412" t="s">
        <v>197</v>
      </c>
      <c r="EC330" s="412" t="s">
        <v>197</v>
      </c>
      <c r="ED330" s="412" t="s">
        <v>197</v>
      </c>
      <c r="EE330" s="412" t="s">
        <v>197</v>
      </c>
      <c r="EF330" s="412" t="s">
        <v>197</v>
      </c>
      <c r="EG330" s="412" t="s">
        <v>197</v>
      </c>
      <c r="EH330" s="412" t="s">
        <v>197</v>
      </c>
      <c r="EI330" s="412" t="s">
        <v>197</v>
      </c>
      <c r="EJ330" s="412" t="s">
        <v>197</v>
      </c>
      <c r="EK330" s="412" t="s">
        <v>197</v>
      </c>
      <c r="EL330" s="412" t="s">
        <v>197</v>
      </c>
      <c r="EM330" s="412" t="s">
        <v>197</v>
      </c>
      <c r="EN330" s="412" t="s">
        <v>197</v>
      </c>
      <c r="EO330" s="412" t="s">
        <v>197</v>
      </c>
      <c r="EP330" s="412" t="s">
        <v>197</v>
      </c>
      <c r="EQ330" s="412" t="s">
        <v>197</v>
      </c>
      <c r="ER330" s="412" t="s">
        <v>197</v>
      </c>
      <c r="ES330" s="412" t="s">
        <v>197</v>
      </c>
      <c r="ET330" s="411">
        <v>90.4</v>
      </c>
      <c r="EU330" s="412" t="s">
        <v>197</v>
      </c>
      <c r="EV330" s="411">
        <v>72.900000000000006</v>
      </c>
      <c r="EW330" s="411">
        <v>88.9</v>
      </c>
      <c r="EX330" s="411">
        <v>83.7</v>
      </c>
      <c r="EY330" s="412" t="s">
        <v>197</v>
      </c>
      <c r="EZ330" s="411">
        <v>69.599999999999994</v>
      </c>
      <c r="FA330" s="411">
        <v>43.3</v>
      </c>
      <c r="FB330" s="411">
        <v>53.6</v>
      </c>
      <c r="FC330" s="412" t="s">
        <v>197</v>
      </c>
      <c r="FD330" s="411">
        <v>49.2</v>
      </c>
      <c r="FE330" s="411">
        <v>62</v>
      </c>
      <c r="FF330" s="411">
        <v>56.6</v>
      </c>
      <c r="FG330" s="412" t="s">
        <v>197</v>
      </c>
      <c r="FH330" s="412" t="s">
        <v>197</v>
      </c>
      <c r="FI330" s="412" t="s">
        <v>197</v>
      </c>
      <c r="FJ330" s="412" t="s">
        <v>197</v>
      </c>
      <c r="FK330" s="412" t="s">
        <v>197</v>
      </c>
      <c r="FL330" s="412" t="s">
        <v>197</v>
      </c>
      <c r="FM330" s="411">
        <v>94.9</v>
      </c>
      <c r="FN330" s="411">
        <v>49.4</v>
      </c>
      <c r="FO330" s="411">
        <v>75.900000000000006</v>
      </c>
      <c r="FP330" s="412" t="s">
        <v>197</v>
      </c>
      <c r="FQ330" s="412" t="s">
        <v>197</v>
      </c>
      <c r="FR330" s="412" t="s">
        <v>197</v>
      </c>
      <c r="FS330" s="411">
        <v>22.5</v>
      </c>
      <c r="FT330" s="411">
        <v>35.200000000000003</v>
      </c>
      <c r="FU330" s="411">
        <v>27.3</v>
      </c>
      <c r="FV330" s="411">
        <v>39.200000000000003</v>
      </c>
      <c r="FW330" s="412" t="s">
        <v>197</v>
      </c>
      <c r="FX330" s="411">
        <v>57.4</v>
      </c>
      <c r="FY330" s="411">
        <v>56.7</v>
      </c>
      <c r="FZ330" s="411">
        <v>56.7</v>
      </c>
      <c r="GA330" s="411">
        <v>86</v>
      </c>
      <c r="GB330" s="411">
        <v>70</v>
      </c>
      <c r="GC330" s="411">
        <v>73.099999999999994</v>
      </c>
      <c r="GD330" s="412" t="s">
        <v>197</v>
      </c>
      <c r="GE330" s="412" t="s">
        <v>197</v>
      </c>
      <c r="GF330" s="412" t="s">
        <v>197</v>
      </c>
      <c r="GG330" s="412" t="s">
        <v>197</v>
      </c>
      <c r="GH330" s="412" t="s">
        <v>197</v>
      </c>
      <c r="GI330" s="412" t="s">
        <v>197</v>
      </c>
      <c r="GJ330" s="412" t="s">
        <v>197</v>
      </c>
      <c r="GK330" s="412" t="s">
        <v>197</v>
      </c>
      <c r="GL330" s="412" t="s">
        <v>197</v>
      </c>
      <c r="GM330" s="412" t="s">
        <v>197</v>
      </c>
      <c r="GN330" s="412" t="s">
        <v>197</v>
      </c>
      <c r="GO330" s="412" t="s">
        <v>197</v>
      </c>
      <c r="GP330" s="412" t="s">
        <v>197</v>
      </c>
      <c r="GQ330" s="412" t="s">
        <v>197</v>
      </c>
      <c r="GR330" s="412" t="s">
        <v>197</v>
      </c>
      <c r="GS330" s="412" t="s">
        <v>197</v>
      </c>
      <c r="GT330" s="412" t="s">
        <v>197</v>
      </c>
      <c r="GU330" s="412" t="s">
        <v>197</v>
      </c>
      <c r="GV330" s="412" t="s">
        <v>197</v>
      </c>
      <c r="GW330" s="412" t="s">
        <v>197</v>
      </c>
      <c r="GX330" s="412" t="s">
        <v>197</v>
      </c>
      <c r="GY330" s="412" t="s">
        <v>197</v>
      </c>
      <c r="GZ330" s="412" t="s">
        <v>197</v>
      </c>
      <c r="HA330" s="412" t="s">
        <v>197</v>
      </c>
      <c r="HB330" s="412" t="s">
        <v>197</v>
      </c>
      <c r="HC330" s="412" t="s">
        <v>197</v>
      </c>
      <c r="HD330" s="412" t="s">
        <v>197</v>
      </c>
      <c r="HE330" s="412" t="s">
        <v>197</v>
      </c>
      <c r="HF330" s="412" t="s">
        <v>197</v>
      </c>
      <c r="HG330" s="412" t="s">
        <v>197</v>
      </c>
      <c r="HH330" s="412" t="s">
        <v>197</v>
      </c>
      <c r="HI330" s="412" t="s">
        <v>197</v>
      </c>
      <c r="HJ330" s="412" t="s">
        <v>197</v>
      </c>
      <c r="HK330" s="412" t="s">
        <v>197</v>
      </c>
      <c r="HL330" s="412" t="s">
        <v>197</v>
      </c>
      <c r="HM330" s="412" t="s">
        <v>197</v>
      </c>
      <c r="HN330" s="412" t="s">
        <v>197</v>
      </c>
      <c r="HO330" s="412" t="s">
        <v>197</v>
      </c>
      <c r="HP330" s="412" t="s">
        <v>197</v>
      </c>
      <c r="HQ330" s="412" t="s">
        <v>197</v>
      </c>
      <c r="HR330" s="412" t="s">
        <v>197</v>
      </c>
      <c r="HS330" s="412" t="s">
        <v>197</v>
      </c>
      <c r="HT330" s="412" t="s">
        <v>197</v>
      </c>
      <c r="HU330" s="411">
        <v>127.7</v>
      </c>
      <c r="HV330" s="411">
        <v>88.4</v>
      </c>
      <c r="HW330" s="411">
        <v>90.8</v>
      </c>
      <c r="HX330" s="412" t="s">
        <v>197</v>
      </c>
      <c r="HY330" s="412" t="s">
        <v>197</v>
      </c>
      <c r="HZ330" s="412" t="s">
        <v>197</v>
      </c>
      <c r="IA330" s="412" t="s">
        <v>197</v>
      </c>
      <c r="IB330" s="412" t="s">
        <v>197</v>
      </c>
      <c r="IC330" s="412" t="s">
        <v>197</v>
      </c>
      <c r="ID330" s="411">
        <v>153.69999999999999</v>
      </c>
      <c r="IE330" s="412" t="s">
        <v>197</v>
      </c>
      <c r="IF330" s="412" t="s">
        <v>197</v>
      </c>
      <c r="IG330" s="412" t="s">
        <v>197</v>
      </c>
      <c r="IH330" s="411">
        <v>25.7</v>
      </c>
      <c r="II330" s="412" t="s">
        <v>197</v>
      </c>
      <c r="IJ330" s="412" t="s">
        <v>197</v>
      </c>
      <c r="IK330" s="412" t="s">
        <v>197</v>
      </c>
      <c r="IL330" s="412" t="s">
        <v>197</v>
      </c>
      <c r="IM330" s="412" t="s">
        <v>197</v>
      </c>
      <c r="IN330" s="412" t="s">
        <v>197</v>
      </c>
      <c r="IO330" s="412" t="s">
        <v>197</v>
      </c>
      <c r="IP330" s="412" t="s">
        <v>197</v>
      </c>
      <c r="IQ330" s="412" t="s">
        <v>197</v>
      </c>
      <c r="IR330" s="411">
        <v>204.8</v>
      </c>
      <c r="IS330" s="411">
        <v>47.1</v>
      </c>
      <c r="IT330" s="411">
        <v>106.3</v>
      </c>
      <c r="IU330" s="412" t="s">
        <v>197</v>
      </c>
      <c r="IV330" s="412" t="s">
        <v>197</v>
      </c>
      <c r="IW330" s="412" t="s">
        <v>197</v>
      </c>
      <c r="IX330" s="412" t="s">
        <v>197</v>
      </c>
      <c r="IY330" s="412" t="s">
        <v>197</v>
      </c>
      <c r="IZ330" s="412" t="s">
        <v>197</v>
      </c>
      <c r="JA330" s="412" t="s">
        <v>197</v>
      </c>
      <c r="JB330" s="412" t="s">
        <v>197</v>
      </c>
      <c r="JC330" s="412" t="s">
        <v>197</v>
      </c>
      <c r="JD330" s="412" t="s">
        <v>197</v>
      </c>
      <c r="JE330" s="412" t="s">
        <v>197</v>
      </c>
      <c r="JF330" s="49" t="s">
        <v>87</v>
      </c>
      <c r="JG330" s="49" t="s">
        <v>87</v>
      </c>
      <c r="JH330" s="49" t="s">
        <v>87</v>
      </c>
      <c r="JI330" s="49">
        <v>57.8</v>
      </c>
      <c r="JJ330" s="49">
        <v>72</v>
      </c>
      <c r="JK330" s="49">
        <v>89.8</v>
      </c>
      <c r="JL330" s="49">
        <v>71.900000000000006</v>
      </c>
      <c r="JM330" s="49">
        <v>37.200000000000003</v>
      </c>
      <c r="JN330" s="49">
        <v>24.4</v>
      </c>
      <c r="JO330" s="49" t="s">
        <v>87</v>
      </c>
    </row>
    <row r="331" spans="1:275">
      <c r="A331" s="45"/>
      <c r="B331" s="46" t="s">
        <v>2047</v>
      </c>
      <c r="C331" s="300" t="s">
        <v>1524</v>
      </c>
      <c r="D331" s="46" t="s">
        <v>144</v>
      </c>
      <c r="E331" s="300" t="s">
        <v>43</v>
      </c>
      <c r="F331" s="47" t="s">
        <v>197</v>
      </c>
      <c r="G331" s="47" t="s">
        <v>197</v>
      </c>
      <c r="H331" s="411">
        <v>98.9</v>
      </c>
      <c r="I331" s="411">
        <v>98</v>
      </c>
      <c r="J331" s="411">
        <v>39.5</v>
      </c>
      <c r="K331" s="412" t="s">
        <v>197</v>
      </c>
      <c r="L331" s="412" t="s">
        <v>197</v>
      </c>
      <c r="M331" s="412" t="s">
        <v>197</v>
      </c>
      <c r="N331" s="412" t="s">
        <v>197</v>
      </c>
      <c r="O331" s="412" t="s">
        <v>197</v>
      </c>
      <c r="P331" s="412" t="s">
        <v>197</v>
      </c>
      <c r="Q331" s="412" t="s">
        <v>197</v>
      </c>
      <c r="R331" s="412" t="s">
        <v>197</v>
      </c>
      <c r="S331" s="412" t="s">
        <v>197</v>
      </c>
      <c r="T331" s="412" t="s">
        <v>197</v>
      </c>
      <c r="U331" s="412" t="s">
        <v>197</v>
      </c>
      <c r="V331" s="412" t="s">
        <v>197</v>
      </c>
      <c r="W331" s="412" t="s">
        <v>197</v>
      </c>
      <c r="X331" s="412" t="s">
        <v>197</v>
      </c>
      <c r="Y331" s="412" t="s">
        <v>197</v>
      </c>
      <c r="Z331" s="412" t="s">
        <v>197</v>
      </c>
      <c r="AA331" s="412" t="s">
        <v>197</v>
      </c>
      <c r="AB331" s="412" t="s">
        <v>197</v>
      </c>
      <c r="AC331" s="412" t="s">
        <v>197</v>
      </c>
      <c r="AD331" s="412" t="s">
        <v>197</v>
      </c>
      <c r="AE331" s="412" t="s">
        <v>197</v>
      </c>
      <c r="AF331" s="412" t="s">
        <v>197</v>
      </c>
      <c r="AG331" s="412" t="s">
        <v>197</v>
      </c>
      <c r="AH331" s="412" t="s">
        <v>197</v>
      </c>
      <c r="AI331" s="412" t="s">
        <v>197</v>
      </c>
      <c r="AJ331" s="412" t="s">
        <v>197</v>
      </c>
      <c r="AK331" s="412" t="s">
        <v>197</v>
      </c>
      <c r="AL331" s="412" t="s">
        <v>197</v>
      </c>
      <c r="AM331" s="412" t="s">
        <v>197</v>
      </c>
      <c r="AN331" s="412" t="s">
        <v>197</v>
      </c>
      <c r="AO331" s="412" t="s">
        <v>197</v>
      </c>
      <c r="AP331" s="412" t="s">
        <v>197</v>
      </c>
      <c r="AQ331" s="412" t="s">
        <v>197</v>
      </c>
      <c r="AR331" s="412" t="s">
        <v>197</v>
      </c>
      <c r="AS331" s="412" t="s">
        <v>197</v>
      </c>
      <c r="AT331" s="412" t="s">
        <v>197</v>
      </c>
      <c r="AU331" s="412" t="s">
        <v>197</v>
      </c>
      <c r="AV331" s="412" t="s">
        <v>197</v>
      </c>
      <c r="AW331" s="412" t="s">
        <v>197</v>
      </c>
      <c r="AX331" s="412" t="s">
        <v>197</v>
      </c>
      <c r="AY331" s="412" t="s">
        <v>197</v>
      </c>
      <c r="AZ331" s="411">
        <v>42.3</v>
      </c>
      <c r="BA331" s="411">
        <v>83.9</v>
      </c>
      <c r="BB331" s="411">
        <v>82</v>
      </c>
      <c r="BC331" s="411">
        <v>56</v>
      </c>
      <c r="BD331" s="411">
        <v>71.3</v>
      </c>
      <c r="BE331" s="411">
        <v>67.7</v>
      </c>
      <c r="BF331" s="411">
        <v>61.2</v>
      </c>
      <c r="BG331" s="411">
        <v>59.5</v>
      </c>
      <c r="BH331" s="411">
        <v>59.6</v>
      </c>
      <c r="BI331" s="412" t="s">
        <v>197</v>
      </c>
      <c r="BJ331" s="412" t="s">
        <v>197</v>
      </c>
      <c r="BK331" s="412" t="s">
        <v>197</v>
      </c>
      <c r="BL331" s="412" t="s">
        <v>197</v>
      </c>
      <c r="BM331" s="412" t="s">
        <v>197</v>
      </c>
      <c r="BN331" s="412" t="s">
        <v>197</v>
      </c>
      <c r="BO331" s="412" t="s">
        <v>197</v>
      </c>
      <c r="BP331" s="412" t="s">
        <v>197</v>
      </c>
      <c r="BQ331" s="412" t="s">
        <v>197</v>
      </c>
      <c r="BR331" s="412" t="s">
        <v>197</v>
      </c>
      <c r="BS331" s="412" t="s">
        <v>197</v>
      </c>
      <c r="BT331" s="412" t="s">
        <v>197</v>
      </c>
      <c r="BU331" s="412" t="s">
        <v>197</v>
      </c>
      <c r="BV331" s="412" t="s">
        <v>197</v>
      </c>
      <c r="BW331" s="412" t="s">
        <v>197</v>
      </c>
      <c r="BX331" s="412" t="s">
        <v>197</v>
      </c>
      <c r="BY331" s="412" t="s">
        <v>197</v>
      </c>
      <c r="BZ331" s="412" t="s">
        <v>197</v>
      </c>
      <c r="CA331" s="412" t="s">
        <v>197</v>
      </c>
      <c r="CB331" s="412" t="s">
        <v>197</v>
      </c>
      <c r="CC331" s="412" t="s">
        <v>197</v>
      </c>
      <c r="CD331" s="412" t="s">
        <v>197</v>
      </c>
      <c r="CE331" s="412" t="s">
        <v>197</v>
      </c>
      <c r="CF331" s="412" t="s">
        <v>197</v>
      </c>
      <c r="CG331" s="412" t="s">
        <v>197</v>
      </c>
      <c r="CH331" s="412" t="s">
        <v>197</v>
      </c>
      <c r="CI331" s="412" t="s">
        <v>197</v>
      </c>
      <c r="CJ331" s="412" t="s">
        <v>197</v>
      </c>
      <c r="CK331" s="412" t="s">
        <v>197</v>
      </c>
      <c r="CL331" s="412" t="s">
        <v>197</v>
      </c>
      <c r="CM331" s="412" t="s">
        <v>197</v>
      </c>
      <c r="CN331" s="412" t="s">
        <v>197</v>
      </c>
      <c r="CO331" s="412" t="s">
        <v>197</v>
      </c>
      <c r="CP331" s="412" t="s">
        <v>197</v>
      </c>
      <c r="CQ331" s="412" t="s">
        <v>197</v>
      </c>
      <c r="CR331" s="412" t="s">
        <v>197</v>
      </c>
      <c r="CS331" s="412" t="s">
        <v>197</v>
      </c>
      <c r="CT331" s="412" t="s">
        <v>197</v>
      </c>
      <c r="CU331" s="412" t="s">
        <v>197</v>
      </c>
      <c r="CV331" s="412" t="s">
        <v>197</v>
      </c>
      <c r="CW331" s="412" t="s">
        <v>197</v>
      </c>
      <c r="CX331" s="412" t="s">
        <v>197</v>
      </c>
      <c r="CY331" s="412" t="s">
        <v>197</v>
      </c>
      <c r="CZ331" s="412" t="s">
        <v>197</v>
      </c>
      <c r="DA331" s="412" t="s">
        <v>197</v>
      </c>
      <c r="DB331" s="412" t="s">
        <v>197</v>
      </c>
      <c r="DC331" s="412" t="s">
        <v>197</v>
      </c>
      <c r="DD331" s="412" t="s">
        <v>197</v>
      </c>
      <c r="DE331" s="412" t="s">
        <v>197</v>
      </c>
      <c r="DF331" s="412" t="s">
        <v>197</v>
      </c>
      <c r="DG331" s="412" t="s">
        <v>197</v>
      </c>
      <c r="DH331" s="412" t="s">
        <v>197</v>
      </c>
      <c r="DI331" s="412" t="s">
        <v>197</v>
      </c>
      <c r="DJ331" s="412" t="s">
        <v>197</v>
      </c>
      <c r="DK331" s="412" t="s">
        <v>197</v>
      </c>
      <c r="DL331" s="412" t="s">
        <v>197</v>
      </c>
      <c r="DM331" s="412" t="s">
        <v>197</v>
      </c>
      <c r="DN331" s="412" t="s">
        <v>197</v>
      </c>
      <c r="DO331" s="412" t="s">
        <v>197</v>
      </c>
      <c r="DP331" s="412" t="s">
        <v>197</v>
      </c>
      <c r="DQ331" s="412" t="s">
        <v>197</v>
      </c>
      <c r="DR331" s="412" t="s">
        <v>197</v>
      </c>
      <c r="DS331" s="412" t="s">
        <v>197</v>
      </c>
      <c r="DT331" s="412" t="s">
        <v>197</v>
      </c>
      <c r="DU331" s="412" t="s">
        <v>197</v>
      </c>
      <c r="DV331" s="412" t="s">
        <v>197</v>
      </c>
      <c r="DW331" s="412" t="s">
        <v>197</v>
      </c>
      <c r="DX331" s="412" t="s">
        <v>197</v>
      </c>
      <c r="DY331" s="412" t="s">
        <v>197</v>
      </c>
      <c r="DZ331" s="412" t="s">
        <v>197</v>
      </c>
      <c r="EA331" s="412" t="s">
        <v>197</v>
      </c>
      <c r="EB331" s="412" t="s">
        <v>197</v>
      </c>
      <c r="EC331" s="412" t="s">
        <v>197</v>
      </c>
      <c r="ED331" s="412" t="s">
        <v>197</v>
      </c>
      <c r="EE331" s="412" t="s">
        <v>197</v>
      </c>
      <c r="EF331" s="412" t="s">
        <v>197</v>
      </c>
      <c r="EG331" s="412" t="s">
        <v>197</v>
      </c>
      <c r="EH331" s="412" t="s">
        <v>197</v>
      </c>
      <c r="EI331" s="412" t="s">
        <v>197</v>
      </c>
      <c r="EJ331" s="412" t="s">
        <v>197</v>
      </c>
      <c r="EK331" s="412" t="s">
        <v>197</v>
      </c>
      <c r="EL331" s="412" t="s">
        <v>197</v>
      </c>
      <c r="EM331" s="412" t="s">
        <v>197</v>
      </c>
      <c r="EN331" s="412" t="s">
        <v>197</v>
      </c>
      <c r="EO331" s="412" t="s">
        <v>197</v>
      </c>
      <c r="EP331" s="412" t="s">
        <v>197</v>
      </c>
      <c r="EQ331" s="412" t="s">
        <v>197</v>
      </c>
      <c r="ER331" s="412" t="s">
        <v>197</v>
      </c>
      <c r="ES331" s="412" t="s">
        <v>197</v>
      </c>
      <c r="ET331" s="412" t="s">
        <v>197</v>
      </c>
      <c r="EU331" s="412" t="s">
        <v>197</v>
      </c>
      <c r="EV331" s="411">
        <v>51.7</v>
      </c>
      <c r="EW331" s="411">
        <v>103.4</v>
      </c>
      <c r="EX331" s="411">
        <v>86.8</v>
      </c>
      <c r="EY331" s="412" t="s">
        <v>197</v>
      </c>
      <c r="EZ331" s="412" t="s">
        <v>197</v>
      </c>
      <c r="FA331" s="412" t="s">
        <v>197</v>
      </c>
      <c r="FB331" s="412" t="s">
        <v>197</v>
      </c>
      <c r="FC331" s="412" t="s">
        <v>197</v>
      </c>
      <c r="FD331" s="411">
        <v>16.8</v>
      </c>
      <c r="FE331" s="411">
        <v>23.2</v>
      </c>
      <c r="FF331" s="411">
        <v>20.5</v>
      </c>
      <c r="FG331" s="412" t="s">
        <v>197</v>
      </c>
      <c r="FH331" s="412" t="s">
        <v>197</v>
      </c>
      <c r="FI331" s="412" t="s">
        <v>197</v>
      </c>
      <c r="FJ331" s="412" t="s">
        <v>197</v>
      </c>
      <c r="FK331" s="412" t="s">
        <v>197</v>
      </c>
      <c r="FL331" s="412" t="s">
        <v>197</v>
      </c>
      <c r="FM331" s="411">
        <v>17.3</v>
      </c>
      <c r="FN331" s="411">
        <v>60.3</v>
      </c>
      <c r="FO331" s="411">
        <v>35.299999999999997</v>
      </c>
      <c r="FP331" s="412" t="s">
        <v>197</v>
      </c>
      <c r="FQ331" s="412" t="s">
        <v>197</v>
      </c>
      <c r="FR331" s="412" t="s">
        <v>197</v>
      </c>
      <c r="FS331" s="411">
        <v>23.5</v>
      </c>
      <c r="FT331" s="411">
        <v>106.1</v>
      </c>
      <c r="FU331" s="411">
        <v>54.6</v>
      </c>
      <c r="FV331" s="412" t="s">
        <v>197</v>
      </c>
      <c r="FW331" s="412" t="s">
        <v>197</v>
      </c>
      <c r="FX331" s="411">
        <v>14.7</v>
      </c>
      <c r="FY331" s="411">
        <v>57.7</v>
      </c>
      <c r="FZ331" s="411">
        <v>57.3</v>
      </c>
      <c r="GA331" s="411">
        <v>46.7</v>
      </c>
      <c r="GB331" s="411">
        <v>73.7</v>
      </c>
      <c r="GC331" s="411">
        <v>68.5</v>
      </c>
      <c r="GD331" s="412" t="s">
        <v>197</v>
      </c>
      <c r="GE331" s="412" t="s">
        <v>197</v>
      </c>
      <c r="GF331" s="412" t="s">
        <v>197</v>
      </c>
      <c r="GG331" s="412" t="s">
        <v>197</v>
      </c>
      <c r="GH331" s="412" t="s">
        <v>197</v>
      </c>
      <c r="GI331" s="412" t="s">
        <v>197</v>
      </c>
      <c r="GJ331" s="412" t="s">
        <v>197</v>
      </c>
      <c r="GK331" s="412" t="s">
        <v>197</v>
      </c>
      <c r="GL331" s="412" t="s">
        <v>197</v>
      </c>
      <c r="GM331" s="412" t="s">
        <v>197</v>
      </c>
      <c r="GN331" s="412" t="s">
        <v>197</v>
      </c>
      <c r="GO331" s="412" t="s">
        <v>197</v>
      </c>
      <c r="GP331" s="412" t="s">
        <v>197</v>
      </c>
      <c r="GQ331" s="412" t="s">
        <v>197</v>
      </c>
      <c r="GR331" s="412" t="s">
        <v>197</v>
      </c>
      <c r="GS331" s="412" t="s">
        <v>197</v>
      </c>
      <c r="GT331" s="412" t="s">
        <v>197</v>
      </c>
      <c r="GU331" s="412" t="s">
        <v>197</v>
      </c>
      <c r="GV331" s="412" t="s">
        <v>197</v>
      </c>
      <c r="GW331" s="412" t="s">
        <v>197</v>
      </c>
      <c r="GX331" s="412" t="s">
        <v>197</v>
      </c>
      <c r="GY331" s="412" t="s">
        <v>197</v>
      </c>
      <c r="GZ331" s="412" t="s">
        <v>197</v>
      </c>
      <c r="HA331" s="412" t="s">
        <v>197</v>
      </c>
      <c r="HB331" s="412" t="s">
        <v>197</v>
      </c>
      <c r="HC331" s="412" t="s">
        <v>197</v>
      </c>
      <c r="HD331" s="412" t="s">
        <v>197</v>
      </c>
      <c r="HE331" s="412" t="s">
        <v>197</v>
      </c>
      <c r="HF331" s="412" t="s">
        <v>197</v>
      </c>
      <c r="HG331" s="412" t="s">
        <v>197</v>
      </c>
      <c r="HH331" s="412" t="s">
        <v>197</v>
      </c>
      <c r="HI331" s="412" t="s">
        <v>197</v>
      </c>
      <c r="HJ331" s="412" t="s">
        <v>197</v>
      </c>
      <c r="HK331" s="412" t="s">
        <v>197</v>
      </c>
      <c r="HL331" s="412" t="s">
        <v>197</v>
      </c>
      <c r="HM331" s="412" t="s">
        <v>197</v>
      </c>
      <c r="HN331" s="412" t="s">
        <v>197</v>
      </c>
      <c r="HO331" s="412" t="s">
        <v>197</v>
      </c>
      <c r="HP331" s="412" t="s">
        <v>197</v>
      </c>
      <c r="HQ331" s="412" t="s">
        <v>197</v>
      </c>
      <c r="HR331" s="412" t="s">
        <v>197</v>
      </c>
      <c r="HS331" s="412" t="s">
        <v>197</v>
      </c>
      <c r="HT331" s="412" t="s">
        <v>197</v>
      </c>
      <c r="HU331" s="411">
        <v>187.8</v>
      </c>
      <c r="HV331" s="411">
        <v>107</v>
      </c>
      <c r="HW331" s="411">
        <v>112</v>
      </c>
      <c r="HX331" s="412" t="s">
        <v>197</v>
      </c>
      <c r="HY331" s="412" t="s">
        <v>197</v>
      </c>
      <c r="HZ331" s="412" t="s">
        <v>197</v>
      </c>
      <c r="IA331" s="412" t="s">
        <v>197</v>
      </c>
      <c r="IB331" s="412" t="s">
        <v>197</v>
      </c>
      <c r="IC331" s="412" t="s">
        <v>197</v>
      </c>
      <c r="ID331" s="412" t="s">
        <v>197</v>
      </c>
      <c r="IE331" s="412" t="s">
        <v>197</v>
      </c>
      <c r="IF331" s="412" t="s">
        <v>197</v>
      </c>
      <c r="IG331" s="412" t="s">
        <v>197</v>
      </c>
      <c r="IH331" s="411">
        <v>12.1</v>
      </c>
      <c r="II331" s="412" t="s">
        <v>197</v>
      </c>
      <c r="IJ331" s="412" t="s">
        <v>197</v>
      </c>
      <c r="IK331" s="412" t="s">
        <v>197</v>
      </c>
      <c r="IL331" s="412" t="s">
        <v>197</v>
      </c>
      <c r="IM331" s="412" t="s">
        <v>197</v>
      </c>
      <c r="IN331" s="412" t="s">
        <v>197</v>
      </c>
      <c r="IO331" s="412" t="s">
        <v>197</v>
      </c>
      <c r="IP331" s="412" t="s">
        <v>197</v>
      </c>
      <c r="IQ331" s="412" t="s">
        <v>197</v>
      </c>
      <c r="IR331" s="412" t="s">
        <v>197</v>
      </c>
      <c r="IS331" s="412" t="s">
        <v>197</v>
      </c>
      <c r="IT331" s="412" t="s">
        <v>197</v>
      </c>
      <c r="IU331" s="412" t="s">
        <v>197</v>
      </c>
      <c r="IV331" s="412" t="s">
        <v>197</v>
      </c>
      <c r="IW331" s="412" t="s">
        <v>197</v>
      </c>
      <c r="IX331" s="412" t="s">
        <v>197</v>
      </c>
      <c r="IY331" s="412" t="s">
        <v>197</v>
      </c>
      <c r="IZ331" s="412" t="s">
        <v>197</v>
      </c>
      <c r="JA331" s="412" t="s">
        <v>197</v>
      </c>
      <c r="JB331" s="412" t="s">
        <v>197</v>
      </c>
      <c r="JC331" s="412" t="s">
        <v>197</v>
      </c>
      <c r="JD331" s="412" t="s">
        <v>197</v>
      </c>
      <c r="JE331" s="412" t="s">
        <v>197</v>
      </c>
      <c r="JF331" s="49" t="s">
        <v>87</v>
      </c>
      <c r="JG331" s="49" t="s">
        <v>87</v>
      </c>
      <c r="JH331" s="49" t="s">
        <v>87</v>
      </c>
      <c r="JI331" s="49">
        <v>24.9</v>
      </c>
      <c r="JJ331" s="49">
        <v>60.5</v>
      </c>
      <c r="JK331" s="49">
        <v>56.7</v>
      </c>
      <c r="JL331" s="49">
        <v>85.6</v>
      </c>
      <c r="JM331" s="49">
        <v>33.200000000000003</v>
      </c>
      <c r="JN331" s="49">
        <v>21.6</v>
      </c>
      <c r="JO331" s="49" t="s">
        <v>87</v>
      </c>
    </row>
    <row r="332" spans="1:275">
      <c r="A332" s="45"/>
      <c r="B332" s="46" t="s">
        <v>2048</v>
      </c>
      <c r="C332" s="300" t="s">
        <v>1525</v>
      </c>
      <c r="D332" s="46" t="s">
        <v>144</v>
      </c>
      <c r="E332" s="300" t="s">
        <v>43</v>
      </c>
      <c r="F332" s="47" t="s">
        <v>197</v>
      </c>
      <c r="G332" s="47" t="s">
        <v>197</v>
      </c>
      <c r="H332" s="411">
        <v>94.4</v>
      </c>
      <c r="I332" s="411">
        <v>84.6</v>
      </c>
      <c r="J332" s="411">
        <v>54.6</v>
      </c>
      <c r="K332" s="412" t="s">
        <v>197</v>
      </c>
      <c r="L332" s="412" t="s">
        <v>197</v>
      </c>
      <c r="M332" s="411">
        <v>50.5</v>
      </c>
      <c r="N332" s="412" t="s">
        <v>197</v>
      </c>
      <c r="O332" s="412" t="s">
        <v>197</v>
      </c>
      <c r="P332" s="412" t="s">
        <v>197</v>
      </c>
      <c r="Q332" s="412" t="s">
        <v>197</v>
      </c>
      <c r="R332" s="411">
        <v>55.1</v>
      </c>
      <c r="S332" s="411">
        <v>65.2</v>
      </c>
      <c r="T332" s="412" t="s">
        <v>197</v>
      </c>
      <c r="U332" s="412" t="s">
        <v>197</v>
      </c>
      <c r="V332" s="412" t="s">
        <v>197</v>
      </c>
      <c r="W332" s="412" t="s">
        <v>197</v>
      </c>
      <c r="X332" s="412" t="s">
        <v>197</v>
      </c>
      <c r="Y332" s="412" t="s">
        <v>197</v>
      </c>
      <c r="Z332" s="412" t="s">
        <v>197</v>
      </c>
      <c r="AA332" s="412" t="s">
        <v>197</v>
      </c>
      <c r="AB332" s="412" t="s">
        <v>197</v>
      </c>
      <c r="AC332" s="412" t="s">
        <v>197</v>
      </c>
      <c r="AD332" s="412" t="s">
        <v>197</v>
      </c>
      <c r="AE332" s="412" t="s">
        <v>197</v>
      </c>
      <c r="AF332" s="412" t="s">
        <v>197</v>
      </c>
      <c r="AG332" s="412" t="s">
        <v>197</v>
      </c>
      <c r="AH332" s="412" t="s">
        <v>197</v>
      </c>
      <c r="AI332" s="412" t="s">
        <v>197</v>
      </c>
      <c r="AJ332" s="412" t="s">
        <v>197</v>
      </c>
      <c r="AK332" s="412" t="s">
        <v>197</v>
      </c>
      <c r="AL332" s="412" t="s">
        <v>197</v>
      </c>
      <c r="AM332" s="412" t="s">
        <v>197</v>
      </c>
      <c r="AN332" s="412" t="s">
        <v>197</v>
      </c>
      <c r="AO332" s="412" t="s">
        <v>197</v>
      </c>
      <c r="AP332" s="412" t="s">
        <v>197</v>
      </c>
      <c r="AQ332" s="412" t="s">
        <v>197</v>
      </c>
      <c r="AR332" s="412" t="s">
        <v>197</v>
      </c>
      <c r="AS332" s="412" t="s">
        <v>197</v>
      </c>
      <c r="AT332" s="411">
        <v>32.799999999999997</v>
      </c>
      <c r="AU332" s="412" t="s">
        <v>197</v>
      </c>
      <c r="AV332" s="412" t="s">
        <v>197</v>
      </c>
      <c r="AW332" s="412" t="s">
        <v>197</v>
      </c>
      <c r="AX332" s="411">
        <v>246.6</v>
      </c>
      <c r="AY332" s="412" t="s">
        <v>197</v>
      </c>
      <c r="AZ332" s="411">
        <v>117.4</v>
      </c>
      <c r="BA332" s="411">
        <v>94.7</v>
      </c>
      <c r="BB332" s="411">
        <v>95.7</v>
      </c>
      <c r="BC332" s="411">
        <v>98.2</v>
      </c>
      <c r="BD332" s="411">
        <v>72.400000000000006</v>
      </c>
      <c r="BE332" s="411">
        <v>78.400000000000006</v>
      </c>
      <c r="BF332" s="411">
        <v>83.6</v>
      </c>
      <c r="BG332" s="411">
        <v>52.6</v>
      </c>
      <c r="BH332" s="411">
        <v>54.9</v>
      </c>
      <c r="BI332" s="412" t="s">
        <v>197</v>
      </c>
      <c r="BJ332" s="412" t="s">
        <v>197</v>
      </c>
      <c r="BK332" s="412" t="s">
        <v>197</v>
      </c>
      <c r="BL332" s="412" t="s">
        <v>197</v>
      </c>
      <c r="BM332" s="412" t="s">
        <v>197</v>
      </c>
      <c r="BN332" s="412" t="s">
        <v>197</v>
      </c>
      <c r="BO332" s="412" t="s">
        <v>197</v>
      </c>
      <c r="BP332" s="412" t="s">
        <v>197</v>
      </c>
      <c r="BQ332" s="412" t="s">
        <v>197</v>
      </c>
      <c r="BR332" s="412" t="s">
        <v>197</v>
      </c>
      <c r="BS332" s="412" t="s">
        <v>197</v>
      </c>
      <c r="BT332" s="412" t="s">
        <v>197</v>
      </c>
      <c r="BU332" s="412" t="s">
        <v>197</v>
      </c>
      <c r="BV332" s="412" t="s">
        <v>197</v>
      </c>
      <c r="BW332" s="412" t="s">
        <v>197</v>
      </c>
      <c r="BX332" s="412" t="s">
        <v>197</v>
      </c>
      <c r="BY332" s="412" t="s">
        <v>197</v>
      </c>
      <c r="BZ332" s="412" t="s">
        <v>197</v>
      </c>
      <c r="CA332" s="412" t="s">
        <v>197</v>
      </c>
      <c r="CB332" s="412" t="s">
        <v>197</v>
      </c>
      <c r="CC332" s="412" t="s">
        <v>197</v>
      </c>
      <c r="CD332" s="412" t="s">
        <v>197</v>
      </c>
      <c r="CE332" s="412" t="s">
        <v>197</v>
      </c>
      <c r="CF332" s="412" t="s">
        <v>197</v>
      </c>
      <c r="CG332" s="412" t="s">
        <v>197</v>
      </c>
      <c r="CH332" s="412" t="s">
        <v>197</v>
      </c>
      <c r="CI332" s="412" t="s">
        <v>197</v>
      </c>
      <c r="CJ332" s="412" t="s">
        <v>197</v>
      </c>
      <c r="CK332" s="412" t="s">
        <v>197</v>
      </c>
      <c r="CL332" s="412" t="s">
        <v>197</v>
      </c>
      <c r="CM332" s="412" t="s">
        <v>197</v>
      </c>
      <c r="CN332" s="412" t="s">
        <v>197</v>
      </c>
      <c r="CO332" s="412" t="s">
        <v>197</v>
      </c>
      <c r="CP332" s="412" t="s">
        <v>197</v>
      </c>
      <c r="CQ332" s="412" t="s">
        <v>197</v>
      </c>
      <c r="CR332" s="412" t="s">
        <v>197</v>
      </c>
      <c r="CS332" s="412" t="s">
        <v>197</v>
      </c>
      <c r="CT332" s="412" t="s">
        <v>197</v>
      </c>
      <c r="CU332" s="412" t="s">
        <v>197</v>
      </c>
      <c r="CV332" s="412" t="s">
        <v>197</v>
      </c>
      <c r="CW332" s="412" t="s">
        <v>197</v>
      </c>
      <c r="CX332" s="412" t="s">
        <v>197</v>
      </c>
      <c r="CY332" s="412" t="s">
        <v>197</v>
      </c>
      <c r="CZ332" s="412" t="s">
        <v>197</v>
      </c>
      <c r="DA332" s="412" t="s">
        <v>197</v>
      </c>
      <c r="DB332" s="412" t="s">
        <v>197</v>
      </c>
      <c r="DC332" s="412" t="s">
        <v>197</v>
      </c>
      <c r="DD332" s="412" t="s">
        <v>197</v>
      </c>
      <c r="DE332" s="412" t="s">
        <v>197</v>
      </c>
      <c r="DF332" s="412" t="s">
        <v>197</v>
      </c>
      <c r="DG332" s="412" t="s">
        <v>197</v>
      </c>
      <c r="DH332" s="412" t="s">
        <v>197</v>
      </c>
      <c r="DI332" s="412" t="s">
        <v>197</v>
      </c>
      <c r="DJ332" s="412" t="s">
        <v>197</v>
      </c>
      <c r="DK332" s="412" t="s">
        <v>197</v>
      </c>
      <c r="DL332" s="412" t="s">
        <v>197</v>
      </c>
      <c r="DM332" s="412" t="s">
        <v>197</v>
      </c>
      <c r="DN332" s="412" t="s">
        <v>197</v>
      </c>
      <c r="DO332" s="412" t="s">
        <v>197</v>
      </c>
      <c r="DP332" s="412" t="s">
        <v>197</v>
      </c>
      <c r="DQ332" s="412" t="s">
        <v>197</v>
      </c>
      <c r="DR332" s="412" t="s">
        <v>197</v>
      </c>
      <c r="DS332" s="412" t="s">
        <v>197</v>
      </c>
      <c r="DT332" s="412" t="s">
        <v>197</v>
      </c>
      <c r="DU332" s="412" t="s">
        <v>197</v>
      </c>
      <c r="DV332" s="412" t="s">
        <v>197</v>
      </c>
      <c r="DW332" s="412" t="s">
        <v>197</v>
      </c>
      <c r="DX332" s="412" t="s">
        <v>197</v>
      </c>
      <c r="DY332" s="412" t="s">
        <v>197</v>
      </c>
      <c r="DZ332" s="412" t="s">
        <v>197</v>
      </c>
      <c r="EA332" s="412" t="s">
        <v>197</v>
      </c>
      <c r="EB332" s="412" t="s">
        <v>197</v>
      </c>
      <c r="EC332" s="412" t="s">
        <v>197</v>
      </c>
      <c r="ED332" s="412" t="s">
        <v>197</v>
      </c>
      <c r="EE332" s="412" t="s">
        <v>197</v>
      </c>
      <c r="EF332" s="412" t="s">
        <v>197</v>
      </c>
      <c r="EG332" s="412" t="s">
        <v>197</v>
      </c>
      <c r="EH332" s="412" t="s">
        <v>197</v>
      </c>
      <c r="EI332" s="412" t="s">
        <v>197</v>
      </c>
      <c r="EJ332" s="412" t="s">
        <v>197</v>
      </c>
      <c r="EK332" s="412" t="s">
        <v>197</v>
      </c>
      <c r="EL332" s="412" t="s">
        <v>197</v>
      </c>
      <c r="EM332" s="412" t="s">
        <v>197</v>
      </c>
      <c r="EN332" s="412" t="s">
        <v>197</v>
      </c>
      <c r="EO332" s="412" t="s">
        <v>197</v>
      </c>
      <c r="EP332" s="412" t="s">
        <v>197</v>
      </c>
      <c r="EQ332" s="412" t="s">
        <v>197</v>
      </c>
      <c r="ER332" s="412" t="s">
        <v>197</v>
      </c>
      <c r="ES332" s="412" t="s">
        <v>197</v>
      </c>
      <c r="ET332" s="411">
        <v>58.3</v>
      </c>
      <c r="EU332" s="412" t="s">
        <v>197</v>
      </c>
      <c r="EV332" s="411">
        <v>54.6</v>
      </c>
      <c r="EW332" s="411">
        <v>69.3</v>
      </c>
      <c r="EX332" s="411">
        <v>64.7</v>
      </c>
      <c r="EY332" s="412" t="s">
        <v>197</v>
      </c>
      <c r="EZ332" s="412" t="s">
        <v>197</v>
      </c>
      <c r="FA332" s="412" t="s">
        <v>197</v>
      </c>
      <c r="FB332" s="412" t="s">
        <v>197</v>
      </c>
      <c r="FC332" s="412" t="s">
        <v>197</v>
      </c>
      <c r="FD332" s="411">
        <v>7.2</v>
      </c>
      <c r="FE332" s="411">
        <v>8.6999999999999993</v>
      </c>
      <c r="FF332" s="411">
        <v>8.1</v>
      </c>
      <c r="FG332" s="412" t="s">
        <v>197</v>
      </c>
      <c r="FH332" s="412" t="s">
        <v>197</v>
      </c>
      <c r="FI332" s="412" t="s">
        <v>197</v>
      </c>
      <c r="FJ332" s="411">
        <v>131</v>
      </c>
      <c r="FK332" s="411">
        <v>137.1</v>
      </c>
      <c r="FL332" s="411">
        <v>134.4</v>
      </c>
      <c r="FM332" s="411">
        <v>14.2</v>
      </c>
      <c r="FN332" s="411">
        <v>10.9</v>
      </c>
      <c r="FO332" s="411">
        <v>12.8</v>
      </c>
      <c r="FP332" s="412" t="s">
        <v>197</v>
      </c>
      <c r="FQ332" s="412" t="s">
        <v>197</v>
      </c>
      <c r="FR332" s="412" t="s">
        <v>197</v>
      </c>
      <c r="FS332" s="411">
        <v>19.8</v>
      </c>
      <c r="FT332" s="411">
        <v>23.9</v>
      </c>
      <c r="FU332" s="411">
        <v>21.4</v>
      </c>
      <c r="FV332" s="411">
        <v>52.1</v>
      </c>
      <c r="FW332" s="411">
        <v>131.9</v>
      </c>
      <c r="FX332" s="411">
        <v>16.3</v>
      </c>
      <c r="FY332" s="411">
        <v>85.4</v>
      </c>
      <c r="FZ332" s="411">
        <v>84.7</v>
      </c>
      <c r="GA332" s="411">
        <v>82</v>
      </c>
      <c r="GB332" s="411">
        <v>39.299999999999997</v>
      </c>
      <c r="GC332" s="411">
        <v>47.5</v>
      </c>
      <c r="GD332" s="412" t="s">
        <v>197</v>
      </c>
      <c r="GE332" s="412" t="s">
        <v>197</v>
      </c>
      <c r="GF332" s="412" t="s">
        <v>197</v>
      </c>
      <c r="GG332" s="411">
        <v>35.9</v>
      </c>
      <c r="GH332" s="411">
        <v>105.8</v>
      </c>
      <c r="GI332" s="411">
        <v>105.3</v>
      </c>
      <c r="GJ332" s="412" t="s">
        <v>197</v>
      </c>
      <c r="GK332" s="412" t="s">
        <v>197</v>
      </c>
      <c r="GL332" s="412" t="s">
        <v>197</v>
      </c>
      <c r="GM332" s="412" t="s">
        <v>197</v>
      </c>
      <c r="GN332" s="412" t="s">
        <v>197</v>
      </c>
      <c r="GO332" s="412" t="s">
        <v>197</v>
      </c>
      <c r="GP332" s="411">
        <v>115.4</v>
      </c>
      <c r="GQ332" s="411">
        <v>86.4</v>
      </c>
      <c r="GR332" s="411">
        <v>96.8</v>
      </c>
      <c r="GS332" s="412" t="s">
        <v>197</v>
      </c>
      <c r="GT332" s="412" t="s">
        <v>197</v>
      </c>
      <c r="GU332" s="412" t="s">
        <v>197</v>
      </c>
      <c r="GV332" s="412" t="s">
        <v>197</v>
      </c>
      <c r="GW332" s="412" t="s">
        <v>197</v>
      </c>
      <c r="GX332" s="412" t="s">
        <v>197</v>
      </c>
      <c r="GY332" s="412" t="s">
        <v>197</v>
      </c>
      <c r="GZ332" s="412" t="s">
        <v>197</v>
      </c>
      <c r="HA332" s="412" t="s">
        <v>197</v>
      </c>
      <c r="HB332" s="412" t="s">
        <v>197</v>
      </c>
      <c r="HC332" s="412" t="s">
        <v>197</v>
      </c>
      <c r="HD332" s="412" t="s">
        <v>197</v>
      </c>
      <c r="HE332" s="412" t="s">
        <v>197</v>
      </c>
      <c r="HF332" s="412" t="s">
        <v>197</v>
      </c>
      <c r="HG332" s="412" t="s">
        <v>197</v>
      </c>
      <c r="HH332" s="412" t="s">
        <v>197</v>
      </c>
      <c r="HI332" s="412" t="s">
        <v>197</v>
      </c>
      <c r="HJ332" s="412" t="s">
        <v>197</v>
      </c>
      <c r="HK332" s="412" t="s">
        <v>197</v>
      </c>
      <c r="HL332" s="412" t="s">
        <v>197</v>
      </c>
      <c r="HM332" s="412" t="s">
        <v>197</v>
      </c>
      <c r="HN332" s="412" t="s">
        <v>197</v>
      </c>
      <c r="HO332" s="412" t="s">
        <v>197</v>
      </c>
      <c r="HP332" s="412" t="s">
        <v>197</v>
      </c>
      <c r="HQ332" s="412" t="s">
        <v>197</v>
      </c>
      <c r="HR332" s="412" t="s">
        <v>197</v>
      </c>
      <c r="HS332" s="412" t="s">
        <v>197</v>
      </c>
      <c r="HT332" s="412" t="s">
        <v>197</v>
      </c>
      <c r="HU332" s="411">
        <v>249.8</v>
      </c>
      <c r="HV332" s="411">
        <v>87.7</v>
      </c>
      <c r="HW332" s="411">
        <v>97</v>
      </c>
      <c r="HX332" s="412" t="s">
        <v>197</v>
      </c>
      <c r="HY332" s="412" t="s">
        <v>197</v>
      </c>
      <c r="HZ332" s="412" t="s">
        <v>197</v>
      </c>
      <c r="IA332" s="412" t="s">
        <v>197</v>
      </c>
      <c r="IB332" s="412" t="s">
        <v>197</v>
      </c>
      <c r="IC332" s="412" t="s">
        <v>197</v>
      </c>
      <c r="ID332" s="411">
        <v>14.7</v>
      </c>
      <c r="IE332" s="412" t="s">
        <v>197</v>
      </c>
      <c r="IF332" s="412" t="s">
        <v>197</v>
      </c>
      <c r="IG332" s="412" t="s">
        <v>197</v>
      </c>
      <c r="IH332" s="411">
        <v>34.4</v>
      </c>
      <c r="II332" s="412" t="s">
        <v>197</v>
      </c>
      <c r="IJ332" s="412" t="s">
        <v>197</v>
      </c>
      <c r="IK332" s="412" t="s">
        <v>197</v>
      </c>
      <c r="IL332" s="412" t="s">
        <v>197</v>
      </c>
      <c r="IM332" s="412" t="s">
        <v>197</v>
      </c>
      <c r="IN332" s="412" t="s">
        <v>197</v>
      </c>
      <c r="IO332" s="412" t="s">
        <v>197</v>
      </c>
      <c r="IP332" s="412" t="s">
        <v>197</v>
      </c>
      <c r="IQ332" s="412" t="s">
        <v>197</v>
      </c>
      <c r="IR332" s="411">
        <v>69.7</v>
      </c>
      <c r="IS332" s="411">
        <v>53</v>
      </c>
      <c r="IT332" s="411">
        <v>59.2</v>
      </c>
      <c r="IU332" s="411">
        <v>253.2</v>
      </c>
      <c r="IV332" s="411">
        <v>59.1</v>
      </c>
      <c r="IW332" s="411">
        <v>99.7</v>
      </c>
      <c r="IX332" s="412" t="s">
        <v>197</v>
      </c>
      <c r="IY332" s="412" t="s">
        <v>197</v>
      </c>
      <c r="IZ332" s="412" t="s">
        <v>197</v>
      </c>
      <c r="JA332" s="412" t="s">
        <v>197</v>
      </c>
      <c r="JB332" s="412" t="s">
        <v>197</v>
      </c>
      <c r="JC332" s="411">
        <v>76.900000000000006</v>
      </c>
      <c r="JD332" s="411">
        <v>107.9</v>
      </c>
      <c r="JE332" s="411">
        <v>100.8</v>
      </c>
      <c r="JF332" s="48" t="s">
        <v>87</v>
      </c>
      <c r="JG332" s="48" t="s">
        <v>87</v>
      </c>
      <c r="JH332" s="48">
        <v>28.8</v>
      </c>
      <c r="JI332" s="48">
        <v>50.5</v>
      </c>
      <c r="JJ332" s="48">
        <v>90.2</v>
      </c>
      <c r="JK332" s="48">
        <v>60.3</v>
      </c>
      <c r="JL332" s="48">
        <v>92.9</v>
      </c>
      <c r="JM332" s="48">
        <v>35.700000000000003</v>
      </c>
      <c r="JN332" s="48">
        <v>37.4</v>
      </c>
      <c r="JO332" s="48" t="s">
        <v>87</v>
      </c>
    </row>
    <row r="333" spans="1:275">
      <c r="A333" s="45"/>
      <c r="B333" s="46" t="s">
        <v>2049</v>
      </c>
      <c r="C333" s="300" t="s">
        <v>1526</v>
      </c>
      <c r="D333" s="46" t="s">
        <v>144</v>
      </c>
      <c r="E333" s="300" t="s">
        <v>43</v>
      </c>
      <c r="F333" s="47" t="s">
        <v>197</v>
      </c>
      <c r="G333" s="47" t="s">
        <v>197</v>
      </c>
      <c r="H333" s="411">
        <v>69</v>
      </c>
      <c r="I333" s="411">
        <v>71.8</v>
      </c>
      <c r="J333" s="411">
        <v>61.9</v>
      </c>
      <c r="K333" s="412" t="s">
        <v>197</v>
      </c>
      <c r="L333" s="412" t="s">
        <v>197</v>
      </c>
      <c r="M333" s="412" t="s">
        <v>197</v>
      </c>
      <c r="N333" s="412" t="s">
        <v>197</v>
      </c>
      <c r="O333" s="412" t="s">
        <v>197</v>
      </c>
      <c r="P333" s="412" t="s">
        <v>197</v>
      </c>
      <c r="Q333" s="412" t="s">
        <v>197</v>
      </c>
      <c r="R333" s="412" t="s">
        <v>197</v>
      </c>
      <c r="S333" s="412" t="s">
        <v>197</v>
      </c>
      <c r="T333" s="412" t="s">
        <v>197</v>
      </c>
      <c r="U333" s="412" t="s">
        <v>197</v>
      </c>
      <c r="V333" s="412" t="s">
        <v>197</v>
      </c>
      <c r="W333" s="412" t="s">
        <v>197</v>
      </c>
      <c r="X333" s="412" t="s">
        <v>197</v>
      </c>
      <c r="Y333" s="412" t="s">
        <v>197</v>
      </c>
      <c r="Z333" s="412" t="s">
        <v>197</v>
      </c>
      <c r="AA333" s="412" t="s">
        <v>197</v>
      </c>
      <c r="AB333" s="412" t="s">
        <v>197</v>
      </c>
      <c r="AC333" s="412" t="s">
        <v>197</v>
      </c>
      <c r="AD333" s="412" t="s">
        <v>197</v>
      </c>
      <c r="AE333" s="412" t="s">
        <v>197</v>
      </c>
      <c r="AF333" s="412" t="s">
        <v>197</v>
      </c>
      <c r="AG333" s="412" t="s">
        <v>197</v>
      </c>
      <c r="AH333" s="412" t="s">
        <v>197</v>
      </c>
      <c r="AI333" s="412" t="s">
        <v>197</v>
      </c>
      <c r="AJ333" s="412" t="s">
        <v>197</v>
      </c>
      <c r="AK333" s="412" t="s">
        <v>197</v>
      </c>
      <c r="AL333" s="412" t="s">
        <v>197</v>
      </c>
      <c r="AM333" s="412" t="s">
        <v>197</v>
      </c>
      <c r="AN333" s="412" t="s">
        <v>197</v>
      </c>
      <c r="AO333" s="412" t="s">
        <v>197</v>
      </c>
      <c r="AP333" s="412" t="s">
        <v>197</v>
      </c>
      <c r="AQ333" s="412" t="s">
        <v>197</v>
      </c>
      <c r="AR333" s="412" t="s">
        <v>197</v>
      </c>
      <c r="AS333" s="412" t="s">
        <v>197</v>
      </c>
      <c r="AT333" s="412" t="s">
        <v>197</v>
      </c>
      <c r="AU333" s="412" t="s">
        <v>197</v>
      </c>
      <c r="AV333" s="412" t="s">
        <v>197</v>
      </c>
      <c r="AW333" s="412" t="s">
        <v>197</v>
      </c>
      <c r="AX333" s="412" t="s">
        <v>197</v>
      </c>
      <c r="AY333" s="412" t="s">
        <v>197</v>
      </c>
      <c r="AZ333" s="411">
        <v>33.1</v>
      </c>
      <c r="BA333" s="411">
        <v>34.700000000000003</v>
      </c>
      <c r="BB333" s="411">
        <v>34.6</v>
      </c>
      <c r="BC333" s="411">
        <v>32.1</v>
      </c>
      <c r="BD333" s="411">
        <v>28.6</v>
      </c>
      <c r="BE333" s="411">
        <v>29.4</v>
      </c>
      <c r="BF333" s="411">
        <v>52.8</v>
      </c>
      <c r="BG333" s="411">
        <v>18.3</v>
      </c>
      <c r="BH333" s="411">
        <v>20.9</v>
      </c>
      <c r="BI333" s="412" t="s">
        <v>197</v>
      </c>
      <c r="BJ333" s="412" t="s">
        <v>197</v>
      </c>
      <c r="BK333" s="412" t="s">
        <v>197</v>
      </c>
      <c r="BL333" s="412" t="s">
        <v>197</v>
      </c>
      <c r="BM333" s="412" t="s">
        <v>197</v>
      </c>
      <c r="BN333" s="412" t="s">
        <v>197</v>
      </c>
      <c r="BO333" s="412" t="s">
        <v>197</v>
      </c>
      <c r="BP333" s="412" t="s">
        <v>197</v>
      </c>
      <c r="BQ333" s="412" t="s">
        <v>197</v>
      </c>
      <c r="BR333" s="412" t="s">
        <v>197</v>
      </c>
      <c r="BS333" s="412" t="s">
        <v>197</v>
      </c>
      <c r="BT333" s="412" t="s">
        <v>197</v>
      </c>
      <c r="BU333" s="412" t="s">
        <v>197</v>
      </c>
      <c r="BV333" s="412" t="s">
        <v>197</v>
      </c>
      <c r="BW333" s="412" t="s">
        <v>197</v>
      </c>
      <c r="BX333" s="412" t="s">
        <v>197</v>
      </c>
      <c r="BY333" s="412" t="s">
        <v>197</v>
      </c>
      <c r="BZ333" s="412" t="s">
        <v>197</v>
      </c>
      <c r="CA333" s="412" t="s">
        <v>197</v>
      </c>
      <c r="CB333" s="412" t="s">
        <v>197</v>
      </c>
      <c r="CC333" s="412" t="s">
        <v>197</v>
      </c>
      <c r="CD333" s="412" t="s">
        <v>197</v>
      </c>
      <c r="CE333" s="412" t="s">
        <v>197</v>
      </c>
      <c r="CF333" s="412" t="s">
        <v>197</v>
      </c>
      <c r="CG333" s="412" t="s">
        <v>197</v>
      </c>
      <c r="CH333" s="412" t="s">
        <v>197</v>
      </c>
      <c r="CI333" s="412" t="s">
        <v>197</v>
      </c>
      <c r="CJ333" s="412" t="s">
        <v>197</v>
      </c>
      <c r="CK333" s="412" t="s">
        <v>197</v>
      </c>
      <c r="CL333" s="412" t="s">
        <v>197</v>
      </c>
      <c r="CM333" s="412" t="s">
        <v>197</v>
      </c>
      <c r="CN333" s="412" t="s">
        <v>197</v>
      </c>
      <c r="CO333" s="412" t="s">
        <v>197</v>
      </c>
      <c r="CP333" s="412" t="s">
        <v>197</v>
      </c>
      <c r="CQ333" s="412" t="s">
        <v>197</v>
      </c>
      <c r="CR333" s="412" t="s">
        <v>197</v>
      </c>
      <c r="CS333" s="412" t="s">
        <v>197</v>
      </c>
      <c r="CT333" s="412" t="s">
        <v>197</v>
      </c>
      <c r="CU333" s="412" t="s">
        <v>197</v>
      </c>
      <c r="CV333" s="412" t="s">
        <v>197</v>
      </c>
      <c r="CW333" s="412" t="s">
        <v>197</v>
      </c>
      <c r="CX333" s="412" t="s">
        <v>197</v>
      </c>
      <c r="CY333" s="412" t="s">
        <v>197</v>
      </c>
      <c r="CZ333" s="412" t="s">
        <v>197</v>
      </c>
      <c r="DA333" s="412" t="s">
        <v>197</v>
      </c>
      <c r="DB333" s="412" t="s">
        <v>197</v>
      </c>
      <c r="DC333" s="412" t="s">
        <v>197</v>
      </c>
      <c r="DD333" s="412" t="s">
        <v>197</v>
      </c>
      <c r="DE333" s="412" t="s">
        <v>197</v>
      </c>
      <c r="DF333" s="412" t="s">
        <v>197</v>
      </c>
      <c r="DG333" s="412" t="s">
        <v>197</v>
      </c>
      <c r="DH333" s="412" t="s">
        <v>197</v>
      </c>
      <c r="DI333" s="412" t="s">
        <v>197</v>
      </c>
      <c r="DJ333" s="412" t="s">
        <v>197</v>
      </c>
      <c r="DK333" s="412" t="s">
        <v>197</v>
      </c>
      <c r="DL333" s="412" t="s">
        <v>197</v>
      </c>
      <c r="DM333" s="412" t="s">
        <v>197</v>
      </c>
      <c r="DN333" s="412" t="s">
        <v>197</v>
      </c>
      <c r="DO333" s="412" t="s">
        <v>197</v>
      </c>
      <c r="DP333" s="412" t="s">
        <v>197</v>
      </c>
      <c r="DQ333" s="412" t="s">
        <v>197</v>
      </c>
      <c r="DR333" s="412" t="s">
        <v>197</v>
      </c>
      <c r="DS333" s="412" t="s">
        <v>197</v>
      </c>
      <c r="DT333" s="412" t="s">
        <v>197</v>
      </c>
      <c r="DU333" s="412" t="s">
        <v>197</v>
      </c>
      <c r="DV333" s="412" t="s">
        <v>197</v>
      </c>
      <c r="DW333" s="412" t="s">
        <v>197</v>
      </c>
      <c r="DX333" s="412" t="s">
        <v>197</v>
      </c>
      <c r="DY333" s="412" t="s">
        <v>197</v>
      </c>
      <c r="DZ333" s="412" t="s">
        <v>197</v>
      </c>
      <c r="EA333" s="412" t="s">
        <v>197</v>
      </c>
      <c r="EB333" s="412" t="s">
        <v>197</v>
      </c>
      <c r="EC333" s="412" t="s">
        <v>197</v>
      </c>
      <c r="ED333" s="412" t="s">
        <v>197</v>
      </c>
      <c r="EE333" s="412" t="s">
        <v>197</v>
      </c>
      <c r="EF333" s="412" t="s">
        <v>197</v>
      </c>
      <c r="EG333" s="412" t="s">
        <v>197</v>
      </c>
      <c r="EH333" s="412" t="s">
        <v>197</v>
      </c>
      <c r="EI333" s="412" t="s">
        <v>197</v>
      </c>
      <c r="EJ333" s="412" t="s">
        <v>197</v>
      </c>
      <c r="EK333" s="412" t="s">
        <v>197</v>
      </c>
      <c r="EL333" s="412" t="s">
        <v>197</v>
      </c>
      <c r="EM333" s="412" t="s">
        <v>197</v>
      </c>
      <c r="EN333" s="412" t="s">
        <v>197</v>
      </c>
      <c r="EO333" s="412" t="s">
        <v>197</v>
      </c>
      <c r="EP333" s="412" t="s">
        <v>197</v>
      </c>
      <c r="EQ333" s="412" t="s">
        <v>197</v>
      </c>
      <c r="ER333" s="412" t="s">
        <v>197</v>
      </c>
      <c r="ES333" s="412" t="s">
        <v>197</v>
      </c>
      <c r="ET333" s="412" t="s">
        <v>197</v>
      </c>
      <c r="EU333" s="412" t="s">
        <v>197</v>
      </c>
      <c r="EV333" s="411">
        <v>12.6</v>
      </c>
      <c r="EW333" s="411">
        <v>44.2</v>
      </c>
      <c r="EX333" s="411">
        <v>33.9</v>
      </c>
      <c r="EY333" s="412" t="s">
        <v>197</v>
      </c>
      <c r="EZ333" s="412" t="s">
        <v>197</v>
      </c>
      <c r="FA333" s="412" t="s">
        <v>197</v>
      </c>
      <c r="FB333" s="412" t="s">
        <v>197</v>
      </c>
      <c r="FC333" s="412" t="s">
        <v>197</v>
      </c>
      <c r="FD333" s="412" t="s">
        <v>197</v>
      </c>
      <c r="FE333" s="412" t="s">
        <v>197</v>
      </c>
      <c r="FF333" s="412" t="s">
        <v>197</v>
      </c>
      <c r="FG333" s="412" t="s">
        <v>197</v>
      </c>
      <c r="FH333" s="412" t="s">
        <v>197</v>
      </c>
      <c r="FI333" s="412" t="s">
        <v>197</v>
      </c>
      <c r="FJ333" s="412" t="s">
        <v>197</v>
      </c>
      <c r="FK333" s="412" t="s">
        <v>197</v>
      </c>
      <c r="FL333" s="412" t="s">
        <v>197</v>
      </c>
      <c r="FM333" s="411">
        <v>2.2999999999999998</v>
      </c>
      <c r="FN333" s="411">
        <v>11.7</v>
      </c>
      <c r="FO333" s="411">
        <v>6.2</v>
      </c>
      <c r="FP333" s="412" t="s">
        <v>197</v>
      </c>
      <c r="FQ333" s="412" t="s">
        <v>197</v>
      </c>
      <c r="FR333" s="412" t="s">
        <v>197</v>
      </c>
      <c r="FS333" s="412" t="s">
        <v>197</v>
      </c>
      <c r="FT333" s="412" t="s">
        <v>197</v>
      </c>
      <c r="FU333" s="412" t="s">
        <v>197</v>
      </c>
      <c r="FV333" s="412" t="s">
        <v>197</v>
      </c>
      <c r="FW333" s="412" t="s">
        <v>197</v>
      </c>
      <c r="FX333" s="411">
        <v>22.8</v>
      </c>
      <c r="FY333" s="411">
        <v>11.9</v>
      </c>
      <c r="FZ333" s="411">
        <v>12</v>
      </c>
      <c r="GA333" s="411">
        <v>14.5</v>
      </c>
      <c r="GB333" s="411">
        <v>26.1</v>
      </c>
      <c r="GC333" s="411">
        <v>23.8</v>
      </c>
      <c r="GD333" s="412" t="s">
        <v>197</v>
      </c>
      <c r="GE333" s="412" t="s">
        <v>197</v>
      </c>
      <c r="GF333" s="412" t="s">
        <v>197</v>
      </c>
      <c r="GG333" s="411">
        <v>57.4</v>
      </c>
      <c r="GH333" s="411">
        <v>8.5</v>
      </c>
      <c r="GI333" s="411">
        <v>8.8000000000000007</v>
      </c>
      <c r="GJ333" s="412" t="s">
        <v>197</v>
      </c>
      <c r="GK333" s="412" t="s">
        <v>197</v>
      </c>
      <c r="GL333" s="412" t="s">
        <v>197</v>
      </c>
      <c r="GM333" s="412" t="s">
        <v>197</v>
      </c>
      <c r="GN333" s="412" t="s">
        <v>197</v>
      </c>
      <c r="GO333" s="412" t="s">
        <v>197</v>
      </c>
      <c r="GP333" s="412" t="s">
        <v>197</v>
      </c>
      <c r="GQ333" s="412" t="s">
        <v>197</v>
      </c>
      <c r="GR333" s="412" t="s">
        <v>197</v>
      </c>
      <c r="GS333" s="412" t="s">
        <v>197</v>
      </c>
      <c r="GT333" s="412" t="s">
        <v>197</v>
      </c>
      <c r="GU333" s="412" t="s">
        <v>197</v>
      </c>
      <c r="GV333" s="412" t="s">
        <v>197</v>
      </c>
      <c r="GW333" s="412" t="s">
        <v>197</v>
      </c>
      <c r="GX333" s="412" t="s">
        <v>197</v>
      </c>
      <c r="GY333" s="412" t="s">
        <v>197</v>
      </c>
      <c r="GZ333" s="412" t="s">
        <v>197</v>
      </c>
      <c r="HA333" s="412" t="s">
        <v>197</v>
      </c>
      <c r="HB333" s="412" t="s">
        <v>197</v>
      </c>
      <c r="HC333" s="412" t="s">
        <v>197</v>
      </c>
      <c r="HD333" s="412" t="s">
        <v>197</v>
      </c>
      <c r="HE333" s="412" t="s">
        <v>197</v>
      </c>
      <c r="HF333" s="412" t="s">
        <v>197</v>
      </c>
      <c r="HG333" s="412" t="s">
        <v>197</v>
      </c>
      <c r="HH333" s="412" t="s">
        <v>197</v>
      </c>
      <c r="HI333" s="412" t="s">
        <v>197</v>
      </c>
      <c r="HJ333" s="412" t="s">
        <v>197</v>
      </c>
      <c r="HK333" s="412" t="s">
        <v>197</v>
      </c>
      <c r="HL333" s="412" t="s">
        <v>197</v>
      </c>
      <c r="HM333" s="412" t="s">
        <v>197</v>
      </c>
      <c r="HN333" s="412" t="s">
        <v>197</v>
      </c>
      <c r="HO333" s="412" t="s">
        <v>197</v>
      </c>
      <c r="HP333" s="412" t="s">
        <v>197</v>
      </c>
      <c r="HQ333" s="412" t="s">
        <v>197</v>
      </c>
      <c r="HR333" s="412" t="s">
        <v>197</v>
      </c>
      <c r="HS333" s="412" t="s">
        <v>197</v>
      </c>
      <c r="HT333" s="412" t="s">
        <v>197</v>
      </c>
      <c r="HU333" s="411">
        <v>50.4</v>
      </c>
      <c r="HV333" s="411">
        <v>42.3</v>
      </c>
      <c r="HW333" s="411">
        <v>42.8</v>
      </c>
      <c r="HX333" s="412" t="s">
        <v>197</v>
      </c>
      <c r="HY333" s="412" t="s">
        <v>197</v>
      </c>
      <c r="HZ333" s="412" t="s">
        <v>197</v>
      </c>
      <c r="IA333" s="412" t="s">
        <v>197</v>
      </c>
      <c r="IB333" s="412" t="s">
        <v>197</v>
      </c>
      <c r="IC333" s="412" t="s">
        <v>197</v>
      </c>
      <c r="ID333" s="412" t="s">
        <v>197</v>
      </c>
      <c r="IE333" s="412" t="s">
        <v>197</v>
      </c>
      <c r="IF333" s="412" t="s">
        <v>197</v>
      </c>
      <c r="IG333" s="412" t="s">
        <v>197</v>
      </c>
      <c r="IH333" s="411">
        <v>27.4</v>
      </c>
      <c r="II333" s="412" t="s">
        <v>197</v>
      </c>
      <c r="IJ333" s="412" t="s">
        <v>197</v>
      </c>
      <c r="IK333" s="412" t="s">
        <v>197</v>
      </c>
      <c r="IL333" s="412" t="s">
        <v>197</v>
      </c>
      <c r="IM333" s="412" t="s">
        <v>197</v>
      </c>
      <c r="IN333" s="412" t="s">
        <v>197</v>
      </c>
      <c r="IO333" s="412" t="s">
        <v>197</v>
      </c>
      <c r="IP333" s="412" t="s">
        <v>197</v>
      </c>
      <c r="IQ333" s="412" t="s">
        <v>197</v>
      </c>
      <c r="IR333" s="411">
        <v>85.9</v>
      </c>
      <c r="IS333" s="411">
        <v>5.9</v>
      </c>
      <c r="IT333" s="411">
        <v>36</v>
      </c>
      <c r="IU333" s="412" t="s">
        <v>197</v>
      </c>
      <c r="IV333" s="412" t="s">
        <v>197</v>
      </c>
      <c r="IW333" s="412" t="s">
        <v>197</v>
      </c>
      <c r="IX333" s="412" t="s">
        <v>197</v>
      </c>
      <c r="IY333" s="412" t="s">
        <v>197</v>
      </c>
      <c r="IZ333" s="412" t="s">
        <v>197</v>
      </c>
      <c r="JA333" s="412" t="s">
        <v>197</v>
      </c>
      <c r="JB333" s="412" t="s">
        <v>197</v>
      </c>
      <c r="JC333" s="412" t="s">
        <v>197</v>
      </c>
      <c r="JD333" s="412" t="s">
        <v>197</v>
      </c>
      <c r="JE333" s="412" t="s">
        <v>197</v>
      </c>
      <c r="JF333" s="49" t="s">
        <v>87</v>
      </c>
      <c r="JG333" s="49" t="s">
        <v>87</v>
      </c>
      <c r="JH333" s="49" t="s">
        <v>87</v>
      </c>
      <c r="JI333" s="49">
        <v>28.9</v>
      </c>
      <c r="JJ333" s="49">
        <v>52.6</v>
      </c>
      <c r="JK333" s="49">
        <v>40.700000000000003</v>
      </c>
      <c r="JL333" s="49">
        <v>45.5</v>
      </c>
      <c r="JM333" s="49">
        <v>32</v>
      </c>
      <c r="JN333" s="49">
        <v>31.7</v>
      </c>
      <c r="JO333" s="49" t="s">
        <v>87</v>
      </c>
    </row>
    <row r="334" spans="1:275">
      <c r="A334" s="45"/>
      <c r="B334" s="46" t="s">
        <v>2050</v>
      </c>
      <c r="C334" s="300" t="s">
        <v>1527</v>
      </c>
      <c r="D334" s="46" t="s">
        <v>144</v>
      </c>
      <c r="E334" s="300" t="s">
        <v>43</v>
      </c>
      <c r="F334" s="47" t="s">
        <v>197</v>
      </c>
      <c r="G334" s="47" t="s">
        <v>197</v>
      </c>
      <c r="H334" s="411">
        <v>103.4</v>
      </c>
      <c r="I334" s="411">
        <v>88.8</v>
      </c>
      <c r="J334" s="411">
        <v>67.5</v>
      </c>
      <c r="K334" s="411">
        <v>64.400000000000006</v>
      </c>
      <c r="L334" s="411">
        <v>34.700000000000003</v>
      </c>
      <c r="M334" s="411">
        <v>76.099999999999994</v>
      </c>
      <c r="N334" s="411">
        <v>82.8</v>
      </c>
      <c r="O334" s="412" t="s">
        <v>197</v>
      </c>
      <c r="P334" s="411">
        <v>88.4</v>
      </c>
      <c r="Q334" s="412" t="s">
        <v>197</v>
      </c>
      <c r="R334" s="411">
        <v>86.4</v>
      </c>
      <c r="S334" s="411">
        <v>93.9</v>
      </c>
      <c r="T334" s="412" t="s">
        <v>197</v>
      </c>
      <c r="U334" s="411">
        <v>126.9</v>
      </c>
      <c r="V334" s="412" t="s">
        <v>197</v>
      </c>
      <c r="W334" s="412" t="s">
        <v>197</v>
      </c>
      <c r="X334" s="412" t="s">
        <v>197</v>
      </c>
      <c r="Y334" s="412" t="s">
        <v>197</v>
      </c>
      <c r="Z334" s="412" t="s">
        <v>197</v>
      </c>
      <c r="AA334" s="412" t="s">
        <v>197</v>
      </c>
      <c r="AB334" s="412" t="s">
        <v>197</v>
      </c>
      <c r="AC334" s="412" t="s">
        <v>197</v>
      </c>
      <c r="AD334" s="411">
        <v>175.4</v>
      </c>
      <c r="AE334" s="412" t="s">
        <v>197</v>
      </c>
      <c r="AF334" s="411">
        <v>33.700000000000003</v>
      </c>
      <c r="AG334" s="412" t="s">
        <v>197</v>
      </c>
      <c r="AH334" s="411">
        <v>69.400000000000006</v>
      </c>
      <c r="AI334" s="412" t="s">
        <v>197</v>
      </c>
      <c r="AJ334" s="412" t="s">
        <v>197</v>
      </c>
      <c r="AK334" s="412" t="s">
        <v>197</v>
      </c>
      <c r="AL334" s="412" t="s">
        <v>197</v>
      </c>
      <c r="AM334" s="412" t="s">
        <v>197</v>
      </c>
      <c r="AN334" s="412" t="s">
        <v>197</v>
      </c>
      <c r="AO334" s="412" t="s">
        <v>197</v>
      </c>
      <c r="AP334" s="412" t="s">
        <v>197</v>
      </c>
      <c r="AQ334" s="412" t="s">
        <v>197</v>
      </c>
      <c r="AR334" s="412" t="s">
        <v>197</v>
      </c>
      <c r="AS334" s="412" t="s">
        <v>197</v>
      </c>
      <c r="AT334" s="411">
        <v>62.5</v>
      </c>
      <c r="AU334" s="412" t="s">
        <v>197</v>
      </c>
      <c r="AV334" s="411">
        <v>62.7</v>
      </c>
      <c r="AW334" s="412" t="s">
        <v>197</v>
      </c>
      <c r="AX334" s="412" t="s">
        <v>197</v>
      </c>
      <c r="AY334" s="412" t="s">
        <v>197</v>
      </c>
      <c r="AZ334" s="411">
        <v>124.9</v>
      </c>
      <c r="BA334" s="411">
        <v>115.5</v>
      </c>
      <c r="BB334" s="411">
        <v>116</v>
      </c>
      <c r="BC334" s="411">
        <v>96.7</v>
      </c>
      <c r="BD334" s="411">
        <v>80.900000000000006</v>
      </c>
      <c r="BE334" s="411">
        <v>84.6</v>
      </c>
      <c r="BF334" s="411">
        <v>92.6</v>
      </c>
      <c r="BG334" s="411">
        <v>56.9</v>
      </c>
      <c r="BH334" s="411">
        <v>59.6</v>
      </c>
      <c r="BI334" s="411">
        <v>57.7</v>
      </c>
      <c r="BJ334" s="411">
        <v>33.1</v>
      </c>
      <c r="BK334" s="411">
        <v>45.8</v>
      </c>
      <c r="BL334" s="412" t="s">
        <v>197</v>
      </c>
      <c r="BM334" s="412" t="s">
        <v>197</v>
      </c>
      <c r="BN334" s="412" t="s">
        <v>197</v>
      </c>
      <c r="BO334" s="412" t="s">
        <v>197</v>
      </c>
      <c r="BP334" s="412" t="s">
        <v>197</v>
      </c>
      <c r="BQ334" s="412" t="s">
        <v>197</v>
      </c>
      <c r="BR334" s="412" t="s">
        <v>197</v>
      </c>
      <c r="BS334" s="412" t="s">
        <v>197</v>
      </c>
      <c r="BT334" s="412" t="s">
        <v>197</v>
      </c>
      <c r="BU334" s="412" t="s">
        <v>197</v>
      </c>
      <c r="BV334" s="412" t="s">
        <v>197</v>
      </c>
      <c r="BW334" s="412" t="s">
        <v>197</v>
      </c>
      <c r="BX334" s="412" t="s">
        <v>197</v>
      </c>
      <c r="BY334" s="412" t="s">
        <v>197</v>
      </c>
      <c r="BZ334" s="412" t="s">
        <v>197</v>
      </c>
      <c r="CA334" s="412" t="s">
        <v>197</v>
      </c>
      <c r="CB334" s="412" t="s">
        <v>197</v>
      </c>
      <c r="CC334" s="412" t="s">
        <v>197</v>
      </c>
      <c r="CD334" s="412" t="s">
        <v>197</v>
      </c>
      <c r="CE334" s="412" t="s">
        <v>197</v>
      </c>
      <c r="CF334" s="412" t="s">
        <v>197</v>
      </c>
      <c r="CG334" s="412" t="s">
        <v>197</v>
      </c>
      <c r="CH334" s="412" t="s">
        <v>197</v>
      </c>
      <c r="CI334" s="412" t="s">
        <v>197</v>
      </c>
      <c r="CJ334" s="411">
        <v>83.9</v>
      </c>
      <c r="CK334" s="411">
        <v>121.9</v>
      </c>
      <c r="CL334" s="411">
        <v>105.7</v>
      </c>
      <c r="CM334" s="412" t="s">
        <v>197</v>
      </c>
      <c r="CN334" s="412" t="s">
        <v>197</v>
      </c>
      <c r="CO334" s="412" t="s">
        <v>197</v>
      </c>
      <c r="CP334" s="412" t="s">
        <v>197</v>
      </c>
      <c r="CQ334" s="412" t="s">
        <v>197</v>
      </c>
      <c r="CR334" s="412" t="s">
        <v>197</v>
      </c>
      <c r="CS334" s="412" t="s">
        <v>197</v>
      </c>
      <c r="CT334" s="412" t="s">
        <v>197</v>
      </c>
      <c r="CU334" s="412" t="s">
        <v>197</v>
      </c>
      <c r="CV334" s="412" t="s">
        <v>197</v>
      </c>
      <c r="CW334" s="412" t="s">
        <v>197</v>
      </c>
      <c r="CX334" s="412" t="s">
        <v>197</v>
      </c>
      <c r="CY334" s="412" t="s">
        <v>197</v>
      </c>
      <c r="CZ334" s="412" t="s">
        <v>197</v>
      </c>
      <c r="DA334" s="412" t="s">
        <v>197</v>
      </c>
      <c r="DB334" s="412" t="s">
        <v>197</v>
      </c>
      <c r="DC334" s="412" t="s">
        <v>197</v>
      </c>
      <c r="DD334" s="412" t="s">
        <v>197</v>
      </c>
      <c r="DE334" s="412" t="s">
        <v>197</v>
      </c>
      <c r="DF334" s="412" t="s">
        <v>197</v>
      </c>
      <c r="DG334" s="412" t="s">
        <v>197</v>
      </c>
      <c r="DH334" s="412" t="s">
        <v>197</v>
      </c>
      <c r="DI334" s="412" t="s">
        <v>197</v>
      </c>
      <c r="DJ334" s="412" t="s">
        <v>197</v>
      </c>
      <c r="DK334" s="412" t="s">
        <v>197</v>
      </c>
      <c r="DL334" s="412" t="s">
        <v>197</v>
      </c>
      <c r="DM334" s="411">
        <v>81.3</v>
      </c>
      <c r="DN334" s="411">
        <v>103.8</v>
      </c>
      <c r="DO334" s="411">
        <v>95.1</v>
      </c>
      <c r="DP334" s="412" t="s">
        <v>197</v>
      </c>
      <c r="DQ334" s="412" t="s">
        <v>197</v>
      </c>
      <c r="DR334" s="412" t="s">
        <v>197</v>
      </c>
      <c r="DS334" s="412" t="s">
        <v>197</v>
      </c>
      <c r="DT334" s="412" t="s">
        <v>197</v>
      </c>
      <c r="DU334" s="412" t="s">
        <v>197</v>
      </c>
      <c r="DV334" s="412" t="s">
        <v>197</v>
      </c>
      <c r="DW334" s="412" t="s">
        <v>197</v>
      </c>
      <c r="DX334" s="412" t="s">
        <v>197</v>
      </c>
      <c r="DY334" s="412" t="s">
        <v>197</v>
      </c>
      <c r="DZ334" s="412" t="s">
        <v>197</v>
      </c>
      <c r="EA334" s="412" t="s">
        <v>197</v>
      </c>
      <c r="EB334" s="412" t="s">
        <v>197</v>
      </c>
      <c r="EC334" s="412" t="s">
        <v>197</v>
      </c>
      <c r="ED334" s="412" t="s">
        <v>197</v>
      </c>
      <c r="EE334" s="412" t="s">
        <v>197</v>
      </c>
      <c r="EF334" s="412" t="s">
        <v>197</v>
      </c>
      <c r="EG334" s="412" t="s">
        <v>197</v>
      </c>
      <c r="EH334" s="412" t="s">
        <v>197</v>
      </c>
      <c r="EI334" s="412" t="s">
        <v>197</v>
      </c>
      <c r="EJ334" s="412" t="s">
        <v>197</v>
      </c>
      <c r="EK334" s="412" t="s">
        <v>197</v>
      </c>
      <c r="EL334" s="412" t="s">
        <v>197</v>
      </c>
      <c r="EM334" s="412" t="s">
        <v>197</v>
      </c>
      <c r="EN334" s="412" t="s">
        <v>197</v>
      </c>
      <c r="EO334" s="412" t="s">
        <v>197</v>
      </c>
      <c r="EP334" s="412" t="s">
        <v>197</v>
      </c>
      <c r="EQ334" s="412" t="s">
        <v>197</v>
      </c>
      <c r="ER334" s="412" t="s">
        <v>197</v>
      </c>
      <c r="ES334" s="412" t="s">
        <v>197</v>
      </c>
      <c r="ET334" s="411">
        <v>225</v>
      </c>
      <c r="EU334" s="412" t="s">
        <v>197</v>
      </c>
      <c r="EV334" s="411">
        <v>73</v>
      </c>
      <c r="EW334" s="411">
        <v>56.5</v>
      </c>
      <c r="EX334" s="411">
        <v>61.8</v>
      </c>
      <c r="EY334" s="412" t="s">
        <v>197</v>
      </c>
      <c r="EZ334" s="411">
        <v>54.6</v>
      </c>
      <c r="FA334" s="411">
        <v>22.5</v>
      </c>
      <c r="FB334" s="411">
        <v>35</v>
      </c>
      <c r="FC334" s="412" t="s">
        <v>197</v>
      </c>
      <c r="FD334" s="411">
        <v>44.7</v>
      </c>
      <c r="FE334" s="411">
        <v>27.1</v>
      </c>
      <c r="FF334" s="411">
        <v>34.6</v>
      </c>
      <c r="FG334" s="412" t="s">
        <v>197</v>
      </c>
      <c r="FH334" s="412" t="s">
        <v>197</v>
      </c>
      <c r="FI334" s="412" t="s">
        <v>197</v>
      </c>
      <c r="FJ334" s="412" t="s">
        <v>197</v>
      </c>
      <c r="FK334" s="412" t="s">
        <v>197</v>
      </c>
      <c r="FL334" s="412" t="s">
        <v>197</v>
      </c>
      <c r="FM334" s="411">
        <v>27.1</v>
      </c>
      <c r="FN334" s="411">
        <v>30.7</v>
      </c>
      <c r="FO334" s="411">
        <v>28.6</v>
      </c>
      <c r="FP334" s="411">
        <v>71.5</v>
      </c>
      <c r="FQ334" s="411">
        <v>21.8</v>
      </c>
      <c r="FR334" s="411">
        <v>39</v>
      </c>
      <c r="FS334" s="411">
        <v>41.2</v>
      </c>
      <c r="FT334" s="411">
        <v>62.3</v>
      </c>
      <c r="FU334" s="411">
        <v>49.2</v>
      </c>
      <c r="FV334" s="411">
        <v>10</v>
      </c>
      <c r="FW334" s="412" t="s">
        <v>197</v>
      </c>
      <c r="FX334" s="411">
        <v>43.2</v>
      </c>
      <c r="FY334" s="411">
        <v>84.9</v>
      </c>
      <c r="FZ334" s="411">
        <v>84.4</v>
      </c>
      <c r="GA334" s="411">
        <v>61.8</v>
      </c>
      <c r="GB334" s="411">
        <v>78.900000000000006</v>
      </c>
      <c r="GC334" s="411">
        <v>75.599999999999994</v>
      </c>
      <c r="GD334" s="412" t="s">
        <v>197</v>
      </c>
      <c r="GE334" s="412" t="s">
        <v>197</v>
      </c>
      <c r="GF334" s="412" t="s">
        <v>197</v>
      </c>
      <c r="GG334" s="411">
        <v>62.1</v>
      </c>
      <c r="GH334" s="411">
        <v>86.6</v>
      </c>
      <c r="GI334" s="411">
        <v>86.4</v>
      </c>
      <c r="GJ334" s="412" t="s">
        <v>197</v>
      </c>
      <c r="GK334" s="412" t="s">
        <v>197</v>
      </c>
      <c r="GL334" s="412" t="s">
        <v>197</v>
      </c>
      <c r="GM334" s="412" t="s">
        <v>197</v>
      </c>
      <c r="GN334" s="412" t="s">
        <v>197</v>
      </c>
      <c r="GO334" s="412" t="s">
        <v>197</v>
      </c>
      <c r="GP334" s="412" t="s">
        <v>197</v>
      </c>
      <c r="GQ334" s="412" t="s">
        <v>197</v>
      </c>
      <c r="GR334" s="412" t="s">
        <v>197</v>
      </c>
      <c r="GS334" s="412" t="s">
        <v>197</v>
      </c>
      <c r="GT334" s="412" t="s">
        <v>197</v>
      </c>
      <c r="GU334" s="412" t="s">
        <v>197</v>
      </c>
      <c r="GV334" s="412" t="s">
        <v>197</v>
      </c>
      <c r="GW334" s="412" t="s">
        <v>197</v>
      </c>
      <c r="GX334" s="412" t="s">
        <v>197</v>
      </c>
      <c r="GY334" s="412" t="s">
        <v>197</v>
      </c>
      <c r="GZ334" s="412" t="s">
        <v>197</v>
      </c>
      <c r="HA334" s="412" t="s">
        <v>197</v>
      </c>
      <c r="HB334" s="412" t="s">
        <v>197</v>
      </c>
      <c r="HC334" s="412" t="s">
        <v>197</v>
      </c>
      <c r="HD334" s="412" t="s">
        <v>197</v>
      </c>
      <c r="HE334" s="412" t="s">
        <v>197</v>
      </c>
      <c r="HF334" s="412" t="s">
        <v>197</v>
      </c>
      <c r="HG334" s="412" t="s">
        <v>197</v>
      </c>
      <c r="HH334" s="412" t="s">
        <v>197</v>
      </c>
      <c r="HI334" s="412" t="s">
        <v>197</v>
      </c>
      <c r="HJ334" s="412" t="s">
        <v>197</v>
      </c>
      <c r="HK334" s="412" t="s">
        <v>197</v>
      </c>
      <c r="HL334" s="412" t="s">
        <v>197</v>
      </c>
      <c r="HM334" s="412" t="s">
        <v>197</v>
      </c>
      <c r="HN334" s="412" t="s">
        <v>197</v>
      </c>
      <c r="HO334" s="412" t="s">
        <v>197</v>
      </c>
      <c r="HP334" s="412" t="s">
        <v>197</v>
      </c>
      <c r="HQ334" s="412" t="s">
        <v>197</v>
      </c>
      <c r="HR334" s="412" t="s">
        <v>197</v>
      </c>
      <c r="HS334" s="412" t="s">
        <v>197</v>
      </c>
      <c r="HT334" s="412" t="s">
        <v>197</v>
      </c>
      <c r="HU334" s="411">
        <v>392</v>
      </c>
      <c r="HV334" s="411">
        <v>99.8</v>
      </c>
      <c r="HW334" s="411">
        <v>117.7</v>
      </c>
      <c r="HX334" s="412" t="s">
        <v>197</v>
      </c>
      <c r="HY334" s="412" t="s">
        <v>197</v>
      </c>
      <c r="HZ334" s="412" t="s">
        <v>197</v>
      </c>
      <c r="IA334" s="412" t="s">
        <v>197</v>
      </c>
      <c r="IB334" s="412" t="s">
        <v>197</v>
      </c>
      <c r="IC334" s="412" t="s">
        <v>197</v>
      </c>
      <c r="ID334" s="411">
        <v>29.3</v>
      </c>
      <c r="IE334" s="412" t="s">
        <v>197</v>
      </c>
      <c r="IF334" s="412" t="s">
        <v>197</v>
      </c>
      <c r="IG334" s="412" t="s">
        <v>197</v>
      </c>
      <c r="IH334" s="411">
        <v>51.7</v>
      </c>
      <c r="II334" s="412" t="s">
        <v>197</v>
      </c>
      <c r="IJ334" s="412" t="s">
        <v>197</v>
      </c>
      <c r="IK334" s="412" t="s">
        <v>197</v>
      </c>
      <c r="IL334" s="412" t="s">
        <v>197</v>
      </c>
      <c r="IM334" s="412" t="s">
        <v>197</v>
      </c>
      <c r="IN334" s="412" t="s">
        <v>197</v>
      </c>
      <c r="IO334" s="412" t="s">
        <v>197</v>
      </c>
      <c r="IP334" s="412" t="s">
        <v>197</v>
      </c>
      <c r="IQ334" s="412" t="s">
        <v>197</v>
      </c>
      <c r="IR334" s="411">
        <v>67.400000000000006</v>
      </c>
      <c r="IS334" s="411">
        <v>36</v>
      </c>
      <c r="IT334" s="411">
        <v>47.8</v>
      </c>
      <c r="IU334" s="411">
        <v>302.3</v>
      </c>
      <c r="IV334" s="411">
        <v>57.6</v>
      </c>
      <c r="IW334" s="411">
        <v>109</v>
      </c>
      <c r="IX334" s="412" t="s">
        <v>197</v>
      </c>
      <c r="IY334" s="412" t="s">
        <v>197</v>
      </c>
      <c r="IZ334" s="412" t="s">
        <v>197</v>
      </c>
      <c r="JA334" s="412" t="s">
        <v>197</v>
      </c>
      <c r="JB334" s="412" t="s">
        <v>197</v>
      </c>
      <c r="JC334" s="411">
        <v>184.1</v>
      </c>
      <c r="JD334" s="411">
        <v>82</v>
      </c>
      <c r="JE334" s="411">
        <v>105.9</v>
      </c>
      <c r="JF334" s="48" t="s">
        <v>87</v>
      </c>
      <c r="JG334" s="48" t="s">
        <v>87</v>
      </c>
      <c r="JH334" s="48">
        <v>36.9</v>
      </c>
      <c r="JI334" s="48">
        <v>71.7</v>
      </c>
      <c r="JJ334" s="48">
        <v>98</v>
      </c>
      <c r="JK334" s="48">
        <v>106</v>
      </c>
      <c r="JL334" s="48">
        <v>94.6</v>
      </c>
      <c r="JM334" s="48">
        <v>98.5</v>
      </c>
      <c r="JN334" s="48">
        <v>73.400000000000006</v>
      </c>
      <c r="JO334" s="48" t="s">
        <v>87</v>
      </c>
    </row>
    <row r="335" spans="1:275">
      <c r="A335" s="45"/>
      <c r="B335" s="46" t="s">
        <v>2051</v>
      </c>
      <c r="C335" s="300" t="s">
        <v>1528</v>
      </c>
      <c r="D335" s="46" t="s">
        <v>144</v>
      </c>
      <c r="E335" s="300" t="s">
        <v>43</v>
      </c>
      <c r="F335" s="47" t="s">
        <v>197</v>
      </c>
      <c r="G335" s="47" t="s">
        <v>197</v>
      </c>
      <c r="H335" s="411">
        <v>55.7</v>
      </c>
      <c r="I335" s="411">
        <v>54.1</v>
      </c>
      <c r="J335" s="412" t="s">
        <v>197</v>
      </c>
      <c r="K335" s="412" t="s">
        <v>197</v>
      </c>
      <c r="L335" s="412" t="s">
        <v>197</v>
      </c>
      <c r="M335" s="412" t="s">
        <v>197</v>
      </c>
      <c r="N335" s="412" t="s">
        <v>197</v>
      </c>
      <c r="O335" s="412" t="s">
        <v>197</v>
      </c>
      <c r="P335" s="412" t="s">
        <v>197</v>
      </c>
      <c r="Q335" s="412" t="s">
        <v>197</v>
      </c>
      <c r="R335" s="412" t="s">
        <v>197</v>
      </c>
      <c r="S335" s="412" t="s">
        <v>197</v>
      </c>
      <c r="T335" s="412" t="s">
        <v>197</v>
      </c>
      <c r="U335" s="412" t="s">
        <v>197</v>
      </c>
      <c r="V335" s="412" t="s">
        <v>197</v>
      </c>
      <c r="W335" s="412" t="s">
        <v>197</v>
      </c>
      <c r="X335" s="412" t="s">
        <v>197</v>
      </c>
      <c r="Y335" s="412" t="s">
        <v>197</v>
      </c>
      <c r="Z335" s="412" t="s">
        <v>197</v>
      </c>
      <c r="AA335" s="412" t="s">
        <v>197</v>
      </c>
      <c r="AB335" s="412" t="s">
        <v>197</v>
      </c>
      <c r="AC335" s="412" t="s">
        <v>197</v>
      </c>
      <c r="AD335" s="412" t="s">
        <v>197</v>
      </c>
      <c r="AE335" s="412" t="s">
        <v>197</v>
      </c>
      <c r="AF335" s="412" t="s">
        <v>197</v>
      </c>
      <c r="AG335" s="412" t="s">
        <v>197</v>
      </c>
      <c r="AH335" s="412" t="s">
        <v>197</v>
      </c>
      <c r="AI335" s="412" t="s">
        <v>197</v>
      </c>
      <c r="AJ335" s="412" t="s">
        <v>197</v>
      </c>
      <c r="AK335" s="412" t="s">
        <v>197</v>
      </c>
      <c r="AL335" s="412" t="s">
        <v>197</v>
      </c>
      <c r="AM335" s="412" t="s">
        <v>197</v>
      </c>
      <c r="AN335" s="412" t="s">
        <v>197</v>
      </c>
      <c r="AO335" s="412" t="s">
        <v>197</v>
      </c>
      <c r="AP335" s="412" t="s">
        <v>197</v>
      </c>
      <c r="AQ335" s="412" t="s">
        <v>197</v>
      </c>
      <c r="AR335" s="412" t="s">
        <v>197</v>
      </c>
      <c r="AS335" s="412" t="s">
        <v>197</v>
      </c>
      <c r="AT335" s="412" t="s">
        <v>197</v>
      </c>
      <c r="AU335" s="412" t="s">
        <v>197</v>
      </c>
      <c r="AV335" s="412" t="s">
        <v>197</v>
      </c>
      <c r="AW335" s="412" t="s">
        <v>197</v>
      </c>
      <c r="AX335" s="412" t="s">
        <v>197</v>
      </c>
      <c r="AY335" s="412" t="s">
        <v>197</v>
      </c>
      <c r="AZ335" s="411">
        <v>72.2</v>
      </c>
      <c r="BA335" s="411">
        <v>55.3</v>
      </c>
      <c r="BB335" s="411">
        <v>56.1</v>
      </c>
      <c r="BC335" s="411">
        <v>78.099999999999994</v>
      </c>
      <c r="BD335" s="411">
        <v>42</v>
      </c>
      <c r="BE335" s="411">
        <v>50.6</v>
      </c>
      <c r="BF335" s="411">
        <v>59.8</v>
      </c>
      <c r="BG335" s="411">
        <v>38.200000000000003</v>
      </c>
      <c r="BH335" s="411">
        <v>39.799999999999997</v>
      </c>
      <c r="BI335" s="412" t="s">
        <v>197</v>
      </c>
      <c r="BJ335" s="412" t="s">
        <v>197</v>
      </c>
      <c r="BK335" s="412" t="s">
        <v>197</v>
      </c>
      <c r="BL335" s="412" t="s">
        <v>197</v>
      </c>
      <c r="BM335" s="412" t="s">
        <v>197</v>
      </c>
      <c r="BN335" s="412" t="s">
        <v>197</v>
      </c>
      <c r="BO335" s="412" t="s">
        <v>197</v>
      </c>
      <c r="BP335" s="412" t="s">
        <v>197</v>
      </c>
      <c r="BQ335" s="412" t="s">
        <v>197</v>
      </c>
      <c r="BR335" s="412" t="s">
        <v>197</v>
      </c>
      <c r="BS335" s="412" t="s">
        <v>197</v>
      </c>
      <c r="BT335" s="412" t="s">
        <v>197</v>
      </c>
      <c r="BU335" s="412" t="s">
        <v>197</v>
      </c>
      <c r="BV335" s="412" t="s">
        <v>197</v>
      </c>
      <c r="BW335" s="412" t="s">
        <v>197</v>
      </c>
      <c r="BX335" s="412" t="s">
        <v>197</v>
      </c>
      <c r="BY335" s="412" t="s">
        <v>197</v>
      </c>
      <c r="BZ335" s="412" t="s">
        <v>197</v>
      </c>
      <c r="CA335" s="412" t="s">
        <v>197</v>
      </c>
      <c r="CB335" s="412" t="s">
        <v>197</v>
      </c>
      <c r="CC335" s="412" t="s">
        <v>197</v>
      </c>
      <c r="CD335" s="412" t="s">
        <v>197</v>
      </c>
      <c r="CE335" s="412" t="s">
        <v>197</v>
      </c>
      <c r="CF335" s="412" t="s">
        <v>197</v>
      </c>
      <c r="CG335" s="412" t="s">
        <v>197</v>
      </c>
      <c r="CH335" s="412" t="s">
        <v>197</v>
      </c>
      <c r="CI335" s="412" t="s">
        <v>197</v>
      </c>
      <c r="CJ335" s="412" t="s">
        <v>197</v>
      </c>
      <c r="CK335" s="412" t="s">
        <v>197</v>
      </c>
      <c r="CL335" s="412" t="s">
        <v>197</v>
      </c>
      <c r="CM335" s="412" t="s">
        <v>197</v>
      </c>
      <c r="CN335" s="412" t="s">
        <v>197</v>
      </c>
      <c r="CO335" s="412" t="s">
        <v>197</v>
      </c>
      <c r="CP335" s="412" t="s">
        <v>197</v>
      </c>
      <c r="CQ335" s="412" t="s">
        <v>197</v>
      </c>
      <c r="CR335" s="412" t="s">
        <v>197</v>
      </c>
      <c r="CS335" s="412" t="s">
        <v>197</v>
      </c>
      <c r="CT335" s="412" t="s">
        <v>197</v>
      </c>
      <c r="CU335" s="412" t="s">
        <v>197</v>
      </c>
      <c r="CV335" s="412" t="s">
        <v>197</v>
      </c>
      <c r="CW335" s="412" t="s">
        <v>197</v>
      </c>
      <c r="CX335" s="412" t="s">
        <v>197</v>
      </c>
      <c r="CY335" s="412" t="s">
        <v>197</v>
      </c>
      <c r="CZ335" s="412" t="s">
        <v>197</v>
      </c>
      <c r="DA335" s="412" t="s">
        <v>197</v>
      </c>
      <c r="DB335" s="412" t="s">
        <v>197</v>
      </c>
      <c r="DC335" s="412" t="s">
        <v>197</v>
      </c>
      <c r="DD335" s="412" t="s">
        <v>197</v>
      </c>
      <c r="DE335" s="412" t="s">
        <v>197</v>
      </c>
      <c r="DF335" s="412" t="s">
        <v>197</v>
      </c>
      <c r="DG335" s="412" t="s">
        <v>197</v>
      </c>
      <c r="DH335" s="412" t="s">
        <v>197</v>
      </c>
      <c r="DI335" s="412" t="s">
        <v>197</v>
      </c>
      <c r="DJ335" s="412" t="s">
        <v>197</v>
      </c>
      <c r="DK335" s="412" t="s">
        <v>197</v>
      </c>
      <c r="DL335" s="412" t="s">
        <v>197</v>
      </c>
      <c r="DM335" s="412" t="s">
        <v>197</v>
      </c>
      <c r="DN335" s="412" t="s">
        <v>197</v>
      </c>
      <c r="DO335" s="412" t="s">
        <v>197</v>
      </c>
      <c r="DP335" s="412" t="s">
        <v>197</v>
      </c>
      <c r="DQ335" s="412" t="s">
        <v>197</v>
      </c>
      <c r="DR335" s="412" t="s">
        <v>197</v>
      </c>
      <c r="DS335" s="412" t="s">
        <v>197</v>
      </c>
      <c r="DT335" s="412" t="s">
        <v>197</v>
      </c>
      <c r="DU335" s="412" t="s">
        <v>197</v>
      </c>
      <c r="DV335" s="412" t="s">
        <v>197</v>
      </c>
      <c r="DW335" s="412" t="s">
        <v>197</v>
      </c>
      <c r="DX335" s="412" t="s">
        <v>197</v>
      </c>
      <c r="DY335" s="412" t="s">
        <v>197</v>
      </c>
      <c r="DZ335" s="412" t="s">
        <v>197</v>
      </c>
      <c r="EA335" s="412" t="s">
        <v>197</v>
      </c>
      <c r="EB335" s="412" t="s">
        <v>197</v>
      </c>
      <c r="EC335" s="412" t="s">
        <v>197</v>
      </c>
      <c r="ED335" s="412" t="s">
        <v>197</v>
      </c>
      <c r="EE335" s="412" t="s">
        <v>197</v>
      </c>
      <c r="EF335" s="412" t="s">
        <v>197</v>
      </c>
      <c r="EG335" s="412" t="s">
        <v>197</v>
      </c>
      <c r="EH335" s="412" t="s">
        <v>197</v>
      </c>
      <c r="EI335" s="412" t="s">
        <v>197</v>
      </c>
      <c r="EJ335" s="412" t="s">
        <v>197</v>
      </c>
      <c r="EK335" s="412" t="s">
        <v>197</v>
      </c>
      <c r="EL335" s="412" t="s">
        <v>197</v>
      </c>
      <c r="EM335" s="412" t="s">
        <v>197</v>
      </c>
      <c r="EN335" s="412" t="s">
        <v>197</v>
      </c>
      <c r="EO335" s="412" t="s">
        <v>197</v>
      </c>
      <c r="EP335" s="412" t="s">
        <v>197</v>
      </c>
      <c r="EQ335" s="412" t="s">
        <v>197</v>
      </c>
      <c r="ER335" s="412" t="s">
        <v>197</v>
      </c>
      <c r="ES335" s="412" t="s">
        <v>197</v>
      </c>
      <c r="ET335" s="412" t="s">
        <v>197</v>
      </c>
      <c r="EU335" s="412" t="s">
        <v>197</v>
      </c>
      <c r="EV335" s="411">
        <v>38.6</v>
      </c>
      <c r="EW335" s="411">
        <v>39</v>
      </c>
      <c r="EX335" s="411">
        <v>38.799999999999997</v>
      </c>
      <c r="EY335" s="412" t="s">
        <v>197</v>
      </c>
      <c r="EZ335" s="412" t="s">
        <v>197</v>
      </c>
      <c r="FA335" s="412" t="s">
        <v>197</v>
      </c>
      <c r="FB335" s="412" t="s">
        <v>197</v>
      </c>
      <c r="FC335" s="412" t="s">
        <v>197</v>
      </c>
      <c r="FD335" s="412" t="s">
        <v>197</v>
      </c>
      <c r="FE335" s="412" t="s">
        <v>197</v>
      </c>
      <c r="FF335" s="412" t="s">
        <v>197</v>
      </c>
      <c r="FG335" s="412" t="s">
        <v>197</v>
      </c>
      <c r="FH335" s="412" t="s">
        <v>197</v>
      </c>
      <c r="FI335" s="412" t="s">
        <v>197</v>
      </c>
      <c r="FJ335" s="412" t="s">
        <v>197</v>
      </c>
      <c r="FK335" s="412" t="s">
        <v>197</v>
      </c>
      <c r="FL335" s="412" t="s">
        <v>197</v>
      </c>
      <c r="FM335" s="411">
        <v>2.6</v>
      </c>
      <c r="FN335" s="411">
        <v>8.1999999999999993</v>
      </c>
      <c r="FO335" s="411">
        <v>4.9000000000000004</v>
      </c>
      <c r="FP335" s="412" t="s">
        <v>197</v>
      </c>
      <c r="FQ335" s="412" t="s">
        <v>197</v>
      </c>
      <c r="FR335" s="412" t="s">
        <v>197</v>
      </c>
      <c r="FS335" s="412" t="s">
        <v>197</v>
      </c>
      <c r="FT335" s="412" t="s">
        <v>197</v>
      </c>
      <c r="FU335" s="412" t="s">
        <v>197</v>
      </c>
      <c r="FV335" s="412" t="s">
        <v>197</v>
      </c>
      <c r="FW335" s="412" t="s">
        <v>197</v>
      </c>
      <c r="FX335" s="411">
        <v>135.4</v>
      </c>
      <c r="FY335" s="411">
        <v>30.1</v>
      </c>
      <c r="FZ335" s="411">
        <v>31.2</v>
      </c>
      <c r="GA335" s="411">
        <v>48.5</v>
      </c>
      <c r="GB335" s="411">
        <v>59.2</v>
      </c>
      <c r="GC335" s="411">
        <v>57.1</v>
      </c>
      <c r="GD335" s="412" t="s">
        <v>197</v>
      </c>
      <c r="GE335" s="412" t="s">
        <v>197</v>
      </c>
      <c r="GF335" s="412" t="s">
        <v>197</v>
      </c>
      <c r="GG335" s="412" t="s">
        <v>197</v>
      </c>
      <c r="GH335" s="412" t="s">
        <v>197</v>
      </c>
      <c r="GI335" s="412" t="s">
        <v>197</v>
      </c>
      <c r="GJ335" s="412" t="s">
        <v>197</v>
      </c>
      <c r="GK335" s="412" t="s">
        <v>197</v>
      </c>
      <c r="GL335" s="412" t="s">
        <v>197</v>
      </c>
      <c r="GM335" s="412" t="s">
        <v>197</v>
      </c>
      <c r="GN335" s="412" t="s">
        <v>197</v>
      </c>
      <c r="GO335" s="412" t="s">
        <v>197</v>
      </c>
      <c r="GP335" s="412" t="s">
        <v>197</v>
      </c>
      <c r="GQ335" s="412" t="s">
        <v>197</v>
      </c>
      <c r="GR335" s="412" t="s">
        <v>197</v>
      </c>
      <c r="GS335" s="412" t="s">
        <v>197</v>
      </c>
      <c r="GT335" s="412" t="s">
        <v>197</v>
      </c>
      <c r="GU335" s="412" t="s">
        <v>197</v>
      </c>
      <c r="GV335" s="412" t="s">
        <v>197</v>
      </c>
      <c r="GW335" s="412" t="s">
        <v>197</v>
      </c>
      <c r="GX335" s="412" t="s">
        <v>197</v>
      </c>
      <c r="GY335" s="411">
        <v>13.1</v>
      </c>
      <c r="GZ335" s="411">
        <v>32.6</v>
      </c>
      <c r="HA335" s="411">
        <v>23</v>
      </c>
      <c r="HB335" s="412" t="s">
        <v>197</v>
      </c>
      <c r="HC335" s="412" t="s">
        <v>197</v>
      </c>
      <c r="HD335" s="412" t="s">
        <v>197</v>
      </c>
      <c r="HE335" s="412" t="s">
        <v>197</v>
      </c>
      <c r="HF335" s="412" t="s">
        <v>197</v>
      </c>
      <c r="HG335" s="412" t="s">
        <v>197</v>
      </c>
      <c r="HH335" s="412" t="s">
        <v>197</v>
      </c>
      <c r="HI335" s="412" t="s">
        <v>197</v>
      </c>
      <c r="HJ335" s="412" t="s">
        <v>197</v>
      </c>
      <c r="HK335" s="412" t="s">
        <v>197</v>
      </c>
      <c r="HL335" s="412" t="s">
        <v>197</v>
      </c>
      <c r="HM335" s="412" t="s">
        <v>197</v>
      </c>
      <c r="HN335" s="412" t="s">
        <v>197</v>
      </c>
      <c r="HO335" s="412" t="s">
        <v>197</v>
      </c>
      <c r="HP335" s="412" t="s">
        <v>197</v>
      </c>
      <c r="HQ335" s="412" t="s">
        <v>197</v>
      </c>
      <c r="HR335" s="412" t="s">
        <v>197</v>
      </c>
      <c r="HS335" s="412" t="s">
        <v>197</v>
      </c>
      <c r="HT335" s="412" t="s">
        <v>197</v>
      </c>
      <c r="HU335" s="411">
        <v>180.2</v>
      </c>
      <c r="HV335" s="411">
        <v>47.1</v>
      </c>
      <c r="HW335" s="411">
        <v>55.5</v>
      </c>
      <c r="HX335" s="412" t="s">
        <v>197</v>
      </c>
      <c r="HY335" s="412" t="s">
        <v>197</v>
      </c>
      <c r="HZ335" s="412" t="s">
        <v>197</v>
      </c>
      <c r="IA335" s="412" t="s">
        <v>197</v>
      </c>
      <c r="IB335" s="412" t="s">
        <v>197</v>
      </c>
      <c r="IC335" s="412" t="s">
        <v>197</v>
      </c>
      <c r="ID335" s="412" t="s">
        <v>197</v>
      </c>
      <c r="IE335" s="412" t="s">
        <v>197</v>
      </c>
      <c r="IF335" s="412" t="s">
        <v>197</v>
      </c>
      <c r="IG335" s="412" t="s">
        <v>197</v>
      </c>
      <c r="IH335" s="412" t="s">
        <v>197</v>
      </c>
      <c r="II335" s="412" t="s">
        <v>197</v>
      </c>
      <c r="IJ335" s="412" t="s">
        <v>197</v>
      </c>
      <c r="IK335" s="412" t="s">
        <v>197</v>
      </c>
      <c r="IL335" s="412" t="s">
        <v>197</v>
      </c>
      <c r="IM335" s="412" t="s">
        <v>197</v>
      </c>
      <c r="IN335" s="412" t="s">
        <v>197</v>
      </c>
      <c r="IO335" s="412" t="s">
        <v>197</v>
      </c>
      <c r="IP335" s="412" t="s">
        <v>197</v>
      </c>
      <c r="IQ335" s="412" t="s">
        <v>197</v>
      </c>
      <c r="IR335" s="412" t="s">
        <v>197</v>
      </c>
      <c r="IS335" s="412" t="s">
        <v>197</v>
      </c>
      <c r="IT335" s="412" t="s">
        <v>197</v>
      </c>
      <c r="IU335" s="412" t="s">
        <v>197</v>
      </c>
      <c r="IV335" s="412" t="s">
        <v>197</v>
      </c>
      <c r="IW335" s="412" t="s">
        <v>197</v>
      </c>
      <c r="IX335" s="412" t="s">
        <v>197</v>
      </c>
      <c r="IY335" s="412" t="s">
        <v>197</v>
      </c>
      <c r="IZ335" s="412" t="s">
        <v>197</v>
      </c>
      <c r="JA335" s="412" t="s">
        <v>197</v>
      </c>
      <c r="JB335" s="412" t="s">
        <v>197</v>
      </c>
      <c r="JC335" s="412" t="s">
        <v>197</v>
      </c>
      <c r="JD335" s="412" t="s">
        <v>197</v>
      </c>
      <c r="JE335" s="412" t="s">
        <v>197</v>
      </c>
      <c r="JF335" s="49" t="s">
        <v>87</v>
      </c>
      <c r="JG335" s="49" t="s">
        <v>87</v>
      </c>
      <c r="JH335" s="49" t="s">
        <v>87</v>
      </c>
      <c r="JI335" s="49" t="s">
        <v>87</v>
      </c>
      <c r="JJ335" s="49">
        <v>32.5</v>
      </c>
      <c r="JK335" s="49">
        <v>35</v>
      </c>
      <c r="JL335" s="49">
        <v>47.7</v>
      </c>
      <c r="JM335" s="49" t="s">
        <v>87</v>
      </c>
      <c r="JN335" s="49" t="s">
        <v>87</v>
      </c>
      <c r="JO335" s="49" t="s">
        <v>87</v>
      </c>
    </row>
    <row r="336" spans="1:275">
      <c r="A336" s="45"/>
      <c r="B336" s="46" t="s">
        <v>2052</v>
      </c>
      <c r="C336" s="300" t="s">
        <v>1529</v>
      </c>
      <c r="D336" s="46" t="s">
        <v>144</v>
      </c>
      <c r="E336" s="300" t="s">
        <v>43</v>
      </c>
      <c r="F336" s="47" t="s">
        <v>197</v>
      </c>
      <c r="G336" s="47" t="s">
        <v>197</v>
      </c>
      <c r="H336" s="411">
        <v>158.80000000000001</v>
      </c>
      <c r="I336" s="411">
        <v>145.80000000000001</v>
      </c>
      <c r="J336" s="411">
        <v>96</v>
      </c>
      <c r="K336" s="412" t="s">
        <v>197</v>
      </c>
      <c r="L336" s="411">
        <v>67.5</v>
      </c>
      <c r="M336" s="412" t="s">
        <v>197</v>
      </c>
      <c r="N336" s="412" t="s">
        <v>197</v>
      </c>
      <c r="O336" s="412" t="s">
        <v>197</v>
      </c>
      <c r="P336" s="412" t="s">
        <v>197</v>
      </c>
      <c r="Q336" s="412" t="s">
        <v>197</v>
      </c>
      <c r="R336" s="411">
        <v>71.599999999999994</v>
      </c>
      <c r="S336" s="412" t="s">
        <v>197</v>
      </c>
      <c r="T336" s="412" t="s">
        <v>197</v>
      </c>
      <c r="U336" s="412" t="s">
        <v>197</v>
      </c>
      <c r="V336" s="412" t="s">
        <v>197</v>
      </c>
      <c r="W336" s="412" t="s">
        <v>197</v>
      </c>
      <c r="X336" s="412" t="s">
        <v>197</v>
      </c>
      <c r="Y336" s="412" t="s">
        <v>197</v>
      </c>
      <c r="Z336" s="411">
        <v>96.6</v>
      </c>
      <c r="AA336" s="411">
        <v>106.5</v>
      </c>
      <c r="AB336" s="412" t="s">
        <v>197</v>
      </c>
      <c r="AC336" s="412" t="s">
        <v>197</v>
      </c>
      <c r="AD336" s="412" t="s">
        <v>197</v>
      </c>
      <c r="AE336" s="412" t="s">
        <v>197</v>
      </c>
      <c r="AF336" s="412" t="s">
        <v>197</v>
      </c>
      <c r="AG336" s="412" t="s">
        <v>197</v>
      </c>
      <c r="AH336" s="412" t="s">
        <v>197</v>
      </c>
      <c r="AI336" s="412" t="s">
        <v>197</v>
      </c>
      <c r="AJ336" s="412" t="s">
        <v>197</v>
      </c>
      <c r="AK336" s="412" t="s">
        <v>197</v>
      </c>
      <c r="AL336" s="412" t="s">
        <v>197</v>
      </c>
      <c r="AM336" s="412" t="s">
        <v>197</v>
      </c>
      <c r="AN336" s="412" t="s">
        <v>197</v>
      </c>
      <c r="AO336" s="412" t="s">
        <v>197</v>
      </c>
      <c r="AP336" s="412" t="s">
        <v>197</v>
      </c>
      <c r="AQ336" s="412" t="s">
        <v>197</v>
      </c>
      <c r="AR336" s="412" t="s">
        <v>197</v>
      </c>
      <c r="AS336" s="412" t="s">
        <v>197</v>
      </c>
      <c r="AT336" s="412" t="s">
        <v>197</v>
      </c>
      <c r="AU336" s="412" t="s">
        <v>197</v>
      </c>
      <c r="AV336" s="412" t="s">
        <v>197</v>
      </c>
      <c r="AW336" s="412" t="s">
        <v>197</v>
      </c>
      <c r="AX336" s="412" t="s">
        <v>197</v>
      </c>
      <c r="AY336" s="412" t="s">
        <v>197</v>
      </c>
      <c r="AZ336" s="411">
        <v>113</v>
      </c>
      <c r="BA336" s="411">
        <v>61.7</v>
      </c>
      <c r="BB336" s="411">
        <v>64.099999999999994</v>
      </c>
      <c r="BC336" s="411">
        <v>81.599999999999994</v>
      </c>
      <c r="BD336" s="411">
        <v>63.1</v>
      </c>
      <c r="BE336" s="411">
        <v>67.5</v>
      </c>
      <c r="BF336" s="411">
        <v>82.3</v>
      </c>
      <c r="BG336" s="411">
        <v>53.1</v>
      </c>
      <c r="BH336" s="411">
        <v>55.3</v>
      </c>
      <c r="BI336" s="411">
        <v>25.9</v>
      </c>
      <c r="BJ336" s="411">
        <v>10.1</v>
      </c>
      <c r="BK336" s="411">
        <v>18.2</v>
      </c>
      <c r="BL336" s="412" t="s">
        <v>197</v>
      </c>
      <c r="BM336" s="412" t="s">
        <v>197</v>
      </c>
      <c r="BN336" s="412" t="s">
        <v>197</v>
      </c>
      <c r="BO336" s="412" t="s">
        <v>197</v>
      </c>
      <c r="BP336" s="412" t="s">
        <v>197</v>
      </c>
      <c r="BQ336" s="412" t="s">
        <v>197</v>
      </c>
      <c r="BR336" s="412" t="s">
        <v>197</v>
      </c>
      <c r="BS336" s="412" t="s">
        <v>197</v>
      </c>
      <c r="BT336" s="412" t="s">
        <v>197</v>
      </c>
      <c r="BU336" s="412" t="s">
        <v>197</v>
      </c>
      <c r="BV336" s="412" t="s">
        <v>197</v>
      </c>
      <c r="BW336" s="412" t="s">
        <v>197</v>
      </c>
      <c r="BX336" s="412" t="s">
        <v>197</v>
      </c>
      <c r="BY336" s="412" t="s">
        <v>197</v>
      </c>
      <c r="BZ336" s="412" t="s">
        <v>197</v>
      </c>
      <c r="CA336" s="412" t="s">
        <v>197</v>
      </c>
      <c r="CB336" s="412" t="s">
        <v>197</v>
      </c>
      <c r="CC336" s="412" t="s">
        <v>197</v>
      </c>
      <c r="CD336" s="412" t="s">
        <v>197</v>
      </c>
      <c r="CE336" s="412" t="s">
        <v>197</v>
      </c>
      <c r="CF336" s="412" t="s">
        <v>197</v>
      </c>
      <c r="CG336" s="412" t="s">
        <v>197</v>
      </c>
      <c r="CH336" s="412" t="s">
        <v>197</v>
      </c>
      <c r="CI336" s="412" t="s">
        <v>197</v>
      </c>
      <c r="CJ336" s="412" t="s">
        <v>197</v>
      </c>
      <c r="CK336" s="412" t="s">
        <v>197</v>
      </c>
      <c r="CL336" s="412" t="s">
        <v>197</v>
      </c>
      <c r="CM336" s="412" t="s">
        <v>197</v>
      </c>
      <c r="CN336" s="412" t="s">
        <v>197</v>
      </c>
      <c r="CO336" s="412" t="s">
        <v>197</v>
      </c>
      <c r="CP336" s="412" t="s">
        <v>197</v>
      </c>
      <c r="CQ336" s="412" t="s">
        <v>197</v>
      </c>
      <c r="CR336" s="412" t="s">
        <v>197</v>
      </c>
      <c r="CS336" s="412" t="s">
        <v>197</v>
      </c>
      <c r="CT336" s="412" t="s">
        <v>197</v>
      </c>
      <c r="CU336" s="412" t="s">
        <v>197</v>
      </c>
      <c r="CV336" s="412" t="s">
        <v>197</v>
      </c>
      <c r="CW336" s="412" t="s">
        <v>197</v>
      </c>
      <c r="CX336" s="412" t="s">
        <v>197</v>
      </c>
      <c r="CY336" s="412" t="s">
        <v>197</v>
      </c>
      <c r="CZ336" s="412" t="s">
        <v>197</v>
      </c>
      <c r="DA336" s="412" t="s">
        <v>197</v>
      </c>
      <c r="DB336" s="412" t="s">
        <v>197</v>
      </c>
      <c r="DC336" s="412" t="s">
        <v>197</v>
      </c>
      <c r="DD336" s="412" t="s">
        <v>197</v>
      </c>
      <c r="DE336" s="412" t="s">
        <v>197</v>
      </c>
      <c r="DF336" s="412" t="s">
        <v>197</v>
      </c>
      <c r="DG336" s="412" t="s">
        <v>197</v>
      </c>
      <c r="DH336" s="412" t="s">
        <v>197</v>
      </c>
      <c r="DI336" s="412" t="s">
        <v>197</v>
      </c>
      <c r="DJ336" s="412" t="s">
        <v>197</v>
      </c>
      <c r="DK336" s="412" t="s">
        <v>197</v>
      </c>
      <c r="DL336" s="412" t="s">
        <v>197</v>
      </c>
      <c r="DM336" s="412" t="s">
        <v>197</v>
      </c>
      <c r="DN336" s="412" t="s">
        <v>197</v>
      </c>
      <c r="DO336" s="412" t="s">
        <v>197</v>
      </c>
      <c r="DP336" s="412" t="s">
        <v>197</v>
      </c>
      <c r="DQ336" s="412" t="s">
        <v>197</v>
      </c>
      <c r="DR336" s="412" t="s">
        <v>197</v>
      </c>
      <c r="DS336" s="412" t="s">
        <v>197</v>
      </c>
      <c r="DT336" s="412" t="s">
        <v>197</v>
      </c>
      <c r="DU336" s="412" t="s">
        <v>197</v>
      </c>
      <c r="DV336" s="412" t="s">
        <v>197</v>
      </c>
      <c r="DW336" s="412" t="s">
        <v>197</v>
      </c>
      <c r="DX336" s="412" t="s">
        <v>197</v>
      </c>
      <c r="DY336" s="412" t="s">
        <v>197</v>
      </c>
      <c r="DZ336" s="412" t="s">
        <v>197</v>
      </c>
      <c r="EA336" s="412" t="s">
        <v>197</v>
      </c>
      <c r="EB336" s="412" t="s">
        <v>197</v>
      </c>
      <c r="EC336" s="412" t="s">
        <v>197</v>
      </c>
      <c r="ED336" s="412" t="s">
        <v>197</v>
      </c>
      <c r="EE336" s="412" t="s">
        <v>197</v>
      </c>
      <c r="EF336" s="412" t="s">
        <v>197</v>
      </c>
      <c r="EG336" s="412" t="s">
        <v>197</v>
      </c>
      <c r="EH336" s="412" t="s">
        <v>197</v>
      </c>
      <c r="EI336" s="412" t="s">
        <v>197</v>
      </c>
      <c r="EJ336" s="412" t="s">
        <v>197</v>
      </c>
      <c r="EK336" s="412" t="s">
        <v>197</v>
      </c>
      <c r="EL336" s="412" t="s">
        <v>197</v>
      </c>
      <c r="EM336" s="412" t="s">
        <v>197</v>
      </c>
      <c r="EN336" s="412" t="s">
        <v>197</v>
      </c>
      <c r="EO336" s="412" t="s">
        <v>197</v>
      </c>
      <c r="EP336" s="412" t="s">
        <v>197</v>
      </c>
      <c r="EQ336" s="412" t="s">
        <v>197</v>
      </c>
      <c r="ER336" s="412" t="s">
        <v>197</v>
      </c>
      <c r="ES336" s="412" t="s">
        <v>197</v>
      </c>
      <c r="ET336" s="411">
        <v>88.9</v>
      </c>
      <c r="EU336" s="412" t="s">
        <v>197</v>
      </c>
      <c r="EV336" s="411">
        <v>51</v>
      </c>
      <c r="EW336" s="411">
        <v>88.3</v>
      </c>
      <c r="EX336" s="411">
        <v>76.400000000000006</v>
      </c>
      <c r="EY336" s="412" t="s">
        <v>197</v>
      </c>
      <c r="EZ336" s="411">
        <v>17.8</v>
      </c>
      <c r="FA336" s="411">
        <v>62.1</v>
      </c>
      <c r="FB336" s="411">
        <v>44.8</v>
      </c>
      <c r="FC336" s="412" t="s">
        <v>197</v>
      </c>
      <c r="FD336" s="411">
        <v>22.9</v>
      </c>
      <c r="FE336" s="411">
        <v>65</v>
      </c>
      <c r="FF336" s="411">
        <v>47.1</v>
      </c>
      <c r="FG336" s="412" t="s">
        <v>197</v>
      </c>
      <c r="FH336" s="412" t="s">
        <v>197</v>
      </c>
      <c r="FI336" s="412" t="s">
        <v>197</v>
      </c>
      <c r="FJ336" s="411">
        <v>9</v>
      </c>
      <c r="FK336" s="411">
        <v>35.799999999999997</v>
      </c>
      <c r="FL336" s="411">
        <v>23.9</v>
      </c>
      <c r="FM336" s="411">
        <v>15.1</v>
      </c>
      <c r="FN336" s="411">
        <v>43.2</v>
      </c>
      <c r="FO336" s="411">
        <v>26.8</v>
      </c>
      <c r="FP336" s="411">
        <v>23.9</v>
      </c>
      <c r="FQ336" s="411">
        <v>63</v>
      </c>
      <c r="FR336" s="411">
        <v>49.5</v>
      </c>
      <c r="FS336" s="412" t="s">
        <v>197</v>
      </c>
      <c r="FT336" s="412" t="s">
        <v>197</v>
      </c>
      <c r="FU336" s="412" t="s">
        <v>197</v>
      </c>
      <c r="FV336" s="412" t="s">
        <v>197</v>
      </c>
      <c r="FW336" s="412" t="s">
        <v>197</v>
      </c>
      <c r="FX336" s="411">
        <v>85.5</v>
      </c>
      <c r="FY336" s="411">
        <v>65.599999999999994</v>
      </c>
      <c r="FZ336" s="411">
        <v>65.8</v>
      </c>
      <c r="GA336" s="411">
        <v>77.7</v>
      </c>
      <c r="GB336" s="411">
        <v>43</v>
      </c>
      <c r="GC336" s="411">
        <v>49.7</v>
      </c>
      <c r="GD336" s="412" t="s">
        <v>197</v>
      </c>
      <c r="GE336" s="412" t="s">
        <v>197</v>
      </c>
      <c r="GF336" s="412" t="s">
        <v>197</v>
      </c>
      <c r="GG336" s="412" t="s">
        <v>197</v>
      </c>
      <c r="GH336" s="412" t="s">
        <v>197</v>
      </c>
      <c r="GI336" s="412" t="s">
        <v>197</v>
      </c>
      <c r="GJ336" s="412" t="s">
        <v>197</v>
      </c>
      <c r="GK336" s="412" t="s">
        <v>197</v>
      </c>
      <c r="GL336" s="412" t="s">
        <v>197</v>
      </c>
      <c r="GM336" s="412" t="s">
        <v>197</v>
      </c>
      <c r="GN336" s="412" t="s">
        <v>197</v>
      </c>
      <c r="GO336" s="412" t="s">
        <v>197</v>
      </c>
      <c r="GP336" s="412" t="s">
        <v>197</v>
      </c>
      <c r="GQ336" s="412" t="s">
        <v>197</v>
      </c>
      <c r="GR336" s="412" t="s">
        <v>197</v>
      </c>
      <c r="GS336" s="412" t="s">
        <v>197</v>
      </c>
      <c r="GT336" s="412" t="s">
        <v>197</v>
      </c>
      <c r="GU336" s="412" t="s">
        <v>197</v>
      </c>
      <c r="GV336" s="412" t="s">
        <v>197</v>
      </c>
      <c r="GW336" s="412" t="s">
        <v>197</v>
      </c>
      <c r="GX336" s="412" t="s">
        <v>197</v>
      </c>
      <c r="GY336" s="411">
        <v>43.5</v>
      </c>
      <c r="GZ336" s="411">
        <v>73.8</v>
      </c>
      <c r="HA336" s="411">
        <v>58.8</v>
      </c>
      <c r="HB336" s="411">
        <v>29</v>
      </c>
      <c r="HC336" s="411">
        <v>39</v>
      </c>
      <c r="HD336" s="411">
        <v>35.9</v>
      </c>
      <c r="HE336" s="412" t="s">
        <v>197</v>
      </c>
      <c r="HF336" s="412" t="s">
        <v>197</v>
      </c>
      <c r="HG336" s="412" t="s">
        <v>197</v>
      </c>
      <c r="HH336" s="412" t="s">
        <v>197</v>
      </c>
      <c r="HI336" s="412" t="s">
        <v>197</v>
      </c>
      <c r="HJ336" s="412" t="s">
        <v>197</v>
      </c>
      <c r="HK336" s="412" t="s">
        <v>197</v>
      </c>
      <c r="HL336" s="412" t="s">
        <v>197</v>
      </c>
      <c r="HM336" s="412" t="s">
        <v>197</v>
      </c>
      <c r="HN336" s="412" t="s">
        <v>197</v>
      </c>
      <c r="HO336" s="411">
        <v>21.2</v>
      </c>
      <c r="HP336" s="411">
        <v>77.599999999999994</v>
      </c>
      <c r="HQ336" s="411">
        <v>49</v>
      </c>
      <c r="HR336" s="412" t="s">
        <v>197</v>
      </c>
      <c r="HS336" s="412" t="s">
        <v>197</v>
      </c>
      <c r="HT336" s="412" t="s">
        <v>197</v>
      </c>
      <c r="HU336" s="411">
        <v>123.5</v>
      </c>
      <c r="HV336" s="411">
        <v>74.400000000000006</v>
      </c>
      <c r="HW336" s="411">
        <v>77.5</v>
      </c>
      <c r="HX336" s="412" t="s">
        <v>197</v>
      </c>
      <c r="HY336" s="412" t="s">
        <v>197</v>
      </c>
      <c r="HZ336" s="412" t="s">
        <v>197</v>
      </c>
      <c r="IA336" s="412" t="s">
        <v>197</v>
      </c>
      <c r="IB336" s="412" t="s">
        <v>197</v>
      </c>
      <c r="IC336" s="412" t="s">
        <v>197</v>
      </c>
      <c r="ID336" s="412" t="s">
        <v>197</v>
      </c>
      <c r="IE336" s="412" t="s">
        <v>197</v>
      </c>
      <c r="IF336" s="412" t="s">
        <v>197</v>
      </c>
      <c r="IG336" s="412" t="s">
        <v>197</v>
      </c>
      <c r="IH336" s="411">
        <v>74.7</v>
      </c>
      <c r="II336" s="411">
        <v>331.6</v>
      </c>
      <c r="IJ336" s="411">
        <v>155.5</v>
      </c>
      <c r="IK336" s="412" t="s">
        <v>197</v>
      </c>
      <c r="IL336" s="412" t="s">
        <v>197</v>
      </c>
      <c r="IM336" s="412" t="s">
        <v>197</v>
      </c>
      <c r="IN336" s="412" t="s">
        <v>197</v>
      </c>
      <c r="IO336" s="412" t="s">
        <v>197</v>
      </c>
      <c r="IP336" s="412" t="s">
        <v>197</v>
      </c>
      <c r="IQ336" s="411">
        <v>71.5</v>
      </c>
      <c r="IR336" s="411">
        <v>19.8</v>
      </c>
      <c r="IS336" s="411">
        <v>14.5</v>
      </c>
      <c r="IT336" s="411">
        <v>16.5</v>
      </c>
      <c r="IU336" s="412" t="s">
        <v>197</v>
      </c>
      <c r="IV336" s="412" t="s">
        <v>197</v>
      </c>
      <c r="IW336" s="412" t="s">
        <v>197</v>
      </c>
      <c r="IX336" s="412" t="s">
        <v>197</v>
      </c>
      <c r="IY336" s="412" t="s">
        <v>197</v>
      </c>
      <c r="IZ336" s="412" t="s">
        <v>197</v>
      </c>
      <c r="JA336" s="412" t="s">
        <v>197</v>
      </c>
      <c r="JB336" s="412" t="s">
        <v>197</v>
      </c>
      <c r="JC336" s="412" t="s">
        <v>197</v>
      </c>
      <c r="JD336" s="412" t="s">
        <v>197</v>
      </c>
      <c r="JE336" s="412" t="s">
        <v>197</v>
      </c>
      <c r="JF336" s="49" t="s">
        <v>87</v>
      </c>
      <c r="JG336" s="49" t="s">
        <v>87</v>
      </c>
      <c r="JH336" s="49">
        <v>199.2</v>
      </c>
      <c r="JI336" s="49">
        <v>112.8</v>
      </c>
      <c r="JJ336" s="49">
        <v>41.8</v>
      </c>
      <c r="JK336" s="49">
        <v>62.3</v>
      </c>
      <c r="JL336" s="49">
        <v>108.9</v>
      </c>
      <c r="JM336" s="49">
        <v>60.8</v>
      </c>
      <c r="JN336" s="49">
        <v>81</v>
      </c>
      <c r="JO336" s="49" t="s">
        <v>87</v>
      </c>
    </row>
    <row r="337" spans="1:275">
      <c r="A337" s="45"/>
      <c r="B337" s="46" t="s">
        <v>2053</v>
      </c>
      <c r="C337" s="300" t="s">
        <v>1315</v>
      </c>
      <c r="D337" s="46" t="s">
        <v>145</v>
      </c>
      <c r="E337" s="300" t="s">
        <v>44</v>
      </c>
      <c r="F337" s="47" t="s">
        <v>197</v>
      </c>
      <c r="G337" s="47" t="s">
        <v>197</v>
      </c>
      <c r="H337" s="411">
        <v>197.5</v>
      </c>
      <c r="I337" s="411">
        <v>179.4</v>
      </c>
      <c r="J337" s="411">
        <v>109.4</v>
      </c>
      <c r="K337" s="412" t="s">
        <v>197</v>
      </c>
      <c r="L337" s="412" t="s">
        <v>197</v>
      </c>
      <c r="M337" s="412" t="s">
        <v>197</v>
      </c>
      <c r="N337" s="412" t="s">
        <v>197</v>
      </c>
      <c r="O337" s="412" t="s">
        <v>197</v>
      </c>
      <c r="P337" s="412" t="s">
        <v>197</v>
      </c>
      <c r="Q337" s="412" t="s">
        <v>197</v>
      </c>
      <c r="R337" s="412" t="s">
        <v>197</v>
      </c>
      <c r="S337" s="412" t="s">
        <v>197</v>
      </c>
      <c r="T337" s="412" t="s">
        <v>197</v>
      </c>
      <c r="U337" s="412" t="s">
        <v>197</v>
      </c>
      <c r="V337" s="412" t="s">
        <v>197</v>
      </c>
      <c r="W337" s="412" t="s">
        <v>197</v>
      </c>
      <c r="X337" s="412" t="s">
        <v>197</v>
      </c>
      <c r="Y337" s="412" t="s">
        <v>197</v>
      </c>
      <c r="Z337" s="412" t="s">
        <v>197</v>
      </c>
      <c r="AA337" s="412" t="s">
        <v>197</v>
      </c>
      <c r="AB337" s="412" t="s">
        <v>197</v>
      </c>
      <c r="AC337" s="412" t="s">
        <v>197</v>
      </c>
      <c r="AD337" s="412" t="s">
        <v>197</v>
      </c>
      <c r="AE337" s="411">
        <v>20.2</v>
      </c>
      <c r="AF337" s="412" t="s">
        <v>197</v>
      </c>
      <c r="AG337" s="412" t="s">
        <v>197</v>
      </c>
      <c r="AH337" s="412" t="s">
        <v>197</v>
      </c>
      <c r="AI337" s="412" t="s">
        <v>197</v>
      </c>
      <c r="AJ337" s="412" t="s">
        <v>197</v>
      </c>
      <c r="AK337" s="412" t="s">
        <v>197</v>
      </c>
      <c r="AL337" s="412" t="s">
        <v>197</v>
      </c>
      <c r="AM337" s="412" t="s">
        <v>197</v>
      </c>
      <c r="AN337" s="412" t="s">
        <v>197</v>
      </c>
      <c r="AO337" s="412" t="s">
        <v>197</v>
      </c>
      <c r="AP337" s="412" t="s">
        <v>197</v>
      </c>
      <c r="AQ337" s="412" t="s">
        <v>197</v>
      </c>
      <c r="AR337" s="412" t="s">
        <v>197</v>
      </c>
      <c r="AS337" s="412" t="s">
        <v>197</v>
      </c>
      <c r="AT337" s="412" t="s">
        <v>197</v>
      </c>
      <c r="AU337" s="412" t="s">
        <v>197</v>
      </c>
      <c r="AV337" s="412" t="s">
        <v>197</v>
      </c>
      <c r="AW337" s="412" t="s">
        <v>197</v>
      </c>
      <c r="AX337" s="412" t="s">
        <v>197</v>
      </c>
      <c r="AY337" s="412" t="s">
        <v>197</v>
      </c>
      <c r="AZ337" s="411">
        <v>27</v>
      </c>
      <c r="BA337" s="411">
        <v>25.5</v>
      </c>
      <c r="BB337" s="411">
        <v>25.6</v>
      </c>
      <c r="BC337" s="411">
        <v>32.799999999999997</v>
      </c>
      <c r="BD337" s="411">
        <v>54.4</v>
      </c>
      <c r="BE337" s="411">
        <v>49.5</v>
      </c>
      <c r="BF337" s="411">
        <v>23.5</v>
      </c>
      <c r="BG337" s="411">
        <v>49.3</v>
      </c>
      <c r="BH337" s="411">
        <v>47.4</v>
      </c>
      <c r="BI337" s="411">
        <v>18.5</v>
      </c>
      <c r="BJ337" s="411">
        <v>25.2</v>
      </c>
      <c r="BK337" s="411">
        <v>21.7</v>
      </c>
      <c r="BL337" s="412" t="s">
        <v>197</v>
      </c>
      <c r="BM337" s="412" t="s">
        <v>197</v>
      </c>
      <c r="BN337" s="412" t="s">
        <v>197</v>
      </c>
      <c r="BO337" s="412" t="s">
        <v>197</v>
      </c>
      <c r="BP337" s="412" t="s">
        <v>197</v>
      </c>
      <c r="BQ337" s="412" t="s">
        <v>197</v>
      </c>
      <c r="BR337" s="412" t="s">
        <v>197</v>
      </c>
      <c r="BS337" s="412" t="s">
        <v>197</v>
      </c>
      <c r="BT337" s="412" t="s">
        <v>197</v>
      </c>
      <c r="BU337" s="412" t="s">
        <v>197</v>
      </c>
      <c r="BV337" s="412" t="s">
        <v>197</v>
      </c>
      <c r="BW337" s="412" t="s">
        <v>197</v>
      </c>
      <c r="BX337" s="412" t="s">
        <v>197</v>
      </c>
      <c r="BY337" s="412" t="s">
        <v>197</v>
      </c>
      <c r="BZ337" s="412" t="s">
        <v>197</v>
      </c>
      <c r="CA337" s="412" t="s">
        <v>197</v>
      </c>
      <c r="CB337" s="412" t="s">
        <v>197</v>
      </c>
      <c r="CC337" s="412" t="s">
        <v>197</v>
      </c>
      <c r="CD337" s="412" t="s">
        <v>197</v>
      </c>
      <c r="CE337" s="412" t="s">
        <v>197</v>
      </c>
      <c r="CF337" s="412" t="s">
        <v>197</v>
      </c>
      <c r="CG337" s="412" t="s">
        <v>197</v>
      </c>
      <c r="CH337" s="412" t="s">
        <v>197</v>
      </c>
      <c r="CI337" s="412" t="s">
        <v>197</v>
      </c>
      <c r="CJ337" s="412" t="s">
        <v>197</v>
      </c>
      <c r="CK337" s="412" t="s">
        <v>197</v>
      </c>
      <c r="CL337" s="412" t="s">
        <v>197</v>
      </c>
      <c r="CM337" s="412" t="s">
        <v>197</v>
      </c>
      <c r="CN337" s="412" t="s">
        <v>197</v>
      </c>
      <c r="CO337" s="412" t="s">
        <v>197</v>
      </c>
      <c r="CP337" s="412" t="s">
        <v>197</v>
      </c>
      <c r="CQ337" s="412" t="s">
        <v>197</v>
      </c>
      <c r="CR337" s="412" t="s">
        <v>197</v>
      </c>
      <c r="CS337" s="412" t="s">
        <v>197</v>
      </c>
      <c r="CT337" s="412" t="s">
        <v>197</v>
      </c>
      <c r="CU337" s="412" t="s">
        <v>197</v>
      </c>
      <c r="CV337" s="412" t="s">
        <v>197</v>
      </c>
      <c r="CW337" s="412" t="s">
        <v>197</v>
      </c>
      <c r="CX337" s="412" t="s">
        <v>197</v>
      </c>
      <c r="CY337" s="412" t="s">
        <v>197</v>
      </c>
      <c r="CZ337" s="412" t="s">
        <v>197</v>
      </c>
      <c r="DA337" s="412" t="s">
        <v>197</v>
      </c>
      <c r="DB337" s="412" t="s">
        <v>197</v>
      </c>
      <c r="DC337" s="412" t="s">
        <v>197</v>
      </c>
      <c r="DD337" s="412" t="s">
        <v>197</v>
      </c>
      <c r="DE337" s="412" t="s">
        <v>197</v>
      </c>
      <c r="DF337" s="412" t="s">
        <v>197</v>
      </c>
      <c r="DG337" s="412" t="s">
        <v>197</v>
      </c>
      <c r="DH337" s="412" t="s">
        <v>197</v>
      </c>
      <c r="DI337" s="412" t="s">
        <v>197</v>
      </c>
      <c r="DJ337" s="412" t="s">
        <v>197</v>
      </c>
      <c r="DK337" s="412" t="s">
        <v>197</v>
      </c>
      <c r="DL337" s="412" t="s">
        <v>197</v>
      </c>
      <c r="DM337" s="412" t="s">
        <v>197</v>
      </c>
      <c r="DN337" s="412" t="s">
        <v>197</v>
      </c>
      <c r="DO337" s="412" t="s">
        <v>197</v>
      </c>
      <c r="DP337" s="412" t="s">
        <v>197</v>
      </c>
      <c r="DQ337" s="412" t="s">
        <v>197</v>
      </c>
      <c r="DR337" s="412" t="s">
        <v>197</v>
      </c>
      <c r="DS337" s="412" t="s">
        <v>197</v>
      </c>
      <c r="DT337" s="412" t="s">
        <v>197</v>
      </c>
      <c r="DU337" s="412" t="s">
        <v>197</v>
      </c>
      <c r="DV337" s="412" t="s">
        <v>197</v>
      </c>
      <c r="DW337" s="412" t="s">
        <v>197</v>
      </c>
      <c r="DX337" s="412" t="s">
        <v>197</v>
      </c>
      <c r="DY337" s="412" t="s">
        <v>197</v>
      </c>
      <c r="DZ337" s="412" t="s">
        <v>197</v>
      </c>
      <c r="EA337" s="412" t="s">
        <v>197</v>
      </c>
      <c r="EB337" s="412" t="s">
        <v>197</v>
      </c>
      <c r="EC337" s="412" t="s">
        <v>197</v>
      </c>
      <c r="ED337" s="412" t="s">
        <v>197</v>
      </c>
      <c r="EE337" s="412" t="s">
        <v>197</v>
      </c>
      <c r="EF337" s="412" t="s">
        <v>197</v>
      </c>
      <c r="EG337" s="412" t="s">
        <v>197</v>
      </c>
      <c r="EH337" s="412" t="s">
        <v>197</v>
      </c>
      <c r="EI337" s="412" t="s">
        <v>197</v>
      </c>
      <c r="EJ337" s="412" t="s">
        <v>197</v>
      </c>
      <c r="EK337" s="412" t="s">
        <v>197</v>
      </c>
      <c r="EL337" s="412" t="s">
        <v>197</v>
      </c>
      <c r="EM337" s="412" t="s">
        <v>197</v>
      </c>
      <c r="EN337" s="412" t="s">
        <v>197</v>
      </c>
      <c r="EO337" s="412" t="s">
        <v>197</v>
      </c>
      <c r="EP337" s="412" t="s">
        <v>197</v>
      </c>
      <c r="EQ337" s="412" t="s">
        <v>197</v>
      </c>
      <c r="ER337" s="412" t="s">
        <v>197</v>
      </c>
      <c r="ES337" s="412" t="s">
        <v>197</v>
      </c>
      <c r="ET337" s="412" t="s">
        <v>197</v>
      </c>
      <c r="EU337" s="412" t="s">
        <v>197</v>
      </c>
      <c r="EV337" s="411">
        <v>61.6</v>
      </c>
      <c r="EW337" s="411">
        <v>85.5</v>
      </c>
      <c r="EX337" s="411">
        <v>78</v>
      </c>
      <c r="EY337" s="412" t="s">
        <v>197</v>
      </c>
      <c r="EZ337" s="412" t="s">
        <v>197</v>
      </c>
      <c r="FA337" s="412" t="s">
        <v>197</v>
      </c>
      <c r="FB337" s="412" t="s">
        <v>197</v>
      </c>
      <c r="FC337" s="412" t="s">
        <v>197</v>
      </c>
      <c r="FD337" s="412" t="s">
        <v>197</v>
      </c>
      <c r="FE337" s="412" t="s">
        <v>197</v>
      </c>
      <c r="FF337" s="412" t="s">
        <v>197</v>
      </c>
      <c r="FG337" s="412" t="s">
        <v>197</v>
      </c>
      <c r="FH337" s="412" t="s">
        <v>197</v>
      </c>
      <c r="FI337" s="412" t="s">
        <v>197</v>
      </c>
      <c r="FJ337" s="412" t="s">
        <v>197</v>
      </c>
      <c r="FK337" s="412" t="s">
        <v>197</v>
      </c>
      <c r="FL337" s="412" t="s">
        <v>197</v>
      </c>
      <c r="FM337" s="411">
        <v>35.1</v>
      </c>
      <c r="FN337" s="411">
        <v>99.7</v>
      </c>
      <c r="FO337" s="411">
        <v>62</v>
      </c>
      <c r="FP337" s="412" t="s">
        <v>197</v>
      </c>
      <c r="FQ337" s="412" t="s">
        <v>197</v>
      </c>
      <c r="FR337" s="412" t="s">
        <v>197</v>
      </c>
      <c r="FS337" s="411">
        <v>37.6</v>
      </c>
      <c r="FT337" s="411">
        <v>35.299999999999997</v>
      </c>
      <c r="FU337" s="411">
        <v>36.700000000000003</v>
      </c>
      <c r="FV337" s="412" t="s">
        <v>197</v>
      </c>
      <c r="FW337" s="412" t="s">
        <v>197</v>
      </c>
      <c r="FX337" s="411">
        <v>93.1</v>
      </c>
      <c r="FY337" s="411">
        <v>32.6</v>
      </c>
      <c r="FZ337" s="411">
        <v>33.200000000000003</v>
      </c>
      <c r="GA337" s="411">
        <v>63.7</v>
      </c>
      <c r="GB337" s="411">
        <v>58.3</v>
      </c>
      <c r="GC337" s="411">
        <v>59.3</v>
      </c>
      <c r="GD337" s="412" t="s">
        <v>197</v>
      </c>
      <c r="GE337" s="412" t="s">
        <v>197</v>
      </c>
      <c r="GF337" s="412" t="s">
        <v>197</v>
      </c>
      <c r="GG337" s="412" t="s">
        <v>197</v>
      </c>
      <c r="GH337" s="412" t="s">
        <v>197</v>
      </c>
      <c r="GI337" s="412" t="s">
        <v>197</v>
      </c>
      <c r="GJ337" s="412" t="s">
        <v>197</v>
      </c>
      <c r="GK337" s="412" t="s">
        <v>197</v>
      </c>
      <c r="GL337" s="412" t="s">
        <v>197</v>
      </c>
      <c r="GM337" s="412" t="s">
        <v>197</v>
      </c>
      <c r="GN337" s="412" t="s">
        <v>197</v>
      </c>
      <c r="GO337" s="412" t="s">
        <v>197</v>
      </c>
      <c r="GP337" s="412" t="s">
        <v>197</v>
      </c>
      <c r="GQ337" s="412" t="s">
        <v>197</v>
      </c>
      <c r="GR337" s="412" t="s">
        <v>197</v>
      </c>
      <c r="GS337" s="412" t="s">
        <v>197</v>
      </c>
      <c r="GT337" s="412" t="s">
        <v>197</v>
      </c>
      <c r="GU337" s="412" t="s">
        <v>197</v>
      </c>
      <c r="GV337" s="412" t="s">
        <v>197</v>
      </c>
      <c r="GW337" s="412" t="s">
        <v>197</v>
      </c>
      <c r="GX337" s="412" t="s">
        <v>197</v>
      </c>
      <c r="GY337" s="411">
        <v>76.5</v>
      </c>
      <c r="GZ337" s="411">
        <v>116.6</v>
      </c>
      <c r="HA337" s="411">
        <v>96.8</v>
      </c>
      <c r="HB337" s="411">
        <v>40.299999999999997</v>
      </c>
      <c r="HC337" s="411">
        <v>15</v>
      </c>
      <c r="HD337" s="411">
        <v>22.7</v>
      </c>
      <c r="HE337" s="412" t="s">
        <v>197</v>
      </c>
      <c r="HF337" s="412" t="s">
        <v>197</v>
      </c>
      <c r="HG337" s="412" t="s">
        <v>197</v>
      </c>
      <c r="HH337" s="412" t="s">
        <v>197</v>
      </c>
      <c r="HI337" s="412" t="s">
        <v>197</v>
      </c>
      <c r="HJ337" s="412" t="s">
        <v>197</v>
      </c>
      <c r="HK337" s="412" t="s">
        <v>197</v>
      </c>
      <c r="HL337" s="412" t="s">
        <v>197</v>
      </c>
      <c r="HM337" s="412" t="s">
        <v>197</v>
      </c>
      <c r="HN337" s="412" t="s">
        <v>197</v>
      </c>
      <c r="HO337" s="412" t="s">
        <v>197</v>
      </c>
      <c r="HP337" s="412" t="s">
        <v>197</v>
      </c>
      <c r="HQ337" s="412" t="s">
        <v>197</v>
      </c>
      <c r="HR337" s="412" t="s">
        <v>197</v>
      </c>
      <c r="HS337" s="412" t="s">
        <v>197</v>
      </c>
      <c r="HT337" s="412" t="s">
        <v>197</v>
      </c>
      <c r="HU337" s="411">
        <v>29</v>
      </c>
      <c r="HV337" s="411">
        <v>56.2</v>
      </c>
      <c r="HW337" s="411">
        <v>54.7</v>
      </c>
      <c r="HX337" s="412" t="s">
        <v>197</v>
      </c>
      <c r="HY337" s="412" t="s">
        <v>197</v>
      </c>
      <c r="HZ337" s="412" t="s">
        <v>197</v>
      </c>
      <c r="IA337" s="412" t="s">
        <v>197</v>
      </c>
      <c r="IB337" s="412" t="s">
        <v>197</v>
      </c>
      <c r="IC337" s="412" t="s">
        <v>197</v>
      </c>
      <c r="ID337" s="412" t="s">
        <v>197</v>
      </c>
      <c r="IE337" s="412" t="s">
        <v>197</v>
      </c>
      <c r="IF337" s="412" t="s">
        <v>197</v>
      </c>
      <c r="IG337" s="412" t="s">
        <v>197</v>
      </c>
      <c r="IH337" s="411">
        <v>24.5</v>
      </c>
      <c r="II337" s="412" t="s">
        <v>197</v>
      </c>
      <c r="IJ337" s="412" t="s">
        <v>197</v>
      </c>
      <c r="IK337" s="412" t="s">
        <v>197</v>
      </c>
      <c r="IL337" s="412" t="s">
        <v>197</v>
      </c>
      <c r="IM337" s="412" t="s">
        <v>197</v>
      </c>
      <c r="IN337" s="412" t="s">
        <v>197</v>
      </c>
      <c r="IO337" s="412" t="s">
        <v>197</v>
      </c>
      <c r="IP337" s="412" t="s">
        <v>197</v>
      </c>
      <c r="IQ337" s="412" t="s">
        <v>197</v>
      </c>
      <c r="IR337" s="412" t="s">
        <v>197</v>
      </c>
      <c r="IS337" s="412" t="s">
        <v>197</v>
      </c>
      <c r="IT337" s="412" t="s">
        <v>197</v>
      </c>
      <c r="IU337" s="412" t="s">
        <v>197</v>
      </c>
      <c r="IV337" s="412" t="s">
        <v>197</v>
      </c>
      <c r="IW337" s="412" t="s">
        <v>197</v>
      </c>
      <c r="IX337" s="412" t="s">
        <v>197</v>
      </c>
      <c r="IY337" s="412" t="s">
        <v>197</v>
      </c>
      <c r="IZ337" s="412" t="s">
        <v>197</v>
      </c>
      <c r="JA337" s="412" t="s">
        <v>197</v>
      </c>
      <c r="JB337" s="412" t="s">
        <v>197</v>
      </c>
      <c r="JC337" s="412" t="s">
        <v>197</v>
      </c>
      <c r="JD337" s="412" t="s">
        <v>197</v>
      </c>
      <c r="JE337" s="412" t="s">
        <v>197</v>
      </c>
      <c r="JF337" s="49" t="s">
        <v>87</v>
      </c>
      <c r="JG337" s="49" t="s">
        <v>87</v>
      </c>
      <c r="JH337" s="49" t="s">
        <v>87</v>
      </c>
      <c r="JI337" s="49">
        <v>90.6</v>
      </c>
      <c r="JJ337" s="49">
        <v>32.200000000000003</v>
      </c>
      <c r="JK337" s="49">
        <v>21.7</v>
      </c>
      <c r="JL337" s="49">
        <v>38.5</v>
      </c>
      <c r="JM337" s="49">
        <v>15.1</v>
      </c>
      <c r="JN337" s="49">
        <v>23</v>
      </c>
      <c r="JO337" s="49" t="s">
        <v>87</v>
      </c>
    </row>
    <row r="338" spans="1:275">
      <c r="A338" s="45"/>
      <c r="B338" s="46" t="s">
        <v>2054</v>
      </c>
      <c r="C338" s="300" t="s">
        <v>1446</v>
      </c>
      <c r="D338" s="46" t="s">
        <v>145</v>
      </c>
      <c r="E338" s="300" t="s">
        <v>44</v>
      </c>
      <c r="F338" s="47" t="s">
        <v>197</v>
      </c>
      <c r="G338" s="47" t="s">
        <v>197</v>
      </c>
      <c r="H338" s="411">
        <v>186.1</v>
      </c>
      <c r="I338" s="411">
        <v>174.3</v>
      </c>
      <c r="J338" s="411">
        <v>133.1</v>
      </c>
      <c r="K338" s="411">
        <v>102</v>
      </c>
      <c r="L338" s="411">
        <v>32.299999999999997</v>
      </c>
      <c r="M338" s="411">
        <v>37.299999999999997</v>
      </c>
      <c r="N338" s="411">
        <v>27.2</v>
      </c>
      <c r="O338" s="412" t="s">
        <v>197</v>
      </c>
      <c r="P338" s="411">
        <v>61.3</v>
      </c>
      <c r="Q338" s="412" t="s">
        <v>197</v>
      </c>
      <c r="R338" s="411">
        <v>83.3</v>
      </c>
      <c r="S338" s="411">
        <v>111.4</v>
      </c>
      <c r="T338" s="411">
        <v>64.3</v>
      </c>
      <c r="U338" s="412" t="s">
        <v>197</v>
      </c>
      <c r="V338" s="411">
        <v>53.2</v>
      </c>
      <c r="W338" s="411">
        <v>67.5</v>
      </c>
      <c r="X338" s="411">
        <v>81.400000000000006</v>
      </c>
      <c r="Y338" s="411">
        <v>108.3</v>
      </c>
      <c r="Z338" s="411">
        <v>118.5</v>
      </c>
      <c r="AA338" s="411">
        <v>193.2</v>
      </c>
      <c r="AB338" s="411">
        <v>121.1</v>
      </c>
      <c r="AC338" s="411">
        <v>28.4</v>
      </c>
      <c r="AD338" s="411">
        <v>164.9</v>
      </c>
      <c r="AE338" s="411">
        <v>95.4</v>
      </c>
      <c r="AF338" s="411">
        <v>73.8</v>
      </c>
      <c r="AG338" s="411">
        <v>87.7</v>
      </c>
      <c r="AH338" s="411">
        <v>70.400000000000006</v>
      </c>
      <c r="AI338" s="412" t="s">
        <v>197</v>
      </c>
      <c r="AJ338" s="411">
        <v>136.30000000000001</v>
      </c>
      <c r="AK338" s="412" t="s">
        <v>197</v>
      </c>
      <c r="AL338" s="412" t="s">
        <v>197</v>
      </c>
      <c r="AM338" s="412" t="s">
        <v>197</v>
      </c>
      <c r="AN338" s="412" t="s">
        <v>197</v>
      </c>
      <c r="AO338" s="411">
        <v>75.400000000000006</v>
      </c>
      <c r="AP338" s="411">
        <v>74.7</v>
      </c>
      <c r="AQ338" s="411">
        <v>72.7</v>
      </c>
      <c r="AR338" s="411">
        <v>118.8</v>
      </c>
      <c r="AS338" s="412" t="s">
        <v>197</v>
      </c>
      <c r="AT338" s="411">
        <v>91</v>
      </c>
      <c r="AU338" s="412" t="s">
        <v>197</v>
      </c>
      <c r="AV338" s="411">
        <v>77.599999999999994</v>
      </c>
      <c r="AW338" s="412" t="s">
        <v>197</v>
      </c>
      <c r="AX338" s="412" t="s">
        <v>197</v>
      </c>
      <c r="AY338" s="412" t="s">
        <v>197</v>
      </c>
      <c r="AZ338" s="411">
        <v>97.2</v>
      </c>
      <c r="BA338" s="411">
        <v>89.9</v>
      </c>
      <c r="BB338" s="411">
        <v>90.3</v>
      </c>
      <c r="BC338" s="411">
        <v>82</v>
      </c>
      <c r="BD338" s="411">
        <v>76.2</v>
      </c>
      <c r="BE338" s="411">
        <v>77.400000000000006</v>
      </c>
      <c r="BF338" s="411">
        <v>67.900000000000006</v>
      </c>
      <c r="BG338" s="411">
        <v>63.5</v>
      </c>
      <c r="BH338" s="411">
        <v>63.8</v>
      </c>
      <c r="BI338" s="411">
        <v>72.099999999999994</v>
      </c>
      <c r="BJ338" s="411">
        <v>47.3</v>
      </c>
      <c r="BK338" s="411">
        <v>60.1</v>
      </c>
      <c r="BL338" s="411">
        <v>168.9</v>
      </c>
      <c r="BM338" s="411">
        <v>274</v>
      </c>
      <c r="BN338" s="411">
        <v>245.4</v>
      </c>
      <c r="BO338" s="412" t="s">
        <v>197</v>
      </c>
      <c r="BP338" s="412" t="s">
        <v>197</v>
      </c>
      <c r="BQ338" s="412" t="s">
        <v>197</v>
      </c>
      <c r="BR338" s="412" t="s">
        <v>197</v>
      </c>
      <c r="BS338" s="412" t="s">
        <v>197</v>
      </c>
      <c r="BT338" s="412" t="s">
        <v>197</v>
      </c>
      <c r="BU338" s="411">
        <v>15.3</v>
      </c>
      <c r="BV338" s="411">
        <v>66.7</v>
      </c>
      <c r="BW338" s="411">
        <v>51.4</v>
      </c>
      <c r="BX338" s="411">
        <v>121.1</v>
      </c>
      <c r="BY338" s="411">
        <v>45.6</v>
      </c>
      <c r="BZ338" s="411">
        <v>93.6</v>
      </c>
      <c r="CA338" s="411">
        <v>27.2</v>
      </c>
      <c r="CB338" s="411">
        <v>24</v>
      </c>
      <c r="CC338" s="411">
        <v>25.2</v>
      </c>
      <c r="CD338" s="411">
        <v>53.3</v>
      </c>
      <c r="CE338" s="411">
        <v>79.8</v>
      </c>
      <c r="CF338" s="411">
        <v>67.2</v>
      </c>
      <c r="CG338" s="412" t="s">
        <v>197</v>
      </c>
      <c r="CH338" s="412" t="s">
        <v>197</v>
      </c>
      <c r="CI338" s="412" t="s">
        <v>197</v>
      </c>
      <c r="CJ338" s="411">
        <v>131.80000000000001</v>
      </c>
      <c r="CK338" s="411">
        <v>180.1</v>
      </c>
      <c r="CL338" s="411">
        <v>160.6</v>
      </c>
      <c r="CM338" s="412" t="s">
        <v>197</v>
      </c>
      <c r="CN338" s="412" t="s">
        <v>197</v>
      </c>
      <c r="CO338" s="412" t="s">
        <v>197</v>
      </c>
      <c r="CP338" s="412" t="s">
        <v>197</v>
      </c>
      <c r="CQ338" s="412" t="s">
        <v>197</v>
      </c>
      <c r="CR338" s="412" t="s">
        <v>197</v>
      </c>
      <c r="CS338" s="412" t="s">
        <v>197</v>
      </c>
      <c r="CT338" s="412" t="s">
        <v>197</v>
      </c>
      <c r="CU338" s="412" t="s">
        <v>197</v>
      </c>
      <c r="CV338" s="412" t="s">
        <v>197</v>
      </c>
      <c r="CW338" s="412" t="s">
        <v>197</v>
      </c>
      <c r="CX338" s="412" t="s">
        <v>197</v>
      </c>
      <c r="CY338" s="412" t="s">
        <v>197</v>
      </c>
      <c r="CZ338" s="412" t="s">
        <v>197</v>
      </c>
      <c r="DA338" s="411">
        <v>13.9</v>
      </c>
      <c r="DB338" s="411">
        <v>58.2</v>
      </c>
      <c r="DC338" s="411">
        <v>45.2</v>
      </c>
      <c r="DD338" s="411">
        <v>107.7</v>
      </c>
      <c r="DE338" s="411">
        <v>74.3</v>
      </c>
      <c r="DF338" s="411">
        <v>95</v>
      </c>
      <c r="DG338" s="411">
        <v>18.899999999999999</v>
      </c>
      <c r="DH338" s="411">
        <v>39</v>
      </c>
      <c r="DI338" s="411">
        <v>32.299999999999997</v>
      </c>
      <c r="DJ338" s="412" t="s">
        <v>197</v>
      </c>
      <c r="DK338" s="412" t="s">
        <v>197</v>
      </c>
      <c r="DL338" s="412" t="s">
        <v>197</v>
      </c>
      <c r="DM338" s="411">
        <v>130</v>
      </c>
      <c r="DN338" s="411">
        <v>180.1</v>
      </c>
      <c r="DO338" s="411">
        <v>161.80000000000001</v>
      </c>
      <c r="DP338" s="412" t="s">
        <v>197</v>
      </c>
      <c r="DQ338" s="412" t="s">
        <v>197</v>
      </c>
      <c r="DR338" s="412" t="s">
        <v>197</v>
      </c>
      <c r="DS338" s="412" t="s">
        <v>197</v>
      </c>
      <c r="DT338" s="412" t="s">
        <v>197</v>
      </c>
      <c r="DU338" s="412" t="s">
        <v>197</v>
      </c>
      <c r="DV338" s="411">
        <v>8.8000000000000007</v>
      </c>
      <c r="DW338" s="411">
        <v>8.8000000000000007</v>
      </c>
      <c r="DX338" s="411">
        <v>8.8000000000000007</v>
      </c>
      <c r="DY338" s="412" t="s">
        <v>197</v>
      </c>
      <c r="DZ338" s="412" t="s">
        <v>197</v>
      </c>
      <c r="EA338" s="412" t="s">
        <v>197</v>
      </c>
      <c r="EB338" s="411">
        <v>50.2</v>
      </c>
      <c r="EC338" s="411">
        <v>58.2</v>
      </c>
      <c r="ED338" s="411">
        <v>56.1</v>
      </c>
      <c r="EE338" s="412" t="s">
        <v>197</v>
      </c>
      <c r="EF338" s="411">
        <v>57.2</v>
      </c>
      <c r="EG338" s="411">
        <v>143.9</v>
      </c>
      <c r="EH338" s="411">
        <v>108.2</v>
      </c>
      <c r="EI338" s="412" t="s">
        <v>197</v>
      </c>
      <c r="EJ338" s="412" t="s">
        <v>197</v>
      </c>
      <c r="EK338" s="412" t="s">
        <v>197</v>
      </c>
      <c r="EL338" s="412" t="s">
        <v>197</v>
      </c>
      <c r="EM338" s="412" t="s">
        <v>197</v>
      </c>
      <c r="EN338" s="412" t="s">
        <v>197</v>
      </c>
      <c r="EO338" s="412" t="s">
        <v>197</v>
      </c>
      <c r="EP338" s="412" t="s">
        <v>197</v>
      </c>
      <c r="EQ338" s="412" t="s">
        <v>197</v>
      </c>
      <c r="ER338" s="412" t="s">
        <v>197</v>
      </c>
      <c r="ES338" s="412" t="s">
        <v>197</v>
      </c>
      <c r="ET338" s="411">
        <v>147.4</v>
      </c>
      <c r="EU338" s="412" t="s">
        <v>197</v>
      </c>
      <c r="EV338" s="411">
        <v>88.8</v>
      </c>
      <c r="EW338" s="411">
        <v>101.3</v>
      </c>
      <c r="EX338" s="411">
        <v>97.5</v>
      </c>
      <c r="EY338" s="411">
        <v>157</v>
      </c>
      <c r="EZ338" s="411">
        <v>87</v>
      </c>
      <c r="FA338" s="411">
        <v>106.1</v>
      </c>
      <c r="FB338" s="411">
        <v>98.6</v>
      </c>
      <c r="FC338" s="412" t="s">
        <v>197</v>
      </c>
      <c r="FD338" s="411">
        <v>82.2</v>
      </c>
      <c r="FE338" s="411">
        <v>102.2</v>
      </c>
      <c r="FF338" s="411">
        <v>93.8</v>
      </c>
      <c r="FG338" s="411">
        <v>21</v>
      </c>
      <c r="FH338" s="411">
        <v>50.5</v>
      </c>
      <c r="FI338" s="411">
        <v>29.7</v>
      </c>
      <c r="FJ338" s="411">
        <v>114.8</v>
      </c>
      <c r="FK338" s="411">
        <v>83.3</v>
      </c>
      <c r="FL338" s="411">
        <v>97.3</v>
      </c>
      <c r="FM338" s="411">
        <v>99.6</v>
      </c>
      <c r="FN338" s="411">
        <v>110.3</v>
      </c>
      <c r="FO338" s="411">
        <v>104.1</v>
      </c>
      <c r="FP338" s="411">
        <v>110.7</v>
      </c>
      <c r="FQ338" s="411">
        <v>112.8</v>
      </c>
      <c r="FR338" s="411">
        <v>112.1</v>
      </c>
      <c r="FS338" s="411">
        <v>67.8</v>
      </c>
      <c r="FT338" s="411">
        <v>50.7</v>
      </c>
      <c r="FU338" s="411">
        <v>61.4</v>
      </c>
      <c r="FV338" s="411">
        <v>77.900000000000006</v>
      </c>
      <c r="FW338" s="412" t="s">
        <v>197</v>
      </c>
      <c r="FX338" s="411">
        <v>95</v>
      </c>
      <c r="FY338" s="411">
        <v>71.599999999999994</v>
      </c>
      <c r="FZ338" s="411">
        <v>71.8</v>
      </c>
      <c r="GA338" s="411">
        <v>108.3</v>
      </c>
      <c r="GB338" s="411">
        <v>75.599999999999994</v>
      </c>
      <c r="GC338" s="411">
        <v>81.7</v>
      </c>
      <c r="GD338" s="412" t="s">
        <v>197</v>
      </c>
      <c r="GE338" s="412" t="s">
        <v>197</v>
      </c>
      <c r="GF338" s="412" t="s">
        <v>197</v>
      </c>
      <c r="GG338" s="411">
        <v>243.2</v>
      </c>
      <c r="GH338" s="411">
        <v>153.4</v>
      </c>
      <c r="GI338" s="411">
        <v>153.9</v>
      </c>
      <c r="GJ338" s="412" t="s">
        <v>197</v>
      </c>
      <c r="GK338" s="412" t="s">
        <v>197</v>
      </c>
      <c r="GL338" s="412" t="s">
        <v>197</v>
      </c>
      <c r="GM338" s="411">
        <v>84.3</v>
      </c>
      <c r="GN338" s="411">
        <v>33.4</v>
      </c>
      <c r="GO338" s="411">
        <v>51.3</v>
      </c>
      <c r="GP338" s="411">
        <v>88.1</v>
      </c>
      <c r="GQ338" s="411">
        <v>67.400000000000006</v>
      </c>
      <c r="GR338" s="411">
        <v>74.8</v>
      </c>
      <c r="GS338" s="412" t="s">
        <v>197</v>
      </c>
      <c r="GT338" s="411">
        <v>101.1</v>
      </c>
      <c r="GU338" s="411">
        <v>80.7</v>
      </c>
      <c r="GV338" s="411">
        <v>56.9</v>
      </c>
      <c r="GW338" s="411">
        <v>7.9</v>
      </c>
      <c r="GX338" s="411">
        <v>28</v>
      </c>
      <c r="GY338" s="411">
        <v>104.4</v>
      </c>
      <c r="GZ338" s="411">
        <v>159.6</v>
      </c>
      <c r="HA338" s="411">
        <v>132.6</v>
      </c>
      <c r="HB338" s="411">
        <v>136.5</v>
      </c>
      <c r="HC338" s="411">
        <v>83.6</v>
      </c>
      <c r="HD338" s="411">
        <v>99.8</v>
      </c>
      <c r="HE338" s="412" t="s">
        <v>197</v>
      </c>
      <c r="HF338" s="412" t="s">
        <v>197</v>
      </c>
      <c r="HG338" s="412" t="s">
        <v>197</v>
      </c>
      <c r="HH338" s="412" t="s">
        <v>197</v>
      </c>
      <c r="HI338" s="411">
        <v>105.5</v>
      </c>
      <c r="HJ338" s="411">
        <v>137.5</v>
      </c>
      <c r="HK338" s="411">
        <v>122</v>
      </c>
      <c r="HL338" s="411">
        <v>59.3</v>
      </c>
      <c r="HM338" s="411">
        <v>11.1</v>
      </c>
      <c r="HN338" s="411">
        <v>24.7</v>
      </c>
      <c r="HO338" s="411">
        <v>95.8</v>
      </c>
      <c r="HP338" s="411">
        <v>167.5</v>
      </c>
      <c r="HQ338" s="411">
        <v>131.19999999999999</v>
      </c>
      <c r="HR338" s="412" t="s">
        <v>197</v>
      </c>
      <c r="HS338" s="412" t="s">
        <v>197</v>
      </c>
      <c r="HT338" s="412" t="s">
        <v>197</v>
      </c>
      <c r="HU338" s="411">
        <v>18.8</v>
      </c>
      <c r="HV338" s="411">
        <v>69.8</v>
      </c>
      <c r="HW338" s="411">
        <v>67.2</v>
      </c>
      <c r="HX338" s="412" t="s">
        <v>197</v>
      </c>
      <c r="HY338" s="412" t="s">
        <v>197</v>
      </c>
      <c r="HZ338" s="411">
        <v>351.4</v>
      </c>
      <c r="IA338" s="412" t="s">
        <v>197</v>
      </c>
      <c r="IB338" s="412" t="s">
        <v>197</v>
      </c>
      <c r="IC338" s="412" t="s">
        <v>197</v>
      </c>
      <c r="ID338" s="412" t="s">
        <v>197</v>
      </c>
      <c r="IE338" s="412" t="s">
        <v>197</v>
      </c>
      <c r="IF338" s="412" t="s">
        <v>197</v>
      </c>
      <c r="IG338" s="412" t="s">
        <v>197</v>
      </c>
      <c r="IH338" s="411">
        <v>60.3</v>
      </c>
      <c r="II338" s="412" t="s">
        <v>197</v>
      </c>
      <c r="IJ338" s="412" t="s">
        <v>197</v>
      </c>
      <c r="IK338" s="412" t="s">
        <v>197</v>
      </c>
      <c r="IL338" s="412" t="s">
        <v>197</v>
      </c>
      <c r="IM338" s="412" t="s">
        <v>197</v>
      </c>
      <c r="IN338" s="412" t="s">
        <v>197</v>
      </c>
      <c r="IO338" s="412" t="s">
        <v>197</v>
      </c>
      <c r="IP338" s="412" t="s">
        <v>197</v>
      </c>
      <c r="IQ338" s="411">
        <v>51.8</v>
      </c>
      <c r="IR338" s="411">
        <v>58.1</v>
      </c>
      <c r="IS338" s="411">
        <v>81.599999999999994</v>
      </c>
      <c r="IT338" s="411">
        <v>72.900000000000006</v>
      </c>
      <c r="IU338" s="411">
        <v>91.5</v>
      </c>
      <c r="IV338" s="411">
        <v>26.8</v>
      </c>
      <c r="IW338" s="411">
        <v>40.299999999999997</v>
      </c>
      <c r="IX338" s="412" t="s">
        <v>197</v>
      </c>
      <c r="IY338" s="412" t="s">
        <v>197</v>
      </c>
      <c r="IZ338" s="412" t="s">
        <v>197</v>
      </c>
      <c r="JA338" s="412" t="s">
        <v>197</v>
      </c>
      <c r="JB338" s="412" t="s">
        <v>197</v>
      </c>
      <c r="JC338" s="411">
        <v>82.7</v>
      </c>
      <c r="JD338" s="411">
        <v>54</v>
      </c>
      <c r="JE338" s="411">
        <v>60.5</v>
      </c>
      <c r="JF338" s="48" t="s">
        <v>87</v>
      </c>
      <c r="JG338" s="48" t="s">
        <v>87</v>
      </c>
      <c r="JH338" s="48" t="s">
        <v>87</v>
      </c>
      <c r="JI338" s="48">
        <v>122.7</v>
      </c>
      <c r="JJ338" s="48">
        <v>34.1</v>
      </c>
      <c r="JK338" s="48">
        <v>30.7</v>
      </c>
      <c r="JL338" s="48">
        <v>37.799999999999997</v>
      </c>
      <c r="JM338" s="48">
        <v>51.9</v>
      </c>
      <c r="JN338" s="48">
        <v>60.1</v>
      </c>
      <c r="JO338" s="48" t="s">
        <v>87</v>
      </c>
    </row>
    <row r="339" spans="1:275">
      <c r="A339" s="45"/>
      <c r="B339" s="46" t="s">
        <v>2055</v>
      </c>
      <c r="C339" s="300" t="s">
        <v>1307</v>
      </c>
      <c r="D339" s="46" t="s">
        <v>145</v>
      </c>
      <c r="E339" s="300" t="s">
        <v>44</v>
      </c>
      <c r="F339" s="47" t="s">
        <v>197</v>
      </c>
      <c r="G339" s="47" t="s">
        <v>197</v>
      </c>
      <c r="H339" s="411">
        <v>175.8</v>
      </c>
      <c r="I339" s="411">
        <v>172.3</v>
      </c>
      <c r="J339" s="411">
        <v>182.8</v>
      </c>
      <c r="K339" s="412" t="s">
        <v>197</v>
      </c>
      <c r="L339" s="411">
        <v>32.200000000000003</v>
      </c>
      <c r="M339" s="411">
        <v>70.2</v>
      </c>
      <c r="N339" s="411">
        <v>30.2</v>
      </c>
      <c r="O339" s="411">
        <v>108.4</v>
      </c>
      <c r="P339" s="411">
        <v>67.099999999999994</v>
      </c>
      <c r="Q339" s="411">
        <v>72.2</v>
      </c>
      <c r="R339" s="411">
        <v>97.6</v>
      </c>
      <c r="S339" s="411">
        <v>108.9</v>
      </c>
      <c r="T339" s="411">
        <v>113.5</v>
      </c>
      <c r="U339" s="411">
        <v>69.900000000000006</v>
      </c>
      <c r="V339" s="411">
        <v>49.2</v>
      </c>
      <c r="W339" s="411">
        <v>104.2</v>
      </c>
      <c r="X339" s="411">
        <v>78.599999999999994</v>
      </c>
      <c r="Y339" s="411">
        <v>80.8</v>
      </c>
      <c r="Z339" s="411">
        <v>86.5</v>
      </c>
      <c r="AA339" s="411">
        <v>133.69999999999999</v>
      </c>
      <c r="AB339" s="411">
        <v>78.7</v>
      </c>
      <c r="AC339" s="411">
        <v>19.5</v>
      </c>
      <c r="AD339" s="411">
        <v>208</v>
      </c>
      <c r="AE339" s="411">
        <v>203.2</v>
      </c>
      <c r="AF339" s="411">
        <v>83.3</v>
      </c>
      <c r="AG339" s="411">
        <v>114.1</v>
      </c>
      <c r="AH339" s="411">
        <v>102.8</v>
      </c>
      <c r="AI339" s="412" t="s">
        <v>197</v>
      </c>
      <c r="AJ339" s="411">
        <v>81.7</v>
      </c>
      <c r="AK339" s="411">
        <v>98.7</v>
      </c>
      <c r="AL339" s="412" t="s">
        <v>197</v>
      </c>
      <c r="AM339" s="411">
        <v>139.4</v>
      </c>
      <c r="AN339" s="411">
        <v>8.9</v>
      </c>
      <c r="AO339" s="411">
        <v>31.9</v>
      </c>
      <c r="AP339" s="411">
        <v>31.7</v>
      </c>
      <c r="AQ339" s="411">
        <v>85.9</v>
      </c>
      <c r="AR339" s="411">
        <v>105.9</v>
      </c>
      <c r="AS339" s="412" t="s">
        <v>197</v>
      </c>
      <c r="AT339" s="411">
        <v>79.599999999999994</v>
      </c>
      <c r="AU339" s="412" t="s">
        <v>197</v>
      </c>
      <c r="AV339" s="411">
        <v>129.19999999999999</v>
      </c>
      <c r="AW339" s="411">
        <v>171</v>
      </c>
      <c r="AX339" s="411">
        <v>150.30000000000001</v>
      </c>
      <c r="AY339" s="412" t="s">
        <v>197</v>
      </c>
      <c r="AZ339" s="411">
        <v>98.6</v>
      </c>
      <c r="BA339" s="411">
        <v>90.3</v>
      </c>
      <c r="BB339" s="411">
        <v>90.7</v>
      </c>
      <c r="BC339" s="411">
        <v>93.2</v>
      </c>
      <c r="BD339" s="411">
        <v>85.3</v>
      </c>
      <c r="BE339" s="411">
        <v>87</v>
      </c>
      <c r="BF339" s="411">
        <v>70.900000000000006</v>
      </c>
      <c r="BG339" s="411">
        <v>77.7</v>
      </c>
      <c r="BH339" s="411">
        <v>77.2</v>
      </c>
      <c r="BI339" s="411">
        <v>67.5</v>
      </c>
      <c r="BJ339" s="411">
        <v>69.5</v>
      </c>
      <c r="BK339" s="411">
        <v>68.5</v>
      </c>
      <c r="BL339" s="411">
        <v>113.1</v>
      </c>
      <c r="BM339" s="411">
        <v>118.9</v>
      </c>
      <c r="BN339" s="411">
        <v>117.3</v>
      </c>
      <c r="BO339" s="412" t="s">
        <v>197</v>
      </c>
      <c r="BP339" s="411">
        <v>42.1</v>
      </c>
      <c r="BQ339" s="411">
        <v>32.799999999999997</v>
      </c>
      <c r="BR339" s="411">
        <v>144.1</v>
      </c>
      <c r="BS339" s="411">
        <v>117.4</v>
      </c>
      <c r="BT339" s="411">
        <v>129.6</v>
      </c>
      <c r="BU339" s="411">
        <v>562.5</v>
      </c>
      <c r="BV339" s="411">
        <v>170.5</v>
      </c>
      <c r="BW339" s="411">
        <v>287.5</v>
      </c>
      <c r="BX339" s="411">
        <v>98.5</v>
      </c>
      <c r="BY339" s="411">
        <v>133.30000000000001</v>
      </c>
      <c r="BZ339" s="411">
        <v>111.2</v>
      </c>
      <c r="CA339" s="411">
        <v>154.30000000000001</v>
      </c>
      <c r="CB339" s="411">
        <v>262.8</v>
      </c>
      <c r="CC339" s="411">
        <v>221.8</v>
      </c>
      <c r="CD339" s="411">
        <v>25.7</v>
      </c>
      <c r="CE339" s="411">
        <v>14.1</v>
      </c>
      <c r="CF339" s="411">
        <v>19.7</v>
      </c>
      <c r="CG339" s="412" t="s">
        <v>197</v>
      </c>
      <c r="CH339" s="412" t="s">
        <v>197</v>
      </c>
      <c r="CI339" s="412" t="s">
        <v>197</v>
      </c>
      <c r="CJ339" s="411">
        <v>75.099999999999994</v>
      </c>
      <c r="CK339" s="411">
        <v>29</v>
      </c>
      <c r="CL339" s="411">
        <v>47.6</v>
      </c>
      <c r="CM339" s="412" t="s">
        <v>197</v>
      </c>
      <c r="CN339" s="412" t="s">
        <v>197</v>
      </c>
      <c r="CO339" s="412" t="s">
        <v>197</v>
      </c>
      <c r="CP339" s="412" t="s">
        <v>197</v>
      </c>
      <c r="CQ339" s="412" t="s">
        <v>197</v>
      </c>
      <c r="CR339" s="412" t="s">
        <v>197</v>
      </c>
      <c r="CS339" s="412" t="s">
        <v>197</v>
      </c>
      <c r="CT339" s="411">
        <v>362.1</v>
      </c>
      <c r="CU339" s="411">
        <v>343.5</v>
      </c>
      <c r="CV339" s="411">
        <v>351.6</v>
      </c>
      <c r="CW339" s="411">
        <v>179.8</v>
      </c>
      <c r="CX339" s="411">
        <v>138</v>
      </c>
      <c r="CY339" s="411">
        <v>155.9</v>
      </c>
      <c r="CZ339" s="411">
        <v>129.9</v>
      </c>
      <c r="DA339" s="411">
        <v>542.5</v>
      </c>
      <c r="DB339" s="411">
        <v>186.9</v>
      </c>
      <c r="DC339" s="411">
        <v>292.3</v>
      </c>
      <c r="DD339" s="411">
        <v>96.4</v>
      </c>
      <c r="DE339" s="411">
        <v>101.9</v>
      </c>
      <c r="DF339" s="411">
        <v>98.5</v>
      </c>
      <c r="DG339" s="411">
        <v>89.3</v>
      </c>
      <c r="DH339" s="411">
        <v>216.7</v>
      </c>
      <c r="DI339" s="411">
        <v>174.7</v>
      </c>
      <c r="DJ339" s="411">
        <v>153</v>
      </c>
      <c r="DK339" s="411">
        <v>109.3</v>
      </c>
      <c r="DL339" s="411">
        <v>129.1</v>
      </c>
      <c r="DM339" s="411">
        <v>77.2</v>
      </c>
      <c r="DN339" s="411">
        <v>31</v>
      </c>
      <c r="DO339" s="411">
        <v>47.9</v>
      </c>
      <c r="DP339" s="412" t="s">
        <v>197</v>
      </c>
      <c r="DQ339" s="412" t="s">
        <v>197</v>
      </c>
      <c r="DR339" s="412" t="s">
        <v>197</v>
      </c>
      <c r="DS339" s="412" t="s">
        <v>197</v>
      </c>
      <c r="DT339" s="412" t="s">
        <v>197</v>
      </c>
      <c r="DU339" s="412" t="s">
        <v>197</v>
      </c>
      <c r="DV339" s="411">
        <v>298.8</v>
      </c>
      <c r="DW339" s="411">
        <v>183.3</v>
      </c>
      <c r="DX339" s="411">
        <v>221.9</v>
      </c>
      <c r="DY339" s="411">
        <v>135.69999999999999</v>
      </c>
      <c r="DZ339" s="411">
        <v>330.4</v>
      </c>
      <c r="EA339" s="411">
        <v>222.8</v>
      </c>
      <c r="EB339" s="411">
        <v>76.400000000000006</v>
      </c>
      <c r="EC339" s="411">
        <v>70</v>
      </c>
      <c r="ED339" s="411">
        <v>71.7</v>
      </c>
      <c r="EE339" s="412" t="s">
        <v>197</v>
      </c>
      <c r="EF339" s="411">
        <v>93</v>
      </c>
      <c r="EG339" s="411">
        <v>21.7</v>
      </c>
      <c r="EH339" s="411">
        <v>51.1</v>
      </c>
      <c r="EI339" s="411">
        <v>268</v>
      </c>
      <c r="EJ339" s="411">
        <v>214</v>
      </c>
      <c r="EK339" s="411">
        <v>233.5</v>
      </c>
      <c r="EL339" s="412" t="s">
        <v>197</v>
      </c>
      <c r="EM339" s="411">
        <v>68.900000000000006</v>
      </c>
      <c r="EN339" s="411">
        <v>94.5</v>
      </c>
      <c r="EO339" s="411">
        <v>81.5</v>
      </c>
      <c r="EP339" s="411">
        <v>342.2</v>
      </c>
      <c r="EQ339" s="411">
        <v>226.5</v>
      </c>
      <c r="ER339" s="411">
        <v>290.89999999999998</v>
      </c>
      <c r="ES339" s="412" t="s">
        <v>197</v>
      </c>
      <c r="ET339" s="411">
        <v>126.7</v>
      </c>
      <c r="EU339" s="412" t="s">
        <v>197</v>
      </c>
      <c r="EV339" s="411">
        <v>116.7</v>
      </c>
      <c r="EW339" s="411">
        <v>97.1</v>
      </c>
      <c r="EX339" s="411">
        <v>103.1</v>
      </c>
      <c r="EY339" s="411">
        <v>274.10000000000002</v>
      </c>
      <c r="EZ339" s="411">
        <v>66.099999999999994</v>
      </c>
      <c r="FA339" s="411">
        <v>160.30000000000001</v>
      </c>
      <c r="FB339" s="411">
        <v>123.3</v>
      </c>
      <c r="FC339" s="411">
        <v>48.7</v>
      </c>
      <c r="FD339" s="411">
        <v>68.900000000000006</v>
      </c>
      <c r="FE339" s="411">
        <v>162.30000000000001</v>
      </c>
      <c r="FF339" s="411">
        <v>122.8</v>
      </c>
      <c r="FG339" s="411">
        <v>88.9</v>
      </c>
      <c r="FH339" s="411">
        <v>195.9</v>
      </c>
      <c r="FI339" s="411">
        <v>120.4</v>
      </c>
      <c r="FJ339" s="411">
        <v>82.9</v>
      </c>
      <c r="FK339" s="411">
        <v>78.2</v>
      </c>
      <c r="FL339" s="411">
        <v>80.3</v>
      </c>
      <c r="FM339" s="411">
        <v>111.1</v>
      </c>
      <c r="FN339" s="411">
        <v>94.7</v>
      </c>
      <c r="FO339" s="411">
        <v>104.2</v>
      </c>
      <c r="FP339" s="411">
        <v>72.900000000000006</v>
      </c>
      <c r="FQ339" s="411">
        <v>163.19999999999999</v>
      </c>
      <c r="FR339" s="411">
        <v>131.9</v>
      </c>
      <c r="FS339" s="411">
        <v>107.1</v>
      </c>
      <c r="FT339" s="411">
        <v>78.8</v>
      </c>
      <c r="FU339" s="411">
        <v>96.5</v>
      </c>
      <c r="FV339" s="411">
        <v>99.2</v>
      </c>
      <c r="FW339" s="411">
        <v>59.1</v>
      </c>
      <c r="FX339" s="411">
        <v>135.4</v>
      </c>
      <c r="FY339" s="411">
        <v>76.099999999999994</v>
      </c>
      <c r="FZ339" s="411">
        <v>76.599999999999994</v>
      </c>
      <c r="GA339" s="411">
        <v>149.19999999999999</v>
      </c>
      <c r="GB339" s="411">
        <v>96.6</v>
      </c>
      <c r="GC339" s="411">
        <v>106.5</v>
      </c>
      <c r="GD339" s="411">
        <v>15.1</v>
      </c>
      <c r="GE339" s="411">
        <v>14.3</v>
      </c>
      <c r="GF339" s="411">
        <v>14.8</v>
      </c>
      <c r="GG339" s="411">
        <v>175.6</v>
      </c>
      <c r="GH339" s="411">
        <v>51.4</v>
      </c>
      <c r="GI339" s="411">
        <v>52.1</v>
      </c>
      <c r="GJ339" s="412" t="s">
        <v>197</v>
      </c>
      <c r="GK339" s="412" t="s">
        <v>197</v>
      </c>
      <c r="GL339" s="412" t="s">
        <v>197</v>
      </c>
      <c r="GM339" s="411">
        <v>51.9</v>
      </c>
      <c r="GN339" s="411">
        <v>36.799999999999997</v>
      </c>
      <c r="GO339" s="411">
        <v>42.1</v>
      </c>
      <c r="GP339" s="411">
        <v>75.400000000000006</v>
      </c>
      <c r="GQ339" s="411">
        <v>57.8</v>
      </c>
      <c r="GR339" s="411">
        <v>64.099999999999994</v>
      </c>
      <c r="GS339" s="411">
        <v>51</v>
      </c>
      <c r="GT339" s="411">
        <v>118.9</v>
      </c>
      <c r="GU339" s="411">
        <v>105.2</v>
      </c>
      <c r="GV339" s="411">
        <v>130.30000000000001</v>
      </c>
      <c r="GW339" s="411">
        <v>107</v>
      </c>
      <c r="GX339" s="411">
        <v>116.6</v>
      </c>
      <c r="GY339" s="411">
        <v>127.6</v>
      </c>
      <c r="GZ339" s="411">
        <v>123.2</v>
      </c>
      <c r="HA339" s="411">
        <v>125.3</v>
      </c>
      <c r="HB339" s="411">
        <v>167.8</v>
      </c>
      <c r="HC339" s="411">
        <v>116.6</v>
      </c>
      <c r="HD339" s="411">
        <v>132.30000000000001</v>
      </c>
      <c r="HE339" s="412" t="s">
        <v>197</v>
      </c>
      <c r="HF339" s="411">
        <v>50.4</v>
      </c>
      <c r="HG339" s="411">
        <v>47.7</v>
      </c>
      <c r="HH339" s="412" t="s">
        <v>197</v>
      </c>
      <c r="HI339" s="411">
        <v>159.19999999999999</v>
      </c>
      <c r="HJ339" s="411">
        <v>156.69999999999999</v>
      </c>
      <c r="HK339" s="411">
        <v>157.9</v>
      </c>
      <c r="HL339" s="411">
        <v>226.4</v>
      </c>
      <c r="HM339" s="411">
        <v>162.1</v>
      </c>
      <c r="HN339" s="411">
        <v>180.2</v>
      </c>
      <c r="HO339" s="411">
        <v>85</v>
      </c>
      <c r="HP339" s="411">
        <v>75.099999999999994</v>
      </c>
      <c r="HQ339" s="411">
        <v>80.099999999999994</v>
      </c>
      <c r="HR339" s="411">
        <v>103.4</v>
      </c>
      <c r="HS339" s="411">
        <v>63.2</v>
      </c>
      <c r="HT339" s="411">
        <v>77.2</v>
      </c>
      <c r="HU339" s="411">
        <v>74.599999999999994</v>
      </c>
      <c r="HV339" s="411">
        <v>79.599999999999994</v>
      </c>
      <c r="HW339" s="411">
        <v>79.3</v>
      </c>
      <c r="HX339" s="412" t="s">
        <v>197</v>
      </c>
      <c r="HY339" s="412" t="s">
        <v>197</v>
      </c>
      <c r="HZ339" s="411">
        <v>91.4</v>
      </c>
      <c r="IA339" s="412" t="s">
        <v>197</v>
      </c>
      <c r="IB339" s="412" t="s">
        <v>197</v>
      </c>
      <c r="IC339" s="412" t="s">
        <v>197</v>
      </c>
      <c r="ID339" s="411">
        <v>225.7</v>
      </c>
      <c r="IE339" s="412" t="s">
        <v>197</v>
      </c>
      <c r="IF339" s="412" t="s">
        <v>197</v>
      </c>
      <c r="IG339" s="412" t="s">
        <v>197</v>
      </c>
      <c r="IH339" s="411">
        <v>83.1</v>
      </c>
      <c r="II339" s="412" t="s">
        <v>197</v>
      </c>
      <c r="IJ339" s="412" t="s">
        <v>197</v>
      </c>
      <c r="IK339" s="412" t="s">
        <v>197</v>
      </c>
      <c r="IL339" s="412" t="s">
        <v>197</v>
      </c>
      <c r="IM339" s="412" t="s">
        <v>197</v>
      </c>
      <c r="IN339" s="412" t="s">
        <v>197</v>
      </c>
      <c r="IO339" s="412" t="s">
        <v>197</v>
      </c>
      <c r="IP339" s="412" t="s">
        <v>197</v>
      </c>
      <c r="IQ339" s="411">
        <v>195.9</v>
      </c>
      <c r="IR339" s="411">
        <v>119.8</v>
      </c>
      <c r="IS339" s="411">
        <v>83.5</v>
      </c>
      <c r="IT339" s="411">
        <v>96.9</v>
      </c>
      <c r="IU339" s="411">
        <v>137.9</v>
      </c>
      <c r="IV339" s="411">
        <v>65.8</v>
      </c>
      <c r="IW339" s="411">
        <v>80.8</v>
      </c>
      <c r="IX339" s="412" t="s">
        <v>197</v>
      </c>
      <c r="IY339" s="411">
        <v>178.5</v>
      </c>
      <c r="IZ339" s="411">
        <v>251.8</v>
      </c>
      <c r="JA339" s="411">
        <v>359.8</v>
      </c>
      <c r="JB339" s="412" t="s">
        <v>197</v>
      </c>
      <c r="JC339" s="411">
        <v>153.6</v>
      </c>
      <c r="JD339" s="411">
        <v>146.4</v>
      </c>
      <c r="JE339" s="411">
        <v>148</v>
      </c>
      <c r="JF339" s="48" t="s">
        <v>87</v>
      </c>
      <c r="JG339" s="48" t="s">
        <v>87</v>
      </c>
      <c r="JH339" s="48">
        <v>48.4</v>
      </c>
      <c r="JI339" s="48">
        <v>155.4</v>
      </c>
      <c r="JJ339" s="48">
        <v>55.7</v>
      </c>
      <c r="JK339" s="48">
        <v>60.2</v>
      </c>
      <c r="JL339" s="48">
        <v>56.5</v>
      </c>
      <c r="JM339" s="48">
        <v>77</v>
      </c>
      <c r="JN339" s="48">
        <v>83</v>
      </c>
      <c r="JO339" s="48">
        <v>29.2</v>
      </c>
    </row>
    <row r="340" spans="1:275">
      <c r="A340" s="45"/>
      <c r="B340" s="46" t="s">
        <v>2056</v>
      </c>
      <c r="C340" s="300" t="s">
        <v>1259</v>
      </c>
      <c r="D340" s="46" t="s">
        <v>145</v>
      </c>
      <c r="E340" s="300" t="s">
        <v>44</v>
      </c>
      <c r="F340" s="47" t="s">
        <v>197</v>
      </c>
      <c r="G340" s="47" t="s">
        <v>197</v>
      </c>
      <c r="H340" s="411">
        <v>133.1</v>
      </c>
      <c r="I340" s="411">
        <v>106.9</v>
      </c>
      <c r="J340" s="411">
        <v>45.1</v>
      </c>
      <c r="K340" s="412" t="s">
        <v>197</v>
      </c>
      <c r="L340" s="412" t="s">
        <v>197</v>
      </c>
      <c r="M340" s="412" t="s">
        <v>197</v>
      </c>
      <c r="N340" s="412" t="s">
        <v>197</v>
      </c>
      <c r="O340" s="412" t="s">
        <v>197</v>
      </c>
      <c r="P340" s="412" t="s">
        <v>197</v>
      </c>
      <c r="Q340" s="412" t="s">
        <v>197</v>
      </c>
      <c r="R340" s="412" t="s">
        <v>197</v>
      </c>
      <c r="S340" s="412" t="s">
        <v>197</v>
      </c>
      <c r="T340" s="412" t="s">
        <v>197</v>
      </c>
      <c r="U340" s="412" t="s">
        <v>197</v>
      </c>
      <c r="V340" s="412" t="s">
        <v>197</v>
      </c>
      <c r="W340" s="412" t="s">
        <v>197</v>
      </c>
      <c r="X340" s="412" t="s">
        <v>197</v>
      </c>
      <c r="Y340" s="412" t="s">
        <v>197</v>
      </c>
      <c r="Z340" s="412" t="s">
        <v>197</v>
      </c>
      <c r="AA340" s="412" t="s">
        <v>197</v>
      </c>
      <c r="AB340" s="412" t="s">
        <v>197</v>
      </c>
      <c r="AC340" s="412" t="s">
        <v>197</v>
      </c>
      <c r="AD340" s="412" t="s">
        <v>197</v>
      </c>
      <c r="AE340" s="412" t="s">
        <v>197</v>
      </c>
      <c r="AF340" s="412" t="s">
        <v>197</v>
      </c>
      <c r="AG340" s="412" t="s">
        <v>197</v>
      </c>
      <c r="AH340" s="412" t="s">
        <v>197</v>
      </c>
      <c r="AI340" s="412" t="s">
        <v>197</v>
      </c>
      <c r="AJ340" s="412" t="s">
        <v>197</v>
      </c>
      <c r="AK340" s="412" t="s">
        <v>197</v>
      </c>
      <c r="AL340" s="412" t="s">
        <v>197</v>
      </c>
      <c r="AM340" s="412" t="s">
        <v>197</v>
      </c>
      <c r="AN340" s="412" t="s">
        <v>197</v>
      </c>
      <c r="AO340" s="412" t="s">
        <v>197</v>
      </c>
      <c r="AP340" s="412" t="s">
        <v>197</v>
      </c>
      <c r="AQ340" s="412" t="s">
        <v>197</v>
      </c>
      <c r="AR340" s="412" t="s">
        <v>197</v>
      </c>
      <c r="AS340" s="412" t="s">
        <v>197</v>
      </c>
      <c r="AT340" s="412" t="s">
        <v>197</v>
      </c>
      <c r="AU340" s="412" t="s">
        <v>197</v>
      </c>
      <c r="AV340" s="412" t="s">
        <v>197</v>
      </c>
      <c r="AW340" s="412" t="s">
        <v>197</v>
      </c>
      <c r="AX340" s="412" t="s">
        <v>197</v>
      </c>
      <c r="AY340" s="412" t="s">
        <v>197</v>
      </c>
      <c r="AZ340" s="411">
        <v>43</v>
      </c>
      <c r="BA340" s="411">
        <v>61.4</v>
      </c>
      <c r="BB340" s="411">
        <v>60.5</v>
      </c>
      <c r="BC340" s="411">
        <v>109.8</v>
      </c>
      <c r="BD340" s="411">
        <v>85.4</v>
      </c>
      <c r="BE340" s="411">
        <v>90.9</v>
      </c>
      <c r="BF340" s="411">
        <v>68.8</v>
      </c>
      <c r="BG340" s="411">
        <v>57</v>
      </c>
      <c r="BH340" s="411">
        <v>57.8</v>
      </c>
      <c r="BI340" s="412" t="s">
        <v>197</v>
      </c>
      <c r="BJ340" s="412" t="s">
        <v>197</v>
      </c>
      <c r="BK340" s="412" t="s">
        <v>197</v>
      </c>
      <c r="BL340" s="412" t="s">
        <v>197</v>
      </c>
      <c r="BM340" s="412" t="s">
        <v>197</v>
      </c>
      <c r="BN340" s="412" t="s">
        <v>197</v>
      </c>
      <c r="BO340" s="412" t="s">
        <v>197</v>
      </c>
      <c r="BP340" s="412" t="s">
        <v>197</v>
      </c>
      <c r="BQ340" s="412" t="s">
        <v>197</v>
      </c>
      <c r="BR340" s="412" t="s">
        <v>197</v>
      </c>
      <c r="BS340" s="412" t="s">
        <v>197</v>
      </c>
      <c r="BT340" s="412" t="s">
        <v>197</v>
      </c>
      <c r="BU340" s="412" t="s">
        <v>197</v>
      </c>
      <c r="BV340" s="412" t="s">
        <v>197</v>
      </c>
      <c r="BW340" s="412" t="s">
        <v>197</v>
      </c>
      <c r="BX340" s="412" t="s">
        <v>197</v>
      </c>
      <c r="BY340" s="412" t="s">
        <v>197</v>
      </c>
      <c r="BZ340" s="412" t="s">
        <v>197</v>
      </c>
      <c r="CA340" s="412" t="s">
        <v>197</v>
      </c>
      <c r="CB340" s="412" t="s">
        <v>197</v>
      </c>
      <c r="CC340" s="412" t="s">
        <v>197</v>
      </c>
      <c r="CD340" s="412" t="s">
        <v>197</v>
      </c>
      <c r="CE340" s="412" t="s">
        <v>197</v>
      </c>
      <c r="CF340" s="412" t="s">
        <v>197</v>
      </c>
      <c r="CG340" s="412" t="s">
        <v>197</v>
      </c>
      <c r="CH340" s="412" t="s">
        <v>197</v>
      </c>
      <c r="CI340" s="412" t="s">
        <v>197</v>
      </c>
      <c r="CJ340" s="412" t="s">
        <v>197</v>
      </c>
      <c r="CK340" s="412" t="s">
        <v>197</v>
      </c>
      <c r="CL340" s="412" t="s">
        <v>197</v>
      </c>
      <c r="CM340" s="412" t="s">
        <v>197</v>
      </c>
      <c r="CN340" s="412" t="s">
        <v>197</v>
      </c>
      <c r="CO340" s="412" t="s">
        <v>197</v>
      </c>
      <c r="CP340" s="412" t="s">
        <v>197</v>
      </c>
      <c r="CQ340" s="412" t="s">
        <v>197</v>
      </c>
      <c r="CR340" s="412" t="s">
        <v>197</v>
      </c>
      <c r="CS340" s="412" t="s">
        <v>197</v>
      </c>
      <c r="CT340" s="412" t="s">
        <v>197</v>
      </c>
      <c r="CU340" s="412" t="s">
        <v>197</v>
      </c>
      <c r="CV340" s="412" t="s">
        <v>197</v>
      </c>
      <c r="CW340" s="412" t="s">
        <v>197</v>
      </c>
      <c r="CX340" s="412" t="s">
        <v>197</v>
      </c>
      <c r="CY340" s="412" t="s">
        <v>197</v>
      </c>
      <c r="CZ340" s="412" t="s">
        <v>197</v>
      </c>
      <c r="DA340" s="412" t="s">
        <v>197</v>
      </c>
      <c r="DB340" s="412" t="s">
        <v>197</v>
      </c>
      <c r="DC340" s="412" t="s">
        <v>197</v>
      </c>
      <c r="DD340" s="412" t="s">
        <v>197</v>
      </c>
      <c r="DE340" s="412" t="s">
        <v>197</v>
      </c>
      <c r="DF340" s="412" t="s">
        <v>197</v>
      </c>
      <c r="DG340" s="412" t="s">
        <v>197</v>
      </c>
      <c r="DH340" s="412" t="s">
        <v>197</v>
      </c>
      <c r="DI340" s="412" t="s">
        <v>197</v>
      </c>
      <c r="DJ340" s="412" t="s">
        <v>197</v>
      </c>
      <c r="DK340" s="412" t="s">
        <v>197</v>
      </c>
      <c r="DL340" s="412" t="s">
        <v>197</v>
      </c>
      <c r="DM340" s="412" t="s">
        <v>197</v>
      </c>
      <c r="DN340" s="412" t="s">
        <v>197</v>
      </c>
      <c r="DO340" s="412" t="s">
        <v>197</v>
      </c>
      <c r="DP340" s="412" t="s">
        <v>197</v>
      </c>
      <c r="DQ340" s="412" t="s">
        <v>197</v>
      </c>
      <c r="DR340" s="412" t="s">
        <v>197</v>
      </c>
      <c r="DS340" s="412" t="s">
        <v>197</v>
      </c>
      <c r="DT340" s="412" t="s">
        <v>197</v>
      </c>
      <c r="DU340" s="412" t="s">
        <v>197</v>
      </c>
      <c r="DV340" s="412" t="s">
        <v>197</v>
      </c>
      <c r="DW340" s="412" t="s">
        <v>197</v>
      </c>
      <c r="DX340" s="412" t="s">
        <v>197</v>
      </c>
      <c r="DY340" s="412" t="s">
        <v>197</v>
      </c>
      <c r="DZ340" s="412" t="s">
        <v>197</v>
      </c>
      <c r="EA340" s="412" t="s">
        <v>197</v>
      </c>
      <c r="EB340" s="412" t="s">
        <v>197</v>
      </c>
      <c r="EC340" s="412" t="s">
        <v>197</v>
      </c>
      <c r="ED340" s="412" t="s">
        <v>197</v>
      </c>
      <c r="EE340" s="412" t="s">
        <v>197</v>
      </c>
      <c r="EF340" s="412" t="s">
        <v>197</v>
      </c>
      <c r="EG340" s="412" t="s">
        <v>197</v>
      </c>
      <c r="EH340" s="412" t="s">
        <v>197</v>
      </c>
      <c r="EI340" s="412" t="s">
        <v>197</v>
      </c>
      <c r="EJ340" s="412" t="s">
        <v>197</v>
      </c>
      <c r="EK340" s="412" t="s">
        <v>197</v>
      </c>
      <c r="EL340" s="412" t="s">
        <v>197</v>
      </c>
      <c r="EM340" s="412" t="s">
        <v>197</v>
      </c>
      <c r="EN340" s="412" t="s">
        <v>197</v>
      </c>
      <c r="EO340" s="412" t="s">
        <v>197</v>
      </c>
      <c r="EP340" s="412" t="s">
        <v>197</v>
      </c>
      <c r="EQ340" s="412" t="s">
        <v>197</v>
      </c>
      <c r="ER340" s="412" t="s">
        <v>197</v>
      </c>
      <c r="ES340" s="412" t="s">
        <v>197</v>
      </c>
      <c r="ET340" s="412" t="s">
        <v>197</v>
      </c>
      <c r="EU340" s="412" t="s">
        <v>197</v>
      </c>
      <c r="EV340" s="411">
        <v>83.3</v>
      </c>
      <c r="EW340" s="411">
        <v>93.2</v>
      </c>
      <c r="EX340" s="411">
        <v>90.1</v>
      </c>
      <c r="EY340" s="412" t="s">
        <v>197</v>
      </c>
      <c r="EZ340" s="412" t="s">
        <v>197</v>
      </c>
      <c r="FA340" s="412" t="s">
        <v>197</v>
      </c>
      <c r="FB340" s="412" t="s">
        <v>197</v>
      </c>
      <c r="FC340" s="412" t="s">
        <v>197</v>
      </c>
      <c r="FD340" s="412" t="s">
        <v>197</v>
      </c>
      <c r="FE340" s="412" t="s">
        <v>197</v>
      </c>
      <c r="FF340" s="412" t="s">
        <v>197</v>
      </c>
      <c r="FG340" s="412" t="s">
        <v>197</v>
      </c>
      <c r="FH340" s="412" t="s">
        <v>197</v>
      </c>
      <c r="FI340" s="412" t="s">
        <v>197</v>
      </c>
      <c r="FJ340" s="412" t="s">
        <v>197</v>
      </c>
      <c r="FK340" s="412" t="s">
        <v>197</v>
      </c>
      <c r="FL340" s="412" t="s">
        <v>197</v>
      </c>
      <c r="FM340" s="411">
        <v>53.9</v>
      </c>
      <c r="FN340" s="411">
        <v>58</v>
      </c>
      <c r="FO340" s="411">
        <v>55.7</v>
      </c>
      <c r="FP340" s="412" t="s">
        <v>197</v>
      </c>
      <c r="FQ340" s="412" t="s">
        <v>197</v>
      </c>
      <c r="FR340" s="412" t="s">
        <v>197</v>
      </c>
      <c r="FS340" s="412" t="s">
        <v>197</v>
      </c>
      <c r="FT340" s="412" t="s">
        <v>197</v>
      </c>
      <c r="FU340" s="412" t="s">
        <v>197</v>
      </c>
      <c r="FV340" s="412" t="s">
        <v>197</v>
      </c>
      <c r="FW340" s="412" t="s">
        <v>197</v>
      </c>
      <c r="FX340" s="411">
        <v>82.1</v>
      </c>
      <c r="FY340" s="411">
        <v>62.2</v>
      </c>
      <c r="FZ340" s="411">
        <v>62.4</v>
      </c>
      <c r="GA340" s="411">
        <v>147.1</v>
      </c>
      <c r="GB340" s="411">
        <v>82.8</v>
      </c>
      <c r="GC340" s="411">
        <v>95</v>
      </c>
      <c r="GD340" s="412" t="s">
        <v>197</v>
      </c>
      <c r="GE340" s="412" t="s">
        <v>197</v>
      </c>
      <c r="GF340" s="412" t="s">
        <v>197</v>
      </c>
      <c r="GG340" s="412" t="s">
        <v>197</v>
      </c>
      <c r="GH340" s="412" t="s">
        <v>197</v>
      </c>
      <c r="GI340" s="412" t="s">
        <v>197</v>
      </c>
      <c r="GJ340" s="412" t="s">
        <v>197</v>
      </c>
      <c r="GK340" s="412" t="s">
        <v>197</v>
      </c>
      <c r="GL340" s="412" t="s">
        <v>197</v>
      </c>
      <c r="GM340" s="412" t="s">
        <v>197</v>
      </c>
      <c r="GN340" s="412" t="s">
        <v>197</v>
      </c>
      <c r="GO340" s="412" t="s">
        <v>197</v>
      </c>
      <c r="GP340" s="412" t="s">
        <v>197</v>
      </c>
      <c r="GQ340" s="412" t="s">
        <v>197</v>
      </c>
      <c r="GR340" s="412" t="s">
        <v>197</v>
      </c>
      <c r="GS340" s="412" t="s">
        <v>197</v>
      </c>
      <c r="GT340" s="412" t="s">
        <v>197</v>
      </c>
      <c r="GU340" s="412" t="s">
        <v>197</v>
      </c>
      <c r="GV340" s="412" t="s">
        <v>197</v>
      </c>
      <c r="GW340" s="412" t="s">
        <v>197</v>
      </c>
      <c r="GX340" s="412" t="s">
        <v>197</v>
      </c>
      <c r="GY340" s="412" t="s">
        <v>197</v>
      </c>
      <c r="GZ340" s="412" t="s">
        <v>197</v>
      </c>
      <c r="HA340" s="412" t="s">
        <v>197</v>
      </c>
      <c r="HB340" s="412" t="s">
        <v>197</v>
      </c>
      <c r="HC340" s="412" t="s">
        <v>197</v>
      </c>
      <c r="HD340" s="412" t="s">
        <v>197</v>
      </c>
      <c r="HE340" s="412" t="s">
        <v>197</v>
      </c>
      <c r="HF340" s="412" t="s">
        <v>197</v>
      </c>
      <c r="HG340" s="412" t="s">
        <v>197</v>
      </c>
      <c r="HH340" s="412" t="s">
        <v>197</v>
      </c>
      <c r="HI340" s="412" t="s">
        <v>197</v>
      </c>
      <c r="HJ340" s="412" t="s">
        <v>197</v>
      </c>
      <c r="HK340" s="412" t="s">
        <v>197</v>
      </c>
      <c r="HL340" s="412" t="s">
        <v>197</v>
      </c>
      <c r="HM340" s="412" t="s">
        <v>197</v>
      </c>
      <c r="HN340" s="412" t="s">
        <v>197</v>
      </c>
      <c r="HO340" s="412" t="s">
        <v>197</v>
      </c>
      <c r="HP340" s="412" t="s">
        <v>197</v>
      </c>
      <c r="HQ340" s="412" t="s">
        <v>197</v>
      </c>
      <c r="HR340" s="412" t="s">
        <v>197</v>
      </c>
      <c r="HS340" s="412" t="s">
        <v>197</v>
      </c>
      <c r="HT340" s="412" t="s">
        <v>197</v>
      </c>
      <c r="HU340" s="411">
        <v>434.8</v>
      </c>
      <c r="HV340" s="411">
        <v>82.5</v>
      </c>
      <c r="HW340" s="411">
        <v>102.5</v>
      </c>
      <c r="HX340" s="412" t="s">
        <v>197</v>
      </c>
      <c r="HY340" s="412" t="s">
        <v>197</v>
      </c>
      <c r="HZ340" s="412" t="s">
        <v>197</v>
      </c>
      <c r="IA340" s="412" t="s">
        <v>197</v>
      </c>
      <c r="IB340" s="412" t="s">
        <v>197</v>
      </c>
      <c r="IC340" s="412" t="s">
        <v>197</v>
      </c>
      <c r="ID340" s="412" t="s">
        <v>197</v>
      </c>
      <c r="IE340" s="412" t="s">
        <v>197</v>
      </c>
      <c r="IF340" s="412" t="s">
        <v>197</v>
      </c>
      <c r="IG340" s="412" t="s">
        <v>197</v>
      </c>
      <c r="IH340" s="411">
        <v>206.2</v>
      </c>
      <c r="II340" s="412" t="s">
        <v>197</v>
      </c>
      <c r="IJ340" s="412" t="s">
        <v>197</v>
      </c>
      <c r="IK340" s="412" t="s">
        <v>197</v>
      </c>
      <c r="IL340" s="412" t="s">
        <v>197</v>
      </c>
      <c r="IM340" s="412" t="s">
        <v>197</v>
      </c>
      <c r="IN340" s="412" t="s">
        <v>197</v>
      </c>
      <c r="IO340" s="412" t="s">
        <v>197</v>
      </c>
      <c r="IP340" s="412" t="s">
        <v>197</v>
      </c>
      <c r="IQ340" s="412" t="s">
        <v>197</v>
      </c>
      <c r="IR340" s="412" t="s">
        <v>197</v>
      </c>
      <c r="IS340" s="412" t="s">
        <v>197</v>
      </c>
      <c r="IT340" s="412" t="s">
        <v>197</v>
      </c>
      <c r="IU340" s="412" t="s">
        <v>197</v>
      </c>
      <c r="IV340" s="412" t="s">
        <v>197</v>
      </c>
      <c r="IW340" s="412" t="s">
        <v>197</v>
      </c>
      <c r="IX340" s="412" t="s">
        <v>197</v>
      </c>
      <c r="IY340" s="412" t="s">
        <v>197</v>
      </c>
      <c r="IZ340" s="412" t="s">
        <v>197</v>
      </c>
      <c r="JA340" s="412" t="s">
        <v>197</v>
      </c>
      <c r="JB340" s="412" t="s">
        <v>197</v>
      </c>
      <c r="JC340" s="412" t="s">
        <v>197</v>
      </c>
      <c r="JD340" s="412" t="s">
        <v>197</v>
      </c>
      <c r="JE340" s="412" t="s">
        <v>197</v>
      </c>
      <c r="JF340" s="49" t="s">
        <v>87</v>
      </c>
      <c r="JG340" s="49" t="s">
        <v>87</v>
      </c>
      <c r="JH340" s="49" t="s">
        <v>87</v>
      </c>
      <c r="JI340" s="49" t="s">
        <v>87</v>
      </c>
      <c r="JJ340" s="49">
        <v>121.1</v>
      </c>
      <c r="JK340" s="49">
        <v>142.4</v>
      </c>
      <c r="JL340" s="49">
        <v>135.69999999999999</v>
      </c>
      <c r="JM340" s="49">
        <v>192.9</v>
      </c>
      <c r="JN340" s="49">
        <v>227.6</v>
      </c>
      <c r="JO340" s="49" t="s">
        <v>87</v>
      </c>
    </row>
    <row r="341" spans="1:275">
      <c r="A341" s="45"/>
      <c r="B341" s="46" t="s">
        <v>2057</v>
      </c>
      <c r="C341" s="300" t="s">
        <v>1530</v>
      </c>
      <c r="D341" s="46" t="s">
        <v>145</v>
      </c>
      <c r="E341" s="300" t="s">
        <v>44</v>
      </c>
      <c r="F341" s="47" t="s">
        <v>197</v>
      </c>
      <c r="G341" s="47" t="s">
        <v>197</v>
      </c>
      <c r="H341" s="411">
        <v>306.8</v>
      </c>
      <c r="I341" s="411">
        <v>312.2</v>
      </c>
      <c r="J341" s="411">
        <v>335.1</v>
      </c>
      <c r="K341" s="412" t="s">
        <v>197</v>
      </c>
      <c r="L341" s="412" t="s">
        <v>197</v>
      </c>
      <c r="M341" s="412" t="s">
        <v>197</v>
      </c>
      <c r="N341" s="412" t="s">
        <v>197</v>
      </c>
      <c r="O341" s="412" t="s">
        <v>197</v>
      </c>
      <c r="P341" s="412" t="s">
        <v>197</v>
      </c>
      <c r="Q341" s="412" t="s">
        <v>197</v>
      </c>
      <c r="R341" s="412" t="s">
        <v>197</v>
      </c>
      <c r="S341" s="412" t="s">
        <v>197</v>
      </c>
      <c r="T341" s="412" t="s">
        <v>197</v>
      </c>
      <c r="U341" s="412" t="s">
        <v>197</v>
      </c>
      <c r="V341" s="412" t="s">
        <v>197</v>
      </c>
      <c r="W341" s="412" t="s">
        <v>197</v>
      </c>
      <c r="X341" s="412" t="s">
        <v>197</v>
      </c>
      <c r="Y341" s="412" t="s">
        <v>197</v>
      </c>
      <c r="Z341" s="412" t="s">
        <v>197</v>
      </c>
      <c r="AA341" s="412" t="s">
        <v>197</v>
      </c>
      <c r="AB341" s="412" t="s">
        <v>197</v>
      </c>
      <c r="AC341" s="412" t="s">
        <v>197</v>
      </c>
      <c r="AD341" s="412" t="s">
        <v>197</v>
      </c>
      <c r="AE341" s="412" t="s">
        <v>197</v>
      </c>
      <c r="AF341" s="412" t="s">
        <v>197</v>
      </c>
      <c r="AG341" s="412" t="s">
        <v>197</v>
      </c>
      <c r="AH341" s="412" t="s">
        <v>197</v>
      </c>
      <c r="AI341" s="412" t="s">
        <v>197</v>
      </c>
      <c r="AJ341" s="412" t="s">
        <v>197</v>
      </c>
      <c r="AK341" s="412" t="s">
        <v>197</v>
      </c>
      <c r="AL341" s="412" t="s">
        <v>197</v>
      </c>
      <c r="AM341" s="412" t="s">
        <v>197</v>
      </c>
      <c r="AN341" s="412" t="s">
        <v>197</v>
      </c>
      <c r="AO341" s="412" t="s">
        <v>197</v>
      </c>
      <c r="AP341" s="412" t="s">
        <v>197</v>
      </c>
      <c r="AQ341" s="412" t="s">
        <v>197</v>
      </c>
      <c r="AR341" s="412" t="s">
        <v>197</v>
      </c>
      <c r="AS341" s="412" t="s">
        <v>197</v>
      </c>
      <c r="AT341" s="412" t="s">
        <v>197</v>
      </c>
      <c r="AU341" s="412" t="s">
        <v>197</v>
      </c>
      <c r="AV341" s="412" t="s">
        <v>197</v>
      </c>
      <c r="AW341" s="412" t="s">
        <v>197</v>
      </c>
      <c r="AX341" s="412" t="s">
        <v>197</v>
      </c>
      <c r="AY341" s="412" t="s">
        <v>197</v>
      </c>
      <c r="AZ341" s="411">
        <v>79.8</v>
      </c>
      <c r="BA341" s="411">
        <v>54</v>
      </c>
      <c r="BB341" s="411">
        <v>55.2</v>
      </c>
      <c r="BC341" s="411">
        <v>113.1</v>
      </c>
      <c r="BD341" s="411">
        <v>74.099999999999994</v>
      </c>
      <c r="BE341" s="411">
        <v>82.5</v>
      </c>
      <c r="BF341" s="411">
        <v>66.900000000000006</v>
      </c>
      <c r="BG341" s="411">
        <v>57.9</v>
      </c>
      <c r="BH341" s="411">
        <v>58.6</v>
      </c>
      <c r="BI341" s="412" t="s">
        <v>197</v>
      </c>
      <c r="BJ341" s="412" t="s">
        <v>197</v>
      </c>
      <c r="BK341" s="412" t="s">
        <v>197</v>
      </c>
      <c r="BL341" s="412" t="s">
        <v>197</v>
      </c>
      <c r="BM341" s="412" t="s">
        <v>197</v>
      </c>
      <c r="BN341" s="412" t="s">
        <v>197</v>
      </c>
      <c r="BO341" s="412" t="s">
        <v>197</v>
      </c>
      <c r="BP341" s="412" t="s">
        <v>197</v>
      </c>
      <c r="BQ341" s="412" t="s">
        <v>197</v>
      </c>
      <c r="BR341" s="412" t="s">
        <v>197</v>
      </c>
      <c r="BS341" s="412" t="s">
        <v>197</v>
      </c>
      <c r="BT341" s="412" t="s">
        <v>197</v>
      </c>
      <c r="BU341" s="412" t="s">
        <v>197</v>
      </c>
      <c r="BV341" s="412" t="s">
        <v>197</v>
      </c>
      <c r="BW341" s="412" t="s">
        <v>197</v>
      </c>
      <c r="BX341" s="412" t="s">
        <v>197</v>
      </c>
      <c r="BY341" s="412" t="s">
        <v>197</v>
      </c>
      <c r="BZ341" s="412" t="s">
        <v>197</v>
      </c>
      <c r="CA341" s="412" t="s">
        <v>197</v>
      </c>
      <c r="CB341" s="412" t="s">
        <v>197</v>
      </c>
      <c r="CC341" s="412" t="s">
        <v>197</v>
      </c>
      <c r="CD341" s="412" t="s">
        <v>197</v>
      </c>
      <c r="CE341" s="412" t="s">
        <v>197</v>
      </c>
      <c r="CF341" s="412" t="s">
        <v>197</v>
      </c>
      <c r="CG341" s="412" t="s">
        <v>197</v>
      </c>
      <c r="CH341" s="412" t="s">
        <v>197</v>
      </c>
      <c r="CI341" s="412" t="s">
        <v>197</v>
      </c>
      <c r="CJ341" s="412" t="s">
        <v>197</v>
      </c>
      <c r="CK341" s="412" t="s">
        <v>197</v>
      </c>
      <c r="CL341" s="412" t="s">
        <v>197</v>
      </c>
      <c r="CM341" s="412" t="s">
        <v>197</v>
      </c>
      <c r="CN341" s="412" t="s">
        <v>197</v>
      </c>
      <c r="CO341" s="412" t="s">
        <v>197</v>
      </c>
      <c r="CP341" s="412" t="s">
        <v>197</v>
      </c>
      <c r="CQ341" s="412" t="s">
        <v>197</v>
      </c>
      <c r="CR341" s="412" t="s">
        <v>197</v>
      </c>
      <c r="CS341" s="412" t="s">
        <v>197</v>
      </c>
      <c r="CT341" s="412" t="s">
        <v>197</v>
      </c>
      <c r="CU341" s="412" t="s">
        <v>197</v>
      </c>
      <c r="CV341" s="412" t="s">
        <v>197</v>
      </c>
      <c r="CW341" s="412" t="s">
        <v>197</v>
      </c>
      <c r="CX341" s="412" t="s">
        <v>197</v>
      </c>
      <c r="CY341" s="412" t="s">
        <v>197</v>
      </c>
      <c r="CZ341" s="412" t="s">
        <v>197</v>
      </c>
      <c r="DA341" s="412" t="s">
        <v>197</v>
      </c>
      <c r="DB341" s="412" t="s">
        <v>197</v>
      </c>
      <c r="DC341" s="412" t="s">
        <v>197</v>
      </c>
      <c r="DD341" s="412" t="s">
        <v>197</v>
      </c>
      <c r="DE341" s="412" t="s">
        <v>197</v>
      </c>
      <c r="DF341" s="412" t="s">
        <v>197</v>
      </c>
      <c r="DG341" s="412" t="s">
        <v>197</v>
      </c>
      <c r="DH341" s="412" t="s">
        <v>197</v>
      </c>
      <c r="DI341" s="412" t="s">
        <v>197</v>
      </c>
      <c r="DJ341" s="412" t="s">
        <v>197</v>
      </c>
      <c r="DK341" s="412" t="s">
        <v>197</v>
      </c>
      <c r="DL341" s="412" t="s">
        <v>197</v>
      </c>
      <c r="DM341" s="412" t="s">
        <v>197</v>
      </c>
      <c r="DN341" s="412" t="s">
        <v>197</v>
      </c>
      <c r="DO341" s="412" t="s">
        <v>197</v>
      </c>
      <c r="DP341" s="412" t="s">
        <v>197</v>
      </c>
      <c r="DQ341" s="412" t="s">
        <v>197</v>
      </c>
      <c r="DR341" s="412" t="s">
        <v>197</v>
      </c>
      <c r="DS341" s="412" t="s">
        <v>197</v>
      </c>
      <c r="DT341" s="412" t="s">
        <v>197</v>
      </c>
      <c r="DU341" s="412" t="s">
        <v>197</v>
      </c>
      <c r="DV341" s="412" t="s">
        <v>197</v>
      </c>
      <c r="DW341" s="412" t="s">
        <v>197</v>
      </c>
      <c r="DX341" s="412" t="s">
        <v>197</v>
      </c>
      <c r="DY341" s="412" t="s">
        <v>197</v>
      </c>
      <c r="DZ341" s="412" t="s">
        <v>197</v>
      </c>
      <c r="EA341" s="412" t="s">
        <v>197</v>
      </c>
      <c r="EB341" s="412" t="s">
        <v>197</v>
      </c>
      <c r="EC341" s="412" t="s">
        <v>197</v>
      </c>
      <c r="ED341" s="412" t="s">
        <v>197</v>
      </c>
      <c r="EE341" s="412" t="s">
        <v>197</v>
      </c>
      <c r="EF341" s="412" t="s">
        <v>197</v>
      </c>
      <c r="EG341" s="412" t="s">
        <v>197</v>
      </c>
      <c r="EH341" s="412" t="s">
        <v>197</v>
      </c>
      <c r="EI341" s="412" t="s">
        <v>197</v>
      </c>
      <c r="EJ341" s="412" t="s">
        <v>197</v>
      </c>
      <c r="EK341" s="412" t="s">
        <v>197</v>
      </c>
      <c r="EL341" s="412" t="s">
        <v>197</v>
      </c>
      <c r="EM341" s="412" t="s">
        <v>197</v>
      </c>
      <c r="EN341" s="412" t="s">
        <v>197</v>
      </c>
      <c r="EO341" s="412" t="s">
        <v>197</v>
      </c>
      <c r="EP341" s="412" t="s">
        <v>197</v>
      </c>
      <c r="EQ341" s="412" t="s">
        <v>197</v>
      </c>
      <c r="ER341" s="412" t="s">
        <v>197</v>
      </c>
      <c r="ES341" s="412" t="s">
        <v>197</v>
      </c>
      <c r="ET341" s="412" t="s">
        <v>197</v>
      </c>
      <c r="EU341" s="412" t="s">
        <v>197</v>
      </c>
      <c r="EV341" s="411">
        <v>59</v>
      </c>
      <c r="EW341" s="411">
        <v>132.19999999999999</v>
      </c>
      <c r="EX341" s="411">
        <v>109.6</v>
      </c>
      <c r="EY341" s="412" t="s">
        <v>197</v>
      </c>
      <c r="EZ341" s="412" t="s">
        <v>197</v>
      </c>
      <c r="FA341" s="412" t="s">
        <v>197</v>
      </c>
      <c r="FB341" s="412" t="s">
        <v>197</v>
      </c>
      <c r="FC341" s="412" t="s">
        <v>197</v>
      </c>
      <c r="FD341" s="411">
        <v>18.5</v>
      </c>
      <c r="FE341" s="411">
        <v>95.4</v>
      </c>
      <c r="FF341" s="411">
        <v>62.8</v>
      </c>
      <c r="FG341" s="412" t="s">
        <v>197</v>
      </c>
      <c r="FH341" s="412" t="s">
        <v>197</v>
      </c>
      <c r="FI341" s="412" t="s">
        <v>197</v>
      </c>
      <c r="FJ341" s="412" t="s">
        <v>197</v>
      </c>
      <c r="FK341" s="412" t="s">
        <v>197</v>
      </c>
      <c r="FL341" s="412" t="s">
        <v>197</v>
      </c>
      <c r="FM341" s="411">
        <v>25</v>
      </c>
      <c r="FN341" s="411">
        <v>81.7</v>
      </c>
      <c r="FO341" s="411">
        <v>48.9</v>
      </c>
      <c r="FP341" s="412" t="s">
        <v>197</v>
      </c>
      <c r="FQ341" s="412" t="s">
        <v>197</v>
      </c>
      <c r="FR341" s="412" t="s">
        <v>197</v>
      </c>
      <c r="FS341" s="412" t="s">
        <v>197</v>
      </c>
      <c r="FT341" s="412" t="s">
        <v>197</v>
      </c>
      <c r="FU341" s="412" t="s">
        <v>197</v>
      </c>
      <c r="FV341" s="412" t="s">
        <v>197</v>
      </c>
      <c r="FW341" s="412" t="s">
        <v>197</v>
      </c>
      <c r="FX341" s="411">
        <v>100.6</v>
      </c>
      <c r="FY341" s="411">
        <v>91.4</v>
      </c>
      <c r="FZ341" s="411">
        <v>91.4</v>
      </c>
      <c r="GA341" s="411">
        <v>53.1</v>
      </c>
      <c r="GB341" s="411">
        <v>78.5</v>
      </c>
      <c r="GC341" s="411">
        <v>73.7</v>
      </c>
      <c r="GD341" s="412" t="s">
        <v>197</v>
      </c>
      <c r="GE341" s="412" t="s">
        <v>197</v>
      </c>
      <c r="GF341" s="412" t="s">
        <v>197</v>
      </c>
      <c r="GG341" s="412" t="s">
        <v>197</v>
      </c>
      <c r="GH341" s="412" t="s">
        <v>197</v>
      </c>
      <c r="GI341" s="412" t="s">
        <v>197</v>
      </c>
      <c r="GJ341" s="412" t="s">
        <v>197</v>
      </c>
      <c r="GK341" s="412" t="s">
        <v>197</v>
      </c>
      <c r="GL341" s="412" t="s">
        <v>197</v>
      </c>
      <c r="GM341" s="412" t="s">
        <v>197</v>
      </c>
      <c r="GN341" s="412" t="s">
        <v>197</v>
      </c>
      <c r="GO341" s="412" t="s">
        <v>197</v>
      </c>
      <c r="GP341" s="412" t="s">
        <v>197</v>
      </c>
      <c r="GQ341" s="412" t="s">
        <v>197</v>
      </c>
      <c r="GR341" s="412" t="s">
        <v>197</v>
      </c>
      <c r="GS341" s="412" t="s">
        <v>197</v>
      </c>
      <c r="GT341" s="412" t="s">
        <v>197</v>
      </c>
      <c r="GU341" s="412" t="s">
        <v>197</v>
      </c>
      <c r="GV341" s="412" t="s">
        <v>197</v>
      </c>
      <c r="GW341" s="412" t="s">
        <v>197</v>
      </c>
      <c r="GX341" s="412" t="s">
        <v>197</v>
      </c>
      <c r="GY341" s="411">
        <v>3.4</v>
      </c>
      <c r="GZ341" s="411">
        <v>51</v>
      </c>
      <c r="HA341" s="411">
        <v>27.7</v>
      </c>
      <c r="HB341" s="412" t="s">
        <v>197</v>
      </c>
      <c r="HC341" s="412" t="s">
        <v>197</v>
      </c>
      <c r="HD341" s="412" t="s">
        <v>197</v>
      </c>
      <c r="HE341" s="412" t="s">
        <v>197</v>
      </c>
      <c r="HF341" s="412" t="s">
        <v>197</v>
      </c>
      <c r="HG341" s="412" t="s">
        <v>197</v>
      </c>
      <c r="HH341" s="412" t="s">
        <v>197</v>
      </c>
      <c r="HI341" s="412" t="s">
        <v>197</v>
      </c>
      <c r="HJ341" s="412" t="s">
        <v>197</v>
      </c>
      <c r="HK341" s="412" t="s">
        <v>197</v>
      </c>
      <c r="HL341" s="412" t="s">
        <v>197</v>
      </c>
      <c r="HM341" s="412" t="s">
        <v>197</v>
      </c>
      <c r="HN341" s="412" t="s">
        <v>197</v>
      </c>
      <c r="HO341" s="412" t="s">
        <v>197</v>
      </c>
      <c r="HP341" s="412" t="s">
        <v>197</v>
      </c>
      <c r="HQ341" s="412" t="s">
        <v>197</v>
      </c>
      <c r="HR341" s="412" t="s">
        <v>197</v>
      </c>
      <c r="HS341" s="412" t="s">
        <v>197</v>
      </c>
      <c r="HT341" s="412" t="s">
        <v>197</v>
      </c>
      <c r="HU341" s="411">
        <v>310</v>
      </c>
      <c r="HV341" s="411">
        <v>132.30000000000001</v>
      </c>
      <c r="HW341" s="411">
        <v>141.69999999999999</v>
      </c>
      <c r="HX341" s="412" t="s">
        <v>197</v>
      </c>
      <c r="HY341" s="412" t="s">
        <v>197</v>
      </c>
      <c r="HZ341" s="412" t="s">
        <v>197</v>
      </c>
      <c r="IA341" s="412" t="s">
        <v>197</v>
      </c>
      <c r="IB341" s="412" t="s">
        <v>197</v>
      </c>
      <c r="IC341" s="412" t="s">
        <v>197</v>
      </c>
      <c r="ID341" s="412" t="s">
        <v>197</v>
      </c>
      <c r="IE341" s="412" t="s">
        <v>197</v>
      </c>
      <c r="IF341" s="412" t="s">
        <v>197</v>
      </c>
      <c r="IG341" s="412" t="s">
        <v>197</v>
      </c>
      <c r="IH341" s="412" t="s">
        <v>197</v>
      </c>
      <c r="II341" s="412" t="s">
        <v>197</v>
      </c>
      <c r="IJ341" s="412" t="s">
        <v>197</v>
      </c>
      <c r="IK341" s="412" t="s">
        <v>197</v>
      </c>
      <c r="IL341" s="412" t="s">
        <v>197</v>
      </c>
      <c r="IM341" s="412" t="s">
        <v>197</v>
      </c>
      <c r="IN341" s="412" t="s">
        <v>197</v>
      </c>
      <c r="IO341" s="412" t="s">
        <v>197</v>
      </c>
      <c r="IP341" s="412" t="s">
        <v>197</v>
      </c>
      <c r="IQ341" s="412" t="s">
        <v>197</v>
      </c>
      <c r="IR341" s="412" t="s">
        <v>197</v>
      </c>
      <c r="IS341" s="412" t="s">
        <v>197</v>
      </c>
      <c r="IT341" s="412" t="s">
        <v>197</v>
      </c>
      <c r="IU341" s="412" t="s">
        <v>197</v>
      </c>
      <c r="IV341" s="412" t="s">
        <v>197</v>
      </c>
      <c r="IW341" s="412" t="s">
        <v>197</v>
      </c>
      <c r="IX341" s="412" t="s">
        <v>197</v>
      </c>
      <c r="IY341" s="412" t="s">
        <v>197</v>
      </c>
      <c r="IZ341" s="412" t="s">
        <v>197</v>
      </c>
      <c r="JA341" s="412" t="s">
        <v>197</v>
      </c>
      <c r="JB341" s="412" t="s">
        <v>197</v>
      </c>
      <c r="JC341" s="412" t="s">
        <v>197</v>
      </c>
      <c r="JD341" s="412" t="s">
        <v>197</v>
      </c>
      <c r="JE341" s="412" t="s">
        <v>197</v>
      </c>
      <c r="JF341" s="49" t="s">
        <v>87</v>
      </c>
      <c r="JG341" s="49" t="s">
        <v>87</v>
      </c>
      <c r="JH341" s="49" t="s">
        <v>87</v>
      </c>
      <c r="JI341" s="49">
        <v>82.6</v>
      </c>
      <c r="JJ341" s="49">
        <v>23</v>
      </c>
      <c r="JK341" s="49">
        <v>6.4</v>
      </c>
      <c r="JL341" s="49">
        <v>37.799999999999997</v>
      </c>
      <c r="JM341" s="49" t="s">
        <v>87</v>
      </c>
      <c r="JN341" s="49" t="s">
        <v>87</v>
      </c>
      <c r="JO341" s="49" t="s">
        <v>87</v>
      </c>
    </row>
  </sheetData>
  <autoFilter ref="A6:JE6" xr:uid="{DB9A15A6-FDE2-4210-B05B-2CC69E271EAC}"/>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2F01D-0457-4034-B7CB-E73C0A361581}">
  <sheetPr>
    <tabColor rgb="FF92D050"/>
  </sheetPr>
  <dimension ref="A1:A44"/>
  <sheetViews>
    <sheetView tabSelected="1" workbookViewId="0">
      <selection activeCell="H16" sqref="H16"/>
    </sheetView>
  </sheetViews>
  <sheetFormatPr defaultRowHeight="18.75"/>
  <cols>
    <col min="1" max="1" width="98.375" style="413" customWidth="1"/>
    <col min="2" max="2" width="9.875" customWidth="1"/>
  </cols>
  <sheetData>
    <row r="1" spans="1:1">
      <c r="A1" s="413" t="s">
        <v>3086</v>
      </c>
    </row>
    <row r="2" spans="1:1">
      <c r="A2" s="413" t="s">
        <v>3087</v>
      </c>
    </row>
    <row r="3" spans="1:1">
      <c r="A3" s="413" t="s">
        <v>3088</v>
      </c>
    </row>
    <row r="4" spans="1:1" ht="20.25" customHeight="1">
      <c r="A4" s="552" t="s">
        <v>3089</v>
      </c>
    </row>
    <row r="5" spans="1:1" ht="20.25" customHeight="1">
      <c r="A5" s="413" t="s">
        <v>3090</v>
      </c>
    </row>
    <row r="6" spans="1:1" s="550" customFormat="1">
      <c r="A6" s="551" t="s">
        <v>3091</v>
      </c>
    </row>
    <row r="7" spans="1:1">
      <c r="A7" s="413" t="s">
        <v>3092</v>
      </c>
    </row>
    <row r="8" spans="1:1">
      <c r="A8" s="413" t="s">
        <v>3093</v>
      </c>
    </row>
    <row r="10" spans="1:1">
      <c r="A10" s="413" t="s">
        <v>3054</v>
      </c>
    </row>
    <row r="11" spans="1:1">
      <c r="A11" s="413" t="s">
        <v>3055</v>
      </c>
    </row>
    <row r="12" spans="1:1">
      <c r="A12" s="413" t="s">
        <v>3056</v>
      </c>
    </row>
    <row r="13" spans="1:1">
      <c r="A13" s="413" t="s">
        <v>3057</v>
      </c>
    </row>
    <row r="14" spans="1:1">
      <c r="A14" s="413" t="s">
        <v>3058</v>
      </c>
    </row>
    <row r="15" spans="1:1">
      <c r="A15" s="413" t="s">
        <v>3059</v>
      </c>
    </row>
    <row r="16" spans="1:1">
      <c r="A16" s="413" t="s">
        <v>3060</v>
      </c>
    </row>
    <row r="17" spans="1:1">
      <c r="A17" s="413" t="s">
        <v>3061</v>
      </c>
    </row>
    <row r="18" spans="1:1">
      <c r="A18" s="413" t="s">
        <v>3062</v>
      </c>
    </row>
    <row r="19" spans="1:1">
      <c r="A19" s="413" t="s">
        <v>3063</v>
      </c>
    </row>
    <row r="20" spans="1:1">
      <c r="A20" s="413" t="s">
        <v>3064</v>
      </c>
    </row>
    <row r="21" spans="1:1">
      <c r="A21" s="413" t="s">
        <v>3065</v>
      </c>
    </row>
    <row r="22" spans="1:1">
      <c r="A22" s="413" t="s">
        <v>3066</v>
      </c>
    </row>
    <row r="23" spans="1:1">
      <c r="A23" s="413" t="s">
        <v>3067</v>
      </c>
    </row>
    <row r="24" spans="1:1">
      <c r="A24" s="413" t="s">
        <v>3068</v>
      </c>
    </row>
    <row r="26" spans="1:1">
      <c r="A26" s="413" t="s">
        <v>3069</v>
      </c>
    </row>
    <row r="27" spans="1:1">
      <c r="A27" s="413" t="s">
        <v>3070</v>
      </c>
    </row>
    <row r="28" spans="1:1">
      <c r="A28" s="413" t="s">
        <v>3071</v>
      </c>
    </row>
    <row r="29" spans="1:1">
      <c r="A29" s="413" t="s">
        <v>3072</v>
      </c>
    </row>
    <row r="30" spans="1:1">
      <c r="A30" s="413" t="s">
        <v>3078</v>
      </c>
    </row>
    <row r="31" spans="1:1">
      <c r="A31" s="413" t="s">
        <v>3079</v>
      </c>
    </row>
    <row r="32" spans="1:1">
      <c r="A32" s="413" t="s">
        <v>3080</v>
      </c>
    </row>
    <row r="33" spans="1:1">
      <c r="A33" s="413" t="s">
        <v>3081</v>
      </c>
    </row>
    <row r="34" spans="1:1">
      <c r="A34" s="413" t="s">
        <v>3082</v>
      </c>
    </row>
    <row r="35" spans="1:1">
      <c r="A35" s="413" t="s">
        <v>3083</v>
      </c>
    </row>
    <row r="36" spans="1:1">
      <c r="A36" s="413" t="s">
        <v>3084</v>
      </c>
    </row>
    <row r="37" spans="1:1">
      <c r="A37" s="413" t="s">
        <v>3085</v>
      </c>
    </row>
    <row r="40" spans="1:1">
      <c r="A40" s="413" t="s">
        <v>3073</v>
      </c>
    </row>
    <row r="41" spans="1:1">
      <c r="A41" s="413" t="s">
        <v>3074</v>
      </c>
    </row>
    <row r="42" spans="1:1">
      <c r="A42" s="413" t="s">
        <v>3075</v>
      </c>
    </row>
    <row r="43" spans="1:1">
      <c r="A43" s="413" t="s">
        <v>3076</v>
      </c>
    </row>
    <row r="44" spans="1:1" ht="37.5">
      <c r="A44" s="413" t="s">
        <v>3077</v>
      </c>
    </row>
  </sheetData>
  <phoneticPr fontId="7"/>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806A-C2E5-4508-9B54-761491ACCD5D}">
  <sheetPr>
    <tabColor rgb="FF92D050"/>
    <pageSetUpPr fitToPage="1"/>
  </sheetPr>
  <dimension ref="A1:S62"/>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209" customWidth="1"/>
    <col min="2" max="2" width="18" style="209" customWidth="1"/>
    <col min="3" max="3" width="4" style="211" hidden="1" customWidth="1"/>
    <col min="4" max="4" width="9" style="211"/>
    <col min="5" max="5" width="13.25" style="209" customWidth="1"/>
    <col min="6" max="8" width="9" style="209"/>
    <col min="9" max="9" width="27.375" style="209" customWidth="1"/>
    <col min="10" max="11" width="9" style="209"/>
    <col min="12" max="12" width="9" style="37"/>
    <col min="13" max="15" width="9" style="209"/>
    <col min="16" max="16" width="27.375" style="209" customWidth="1"/>
    <col min="17" max="18" width="9" style="209"/>
    <col min="19" max="19" width="9" style="37"/>
    <col min="20" max="16384" width="9" style="209"/>
  </cols>
  <sheetData>
    <row r="1" spans="1:19" ht="30" customHeight="1">
      <c r="A1" s="435" t="s">
        <v>1175</v>
      </c>
      <c r="B1" s="435"/>
      <c r="C1" s="435"/>
      <c r="D1" s="435"/>
      <c r="E1" s="435"/>
      <c r="F1" s="435"/>
      <c r="G1" s="435"/>
      <c r="H1" s="435"/>
      <c r="I1" s="435"/>
      <c r="J1" s="435"/>
      <c r="K1" s="435"/>
      <c r="L1" s="435"/>
      <c r="M1" s="435"/>
      <c r="N1" s="435"/>
      <c r="O1" s="435"/>
      <c r="P1" s="435"/>
      <c r="Q1" s="435"/>
      <c r="R1" s="435"/>
    </row>
    <row r="2" spans="1:19" ht="30" customHeight="1" thickBot="1">
      <c r="B2" s="210" t="s">
        <v>146</v>
      </c>
    </row>
    <row r="3" spans="1:19" ht="49.5" customHeight="1" thickTop="1" thickBot="1">
      <c r="B3" s="212" t="s">
        <v>0</v>
      </c>
      <c r="C3" s="211">
        <f>MATCH($B$3,都道府県表!$E$7:$E53,0)+6</f>
        <v>7</v>
      </c>
    </row>
    <row r="4" spans="1:19" ht="30" customHeight="1" thickTop="1" thickBot="1">
      <c r="B4" s="209" t="s">
        <v>2416</v>
      </c>
    </row>
    <row r="5" spans="1:19" ht="49.5" customHeight="1" thickTop="1" thickBot="1">
      <c r="B5" s="337" t="s">
        <v>2415</v>
      </c>
      <c r="C5" s="211">
        <v>0</v>
      </c>
    </row>
    <row r="6" spans="1:19" ht="30" customHeight="1" thickTop="1" thickBot="1">
      <c r="B6"/>
      <c r="E6" s="213"/>
      <c r="G6" s="436" t="s">
        <v>147</v>
      </c>
      <c r="H6" s="437"/>
      <c r="I6" s="437"/>
      <c r="J6" s="437"/>
      <c r="K6" s="438"/>
      <c r="N6" s="439" t="s">
        <v>148</v>
      </c>
      <c r="O6" s="440"/>
      <c r="P6" s="440"/>
      <c r="Q6" s="440"/>
      <c r="R6" s="441"/>
    </row>
    <row r="7" spans="1:19" ht="49.5" customHeight="1" thickBot="1">
      <c r="B7"/>
      <c r="E7" s="214" t="s">
        <v>149</v>
      </c>
      <c r="G7" s="215"/>
      <c r="H7" s="244" t="s">
        <v>81</v>
      </c>
      <c r="I7" s="245" t="s">
        <v>83</v>
      </c>
      <c r="J7" s="245" t="s">
        <v>151</v>
      </c>
      <c r="K7" s="246" t="str">
        <f>$B$3</f>
        <v>北海道</v>
      </c>
      <c r="N7" s="215"/>
      <c r="O7" s="244" t="s">
        <v>81</v>
      </c>
      <c r="P7" s="245" t="s">
        <v>83</v>
      </c>
      <c r="Q7" s="245" t="s">
        <v>151</v>
      </c>
      <c r="R7" s="246" t="str">
        <f>$B$3</f>
        <v>北海道</v>
      </c>
    </row>
    <row r="8" spans="1:19" ht="19.5" thickBot="1"/>
    <row r="9" spans="1:19" ht="49.5" customHeight="1" thickBot="1">
      <c r="G9" s="415" t="s">
        <v>1176</v>
      </c>
      <c r="H9" s="416"/>
      <c r="I9" s="416"/>
      <c r="J9" s="416"/>
      <c r="K9" s="417"/>
      <c r="N9" s="442" t="s">
        <v>1177</v>
      </c>
      <c r="O9" s="443"/>
      <c r="P9" s="443"/>
      <c r="Q9" s="443"/>
      <c r="R9" s="444"/>
    </row>
    <row r="10" spans="1:19" s="37" customFormat="1" ht="49.5" customHeight="1" thickBot="1">
      <c r="A10" s="209"/>
      <c r="B10" s="209"/>
      <c r="C10" s="211"/>
      <c r="D10" s="211"/>
      <c r="E10" s="220" t="s">
        <v>152</v>
      </c>
      <c r="F10" s="209"/>
      <c r="G10" s="247" t="s">
        <v>1178</v>
      </c>
      <c r="H10" s="418" t="s">
        <v>1179</v>
      </c>
      <c r="I10" s="418"/>
      <c r="J10" s="418"/>
      <c r="K10" s="419"/>
      <c r="M10" s="209"/>
      <c r="N10" s="247" t="s">
        <v>1180</v>
      </c>
      <c r="O10" s="418" t="s">
        <v>2581</v>
      </c>
      <c r="P10" s="434"/>
      <c r="Q10" s="418"/>
      <c r="R10" s="419"/>
    </row>
    <row r="11" spans="1:19" s="37" customFormat="1" ht="49.5" customHeight="1" thickBot="1">
      <c r="A11" s="209"/>
      <c r="B11" s="209"/>
      <c r="C11" s="211"/>
      <c r="D11" s="211"/>
      <c r="E11" s="220" t="s">
        <v>152</v>
      </c>
      <c r="F11" s="209"/>
      <c r="G11" s="221"/>
      <c r="H11" s="236" t="s">
        <v>3053</v>
      </c>
      <c r="I11" s="237" t="s">
        <v>1181</v>
      </c>
      <c r="J11" s="248" cm="1">
        <f t="array" aca="1" ref="J11" ca="1">INDIRECT(ADDRESS(7,MATCH($H11,国表!$A$3:$LQ$3,0),1,1,"国表"))</f>
        <v>28.776274359628999</v>
      </c>
      <c r="K11" s="249" cm="1">
        <f t="array" aca="1" ref="K11" ca="1">INDIRECT(ADDRESS($C$3,MATCH($H11,都道府県表!$A$3:$LQ$3,0),1,1,"都道府県表"))</f>
        <v>31.653225806451601</v>
      </c>
      <c r="M11" s="209"/>
      <c r="N11" s="221"/>
      <c r="O11" s="236" t="str">
        <f>IF(OR(ISBLANK($B$5),$B$5="乳がん"),"-",HLOOKUP($P11,NameDef!$A$16:$M$17,2,FALSE))</f>
        <v>肺がん13</v>
      </c>
      <c r="P11" s="237" t="str">
        <f>IF(OR($B$5="",$B$5="乳がん"),"-",$B$5 &amp; "：死亡率（男）（75歳未満、年齢調整、人口10万対）")</f>
        <v>肺がん：死亡率（男）（75歳未満、年齢調整、人口10万対）</v>
      </c>
      <c r="Q11" s="238" cm="1">
        <f t="array" aca="1" ref="Q11" ca="1">IF($O11="-","NA",INDIRECT(ADDRESS(7,MATCH($O11,国表!$A$3:$LQ$3,0),1,1,"国表")))</f>
        <v>19.455542866318329</v>
      </c>
      <c r="R11" s="253" cm="1">
        <f t="array" aca="1" ref="R11" ca="1">IF($O11="-","NA",INDIRECT(ADDRESS($C$3,MATCH($O11,都道府県表!$A$3:$LQ$3,0),1,1,"都道府県表")))</f>
        <v>24.30333911059196</v>
      </c>
    </row>
    <row r="12" spans="1:19" s="37" customFormat="1" ht="49.5" customHeight="1" thickBot="1">
      <c r="A12" s="209"/>
      <c r="B12" s="209"/>
      <c r="C12" s="211"/>
      <c r="D12" s="211"/>
      <c r="E12" s="227" t="s">
        <v>175</v>
      </c>
      <c r="F12" s="209"/>
      <c r="G12" s="229"/>
      <c r="H12" s="250" t="s">
        <v>944</v>
      </c>
      <c r="I12" s="241" t="s">
        <v>1182</v>
      </c>
      <c r="J12" s="251" cm="1">
        <f t="array" aca="1" ref="J12" ca="1">INDIRECT(ADDRESS(7,MATCH($H12,国表!$A$3:$LQ$3,0),1,1,"国表"))</f>
        <v>8.8148018851457497</v>
      </c>
      <c r="K12" s="252" cm="1">
        <f t="array" aca="1" ref="K12" ca="1">INDIRECT(ADDRESS($C$3,MATCH($H12,都道府県表!$A$3:$LQ$3,0),1,1,"都道府県表"))</f>
        <v>14.901793339026501</v>
      </c>
      <c r="M12" s="209"/>
      <c r="N12" s="221"/>
      <c r="O12" s="236" t="str">
        <f>IF(ISBLANK($B$5),"-",HLOOKUP($P12,NameDef!$A$16:$M$17,2,FALSE))</f>
        <v>肺がん14</v>
      </c>
      <c r="P12" s="237" t="str">
        <f>IF($B$5="","-",$B$5 &amp; "：死亡率（女）（75歳未満、年齢調整、人口10万対）")</f>
        <v>肺がん：死亡率（女）（75歳未満、年齢調整、人口10万対）</v>
      </c>
      <c r="Q12" s="238" cm="1">
        <f t="array" aca="1" ref="Q12" ca="1">IF($O12="-","NA",INDIRECT(ADDRESS(7,MATCH($O12,国表!$A$3:$LQ$3,0),1,1,"国表")))</f>
        <v>5.9095517027437205</v>
      </c>
      <c r="R12" s="253" cm="1">
        <f t="array" aca="1" ref="R12" ca="1">IF($O12="-","NA",INDIRECT(ADDRESS($C$3,MATCH($O12,都道府県表!$A$3:$LQ$3,0),1,1,"都道府県表")))</f>
        <v>7.8317769739949812</v>
      </c>
    </row>
    <row r="13" spans="1:19" s="37" customFormat="1" ht="49.5" customHeight="1" thickBot="1">
      <c r="A13" s="209"/>
      <c r="B13" s="209"/>
      <c r="C13" s="211"/>
      <c r="D13" s="211"/>
      <c r="E13" s="414"/>
      <c r="F13" s="209"/>
      <c r="G13" s="209"/>
      <c r="H13" s="209"/>
      <c r="I13" s="209"/>
      <c r="J13" s="209"/>
      <c r="K13" s="209"/>
      <c r="M13" s="209"/>
      <c r="N13" s="221"/>
      <c r="O13" s="236" t="str">
        <f>IF(OR(ISBLANK($B$5),$B$5="乳がん"),"-",HLOOKUP($P13,NameDef!$A$16:$M$17,2,FALSE))</f>
        <v>肺がん17</v>
      </c>
      <c r="P13" s="237" t="str">
        <f>IF(OR($B$5="",$B$5="乳がん"),"-",$B$5 &amp; "：標準化死亡比（男）")</f>
        <v>肺がん：標準化死亡比（男）</v>
      </c>
      <c r="Q13" s="238" cm="1">
        <f t="array" aca="1" ref="Q13" ca="1">IF($O13="-","NA",INDIRECT(ADDRESS(7,MATCH($O13,国表!$A$3:$LQ$3,0),1,1,"国表")))</f>
        <v>100</v>
      </c>
      <c r="R13" s="253" cm="1">
        <f t="array" aca="1" ref="R13" ca="1">IF($O13="-","NA",INDIRECT(ADDRESS($C$3,MATCH($O13,都道府県表!$A$3:$LQ$3,0),1,1,"都道府県表")))</f>
        <v>119.173</v>
      </c>
      <c r="S13" s="254"/>
    </row>
    <row r="14" spans="1:19" s="37" customFormat="1" ht="49.5" customHeight="1" thickBot="1">
      <c r="A14" s="209"/>
      <c r="B14" s="209"/>
      <c r="C14" s="211"/>
      <c r="D14" s="211"/>
      <c r="E14" s="414"/>
      <c r="F14" s="209"/>
      <c r="G14" s="415" t="s">
        <v>1185</v>
      </c>
      <c r="H14" s="416"/>
      <c r="I14" s="416"/>
      <c r="J14" s="416"/>
      <c r="K14" s="417"/>
      <c r="M14" s="209"/>
      <c r="N14" s="221"/>
      <c r="O14" s="236" t="str">
        <f>IF(OR(ISBLANK($B$5),$B$5="乳がん"),"-",HLOOKUP($P14,NameDef!$A$16:$M$17,2,FALSE))</f>
        <v>肺がん18</v>
      </c>
      <c r="P14" s="237" t="str">
        <f>IF(OR($B$5="",$B$5="乳がん"),"-",$B$5 &amp; "：標準化死亡比（女）")</f>
        <v>肺がん：標準化死亡比（女）</v>
      </c>
      <c r="Q14" s="238" cm="1">
        <f t="array" aca="1" ref="Q14" ca="1">IF($O14="-","NA",INDIRECT(ADDRESS(7,MATCH($O14,国表!$A$3:$LQ$3,0),1,1,"国表")))</f>
        <v>100</v>
      </c>
      <c r="R14" s="253" cm="1">
        <f t="array" aca="1" ref="R14" ca="1">IF($O14="-","NA",INDIRECT(ADDRESS($C$3,MATCH($O14,都道府県表!$A$3:$LQ$3,0),1,1,"都道府県表")))</f>
        <v>123.161</v>
      </c>
    </row>
    <row r="15" spans="1:19" s="37" customFormat="1" ht="49.5" customHeight="1" thickBot="1">
      <c r="A15" s="209"/>
      <c r="B15" s="209"/>
      <c r="C15" s="211"/>
      <c r="D15" s="211"/>
      <c r="E15" s="220" t="s">
        <v>152</v>
      </c>
      <c r="F15" s="209"/>
      <c r="G15" s="247" t="s">
        <v>1186</v>
      </c>
      <c r="H15" s="418" t="s">
        <v>1187</v>
      </c>
      <c r="I15" s="418"/>
      <c r="J15" s="418"/>
      <c r="K15" s="419"/>
      <c r="M15" s="209"/>
      <c r="N15" s="228" t="s">
        <v>1183</v>
      </c>
      <c r="O15" s="433" t="s">
        <v>1184</v>
      </c>
      <c r="P15" s="431"/>
      <c r="Q15" s="431"/>
      <c r="R15" s="432"/>
      <c r="S15" s="254"/>
    </row>
    <row r="16" spans="1:19" s="37" customFormat="1" ht="49.5" customHeight="1" thickBot="1">
      <c r="A16" s="209"/>
      <c r="B16" s="209"/>
      <c r="C16" s="211"/>
      <c r="D16" s="211"/>
      <c r="E16" s="220" t="s">
        <v>152</v>
      </c>
      <c r="F16" s="209"/>
      <c r="G16" s="222"/>
      <c r="H16" s="255" t="s">
        <v>196</v>
      </c>
      <c r="I16" s="256" t="s">
        <v>196</v>
      </c>
      <c r="J16" s="257" t="s">
        <v>197</v>
      </c>
      <c r="K16" s="258" t="s">
        <v>197</v>
      </c>
      <c r="M16" s="209"/>
      <c r="N16" s="221"/>
      <c r="O16" s="236" t="s">
        <v>928</v>
      </c>
      <c r="P16" s="237" t="s">
        <v>2963</v>
      </c>
      <c r="Q16" s="238" cm="1">
        <f t="array" aca="1" ref="Q16" ca="1">INDIRECT(ADDRESS(7,MATCH($O16,国表!$A$3:$LQ$3,0),1,1,"国表"))</f>
        <v>85.563597726339509</v>
      </c>
      <c r="R16" s="253" cm="1">
        <f t="array" aca="1" ref="R16" ca="1">INDIRECT(ADDRESS($C$3,MATCH($O16,都道府県表!$A$3:$LQ$3,0),1,1,"都道府県表"))</f>
        <v>96.657191852366452</v>
      </c>
    </row>
    <row r="17" spans="1:19" s="37" customFormat="1" ht="49.5" customHeight="1">
      <c r="A17" s="209"/>
      <c r="B17" s="209"/>
      <c r="C17" s="211"/>
      <c r="D17" s="211"/>
      <c r="E17" s="227" t="s">
        <v>175</v>
      </c>
      <c r="F17" s="209"/>
      <c r="G17" s="228" t="s">
        <v>1190</v>
      </c>
      <c r="H17" s="422" t="s">
        <v>1191</v>
      </c>
      <c r="I17" s="428"/>
      <c r="J17" s="423"/>
      <c r="K17" s="424"/>
      <c r="M17" s="209"/>
      <c r="N17" s="221"/>
      <c r="O17" s="236" t="s">
        <v>930</v>
      </c>
      <c r="P17" s="237" t="s">
        <v>2964</v>
      </c>
      <c r="Q17" s="238" cm="1">
        <f t="array" aca="1" ref="Q17" ca="1">INDIRECT(ADDRESS(7,MATCH($O17,国表!$A$3:$LQ$3,0),1,1,"国表"))</f>
        <v>54.901714384783951</v>
      </c>
      <c r="R17" s="253" cm="1">
        <f t="array" aca="1" ref="R17" ca="1">INDIRECT(ADDRESS($C$3,MATCH($O17,都道府県表!$A$3:$LQ$3,0),1,1,"都道府県表"))</f>
        <v>63.698804313173383</v>
      </c>
      <c r="S17" s="254"/>
    </row>
    <row r="18" spans="1:19" s="37" customFormat="1" ht="49.5" customHeight="1" thickBot="1">
      <c r="A18" s="209"/>
      <c r="B18" s="209"/>
      <c r="C18" s="211"/>
      <c r="D18" s="211"/>
      <c r="F18" s="209"/>
      <c r="G18" s="229"/>
      <c r="H18" s="230" t="s">
        <v>196</v>
      </c>
      <c r="I18" s="260" t="s">
        <v>196</v>
      </c>
      <c r="J18" s="261" t="s">
        <v>197</v>
      </c>
      <c r="K18" s="262" t="s">
        <v>197</v>
      </c>
      <c r="L18" s="254"/>
      <c r="M18" s="209"/>
      <c r="N18" s="221"/>
      <c r="O18" s="236" t="s">
        <v>932</v>
      </c>
      <c r="P18" s="237" t="s">
        <v>1188</v>
      </c>
      <c r="Q18" s="238" cm="1">
        <f t="array" aca="1" ref="Q18" ca="1">INDIRECT(ADDRESS(7,MATCH($O18,国表!$A$3:$LQ$3,0),1,1,"国表"))</f>
        <v>27.493166041122329</v>
      </c>
      <c r="R18" s="253" cm="1">
        <f t="array" aca="1" ref="R18" ca="1">INDIRECT(ADDRESS($C$3,MATCH($O18,都道府県表!$A$3:$LQ$3,0),1,1,"都道府県表"))</f>
        <v>24.539738857572477</v>
      </c>
    </row>
    <row r="19" spans="1:19" s="37" customFormat="1" ht="49.5" customHeight="1" thickBot="1">
      <c r="A19" s="209"/>
      <c r="B19" s="209"/>
      <c r="C19" s="211"/>
      <c r="D19" s="211"/>
      <c r="E19" s="414"/>
      <c r="F19" s="209"/>
      <c r="G19" s="209"/>
      <c r="H19" s="209"/>
      <c r="I19" s="209"/>
      <c r="J19" s="209"/>
      <c r="K19" s="209"/>
      <c r="M19" s="209"/>
      <c r="N19" s="229"/>
      <c r="O19" s="240" t="s">
        <v>934</v>
      </c>
      <c r="P19" s="241" t="s">
        <v>1189</v>
      </c>
      <c r="Q19" s="242" cm="1">
        <f t="array" aca="1" ref="Q19" ca="1">INDIRECT(ADDRESS(7,MATCH($O19,国表!$A$3:$LQ$3,0),1,1,"国表"))</f>
        <v>12.478730276435268</v>
      </c>
      <c r="R19" s="259" cm="1">
        <f t="array" aca="1" ref="R19" ca="1">INDIRECT(ADDRESS($C$3,MATCH($O19,都道府県表!$A$3:$LQ$3,0),1,1,"都道府県表"))</f>
        <v>5.1803045997586938</v>
      </c>
      <c r="S19" s="254"/>
    </row>
    <row r="20" spans="1:19" s="37" customFormat="1" ht="49.5" customHeight="1" thickBot="1">
      <c r="A20" s="209"/>
      <c r="B20" s="209"/>
      <c r="C20" s="211"/>
      <c r="D20" s="211"/>
      <c r="E20" s="414"/>
      <c r="F20" s="209"/>
      <c r="G20" s="415" t="s">
        <v>1193</v>
      </c>
      <c r="H20" s="416"/>
      <c r="I20" s="416"/>
      <c r="J20" s="416"/>
      <c r="K20" s="417"/>
      <c r="M20" s="209"/>
    </row>
    <row r="21" spans="1:19" s="37" customFormat="1" ht="49.5" customHeight="1" thickBot="1">
      <c r="A21" s="209"/>
      <c r="B21" s="209"/>
      <c r="C21" s="211"/>
      <c r="D21" s="211"/>
      <c r="E21" s="220" t="s">
        <v>152</v>
      </c>
      <c r="F21" s="209"/>
      <c r="G21" s="247" t="s">
        <v>1194</v>
      </c>
      <c r="H21" s="418" t="s">
        <v>1195</v>
      </c>
      <c r="I21" s="418"/>
      <c r="J21" s="418"/>
      <c r="K21" s="419"/>
      <c r="M21" s="209"/>
      <c r="N21" s="415" t="s">
        <v>1192</v>
      </c>
      <c r="O21" s="416"/>
      <c r="P21" s="416"/>
      <c r="Q21" s="416"/>
      <c r="R21" s="417"/>
    </row>
    <row r="22" spans="1:19" s="37" customFormat="1" ht="49.5" customHeight="1" thickBot="1">
      <c r="A22" s="209"/>
      <c r="B22" s="209"/>
      <c r="C22" s="211"/>
      <c r="D22" s="211"/>
      <c r="F22" s="209"/>
      <c r="G22" s="229"/>
      <c r="H22" s="230" t="s">
        <v>196</v>
      </c>
      <c r="I22" s="231" t="s">
        <v>196</v>
      </c>
      <c r="J22" s="261" t="s">
        <v>197</v>
      </c>
      <c r="K22" s="262" t="s">
        <v>197</v>
      </c>
      <c r="M22" s="209"/>
      <c r="N22" s="247" t="s">
        <v>1149</v>
      </c>
      <c r="O22" s="418" t="s">
        <v>2582</v>
      </c>
      <c r="P22" s="418"/>
      <c r="Q22" s="418"/>
      <c r="R22" s="419"/>
    </row>
    <row r="23" spans="1:19" s="37" customFormat="1" ht="49.5" customHeight="1" thickBot="1">
      <c r="A23" s="209"/>
      <c r="B23" s="209"/>
      <c r="C23" s="211"/>
      <c r="D23" s="211"/>
      <c r="E23" s="414"/>
      <c r="F23" s="209"/>
      <c r="G23" s="209"/>
      <c r="H23" s="209"/>
      <c r="I23" s="209"/>
      <c r="J23" s="209"/>
      <c r="K23" s="209"/>
      <c r="M23" s="209"/>
      <c r="N23" s="221"/>
      <c r="O23" s="236" t="str">
        <f>IF(OR(ISBLANK($B$5),$B$5="乳がん"),"-",HLOOKUP($P23,NameDef!$A$22:$G$23,2,FALSE))</f>
        <v>肺がん21</v>
      </c>
      <c r="P23" s="237" t="str">
        <f>IF(OR($B$5="",$B$5="乳がん"),"-",$B$5 &amp; "：罹患率（男）（年齢調整、人口10万人対）")</f>
        <v>肺がん：罹患率（男）（年齢調整、人口10万人対）</v>
      </c>
      <c r="Q23" s="238" cm="1">
        <f t="array" aca="1" ref="Q23" ca="1">IF($O23="-","NA",INDIRECT(ADDRESS(7,MATCH($O23,国表!$A$3:$LQ$3,0),1,1,"国表")))</f>
        <v>19.548142970000001</v>
      </c>
      <c r="R23" s="253" cm="1">
        <f t="array" aca="1" ref="R23" ca="1">IF($O23="-","NA",INDIRECT(ADDRESS($C$3,MATCH($O23,都道府県表!$A$3:$LQ$3,0),1,1,"都道府県表")))</f>
        <v>71.981152906134298</v>
      </c>
    </row>
    <row r="24" spans="1:19" s="37" customFormat="1" ht="49.5" customHeight="1" thickBot="1">
      <c r="A24" s="209"/>
      <c r="B24" s="209"/>
      <c r="C24" s="211"/>
      <c r="D24" s="211"/>
      <c r="E24" s="414"/>
      <c r="F24" s="209"/>
      <c r="G24" s="415" t="s">
        <v>1199</v>
      </c>
      <c r="H24" s="416"/>
      <c r="I24" s="416"/>
      <c r="J24" s="416"/>
      <c r="K24" s="417"/>
      <c r="M24" s="209"/>
      <c r="N24" s="221"/>
      <c r="O24" s="236" t="str">
        <f>IF(ISBLANK($B$5),"-",HLOOKUP($P24,NameDef!$A$22:$G$23,2,FALSE))</f>
        <v>肺がん22</v>
      </c>
      <c r="P24" s="237" t="str">
        <f>IF($B$5="","-",$B$5 &amp; "： 罹患率（女）（年齢調整、人口10万人対）")</f>
        <v>肺がん： 罹患率（女）（年齢調整、人口10万人対）</v>
      </c>
      <c r="Q24" s="238" cm="1">
        <f t="array" aca="1" ref="Q24" ca="1">IF($O24="-","NA",INDIRECT(ADDRESS(7,MATCH($O24,国表!$A$3:$LQ$3,0),1,1,"国表")))</f>
        <v>5.9306446880000001</v>
      </c>
      <c r="R24" s="253" cm="1">
        <f t="array" aca="1" ref="R24" ca="1">IF($O24="-","NA",INDIRECT(ADDRESS($C$3,MATCH($O24,都道府県表!$A$3:$LQ$3,0),1,1,"都道府県表")))</f>
        <v>30.4616595109621</v>
      </c>
    </row>
    <row r="25" spans="1:19" s="37" customFormat="1" ht="49.5" customHeight="1" thickBot="1">
      <c r="A25" s="209"/>
      <c r="B25" s="209"/>
      <c r="C25" s="211"/>
      <c r="D25" s="211"/>
      <c r="E25" s="220" t="s">
        <v>152</v>
      </c>
      <c r="F25" s="209"/>
      <c r="G25" s="247" t="s">
        <v>1200</v>
      </c>
      <c r="H25" s="418" t="s">
        <v>1201</v>
      </c>
      <c r="I25" s="418"/>
      <c r="J25" s="418"/>
      <c r="K25" s="419"/>
      <c r="M25" s="209"/>
      <c r="N25" s="228" t="s">
        <v>1153</v>
      </c>
      <c r="O25" s="425" t="s">
        <v>1196</v>
      </c>
      <c r="P25" s="426"/>
      <c r="Q25" s="426"/>
      <c r="R25" s="427"/>
    </row>
    <row r="26" spans="1:19" s="37" customFormat="1" ht="49.5" customHeight="1" thickBot="1">
      <c r="A26" s="209"/>
      <c r="B26" s="209"/>
      <c r="C26" s="211"/>
      <c r="D26" s="211"/>
      <c r="E26" s="220" t="s">
        <v>152</v>
      </c>
      <c r="F26" s="209"/>
      <c r="G26" s="221"/>
      <c r="H26" s="263" t="s">
        <v>942</v>
      </c>
      <c r="I26" s="237" t="s">
        <v>1202</v>
      </c>
      <c r="J26" s="248" cm="1">
        <f t="array" aca="1" ref="J26" ca="1">INDIRECT(ADDRESS(7,MATCH($H26,国表!$A$3:$LQ$3,0),1,1,"国表"))</f>
        <v>14.9</v>
      </c>
      <c r="K26" s="249" t="e" cm="1">
        <f t="array" aca="1" ref="K26" ca="1">INDIRECT(ADDRESS($C$3,MATCH($H26,都道府県表!$A$3:$LQ$3,0),1,1,"都道府県表"))</f>
        <v>#N/A</v>
      </c>
      <c r="M26" s="209"/>
      <c r="N26" s="221"/>
      <c r="O26" s="236" t="s">
        <v>2579</v>
      </c>
      <c r="P26" s="237" t="s">
        <v>1197</v>
      </c>
      <c r="Q26" s="238" cm="1">
        <f t="array" aca="1" ref="Q26" ca="1">INDIRECT(ADDRESS(7,MATCH($O26,国表!$A$3:$LQ$3,0),1,1,"国表"))</f>
        <v>447.18738819756601</v>
      </c>
      <c r="R26" s="253" cm="1">
        <f t="array" aca="1" ref="R26" ca="1">INDIRECT(ADDRESS($C$3,MATCH($O26,都道府県表!$A$3:$LQ$3,0),1,1,"都道府県表"))</f>
        <v>469.12072925366601</v>
      </c>
    </row>
    <row r="27" spans="1:19" s="37" customFormat="1" ht="49.5" customHeight="1" thickBot="1">
      <c r="A27" s="209"/>
      <c r="B27" s="209"/>
      <c r="C27" s="211"/>
      <c r="D27" s="211"/>
      <c r="E27" s="227" t="s">
        <v>175</v>
      </c>
      <c r="F27" s="209"/>
      <c r="G27" s="222"/>
      <c r="H27" s="263" t="s">
        <v>943</v>
      </c>
      <c r="I27" s="237" t="s">
        <v>1203</v>
      </c>
      <c r="J27" s="248" cm="1">
        <f t="array" aca="1" ref="J27" ca="1">INDIRECT(ADDRESS(7,MATCH($H27,国表!$A$3:$LQ$3,0),1,1,"国表"))</f>
        <v>9.1</v>
      </c>
      <c r="K27" s="249" t="str" cm="1">
        <f t="array" aca="1" ref="K27" ca="1">INDIRECT(ADDRESS($C$3,MATCH($H27,都道府県表!$A$3:$LQ$3,0),1,1,"都道府県表"))</f>
        <v>NA</v>
      </c>
      <c r="M27" s="209"/>
      <c r="N27" s="229"/>
      <c r="O27" s="240" t="s">
        <v>2580</v>
      </c>
      <c r="P27" s="241" t="s">
        <v>1198</v>
      </c>
      <c r="Q27" s="242" cm="1">
        <f t="array" aca="1" ref="Q27" ca="1">INDIRECT(ADDRESS(7,MATCH($O27,国表!$A$3:$LQ$3,0),1,1,"国表"))</f>
        <v>341.08103288547699</v>
      </c>
      <c r="R27" s="259" cm="1">
        <f t="array" aca="1" ref="R27" ca="1">INDIRECT(ADDRESS($C$3,MATCH($O27,都道府県表!$A$3:$LQ$3,0),1,1,"都道府県表"))</f>
        <v>364.603432765837</v>
      </c>
    </row>
    <row r="28" spans="1:19" s="37" customFormat="1" ht="49.5" customHeight="1">
      <c r="A28" s="209"/>
      <c r="B28" s="209"/>
      <c r="C28" s="211"/>
      <c r="D28" s="211"/>
      <c r="E28" s="209"/>
      <c r="F28" s="209"/>
      <c r="G28" s="221" t="s">
        <v>1204</v>
      </c>
      <c r="H28" s="422" t="s">
        <v>1205</v>
      </c>
      <c r="I28" s="428"/>
      <c r="J28" s="423"/>
      <c r="K28" s="424"/>
      <c r="M28" s="209"/>
    </row>
    <row r="29" spans="1:19" s="37" customFormat="1" ht="49.5" customHeight="1">
      <c r="A29" s="209"/>
      <c r="B29" s="209"/>
      <c r="C29" s="211"/>
      <c r="D29" s="211"/>
      <c r="F29" s="209"/>
      <c r="G29" s="221"/>
      <c r="H29" s="263" t="s">
        <v>3023</v>
      </c>
      <c r="I29" s="237" t="s">
        <v>1206</v>
      </c>
      <c r="J29" s="248" cm="1">
        <f t="array" aca="1" ref="J29" ca="1">INDIRECT(ADDRESS(7,MATCH($H29,国表!$A$3:$LQ$3,0),1,1,"国表"))</f>
        <v>7779.2444792113056</v>
      </c>
      <c r="K29" s="249" cm="1">
        <f t="array" aca="1" ref="K29" ca="1">INDIRECT(ADDRESS($C$3,MATCH($H29,都道府県表!$A$3:$LQ$3,0),1,1,"都道府県表"))</f>
        <v>7380.8459300845725</v>
      </c>
      <c r="L29" s="254"/>
      <c r="M29" s="209"/>
    </row>
    <row r="30" spans="1:19" s="37" customFormat="1" ht="49.5" customHeight="1">
      <c r="A30" s="209"/>
      <c r="B30" s="209"/>
      <c r="C30" s="211"/>
      <c r="D30" s="211"/>
      <c r="F30" s="209"/>
      <c r="G30" s="222"/>
      <c r="H30" s="263" t="s">
        <v>3024</v>
      </c>
      <c r="I30" s="237" t="s">
        <v>1207</v>
      </c>
      <c r="J30" s="248" cm="1">
        <f t="array" aca="1" ref="J30" ca="1">INDIRECT(ADDRESS(7,MATCH($H30,国表!$A$3:$LQ$3,0),1,1,"国表"))</f>
        <v>6776.4509527559694</v>
      </c>
      <c r="K30" s="249" cm="1">
        <f t="array" aca="1" ref="K30" ca="1">INDIRECT(ADDRESS($C$3,MATCH($H30,都道府県表!$A$3:$LQ$3,0),1,1,"都道府県表"))</f>
        <v>6050.9068189265981</v>
      </c>
      <c r="L30" s="254"/>
      <c r="M30" s="209"/>
    </row>
    <row r="31" spans="1:19" s="37" customFormat="1" ht="49.5" customHeight="1">
      <c r="A31" s="209"/>
      <c r="B31" s="209"/>
      <c r="C31" s="211"/>
      <c r="D31" s="211"/>
      <c r="E31" s="227"/>
      <c r="F31" s="209"/>
      <c r="G31" s="228" t="s">
        <v>1208</v>
      </c>
      <c r="H31" s="422" t="s">
        <v>1209</v>
      </c>
      <c r="I31" s="423"/>
      <c r="J31" s="423"/>
      <c r="K31" s="424"/>
      <c r="M31" s="209"/>
    </row>
    <row r="32" spans="1:19" s="37" customFormat="1" ht="49.5" customHeight="1">
      <c r="A32" s="209"/>
      <c r="B32" s="209"/>
      <c r="C32" s="211"/>
      <c r="D32" s="211"/>
      <c r="F32" s="209"/>
      <c r="G32" s="222"/>
      <c r="H32" s="264" t="s">
        <v>196</v>
      </c>
      <c r="I32" s="224" t="s">
        <v>196</v>
      </c>
      <c r="J32" s="265" t="s">
        <v>197</v>
      </c>
      <c r="K32" s="266" t="s">
        <v>197</v>
      </c>
      <c r="M32" s="209"/>
    </row>
    <row r="33" spans="1:18" s="37" customFormat="1" ht="49.5" customHeight="1">
      <c r="A33" s="209"/>
      <c r="B33" s="209"/>
      <c r="C33" s="211"/>
      <c r="D33" s="211"/>
      <c r="E33" s="227"/>
      <c r="F33" s="209"/>
      <c r="G33" s="228" t="s">
        <v>1210</v>
      </c>
      <c r="H33" s="425" t="s">
        <v>1211</v>
      </c>
      <c r="I33" s="426"/>
      <c r="J33" s="426"/>
      <c r="K33" s="427"/>
      <c r="M33" s="209"/>
    </row>
    <row r="34" spans="1:18" s="37" customFormat="1" ht="49.5" customHeight="1">
      <c r="A34" s="209"/>
      <c r="B34" s="209"/>
      <c r="C34" s="211"/>
      <c r="D34" s="211"/>
      <c r="F34" s="209"/>
      <c r="G34" s="222"/>
      <c r="H34" s="264" t="s">
        <v>196</v>
      </c>
      <c r="I34" s="224" t="s">
        <v>196</v>
      </c>
      <c r="J34" s="265" t="s">
        <v>197</v>
      </c>
      <c r="K34" s="266" t="s">
        <v>197</v>
      </c>
      <c r="M34" s="209"/>
    </row>
    <row r="35" spans="1:18" s="37" customFormat="1" ht="49.5" customHeight="1">
      <c r="A35" s="209"/>
      <c r="B35" s="209"/>
      <c r="C35" s="211"/>
      <c r="D35" s="211"/>
      <c r="E35" s="227"/>
      <c r="F35" s="209"/>
      <c r="G35" s="228" t="s">
        <v>1212</v>
      </c>
      <c r="H35" s="429" t="s">
        <v>1213</v>
      </c>
      <c r="I35" s="429"/>
      <c r="J35" s="429"/>
      <c r="K35" s="430"/>
      <c r="M35" s="209"/>
    </row>
    <row r="36" spans="1:18" s="37" customFormat="1" ht="49.5" customHeight="1">
      <c r="A36" s="209"/>
      <c r="B36" s="209"/>
      <c r="C36" s="211"/>
      <c r="D36" s="211"/>
      <c r="F36" s="209"/>
      <c r="G36" s="221"/>
      <c r="H36" s="263" t="s">
        <v>3021</v>
      </c>
      <c r="I36" s="237" t="s">
        <v>1214</v>
      </c>
      <c r="J36" s="248" cm="1">
        <f t="array" aca="1" ref="J36" ca="1">INDIRECT(ADDRESS(7,MATCH($H36,国表!$A$3:$LQ$3,0),1,1,"国表"))</f>
        <v>284.20008560294258</v>
      </c>
      <c r="K36" s="249" t="str" cm="1">
        <f t="array" aca="1" ref="K36" ca="1">INDIRECT(ADDRESS($C$3,MATCH($H36,都道府県表!$A$3:$LQ$3,0),1,1,"都道府県表"))</f>
        <v>NA</v>
      </c>
      <c r="M36" s="209"/>
    </row>
    <row r="37" spans="1:18" s="37" customFormat="1" ht="49.5" customHeight="1">
      <c r="A37" s="209"/>
      <c r="B37" s="209"/>
      <c r="C37" s="211"/>
      <c r="D37" s="211"/>
      <c r="F37" s="209"/>
      <c r="G37" s="222"/>
      <c r="H37" s="263" t="s">
        <v>3022</v>
      </c>
      <c r="I37" s="237" t="s">
        <v>1215</v>
      </c>
      <c r="J37" s="248" cm="1">
        <f t="array" aca="1" ref="J37" ca="1">INDIRECT(ADDRESS(7,MATCH($H37,国表!$A$3:$LQ$3,0),1,1,"国表"))</f>
        <v>270.020457013461</v>
      </c>
      <c r="K37" s="249" cm="1">
        <f t="array" aca="1" ref="K37" ca="1">INDIRECT(ADDRESS($C$3,MATCH($H37,都道府県表!$A$3:$LQ$3,0),1,1,"都道府県表"))</f>
        <v>279.8051518309116</v>
      </c>
      <c r="M37" s="209"/>
    </row>
    <row r="38" spans="1:18" s="37" customFormat="1" ht="49.5" customHeight="1">
      <c r="A38" s="209"/>
      <c r="B38" s="209"/>
      <c r="C38" s="211"/>
      <c r="D38" s="211"/>
      <c r="E38" s="227"/>
      <c r="F38" s="209"/>
      <c r="G38" s="221" t="s">
        <v>1216</v>
      </c>
      <c r="H38" s="431" t="s">
        <v>1217</v>
      </c>
      <c r="I38" s="431"/>
      <c r="J38" s="431"/>
      <c r="K38" s="432"/>
      <c r="M38" s="209"/>
    </row>
    <row r="39" spans="1:18" s="37" customFormat="1" ht="49.5" customHeight="1" thickBot="1">
      <c r="A39" s="209"/>
      <c r="B39" s="209"/>
      <c r="C39" s="211"/>
      <c r="D39" s="211"/>
      <c r="F39" s="209"/>
      <c r="G39" s="229"/>
      <c r="H39" s="230" t="s">
        <v>196</v>
      </c>
      <c r="I39" s="231" t="s">
        <v>196</v>
      </c>
      <c r="J39" s="261" t="s">
        <v>197</v>
      </c>
      <c r="K39" s="262" t="s">
        <v>197</v>
      </c>
      <c r="M39" s="209"/>
    </row>
    <row r="40" spans="1:18" s="37" customFormat="1" ht="49.5" customHeight="1" thickBot="1">
      <c r="A40" s="209"/>
      <c r="B40" s="209"/>
      <c r="C40" s="211"/>
      <c r="D40" s="211"/>
      <c r="E40" s="414"/>
      <c r="F40" s="209"/>
      <c r="G40" s="209"/>
      <c r="H40" s="209"/>
      <c r="I40" s="209"/>
      <c r="J40" s="209"/>
      <c r="K40" s="209"/>
      <c r="M40" s="209"/>
    </row>
    <row r="41" spans="1:18" s="37" customFormat="1" ht="49.5" customHeight="1" thickBot="1">
      <c r="A41" s="209"/>
      <c r="B41" s="209"/>
      <c r="C41" s="211"/>
      <c r="D41" s="211"/>
      <c r="E41" s="414"/>
      <c r="F41" s="209"/>
      <c r="G41" s="415" t="s">
        <v>1218</v>
      </c>
      <c r="H41" s="416"/>
      <c r="I41" s="416"/>
      <c r="J41" s="416"/>
      <c r="K41" s="417"/>
      <c r="M41" s="209"/>
    </row>
    <row r="42" spans="1:18" s="37" customFormat="1" ht="49.5" customHeight="1" thickBot="1">
      <c r="A42" s="209"/>
      <c r="B42" s="209"/>
      <c r="C42" s="211"/>
      <c r="D42" s="211"/>
      <c r="E42" s="220" t="s">
        <v>152</v>
      </c>
      <c r="F42" s="209"/>
      <c r="G42" s="247" t="s">
        <v>1219</v>
      </c>
      <c r="H42" s="418" t="s">
        <v>1220</v>
      </c>
      <c r="I42" s="418"/>
      <c r="J42" s="418"/>
      <c r="K42" s="419"/>
      <c r="M42" s="209"/>
    </row>
    <row r="43" spans="1:18" s="37" customFormat="1" ht="49.5" customHeight="1" thickBot="1">
      <c r="A43" s="209"/>
      <c r="B43" s="209"/>
      <c r="C43" s="211"/>
      <c r="D43" s="211"/>
      <c r="E43" s="220" t="s">
        <v>152</v>
      </c>
      <c r="F43" s="209"/>
      <c r="G43" s="222"/>
      <c r="H43" s="264" t="s">
        <v>196</v>
      </c>
      <c r="I43" s="224" t="s">
        <v>196</v>
      </c>
      <c r="J43" s="265" t="s">
        <v>197</v>
      </c>
      <c r="K43" s="266" t="s">
        <v>197</v>
      </c>
      <c r="M43" s="209"/>
    </row>
    <row r="44" spans="1:18" s="37" customFormat="1" ht="49.5" customHeight="1">
      <c r="A44" s="209"/>
      <c r="B44" s="209"/>
      <c r="C44" s="211"/>
      <c r="D44" s="211"/>
      <c r="E44" s="227" t="s">
        <v>175</v>
      </c>
      <c r="F44" s="209"/>
      <c r="G44" s="221" t="s">
        <v>1221</v>
      </c>
      <c r="H44" s="420" t="s">
        <v>1222</v>
      </c>
      <c r="I44" s="420"/>
      <c r="J44" s="420"/>
      <c r="K44" s="421"/>
      <c r="M44" s="209"/>
    </row>
    <row r="45" spans="1:18" s="37" customFormat="1" ht="49.5" customHeight="1">
      <c r="A45" s="209"/>
      <c r="B45" s="209"/>
      <c r="C45" s="211"/>
      <c r="D45" s="211"/>
      <c r="E45" s="209"/>
      <c r="F45" s="209"/>
      <c r="G45" s="222"/>
      <c r="H45" s="264" t="s">
        <v>196</v>
      </c>
      <c r="I45" s="224" t="s">
        <v>196</v>
      </c>
      <c r="J45" s="265" t="s">
        <v>197</v>
      </c>
      <c r="K45" s="266" t="s">
        <v>197</v>
      </c>
      <c r="M45" s="209"/>
    </row>
    <row r="46" spans="1:18" s="37" customFormat="1" ht="49.5" customHeight="1">
      <c r="A46" s="209"/>
      <c r="B46" s="209"/>
      <c r="C46" s="211"/>
      <c r="D46" s="211"/>
      <c r="E46" s="209"/>
      <c r="F46" s="209"/>
      <c r="G46" s="228" t="s">
        <v>1223</v>
      </c>
      <c r="H46" s="422" t="s">
        <v>1224</v>
      </c>
      <c r="I46" s="423"/>
      <c r="J46" s="423"/>
      <c r="K46" s="424"/>
      <c r="M46" s="209"/>
    </row>
    <row r="47" spans="1:18" s="37" customFormat="1" ht="49.5" customHeight="1">
      <c r="A47" s="209"/>
      <c r="B47" s="209"/>
      <c r="C47" s="211"/>
      <c r="D47" s="211"/>
      <c r="E47" s="209"/>
      <c r="F47" s="209"/>
      <c r="G47" s="222"/>
      <c r="H47" s="264" t="s">
        <v>196</v>
      </c>
      <c r="I47" s="224" t="s">
        <v>196</v>
      </c>
      <c r="J47" s="265" t="s">
        <v>197</v>
      </c>
      <c r="K47" s="266" t="s">
        <v>197</v>
      </c>
      <c r="M47" s="209"/>
    </row>
    <row r="48" spans="1:18" s="37" customFormat="1" ht="49.5" customHeight="1">
      <c r="A48" s="209"/>
      <c r="B48" s="209"/>
      <c r="C48" s="211"/>
      <c r="D48" s="211"/>
      <c r="E48" s="209"/>
      <c r="F48" s="209"/>
      <c r="G48" s="228" t="s">
        <v>1225</v>
      </c>
      <c r="H48" s="425" t="s">
        <v>1226</v>
      </c>
      <c r="I48" s="426"/>
      <c r="J48" s="426"/>
      <c r="K48" s="427"/>
      <c r="M48" s="209"/>
      <c r="N48" s="209"/>
      <c r="O48" s="209"/>
      <c r="P48" s="209"/>
      <c r="Q48" s="209"/>
      <c r="R48" s="209"/>
    </row>
    <row r="49" spans="1:18" s="37" customFormat="1" ht="49.5" customHeight="1" thickBot="1">
      <c r="A49" s="209"/>
      <c r="B49" s="209"/>
      <c r="C49" s="211"/>
      <c r="D49" s="211"/>
      <c r="E49" s="209"/>
      <c r="F49" s="209"/>
      <c r="G49" s="229"/>
      <c r="H49" s="230" t="s">
        <v>196</v>
      </c>
      <c r="I49" s="231" t="s">
        <v>196</v>
      </c>
      <c r="J49" s="261" t="s">
        <v>197</v>
      </c>
      <c r="K49" s="262" t="s">
        <v>197</v>
      </c>
      <c r="M49" s="209"/>
      <c r="N49" s="209"/>
      <c r="O49" s="209"/>
      <c r="P49" s="209"/>
      <c r="Q49" s="209"/>
      <c r="R49" s="209"/>
    </row>
    <row r="50" spans="1:18" s="37" customFormat="1" ht="49.5" customHeight="1">
      <c r="A50" s="209"/>
      <c r="B50" s="209"/>
      <c r="C50" s="211"/>
      <c r="D50" s="211"/>
      <c r="E50" s="209"/>
      <c r="F50" s="209"/>
      <c r="G50" s="209"/>
      <c r="H50" s="209"/>
      <c r="I50" s="209"/>
      <c r="J50" s="209"/>
      <c r="K50" s="209"/>
      <c r="M50" s="209"/>
      <c r="N50" s="209"/>
      <c r="O50" s="209"/>
      <c r="P50" s="209"/>
      <c r="Q50" s="209"/>
      <c r="R50" s="209"/>
    </row>
    <row r="51" spans="1:18" s="37" customFormat="1" ht="49.5" customHeight="1">
      <c r="A51" s="209"/>
      <c r="B51" s="209"/>
      <c r="C51" s="211"/>
      <c r="D51" s="211"/>
      <c r="E51" s="209"/>
      <c r="F51" s="209"/>
      <c r="G51" s="209"/>
      <c r="H51" s="209"/>
      <c r="I51" s="209"/>
      <c r="J51" s="209"/>
      <c r="K51" s="209"/>
      <c r="M51" s="209"/>
      <c r="N51" s="209"/>
      <c r="O51" s="209"/>
      <c r="P51" s="209"/>
      <c r="Q51" s="209"/>
      <c r="R51" s="209"/>
    </row>
    <row r="52" spans="1:18" s="37" customFormat="1" ht="49.5" customHeight="1">
      <c r="A52" s="209"/>
      <c r="B52" s="209"/>
      <c r="C52" s="211"/>
      <c r="D52" s="211"/>
      <c r="E52" s="209"/>
      <c r="F52" s="209"/>
      <c r="G52" s="209"/>
      <c r="H52" s="209"/>
      <c r="I52" s="209"/>
      <c r="J52" s="209"/>
      <c r="K52" s="209"/>
      <c r="M52" s="209"/>
      <c r="N52" s="209"/>
      <c r="O52" s="209"/>
      <c r="P52" s="209"/>
      <c r="Q52" s="209"/>
      <c r="R52" s="209"/>
    </row>
    <row r="53" spans="1:18" s="37" customFormat="1" ht="49.5" customHeight="1">
      <c r="A53" s="209"/>
      <c r="B53" s="209"/>
      <c r="C53" s="211"/>
      <c r="D53" s="211"/>
      <c r="E53" s="209"/>
      <c r="F53" s="209"/>
      <c r="G53" s="209"/>
      <c r="H53" s="209"/>
      <c r="I53" s="209"/>
      <c r="J53" s="209"/>
      <c r="K53" s="209"/>
      <c r="M53" s="209"/>
      <c r="N53" s="209"/>
      <c r="O53" s="209"/>
      <c r="P53" s="209"/>
      <c r="Q53" s="209"/>
      <c r="R53" s="209"/>
    </row>
    <row r="54" spans="1:18" s="37" customFormat="1" ht="49.5" customHeight="1">
      <c r="A54" s="209"/>
      <c r="B54" s="209"/>
      <c r="C54" s="211"/>
      <c r="D54" s="211"/>
      <c r="E54" s="209"/>
      <c r="F54" s="209"/>
      <c r="G54" s="209"/>
      <c r="H54" s="209"/>
      <c r="I54" s="209"/>
      <c r="J54" s="209"/>
      <c r="K54" s="209"/>
      <c r="M54" s="209"/>
      <c r="N54" s="209"/>
      <c r="O54" s="209"/>
      <c r="P54" s="209"/>
      <c r="Q54" s="209"/>
      <c r="R54" s="209"/>
    </row>
    <row r="55" spans="1:18" s="37" customFormat="1" ht="49.5" customHeight="1">
      <c r="A55" s="209"/>
      <c r="B55" s="209"/>
      <c r="C55" s="211"/>
      <c r="D55" s="211"/>
      <c r="E55" s="209"/>
      <c r="F55" s="209"/>
      <c r="G55" s="209"/>
      <c r="H55" s="209"/>
      <c r="I55" s="209"/>
      <c r="J55" s="209"/>
      <c r="K55" s="209"/>
      <c r="M55" s="209"/>
      <c r="N55" s="209"/>
      <c r="O55" s="209"/>
      <c r="P55" s="209"/>
      <c r="Q55" s="209"/>
      <c r="R55" s="209"/>
    </row>
    <row r="56" spans="1:18" s="37" customFormat="1" ht="49.5" customHeight="1">
      <c r="A56" s="209"/>
      <c r="B56" s="209"/>
      <c r="C56" s="211"/>
      <c r="D56" s="211"/>
      <c r="E56" s="209"/>
      <c r="F56" s="209"/>
      <c r="G56" s="209"/>
      <c r="H56" s="209"/>
      <c r="I56" s="209"/>
      <c r="J56" s="209"/>
      <c r="K56" s="209"/>
      <c r="M56" s="209"/>
      <c r="N56" s="209"/>
      <c r="O56" s="209"/>
      <c r="P56" s="209"/>
      <c r="Q56" s="209"/>
      <c r="R56" s="209"/>
    </row>
    <row r="57" spans="1:18" s="37" customFormat="1" ht="49.5" customHeight="1">
      <c r="A57" s="209"/>
      <c r="B57" s="209"/>
      <c r="C57" s="211"/>
      <c r="D57" s="211"/>
      <c r="E57" s="209"/>
      <c r="F57" s="209"/>
      <c r="G57" s="209"/>
      <c r="H57" s="209"/>
      <c r="I57" s="209"/>
      <c r="J57" s="209"/>
      <c r="K57" s="209"/>
      <c r="M57" s="209"/>
      <c r="N57" s="209"/>
      <c r="O57" s="209"/>
      <c r="P57" s="209"/>
      <c r="Q57" s="209"/>
      <c r="R57" s="209"/>
    </row>
    <row r="58" spans="1:18" s="37" customFormat="1" ht="49.5" customHeight="1">
      <c r="A58" s="209"/>
      <c r="B58" s="209"/>
      <c r="C58" s="211"/>
      <c r="D58" s="211"/>
      <c r="E58" s="209"/>
      <c r="F58" s="209"/>
      <c r="G58" s="209"/>
      <c r="H58" s="209"/>
      <c r="I58" s="209"/>
      <c r="J58" s="209"/>
      <c r="K58" s="209"/>
      <c r="M58" s="209"/>
      <c r="N58" s="209"/>
      <c r="O58" s="209"/>
      <c r="P58" s="209"/>
      <c r="Q58" s="209"/>
      <c r="R58" s="209"/>
    </row>
    <row r="59" spans="1:18" s="37" customFormat="1" ht="49.5" customHeight="1">
      <c r="A59" s="209"/>
      <c r="B59" s="209"/>
      <c r="C59" s="211"/>
      <c r="D59" s="211"/>
      <c r="E59" s="209"/>
      <c r="F59" s="209"/>
      <c r="G59" s="209"/>
      <c r="H59" s="209"/>
      <c r="I59" s="209"/>
      <c r="J59" s="209"/>
      <c r="K59" s="209"/>
      <c r="M59" s="209"/>
      <c r="N59" s="209"/>
      <c r="O59" s="209"/>
      <c r="P59" s="209"/>
      <c r="Q59" s="209"/>
      <c r="R59" s="209"/>
    </row>
    <row r="60" spans="1:18" s="37" customFormat="1" ht="49.5" customHeight="1">
      <c r="A60" s="209"/>
      <c r="B60" s="209"/>
      <c r="C60" s="211"/>
      <c r="D60" s="211"/>
      <c r="E60" s="209"/>
      <c r="F60" s="209"/>
      <c r="G60" s="209"/>
      <c r="H60" s="209"/>
      <c r="I60" s="209"/>
      <c r="J60" s="209"/>
      <c r="K60" s="209"/>
      <c r="M60" s="209"/>
      <c r="N60" s="209"/>
      <c r="O60" s="209"/>
      <c r="P60" s="209"/>
      <c r="Q60" s="209"/>
      <c r="R60" s="209"/>
    </row>
    <row r="61" spans="1:18" ht="49.5" customHeight="1"/>
    <row r="62" spans="1:18" ht="49.5" customHeight="1"/>
  </sheetData>
  <mergeCells count="32">
    <mergeCell ref="H10:K10"/>
    <mergeCell ref="O10:R10"/>
    <mergeCell ref="A1:R1"/>
    <mergeCell ref="G6:K6"/>
    <mergeCell ref="N6:R6"/>
    <mergeCell ref="G9:K9"/>
    <mergeCell ref="N9:R9"/>
    <mergeCell ref="O15:R15"/>
    <mergeCell ref="E13:E14"/>
    <mergeCell ref="G14:K14"/>
    <mergeCell ref="H15:K15"/>
    <mergeCell ref="H17:K17"/>
    <mergeCell ref="E19:E20"/>
    <mergeCell ref="O22:R22"/>
    <mergeCell ref="G20:K20"/>
    <mergeCell ref="H21:K21"/>
    <mergeCell ref="O25:R25"/>
    <mergeCell ref="E23:E24"/>
    <mergeCell ref="G24:K24"/>
    <mergeCell ref="N21:R21"/>
    <mergeCell ref="H48:K48"/>
    <mergeCell ref="H25:K25"/>
    <mergeCell ref="H28:K28"/>
    <mergeCell ref="H31:K31"/>
    <mergeCell ref="H33:K33"/>
    <mergeCell ref="H35:K35"/>
    <mergeCell ref="H38:K38"/>
    <mergeCell ref="E40:E41"/>
    <mergeCell ref="G41:K41"/>
    <mergeCell ref="H42:K42"/>
    <mergeCell ref="H44:K44"/>
    <mergeCell ref="H46:K46"/>
  </mergeCells>
  <phoneticPr fontId="7"/>
  <dataValidations count="2">
    <dataValidation type="list" allowBlank="1" showInputMessage="1" showErrorMessage="1" sqref="B3" xr:uid="{361B8667-9061-448A-B2BD-95EB61E02D65}">
      <formula1>都道府県</formula1>
    </dataValidation>
    <dataValidation type="list" allowBlank="1" showInputMessage="1" showErrorMessage="1" sqref="B5" xr:uid="{224E74EA-1129-435D-B2BE-D5CD71647643}">
      <formula1>"肺がん,大腸がん,胃がん,乳がん"</formula1>
    </dataValidation>
  </dataValidations>
  <pageMargins left="0.7" right="0.7" top="0.75" bottom="0.75" header="0.3" footer="0.3"/>
  <pageSetup paperSize="9" scale="3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6C25-A1A1-4E3B-AF8C-8B615DE20D46}">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activeCell="E9" sqref="E9"/>
    </sheetView>
  </sheetViews>
  <sheetFormatPr defaultColWidth="9" defaultRowHeight="18.75"/>
  <cols>
    <col min="1" max="1" width="2.5" style="209" customWidth="1"/>
    <col min="2" max="2" width="18" style="209" customWidth="1"/>
    <col min="3" max="3" width="4" style="211" hidden="1" customWidth="1"/>
    <col min="4" max="4" width="9" style="211"/>
    <col min="5" max="5" width="13.25" style="209" customWidth="1"/>
    <col min="6" max="8" width="9" style="209"/>
    <col min="9" max="9" width="27.375" style="209" customWidth="1"/>
    <col min="10" max="11" width="9" style="209"/>
    <col min="12" max="12" width="9" style="37"/>
    <col min="13" max="15" width="9" style="209"/>
    <col min="16" max="16" width="27.375" style="209" customWidth="1"/>
    <col min="17" max="18" width="9" style="209"/>
    <col min="19" max="19" width="9" style="37"/>
    <col min="20" max="16384" width="9" style="209"/>
  </cols>
  <sheetData>
    <row r="1" spans="1:19" ht="30" customHeight="1">
      <c r="A1" s="435" t="s">
        <v>2584</v>
      </c>
      <c r="B1" s="435"/>
      <c r="C1" s="435"/>
      <c r="D1" s="435"/>
      <c r="E1" s="435"/>
      <c r="F1" s="435"/>
      <c r="G1" s="435"/>
      <c r="H1" s="435"/>
      <c r="I1" s="435"/>
      <c r="J1" s="435"/>
      <c r="K1" s="435"/>
      <c r="L1" s="435"/>
      <c r="M1" s="435"/>
      <c r="N1" s="435"/>
      <c r="O1" s="435"/>
      <c r="P1" s="435"/>
      <c r="Q1" s="435"/>
      <c r="R1" s="435"/>
    </row>
    <row r="2" spans="1:19" ht="30" customHeight="1" thickBot="1">
      <c r="B2" s="210" t="s">
        <v>146</v>
      </c>
    </row>
    <row r="3" spans="1:19" ht="49.5" customHeight="1" thickTop="1" thickBot="1">
      <c r="B3" s="212" t="s">
        <v>0</v>
      </c>
      <c r="C3" s="211">
        <f>MATCH($B$3,都道府県表!$E$7:$E53,0)+6</f>
        <v>7</v>
      </c>
    </row>
    <row r="4" spans="1:19" ht="30" customHeight="1" thickTop="1" thickBot="1">
      <c r="B4" s="210" t="s">
        <v>1132</v>
      </c>
    </row>
    <row r="5" spans="1:19" ht="49.5" customHeight="1" thickTop="1" thickBot="1">
      <c r="B5" s="212" t="s">
        <v>1133</v>
      </c>
      <c r="C5" s="211" cm="1">
        <f t="array" ref="C5">IF($B$5="",0,MATCH($B$3&amp;$B$5,二次医療圏表!$G$7:$G$341&amp;二次医療圏表!$E$7:$E$341,0)+6)</f>
        <v>7</v>
      </c>
    </row>
    <row r="6" spans="1:19" ht="30" customHeight="1" thickTop="1" thickBot="1">
      <c r="B6" s="209" t="s">
        <v>2416</v>
      </c>
      <c r="E6" s="213"/>
      <c r="G6" s="436" t="s">
        <v>147</v>
      </c>
      <c r="H6" s="446"/>
      <c r="I6" s="446"/>
      <c r="J6" s="446"/>
      <c r="K6" s="446"/>
      <c r="L6" s="447"/>
      <c r="N6" s="439" t="s">
        <v>148</v>
      </c>
      <c r="O6" s="440"/>
      <c r="P6" s="440"/>
      <c r="Q6" s="440"/>
      <c r="R6" s="440"/>
      <c r="S6" s="441"/>
    </row>
    <row r="7" spans="1:19" ht="49.5" customHeight="1" thickTop="1" thickBot="1">
      <c r="B7" s="337" t="s">
        <v>2415</v>
      </c>
      <c r="E7" s="214" t="s">
        <v>149</v>
      </c>
      <c r="G7" s="215"/>
      <c r="H7" s="216" t="s">
        <v>81</v>
      </c>
      <c r="I7" s="217" t="s">
        <v>83</v>
      </c>
      <c r="J7" s="217" t="s">
        <v>151</v>
      </c>
      <c r="K7" s="218" t="str">
        <f>$B$3</f>
        <v>北海道</v>
      </c>
      <c r="L7" s="219" t="str">
        <f>IF($B$5="","-",$B$5)</f>
        <v>南渡島</v>
      </c>
      <c r="N7" s="215"/>
      <c r="O7" s="216" t="s">
        <v>81</v>
      </c>
      <c r="P7" s="217" t="s">
        <v>83</v>
      </c>
      <c r="Q7" s="217" t="s">
        <v>151</v>
      </c>
      <c r="R7" s="218" t="str">
        <f>$B$3</f>
        <v>北海道</v>
      </c>
      <c r="S7" s="219" t="str">
        <f>IF($B$5="","-",$B$5)</f>
        <v>南渡島</v>
      </c>
    </row>
    <row r="8" spans="1:19" ht="20.25" thickTop="1" thickBot="1"/>
    <row r="9" spans="1:19" ht="49.5" customHeight="1" thickBot="1">
      <c r="G9" s="415" t="s">
        <v>2592</v>
      </c>
      <c r="H9" s="416"/>
      <c r="I9" s="416"/>
      <c r="J9" s="416"/>
      <c r="K9" s="416"/>
      <c r="L9" s="417"/>
      <c r="N9" s="442" t="s">
        <v>2587</v>
      </c>
      <c r="O9" s="443"/>
      <c r="P9" s="443"/>
      <c r="Q9" s="443"/>
      <c r="R9" s="443"/>
      <c r="S9" s="444"/>
    </row>
    <row r="10" spans="1:19" ht="49.5" customHeight="1" thickBot="1">
      <c r="E10" s="220" t="s">
        <v>152</v>
      </c>
      <c r="G10" s="221" t="s">
        <v>2601</v>
      </c>
      <c r="H10" s="433" t="s">
        <v>2602</v>
      </c>
      <c r="I10" s="431"/>
      <c r="J10" s="431"/>
      <c r="K10" s="431"/>
      <c r="L10" s="432"/>
      <c r="N10" s="247" t="s">
        <v>2586</v>
      </c>
      <c r="O10" s="448" t="s">
        <v>2926</v>
      </c>
      <c r="P10" s="434"/>
      <c r="Q10" s="434"/>
      <c r="R10" s="434"/>
      <c r="S10" s="449"/>
    </row>
    <row r="11" spans="1:19" ht="49.5" customHeight="1" thickBot="1">
      <c r="E11" s="220" t="s">
        <v>152</v>
      </c>
      <c r="G11" s="221"/>
      <c r="H11" s="304" t="str">
        <f>IF(ISBLANK($B$7),"-",HLOOKUP($I11,NameDef!$A$34:$H$35,2,FALSE))</f>
        <v>肺がん70</v>
      </c>
      <c r="I11" s="305" t="str">
        <f>IF(ISBLANK($B$7),"-",$B$7 &amp; "：指針に基づく検診の実施状況　実施した市区町村割合（％：対回答市区町村）")</f>
        <v>肺がん：指針に基づく検診の実施状況　実施した市区町村割合（％：対回答市区町村）</v>
      </c>
      <c r="J11" s="356" cm="1">
        <f t="array" aca="1" ref="J11" ca="1">INDIRECT(ADDRESS(7,MATCH($H11,国表!$A$3:$LQ$3,0),1,1,"国表"))</f>
        <v>95.394358088658606</v>
      </c>
      <c r="K11" s="354" cm="1">
        <f t="array" aca="1" ref="K11" ca="1">INDIRECT(ADDRESS($C$3,MATCH($H11,都道府県表!$A$3:$LQ$3,0),1,1,"都道府県表"))</f>
        <v>98.882681564245814</v>
      </c>
      <c r="L11" s="308" t="s">
        <v>87</v>
      </c>
      <c r="N11" s="221"/>
      <c r="O11" s="332" t="str">
        <f>IF(ISBLANK($B$7),"-",HLOOKUP($P11,NameDef!$A$31:$P$32,2,FALSE))</f>
        <v>肺がん30</v>
      </c>
      <c r="P11" s="325" t="str">
        <f>IF($B$7="","-",$B$7 &amp; "：進展度　限局（％）")</f>
        <v>肺がん：進展度　限局（％）</v>
      </c>
      <c r="Q11" s="354" cm="1">
        <f t="array" aca="1" ref="Q11" ca="1">IF($O11="-","NA",INDIRECT(ADDRESS(7,MATCH($O11,国表!$A$3:$LQ$3,0),1,1,"国表")))</f>
        <v>34.0864819479429</v>
      </c>
      <c r="R11" s="354" cm="1">
        <f t="array" aca="1" ref="R11" ca="1">IF($O11="-","NA",INDIRECT(ADDRESS($C$3,MATCH($O11,都道府県表!$A$3:$LQ$3,0),1,1,"都道府県表")))</f>
        <v>32.064191315292597</v>
      </c>
      <c r="S11" s="361" t="s">
        <v>197</v>
      </c>
    </row>
    <row r="12" spans="1:19" ht="49.5" customHeight="1">
      <c r="E12" s="227" t="s">
        <v>175</v>
      </c>
      <c r="G12" s="228" t="s">
        <v>2604</v>
      </c>
      <c r="H12" s="425" t="s">
        <v>2603</v>
      </c>
      <c r="I12" s="426"/>
      <c r="J12" s="426"/>
      <c r="K12" s="426"/>
      <c r="L12" s="427"/>
      <c r="N12" s="221"/>
      <c r="O12" s="332" t="str">
        <f>IF(ISBLANK($B$7),"-",HLOOKUP($P12,NameDef!$A$31:$P$32,2,FALSE))</f>
        <v>肺がん31</v>
      </c>
      <c r="P12" s="325" t="str">
        <f>IF($B$7="","-",$B$7 &amp; "：進展度　領域（％）")</f>
        <v>肺がん：進展度　領域（％）</v>
      </c>
      <c r="Q12" s="354" cm="1">
        <f t="array" aca="1" ref="Q12" ca="1">IF($O12="-","NA",INDIRECT(ADDRESS(7,MATCH($O12,国表!$A$3:$LQ$3,0),1,1,"国表")))</f>
        <v>19.231738035264499</v>
      </c>
      <c r="R12" s="354" cm="1">
        <f t="array" aca="1" ref="R12" ca="1">IF($O12="-","NA",INDIRECT(ADDRESS($C$3,MATCH($O12,都道府県表!$A$3:$LQ$3,0),1,1,"都道府県表")))</f>
        <v>19.619257394587802</v>
      </c>
      <c r="S12" s="361" t="s">
        <v>197</v>
      </c>
    </row>
    <row r="13" spans="1:19" ht="49.5" customHeight="1" thickBot="1">
      <c r="E13" s="37"/>
      <c r="G13" s="229"/>
      <c r="H13" s="319" t="str">
        <f>IF(ISBLANK($B$7),"-",HLOOKUP($I13,NameDef!$A$34:$H$35,2,FALSE))</f>
        <v>肺がん78</v>
      </c>
      <c r="I13" s="364" t="str">
        <f>IF(ISBLANK($B$7),"-",$B$7 &amp; "：指針に基づく検診の実施状況（集団）　指針に基づく検診項目以外を実施（％：対実施市区町村）")</f>
        <v>肺がん：指針に基づく検診の実施状況（集団）　指針に基づく検診項目以外を実施（％：対実施市区町村）</v>
      </c>
      <c r="J13" s="367" cm="1">
        <f t="array" aca="1" ref="J13" ca="1">INDIRECT(ADDRESS(7,MATCH($H13,国表!$A$3:$LQ$3,0),1,1,"国表"))</f>
        <v>32.412790697674424</v>
      </c>
      <c r="K13" s="358" cm="1">
        <f t="array" aca="1" ref="K13" ca="1">INDIRECT(ADDRESS($C$3,MATCH($H13,都道府県表!$A$3:$LQ$3,0),1,1,"都道府県表"))</f>
        <v>37.037037037037038</v>
      </c>
      <c r="L13" s="323" t="s">
        <v>197</v>
      </c>
      <c r="N13" s="221"/>
      <c r="O13" s="332" t="str">
        <f>IF(ISBLANK($B$7),"-",HLOOKUP($P13,NameDef!$A$31:$P$32,2,FALSE))</f>
        <v>肺がん32</v>
      </c>
      <c r="P13" s="325" t="str">
        <f>IF($B$7="","-",$B$7 &amp; "：進展度　遠隔（％）")</f>
        <v>肺がん：進展度　遠隔（％）</v>
      </c>
      <c r="Q13" s="354" cm="1">
        <f t="array" aca="1" ref="Q13" ca="1">IF($O13="-","NA",INDIRECT(ADDRESS(7,MATCH($O13,国表!$A$3:$LQ$3,0),1,1,"国表")))</f>
        <v>36.907640638119197</v>
      </c>
      <c r="R13" s="354" cm="1">
        <f t="array" aca="1" ref="R13" ca="1">IF($O13="-","NA",INDIRECT(ADDRESS($C$3,MATCH($O13,都道府県表!$A$3:$LQ$3,0),1,1,"都道府県表")))</f>
        <v>37.271869100062901</v>
      </c>
      <c r="S13" s="361" t="s">
        <v>87</v>
      </c>
    </row>
    <row r="14" spans="1:19" ht="49.5" customHeight="1" thickBot="1">
      <c r="E14" s="352"/>
      <c r="H14" s="235"/>
      <c r="N14" s="229"/>
      <c r="O14" s="362" t="str">
        <f>IF(ISBLANK($B$7),"-",HLOOKUP($P14,NameDef!$A$31:$P$32,2,FALSE))</f>
        <v>肺がん33</v>
      </c>
      <c r="P14" s="336" t="str">
        <f>IF($B$7="","-",$B$7 &amp; "：進展度　不明（％）")</f>
        <v>肺がん：進展度　不明（％）</v>
      </c>
      <c r="Q14" s="358" cm="1">
        <f t="array" aca="1" ref="Q14" ca="1">IF($O14="-","NA",INDIRECT(ADDRESS(7,MATCH($O14,国表!$A$3:$LQ$3,0),1,1,"国表")))</f>
        <v>9.7724601175482793</v>
      </c>
      <c r="R14" s="358" cm="1">
        <f t="array" aca="1" ref="R14" ca="1">IF($O14="-","NA",INDIRECT(ADDRESS($C$3,MATCH($O14,都道府県表!$A$3:$LQ$3,0),1,1,"都道府県表")))</f>
        <v>11.0446821900566</v>
      </c>
      <c r="S14" s="363" t="s">
        <v>87</v>
      </c>
    </row>
    <row r="15" spans="1:19" ht="49.5" customHeight="1" thickBot="1">
      <c r="E15" s="352"/>
      <c r="G15" s="415" t="s">
        <v>2605</v>
      </c>
      <c r="H15" s="416"/>
      <c r="I15" s="416"/>
      <c r="J15" s="416"/>
      <c r="K15" s="416"/>
      <c r="L15" s="417"/>
      <c r="N15" s="37"/>
      <c r="O15" s="37"/>
      <c r="P15" s="37"/>
      <c r="Q15" s="37"/>
      <c r="R15" s="37"/>
    </row>
    <row r="16" spans="1:19" ht="49.5" customHeight="1" thickBot="1">
      <c r="E16" s="220" t="s">
        <v>152</v>
      </c>
      <c r="G16" s="221" t="s">
        <v>2606</v>
      </c>
      <c r="H16" s="433" t="s">
        <v>2927</v>
      </c>
      <c r="I16" s="431"/>
      <c r="J16" s="431"/>
      <c r="K16" s="431"/>
      <c r="L16" s="432"/>
      <c r="N16" s="442" t="s">
        <v>2585</v>
      </c>
      <c r="O16" s="443"/>
      <c r="P16" s="443"/>
      <c r="Q16" s="443"/>
      <c r="R16" s="443"/>
      <c r="S16" s="444"/>
    </row>
    <row r="17" spans="5:19" ht="49.5" customHeight="1" thickBot="1">
      <c r="E17" s="220" t="s">
        <v>152</v>
      </c>
      <c r="G17" s="221"/>
      <c r="H17" s="304" t="str">
        <f>IF(OR(ISBLANK($B$7),$B$7="乳がん"),"-",HLOOKUP($I17,NameDef!$A$37:$BF$38,2,FALSE))</f>
        <v>肺がん52</v>
      </c>
      <c r="I17" s="305" t="str">
        <f>IF(OR($B$7="",$B$7="乳がん"),"-",$B$7 &amp; "：検診　がん発見率（男）（％）")</f>
        <v>肺がん：検診　がん発見率（男）（％）</v>
      </c>
      <c r="J17" s="368" cm="1">
        <f t="array" aca="1" ref="J17" ca="1">IF($H17="-","NA",INDIRECT(ADDRESS(7,MATCH($H17,国表!$A$3:$LQ$3,0),1,1,"国表")))</f>
        <v>8.2530923392983693E-2</v>
      </c>
      <c r="K17" s="369" cm="1">
        <f t="array" aca="1" ref="K17" ca="1">IF($H17="-","NA",INDIRECT(ADDRESS($C$3,MATCH($H17,都道府県表!$A$3:$LQ$3,0),1,1,"都道府県表")))</f>
        <v>7.4211036061532301E-2</v>
      </c>
      <c r="L17" s="370" cm="1">
        <f t="array" aca="1" ref="L17" ca="1">IF($H17="-","NA",INDIRECT(ADDRESS($C$5,MATCH($H17,二次医療圏表!$A$3:$MF$3,0),1,1,"二次医療圏表")))</f>
        <v>9.2908021059151399E-2</v>
      </c>
      <c r="N17" s="247" t="s">
        <v>2588</v>
      </c>
      <c r="O17" s="450" t="s">
        <v>2928</v>
      </c>
      <c r="P17" s="418"/>
      <c r="Q17" s="418"/>
      <c r="R17" s="418"/>
      <c r="S17" s="419"/>
    </row>
    <row r="18" spans="5:19" ht="49.5" customHeight="1">
      <c r="E18" s="227" t="s">
        <v>175</v>
      </c>
      <c r="G18" s="221"/>
      <c r="H18" s="304" t="str">
        <f>IF(ISBLANK($B$7),"-",HLOOKUP($I18,NameDef!$A$37:$BF$38,2,FALSE))</f>
        <v>肺がん53</v>
      </c>
      <c r="I18" s="305" t="str">
        <f>IF($B$7="","-",$B$7 &amp; "：検診　がん発見率（女）（％）")</f>
        <v>肺がん：検診　がん発見率（女）（％）</v>
      </c>
      <c r="J18" s="368" cm="1">
        <f t="array" aca="1" ref="J18" ca="1">IF($H18="-","NA",INDIRECT(ADDRESS(7,MATCH($H18,国表!$A$3:$LQ$3,0),1,1,"国表")))</f>
        <v>3.72723246970647E-2</v>
      </c>
      <c r="K18" s="369" cm="1">
        <f t="array" aca="1" ref="K18" ca="1">IF($H18="-","NA",INDIRECT(ADDRESS($C$3,MATCH($H18,都道府県表!$A$3:$LQ$3,0),1,1,"都道府県表")))</f>
        <v>5.2496707833576503E-2</v>
      </c>
      <c r="L18" s="370" cm="1">
        <f t="array" aca="1" ref="L18" ca="1">IF($H18="-","NA",INDIRECT(ADDRESS($C$5,MATCH($H18,二次医療圏表!$A$3:$MF$3,0),1,1,"二次医療圏表")))</f>
        <v>5.4746523595751703E-2</v>
      </c>
      <c r="N18" s="221"/>
      <c r="O18" s="332" t="str">
        <f>IF(OR(ISBLANK($B$7),$B$7="乳がん"),"-",HLOOKUP($P18,NameDef!$A$16:$M$17,2,FALSE))</f>
        <v>肺がん13</v>
      </c>
      <c r="P18" s="325" t="str">
        <f>IF(OR($B$7="",$B$7="乳がん"),"-",$B$7 &amp; "：死亡率（男）（75歳未満、年齢調整、人口10万対）")</f>
        <v>肺がん：死亡率（男）（75歳未満、年齢調整、人口10万対）</v>
      </c>
      <c r="Q18" s="354" cm="1">
        <f t="array" aca="1" ref="Q18" ca="1">IF($O18="-","NA",INDIRECT(ADDRESS(7,MATCH($O18,国表!$A$3:$LQ$3,0),1,1,"国表")))</f>
        <v>19.455542866318329</v>
      </c>
      <c r="R18" s="354" cm="1">
        <f t="array" aca="1" ref="R18" ca="1">IF($O18="-","NA",INDIRECT(ADDRESS($C$3,MATCH($O18,都道府県表!$A$3:$LQ$3,0),1,1,"都道府県表")))</f>
        <v>24.30333911059196</v>
      </c>
      <c r="S18" s="361" t="s">
        <v>197</v>
      </c>
    </row>
    <row r="19" spans="5:19" ht="49.5" customHeight="1">
      <c r="E19"/>
      <c r="G19" s="221"/>
      <c r="H19" s="304" t="str">
        <f>IF(OR(ISBLANK($B$7),$B$7="乳がん"),"-",HLOOKUP($I19,NameDef!$A$37:$BF$38,2,FALSE))</f>
        <v>肺がん54</v>
      </c>
      <c r="I19" s="305" t="str">
        <f>IF(OR($B$7="",$B$7="乳がん"),"-",$B$7 &amp; "：検診　陽性反応的中率（男）（％）")</f>
        <v>肺がん：検診　陽性反応的中率（男）（％）</v>
      </c>
      <c r="J19" s="368" cm="1">
        <f t="array" aca="1" ref="J19" ca="1">IF($H19="-","NA",INDIRECT(ADDRESS(7,MATCH($H19,国表!$A$3:$LQ$3,0),1,1,"国表")))</f>
        <v>3.3536315183126799</v>
      </c>
      <c r="K19" s="369" cm="1">
        <f t="array" aca="1" ref="K19" ca="1">IF($H19="-","NA",INDIRECT(ADDRESS($C$3,MATCH($H19,都道府県表!$A$3:$LQ$3,0),1,1,"都道府県表")))</f>
        <v>3.2997762863534699</v>
      </c>
      <c r="L19" s="370" cm="1">
        <f t="array" aca="1" ref="L19" ca="1">IF($H19="-","NA",INDIRECT(ADDRESS($C$5,MATCH($H19,二次医療圏表!$A$3:$MF$3,0),1,1,"二次医療圏表")))</f>
        <v>7.3170731707317103</v>
      </c>
      <c r="N19" s="221"/>
      <c r="O19" s="332" t="str">
        <f>IF(ISBLANK($B$7),"-",HLOOKUP($P19,NameDef!$A$16:$M$17,2,FALSE))</f>
        <v>肺がん14</v>
      </c>
      <c r="P19" s="325" t="str">
        <f>IF($B$7="","-",$B$7 &amp; "：死亡率（女）（75歳未満、年齢調整、人口10万対）")</f>
        <v>肺がん：死亡率（女）（75歳未満、年齢調整、人口10万対）</v>
      </c>
      <c r="Q19" s="354" cm="1">
        <f t="array" aca="1" ref="Q19" ca="1">IF($O19="-","NA",INDIRECT(ADDRESS(7,MATCH($O19,国表!$A$3:$LQ$3,0),1,1,"国表")))</f>
        <v>5.9095517027437205</v>
      </c>
      <c r="R19" s="354" cm="1">
        <f t="array" aca="1" ref="R19" ca="1">IF($O19="-","NA",INDIRECT(ADDRESS($C$3,MATCH($O19,都道府県表!$A$3:$LQ$3,0),1,1,"都道府県表")))</f>
        <v>7.8317769739949812</v>
      </c>
      <c r="S19" s="361" t="s">
        <v>197</v>
      </c>
    </row>
    <row r="20" spans="5:19" ht="49.5" customHeight="1">
      <c r="E20"/>
      <c r="G20" s="221"/>
      <c r="H20" s="304" t="str">
        <f>IF(ISBLANK($B$7),"-",HLOOKUP($I20,NameDef!$A$37:$BF$38,2,FALSE))</f>
        <v>肺がん55</v>
      </c>
      <c r="I20" s="305" t="str">
        <f>IF($B$7="","-",$B$7 &amp; "：検診　陽性反応的中率（女）（％）")</f>
        <v>肺がん：検診　陽性反応的中率（女）（％）</v>
      </c>
      <c r="J20" s="368" cm="1">
        <f t="array" aca="1" ref="J20" ca="1">IF($H20="-","NA",INDIRECT(ADDRESS(7,MATCH($H20,国表!$A$3:$LQ$3,0),1,1,"国表")))</f>
        <v>1.9699540158042801</v>
      </c>
      <c r="K20" s="369" cm="1">
        <f t="array" aca="1" ref="K20" ca="1">IF($H20="-","NA",INDIRECT(ADDRESS($C$3,MATCH($H20,都道府県表!$A$3:$LQ$3,0),1,1,"都道府県表")))</f>
        <v>3.3183352080989899</v>
      </c>
      <c r="L20" s="370" cm="1">
        <f t="array" aca="1" ref="L20" ca="1">IF($H20="-","NA",INDIRECT(ADDRESS($C$5,MATCH($H20,二次医療圏表!$A$3:$MF$3,0),1,1,"二次医療圏表")))</f>
        <v>5.81395348837209</v>
      </c>
      <c r="N20" s="221"/>
      <c r="O20" s="332" t="str">
        <f>IF(OR(ISBLANK($B$7),$B$7="乳がん"),"-",HLOOKUP($P20,NameDef!$A$16:$M$17,2,FALSE))</f>
        <v>肺がん17</v>
      </c>
      <c r="P20" s="325" t="str">
        <f>IF(OR($B$7="",$B$7="乳がん"),"-",$B$7 &amp; "：標準化死亡比（男）")</f>
        <v>肺がん：標準化死亡比（男）</v>
      </c>
      <c r="Q20" s="354" cm="1">
        <f t="array" aca="1" ref="Q20" ca="1">IF($O20="-","NA",INDIRECT(ADDRESS(7,MATCH($O20,国表!$A$3:$LQ$3,0),1,1,"国表")))</f>
        <v>100</v>
      </c>
      <c r="R20" s="354" cm="1">
        <f t="array" aca="1" ref="R20" ca="1">IF($O20="-","NA",INDIRECT(ADDRESS($C$3,MATCH($O20,都道府県表!$A$3:$LQ$3,0),1,1,"都道府県表")))</f>
        <v>119.173</v>
      </c>
      <c r="S20" s="355" cm="1">
        <f t="array" aca="1" ref="S20" ca="1">IF($O20="-","NA",INDIRECT(ADDRESS($C$5,MATCH($O20,二次医療圏表!$A$3:$MF$3,0),1,1,"二次医療圏表")))</f>
        <v>122.10222158149</v>
      </c>
    </row>
    <row r="21" spans="5:19" ht="49.5" customHeight="1">
      <c r="E21"/>
      <c r="G21" s="221"/>
      <c r="H21" s="304" t="str">
        <f>IF(OR(ISBLANK($B$7),$B$7="乳がん"),"-",HLOOKUP($I21,NameDef!$A$37:$BF$38,2,FALSE))</f>
        <v>肺がん58</v>
      </c>
      <c r="I21" s="305" t="str">
        <f>IF(OR($B$7="",$B$7="乳がん"),"-",$B$7 &amp; "：検診　要精検率（男）（％）")</f>
        <v>肺がん：検診　要精検率（男）（％）</v>
      </c>
      <c r="J21" s="371" cm="1">
        <f t="array" aca="1" ref="J21" ca="1">IF($H21="-","NA",INDIRECT(ADDRESS(7,MATCH($H21,国表!$A$3:$LQ$3,0),1,1,"国表")))</f>
        <v>2.4609419055826298</v>
      </c>
      <c r="K21" s="372" cm="1">
        <f t="array" aca="1" ref="K21" ca="1">IF($H21="-","NA",INDIRECT(ADDRESS($C$3,MATCH($H21,都道府県表!$A$3:$LQ$3,0),1,1,"都道府県表")))</f>
        <v>2.2489717369155899</v>
      </c>
      <c r="L21" s="357" cm="1">
        <f t="array" aca="1" ref="L21" ca="1">IF($H21="-","NA",INDIRECT(ADDRESS($C$5,MATCH($H21,二次医療圏表!$A$3:$MF$3,0),1,1,"二次医療圏表")))</f>
        <v>1.26974295447507</v>
      </c>
      <c r="N21" s="221"/>
      <c r="O21" s="332" t="str">
        <f>IF(OR(ISBLANK($B$7),$B$7="乳がん"),"-",HLOOKUP($P21,NameDef!$A$16:$M$17,2,FALSE))</f>
        <v>肺がん18</v>
      </c>
      <c r="P21" s="325" t="str">
        <f>IF(OR($B$7="",$B$7="乳がん"),"-",$B$7 &amp; "：標準化死亡比（女）")</f>
        <v>肺がん：標準化死亡比（女）</v>
      </c>
      <c r="Q21" s="354" cm="1">
        <f t="array" aca="1" ref="Q21" ca="1">IF($O21="-","NA",INDIRECT(ADDRESS(7,MATCH($O21,国表!$A$3:$LQ$3,0),1,1,"国表")))</f>
        <v>100</v>
      </c>
      <c r="R21" s="354" cm="1">
        <f t="array" aca="1" ref="R21" ca="1">IF($O21="-","NA",INDIRECT(ADDRESS($C$3,MATCH($O21,都道府県表!$A$3:$LQ$3,0),1,1,"都道府県表")))</f>
        <v>123.161</v>
      </c>
      <c r="S21" s="355" cm="1">
        <f t="array" aca="1" ref="S21" ca="1">IF($O21="-","NA",INDIRECT(ADDRESS($C$5,MATCH($O21,二次医療圏表!$A$3:$MF$3,0),1,1,"二次医療圏表")))</f>
        <v>121.963544182706</v>
      </c>
    </row>
    <row r="22" spans="5:19" ht="49.5" customHeight="1">
      <c r="E22"/>
      <c r="G22" s="221"/>
      <c r="H22" s="304" t="str">
        <f>IF(ISBLANK($B$7),"-",HLOOKUP($I22,NameDef!$A$37:$BF$38,2,FALSE))</f>
        <v>肺がん59</v>
      </c>
      <c r="I22" s="305" t="str">
        <f>IF($B$7="","-",$B$7 &amp; "：検診　要精検率（女）（％）")</f>
        <v>肺がん：検診　要精検率（女）（％）</v>
      </c>
      <c r="J22" s="371" cm="1">
        <f t="array" aca="1" ref="J22" ca="1">IF($H22="-","NA",INDIRECT(ADDRESS(7,MATCH($H22,国表!$A$3:$LQ$3,0),1,1,"国表")))</f>
        <v>1.8920403419593199</v>
      </c>
      <c r="K22" s="372" cm="1">
        <f t="array" aca="1" ref="K22" ca="1">IF($H22="-","NA",INDIRECT(ADDRESS($C$3,MATCH($H22,都道府県表!$A$3:$LQ$3,0),1,1,"都道府県表")))</f>
        <v>1.58201943267965</v>
      </c>
      <c r="L22" s="357" cm="1">
        <f t="array" aca="1" ref="L22" ca="1">IF($H22="-","NA",INDIRECT(ADDRESS($C$5,MATCH($H22,二次医療圏表!$A$3:$MF$3,0),1,1,"二次医療圏表")))</f>
        <v>0.94164020584692898</v>
      </c>
      <c r="N22" s="221"/>
      <c r="O22" s="332" t="str">
        <f>IF(OR(ISBLANK($B$7),$B$7="乳がん"),"-",HLOOKUP($P22,NameDef!$A$10:$I$11,2,FALSE))</f>
        <v>肺がん24</v>
      </c>
      <c r="P22" s="325" t="str">
        <f>IF(OR($B$7="",$B$7="乳がん"),"-",$B$7 &amp; "：5年相対生存率　2009-2011年（男）（％）")</f>
        <v>肺がん：5年相対生存率　2009-2011年（男）（％）</v>
      </c>
      <c r="Q22" s="354" cm="1">
        <f t="array" aca="1" ref="Q22" ca="1">IF($O22="-","NA",INDIRECT(ADDRESS(7,MATCH($O22,国表!$A$3:$LQ$3,0),1,1,"国表")))</f>
        <v>29.5</v>
      </c>
      <c r="R22" s="354" cm="1">
        <f t="array" aca="1" ref="R22" ca="1">IF($O22="-","NA",INDIRECT(ADDRESS($C$3,MATCH($O22,都道府県表!$A$3:$LQ$3,0),1,1,"都道府県表")))</f>
        <v>27.2</v>
      </c>
      <c r="S22" s="361" t="s">
        <v>87</v>
      </c>
    </row>
    <row r="23" spans="5:19" ht="49.5" customHeight="1" thickBot="1">
      <c r="G23" s="228" t="s">
        <v>2678</v>
      </c>
      <c r="H23" s="425" t="s">
        <v>2677</v>
      </c>
      <c r="I23" s="426"/>
      <c r="J23" s="426"/>
      <c r="K23" s="426"/>
      <c r="L23" s="427"/>
      <c r="N23" s="229"/>
      <c r="O23" s="362" t="str">
        <f>IF(ISBLANK($B$7),"-",HLOOKUP($P23,NameDef!$A$10:$I$11,2,FALSE))</f>
        <v>肺がん25</v>
      </c>
      <c r="P23" s="336" t="str">
        <f>IF($B$7="","-",$B$7 &amp; "：5年相対生存率　2009-2011年（女）（％）")</f>
        <v>肺がん：5年相対生存率　2009-2011年（女）（％）</v>
      </c>
      <c r="Q23" s="358" cm="1">
        <f t="array" aca="1" ref="Q23" ca="1">IF($O23="-","NA",INDIRECT(ADDRESS(7,MATCH($O23,国表!$A$3:$LQ$3,0),1,1,"国表")))</f>
        <v>46.8</v>
      </c>
      <c r="R23" s="358" cm="1">
        <f t="array" aca="1" ref="R23" ca="1">IF($O23="-","NA",INDIRECT(ADDRESS($C$3,MATCH($O23,都道府県表!$A$3:$LQ$3,0),1,1,"都道府県表")))</f>
        <v>44</v>
      </c>
      <c r="S23" s="363" t="s">
        <v>87</v>
      </c>
    </row>
    <row r="24" spans="5:19" ht="49.5" customHeight="1">
      <c r="G24" s="221"/>
      <c r="H24" s="304" t="str">
        <f>IF(ISBLANK($B$7),"-",HLOOKUP($I24,NameDef!$A$37:$BF$38,2,FALSE))</f>
        <v>肺がん82</v>
      </c>
      <c r="I24" s="305" t="str">
        <f>IF($B$7="","-",$B$7 &amp; "：住民検診（集団）　都道府県用チェックリスト実施率（％：2018年）")</f>
        <v>肺がん：住民検診（集団）　都道府県用チェックリスト実施率（％：2018年）</v>
      </c>
      <c r="J24" s="371" cm="1">
        <f t="array" aca="1" ref="J24" ca="1">IF($H24="-","NA",INDIRECT(ADDRESS(7,MATCH($H24,国表!$A$3:$LQ$3,0),1,1,"国表")))</f>
        <v>68.439716312056703</v>
      </c>
      <c r="K24" s="372" cm="1">
        <f t="array" aca="1" ref="K24" ca="1">IF($H24="-","NA",INDIRECT(ADDRESS($C$3,MATCH($H24,都道府県表!$A$3:$LQ$3,0),1,1,"都道府県表")))</f>
        <v>55</v>
      </c>
      <c r="L24" s="361" t="s">
        <v>197</v>
      </c>
      <c r="N24" s="37"/>
      <c r="O24" s="37"/>
      <c r="P24" s="37"/>
      <c r="Q24" s="37"/>
      <c r="R24" s="37"/>
    </row>
    <row r="25" spans="5:19" ht="49.5" customHeight="1" thickBot="1">
      <c r="G25" s="229"/>
      <c r="H25" s="319" t="str">
        <f>IF(ISBLANK($B$7),"-",HLOOKUP($I25,NameDef!$A$37:$BF$38,2,FALSE))</f>
        <v>肺がん83</v>
      </c>
      <c r="I25" s="364" t="str">
        <f>IF($B$7="","-",$B$7 &amp; "：住民検診（個別）　都道府県用チェックリスト実施率（％：2018年）")</f>
        <v>肺がん：住民検診（個別）　都道府県用チェックリスト実施率（％：2018年）</v>
      </c>
      <c r="J25" s="373" cm="1">
        <f t="array" aca="1" ref="J25" ca="1">IF($H25="-","NA",INDIRECT(ADDRESS(7,MATCH($H25,国表!$A$3:$LQ$3,0),1,1,"国表")))</f>
        <v>63.712121212121197</v>
      </c>
      <c r="K25" s="374" cm="1">
        <f t="array" aca="1" ref="K25" ca="1">IF($H25="-","NA",INDIRECT(ADDRESS($C$3,MATCH($H25,都道府県表!$A$3:$LQ$3,0),1,1,"都道府県表")))</f>
        <v>55</v>
      </c>
      <c r="L25" s="363" t="s">
        <v>197</v>
      </c>
      <c r="N25" s="37"/>
      <c r="O25" s="37"/>
      <c r="P25" s="37"/>
      <c r="Q25" s="37"/>
      <c r="R25" s="37"/>
    </row>
    <row r="26" spans="5:19" ht="49.5" customHeight="1" thickBot="1">
      <c r="N26" s="37"/>
      <c r="O26" s="37"/>
      <c r="P26" s="37"/>
      <c r="Q26" s="37"/>
      <c r="R26" s="37"/>
    </row>
    <row r="27" spans="5:19" ht="49.5" customHeight="1" thickBot="1">
      <c r="E27" s="352"/>
      <c r="G27" s="415" t="s">
        <v>2679</v>
      </c>
      <c r="H27" s="416"/>
      <c r="I27" s="416"/>
      <c r="J27" s="416"/>
      <c r="K27" s="416"/>
      <c r="L27" s="417"/>
      <c r="N27" s="37"/>
      <c r="O27" s="37"/>
      <c r="P27" s="37"/>
      <c r="Q27" s="37"/>
      <c r="R27" s="37"/>
    </row>
    <row r="28" spans="5:19" ht="49.5" customHeight="1" thickBot="1">
      <c r="E28" s="220" t="s">
        <v>152</v>
      </c>
      <c r="G28" s="221" t="s">
        <v>2680</v>
      </c>
      <c r="H28" s="433" t="s">
        <v>2684</v>
      </c>
      <c r="I28" s="431"/>
      <c r="J28" s="431"/>
      <c r="K28" s="431"/>
      <c r="L28" s="432"/>
    </row>
    <row r="29" spans="5:19" ht="49.5" customHeight="1" thickBot="1">
      <c r="E29" s="220" t="s">
        <v>152</v>
      </c>
      <c r="G29" s="221"/>
      <c r="H29" s="324" t="str">
        <f>IF(OR(ISBLANK($B$7),$B$7="乳がん"),"-",HLOOKUP($I29,NameDef!$A$37:$BF$38,2,FALSE))</f>
        <v>肺がん60</v>
      </c>
      <c r="I29" s="325" t="str">
        <f>IF(OR($B$7="",$B$7="乳がん"),"-",$B$7 &amp; "：検診　受診率（男）（％）")</f>
        <v>肺がん：検診　受診率（男）（％）</v>
      </c>
      <c r="J29" s="354" cm="1">
        <f t="array" aca="1" ref="J29" ca="1">IF($H29="-","NA",INDIRECT(ADDRESS(7,MATCH($H29,国表!$A$3:$LQ$3,0),1,1,"国表")))</f>
        <v>4.8867064097750701</v>
      </c>
      <c r="K29" s="354" cm="1">
        <f t="array" aca="1" ref="K29" ca="1">IF($H29="-","NA",INDIRECT(ADDRESS($C$3,MATCH($H29,都道府県表!$A$3:$LQ$3,0),1,1,"都道府県表")))</f>
        <v>3.5439226685064602</v>
      </c>
      <c r="L29" s="355" cm="1">
        <f t="array" aca="1" ref="L29" ca="1">IF($H29="-","NA",INDIRECT(ADDRESS($C$5,MATCH($H29,二次医療圏表!$A$3:$MF$3,0),1,1,"二次医療圏表")))</f>
        <v>3.8906400256437701</v>
      </c>
    </row>
    <row r="30" spans="5:19" ht="49.5" customHeight="1">
      <c r="E30" s="227" t="s">
        <v>175</v>
      </c>
      <c r="G30" s="221"/>
      <c r="H30" s="324" t="str">
        <f>IF(ISBLANK($B$7),"-",HLOOKUP($I30,NameDef!$A$37:$BF$38,2,FALSE))</f>
        <v>肺がん61</v>
      </c>
      <c r="I30" s="325" t="str">
        <f>IF($B$7="","-",$B$7 &amp; "：検診　受診率（女）（％）")</f>
        <v>肺がん：検診　受診率（女）（％）</v>
      </c>
      <c r="J30" s="354" cm="1">
        <f t="array" aca="1" ref="J30" ca="1">IF($H30="-","NA",INDIRECT(ADDRESS(7,MATCH($H30,国表!$A$3:$LQ$3,0),1,1,"国表")))</f>
        <v>8.6551307465506806</v>
      </c>
      <c r="K30" s="354" cm="1">
        <f t="array" aca="1" ref="K30" ca="1">IF($H30="-","NA",INDIRECT(ADDRESS($C$3,MATCH($H30,都道府県表!$A$3:$LQ$3,0),1,1,"都道府県表")))</f>
        <v>5.2230683620621701</v>
      </c>
      <c r="L30" s="355" cm="1">
        <f t="array" aca="1" ref="L30" ca="1">IF($H30="-","NA",INDIRECT(ADDRESS($C$5,MATCH($H30,二次医療圏表!$A$3:$MF$3,0),1,1,"二次医療圏表")))</f>
        <v>5.0450601200009597</v>
      </c>
    </row>
    <row r="31" spans="5:19" ht="49.5" customHeight="1">
      <c r="E31"/>
      <c r="G31" s="228" t="s">
        <v>2681</v>
      </c>
      <c r="H31" s="433" t="s">
        <v>2685</v>
      </c>
      <c r="I31" s="431"/>
      <c r="J31" s="431"/>
      <c r="K31" s="431"/>
      <c r="L31" s="432"/>
    </row>
    <row r="32" spans="5:19" ht="49.5" customHeight="1">
      <c r="E32"/>
      <c r="G32" s="222"/>
      <c r="H32" s="264" t="s">
        <v>1141</v>
      </c>
      <c r="I32" s="224" t="s">
        <v>1141</v>
      </c>
      <c r="J32" s="225" t="s">
        <v>87</v>
      </c>
      <c r="K32" s="225" t="s">
        <v>87</v>
      </c>
      <c r="L32" s="226" t="s">
        <v>197</v>
      </c>
    </row>
    <row r="33" spans="5:12" ht="49.5" customHeight="1">
      <c r="E33"/>
      <c r="G33" s="221" t="s">
        <v>2682</v>
      </c>
      <c r="H33" s="433" t="s">
        <v>2686</v>
      </c>
      <c r="I33" s="431"/>
      <c r="J33" s="431"/>
      <c r="K33" s="431"/>
      <c r="L33" s="432"/>
    </row>
    <row r="34" spans="5:12" ht="49.5" customHeight="1">
      <c r="E34"/>
      <c r="G34" s="221"/>
      <c r="H34" s="324" t="str">
        <f>IF(OR(ISBLANK($B$7),$B$7="乳がん"),"-",HLOOKUP($I34,NameDef!$A$37:$BF$38,2,FALSE))</f>
        <v>肺がん62</v>
      </c>
      <c r="I34" s="325" t="str">
        <f>IF(OR($B$7="",$B$7="乳がん"),"-",$B$7 &amp; "：検診　受診率（男）（％）〔国民生活基礎調査〕")</f>
        <v>肺がん：検診　受診率（男）（％）〔国民生活基礎調査〕</v>
      </c>
      <c r="J34" s="375" cm="1">
        <f t="array" aca="1" ref="J34" ca="1">IF($H34="-","NA",INDIRECT(ADDRESS(7,MATCH($H34,国表!$A$3:$LQ$3,0),1,1,"国表")))</f>
        <v>50.063068991992999</v>
      </c>
      <c r="K34" s="375" cm="1">
        <f t="array" aca="1" ref="K34" ca="1">IF($H34="-","NA",INDIRECT(ADDRESS($C$3,MATCH($H34,都道府県表!$A$3:$LQ$3,0),1,1,"都道府県表")))</f>
        <v>44.137931034482797</v>
      </c>
      <c r="L34" s="376" t="s">
        <v>87</v>
      </c>
    </row>
    <row r="35" spans="5:12" ht="49.5" customHeight="1">
      <c r="G35" s="221"/>
      <c r="H35" s="324" t="str">
        <f>IF(ISBLANK($B$7),"-",HLOOKUP($I35,NameDef!$A$37:$BF$38,2,FALSE))</f>
        <v>肺がん63</v>
      </c>
      <c r="I35" s="325" t="str">
        <f>IF($B$7="","-",$B$7 &amp; "：検診　受診率（女）（％）〔国民生活基礎調査〕")</f>
        <v>肺がん：検診　受診率（女）（％）〔国民生活基礎調査〕</v>
      </c>
      <c r="J35" s="375" cm="1">
        <f t="array" aca="1" ref="J35" ca="1">IF($H35="-","NA",INDIRECT(ADDRESS(7,MATCH($H35,国表!$A$3:$LQ$3,0),1,1,"国表")))</f>
        <v>41.965862271924699</v>
      </c>
      <c r="K35" s="375" cm="1">
        <f t="array" aca="1" ref="K35" ca="1">IF($H35="-","NA",INDIRECT(ADDRESS($C$3,MATCH($H35,都道府県表!$A$3:$LQ$3,0),1,1,"都道府県表")))</f>
        <v>32.541322314049602</v>
      </c>
      <c r="L35" s="376" t="s">
        <v>87</v>
      </c>
    </row>
    <row r="36" spans="5:12" ht="49.5" customHeight="1">
      <c r="G36" s="228" t="s">
        <v>2683</v>
      </c>
      <c r="H36" s="425" t="s">
        <v>2687</v>
      </c>
      <c r="I36" s="426"/>
      <c r="J36" s="426"/>
      <c r="K36" s="426"/>
      <c r="L36" s="427"/>
    </row>
    <row r="37" spans="5:12" ht="49.5" customHeight="1">
      <c r="G37" s="221"/>
      <c r="H37" s="324" t="str">
        <f>IF(OR(ISBLANK($B$7),$B$7="乳がん"),"-",HLOOKUP($I37,NameDef!$A$37:$BF$38,2,FALSE))</f>
        <v>肺がん56</v>
      </c>
      <c r="I37" s="325" t="str">
        <f>IF(OR($B$7="",$B$7="乳がん"),"-",$B$7 &amp; "：検診　精検受診率（男）（％）")</f>
        <v>肺がん：検診　精検受診率（男）（％）</v>
      </c>
      <c r="J37" s="375" cm="1">
        <f t="array" aca="1" ref="J37" ca="1">IF($H37="-","NA",INDIRECT(ADDRESS(7,MATCH($H37,国表!$A$3:$LQ$3,0),1,1,"国表")))</f>
        <v>81.211307903632104</v>
      </c>
      <c r="K37" s="375" cm="1">
        <f t="array" aca="1" ref="K37" ca="1">IF($H37="-","NA",INDIRECT(ADDRESS($C$3,MATCH($H37,都道府県表!$A$3:$LQ$3,0),1,1,"都道府県表")))</f>
        <v>73.993288590603996</v>
      </c>
      <c r="L37" s="376" cm="1">
        <f t="array" aca="1" ref="L37" ca="1">IF($H37="-","NA",INDIRECT(ADDRESS($C$5,MATCH($H37,二次医療圏表!$A$3:$MF$3,0),1,1,"二次医療圏表")))</f>
        <v>76.829268292682897</v>
      </c>
    </row>
    <row r="38" spans="5:12" ht="49.5" customHeight="1">
      <c r="G38" s="222"/>
      <c r="H38" s="324" t="str">
        <f>IF(ISBLANK($B$7),"-",HLOOKUP($I38,NameDef!$A$37:$BF$38,2,FALSE))</f>
        <v>肺がん57</v>
      </c>
      <c r="I38" s="325" t="str">
        <f>IF($B$7="","-",$B$7 &amp; "：検診　精検受診率（女）（％）")</f>
        <v>肺がん：検診　精検受診率（女）（％）</v>
      </c>
      <c r="J38" s="375" cm="1">
        <f t="array" aca="1" ref="J38" ca="1">IF($H38="-","NA",INDIRECT(ADDRESS(7,MATCH($H38,国表!$A$3:$LQ$3,0),1,1,"国表")))</f>
        <v>85.064065360060695</v>
      </c>
      <c r="K38" s="375" cm="1">
        <f t="array" aca="1" ref="K38" ca="1">IF($H38="-","NA",INDIRECT(ADDRESS($C$3,MATCH($H38,都道府県表!$A$3:$LQ$3,0),1,1,"都道府県表")))</f>
        <v>81.833520809898801</v>
      </c>
      <c r="L38" s="376" cm="1">
        <f t="array" aca="1" ref="L38" ca="1">IF($H38="-","NA",INDIRECT(ADDRESS($C$5,MATCH($H38,二次医療圏表!$A$3:$MF$3,0),1,1,"二次医療圏表")))</f>
        <v>84.883720930232599</v>
      </c>
    </row>
    <row r="39" spans="5:12" ht="49.5" customHeight="1">
      <c r="G39" s="221"/>
      <c r="H39" s="445" t="s">
        <v>2688</v>
      </c>
      <c r="I39" s="420"/>
      <c r="J39" s="420"/>
      <c r="K39" s="420"/>
      <c r="L39" s="421"/>
    </row>
    <row r="40" spans="5:12" ht="49.5" customHeight="1">
      <c r="G40" s="221"/>
      <c r="H40" s="324" t="str">
        <f>IF(ISBLANK($B$7),"-",HLOOKUP($I40,NameDef!$A$37:$BF$38,2,FALSE))</f>
        <v>肺がん68</v>
      </c>
      <c r="I40" s="325" t="str">
        <f>IF($B$7="","-",$B$7 &amp; "：指針に基づく検診の実施状況　個別受診勧奨を実施（％：対実施市区町村総数）")</f>
        <v>肺がん：指針に基づく検診の実施状況　個別受診勧奨を実施（％：対実施市区町村総数）</v>
      </c>
      <c r="J40" s="372" cm="1">
        <f t="array" aca="1" ref="J40" ca="1">IF($H40="-","NA",INDIRECT(ADDRESS(7,MATCH($H40,国表!$A$3:$LQ$3,0),1,1,"国表")))</f>
        <v>81.365740740740748</v>
      </c>
      <c r="K40" s="372" cm="1">
        <f t="array" aca="1" ref="K40" ca="1">IF($H40="-","NA",INDIRECT(ADDRESS($C$3,MATCH($H40,都道府県表!$A$3:$LQ$3,0),1,1,"都道府県表")))</f>
        <v>72.067039106145245</v>
      </c>
      <c r="L40" s="355" t="s">
        <v>87</v>
      </c>
    </row>
    <row r="41" spans="5:12" ht="49.5" customHeight="1" thickBot="1">
      <c r="G41" s="229"/>
      <c r="H41" s="377" t="str">
        <f>IF(ISBLANK($B$7),"-",HLOOKUP($I41,NameDef!$A$37:$BF$38,2,FALSE))</f>
        <v>肺がん69</v>
      </c>
      <c r="I41" s="336" t="str">
        <f>IF($B$7="","-",$B$7 &amp; "：指針に基づく検診の実施状況　未受診者への再勧奨を全員あるいは一部で実施（％：対個別受診勧奨実施市区町村総数）")</f>
        <v>肺がん：指針に基づく検診の実施状況　未受診者への再勧奨を全員あるいは一部で実施（％：対個別受診勧奨実施市区町村総数）</v>
      </c>
      <c r="J41" s="374" cm="1">
        <f t="array" aca="1" ref="J41" ca="1">IF($H41="-","NA",INDIRECT(ADDRESS(7,MATCH($H41,国表!$A$3:$LQ$3,0),1,1,"国表")))</f>
        <v>35.127314814814817</v>
      </c>
      <c r="K41" s="374" cm="1">
        <f t="array" aca="1" ref="K41" ca="1">IF($H41="-","NA",INDIRECT(ADDRESS($C$3,MATCH($H41,都道府県表!$A$3:$LQ$3,0),1,1,"都道府県表")))</f>
        <v>37.430167597765362</v>
      </c>
      <c r="L41" s="359" t="s">
        <v>87</v>
      </c>
    </row>
    <row r="42" spans="5:12" ht="49.5" customHeight="1">
      <c r="G42"/>
      <c r="H42"/>
      <c r="I42"/>
      <c r="J42"/>
      <c r="K42"/>
      <c r="L42"/>
    </row>
    <row r="43" spans="5:12" ht="49.5" customHeight="1">
      <c r="G43"/>
      <c r="H43"/>
      <c r="I43"/>
      <c r="J43"/>
      <c r="K43"/>
      <c r="L43"/>
    </row>
    <row r="44" spans="5:12" ht="49.5" customHeight="1">
      <c r="G44"/>
      <c r="H44"/>
      <c r="I44"/>
      <c r="J44"/>
      <c r="K44"/>
      <c r="L44"/>
    </row>
    <row r="45" spans="5:12" ht="49.5" customHeight="1">
      <c r="G45"/>
      <c r="H45"/>
      <c r="I45"/>
      <c r="J45"/>
      <c r="K45"/>
      <c r="L45"/>
    </row>
    <row r="46" spans="5:12" ht="49.5" customHeight="1">
      <c r="G46"/>
      <c r="H46"/>
      <c r="I46"/>
      <c r="J46"/>
      <c r="K46"/>
      <c r="L46"/>
    </row>
    <row r="47" spans="5:12" ht="49.5" customHeight="1">
      <c r="G47"/>
      <c r="H47"/>
      <c r="I47"/>
      <c r="J47"/>
      <c r="K47"/>
      <c r="L47"/>
    </row>
    <row r="48" spans="5:12" ht="49.5" customHeight="1">
      <c r="G48"/>
      <c r="H48"/>
      <c r="I48"/>
      <c r="J48"/>
      <c r="K48"/>
      <c r="L48"/>
    </row>
    <row r="49" spans="7:12" ht="49.5" customHeight="1">
      <c r="G49"/>
      <c r="H49"/>
      <c r="I49"/>
      <c r="J49"/>
      <c r="K49"/>
      <c r="L49"/>
    </row>
    <row r="50" spans="7:12" ht="49.5" customHeight="1">
      <c r="G50"/>
      <c r="H50"/>
      <c r="I50"/>
      <c r="J50"/>
      <c r="K50"/>
      <c r="L50"/>
    </row>
    <row r="51" spans="7:12" ht="49.5" customHeight="1">
      <c r="G51"/>
      <c r="H51"/>
      <c r="I51"/>
      <c r="J51"/>
      <c r="K51"/>
      <c r="L51"/>
    </row>
    <row r="52" spans="7:12" ht="49.5" customHeight="1">
      <c r="G52"/>
      <c r="H52"/>
      <c r="I52"/>
      <c r="J52"/>
      <c r="K52"/>
      <c r="L52"/>
    </row>
    <row r="53" spans="7:12" ht="49.5" customHeight="1">
      <c r="G53"/>
      <c r="H53"/>
      <c r="I53"/>
      <c r="J53"/>
      <c r="K53"/>
      <c r="L53"/>
    </row>
    <row r="54" spans="7:12" ht="49.5" customHeight="1">
      <c r="G54"/>
      <c r="H54"/>
      <c r="I54"/>
      <c r="J54"/>
      <c r="K54"/>
      <c r="L54"/>
    </row>
    <row r="55" spans="7:12" ht="49.5" customHeight="1"/>
    <row r="56" spans="7:12" ht="49.5" customHeight="1"/>
    <row r="57" spans="7:12" ht="49.5" customHeight="1"/>
    <row r="58" spans="7:12" ht="49.5" customHeight="1"/>
  </sheetData>
  <mergeCells count="19">
    <mergeCell ref="H12:L12"/>
    <mergeCell ref="G15:L15"/>
    <mergeCell ref="H16:L16"/>
    <mergeCell ref="H23:L23"/>
    <mergeCell ref="A1:R1"/>
    <mergeCell ref="G6:L6"/>
    <mergeCell ref="N6:S6"/>
    <mergeCell ref="G9:L9"/>
    <mergeCell ref="N9:S9"/>
    <mergeCell ref="H10:L10"/>
    <mergeCell ref="O10:S10"/>
    <mergeCell ref="N16:S16"/>
    <mergeCell ref="O17:S17"/>
    <mergeCell ref="H36:L36"/>
    <mergeCell ref="H39:L39"/>
    <mergeCell ref="G27:L27"/>
    <mergeCell ref="H28:L28"/>
    <mergeCell ref="H31:L31"/>
    <mergeCell ref="H33:L33"/>
  </mergeCells>
  <phoneticPr fontId="7"/>
  <dataValidations count="3">
    <dataValidation type="list" allowBlank="1" showInputMessage="1" showErrorMessage="1" sqref="B7" xr:uid="{14913351-C584-48CE-B73B-7B0FB66A70F6}">
      <formula1>"肺がん,大腸がん,胃がん,乳がん"</formula1>
    </dataValidation>
    <dataValidation type="list" allowBlank="1" showInputMessage="1" showErrorMessage="1" sqref="B5" xr:uid="{A3427CDD-F947-4372-998B-A8F64524201D}">
      <formula1>INDIRECT($B$3)</formula1>
    </dataValidation>
    <dataValidation type="list" allowBlank="1" showInputMessage="1" showErrorMessage="1" sqref="B3" xr:uid="{7393C655-2469-47EA-965C-9DD6D7486FDE}">
      <formula1>都道府県</formula1>
    </dataValidation>
  </dataValidations>
  <pageMargins left="0.7" right="0.7" top="0.75" bottom="0.75" header="0.3" footer="0.3"/>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0567-CBD5-4039-8AFA-608B57C87B09}">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209" customWidth="1"/>
    <col min="2" max="2" width="18" style="209" customWidth="1"/>
    <col min="3" max="3" width="4" style="211" hidden="1" customWidth="1"/>
    <col min="4" max="4" width="9" style="211"/>
    <col min="5" max="5" width="13.25" style="209" customWidth="1"/>
    <col min="6" max="8" width="9" style="209"/>
    <col min="9" max="9" width="27.375" style="209" customWidth="1"/>
    <col min="10" max="11" width="9" style="209"/>
    <col min="12" max="12" width="9" style="37"/>
    <col min="13" max="15" width="9" style="209"/>
    <col min="16" max="16" width="27.375" style="209" customWidth="1"/>
    <col min="17" max="18" width="9" style="209"/>
    <col min="19" max="19" width="9" style="37"/>
    <col min="20" max="16384" width="9" style="209"/>
  </cols>
  <sheetData>
    <row r="1" spans="1:19" ht="30" customHeight="1">
      <c r="A1" s="435" t="s">
        <v>2583</v>
      </c>
      <c r="B1" s="435"/>
      <c r="C1" s="435"/>
      <c r="D1" s="435"/>
      <c r="E1" s="435"/>
      <c r="F1" s="435"/>
      <c r="G1" s="435"/>
      <c r="H1" s="435"/>
      <c r="I1" s="435"/>
      <c r="J1" s="435"/>
      <c r="K1" s="435"/>
      <c r="L1" s="435"/>
      <c r="M1" s="435"/>
      <c r="N1" s="435"/>
      <c r="O1" s="435"/>
      <c r="P1" s="435"/>
      <c r="Q1" s="435"/>
      <c r="R1" s="435"/>
    </row>
    <row r="2" spans="1:19" ht="30" customHeight="1" thickBot="1">
      <c r="B2" s="210" t="s">
        <v>146</v>
      </c>
    </row>
    <row r="3" spans="1:19" ht="49.5" customHeight="1" thickTop="1" thickBot="1">
      <c r="B3" s="212" t="s">
        <v>0</v>
      </c>
      <c r="C3" s="211">
        <f>MATCH($B$3,都道府県表!$E$7:$E53,0)+6</f>
        <v>7</v>
      </c>
    </row>
    <row r="4" spans="1:19" ht="30" customHeight="1" thickTop="1" thickBot="1">
      <c r="B4" s="210" t="s">
        <v>1132</v>
      </c>
    </row>
    <row r="5" spans="1:19" ht="49.5" customHeight="1" thickTop="1" thickBot="1">
      <c r="B5" s="212" t="s">
        <v>1133</v>
      </c>
      <c r="C5" s="211" cm="1">
        <f t="array" ref="C5">IF($B$5="",0,MATCH($B$3&amp;$B$5,二次医療圏表!$G$7:$G$341&amp;二次医療圏表!$E$7:$E$341,0)+6)</f>
        <v>7</v>
      </c>
    </row>
    <row r="6" spans="1:19" ht="30" customHeight="1" thickTop="1" thickBot="1">
      <c r="B6" s="209" t="s">
        <v>2416</v>
      </c>
      <c r="E6" s="213"/>
      <c r="G6" s="436" t="s">
        <v>147</v>
      </c>
      <c r="H6" s="446"/>
      <c r="I6" s="446"/>
      <c r="J6" s="446"/>
      <c r="K6" s="446"/>
      <c r="L6" s="447"/>
      <c r="N6" s="439" t="s">
        <v>148</v>
      </c>
      <c r="O6" s="440"/>
      <c r="P6" s="440"/>
      <c r="Q6" s="440"/>
      <c r="R6" s="440"/>
      <c r="S6" s="441"/>
    </row>
    <row r="7" spans="1:19" ht="49.5" customHeight="1" thickTop="1" thickBot="1">
      <c r="B7" s="337" t="s">
        <v>2415</v>
      </c>
      <c r="E7" s="214" t="s">
        <v>149</v>
      </c>
      <c r="G7" s="215"/>
      <c r="H7" s="216" t="s">
        <v>81</v>
      </c>
      <c r="I7" s="217" t="s">
        <v>83</v>
      </c>
      <c r="J7" s="217" t="s">
        <v>151</v>
      </c>
      <c r="K7" s="218" t="str">
        <f>$B$3</f>
        <v>北海道</v>
      </c>
      <c r="L7" s="219" t="str">
        <f>IF($B$5="","-",$B$5)</f>
        <v>南渡島</v>
      </c>
      <c r="N7" s="215"/>
      <c r="O7" s="216" t="s">
        <v>81</v>
      </c>
      <c r="P7" s="217" t="s">
        <v>83</v>
      </c>
      <c r="Q7" s="217" t="s">
        <v>151</v>
      </c>
      <c r="R7" s="218" t="str">
        <f>$B$3</f>
        <v>北海道</v>
      </c>
      <c r="S7" s="219" t="str">
        <f>IF($B$5="","-",$B$5)</f>
        <v>南渡島</v>
      </c>
    </row>
    <row r="8" spans="1:19" ht="20.25" thickTop="1" thickBot="1"/>
    <row r="9" spans="1:19" ht="49.5" customHeight="1" thickBot="1">
      <c r="G9" s="415" t="s">
        <v>2533</v>
      </c>
      <c r="H9" s="416"/>
      <c r="I9" s="416"/>
      <c r="J9" s="416"/>
      <c r="K9" s="416"/>
      <c r="L9" s="417"/>
      <c r="N9" s="442" t="s">
        <v>2408</v>
      </c>
      <c r="O9" s="443"/>
      <c r="P9" s="443"/>
      <c r="Q9" s="443"/>
      <c r="R9" s="443"/>
      <c r="S9" s="444"/>
    </row>
    <row r="10" spans="1:19" ht="49.5" customHeight="1" thickBot="1">
      <c r="E10" s="220" t="s">
        <v>152</v>
      </c>
      <c r="G10" s="221" t="s">
        <v>2534</v>
      </c>
      <c r="H10" s="433" t="s">
        <v>2929</v>
      </c>
      <c r="I10" s="431"/>
      <c r="J10" s="431"/>
      <c r="K10" s="431"/>
      <c r="L10" s="432"/>
      <c r="N10" s="247" t="s">
        <v>2409</v>
      </c>
      <c r="O10" s="448" t="s">
        <v>2930</v>
      </c>
      <c r="P10" s="434"/>
      <c r="Q10" s="434"/>
      <c r="R10" s="434"/>
      <c r="S10" s="449"/>
    </row>
    <row r="11" spans="1:19" ht="49.5" customHeight="1" thickBot="1">
      <c r="E11" s="220" t="s">
        <v>152</v>
      </c>
      <c r="G11" s="221"/>
      <c r="H11" s="264" t="s">
        <v>1141</v>
      </c>
      <c r="I11" s="224" t="s">
        <v>1141</v>
      </c>
      <c r="J11" s="225" t="s">
        <v>87</v>
      </c>
      <c r="K11" s="225" t="s">
        <v>87</v>
      </c>
      <c r="L11" s="226" t="s">
        <v>197</v>
      </c>
      <c r="N11" s="221"/>
      <c r="O11" s="332" t="str">
        <f>IF(OR(ISBLANK($B$7),$B$7="乳がん"),"-",HLOOKUP($P11,NameDef!$A$10:$I$11,2,FALSE))</f>
        <v>肺がん24</v>
      </c>
      <c r="P11" s="325" t="str">
        <f>IF(OR($B$7="",$B$7="乳がん"),"-",$B$7 &amp; "：5年相対生存率　2009-2011年（男）（％）")</f>
        <v>肺がん：5年相対生存率　2009-2011年（男）（％）</v>
      </c>
      <c r="Q11" s="354" cm="1">
        <f t="array" aca="1" ref="Q11" ca="1">IF($O11="-","NA",INDIRECT(ADDRESS(7,MATCH($O11,国表!$A$3:$LQ$3,0),1,1,"国表")))</f>
        <v>29.5</v>
      </c>
      <c r="R11" s="354" cm="1">
        <f t="array" aca="1" ref="R11" ca="1">IF($O11="-","NA",INDIRECT(ADDRESS($C$3,MATCH($O11,都道府県表!$A$3:$LQ$3,0),1,1,"都道府県表")))</f>
        <v>27.2</v>
      </c>
      <c r="S11" s="361" t="s">
        <v>197</v>
      </c>
    </row>
    <row r="12" spans="1:19" ht="49.5" customHeight="1">
      <c r="E12" s="227" t="s">
        <v>175</v>
      </c>
      <c r="G12" s="228"/>
      <c r="H12" s="425" t="s">
        <v>2545</v>
      </c>
      <c r="I12" s="426"/>
      <c r="J12" s="426"/>
      <c r="K12" s="426"/>
      <c r="L12" s="427"/>
      <c r="N12" s="221"/>
      <c r="O12" s="332" t="str">
        <f>IF(ISBLANK($B$7),"-",HLOOKUP($P12,NameDef!$A$10:$I$11,2,FALSE))</f>
        <v>肺がん25</v>
      </c>
      <c r="P12" s="325" t="str">
        <f>IF($B$7="","-",$B$7 &amp; "：5年相対生存率　2009-2011年（女）（％）")</f>
        <v>肺がん：5年相対生存率　2009-2011年（女）（％）</v>
      </c>
      <c r="Q12" s="354" cm="1">
        <f t="array" aca="1" ref="Q12" ca="1">IF($O12="-","NA",INDIRECT(ADDRESS(7,MATCH($O12,国表!$A$3:$LQ$3,0),1,1,"国表")))</f>
        <v>46.8</v>
      </c>
      <c r="R12" s="354" cm="1">
        <f t="array" aca="1" ref="R12" ca="1">IF($O12="-","NA",INDIRECT(ADDRESS($C$3,MATCH($O12,都道府県表!$A$3:$LQ$3,0),1,1,"都道府県表")))</f>
        <v>44</v>
      </c>
      <c r="S12" s="361" t="s">
        <v>197</v>
      </c>
    </row>
    <row r="13" spans="1:19" ht="49.5" customHeight="1" thickBot="1">
      <c r="E13" s="37"/>
      <c r="G13" s="229"/>
      <c r="H13" s="351" t="str">
        <f>IF(ISBLANK($B$7),"-",HLOOKUP($I13,NameDef!$A$28:$D$29,2,FALSE))</f>
        <v>肺がん98</v>
      </c>
      <c r="I13" s="401" t="str">
        <f>IF($B$7="","-",$B$7 &amp; "：拠点病院カバー率")</f>
        <v>肺がん：拠点病院カバー率</v>
      </c>
      <c r="J13" s="322" cm="1">
        <f t="array" aca="1" ref="J13" ca="1">INDIRECT(ADDRESS(7,MATCH($H13,国表!$A$3:$LQ$3,0),1,1,"国表"))</f>
        <v>56</v>
      </c>
      <c r="K13" s="322" cm="1">
        <f t="array" aca="1" ref="K13" ca="1">INDIRECT(ADDRESS($C$3,MATCH($H13,都道府県表!$A$3:$LQ$3,0),1,1,"都道府県表"))</f>
        <v>72.5</v>
      </c>
      <c r="L13" s="402" t="s">
        <v>197</v>
      </c>
      <c r="N13" s="221"/>
      <c r="O13" s="332" t="str">
        <f>IF(OR(ISBLANK($B$7),$B$7="乳がん"),"-",HLOOKUP($P13,NameDef!$A$25:$U$26,2,FALSE))</f>
        <v>肺がん34</v>
      </c>
      <c r="P13" s="325" t="str">
        <f>IF(OR($B$7="",$B$7="乳がん"),"-",$B$7 &amp; "：進行度別5年生存率　2009-2011年　限局（男）（％）")</f>
        <v>肺がん：進行度別5年生存率　2009-2011年　限局（男）（％）</v>
      </c>
      <c r="Q13" s="354" cm="1">
        <f t="array" aca="1" ref="Q13" ca="1">IF($O13="-","NA",INDIRECT(ADDRESS(7,MATCH($O13,国表!$A$3:$LQ$3,0),1,1,"国表")))</f>
        <v>76.8</v>
      </c>
      <c r="R13" s="354" cm="1">
        <f t="array" aca="1" ref="R13" ca="1">IF($O13="-","NA",INDIRECT(ADDRESS($C$3,MATCH($O13,都道府県表!$A$3:$LQ$3,0),1,1,"都道府県表")))</f>
        <v>70.400000000000006</v>
      </c>
      <c r="S13" s="361" t="s">
        <v>87</v>
      </c>
    </row>
    <row r="14" spans="1:19" ht="49.5" customHeight="1" thickBot="1">
      <c r="E14" s="352"/>
      <c r="H14" s="235"/>
      <c r="N14" s="221"/>
      <c r="O14" s="332" t="str">
        <f>IF(OR(ISBLANK($B$7),$B$7="乳がん"),"-",HLOOKUP($P14,NameDef!$A$25:$U$26,2,FALSE))</f>
        <v>肺がん35</v>
      </c>
      <c r="P14" s="325" t="str">
        <f>IF(OR($B$7="",$B$7="乳がん"),"-",$B$7 &amp; "：進行度別5年生存率　2009-2011年　領域（男）（％）")</f>
        <v>肺がん：進行度別5年生存率　2009-2011年　領域（男）（％）</v>
      </c>
      <c r="Q14" s="354" cm="1">
        <f t="array" aca="1" ref="Q14" ca="1">IF($O14="-","NA",INDIRECT(ADDRESS(7,MATCH($O14,国表!$A$3:$LQ$3,0),1,1,"国表")))</f>
        <v>28.7</v>
      </c>
      <c r="R14" s="354" cm="1">
        <f t="array" aca="1" ref="R14" ca="1">IF($O14="-","NA",INDIRECT(ADDRESS($C$3,MATCH($O14,都道府県表!$A$3:$LQ$3,0),1,1,"都道府県表")))</f>
        <v>26.2</v>
      </c>
      <c r="S14" s="361" t="s">
        <v>87</v>
      </c>
    </row>
    <row r="15" spans="1:19" ht="49.5" customHeight="1" thickBot="1">
      <c r="E15" s="352"/>
      <c r="G15" s="415" t="s">
        <v>2552</v>
      </c>
      <c r="H15" s="416"/>
      <c r="I15" s="416"/>
      <c r="J15" s="416"/>
      <c r="K15" s="416"/>
      <c r="L15" s="417"/>
      <c r="N15" s="221"/>
      <c r="O15" s="332" t="str">
        <f>IF(OR(ISBLANK($B$7),$B$7="乳がん"),"-",HLOOKUP($P15,NameDef!$A$25:$U$26,2,FALSE))</f>
        <v>肺がん36</v>
      </c>
      <c r="P15" s="325" t="str">
        <f>IF(OR($B$7="",$B$7="乳がん"),"-",$B$7 &amp; "：進行度別5年生存率　2009-2011年　遠隔（男）（％）")</f>
        <v>肺がん：進行度別5年生存率　2009-2011年　遠隔（男）（％）</v>
      </c>
      <c r="Q15" s="354" cm="1">
        <f t="array" aca="1" ref="Q15" ca="1">IF($O15="-","NA",INDIRECT(ADDRESS(7,MATCH($O15,国表!$A$3:$LQ$3,0),1,1,"国表")))</f>
        <v>5.2</v>
      </c>
      <c r="R15" s="354" cm="1">
        <f t="array" aca="1" ref="R15" ca="1">IF($O15="-","NA",INDIRECT(ADDRESS($C$3,MATCH($O15,都道府県表!$A$3:$LQ$3,0),1,1,"都道府県表")))</f>
        <v>5.3</v>
      </c>
      <c r="S15" s="361" t="s">
        <v>87</v>
      </c>
    </row>
    <row r="16" spans="1:19" ht="49.5" customHeight="1" thickBot="1">
      <c r="E16" s="220" t="s">
        <v>152</v>
      </c>
      <c r="G16" s="221" t="s">
        <v>2539</v>
      </c>
      <c r="H16" s="433" t="s">
        <v>2554</v>
      </c>
      <c r="I16" s="431"/>
      <c r="J16" s="431"/>
      <c r="K16" s="431"/>
      <c r="L16" s="432"/>
      <c r="N16" s="221"/>
      <c r="O16" s="332" t="str">
        <f>IF(ISBLANK($B$7),"-",HLOOKUP($P16,NameDef!$A$25:$U$26,2,FALSE))</f>
        <v>肺がん38</v>
      </c>
      <c r="P16" s="325" t="str">
        <f>IF($B$7="","-",$B$7 &amp; "：進行度別5年生存率　2009-2011年　限局（女）（％）")</f>
        <v>肺がん：進行度別5年生存率　2009-2011年　限局（女）（％）</v>
      </c>
      <c r="Q16" s="354" cm="1">
        <f t="array" aca="1" ref="Q16" ca="1">IF($O16="-","NA",INDIRECT(ADDRESS(7,MATCH($O16,国表!$A$3:$LQ$3,0),1,1,"国表")))</f>
        <v>92.9</v>
      </c>
      <c r="R16" s="354" cm="1">
        <f t="array" aca="1" ref="R16" ca="1">IF($O16="-","NA",INDIRECT(ADDRESS($C$3,MATCH($O16,都道府県表!$A$3:$LQ$3,0),1,1,"都道府県表")))</f>
        <v>88.3</v>
      </c>
      <c r="S16" s="361" t="s">
        <v>87</v>
      </c>
    </row>
    <row r="17" spans="5:19" ht="49.5" customHeight="1" thickBot="1">
      <c r="E17" s="220" t="s">
        <v>152</v>
      </c>
      <c r="G17" s="221"/>
      <c r="H17" s="324" t="s">
        <v>2555</v>
      </c>
      <c r="I17" s="325" t="s">
        <v>2553</v>
      </c>
      <c r="J17" s="333" cm="1">
        <f t="array" aca="1" ref="J17" ca="1">INDIRECT(ADDRESS(7,MATCH($H17,国表!$A$3:$LQ$3,0),1,1,"国表"))</f>
        <v>0.752</v>
      </c>
      <c r="K17" s="333" cm="1">
        <f t="array" aca="1" ref="K17" ca="1">INDIRECT(ADDRESS($C$3,MATCH($H17,都道府県表!$A$3:$LQ$3,0),1,1,"都道府県表"))</f>
        <v>0.79800000000000004</v>
      </c>
      <c r="L17" s="326" t="s">
        <v>197</v>
      </c>
      <c r="N17" s="221"/>
      <c r="O17" s="332" t="str">
        <f>IF(ISBLANK($B$7),"-",HLOOKUP($P17,NameDef!$A$25:$U$26,2,FALSE))</f>
        <v>肺がん39</v>
      </c>
      <c r="P17" s="325" t="str">
        <f>IF($B$7="","-",$B$7 &amp; "：進行度別5年生存率　2009-2011年　領域（女）（％）")</f>
        <v>肺がん：進行度別5年生存率　2009-2011年　領域（女）（％）</v>
      </c>
      <c r="Q17" s="354" cm="1">
        <f t="array" aca="1" ref="Q17" ca="1">IF($O17="-","NA",INDIRECT(ADDRESS(7,MATCH($O17,国表!$A$3:$LQ$3,0),1,1,"国表")))</f>
        <v>38</v>
      </c>
      <c r="R17" s="354" cm="1">
        <f t="array" aca="1" ref="R17" ca="1">IF($O17="-","NA",INDIRECT(ADDRESS($C$3,MATCH($O17,都道府県表!$A$3:$LQ$3,0),1,1,"都道府県表")))</f>
        <v>40.299999999999997</v>
      </c>
      <c r="S17" s="361" t="s">
        <v>87</v>
      </c>
    </row>
    <row r="18" spans="5:19" ht="49.5" customHeight="1">
      <c r="E18" s="227" t="s">
        <v>175</v>
      </c>
      <c r="G18" s="221" t="s">
        <v>2540</v>
      </c>
      <c r="H18" s="433" t="s">
        <v>2543</v>
      </c>
      <c r="I18" s="431"/>
      <c r="J18" s="431"/>
      <c r="K18" s="431"/>
      <c r="L18" s="432"/>
      <c r="N18" s="222"/>
      <c r="O18" s="332" t="str">
        <f>IF(ISBLANK($B$7),"-",HLOOKUP($P18,NameDef!$A$25:$U$26,2,FALSE))</f>
        <v>肺がん40</v>
      </c>
      <c r="P18" s="325" t="str">
        <f>IF($B$7="","-",$B$7 &amp; "：進行度別5年生存率　2009-2011年　遠隔（女）（％）")</f>
        <v>肺がん：進行度別5年生存率　2009-2011年　遠隔（女）（％）</v>
      </c>
      <c r="Q18" s="354" cm="1">
        <f t="array" aca="1" ref="Q18" ca="1">IF($O18="-","NA",INDIRECT(ADDRESS(7,MATCH($O18,国表!$A$3:$LQ$3,0),1,1,"国表")))</f>
        <v>9.6</v>
      </c>
      <c r="R18" s="354" cm="1">
        <f t="array" aca="1" ref="R18" ca="1">IF($O18="-","NA",INDIRECT(ADDRESS($C$3,MATCH($O18,都道府県表!$A$3:$LQ$3,0),1,1,"都道府県表")))</f>
        <v>8.5</v>
      </c>
      <c r="S18" s="361" t="s">
        <v>87</v>
      </c>
    </row>
    <row r="19" spans="5:19" ht="49.5" customHeight="1">
      <c r="E19"/>
      <c r="G19" s="221"/>
      <c r="H19" s="324" t="s">
        <v>2556</v>
      </c>
      <c r="I19" s="325" t="s">
        <v>2542</v>
      </c>
      <c r="J19" s="333" cm="1">
        <f t="array" aca="1" ref="J19" ca="1">INDIRECT(ADDRESS(7,MATCH($H19,国表!$A$3:$LQ$3,0),1,1,"国表"))</f>
        <v>0.67800000000000005</v>
      </c>
      <c r="K19" s="333" cm="1">
        <f t="array" aca="1" ref="K19" ca="1">INDIRECT(ADDRESS($C$3,MATCH($H19,都道府県表!$A$3:$LQ$3,0),1,1,"都道府県表"))</f>
        <v>0.67300000000000004</v>
      </c>
      <c r="L19" s="326" t="s">
        <v>197</v>
      </c>
      <c r="N19" s="228" t="s">
        <v>2412</v>
      </c>
      <c r="O19" s="425" t="s">
        <v>2411</v>
      </c>
      <c r="P19" s="426"/>
      <c r="Q19" s="426"/>
      <c r="R19" s="426"/>
      <c r="S19" s="427"/>
    </row>
    <row r="20" spans="5:19" ht="49.5" customHeight="1">
      <c r="E20"/>
      <c r="G20" s="228" t="s">
        <v>2541</v>
      </c>
      <c r="H20" s="433" t="s">
        <v>2544</v>
      </c>
      <c r="I20" s="431"/>
      <c r="J20" s="431"/>
      <c r="K20" s="431"/>
      <c r="L20" s="432"/>
      <c r="N20" s="222"/>
      <c r="O20" s="335" t="s">
        <v>1126</v>
      </c>
      <c r="P20" s="325" t="s">
        <v>2532</v>
      </c>
      <c r="Q20" s="333" cm="1">
        <f t="array" aca="1" ref="Q20" ca="1">IF($O20="-","NA",INDIRECT(ADDRESS(7,MATCH($O20,国表!$A$3:$LQ$3,0),1,1,"国表")))</f>
        <v>0.77400000000000002</v>
      </c>
      <c r="R20" s="333" cm="1">
        <f t="array" aca="1" ref="R20" ca="1">IF($O20="-","NA",INDIRECT(ADDRESS($C$3,MATCH($O20,都道府県表!$A$3:$LQ$3,0),1,1,"都道府県表")))</f>
        <v>0.78800000000000003</v>
      </c>
      <c r="S20" s="334" t="s">
        <v>197</v>
      </c>
    </row>
    <row r="21" spans="5:19" ht="49.5" customHeight="1">
      <c r="E21"/>
      <c r="G21" s="222"/>
      <c r="H21" s="324" t="s">
        <v>2557</v>
      </c>
      <c r="I21" s="325" t="s">
        <v>2544</v>
      </c>
      <c r="J21" s="333" cm="1">
        <f t="array" aca="1" ref="J21" ca="1">INDIRECT(ADDRESS(7,MATCH($H21,国表!$A$3:$LQ$3,0),1,1,"国表"))</f>
        <v>0.34799999999999998</v>
      </c>
      <c r="K21" s="333" cm="1">
        <f t="array" aca="1" ref="K21" ca="1">INDIRECT(ADDRESS($C$3,MATCH($H21,都道府県表!$A$3:$LQ$3,0),1,1,"都道府県表"))</f>
        <v>0.34599999999999997</v>
      </c>
      <c r="L21" s="326" t="s">
        <v>197</v>
      </c>
      <c r="N21" s="228" t="s">
        <v>2414</v>
      </c>
      <c r="O21" s="425" t="s">
        <v>2413</v>
      </c>
      <c r="P21" s="426"/>
      <c r="Q21" s="426"/>
      <c r="R21" s="426"/>
      <c r="S21" s="427"/>
    </row>
    <row r="22" spans="5:19" ht="49.5" customHeight="1" thickBot="1">
      <c r="G22" s="221"/>
      <c r="H22" s="433" t="s">
        <v>2545</v>
      </c>
      <c r="I22" s="431"/>
      <c r="J22" s="431"/>
      <c r="K22" s="431"/>
      <c r="L22" s="432"/>
      <c r="N22" s="229"/>
      <c r="O22" s="403" t="s">
        <v>1127</v>
      </c>
      <c r="P22" s="401" t="s">
        <v>628</v>
      </c>
      <c r="Q22" s="404" cm="1">
        <f t="array" aca="1" ref="Q22" ca="1">IF($O22="-","NA",INDIRECT(ADDRESS(7,MATCH($O22,国表!$A$3:$LQ$3,0),1,1,"国表")))</f>
        <v>0.71166259321927683</v>
      </c>
      <c r="R22" s="404" cm="1">
        <f t="array" aca="1" ref="R22" ca="1">IF($O22="-","NA",INDIRECT(ADDRESS($C$3,MATCH($O22,都道府県表!$A$3:$LQ$3,0),1,1,"都道府県表")))</f>
        <v>0.66767933535867074</v>
      </c>
      <c r="S22" s="405" t="s">
        <v>87</v>
      </c>
    </row>
    <row r="23" spans="5:19" ht="49.5" customHeight="1">
      <c r="G23" s="221"/>
      <c r="H23" s="324" t="s">
        <v>2546</v>
      </c>
      <c r="I23" s="325" t="s">
        <v>2547</v>
      </c>
      <c r="J23" s="354">
        <v>100</v>
      </c>
      <c r="K23" s="354" cm="1">
        <f t="array" aca="1" ref="K23" ca="1">INDIRECT(ADDRESS($C$3,MATCH(VALUE(SUBSTITUTE($H23,"NDB-SCR","")),'都道府県表（NDB-SCR）'!$A$3:$KJ$3,0),1,1,"都道府県表（NDB-SCR）"))</f>
        <v>193.7</v>
      </c>
      <c r="L23" s="355" cm="1">
        <f t="array" aca="1" ref="L23" ca="1">IF($B$5="","-",INDIRECT(ADDRESS($C$5,MATCH(VALUE(SUBSTITUTE($H23,"NDB-SCR","")),'二次医療圏表（NDB-SCR）'!$A$3:$KZ$3,0),1,1,"二次医療圏表（NDB-SCR）")))</f>
        <v>388.1</v>
      </c>
      <c r="N23" s="37"/>
      <c r="O23" s="37"/>
      <c r="P23" s="37"/>
      <c r="Q23" s="37"/>
      <c r="R23" s="37"/>
    </row>
    <row r="24" spans="5:19" ht="49.5" customHeight="1">
      <c r="G24" s="221"/>
      <c r="H24" s="324" t="s">
        <v>2548</v>
      </c>
      <c r="I24" s="325" t="s">
        <v>2549</v>
      </c>
      <c r="J24" s="354">
        <v>100</v>
      </c>
      <c r="K24" s="354" cm="1">
        <f t="array" aca="1" ref="K24" ca="1">INDIRECT(ADDRESS($C$3,MATCH(VALUE(SUBSTITUTE($H24,"NDB-SCR","")),'都道府県表（NDB-SCR）'!$A$3:$KJ$3,0),1,1,"都道府県表（NDB-SCR）"))</f>
        <v>75</v>
      </c>
      <c r="L24" s="355" cm="1">
        <f t="array" aca="1" ref="L24" ca="1">IF($B$5="","-",INDIRECT(ADDRESS($C$5,MATCH(VALUE(SUBSTITUTE($H24,"NDB-SCR","")),'二次医療圏表（NDB-SCR）'!$A$3:$KZ$3,0),1,1,"二次医療圏表（NDB-SCR）")))</f>
        <v>116.4</v>
      </c>
      <c r="N24"/>
      <c r="O24"/>
      <c r="P24"/>
      <c r="Q24"/>
      <c r="R24"/>
      <c r="S24"/>
    </row>
    <row r="25" spans="5:19" ht="49.5" customHeight="1" thickBot="1">
      <c r="G25" s="229"/>
      <c r="H25" s="351" t="s">
        <v>2550</v>
      </c>
      <c r="I25" s="336" t="s">
        <v>2551</v>
      </c>
      <c r="J25" s="358">
        <v>100</v>
      </c>
      <c r="K25" s="358" cm="1">
        <f t="array" aca="1" ref="K25" ca="1">INDIRECT(ADDRESS($C$3,MATCH(VALUE(SUBSTITUTE($H25,"NDB-SCR","")),'都道府県表（NDB-SCR）'!$A$3:$KJ$3,0),1,1,"都道府県表（NDB-SCR）"))</f>
        <v>102.3</v>
      </c>
      <c r="L25" s="359" cm="1">
        <f t="array" aca="1" ref="L25" ca="1">IF($B$5="","-",INDIRECT(ADDRESS($C$5,MATCH(VALUE(SUBSTITUTE($H25,"NDB-SCR","")),'二次医療圏表（NDB-SCR）'!$A$3:$KZ$3,0),1,1,"二次医療圏表（NDB-SCR）")))</f>
        <v>178.9</v>
      </c>
      <c r="N25"/>
      <c r="O25"/>
      <c r="P25"/>
      <c r="Q25"/>
      <c r="R25"/>
      <c r="S25"/>
    </row>
    <row r="26" spans="5:19" ht="49.5" customHeight="1" thickBot="1">
      <c r="N26"/>
      <c r="O26"/>
      <c r="P26"/>
      <c r="Q26"/>
      <c r="R26"/>
      <c r="S26"/>
    </row>
    <row r="27" spans="5:19" ht="49.5" customHeight="1" thickBot="1">
      <c r="E27" s="352"/>
      <c r="G27" s="415" t="s">
        <v>2558</v>
      </c>
      <c r="H27" s="416"/>
      <c r="I27" s="416"/>
      <c r="J27" s="416"/>
      <c r="K27" s="416"/>
      <c r="L27" s="417"/>
      <c r="N27"/>
      <c r="O27"/>
      <c r="P27"/>
      <c r="Q27"/>
      <c r="R27"/>
      <c r="S27"/>
    </row>
    <row r="28" spans="5:19" ht="49.5" customHeight="1" thickBot="1">
      <c r="E28" s="220" t="s">
        <v>152</v>
      </c>
      <c r="G28" s="221" t="s">
        <v>2559</v>
      </c>
      <c r="H28" s="433" t="s">
        <v>2561</v>
      </c>
      <c r="I28" s="431"/>
      <c r="J28" s="431"/>
      <c r="K28" s="431"/>
      <c r="L28" s="432"/>
      <c r="N28"/>
      <c r="O28"/>
      <c r="P28"/>
      <c r="Q28"/>
      <c r="R28"/>
      <c r="S28"/>
    </row>
    <row r="29" spans="5:19" ht="49.5" customHeight="1" thickBot="1">
      <c r="E29" s="220" t="s">
        <v>152</v>
      </c>
      <c r="G29" s="221"/>
      <c r="H29" s="324" t="s">
        <v>2567</v>
      </c>
      <c r="I29" s="325" t="s">
        <v>2568</v>
      </c>
      <c r="J29" s="354">
        <v>100</v>
      </c>
      <c r="K29" s="354" cm="1">
        <f t="array" aca="1" ref="K29" ca="1">INDIRECT(ADDRESS($C$3,MATCH(VALUE(SUBSTITUTE($H29,"NDB-SCR","")),'都道府県表（NDB-SCR）'!$A$3:$KJ$3,0),1,1,"都道府県表（NDB-SCR）"))</f>
        <v>8.3000000000000007</v>
      </c>
      <c r="L29" s="355" t="str" cm="1">
        <f t="array" aca="1" ref="L29" ca="1">IF($B$5="","-",INDIRECT(ADDRESS($C$5,MATCH(VALUE(SUBSTITUTE($H29,"NDB-SCR","")),'二次医療圏表（NDB-SCR）'!$A$3:$KZ$3,0),1,1,"二次医療圏表（NDB-SCR）")))</f>
        <v>NA</v>
      </c>
      <c r="N29"/>
      <c r="O29"/>
      <c r="P29"/>
      <c r="Q29"/>
      <c r="R29"/>
      <c r="S29"/>
    </row>
    <row r="30" spans="5:19" ht="49.5" customHeight="1">
      <c r="E30" s="227" t="s">
        <v>175</v>
      </c>
      <c r="G30" s="221"/>
      <c r="H30" s="324" t="s">
        <v>2569</v>
      </c>
      <c r="I30" s="325" t="s">
        <v>2570</v>
      </c>
      <c r="J30" s="354">
        <v>100</v>
      </c>
      <c r="K30" s="354" cm="1">
        <f t="array" aca="1" ref="K30" ca="1">INDIRECT(ADDRESS($C$3,MATCH(VALUE(SUBSTITUTE($H30,"NDB-SCR","")),'都道府県表（NDB-SCR）'!$A$3:$KJ$3,0),1,1,"都道府県表（NDB-SCR）"))</f>
        <v>3.2</v>
      </c>
      <c r="L30" s="355" t="str" cm="1">
        <f t="array" aca="1" ref="L30" ca="1">IF($B$5="","-",INDIRECT(ADDRESS($C$5,MATCH(VALUE(SUBSTITUTE($H30,"NDB-SCR","")),'二次医療圏表（NDB-SCR）'!$A$3:$KZ$3,0),1,1,"二次医療圏表（NDB-SCR）")))</f>
        <v>NA</v>
      </c>
      <c r="N30"/>
      <c r="O30"/>
      <c r="P30"/>
      <c r="Q30"/>
      <c r="R30"/>
      <c r="S30"/>
    </row>
    <row r="31" spans="5:19" ht="49.5" customHeight="1">
      <c r="G31" s="221"/>
      <c r="H31" s="353" t="s">
        <v>2571</v>
      </c>
      <c r="I31" s="325" t="s">
        <v>2572</v>
      </c>
      <c r="J31" s="354">
        <v>100</v>
      </c>
      <c r="K31" s="354" cm="1">
        <f t="array" aca="1" ref="K31" ca="1">INDIRECT(ADDRESS($C$3,MATCH(VALUE(SUBSTITUTE($H31,"NDB-SCR","")),'都道府県表（NDB-SCR）'!$A$3:$KJ$3,0),1,1,"都道府県表（NDB-SCR）"))</f>
        <v>5.9</v>
      </c>
      <c r="L31" s="355" t="str" cm="1">
        <f t="array" aca="1" ref="L31" ca="1">IF($B$5="","-",INDIRECT(ADDRESS($C$5,MATCH(VALUE(SUBSTITUTE($H31,"NDB-SCR","")),'二次医療圏表（NDB-SCR）'!$A$3:$KZ$3,0),1,1,"二次医療圏表（NDB-SCR）")))</f>
        <v>NA</v>
      </c>
      <c r="N31" s="37"/>
      <c r="O31" s="37"/>
      <c r="P31" s="37"/>
      <c r="Q31" s="37"/>
      <c r="R31" s="37"/>
    </row>
    <row r="32" spans="5:19" ht="49.5" customHeight="1">
      <c r="E32"/>
      <c r="G32" s="228" t="s">
        <v>2560</v>
      </c>
      <c r="H32" s="433" t="s">
        <v>2562</v>
      </c>
      <c r="I32" s="431"/>
      <c r="J32" s="431"/>
      <c r="K32" s="431"/>
      <c r="L32" s="432"/>
      <c r="N32" s="37"/>
      <c r="O32" s="37"/>
      <c r="P32" s="37"/>
      <c r="Q32" s="37"/>
      <c r="R32" s="37"/>
    </row>
    <row r="33" spans="5:18" ht="49.5" customHeight="1">
      <c r="E33"/>
      <c r="G33" s="221"/>
      <c r="H33" s="324" t="s">
        <v>2573</v>
      </c>
      <c r="I33" s="325" t="s">
        <v>2562</v>
      </c>
      <c r="J33" s="333" cm="1">
        <f t="array" aca="1" ref="J33" ca="1">INDIRECT(ADDRESS(7,MATCH($H33,国表!$A$3:$LQ$3,0),1,1,"国表"))</f>
        <v>0.83399999999999996</v>
      </c>
      <c r="K33" s="333" cm="1">
        <f t="array" aca="1" ref="K33" ca="1">INDIRECT(ADDRESS($C$3,MATCH($H33,都道府県表!$A$3:$LQ$3,0),1,1,"都道府県表"))</f>
        <v>0.84299999999999997</v>
      </c>
      <c r="L33" s="326" t="s">
        <v>197</v>
      </c>
      <c r="N33" s="37"/>
      <c r="O33" s="37"/>
      <c r="P33" s="37"/>
      <c r="Q33" s="37"/>
      <c r="R33" s="37"/>
    </row>
    <row r="34" spans="5:18" ht="49.5" customHeight="1">
      <c r="E34"/>
      <c r="G34" s="228" t="s">
        <v>2565</v>
      </c>
      <c r="H34" s="433" t="s">
        <v>2563</v>
      </c>
      <c r="I34" s="431"/>
      <c r="J34" s="431"/>
      <c r="K34" s="431"/>
      <c r="L34" s="432"/>
      <c r="N34" s="37"/>
      <c r="O34" s="37"/>
      <c r="P34" s="37"/>
      <c r="Q34" s="37"/>
      <c r="R34" s="37"/>
    </row>
    <row r="35" spans="5:18" ht="49.5" customHeight="1">
      <c r="E35"/>
      <c r="G35" s="221"/>
      <c r="H35" s="324" t="s">
        <v>2574</v>
      </c>
      <c r="I35" s="325" t="s">
        <v>2563</v>
      </c>
      <c r="J35" s="360" cm="1">
        <f t="array" aca="1" ref="J35" ca="1">INDIRECT(ADDRESS(7,MATCH($H35,国表!$A$3:$LQ$3,0),1,1,"国表"))</f>
        <v>0.79200000000000004</v>
      </c>
      <c r="K35" s="360" cm="1">
        <f t="array" aca="1" ref="K35" ca="1">INDIRECT(ADDRESS($C$3,MATCH($H35,都道府県表!$A$3:$LQ$3,0),1,1,"都道府県表"))</f>
        <v>0.76300000000000001</v>
      </c>
      <c r="L35" s="355" t="s">
        <v>197</v>
      </c>
      <c r="N35" s="37"/>
      <c r="O35" s="37"/>
      <c r="P35" s="37"/>
      <c r="Q35" s="37"/>
      <c r="R35" s="37"/>
    </row>
    <row r="36" spans="5:18" ht="49.5" customHeight="1">
      <c r="G36" s="228" t="s">
        <v>2566</v>
      </c>
      <c r="H36" s="433" t="s">
        <v>2564</v>
      </c>
      <c r="I36" s="431"/>
      <c r="J36" s="431"/>
      <c r="K36" s="431"/>
      <c r="L36" s="432"/>
    </row>
    <row r="37" spans="5:18" ht="49.5" customHeight="1">
      <c r="G37" s="221"/>
      <c r="H37" s="264" t="s">
        <v>1141</v>
      </c>
      <c r="I37" s="224" t="s">
        <v>1141</v>
      </c>
      <c r="J37" s="225" t="s">
        <v>87</v>
      </c>
      <c r="K37" s="225" t="s">
        <v>87</v>
      </c>
      <c r="L37" s="226" t="s">
        <v>197</v>
      </c>
    </row>
    <row r="38" spans="5:18" ht="49.5" customHeight="1">
      <c r="G38" s="228"/>
      <c r="H38" s="433" t="s">
        <v>2545</v>
      </c>
      <c r="I38" s="431"/>
      <c r="J38" s="431"/>
      <c r="K38" s="431"/>
      <c r="L38" s="432"/>
    </row>
    <row r="39" spans="5:18" ht="49.5" customHeight="1">
      <c r="G39" s="221"/>
      <c r="H39" s="324" t="s">
        <v>2575</v>
      </c>
      <c r="I39" s="325" t="s">
        <v>2576</v>
      </c>
      <c r="J39" s="354">
        <v>100</v>
      </c>
      <c r="K39" s="354" cm="1">
        <f t="array" aca="1" ref="K39" ca="1">INDIRECT(ADDRESS($C$3,MATCH(VALUE(SUBSTITUTE($H39,"NDB-SCR","")),'都道府県表（NDB-SCR）'!$A$3:$KJ$3,0),1,1,"都道府県表（NDB-SCR）"))</f>
        <v>8</v>
      </c>
      <c r="L39" s="355" cm="1">
        <f t="array" aca="1" ref="L39" ca="1">IF($B$5="","-",INDIRECT(ADDRESS($C$5,MATCH(VALUE(SUBSTITUTE($H39,"NDB-SCR","")),'二次医療圏表（NDB-SCR）'!$A$3:$KZ$3,0),1,1,"二次医療圏表（NDB-SCR）")))</f>
        <v>3.2</v>
      </c>
    </row>
    <row r="40" spans="5:18" ht="49.5" customHeight="1">
      <c r="G40" s="221"/>
      <c r="H40" s="324" t="s">
        <v>1034</v>
      </c>
      <c r="I40" s="325" t="s">
        <v>1023</v>
      </c>
      <c r="J40" s="354">
        <v>100</v>
      </c>
      <c r="K40" s="354" cm="1">
        <f t="array" aca="1" ref="K40" ca="1">INDIRECT(ADDRESS($C$3,MATCH(VALUE(SUBSTITUTE($H40,"NDB-SCR","")),'都道府県表（NDB-SCR）'!$A$3:$KJ$3,0),1,1,"都道府県表（NDB-SCR）"))</f>
        <v>85.1</v>
      </c>
      <c r="L40" s="355" t="str" cm="1">
        <f t="array" aca="1" ref="L40" ca="1">IF($B$5="","-",INDIRECT(ADDRESS($C$5,MATCH(VALUE(SUBSTITUTE($H40,"NDB-SCR","")),'二次医療圏表（NDB-SCR）'!$A$3:$KZ$3,0),1,1,"二次医療圏表（NDB-SCR）")))</f>
        <v>NA</v>
      </c>
    </row>
    <row r="41" spans="5:18" ht="49.5" customHeight="1">
      <c r="G41" s="221"/>
      <c r="H41" s="353" t="s">
        <v>2577</v>
      </c>
      <c r="I41" s="325" t="s">
        <v>2578</v>
      </c>
      <c r="J41" s="354">
        <v>100</v>
      </c>
      <c r="K41" s="354" cm="1">
        <f t="array" aca="1" ref="K41" ca="1">INDIRECT(ADDRESS($C$3,MATCH(VALUE(SUBSTITUTE($H41,"NDB-SCR","")),'都道府県表（NDB-SCR）'!$A$3:$KJ$3,0),1,1,"都道府県表（NDB-SCR）"))</f>
        <v>18.7</v>
      </c>
      <c r="L41" s="355" t="str" cm="1">
        <f t="array" aca="1" ref="L41" ca="1">IF($B$5="","-",INDIRECT(ADDRESS($C$5,MATCH(VALUE(SUBSTITUTE($H41,"NDB-SCR","")),'二次医療圏表（NDB-SCR）'!$A$3:$KZ$3,0),1,1,"二次医療圏表（NDB-SCR）")))</f>
        <v>NA</v>
      </c>
    </row>
    <row r="42" spans="5:18" ht="49.5" customHeight="1">
      <c r="G42" s="221"/>
      <c r="H42" s="313" t="s">
        <v>1035</v>
      </c>
      <c r="I42" s="314" t="s">
        <v>1024</v>
      </c>
      <c r="J42" s="356">
        <v>100</v>
      </c>
      <c r="K42" s="356" cm="1">
        <f t="array" aca="1" ref="K42" ca="1">INDIRECT(ADDRESS($C$3,MATCH(VALUE(SUBSTITUTE($H42,"NDB-SCR","")),'都道府県表（NDB-SCR）'!$A$3:$KJ$3,0),1,1,"都道府県表（NDB-SCR）"))</f>
        <v>55.1</v>
      </c>
      <c r="L42" s="357" cm="1">
        <f t="array" aca="1" ref="L42" ca="1">IF($B$5="","-",INDIRECT(ADDRESS($C$5,MATCH(VALUE(SUBSTITUTE($H42,"NDB-SCR","")),'二次医療圏表（NDB-SCR）'!$A$3:$KZ$3,0),1,1,"二次医療圏表（NDB-SCR）")))</f>
        <v>50.8</v>
      </c>
    </row>
    <row r="43" spans="5:18" ht="49.5" customHeight="1">
      <c r="G43" s="221"/>
      <c r="H43" s="324" t="s">
        <v>1036</v>
      </c>
      <c r="I43" s="325" t="s">
        <v>1025</v>
      </c>
      <c r="J43" s="354">
        <v>100</v>
      </c>
      <c r="K43" s="354" cm="1">
        <f t="array" aca="1" ref="K43" ca="1">INDIRECT(ADDRESS($C$3,MATCH(VALUE(SUBSTITUTE($H43,"NDB-SCR","")),'都道府県表（NDB-SCR）'!$A$3:$KJ$3,0),1,1,"都道府県表（NDB-SCR）"))</f>
        <v>128.30000000000001</v>
      </c>
      <c r="L43" s="355" t="str" cm="1">
        <f t="array" aca="1" ref="L43" ca="1">IF($B$5="","-",INDIRECT(ADDRESS($C$5,MATCH(VALUE(SUBSTITUTE($H43,"NDB-SCR","")),'二次医療圏表（NDB-SCR）'!$A$3:$KZ$3,0),1,1,"二次医療圏表（NDB-SCR）")))</f>
        <v>NA</v>
      </c>
    </row>
    <row r="44" spans="5:18" ht="49.5" customHeight="1" thickBot="1">
      <c r="G44" s="229"/>
      <c r="H44" s="351" t="s">
        <v>1038</v>
      </c>
      <c r="I44" s="336" t="s">
        <v>1027</v>
      </c>
      <c r="J44" s="358">
        <v>100</v>
      </c>
      <c r="K44" s="358" cm="1">
        <f t="array" aca="1" ref="K44" ca="1">INDIRECT(ADDRESS($C$3,MATCH(VALUE(SUBSTITUTE($H44,"NDB-SCR","")),'都道府県表（NDB-SCR）'!$A$3:$KJ$3,0),1,1,"都道府県表（NDB-SCR）"))</f>
        <v>37.299999999999997</v>
      </c>
      <c r="L44" s="359" t="str" cm="1">
        <f t="array" aca="1" ref="L44" ca="1">IF($B$5="","-",INDIRECT(ADDRESS($C$5,MATCH(VALUE(SUBSTITUTE($H44,"NDB-SCR","")),'二次医療圏表（NDB-SCR）'!$A$3:$KZ$3,0),1,1,"二次医療圏表（NDB-SCR）")))</f>
        <v>NA</v>
      </c>
    </row>
    <row r="45" spans="5:18" ht="49.5" customHeight="1"/>
    <row r="46" spans="5:18" ht="49.5" customHeight="1"/>
    <row r="47" spans="5:18" ht="49.5" customHeight="1"/>
    <row r="48" spans="5: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1">
    <mergeCell ref="H10:L10"/>
    <mergeCell ref="O10:S10"/>
    <mergeCell ref="A1:R1"/>
    <mergeCell ref="G6:L6"/>
    <mergeCell ref="N6:S6"/>
    <mergeCell ref="G9:L9"/>
    <mergeCell ref="N9:S9"/>
    <mergeCell ref="O19:S19"/>
    <mergeCell ref="H12:L12"/>
    <mergeCell ref="O21:S21"/>
    <mergeCell ref="H18:L18"/>
    <mergeCell ref="G15:L15"/>
    <mergeCell ref="H16:L16"/>
    <mergeCell ref="H20:L20"/>
    <mergeCell ref="H22:L22"/>
    <mergeCell ref="G27:L27"/>
    <mergeCell ref="H28:L28"/>
    <mergeCell ref="H38:L38"/>
    <mergeCell ref="H32:L32"/>
    <mergeCell ref="H34:L34"/>
    <mergeCell ref="H36:L36"/>
  </mergeCells>
  <phoneticPr fontId="7"/>
  <dataValidations count="3">
    <dataValidation type="list" allowBlank="1" showInputMessage="1" showErrorMessage="1" sqref="B3" xr:uid="{A740DA14-2E33-45D5-BD0E-0800D136DCC3}">
      <formula1>都道府県</formula1>
    </dataValidation>
    <dataValidation type="list" allowBlank="1" showInputMessage="1" showErrorMessage="1" sqref="B5" xr:uid="{08917646-F156-400E-B5B0-FB3B4AD1560E}">
      <formula1>INDIRECT($B$3)</formula1>
    </dataValidation>
    <dataValidation type="list" allowBlank="1" showInputMessage="1" showErrorMessage="1" sqref="B7" xr:uid="{EC61FBB0-C77F-4E42-8E9A-2403AE3B2420}">
      <formula1>"肺がん,大腸がん,胃がん,乳がん"</formula1>
    </dataValidation>
  </dataValidation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B4B3-72C0-4808-A19A-60778B45EEE3}">
  <sheetPr>
    <tabColor rgb="FF92D050"/>
    <pageSetUpPr fitToPage="1"/>
  </sheetPr>
  <dimension ref="A1:S6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7.625"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9" ht="30" customHeight="1">
      <c r="A1" s="473" t="s">
        <v>590</v>
      </c>
      <c r="B1" s="473"/>
      <c r="C1" s="473"/>
      <c r="D1" s="473"/>
      <c r="E1" s="473"/>
      <c r="F1" s="473"/>
      <c r="G1" s="473"/>
      <c r="H1" s="473"/>
      <c r="I1" s="473"/>
      <c r="J1" s="473"/>
      <c r="K1" s="473"/>
      <c r="L1" s="473"/>
      <c r="M1" s="473"/>
      <c r="N1" s="473"/>
      <c r="O1" s="473"/>
      <c r="P1" s="473"/>
      <c r="Q1" s="473"/>
      <c r="R1" s="473"/>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74" t="s">
        <v>147</v>
      </c>
      <c r="H6" s="475"/>
      <c r="I6" s="475"/>
      <c r="J6" s="475"/>
      <c r="K6" s="476"/>
      <c r="N6" s="477" t="s">
        <v>148</v>
      </c>
      <c r="O6" s="478"/>
      <c r="P6" s="478"/>
      <c r="Q6" s="478"/>
      <c r="R6" s="479"/>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9.5" thickBot="1"/>
    <row r="9" spans="1:19" ht="49.5" customHeight="1" thickBot="1">
      <c r="G9" s="468" t="s">
        <v>592</v>
      </c>
      <c r="H9" s="469"/>
      <c r="I9" s="469"/>
      <c r="J9" s="469"/>
      <c r="K9" s="470"/>
      <c r="N9" s="480" t="s">
        <v>591</v>
      </c>
      <c r="O9" s="481"/>
      <c r="P9" s="481"/>
      <c r="Q9" s="481"/>
      <c r="R9" s="482"/>
    </row>
    <row r="10" spans="1:19" customFormat="1" ht="49.5" customHeight="1" thickBot="1">
      <c r="A10" s="14"/>
      <c r="B10" s="14"/>
      <c r="C10" s="13"/>
      <c r="D10" s="13"/>
      <c r="E10" s="19" t="s">
        <v>152</v>
      </c>
      <c r="F10" s="14"/>
      <c r="G10" s="60" t="s">
        <v>606</v>
      </c>
      <c r="H10" s="460" t="s">
        <v>2929</v>
      </c>
      <c r="I10" s="460"/>
      <c r="J10" s="460"/>
      <c r="K10" s="461"/>
      <c r="M10" s="14"/>
      <c r="N10" s="60" t="s">
        <v>599</v>
      </c>
      <c r="O10" s="471" t="s">
        <v>2410</v>
      </c>
      <c r="P10" s="471"/>
      <c r="Q10" s="471"/>
      <c r="R10" s="472"/>
    </row>
    <row r="11" spans="1:19" customFormat="1" ht="49.5" customHeight="1" thickBot="1">
      <c r="A11" s="14"/>
      <c r="B11" s="14"/>
      <c r="C11" s="13"/>
      <c r="D11" s="13"/>
      <c r="E11" s="19" t="s">
        <v>152</v>
      </c>
      <c r="F11" s="14"/>
      <c r="G11" s="24"/>
      <c r="H11" s="102" t="s">
        <v>196</v>
      </c>
      <c r="I11" s="103" t="s">
        <v>196</v>
      </c>
      <c r="J11" s="160" t="s">
        <v>197</v>
      </c>
      <c r="K11" s="161" t="s">
        <v>197</v>
      </c>
      <c r="M11" s="14"/>
      <c r="N11" s="26"/>
      <c r="O11" s="396" t="s">
        <v>940</v>
      </c>
      <c r="P11" s="21" t="s">
        <v>1014</v>
      </c>
      <c r="Q11" s="397" cm="1">
        <f t="array" aca="1" ref="Q11" ca="1">INDIRECT(ADDRESS(7,MATCH($O11,国表!$A$3:$LQ$3,0),1,1,"国表"))</f>
        <v>62</v>
      </c>
      <c r="R11" s="398" cm="1">
        <f t="array" aca="1" ref="R11" ca="1">INDIRECT(ADDRESS($C$3,MATCH($O11,都道府県表!$A$3:$LQ$3,0),1,1,"都道府県表"))</f>
        <v>59.6</v>
      </c>
    </row>
    <row r="12" spans="1:19" customFormat="1" ht="49.5" customHeight="1" thickBot="1">
      <c r="A12" s="14"/>
      <c r="B12" s="14"/>
      <c r="C12" s="13"/>
      <c r="D12" s="13"/>
      <c r="E12" s="32" t="s">
        <v>175</v>
      </c>
      <c r="F12" s="14"/>
      <c r="G12" s="26" t="s">
        <v>607</v>
      </c>
      <c r="H12" s="451" t="s">
        <v>2931</v>
      </c>
      <c r="I12" s="462"/>
      <c r="J12" s="452"/>
      <c r="K12" s="453"/>
      <c r="M12" s="14"/>
      <c r="N12" s="26"/>
      <c r="O12" s="63" t="s">
        <v>2970</v>
      </c>
      <c r="P12" s="56" t="s">
        <v>1015</v>
      </c>
      <c r="Q12" s="399" cm="1">
        <f t="array" aca="1" ref="Q12" ca="1">INDIRECT(ADDRESS(7,MATCH($O12,国表!$A$3:$LQ$3,0),1,1,"国表"))</f>
        <v>66.900000000000006</v>
      </c>
      <c r="R12" s="400" cm="1">
        <f t="array" aca="1" ref="R12" ca="1">INDIRECT(ADDRESS($C$3,MATCH($O12,都道府県表!$A$3:$LQ$3,0),1,1,"都道府県表"))</f>
        <v>68.5</v>
      </c>
    </row>
    <row r="13" spans="1:19" customFormat="1" ht="49.5" customHeight="1" thickBot="1">
      <c r="A13" s="14"/>
      <c r="B13" s="14"/>
      <c r="C13" s="13"/>
      <c r="D13" s="13"/>
      <c r="E13" s="32"/>
      <c r="F13" s="14"/>
      <c r="G13" s="24"/>
      <c r="H13" s="203" t="str">
        <f>IF(ISBLANK($I13),"-",HLOOKUP($I13,NameDef!$A$1:$AC$2,2,FALSE))</f>
        <v>NDB-SCR20</v>
      </c>
      <c r="I13" s="204" t="s">
        <v>658</v>
      </c>
      <c r="J13" s="205">
        <v>100</v>
      </c>
      <c r="K13" s="186" cm="1">
        <f t="array" aca="1" ref="K13" ca="1">INDIRECT(ADDRESS($C$3,MATCH(VALUE(SUBSTITUTE($H13,"NDB-SCR","")),'都道府県表（NDB-SCR）'!$A$3:$JE$3,0),1,1,"都道府県表（NDB-SCR）"))</f>
        <v>156.69999999999999</v>
      </c>
      <c r="L13" s="55"/>
      <c r="M13" s="14"/>
      <c r="N13" s="26"/>
      <c r="O13" s="63" t="s">
        <v>966</v>
      </c>
      <c r="P13" s="56" t="s">
        <v>1016</v>
      </c>
      <c r="Q13" s="399" cm="1">
        <f t="array" aca="1" ref="Q13" ca="1">INDIRECT(ADDRESS(7,MATCH($O13,国表!$A$3:$LQ$3,0),1,1,"国表"))</f>
        <v>29.5</v>
      </c>
      <c r="R13" s="400" cm="1">
        <f t="array" aca="1" ref="R13" ca="1">INDIRECT(ADDRESS($C$3,MATCH($O13,都道府県表!$A$3:$LQ$3,0),1,1,"都道府県表"))</f>
        <v>27.2</v>
      </c>
      <c r="S13" s="55"/>
    </row>
    <row r="14" spans="1:19" customFormat="1" ht="49.5" customHeight="1">
      <c r="A14" s="14"/>
      <c r="B14" s="14"/>
      <c r="C14" s="13"/>
      <c r="D14" s="13"/>
      <c r="E14" s="32"/>
      <c r="F14" s="14"/>
      <c r="G14" s="26" t="s">
        <v>608</v>
      </c>
      <c r="H14" s="454" t="s">
        <v>604</v>
      </c>
      <c r="I14" s="458"/>
      <c r="J14" s="455"/>
      <c r="K14" s="456"/>
      <c r="M14" s="14"/>
      <c r="N14" s="26"/>
      <c r="O14" s="63" t="s">
        <v>2971</v>
      </c>
      <c r="P14" s="56" t="s">
        <v>1017</v>
      </c>
      <c r="Q14" s="399" cm="1">
        <f t="array" aca="1" ref="Q14" ca="1">INDIRECT(ADDRESS(7,MATCH($O14,国表!$A$3:$LQ$3,0),1,1,"国表"))</f>
        <v>46.8</v>
      </c>
      <c r="R14" s="400" cm="1">
        <f t="array" aca="1" ref="R14" ca="1">INDIRECT(ADDRESS($C$3,MATCH($O14,都道府県表!$A$3:$LQ$3,0),1,1,"都道府県表"))</f>
        <v>44</v>
      </c>
    </row>
    <row r="15" spans="1:19" customFormat="1" ht="49.5" customHeight="1">
      <c r="A15" s="14"/>
      <c r="B15" s="14"/>
      <c r="C15" s="13"/>
      <c r="D15" s="13"/>
      <c r="E15" s="32"/>
      <c r="F15" s="14"/>
      <c r="G15" s="24"/>
      <c r="H15" s="102" t="s">
        <v>196</v>
      </c>
      <c r="I15" s="103" t="s">
        <v>196</v>
      </c>
      <c r="J15" s="160" t="s">
        <v>197</v>
      </c>
      <c r="K15" s="161" t="s">
        <v>197</v>
      </c>
      <c r="M15" s="14"/>
      <c r="N15" s="26"/>
      <c r="O15" s="63" t="s">
        <v>1011</v>
      </c>
      <c r="P15" s="56" t="s">
        <v>1018</v>
      </c>
      <c r="Q15" s="399" cm="1">
        <f t="array" aca="1" ref="Q15" ca="1">INDIRECT(ADDRESS(7,MATCH($O15,国表!$A$3:$LQ$3,0),1,1,"国表"))</f>
        <v>72.400000000000006</v>
      </c>
      <c r="R15" s="400" cm="1">
        <f t="array" aca="1" ref="R15" ca="1">INDIRECT(ADDRESS($C$3,MATCH($O15,都道府県表!$A$3:$LQ$3,0),1,1,"都道府県表"))</f>
        <v>73</v>
      </c>
      <c r="S15" s="55"/>
    </row>
    <row r="16" spans="1:19" customFormat="1" ht="49.5" customHeight="1">
      <c r="A16" s="14"/>
      <c r="B16" s="14"/>
      <c r="C16" s="13"/>
      <c r="D16" s="13"/>
      <c r="E16" s="14"/>
      <c r="F16" s="14"/>
      <c r="G16" s="22" t="s">
        <v>609</v>
      </c>
      <c r="H16" s="454" t="s">
        <v>605</v>
      </c>
      <c r="I16" s="455"/>
      <c r="J16" s="455"/>
      <c r="K16" s="456"/>
      <c r="M16" s="14"/>
      <c r="N16" s="26"/>
      <c r="O16" s="63" t="s">
        <v>2972</v>
      </c>
      <c r="P16" s="56" t="s">
        <v>1019</v>
      </c>
      <c r="Q16" s="399" cm="1">
        <f t="array" aca="1" ref="Q16" ca="1">INDIRECT(ADDRESS(7,MATCH($O16,国表!$A$3:$LQ$3,0),1,1,"国表"))</f>
        <v>70.099999999999994</v>
      </c>
      <c r="R16" s="400" cm="1">
        <f t="array" aca="1" ref="R16" ca="1">INDIRECT(ADDRESS($C$3,MATCH($O16,都道府県表!$A$3:$LQ$3,0),1,1,"都道府県表"))</f>
        <v>72.2</v>
      </c>
    </row>
    <row r="17" spans="1:19" customFormat="1" ht="49.5" customHeight="1" thickBot="1">
      <c r="A17" s="14"/>
      <c r="B17" s="14"/>
      <c r="C17" s="13"/>
      <c r="D17" s="13"/>
      <c r="E17" s="14"/>
      <c r="F17" s="14"/>
      <c r="G17" s="50"/>
      <c r="H17" s="90" t="s">
        <v>196</v>
      </c>
      <c r="I17" s="91" t="s">
        <v>196</v>
      </c>
      <c r="J17" s="150" t="s">
        <v>197</v>
      </c>
      <c r="K17" s="151" t="s">
        <v>197</v>
      </c>
      <c r="M17" s="14"/>
      <c r="N17" s="26"/>
      <c r="O17" s="63" t="s">
        <v>1012</v>
      </c>
      <c r="P17" s="56" t="s">
        <v>1020</v>
      </c>
      <c r="Q17" s="399" cm="1">
        <f t="array" aca="1" ref="Q17" ca="1">INDIRECT(ADDRESS(7,MATCH($O17,国表!$A$3:$LQ$3,0),1,1,"国表"))</f>
        <v>67.5</v>
      </c>
      <c r="R17" s="400" cm="1">
        <f t="array" aca="1" ref="R17" ca="1">INDIRECT(ADDRESS($C$3,MATCH($O17,都道府県表!$A$3:$LQ$3,0),1,1,"都道府県表"))</f>
        <v>67.8</v>
      </c>
      <c r="S17" s="55"/>
    </row>
    <row r="18" spans="1:19" customFormat="1" ht="49.5" customHeight="1" thickBot="1">
      <c r="A18" s="14"/>
      <c r="B18" s="14"/>
      <c r="C18" s="13"/>
      <c r="D18" s="13"/>
      <c r="E18" s="467"/>
      <c r="F18" s="14"/>
      <c r="G18" s="14"/>
      <c r="H18" s="14"/>
      <c r="I18" s="14"/>
      <c r="J18" s="14"/>
      <c r="K18" s="14"/>
      <c r="M18" s="14"/>
      <c r="N18" s="26"/>
      <c r="O18" s="63" t="s">
        <v>2973</v>
      </c>
      <c r="P18" s="56" t="s">
        <v>1021</v>
      </c>
      <c r="Q18" s="399" cm="1">
        <f t="array" aca="1" ref="Q18" ca="1">INDIRECT(ADDRESS(7,MATCH($O18,国表!$A$3:$LQ$3,0),1,1,"国表"))</f>
        <v>64.599999999999994</v>
      </c>
      <c r="R18" s="400" cm="1">
        <f t="array" aca="1" ref="R18" ca="1">INDIRECT(ADDRESS($C$3,MATCH($O18,都道府県表!$A$3:$LQ$3,0),1,1,"都道府県表"))</f>
        <v>68.099999999999994</v>
      </c>
    </row>
    <row r="19" spans="1:19" customFormat="1" ht="49.5" customHeight="1" thickBot="1">
      <c r="A19" s="14"/>
      <c r="B19" s="14"/>
      <c r="C19" s="13"/>
      <c r="D19" s="13"/>
      <c r="E19" s="467"/>
      <c r="F19" s="14"/>
      <c r="G19" s="468" t="s">
        <v>593</v>
      </c>
      <c r="H19" s="469"/>
      <c r="I19" s="469"/>
      <c r="J19" s="469"/>
      <c r="K19" s="470"/>
      <c r="M19" s="14"/>
      <c r="N19" s="26"/>
      <c r="O19" s="63" t="s">
        <v>1013</v>
      </c>
      <c r="P19" s="56" t="s">
        <v>1022</v>
      </c>
      <c r="Q19" s="399" cm="1">
        <f t="array" aca="1" ref="Q19" ca="1">INDIRECT(ADDRESS(7,MATCH($O19,国表!$A$3:$LQ$3,0),1,1,"国表"))</f>
        <v>92.3</v>
      </c>
      <c r="R19" s="400" cm="1">
        <f t="array" aca="1" ref="R19" ca="1">INDIRECT(ADDRESS($C$3,MATCH($O19,都道府県表!$A$3:$LQ$3,0),1,1,"都道府県表"))</f>
        <v>91.3</v>
      </c>
      <c r="S19" s="55"/>
    </row>
    <row r="20" spans="1:19" customFormat="1" ht="49.5" customHeight="1" thickBot="1">
      <c r="A20" s="14"/>
      <c r="B20" s="14"/>
      <c r="C20" s="13"/>
      <c r="D20" s="13"/>
      <c r="E20" s="19" t="s">
        <v>152</v>
      </c>
      <c r="F20" s="14"/>
      <c r="G20" s="60" t="s">
        <v>610</v>
      </c>
      <c r="H20" s="460" t="s">
        <v>2929</v>
      </c>
      <c r="I20" s="460"/>
      <c r="J20" s="460"/>
      <c r="K20" s="461"/>
      <c r="M20" s="14"/>
      <c r="N20" s="22" t="s">
        <v>600</v>
      </c>
      <c r="O20" s="454" t="s">
        <v>565</v>
      </c>
      <c r="P20" s="458"/>
      <c r="Q20" s="455"/>
      <c r="R20" s="456"/>
    </row>
    <row r="21" spans="1:19" customFormat="1" ht="49.5" customHeight="1" thickBot="1">
      <c r="A21" s="14"/>
      <c r="B21" s="14"/>
      <c r="C21" s="13"/>
      <c r="D21" s="13"/>
      <c r="E21" s="19" t="s">
        <v>152</v>
      </c>
      <c r="F21" s="14"/>
      <c r="G21" s="24"/>
      <c r="H21" s="100" t="s">
        <v>196</v>
      </c>
      <c r="I21" s="101" t="s">
        <v>196</v>
      </c>
      <c r="J21" s="152" t="s">
        <v>197</v>
      </c>
      <c r="K21" s="153" t="s">
        <v>197</v>
      </c>
      <c r="M21" s="14"/>
      <c r="N21" s="24"/>
      <c r="O21" s="63" t="s">
        <v>1126</v>
      </c>
      <c r="P21" s="56" t="s">
        <v>626</v>
      </c>
      <c r="Q21" s="57" cm="1">
        <f t="array" aca="1" ref="Q21" ca="1">INDIRECT(ADDRESS(7,MATCH($O21,国表!$A$3:$LQ$3,0),1,1,"国表"))</f>
        <v>0.77400000000000002</v>
      </c>
      <c r="R21" s="58" cm="1">
        <f t="array" aca="1" ref="R21" ca="1">INDIRECT(ADDRESS($C$3,MATCH($O21,都道府県表!$A$3:$LQ$3,0),1,1,"都道府県表"))</f>
        <v>0.78800000000000003</v>
      </c>
    </row>
    <row r="22" spans="1:19" customFormat="1" ht="49.5" customHeight="1" thickBot="1">
      <c r="A22" s="14"/>
      <c r="B22" s="14"/>
      <c r="C22" s="13"/>
      <c r="D22" s="13"/>
      <c r="E22" s="32" t="s">
        <v>175</v>
      </c>
      <c r="F22" s="14"/>
      <c r="G22" s="22" t="s">
        <v>611</v>
      </c>
      <c r="H22" s="451" t="s">
        <v>2932</v>
      </c>
      <c r="I22" s="462"/>
      <c r="J22" s="452"/>
      <c r="K22" s="453"/>
      <c r="M22" s="14"/>
      <c r="N22" s="26" t="s">
        <v>601</v>
      </c>
      <c r="O22" s="457" t="s">
        <v>596</v>
      </c>
      <c r="P22" s="458"/>
      <c r="Q22" s="458"/>
      <c r="R22" s="459"/>
    </row>
    <row r="23" spans="1:19" customFormat="1" ht="49.5" customHeight="1" thickBot="1">
      <c r="A23" s="14"/>
      <c r="B23" s="14"/>
      <c r="C23" s="13"/>
      <c r="D23" s="13"/>
      <c r="F23" s="14"/>
      <c r="G23" s="50"/>
      <c r="H23" s="206" t="str">
        <f>IF(ISBLANK($I23),"-",HLOOKUP($I23,NameDef!$A$4:$CE$5,2,FALSE))</f>
        <v>NDB-SCR66</v>
      </c>
      <c r="I23" s="207" t="s">
        <v>706</v>
      </c>
      <c r="J23" s="208">
        <v>100</v>
      </c>
      <c r="K23" s="190" cm="1">
        <f t="array" aca="1" ref="K23" ca="1">INDIRECT(ADDRESS($C$3,MATCH(VALUE(SUBSTITUTE($H23,"NDB-SCR","")),'都道府県表（NDB-SCR）'!$A$3:$JE$3,0),1,1,"都道府県表（NDB-SCR）"))</f>
        <v>138.19999999999999</v>
      </c>
      <c r="L23" s="55"/>
      <c r="M23" s="14"/>
      <c r="N23" s="24"/>
      <c r="O23" s="63" t="s">
        <v>1112</v>
      </c>
      <c r="P23" s="56" t="s">
        <v>627</v>
      </c>
      <c r="Q23" s="57" cm="1">
        <f t="array" aca="1" ref="Q23" ca="1">INDIRECT(ADDRESS(7,MATCH($O23,国表!$A$3:$LQ$3,0),1,1,"国表"))</f>
        <v>0.75900000000000001</v>
      </c>
      <c r="R23" s="58" cm="1">
        <f t="array" aca="1" ref="R23" ca="1">INDIRECT(ADDRESS($C$3,MATCH($O23,都道府県表!$A$3:$LQ$3,0),1,1,"都道府県表"))</f>
        <v>0.74399999999999999</v>
      </c>
    </row>
    <row r="24" spans="1:19" customFormat="1" ht="49.5" customHeight="1" thickBot="1">
      <c r="A24" s="14"/>
      <c r="B24" s="14"/>
      <c r="C24" s="13"/>
      <c r="D24" s="13"/>
      <c r="E24" s="467"/>
      <c r="F24" s="14"/>
      <c r="G24" s="14"/>
      <c r="H24" s="14"/>
      <c r="I24" s="14"/>
      <c r="J24" s="14"/>
      <c r="K24" s="14"/>
      <c r="M24" s="14"/>
      <c r="N24" s="26" t="s">
        <v>602</v>
      </c>
      <c r="O24" s="457" t="s">
        <v>597</v>
      </c>
      <c r="P24" s="458"/>
      <c r="Q24" s="458"/>
      <c r="R24" s="459"/>
    </row>
    <row r="25" spans="1:19" customFormat="1" ht="49.5" customHeight="1" thickBot="1">
      <c r="A25" s="14"/>
      <c r="B25" s="14"/>
      <c r="C25" s="13"/>
      <c r="D25" s="13"/>
      <c r="E25" s="467"/>
      <c r="F25" s="14"/>
      <c r="G25" s="468" t="s">
        <v>594</v>
      </c>
      <c r="H25" s="469"/>
      <c r="I25" s="469"/>
      <c r="J25" s="469"/>
      <c r="K25" s="470"/>
      <c r="M25" s="14"/>
      <c r="N25" s="24"/>
      <c r="O25" s="63" t="s">
        <v>1127</v>
      </c>
      <c r="P25" s="56" t="s">
        <v>628</v>
      </c>
      <c r="Q25" s="57" cm="1">
        <f t="array" aca="1" ref="Q25" ca="1">INDIRECT(ADDRESS(7,MATCH($O25,国表!$A$3:$LQ$3,0),1,1,"国表"))</f>
        <v>0.71166259321927683</v>
      </c>
      <c r="R25" s="58" cm="1">
        <f t="array" aca="1" ref="R25" ca="1">INDIRECT(ADDRESS($C$3,MATCH($O25,都道府県表!$A$3:$LQ$3,0),1,1,"都道府県表"))</f>
        <v>0.66767933535867074</v>
      </c>
    </row>
    <row r="26" spans="1:19" customFormat="1" ht="49.5" customHeight="1" thickBot="1">
      <c r="A26" s="14"/>
      <c r="B26" s="14"/>
      <c r="C26" s="13"/>
      <c r="D26" s="13"/>
      <c r="E26" s="19" t="s">
        <v>152</v>
      </c>
      <c r="F26" s="14"/>
      <c r="G26" s="60" t="s">
        <v>612</v>
      </c>
      <c r="H26" s="460" t="s">
        <v>2929</v>
      </c>
      <c r="I26" s="460"/>
      <c r="J26" s="460"/>
      <c r="K26" s="461"/>
      <c r="M26" s="14"/>
      <c r="N26" s="26" t="s">
        <v>603</v>
      </c>
      <c r="O26" s="457" t="s">
        <v>598</v>
      </c>
      <c r="P26" s="458"/>
      <c r="Q26" s="458"/>
      <c r="R26" s="459"/>
    </row>
    <row r="27" spans="1:19" customFormat="1" ht="49.5" customHeight="1" thickBot="1">
      <c r="A27" s="14"/>
      <c r="B27" s="14"/>
      <c r="C27" s="13"/>
      <c r="D27" s="13"/>
      <c r="E27" s="19" t="s">
        <v>152</v>
      </c>
      <c r="F27" s="14"/>
      <c r="G27" s="24"/>
      <c r="H27" s="100" t="s">
        <v>196</v>
      </c>
      <c r="I27" s="101" t="s">
        <v>196</v>
      </c>
      <c r="J27" s="152" t="s">
        <v>197</v>
      </c>
      <c r="K27" s="153" t="s">
        <v>197</v>
      </c>
      <c r="M27" s="14"/>
      <c r="N27" s="50"/>
      <c r="O27" s="108" t="s">
        <v>1107</v>
      </c>
      <c r="P27" s="109" t="s">
        <v>629</v>
      </c>
      <c r="Q27" s="110" cm="1">
        <f t="array" aca="1" ref="Q27" ca="1">INDIRECT(ADDRESS(7,MATCH($O27,国表!$A$3:$LQ$3,0),1,1,"国表"))</f>
        <v>0.38600000000000001</v>
      </c>
      <c r="R27" s="111" cm="1">
        <f t="array" aca="1" ref="R27" ca="1">INDIRECT(ADDRESS($C$3,MATCH($O27,都道府県表!$A$3:$LQ$3,0),1,1,"都道府県表"))</f>
        <v>0.40200000000000002</v>
      </c>
    </row>
    <row r="28" spans="1:19" customFormat="1" ht="49.5" customHeight="1" thickBot="1">
      <c r="A28" s="14"/>
      <c r="B28" s="14"/>
      <c r="C28" s="13"/>
      <c r="D28" s="13"/>
      <c r="E28" s="32" t="s">
        <v>175</v>
      </c>
      <c r="F28" s="14"/>
      <c r="G28" s="26" t="s">
        <v>613</v>
      </c>
      <c r="H28" s="451" t="s">
        <v>2932</v>
      </c>
      <c r="I28" s="462"/>
      <c r="J28" s="452"/>
      <c r="K28" s="453"/>
      <c r="M28" s="14"/>
    </row>
    <row r="29" spans="1:19" customFormat="1" ht="49.5" customHeight="1" thickBot="1">
      <c r="A29" s="14"/>
      <c r="B29" s="14"/>
      <c r="C29" s="13"/>
      <c r="D29" s="13"/>
      <c r="F29" s="14"/>
      <c r="G29" s="24"/>
      <c r="H29" s="203" t="str">
        <f>IF(ISBLANK($I29),"-",HLOOKUP($I29,NameDef!$A$7:$AA$8,2,FALSE))</f>
        <v>NDB-SCR42</v>
      </c>
      <c r="I29" s="204" t="s">
        <v>875</v>
      </c>
      <c r="J29" s="205">
        <v>100</v>
      </c>
      <c r="K29" s="186" cm="1">
        <f t="array" aca="1" ref="K29" ca="1">INDIRECT(ADDRESS($C$3,MATCH(VALUE(SUBSTITUTE($H29,"NDB-SCR","")),'都道府県表（NDB-SCR）'!$A$3:$JE$3,0),1,1,"都道府県表（NDB-SCR）"))</f>
        <v>76.7</v>
      </c>
      <c r="L29" s="55"/>
      <c r="M29" s="14"/>
    </row>
    <row r="30" spans="1:19" customFormat="1" ht="49.5" customHeight="1">
      <c r="A30" s="14"/>
      <c r="B30" s="14"/>
      <c r="C30" s="13"/>
      <c r="D30" s="13"/>
      <c r="E30" s="32"/>
      <c r="F30" s="14"/>
      <c r="G30" s="22" t="s">
        <v>614</v>
      </c>
      <c r="H30" s="451" t="s">
        <v>2933</v>
      </c>
      <c r="I30" s="452"/>
      <c r="J30" s="452"/>
      <c r="K30" s="453"/>
      <c r="M30" s="14"/>
    </row>
    <row r="31" spans="1:19" customFormat="1" ht="49.5" customHeight="1">
      <c r="A31" s="14"/>
      <c r="B31" s="14"/>
      <c r="C31" s="13"/>
      <c r="D31" s="13"/>
      <c r="F31" s="14"/>
      <c r="G31" s="24"/>
      <c r="H31" s="104" t="s">
        <v>196</v>
      </c>
      <c r="I31" s="34" t="s">
        <v>196</v>
      </c>
      <c r="J31" s="154" t="s">
        <v>197</v>
      </c>
      <c r="K31" s="155" t="s">
        <v>197</v>
      </c>
      <c r="M31" s="14"/>
    </row>
    <row r="32" spans="1:19" customFormat="1" ht="49.5" customHeight="1">
      <c r="A32" s="14"/>
      <c r="B32" s="14"/>
      <c r="C32" s="13"/>
      <c r="D32" s="13"/>
      <c r="E32" s="32"/>
      <c r="F32" s="14"/>
      <c r="G32" s="22" t="s">
        <v>615</v>
      </c>
      <c r="H32" s="454" t="s">
        <v>619</v>
      </c>
      <c r="I32" s="455"/>
      <c r="J32" s="455"/>
      <c r="K32" s="456"/>
      <c r="M32" s="14"/>
    </row>
    <row r="33" spans="1:13" customFormat="1" ht="49.5" customHeight="1">
      <c r="A33" s="14"/>
      <c r="B33" s="14"/>
      <c r="C33" s="13"/>
      <c r="D33" s="13"/>
      <c r="F33" s="14"/>
      <c r="G33" s="24"/>
      <c r="H33" s="104" t="s">
        <v>196</v>
      </c>
      <c r="I33" s="34" t="s">
        <v>196</v>
      </c>
      <c r="J33" s="154" t="s">
        <v>197</v>
      </c>
      <c r="K33" s="155" t="s">
        <v>197</v>
      </c>
      <c r="M33" s="14"/>
    </row>
    <row r="34" spans="1:13" customFormat="1" ht="49.5" customHeight="1">
      <c r="A34" s="14"/>
      <c r="B34" s="14"/>
      <c r="C34" s="13"/>
      <c r="D34" s="13"/>
      <c r="E34" s="32"/>
      <c r="F34" s="14"/>
      <c r="G34" s="22" t="s">
        <v>616</v>
      </c>
      <c r="H34" s="463" t="s">
        <v>620</v>
      </c>
      <c r="I34" s="463"/>
      <c r="J34" s="463"/>
      <c r="K34" s="464"/>
      <c r="M34" s="14"/>
    </row>
    <row r="35" spans="1:13" customFormat="1" ht="49.5" customHeight="1">
      <c r="A35" s="14"/>
      <c r="B35" s="14"/>
      <c r="C35" s="13"/>
      <c r="D35" s="13"/>
      <c r="F35" s="14"/>
      <c r="G35" s="24"/>
      <c r="H35" s="104" t="s">
        <v>196</v>
      </c>
      <c r="I35" s="34" t="s">
        <v>196</v>
      </c>
      <c r="J35" s="154" t="s">
        <v>197</v>
      </c>
      <c r="K35" s="155" t="s">
        <v>197</v>
      </c>
      <c r="M35" s="14"/>
    </row>
    <row r="36" spans="1:13" customFormat="1" ht="49.5" customHeight="1">
      <c r="A36" s="14"/>
      <c r="B36" s="14"/>
      <c r="C36" s="13"/>
      <c r="D36" s="13"/>
      <c r="E36" s="32"/>
      <c r="F36" s="14"/>
      <c r="G36" s="26" t="s">
        <v>617</v>
      </c>
      <c r="H36" s="458" t="s">
        <v>621</v>
      </c>
      <c r="I36" s="458"/>
      <c r="J36" s="458"/>
      <c r="K36" s="459"/>
      <c r="M36" s="14"/>
    </row>
    <row r="37" spans="1:13" customFormat="1" ht="49.5" customHeight="1">
      <c r="A37" s="14"/>
      <c r="B37" s="14"/>
      <c r="C37" s="13"/>
      <c r="D37" s="13"/>
      <c r="F37" s="14"/>
      <c r="G37" s="26"/>
      <c r="H37" s="192" t="s">
        <v>636</v>
      </c>
      <c r="I37" s="184" t="s">
        <v>642</v>
      </c>
      <c r="J37" s="185">
        <v>100</v>
      </c>
      <c r="K37" s="186" cm="1">
        <f t="array" aca="1" ref="K37" ca="1">INDIRECT(ADDRESS($C$3,MATCH(VALUE(SUBSTITUTE($H37,"NDB-SCR","")),'都道府県表（NDB-SCR）'!$A$3:$JE$3,0),1,1,"都道府県表（NDB-SCR）"))</f>
        <v>99.4</v>
      </c>
      <c r="M37" s="14"/>
    </row>
    <row r="38" spans="1:13" customFormat="1" ht="49.5" customHeight="1">
      <c r="A38" s="14"/>
      <c r="B38" s="14"/>
      <c r="C38" s="13"/>
      <c r="D38" s="13"/>
      <c r="F38" s="14"/>
      <c r="G38" s="26"/>
      <c r="H38" s="192" t="s">
        <v>631</v>
      </c>
      <c r="I38" s="184" t="s">
        <v>643</v>
      </c>
      <c r="J38" s="185">
        <v>100</v>
      </c>
      <c r="K38" s="186" cm="1">
        <f t="array" aca="1" ref="K38" ca="1">INDIRECT(ADDRESS($C$3,MATCH(VALUE(SUBSTITUTE($H38,"NDB-SCR","")),'都道府県表（NDB-SCR）'!$A$3:$JE$3,0),1,1,"都道府県表（NDB-SCR）"))</f>
        <v>84.4</v>
      </c>
      <c r="M38" s="14"/>
    </row>
    <row r="39" spans="1:13" customFormat="1" ht="49.5" customHeight="1" thickBot="1">
      <c r="A39" s="14"/>
      <c r="B39" s="14"/>
      <c r="C39" s="13"/>
      <c r="D39" s="13"/>
      <c r="F39" s="14"/>
      <c r="G39" s="50"/>
      <c r="H39" s="202" t="s">
        <v>633</v>
      </c>
      <c r="I39" s="188" t="s">
        <v>644</v>
      </c>
      <c r="J39" s="189">
        <v>100</v>
      </c>
      <c r="K39" s="190" cm="1">
        <f t="array" aca="1" ref="K39" ca="1">INDIRECT(ADDRESS($C$3,MATCH(VALUE(SUBSTITUTE($H39,"NDB-SCR","")),'都道府県表（NDB-SCR）'!$A$3:$JE$3,0),1,1,"都道府県表（NDB-SCR）"))</f>
        <v>84.5</v>
      </c>
      <c r="M39" s="14"/>
    </row>
    <row r="40" spans="1:13" customFormat="1" ht="49.5" customHeight="1" thickBot="1">
      <c r="A40" s="14"/>
      <c r="B40" s="14"/>
      <c r="C40" s="13"/>
      <c r="D40" s="13"/>
      <c r="E40" s="467"/>
      <c r="F40" s="14"/>
      <c r="G40" s="14"/>
      <c r="H40" s="14"/>
      <c r="I40" s="14"/>
      <c r="J40" s="14"/>
      <c r="K40" s="14"/>
      <c r="M40" s="14"/>
    </row>
    <row r="41" spans="1:13" customFormat="1" ht="49.5" customHeight="1" thickBot="1">
      <c r="A41" s="14"/>
      <c r="B41" s="14"/>
      <c r="C41" s="13"/>
      <c r="D41" s="13"/>
      <c r="E41" s="467"/>
      <c r="F41" s="14"/>
      <c r="G41" s="468" t="s">
        <v>595</v>
      </c>
      <c r="H41" s="469"/>
      <c r="I41" s="469"/>
      <c r="J41" s="469"/>
      <c r="K41" s="470"/>
      <c r="M41" s="14"/>
    </row>
    <row r="42" spans="1:13" customFormat="1" ht="49.5" customHeight="1" thickBot="1">
      <c r="A42" s="14"/>
      <c r="B42" s="14"/>
      <c r="C42" s="13"/>
      <c r="D42" s="13"/>
      <c r="E42" s="19" t="s">
        <v>152</v>
      </c>
      <c r="F42" s="14"/>
      <c r="G42" s="60" t="s">
        <v>618</v>
      </c>
      <c r="H42" s="460" t="s">
        <v>2929</v>
      </c>
      <c r="I42" s="460"/>
      <c r="J42" s="460"/>
      <c r="K42" s="461"/>
      <c r="M42" s="14"/>
    </row>
    <row r="43" spans="1:13" customFormat="1" ht="49.5" customHeight="1" thickBot="1">
      <c r="A43" s="14"/>
      <c r="B43" s="14"/>
      <c r="C43" s="13"/>
      <c r="D43" s="13"/>
      <c r="E43" s="19" t="s">
        <v>152</v>
      </c>
      <c r="F43" s="14"/>
      <c r="G43" s="24"/>
      <c r="H43" s="104" t="s">
        <v>196</v>
      </c>
      <c r="I43" s="34" t="s">
        <v>196</v>
      </c>
      <c r="J43" s="154" t="s">
        <v>197</v>
      </c>
      <c r="K43" s="155" t="s">
        <v>197</v>
      </c>
      <c r="M43" s="14"/>
    </row>
    <row r="44" spans="1:13" customFormat="1" ht="49.5" customHeight="1">
      <c r="A44" s="14"/>
      <c r="B44" s="14"/>
      <c r="C44" s="13"/>
      <c r="D44" s="13"/>
      <c r="E44" s="32" t="s">
        <v>175</v>
      </c>
      <c r="F44" s="14"/>
      <c r="G44" s="26" t="s">
        <v>622</v>
      </c>
      <c r="H44" s="465" t="s">
        <v>2934</v>
      </c>
      <c r="I44" s="465"/>
      <c r="J44" s="465"/>
      <c r="K44" s="466"/>
      <c r="M44" s="14"/>
    </row>
    <row r="45" spans="1:13" customFormat="1" ht="49.5" customHeight="1">
      <c r="A45" s="14"/>
      <c r="B45" s="14"/>
      <c r="C45" s="13"/>
      <c r="D45" s="13"/>
      <c r="F45" s="14"/>
      <c r="G45" s="26"/>
      <c r="H45" s="192" t="s">
        <v>645</v>
      </c>
      <c r="I45" s="184" t="s">
        <v>639</v>
      </c>
      <c r="J45" s="185">
        <v>100</v>
      </c>
      <c r="K45" s="186" cm="1">
        <f t="array" aca="1" ref="K45" ca="1">INDIRECT(ADDRESS($C$3,MATCH(VALUE(SUBSTITUTE($H45,"NDB-SCR","")),'都道府県表（NDB-SCR）'!$A$3:$JE$3,0),1,1,"都道府県表（NDB-SCR）"))</f>
        <v>82.8</v>
      </c>
      <c r="M45" s="14"/>
    </row>
    <row r="46" spans="1:13" customFormat="1" ht="49.5" customHeight="1">
      <c r="A46" s="14"/>
      <c r="B46" s="14"/>
      <c r="C46" s="13"/>
      <c r="D46" s="13"/>
      <c r="E46" s="14"/>
      <c r="F46" s="14"/>
      <c r="G46" s="26"/>
      <c r="H46" s="192" t="s">
        <v>646</v>
      </c>
      <c r="I46" s="184" t="s">
        <v>640</v>
      </c>
      <c r="J46" s="185">
        <v>100</v>
      </c>
      <c r="K46" s="186" cm="1">
        <f t="array" aca="1" ref="K46" ca="1">INDIRECT(ADDRESS($C$3,MATCH(VALUE(SUBSTITUTE($H46,"NDB-SCR","")),'都道府県表（NDB-SCR）'!$A$3:$JE$3,0),1,1,"都道府県表（NDB-SCR）"))</f>
        <v>109.4</v>
      </c>
      <c r="M46" s="14"/>
    </row>
    <row r="47" spans="1:13" customFormat="1" ht="49.5" customHeight="1">
      <c r="A47" s="14"/>
      <c r="B47" s="14"/>
      <c r="C47" s="13"/>
      <c r="D47" s="13"/>
      <c r="E47" s="14"/>
      <c r="F47" s="14"/>
      <c r="G47" s="24"/>
      <c r="H47" s="192" t="s">
        <v>647</v>
      </c>
      <c r="I47" s="184" t="s">
        <v>641</v>
      </c>
      <c r="J47" s="185">
        <v>100</v>
      </c>
      <c r="K47" s="186" cm="1">
        <f t="array" aca="1" ref="K47" ca="1">INDIRECT(ADDRESS($C$3,MATCH(VALUE(SUBSTITUTE($H47,"NDB-SCR","")),'都道府県表（NDB-SCR）'!$A$3:$JE$3,0),1,1,"都道府県表（NDB-SCR）"))</f>
        <v>99.9</v>
      </c>
      <c r="M47" s="14"/>
    </row>
    <row r="48" spans="1:13" customFormat="1" ht="49.5" customHeight="1">
      <c r="A48" s="14"/>
      <c r="B48" s="14"/>
      <c r="C48" s="13"/>
      <c r="D48" s="13"/>
      <c r="E48" s="14"/>
      <c r="F48" s="14"/>
      <c r="G48" s="22" t="s">
        <v>623</v>
      </c>
      <c r="H48" s="451" t="s">
        <v>2935</v>
      </c>
      <c r="I48" s="452"/>
      <c r="J48" s="452"/>
      <c r="K48" s="453"/>
      <c r="M48" s="14"/>
    </row>
    <row r="49" spans="1:18" customFormat="1" ht="49.5" customHeight="1">
      <c r="A49" s="14"/>
      <c r="B49" s="14"/>
      <c r="C49" s="13"/>
      <c r="D49" s="13"/>
      <c r="E49" s="14"/>
      <c r="F49" s="14"/>
      <c r="G49" s="24"/>
      <c r="H49" s="104" t="s">
        <v>196</v>
      </c>
      <c r="I49" s="34" t="s">
        <v>196</v>
      </c>
      <c r="J49" s="154" t="s">
        <v>197</v>
      </c>
      <c r="K49" s="155" t="s">
        <v>197</v>
      </c>
      <c r="M49" s="14"/>
    </row>
    <row r="50" spans="1:18" customFormat="1" ht="49.5" customHeight="1">
      <c r="A50" s="14"/>
      <c r="B50" s="14"/>
      <c r="C50" s="13"/>
      <c r="D50" s="13"/>
      <c r="E50" s="14"/>
      <c r="F50" s="14"/>
      <c r="G50" s="22" t="s">
        <v>624</v>
      </c>
      <c r="H50" s="454" t="s">
        <v>625</v>
      </c>
      <c r="I50" s="455"/>
      <c r="J50" s="455"/>
      <c r="K50" s="456"/>
      <c r="M50" s="14"/>
    </row>
    <row r="51" spans="1:18" customFormat="1" ht="49.5" customHeight="1" thickBot="1">
      <c r="A51" s="14"/>
      <c r="B51" s="14"/>
      <c r="C51" s="13"/>
      <c r="D51" s="13"/>
      <c r="E51" s="14"/>
      <c r="F51" s="14"/>
      <c r="G51" s="50"/>
      <c r="H51" s="90" t="s">
        <v>196</v>
      </c>
      <c r="I51" s="91" t="s">
        <v>196</v>
      </c>
      <c r="J51" s="150" t="s">
        <v>197</v>
      </c>
      <c r="K51" s="151" t="s">
        <v>197</v>
      </c>
      <c r="M51" s="14"/>
    </row>
    <row r="52" spans="1:18" customFormat="1" ht="49.5" customHeight="1">
      <c r="A52" s="14"/>
      <c r="B52" s="14"/>
      <c r="C52" s="13"/>
      <c r="D52" s="13"/>
      <c r="E52" s="14"/>
      <c r="F52" s="14"/>
      <c r="G52" s="14"/>
      <c r="H52" s="14"/>
      <c r="I52" s="14"/>
      <c r="J52" s="14"/>
      <c r="K52" s="14"/>
      <c r="M52" s="14"/>
    </row>
    <row r="53" spans="1:18" customFormat="1" ht="49.5" customHeight="1">
      <c r="A53" s="14"/>
      <c r="B53" s="14"/>
      <c r="C53" s="13"/>
      <c r="D53" s="13"/>
      <c r="E53" s="14"/>
      <c r="F53" s="14"/>
      <c r="G53" s="14"/>
      <c r="H53" s="14"/>
      <c r="I53" s="14"/>
      <c r="J53" s="14"/>
      <c r="K53" s="14"/>
      <c r="M53" s="14"/>
      <c r="N53" s="14"/>
      <c r="O53" s="14"/>
      <c r="P53" s="14"/>
      <c r="Q53" s="14"/>
      <c r="R53" s="14"/>
    </row>
    <row r="54" spans="1:18" customFormat="1" ht="49.5" customHeight="1">
      <c r="A54" s="14"/>
      <c r="B54" s="14"/>
      <c r="C54" s="13"/>
      <c r="D54" s="13"/>
      <c r="E54" s="14"/>
      <c r="F54" s="14"/>
      <c r="G54" s="14"/>
      <c r="H54" s="14"/>
      <c r="I54" s="14"/>
      <c r="J54" s="14"/>
      <c r="K54" s="14"/>
      <c r="M54" s="14"/>
      <c r="N54" s="14"/>
      <c r="O54" s="14"/>
      <c r="P54" s="14"/>
      <c r="Q54" s="14"/>
      <c r="R54" s="14"/>
    </row>
    <row r="55" spans="1:18" customFormat="1" ht="49.5" customHeight="1">
      <c r="A55" s="14"/>
      <c r="B55" s="14"/>
      <c r="C55" s="13"/>
      <c r="D55" s="13"/>
      <c r="E55" s="14"/>
      <c r="F55" s="14"/>
      <c r="G55" s="14"/>
      <c r="H55" s="14"/>
      <c r="I55" s="14"/>
      <c r="J55" s="14"/>
      <c r="K55" s="14"/>
      <c r="M55" s="14"/>
      <c r="N55" s="14"/>
      <c r="O55" s="14"/>
      <c r="P55" s="14"/>
      <c r="Q55" s="14"/>
      <c r="R55" s="14"/>
    </row>
    <row r="56" spans="1:18" customFormat="1" ht="49.5" customHeight="1">
      <c r="A56" s="14"/>
      <c r="B56" s="14"/>
      <c r="C56" s="13"/>
      <c r="D56" s="13"/>
      <c r="E56" s="14"/>
      <c r="F56" s="14"/>
      <c r="G56" s="14"/>
      <c r="H56" s="14"/>
      <c r="I56" s="14"/>
      <c r="J56" s="14"/>
      <c r="K56" s="14"/>
      <c r="M56" s="14"/>
      <c r="N56" s="14"/>
      <c r="O56" s="14"/>
      <c r="P56" s="14"/>
      <c r="Q56" s="14"/>
      <c r="R56" s="14"/>
    </row>
    <row r="57" spans="1:18" ht="49.5" customHeight="1"/>
    <row r="58" spans="1:18" ht="49.5" customHeight="1"/>
    <row r="59" spans="1:18" ht="49.5" customHeight="1"/>
    <row r="60" spans="1:18" ht="49.5" customHeight="1"/>
    <row r="61" spans="1:18" ht="49.5" customHeight="1"/>
    <row r="62" spans="1:18" ht="49.5" customHeight="1"/>
    <row r="63" spans="1:18" ht="49.5" customHeight="1"/>
    <row r="64" spans="1:18" ht="49.5" customHeight="1"/>
    <row r="65" ht="49.5" customHeight="1"/>
    <row r="66" ht="49.5" customHeight="1"/>
  </sheetData>
  <mergeCells count="32">
    <mergeCell ref="H10:K10"/>
    <mergeCell ref="O10:R10"/>
    <mergeCell ref="A1:R1"/>
    <mergeCell ref="G6:K6"/>
    <mergeCell ref="N6:R6"/>
    <mergeCell ref="G9:K9"/>
    <mergeCell ref="N9:R9"/>
    <mergeCell ref="E40:E41"/>
    <mergeCell ref="G41:K41"/>
    <mergeCell ref="H42:K42"/>
    <mergeCell ref="O22:R22"/>
    <mergeCell ref="H12:K12"/>
    <mergeCell ref="H14:K14"/>
    <mergeCell ref="O20:R20"/>
    <mergeCell ref="H16:K16"/>
    <mergeCell ref="E18:E19"/>
    <mergeCell ref="G19:K19"/>
    <mergeCell ref="H22:K22"/>
    <mergeCell ref="H20:K20"/>
    <mergeCell ref="E24:E25"/>
    <mergeCell ref="G25:K25"/>
    <mergeCell ref="H36:K36"/>
    <mergeCell ref="H32:K32"/>
    <mergeCell ref="H30:K30"/>
    <mergeCell ref="H50:K50"/>
    <mergeCell ref="O24:R24"/>
    <mergeCell ref="O26:R26"/>
    <mergeCell ref="H26:K26"/>
    <mergeCell ref="H28:K28"/>
    <mergeCell ref="H34:K34"/>
    <mergeCell ref="H44:K44"/>
    <mergeCell ref="H48:K48"/>
  </mergeCells>
  <phoneticPr fontId="7"/>
  <dataValidations count="4">
    <dataValidation type="list" allowBlank="1" showInputMessage="1" showErrorMessage="1" sqref="B3" xr:uid="{98287E77-7EEB-452C-934A-5A6436BF1874}">
      <formula1>都道府県</formula1>
    </dataValidation>
    <dataValidation type="list" allowBlank="1" showInputMessage="1" showErrorMessage="1" sqref="I13" xr:uid="{A8A98E00-40BC-496F-A440-2B3DA8CA7AAC}">
      <formula1>手術の標準的治療</formula1>
    </dataValidation>
    <dataValidation type="list" allowBlank="1" showInputMessage="1" showErrorMessage="1" sqref="I23" xr:uid="{9F1631C8-5023-4867-BE57-DDC11D6C00C3}">
      <formula1>放射線の標準的治療</formula1>
    </dataValidation>
    <dataValidation type="list" allowBlank="1" showInputMessage="1" showErrorMessage="1" sqref="I29" xr:uid="{0B464F58-4340-43B0-A02B-9CF435121694}">
      <formula1>薬物療法の標準的治療</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272C-4720-4D53-BB0A-5388C8601786}">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4"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9" ht="30" customHeight="1">
      <c r="A1" s="473" t="s">
        <v>558</v>
      </c>
      <c r="B1" s="473"/>
      <c r="C1" s="473"/>
      <c r="D1" s="473"/>
      <c r="E1" s="473"/>
      <c r="F1" s="473"/>
      <c r="G1" s="473"/>
      <c r="H1" s="473"/>
      <c r="I1" s="473"/>
      <c r="J1" s="473"/>
      <c r="K1" s="473"/>
      <c r="L1" s="473"/>
      <c r="M1" s="473"/>
      <c r="N1" s="473"/>
      <c r="O1" s="473"/>
      <c r="P1" s="473"/>
      <c r="Q1" s="473"/>
      <c r="R1" s="473"/>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74" t="s">
        <v>147</v>
      </c>
      <c r="H6" s="475"/>
      <c r="I6" s="475"/>
      <c r="J6" s="475"/>
      <c r="K6" s="476"/>
      <c r="N6" s="477" t="s">
        <v>148</v>
      </c>
      <c r="O6" s="478"/>
      <c r="P6" s="478"/>
      <c r="Q6" s="478"/>
      <c r="R6" s="479"/>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9.5" thickBot="1"/>
    <row r="9" spans="1:19" ht="49.5" customHeight="1" thickBot="1">
      <c r="G9" s="468" t="s">
        <v>561</v>
      </c>
      <c r="H9" s="469"/>
      <c r="I9" s="469"/>
      <c r="J9" s="469"/>
      <c r="K9" s="470"/>
      <c r="N9" s="480" t="s">
        <v>560</v>
      </c>
      <c r="O9" s="481"/>
      <c r="P9" s="481"/>
      <c r="Q9" s="481"/>
      <c r="R9" s="482"/>
    </row>
    <row r="10" spans="1:19" ht="49.5" customHeight="1" thickBot="1">
      <c r="E10" s="19" t="s">
        <v>152</v>
      </c>
      <c r="G10" s="60" t="s">
        <v>568</v>
      </c>
      <c r="H10" s="460" t="s">
        <v>567</v>
      </c>
      <c r="I10" s="460"/>
      <c r="J10" s="460"/>
      <c r="K10" s="461"/>
      <c r="N10" s="22" t="s">
        <v>563</v>
      </c>
      <c r="O10" s="454" t="s">
        <v>565</v>
      </c>
      <c r="P10" s="455"/>
      <c r="Q10" s="455"/>
      <c r="R10" s="456"/>
    </row>
    <row r="11" spans="1:19" ht="49.5" customHeight="1" thickBot="1">
      <c r="E11" s="19" t="s">
        <v>152</v>
      </c>
      <c r="G11" s="24"/>
      <c r="H11" s="96" t="s">
        <v>196</v>
      </c>
      <c r="I11" s="97" t="s">
        <v>196</v>
      </c>
      <c r="J11" s="156" t="s">
        <v>197</v>
      </c>
      <c r="K11" s="157" t="s">
        <v>197</v>
      </c>
      <c r="N11" s="50"/>
      <c r="O11" s="20" t="s">
        <v>1126</v>
      </c>
      <c r="P11" s="23" t="s">
        <v>578</v>
      </c>
      <c r="Q11" s="61" cm="1">
        <f t="array" aca="1" ref="Q11" ca="1">INDIRECT(ADDRESS(7,MATCH($O11,国表!$A$3:$LQ$3,0),1,1,"国表"))</f>
        <v>0.77400000000000002</v>
      </c>
      <c r="R11" s="62" cm="1">
        <f t="array" aca="1" ref="R11" ca="1">INDIRECT(ADDRESS($C$3,MATCH($O11,都道府県表!$A$3:$LQ$3,0),1,1,"都道府県表"))</f>
        <v>0.78800000000000003</v>
      </c>
      <c r="S11" s="55"/>
    </row>
    <row r="12" spans="1:19" ht="49.5" customHeight="1" thickBot="1">
      <c r="E12" s="32" t="s">
        <v>175</v>
      </c>
      <c r="G12" s="22" t="s">
        <v>571</v>
      </c>
      <c r="H12" s="454" t="s">
        <v>569</v>
      </c>
      <c r="I12" s="455"/>
      <c r="J12" s="455"/>
      <c r="K12" s="456"/>
      <c r="N12"/>
      <c r="O12"/>
      <c r="P12"/>
      <c r="Q12"/>
      <c r="R12"/>
    </row>
    <row r="13" spans="1:19" ht="49.5" customHeight="1" thickBot="1">
      <c r="E13"/>
      <c r="G13" s="50"/>
      <c r="H13" s="90" t="s">
        <v>196</v>
      </c>
      <c r="I13" s="91" t="s">
        <v>196</v>
      </c>
      <c r="J13" s="92" t="s">
        <v>197</v>
      </c>
      <c r="K13" s="93" t="s">
        <v>197</v>
      </c>
      <c r="N13" s="483" t="s">
        <v>559</v>
      </c>
      <c r="O13" s="484"/>
      <c r="P13" s="484"/>
      <c r="Q13" s="484"/>
      <c r="R13" s="485"/>
    </row>
    <row r="14" spans="1:19" ht="49.5" customHeight="1" thickBot="1">
      <c r="E14" s="467"/>
      <c r="N14" s="22" t="s">
        <v>564</v>
      </c>
      <c r="O14" s="454" t="s">
        <v>566</v>
      </c>
      <c r="P14" s="455"/>
      <c r="Q14" s="455"/>
      <c r="R14" s="456"/>
    </row>
    <row r="15" spans="1:19" ht="49.5" customHeight="1" thickBot="1">
      <c r="E15" s="467"/>
      <c r="G15" s="468" t="s">
        <v>562</v>
      </c>
      <c r="H15" s="469"/>
      <c r="I15" s="469"/>
      <c r="J15" s="469"/>
      <c r="K15" s="470"/>
      <c r="N15" s="50"/>
      <c r="O15" s="20" t="s">
        <v>1124</v>
      </c>
      <c r="P15" s="23" t="s">
        <v>579</v>
      </c>
      <c r="Q15" s="61" cm="1">
        <f t="array" aca="1" ref="Q15" ca="1">INDIRECT(ADDRESS(7,MATCH($O15,国表!$A$3:$LQ$3,0),1,1,"国表"))</f>
        <v>0.63</v>
      </c>
      <c r="R15" s="62" cm="1">
        <f t="array" aca="1" ref="R15" ca="1">INDIRECT(ADDRESS($C$3,MATCH($O15,都道府県表!$A$3:$LQ$3,0),1,1,"都道府県表"))</f>
        <v>0.59199999999999997</v>
      </c>
      <c r="S15" s="55"/>
    </row>
    <row r="16" spans="1:19" ht="49.5" customHeight="1" thickBot="1">
      <c r="E16" s="19" t="s">
        <v>152</v>
      </c>
      <c r="G16" s="60" t="s">
        <v>570</v>
      </c>
      <c r="H16" s="460" t="s">
        <v>574</v>
      </c>
      <c r="I16" s="460"/>
      <c r="J16" s="460"/>
      <c r="K16" s="461"/>
      <c r="N16"/>
      <c r="O16"/>
      <c r="P16"/>
      <c r="Q16"/>
      <c r="R16"/>
    </row>
    <row r="17" spans="5:18" ht="49.5" customHeight="1" thickBot="1">
      <c r="E17" s="19" t="s">
        <v>152</v>
      </c>
      <c r="G17" s="24"/>
      <c r="H17" s="192" t="s">
        <v>581</v>
      </c>
      <c r="I17" s="184" t="s">
        <v>582</v>
      </c>
      <c r="J17" s="185">
        <v>100</v>
      </c>
      <c r="K17" s="186" cm="1">
        <f t="array" aca="1" ref="K17" ca="1">INDIRECT(ADDRESS($C$3,MATCH(VALUE(SUBSTITUTE($H17,"NDB-SCR","")),'都道府県表（NDB-SCR）'!$A$3:$JE$3,0),1,1,"都道府県表（NDB-SCR）"))</f>
        <v>159.19999999999999</v>
      </c>
      <c r="L17" s="55"/>
      <c r="N17"/>
      <c r="O17"/>
      <c r="P17"/>
      <c r="Q17"/>
      <c r="R17"/>
    </row>
    <row r="18" spans="5:18" ht="49.5" customHeight="1">
      <c r="E18" s="32" t="s">
        <v>175</v>
      </c>
      <c r="G18" s="22" t="s">
        <v>572</v>
      </c>
      <c r="H18" s="454" t="s">
        <v>575</v>
      </c>
      <c r="I18" s="455"/>
      <c r="J18" s="455"/>
      <c r="K18" s="456"/>
      <c r="N18"/>
      <c r="O18"/>
      <c r="P18"/>
      <c r="Q18"/>
      <c r="R18"/>
    </row>
    <row r="19" spans="5:18" ht="49.5" customHeight="1">
      <c r="E19"/>
      <c r="G19" s="24"/>
      <c r="H19" s="100" t="s">
        <v>196</v>
      </c>
      <c r="I19" s="101" t="s">
        <v>196</v>
      </c>
      <c r="J19" s="158" t="s">
        <v>197</v>
      </c>
      <c r="K19" s="159" t="s">
        <v>197</v>
      </c>
      <c r="N19"/>
      <c r="O19"/>
      <c r="P19"/>
      <c r="Q19"/>
      <c r="R19"/>
    </row>
    <row r="20" spans="5:18" ht="49.5" customHeight="1">
      <c r="G20" s="26" t="s">
        <v>573</v>
      </c>
      <c r="H20" s="457" t="s">
        <v>576</v>
      </c>
      <c r="I20" s="458"/>
      <c r="J20" s="458"/>
      <c r="K20" s="459"/>
      <c r="N20"/>
      <c r="O20"/>
      <c r="P20"/>
      <c r="Q20"/>
      <c r="R20"/>
    </row>
    <row r="21" spans="5:18" ht="49.5" customHeight="1">
      <c r="G21" s="24"/>
      <c r="H21" s="63" t="s">
        <v>1125</v>
      </c>
      <c r="I21" s="56" t="s">
        <v>580</v>
      </c>
      <c r="J21" s="57" cm="1">
        <f t="array" aca="1" ref="J21" ca="1">INDIRECT(ADDRESS(7,MATCH($H21,国表!$A$3:$LQ$3,0),1,1,"国表"))</f>
        <v>0.68799999999999994</v>
      </c>
      <c r="K21" s="58" cm="1">
        <f t="array" aca="1" ref="K21" ca="1">INDIRECT(ADDRESS($C$3,MATCH($H21,都道府県表!$A$3:$LQ$3,0),1,1,"都道府県表"))</f>
        <v>0.73299999999999998</v>
      </c>
      <c r="L21" s="55"/>
      <c r="N21"/>
      <c r="O21"/>
      <c r="P21"/>
      <c r="Q21"/>
      <c r="R21"/>
    </row>
    <row r="22" spans="5:18" ht="49.5" customHeight="1">
      <c r="G22" s="26" t="s">
        <v>573</v>
      </c>
      <c r="H22" s="457" t="s">
        <v>577</v>
      </c>
      <c r="I22" s="458"/>
      <c r="J22" s="458"/>
      <c r="K22" s="459"/>
    </row>
    <row r="23" spans="5:18" ht="49.5" customHeight="1" thickBot="1">
      <c r="G23" s="50"/>
      <c r="H23" s="20" t="s">
        <v>1123</v>
      </c>
      <c r="I23" s="23" t="s">
        <v>589</v>
      </c>
      <c r="J23" s="61" cm="1">
        <f t="array" aca="1" ref="J23" ca="1">INDIRECT(ADDRESS(7,MATCH($H23,国表!$A$3:$LQ$3,0),1,1,"国表"))</f>
        <v>0.48799999999999999</v>
      </c>
      <c r="K23" s="62" cm="1">
        <f t="array" aca="1" ref="K23" ca="1">INDIRECT(ADDRESS($C$3,MATCH($H23,都道府県表!$A$3:$LQ$3,0),1,1,"都道府県表"))</f>
        <v>0.47099999999999997</v>
      </c>
      <c r="L23" s="55"/>
    </row>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H18:K18"/>
    <mergeCell ref="O14:R14"/>
    <mergeCell ref="H20:K20"/>
    <mergeCell ref="H22:K22"/>
    <mergeCell ref="H12:K12"/>
    <mergeCell ref="O10:R10"/>
    <mergeCell ref="E14:E15"/>
    <mergeCell ref="G15:K15"/>
    <mergeCell ref="N13:R13"/>
    <mergeCell ref="H16:K16"/>
    <mergeCell ref="H10:K10"/>
    <mergeCell ref="A1:R1"/>
    <mergeCell ref="G6:K6"/>
    <mergeCell ref="N6:R6"/>
    <mergeCell ref="G9:K9"/>
    <mergeCell ref="N9:R9"/>
  </mergeCells>
  <phoneticPr fontId="7"/>
  <dataValidations count="1">
    <dataValidation type="list" allowBlank="1" showInputMessage="1" showErrorMessage="1" sqref="B3" xr:uid="{5DBF18FA-1CDD-4FA9-A2D8-7D2AFD8DE2BE}">
      <formula1>都道府県</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4A1C-9F65-4225-BBE4-0205A91336A5}">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7.625"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8" ht="30" customHeight="1">
      <c r="A1" s="473" t="s">
        <v>545</v>
      </c>
      <c r="B1" s="473"/>
      <c r="C1" s="473"/>
      <c r="D1" s="473"/>
      <c r="E1" s="473"/>
      <c r="F1" s="473"/>
      <c r="G1" s="473"/>
      <c r="H1" s="473"/>
      <c r="I1" s="473"/>
      <c r="J1" s="473"/>
      <c r="K1" s="473"/>
      <c r="L1" s="473"/>
      <c r="M1" s="473"/>
      <c r="N1" s="473"/>
      <c r="O1" s="473"/>
      <c r="P1" s="473"/>
      <c r="Q1" s="473"/>
      <c r="R1" s="473"/>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74" t="s">
        <v>147</v>
      </c>
      <c r="H6" s="475"/>
      <c r="I6" s="475"/>
      <c r="J6" s="475"/>
      <c r="K6" s="476"/>
      <c r="N6" s="486" t="s">
        <v>148</v>
      </c>
      <c r="O6" s="478"/>
      <c r="P6" s="478"/>
      <c r="Q6" s="478"/>
      <c r="R6" s="479"/>
    </row>
    <row r="7" spans="1:18" ht="49.5" customHeight="1" thickBot="1">
      <c r="E7" s="17" t="s">
        <v>149</v>
      </c>
      <c r="G7" s="30" t="s">
        <v>163</v>
      </c>
      <c r="H7" s="29" t="s">
        <v>81</v>
      </c>
      <c r="I7" s="18" t="s">
        <v>150</v>
      </c>
      <c r="J7" s="18" t="s">
        <v>151</v>
      </c>
      <c r="K7" s="25" t="str">
        <f>$B$3</f>
        <v>北海道</v>
      </c>
      <c r="N7" s="30" t="s">
        <v>163</v>
      </c>
      <c r="O7" s="29" t="s">
        <v>81</v>
      </c>
      <c r="P7" s="18" t="s">
        <v>150</v>
      </c>
      <c r="Q7" s="18" t="s">
        <v>151</v>
      </c>
      <c r="R7" s="25" t="str">
        <f>$B$3</f>
        <v>北海道</v>
      </c>
    </row>
    <row r="8" spans="1:18" ht="19.5" thickBot="1"/>
    <row r="9" spans="1:18" ht="49.5" customHeight="1" thickBot="1">
      <c r="G9" s="468" t="s">
        <v>547</v>
      </c>
      <c r="H9" s="469"/>
      <c r="I9" s="469"/>
      <c r="J9" s="469"/>
      <c r="K9" s="470"/>
      <c r="N9" s="480" t="s">
        <v>2936</v>
      </c>
      <c r="O9" s="481"/>
      <c r="P9" s="481"/>
      <c r="Q9" s="481"/>
      <c r="R9" s="482"/>
    </row>
    <row r="10" spans="1:18" ht="49.5" customHeight="1" thickBot="1">
      <c r="E10" s="19" t="s">
        <v>152</v>
      </c>
      <c r="G10" s="60" t="s">
        <v>551</v>
      </c>
      <c r="H10" s="460" t="s">
        <v>554</v>
      </c>
      <c r="I10" s="460"/>
      <c r="J10" s="460"/>
      <c r="K10" s="461"/>
      <c r="N10" s="22" t="s">
        <v>549</v>
      </c>
      <c r="O10" s="454" t="s">
        <v>196</v>
      </c>
      <c r="P10" s="455"/>
      <c r="Q10" s="455"/>
      <c r="R10" s="456"/>
    </row>
    <row r="11" spans="1:18" ht="49.5" customHeight="1" thickBot="1">
      <c r="E11" s="19" t="s">
        <v>152</v>
      </c>
      <c r="G11" s="24"/>
      <c r="H11" s="96" t="s">
        <v>196</v>
      </c>
      <c r="I11" s="97" t="s">
        <v>196</v>
      </c>
      <c r="J11" s="98" t="s">
        <v>197</v>
      </c>
      <c r="K11" s="99" t="s">
        <v>197</v>
      </c>
      <c r="N11" s="50"/>
      <c r="O11" s="90" t="s">
        <v>196</v>
      </c>
      <c r="P11" s="91" t="s">
        <v>196</v>
      </c>
      <c r="Q11" s="94" t="s">
        <v>197</v>
      </c>
      <c r="R11" s="95" t="s">
        <v>197</v>
      </c>
    </row>
    <row r="12" spans="1:18" ht="49.5" customHeight="1" thickBot="1">
      <c r="E12" s="32" t="s">
        <v>175</v>
      </c>
      <c r="G12" s="22" t="s">
        <v>552</v>
      </c>
      <c r="H12" s="454" t="s">
        <v>555</v>
      </c>
      <c r="I12" s="455"/>
      <c r="J12" s="455"/>
      <c r="K12" s="456"/>
      <c r="N12"/>
      <c r="O12"/>
      <c r="P12"/>
      <c r="Q12"/>
      <c r="R12"/>
    </row>
    <row r="13" spans="1:18" ht="49.5" customHeight="1" thickBot="1">
      <c r="E13"/>
      <c r="G13" s="50"/>
      <c r="H13" s="90" t="s">
        <v>196</v>
      </c>
      <c r="I13" s="91" t="s">
        <v>196</v>
      </c>
      <c r="J13" s="94" t="s">
        <v>197</v>
      </c>
      <c r="K13" s="95" t="s">
        <v>197</v>
      </c>
      <c r="N13" s="468" t="s">
        <v>546</v>
      </c>
      <c r="O13" s="469"/>
      <c r="P13" s="469"/>
      <c r="Q13" s="469"/>
      <c r="R13" s="470"/>
    </row>
    <row r="14" spans="1:18" ht="49.5" customHeight="1" thickBot="1">
      <c r="E14" s="467"/>
      <c r="N14" s="22" t="s">
        <v>550</v>
      </c>
      <c r="O14" s="454" t="s">
        <v>196</v>
      </c>
      <c r="P14" s="455"/>
      <c r="Q14" s="455"/>
      <c r="R14" s="456"/>
    </row>
    <row r="15" spans="1:18" ht="49.5" customHeight="1" thickBot="1">
      <c r="E15" s="467"/>
      <c r="G15" s="487" t="s">
        <v>548</v>
      </c>
      <c r="H15" s="488"/>
      <c r="I15" s="488"/>
      <c r="J15" s="488"/>
      <c r="K15" s="489"/>
      <c r="N15" s="50"/>
      <c r="O15" s="90" t="s">
        <v>196</v>
      </c>
      <c r="P15" s="91" t="s">
        <v>196</v>
      </c>
      <c r="Q15" s="94" t="s">
        <v>197</v>
      </c>
      <c r="R15" s="95" t="s">
        <v>197</v>
      </c>
    </row>
    <row r="16" spans="1:18" ht="49.5" customHeight="1" thickBot="1">
      <c r="E16" s="19" t="s">
        <v>152</v>
      </c>
      <c r="G16" s="22" t="s">
        <v>553</v>
      </c>
      <c r="H16" s="454" t="s">
        <v>556</v>
      </c>
      <c r="I16" s="455"/>
      <c r="J16" s="455"/>
      <c r="K16" s="456"/>
      <c r="N16"/>
      <c r="O16"/>
      <c r="P16"/>
      <c r="Q16"/>
      <c r="R16"/>
    </row>
    <row r="17" spans="5:18" ht="49.5" customHeight="1" thickBot="1">
      <c r="E17" s="32" t="s">
        <v>175</v>
      </c>
      <c r="G17" s="50"/>
      <c r="H17" s="20" t="s">
        <v>1114</v>
      </c>
      <c r="I17" s="23" t="s">
        <v>557</v>
      </c>
      <c r="J17" s="61" cm="1">
        <f t="array" aca="1" ref="J17" ca="1">INDIRECT(ADDRESS(7,MATCH($H17,国表!$A$3:$LQ$3,0),1,1,"国表"))</f>
        <v>0.183</v>
      </c>
      <c r="K17" s="62" cm="1">
        <f t="array" aca="1" ref="K17" ca="1">INDIRECT(ADDRESS($C$3,MATCH($H17,都道府県表!$A$3:$LQ$3,0),1,1,"都道府県表"))</f>
        <v>0.16300000000000001</v>
      </c>
      <c r="L17" s="55"/>
      <c r="N17"/>
      <c r="O17"/>
      <c r="P17"/>
      <c r="Q17"/>
      <c r="R17"/>
    </row>
    <row r="18" spans="5:18" ht="49.5" customHeight="1">
      <c r="E18"/>
      <c r="N18"/>
      <c r="O18"/>
      <c r="P18"/>
      <c r="Q18"/>
      <c r="R18"/>
    </row>
    <row r="19" spans="5:18" ht="49.5" customHeight="1">
      <c r="N19"/>
      <c r="O19"/>
      <c r="P19"/>
      <c r="Q19"/>
      <c r="R19"/>
    </row>
    <row r="20" spans="5:18" ht="49.5" customHeight="1">
      <c r="N20"/>
      <c r="O20"/>
      <c r="P20"/>
      <c r="Q20"/>
      <c r="R20"/>
    </row>
    <row r="21" spans="5:18" ht="49.5" customHeight="1">
      <c r="N21"/>
      <c r="O21"/>
      <c r="P21"/>
      <c r="Q21"/>
      <c r="R21"/>
    </row>
    <row r="22" spans="5:18" ht="49.5" customHeight="1"/>
    <row r="23" spans="5:18" ht="49.5" customHeight="1"/>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3">
    <mergeCell ref="H16:K16"/>
    <mergeCell ref="O14:R14"/>
    <mergeCell ref="H12:K12"/>
    <mergeCell ref="O10:R10"/>
    <mergeCell ref="E14:E15"/>
    <mergeCell ref="G15:K15"/>
    <mergeCell ref="N13:R13"/>
    <mergeCell ref="H10:K10"/>
    <mergeCell ref="A1:R1"/>
    <mergeCell ref="G6:K6"/>
    <mergeCell ref="N6:R6"/>
    <mergeCell ref="G9:K9"/>
    <mergeCell ref="N9:R9"/>
  </mergeCells>
  <phoneticPr fontId="7"/>
  <dataValidations count="1">
    <dataValidation type="list" allowBlank="1" showInputMessage="1" showErrorMessage="1" sqref="B3" xr:uid="{2FB7F515-163D-41F5-B0D3-38C7F807EF84}">
      <formula1>都道府県</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C09E-E93A-4411-91A8-53515AC55527}">
  <sheetPr>
    <tabColor rgb="FF92D050"/>
    <pageSetUpPr fitToPage="1"/>
  </sheetPr>
  <dimension ref="A1:S5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4" customWidth="1"/>
    <col min="2" max="2" width="18" style="14" customWidth="1"/>
    <col min="3" max="3" width="7.625" style="13" hidden="1" customWidth="1"/>
    <col min="4" max="4" width="9" style="13"/>
    <col min="5" max="5" width="13.25" style="14" customWidth="1"/>
    <col min="6" max="8" width="9" style="14"/>
    <col min="9" max="9" width="27.375" style="14" customWidth="1"/>
    <col min="10" max="11" width="9" style="14"/>
    <col min="12" max="12" width="8.625"/>
    <col min="13" max="15" width="9" style="14"/>
    <col min="16" max="16" width="27.375" style="14" customWidth="1"/>
    <col min="17" max="18" width="9" style="14"/>
    <col min="19" max="19" width="8.625" customWidth="1"/>
    <col min="20" max="16384" width="9" style="14"/>
  </cols>
  <sheetData>
    <row r="1" spans="1:19" ht="30" customHeight="1">
      <c r="A1" s="473" t="s">
        <v>377</v>
      </c>
      <c r="B1" s="473"/>
      <c r="C1" s="473"/>
      <c r="D1" s="473"/>
      <c r="E1" s="473"/>
      <c r="F1" s="473"/>
      <c r="G1" s="473"/>
      <c r="H1" s="473"/>
      <c r="I1" s="473"/>
      <c r="J1" s="473"/>
      <c r="K1" s="473"/>
      <c r="L1" s="473"/>
      <c r="M1" s="473"/>
      <c r="N1" s="473"/>
      <c r="O1" s="473"/>
      <c r="P1" s="473"/>
      <c r="Q1" s="473"/>
      <c r="R1" s="473"/>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74" t="s">
        <v>147</v>
      </c>
      <c r="H6" s="475"/>
      <c r="I6" s="475"/>
      <c r="J6" s="475"/>
      <c r="K6" s="476"/>
      <c r="N6" s="477" t="s">
        <v>148</v>
      </c>
      <c r="O6" s="478"/>
      <c r="P6" s="478"/>
      <c r="Q6" s="478"/>
      <c r="R6" s="479"/>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9.5" thickBot="1"/>
    <row r="9" spans="1:19" ht="49.5" customHeight="1" thickBot="1">
      <c r="G9" s="483" t="s">
        <v>379</v>
      </c>
      <c r="H9" s="484"/>
      <c r="I9" s="484"/>
      <c r="J9" s="484"/>
      <c r="K9" s="485"/>
      <c r="N9" s="493" t="s">
        <v>378</v>
      </c>
      <c r="O9" s="494"/>
      <c r="P9" s="494"/>
      <c r="Q9" s="494"/>
      <c r="R9" s="495"/>
    </row>
    <row r="10" spans="1:19" customFormat="1" ht="49.5" customHeight="1" thickBot="1">
      <c r="A10" s="14"/>
      <c r="B10" s="14"/>
      <c r="C10" s="13"/>
      <c r="D10" s="13"/>
      <c r="E10" s="19" t="s">
        <v>152</v>
      </c>
      <c r="F10" s="14"/>
      <c r="G10" s="60" t="s">
        <v>403</v>
      </c>
      <c r="H10" s="490" t="s">
        <v>391</v>
      </c>
      <c r="I10" s="491"/>
      <c r="J10" s="491"/>
      <c r="K10" s="492"/>
      <c r="M10" s="14"/>
      <c r="N10" s="60" t="s">
        <v>386</v>
      </c>
      <c r="O10" s="499" t="s">
        <v>381</v>
      </c>
      <c r="P10" s="500"/>
      <c r="Q10" s="500"/>
      <c r="R10" s="501"/>
      <c r="S10" s="54"/>
    </row>
    <row r="11" spans="1:19" customFormat="1" ht="49.5" customHeight="1" thickBot="1">
      <c r="A11" s="14"/>
      <c r="B11" s="14"/>
      <c r="C11" s="13"/>
      <c r="D11" s="13"/>
      <c r="E11" s="19" t="s">
        <v>152</v>
      </c>
      <c r="F11" s="14"/>
      <c r="G11" s="24"/>
      <c r="H11" s="67" t="s">
        <v>196</v>
      </c>
      <c r="I11" s="34" t="s">
        <v>196</v>
      </c>
      <c r="J11" s="154" t="s">
        <v>197</v>
      </c>
      <c r="K11" s="155" t="s">
        <v>197</v>
      </c>
      <c r="M11" s="14"/>
      <c r="N11" s="24"/>
      <c r="O11" s="31" t="s">
        <v>1119</v>
      </c>
      <c r="P11" s="51" t="s">
        <v>2938</v>
      </c>
      <c r="Q11" s="52" cm="1">
        <f t="array" aca="1" ref="Q11" ca="1">INDIRECT(ADDRESS(7,MATCH($O11,国表!$A$3:$LQ$3,0),1,1,"国表"))</f>
        <v>0.56100000000000005</v>
      </c>
      <c r="R11" s="53" cm="1">
        <f t="array" aca="1" ref="R11" ca="1">INDIRECT(ADDRESS($C$3,MATCH($O11,都道府県表!$A$3:$LQ$3,0),1,1,"都道府県表"))</f>
        <v>0.69599999999999995</v>
      </c>
      <c r="S11" s="181"/>
    </row>
    <row r="12" spans="1:19" customFormat="1" ht="49.5" customHeight="1">
      <c r="A12" s="14"/>
      <c r="B12" s="14"/>
      <c r="C12" s="13"/>
      <c r="D12" s="13"/>
      <c r="E12" s="32" t="s">
        <v>175</v>
      </c>
      <c r="F12" s="14"/>
      <c r="G12" s="22" t="s">
        <v>404</v>
      </c>
      <c r="H12" s="454" t="s">
        <v>475</v>
      </c>
      <c r="I12" s="455"/>
      <c r="J12" s="455"/>
      <c r="K12" s="456"/>
      <c r="M12" s="14"/>
      <c r="N12" s="26" t="s">
        <v>387</v>
      </c>
      <c r="O12" s="458" t="s">
        <v>382</v>
      </c>
      <c r="P12" s="458"/>
      <c r="Q12" s="458"/>
      <c r="R12" s="459"/>
      <c r="S12" s="55"/>
    </row>
    <row r="13" spans="1:19" customFormat="1" ht="49.5" customHeight="1">
      <c r="A13" s="14"/>
      <c r="B13" s="14"/>
      <c r="C13" s="13"/>
      <c r="D13" s="13"/>
      <c r="E13" s="32"/>
      <c r="F13" s="14"/>
      <c r="G13" s="26"/>
      <c r="H13" s="192" t="s">
        <v>476</v>
      </c>
      <c r="I13" s="184" t="s">
        <v>392</v>
      </c>
      <c r="J13" s="185">
        <v>100</v>
      </c>
      <c r="K13" s="186" cm="1">
        <f t="array" aca="1" ref="K13" ca="1">INDIRECT(ADDRESS($C$3,MATCH(VALUE(SUBSTITUTE($H13,"NDB-SCR","")),'都道府県表（NDB-SCR）'!$A$3:$JE$3,0),1,1,"都道府県表（NDB-SCR）"))</f>
        <v>180.5</v>
      </c>
      <c r="M13" s="14"/>
      <c r="N13" s="24"/>
      <c r="O13" s="63" t="s">
        <v>1115</v>
      </c>
      <c r="P13" s="89" t="s">
        <v>2939</v>
      </c>
      <c r="Q13" s="57" cm="1">
        <f t="array" aca="1" ref="Q13" ca="1">INDIRECT(ADDRESS(7,MATCH($O13,国表!$A$3:$LQ$3,0),1,1,"国表"))</f>
        <v>0.71899999999999997</v>
      </c>
      <c r="R13" s="58" cm="1">
        <f t="array" aca="1" ref="R13" ca="1">INDIRECT(ADDRESS($C$3,MATCH($O13,都道府県表!$A$3:$LQ$3,0),1,1,"都道府県表"))</f>
        <v>0.745</v>
      </c>
      <c r="S13" s="181"/>
    </row>
    <row r="14" spans="1:19" customFormat="1" ht="49.5" customHeight="1">
      <c r="A14" s="14"/>
      <c r="B14" s="14"/>
      <c r="C14" s="13"/>
      <c r="D14" s="13"/>
      <c r="E14" s="14"/>
      <c r="F14" s="14"/>
      <c r="G14" s="26"/>
      <c r="H14" s="192" t="s">
        <v>477</v>
      </c>
      <c r="I14" s="184" t="s">
        <v>393</v>
      </c>
      <c r="J14" s="185">
        <v>100</v>
      </c>
      <c r="K14" s="186" cm="1">
        <f t="array" aca="1" ref="K14" ca="1">INDIRECT(ADDRESS($C$3,MATCH(VALUE(SUBSTITUTE($H14,"NDB-SCR","")),'都道府県表（NDB-SCR）'!$A$3:$JE$3,0),1,1,"都道府県表（NDB-SCR）"))</f>
        <v>107.9</v>
      </c>
      <c r="M14" s="14"/>
      <c r="N14" s="22" t="s">
        <v>388</v>
      </c>
      <c r="O14" s="454" t="s">
        <v>383</v>
      </c>
      <c r="P14" s="455"/>
      <c r="Q14" s="455"/>
      <c r="R14" s="456"/>
      <c r="S14" s="55"/>
    </row>
    <row r="15" spans="1:19" customFormat="1" ht="49.5" customHeight="1">
      <c r="A15" s="14"/>
      <c r="B15" s="14"/>
      <c r="C15" s="13"/>
      <c r="D15" s="13"/>
      <c r="E15" s="32"/>
      <c r="F15" s="14"/>
      <c r="G15" s="24"/>
      <c r="H15" s="192" t="s">
        <v>478</v>
      </c>
      <c r="I15" s="184" t="s">
        <v>394</v>
      </c>
      <c r="J15" s="185">
        <v>100</v>
      </c>
      <c r="K15" s="186" cm="1">
        <f t="array" aca="1" ref="K15" ca="1">INDIRECT(ADDRESS($C$3,MATCH(VALUE(SUBSTITUTE($H15,"NDB-SCR","")),'都道府県表（NDB-SCR）'!$A$3:$JE$3,0),1,1,"都道府県表（NDB-SCR）"))</f>
        <v>134.80000000000001</v>
      </c>
      <c r="M15" s="14"/>
      <c r="N15" s="24"/>
      <c r="O15" s="63" t="s">
        <v>1116</v>
      </c>
      <c r="P15" s="89" t="s">
        <v>2940</v>
      </c>
      <c r="Q15" s="57" cm="1">
        <f t="array" aca="1" ref="Q15" ca="1">INDIRECT(ADDRESS(7,MATCH($O15,国表!$A$3:$LQ$3,0),1,1,"国表"))</f>
        <v>0.621</v>
      </c>
      <c r="R15" s="58" cm="1">
        <f t="array" aca="1" ref="R15" ca="1">INDIRECT(ADDRESS($C$3,MATCH($O15,都道府県表!$A$3:$LQ$3,0),1,1,"都道府県表"))</f>
        <v>0.66800000000000004</v>
      </c>
      <c r="S15" s="181"/>
    </row>
    <row r="16" spans="1:19" customFormat="1" ht="49.5" customHeight="1">
      <c r="A16" s="14"/>
      <c r="B16" s="14"/>
      <c r="C16" s="13"/>
      <c r="D16" s="13"/>
      <c r="E16" s="32"/>
      <c r="F16" s="14"/>
      <c r="G16" s="22" t="s">
        <v>405</v>
      </c>
      <c r="H16" s="454" t="s">
        <v>414</v>
      </c>
      <c r="I16" s="455"/>
      <c r="J16" s="455"/>
      <c r="K16" s="456"/>
      <c r="M16" s="14"/>
      <c r="N16" s="22" t="s">
        <v>389</v>
      </c>
      <c r="O16" s="454" t="s">
        <v>384</v>
      </c>
      <c r="P16" s="455"/>
      <c r="Q16" s="455"/>
      <c r="R16" s="456"/>
      <c r="S16" s="55"/>
    </row>
    <row r="17" spans="1:19" customFormat="1" ht="49.5" customHeight="1">
      <c r="A17" s="14"/>
      <c r="B17" s="14"/>
      <c r="C17" s="13"/>
      <c r="D17" s="13"/>
      <c r="E17" s="32"/>
      <c r="F17" s="14"/>
      <c r="G17" s="26"/>
      <c r="H17" s="192" t="s">
        <v>479</v>
      </c>
      <c r="I17" s="184" t="s">
        <v>481</v>
      </c>
      <c r="J17" s="185">
        <v>100</v>
      </c>
      <c r="K17" s="186" cm="1">
        <f t="array" aca="1" ref="K17" ca="1">INDIRECT(ADDRESS($C$3,MATCH(VALUE(SUBSTITUTE($H17,"NDB-SCR","")),'都道府県表（NDB-SCR）'!$A$3:$JE$3,0),1,1,"都道府県表（NDB-SCR）"))</f>
        <v>153.19999999999999</v>
      </c>
      <c r="M17" s="14"/>
      <c r="N17" s="24"/>
      <c r="O17" s="31" t="s">
        <v>1117</v>
      </c>
      <c r="P17" s="21" t="s">
        <v>2941</v>
      </c>
      <c r="Q17" s="52" cm="1">
        <f t="array" aca="1" ref="Q17" ca="1">INDIRECT(ADDRESS(7,MATCH($O17,国表!$A$3:$LQ$3,0),1,1,"国表"))</f>
        <v>0.69499999999999995</v>
      </c>
      <c r="R17" s="53" cm="1">
        <f t="array" aca="1" ref="R17" ca="1">INDIRECT(ADDRESS($C$3,MATCH($O17,都道府県表!$A$3:$LQ$3,0),1,1,"都道府県表"))</f>
        <v>0.73199999999999998</v>
      </c>
      <c r="S17" s="55"/>
    </row>
    <row r="18" spans="1:19" customFormat="1" ht="49.5" customHeight="1">
      <c r="A18" s="14"/>
      <c r="B18" s="14"/>
      <c r="C18" s="13"/>
      <c r="D18" s="13"/>
      <c r="E18" s="32"/>
      <c r="F18" s="14"/>
      <c r="G18" s="26"/>
      <c r="H18" s="192" t="s">
        <v>480</v>
      </c>
      <c r="I18" s="184" t="s">
        <v>482</v>
      </c>
      <c r="J18" s="185">
        <v>100</v>
      </c>
      <c r="K18" s="186" cm="1">
        <f t="array" aca="1" ref="K18" ca="1">INDIRECT(ADDRESS($C$3,MATCH(VALUE(SUBSTITUTE($H18,"NDB-SCR","")),'都道府県表（NDB-SCR）'!$A$3:$JE$3,0),1,1,"都道府県表（NDB-SCR）"))</f>
        <v>70.2</v>
      </c>
      <c r="M18" s="14"/>
      <c r="N18" s="22" t="s">
        <v>390</v>
      </c>
      <c r="O18" s="454" t="s">
        <v>385</v>
      </c>
      <c r="P18" s="455"/>
      <c r="Q18" s="455"/>
      <c r="R18" s="456"/>
    </row>
    <row r="19" spans="1:19" customFormat="1" ht="49.5" customHeight="1" thickBot="1">
      <c r="A19" s="14"/>
      <c r="B19" s="14"/>
      <c r="C19" s="13"/>
      <c r="D19" s="13"/>
      <c r="E19" s="32"/>
      <c r="F19" s="14"/>
      <c r="G19" s="24"/>
      <c r="H19" s="192" t="s">
        <v>416</v>
      </c>
      <c r="I19" s="184" t="s">
        <v>638</v>
      </c>
      <c r="J19" s="185">
        <v>100</v>
      </c>
      <c r="K19" s="186" cm="1">
        <f t="array" aca="1" ref="K19" ca="1">INDIRECT(ADDRESS($C$3,MATCH(VALUE(SUBSTITUTE($H19,"NDB-SCR","")),'都道府県表（NDB-SCR）'!$A$3:$JE$3,0),1,1,"都道府県表（NDB-SCR）"))</f>
        <v>87.6</v>
      </c>
      <c r="M19" s="14"/>
      <c r="N19" s="50"/>
      <c r="O19" s="64" t="s">
        <v>196</v>
      </c>
      <c r="P19" s="35" t="s">
        <v>196</v>
      </c>
      <c r="Q19" s="166" t="s">
        <v>197</v>
      </c>
      <c r="R19" s="167" t="s">
        <v>197</v>
      </c>
    </row>
    <row r="20" spans="1:19" customFormat="1" ht="49.5" customHeight="1">
      <c r="A20" s="14"/>
      <c r="B20" s="14"/>
      <c r="C20" s="13"/>
      <c r="D20" s="13"/>
      <c r="E20" s="32"/>
      <c r="F20" s="14"/>
      <c r="G20" s="22" t="s">
        <v>406</v>
      </c>
      <c r="H20" s="454" t="s">
        <v>483</v>
      </c>
      <c r="I20" s="455"/>
      <c r="J20" s="455"/>
      <c r="K20" s="456"/>
      <c r="M20" s="14"/>
      <c r="P20" s="182"/>
    </row>
    <row r="21" spans="1:19" customFormat="1" ht="49.5" customHeight="1">
      <c r="A21" s="14"/>
      <c r="B21" s="14"/>
      <c r="C21" s="13"/>
      <c r="D21" s="13"/>
      <c r="E21" s="32"/>
      <c r="F21" s="14"/>
      <c r="G21" s="24"/>
      <c r="H21" s="192" t="s">
        <v>417</v>
      </c>
      <c r="I21" s="184" t="s">
        <v>418</v>
      </c>
      <c r="J21" s="185">
        <v>100</v>
      </c>
      <c r="K21" s="186" cm="1">
        <f t="array" aca="1" ref="K21" ca="1">INDIRECT(ADDRESS($C$3,MATCH(VALUE(SUBSTITUTE($H21,"NDB-SCR","")),'都道府県表（NDB-SCR）'!$A$3:$JE$3,0),1,1,"都道府県表（NDB-SCR）"))</f>
        <v>157.19999999999999</v>
      </c>
      <c r="M21" s="14"/>
    </row>
    <row r="22" spans="1:19" customFormat="1" ht="49.5" customHeight="1">
      <c r="A22" s="14"/>
      <c r="B22" s="14"/>
      <c r="C22" s="13"/>
      <c r="D22" s="13"/>
      <c r="E22" s="32"/>
      <c r="F22" s="14"/>
      <c r="G22" s="22" t="s">
        <v>407</v>
      </c>
      <c r="H22" s="454" t="s">
        <v>395</v>
      </c>
      <c r="I22" s="455"/>
      <c r="J22" s="455"/>
      <c r="K22" s="456"/>
      <c r="M22" s="14"/>
    </row>
    <row r="23" spans="1:19" customFormat="1" ht="49.5" customHeight="1">
      <c r="A23" s="14"/>
      <c r="B23" s="14"/>
      <c r="C23" s="13"/>
      <c r="D23" s="13"/>
      <c r="E23" s="32"/>
      <c r="F23" s="14"/>
      <c r="G23" s="24"/>
      <c r="H23" s="193" t="s">
        <v>419</v>
      </c>
      <c r="I23" s="184" t="s">
        <v>484</v>
      </c>
      <c r="J23" s="194" t="e" cm="1">
        <f t="array" aca="1" ref="J23" ca="1">INDIRECT(ADDRESS(7,MATCH($H23,国表!$A$3:$LQ$3,0),1,1,"国表"))</f>
        <v>#N/A</v>
      </c>
      <c r="K23" s="195" t="e" cm="1">
        <f t="array" aca="1" ref="K23" ca="1">INDIRECT(ADDRESS($C$3,MATCH($H23,都道府県表!$A$3:$LQ$3,0),1,1,"都道府県表"))</f>
        <v>#N/A</v>
      </c>
      <c r="L23" s="197"/>
      <c r="M23" s="14"/>
    </row>
    <row r="24" spans="1:19" customFormat="1" ht="49.5" customHeight="1">
      <c r="A24" s="14"/>
      <c r="B24" s="14"/>
      <c r="C24" s="13"/>
      <c r="D24" s="13"/>
      <c r="E24" s="32"/>
      <c r="F24" s="14"/>
      <c r="G24" s="22" t="s">
        <v>408</v>
      </c>
      <c r="H24" s="454" t="s">
        <v>396</v>
      </c>
      <c r="I24" s="455"/>
      <c r="J24" s="455"/>
      <c r="K24" s="456"/>
      <c r="M24" s="14"/>
    </row>
    <row r="25" spans="1:19" customFormat="1" ht="49.5" customHeight="1">
      <c r="A25" s="14"/>
      <c r="B25" s="14"/>
      <c r="C25" s="13"/>
      <c r="D25" s="13"/>
      <c r="E25" s="32"/>
      <c r="F25" s="14"/>
      <c r="G25" s="24"/>
      <c r="H25" s="193" t="s">
        <v>524</v>
      </c>
      <c r="I25" s="184" t="s">
        <v>523</v>
      </c>
      <c r="J25" s="198" t="e" cm="1">
        <f t="array" aca="1" ref="J25" ca="1">INDIRECT(ADDRESS(7,MATCH($H25,国表!$A$3:$LQ$3,0),1,1,"国表"))/国表!$M$7*100000</f>
        <v>#N/A</v>
      </c>
      <c r="K25" s="199" t="e" cm="1">
        <f t="array" aca="1" ref="K25" ca="1">INDIRECT(ADDRESS($C$3,MATCH($H25,都道府県表!$A$3:$LQ$3,0),1,1,"都道府県表"))/INDIRECT(ADDRESS($C$3,13,1,1,"都道府県表"))*100000</f>
        <v>#N/A</v>
      </c>
      <c r="L25" s="301" t="s">
        <v>2401</v>
      </c>
      <c r="M25" s="14"/>
    </row>
    <row r="26" spans="1:19" customFormat="1" ht="49.5" customHeight="1">
      <c r="A26" s="14"/>
      <c r="B26" s="14"/>
      <c r="C26" s="13"/>
      <c r="D26" s="13"/>
      <c r="E26" s="32"/>
      <c r="F26" s="14"/>
      <c r="G26" s="22" t="s">
        <v>409</v>
      </c>
      <c r="H26" s="454" t="s">
        <v>397</v>
      </c>
      <c r="I26" s="455"/>
      <c r="J26" s="455"/>
      <c r="K26" s="456"/>
      <c r="M26" s="14"/>
    </row>
    <row r="27" spans="1:19" customFormat="1" ht="49.5" customHeight="1" thickBot="1">
      <c r="A27" s="14"/>
      <c r="B27" s="14"/>
      <c r="C27" s="13"/>
      <c r="D27" s="13"/>
      <c r="E27" s="32"/>
      <c r="F27" s="14"/>
      <c r="G27" s="50"/>
      <c r="H27" s="196" t="s">
        <v>525</v>
      </c>
      <c r="I27" s="188" t="s">
        <v>526</v>
      </c>
      <c r="J27" s="200" t="e" cm="1">
        <f t="array" aca="1" ref="J27" ca="1">INDIRECT(ADDRESS(7,MATCH($H27,国表!$A$3:$LQ$3,0),1,1,"国表"))/国表!$M$7*100000</f>
        <v>#N/A</v>
      </c>
      <c r="K27" s="201" t="e" cm="1">
        <f t="array" aca="1" ref="K27" ca="1">INDIRECT(ADDRESS($C$3,MATCH($H27,都道府県表!$A$3:$LQ$3,0),1,1,"都道府県表"))/INDIRECT(ADDRESS($C$3,13,1,1,"都道府県表"))*100000</f>
        <v>#N/A</v>
      </c>
      <c r="L27" s="301" t="s">
        <v>2401</v>
      </c>
      <c r="M27" s="14"/>
    </row>
    <row r="28" spans="1:19" customFormat="1" ht="49.5" customHeight="1" thickBot="1">
      <c r="A28" s="14"/>
      <c r="B28" s="14"/>
      <c r="C28" s="13"/>
      <c r="D28" s="13"/>
      <c r="E28" s="467"/>
      <c r="F28" s="14"/>
      <c r="G28" s="14"/>
      <c r="H28" s="14"/>
      <c r="I28" s="302" t="s">
        <v>2402</v>
      </c>
      <c r="J28" s="14"/>
      <c r="K28" s="14"/>
      <c r="M28" s="14"/>
    </row>
    <row r="29" spans="1:19" customFormat="1" ht="49.5" customHeight="1" thickBot="1">
      <c r="A29" s="14"/>
      <c r="B29" s="14"/>
      <c r="C29" s="13"/>
      <c r="D29" s="13"/>
      <c r="E29" s="467"/>
      <c r="F29" s="14"/>
      <c r="G29" s="468" t="s">
        <v>380</v>
      </c>
      <c r="H29" s="469"/>
      <c r="I29" s="469"/>
      <c r="J29" s="469"/>
      <c r="K29" s="470"/>
      <c r="M29" s="14"/>
      <c r="N29" s="14"/>
      <c r="O29" s="14"/>
      <c r="P29" s="14"/>
      <c r="Q29" s="14"/>
      <c r="R29" s="14"/>
    </row>
    <row r="30" spans="1:19" customFormat="1" ht="49.5" customHeight="1" thickBot="1">
      <c r="A30" s="14"/>
      <c r="B30" s="14"/>
      <c r="C30" s="13"/>
      <c r="D30" s="13"/>
      <c r="E30" s="19" t="s">
        <v>152</v>
      </c>
      <c r="F30" s="14"/>
      <c r="G30" s="60" t="s">
        <v>410</v>
      </c>
      <c r="H30" s="496" t="s">
        <v>398</v>
      </c>
      <c r="I30" s="497"/>
      <c r="J30" s="497"/>
      <c r="K30" s="498"/>
      <c r="M30" s="14"/>
      <c r="N30" s="14"/>
      <c r="O30" s="14"/>
      <c r="P30" s="14"/>
      <c r="Q30" s="14"/>
      <c r="R30" s="14"/>
    </row>
    <row r="31" spans="1:19" customFormat="1" ht="49.5" customHeight="1" thickBot="1">
      <c r="A31" s="14"/>
      <c r="B31" s="14"/>
      <c r="C31" s="13"/>
      <c r="D31" s="13"/>
      <c r="E31" s="19" t="s">
        <v>152</v>
      </c>
      <c r="F31" s="14"/>
      <c r="G31" s="24"/>
      <c r="H31" s="63" t="s">
        <v>1118</v>
      </c>
      <c r="I31" s="89" t="s">
        <v>527</v>
      </c>
      <c r="J31" s="162" cm="1">
        <f t="array" aca="1" ref="J31" ca="1">INDIRECT(ADDRESS(7,MATCH($H31,国表!$A$3:$LQ$3,0),1,1,"国表"))</f>
        <v>0.74099999999999999</v>
      </c>
      <c r="K31" s="163" cm="1">
        <f t="array" aca="1" ref="K31" ca="1">INDIRECT(ADDRESS($C$3,MATCH($H31,都道府県表!$A$3:$LQ$3,0),1,1,"都道府県表"))</f>
        <v>0.77400000000000002</v>
      </c>
      <c r="L31" s="55"/>
      <c r="M31" s="14"/>
      <c r="N31" s="14"/>
      <c r="O31" s="14"/>
      <c r="P31" s="14"/>
      <c r="Q31" s="14"/>
      <c r="R31" s="14"/>
    </row>
    <row r="32" spans="1:19" customFormat="1" ht="49.5" customHeight="1">
      <c r="A32" s="14"/>
      <c r="B32" s="14"/>
      <c r="C32" s="13"/>
      <c r="D32" s="13"/>
      <c r="E32" s="32" t="s">
        <v>175</v>
      </c>
      <c r="F32" s="14"/>
      <c r="G32" s="22" t="s">
        <v>411</v>
      </c>
      <c r="H32" s="451" t="s">
        <v>399</v>
      </c>
      <c r="I32" s="452"/>
      <c r="J32" s="452"/>
      <c r="K32" s="453"/>
      <c r="L32" s="55"/>
      <c r="M32" s="14"/>
      <c r="N32" s="14"/>
      <c r="O32" s="14"/>
      <c r="P32" s="14"/>
      <c r="Q32" s="14"/>
      <c r="R32" s="14"/>
    </row>
    <row r="33" spans="1:18" customFormat="1" ht="49.5" customHeight="1">
      <c r="A33" s="14"/>
      <c r="B33" s="14"/>
      <c r="C33" s="13"/>
      <c r="D33" s="13"/>
      <c r="E33" s="32"/>
      <c r="F33" s="14"/>
      <c r="G33" s="24"/>
      <c r="H33" s="31" t="s">
        <v>1104</v>
      </c>
      <c r="I33" s="51" t="s">
        <v>528</v>
      </c>
      <c r="J33" s="164" cm="1">
        <f t="array" aca="1" ref="J33" ca="1">INDIRECT(ADDRESS(7,MATCH($H33,国表!$A$3:$LQ$3,0),1,1,"国表"))</f>
        <v>0.42499999999999999</v>
      </c>
      <c r="K33" s="165" cm="1">
        <f t="array" aca="1" ref="K33" ca="1">INDIRECT(ADDRESS($C$3,MATCH($H33,都道府県表!$A$3:$LQ$3,0),1,1,"都道府県表"))</f>
        <v>0.46700000000000003</v>
      </c>
      <c r="L33" s="55"/>
      <c r="M33" s="14"/>
      <c r="N33" s="14"/>
      <c r="O33" s="14"/>
      <c r="P33" s="14"/>
      <c r="Q33" s="14"/>
      <c r="R33" s="14"/>
    </row>
    <row r="34" spans="1:18" customFormat="1" ht="49.5" customHeight="1">
      <c r="A34" s="14"/>
      <c r="B34" s="14"/>
      <c r="C34" s="13"/>
      <c r="D34" s="13"/>
      <c r="E34" s="32"/>
      <c r="F34" s="14"/>
      <c r="G34" s="22" t="s">
        <v>412</v>
      </c>
      <c r="H34" s="451" t="s">
        <v>400</v>
      </c>
      <c r="I34" s="452"/>
      <c r="J34" s="452"/>
      <c r="K34" s="453"/>
      <c r="L34" s="55"/>
      <c r="M34" s="14"/>
      <c r="N34" s="14"/>
      <c r="O34" s="14"/>
      <c r="P34" s="14"/>
      <c r="Q34" s="14"/>
      <c r="R34" s="14"/>
    </row>
    <row r="35" spans="1:18" customFormat="1" ht="49.5" customHeight="1">
      <c r="A35" s="14"/>
      <c r="B35" s="14"/>
      <c r="C35" s="13"/>
      <c r="D35" s="13"/>
      <c r="E35" s="32"/>
      <c r="F35" s="14"/>
      <c r="G35" s="24"/>
      <c r="H35" s="31" t="s">
        <v>1120</v>
      </c>
      <c r="I35" s="51" t="s">
        <v>529</v>
      </c>
      <c r="J35" s="164" cm="1">
        <f t="array" aca="1" ref="J35" ca="1">INDIRECT(ADDRESS(7,MATCH($H35,国表!$A$3:$LQ$3,0),1,1,"国表"))</f>
        <v>0.65100000000000002</v>
      </c>
      <c r="K35" s="165" cm="1">
        <f t="array" aca="1" ref="K35" ca="1">INDIRECT(ADDRESS($C$3,MATCH($H35,都道府県表!$A$3:$LQ$3,0),1,1,"都道府県表"))</f>
        <v>0.57799999999999996</v>
      </c>
      <c r="L35" s="55"/>
      <c r="M35" s="14"/>
      <c r="N35" s="14"/>
      <c r="O35" s="14"/>
      <c r="P35" s="14"/>
      <c r="Q35" s="14"/>
      <c r="R35" s="14"/>
    </row>
    <row r="36" spans="1:18" customFormat="1" ht="49.5" customHeight="1">
      <c r="A36" s="14"/>
      <c r="B36" s="14"/>
      <c r="C36" s="13"/>
      <c r="D36" s="13"/>
      <c r="F36" s="14"/>
      <c r="G36" s="22" t="s">
        <v>413</v>
      </c>
      <c r="H36" s="454" t="s">
        <v>401</v>
      </c>
      <c r="I36" s="455"/>
      <c r="J36" s="455"/>
      <c r="K36" s="456"/>
      <c r="L36" s="55"/>
      <c r="M36" s="14"/>
      <c r="N36" s="14"/>
      <c r="O36" s="14"/>
      <c r="P36" s="14"/>
      <c r="Q36" s="14"/>
      <c r="R36" s="14"/>
    </row>
    <row r="37" spans="1:18" customFormat="1" ht="49.5" customHeight="1">
      <c r="A37" s="14"/>
      <c r="B37" s="14"/>
      <c r="C37" s="13"/>
      <c r="D37" s="13"/>
      <c r="F37" s="14"/>
      <c r="G37" s="24"/>
      <c r="H37" s="31" t="s">
        <v>1130</v>
      </c>
      <c r="I37" s="21" t="s">
        <v>530</v>
      </c>
      <c r="J37" s="164" cm="1">
        <f t="array" aca="1" ref="J37" ca="1">INDIRECT(ADDRESS(7,MATCH($H37,国表!$A$3:$LQ$3,0),1,1,"国表"))</f>
        <v>0.45600000000000002</v>
      </c>
      <c r="K37" s="165" cm="1">
        <f t="array" aca="1" ref="K37" ca="1">INDIRECT(ADDRESS($C$3,MATCH($H37,都道府県表!$A$3:$LQ$3,0),1,1,"都道府県表"))</f>
        <v>0.56799999999999995</v>
      </c>
      <c r="L37" s="55"/>
      <c r="M37" s="14"/>
      <c r="N37" s="14"/>
      <c r="O37" s="14"/>
      <c r="P37" s="14"/>
      <c r="Q37" s="14"/>
      <c r="R37" s="14"/>
    </row>
    <row r="38" spans="1:18" customFormat="1" ht="49.5" customHeight="1">
      <c r="A38" s="14"/>
      <c r="B38" s="14"/>
      <c r="C38" s="13"/>
      <c r="D38" s="13"/>
      <c r="G38" s="22" t="s">
        <v>415</v>
      </c>
      <c r="H38" s="454" t="s">
        <v>402</v>
      </c>
      <c r="I38" s="455"/>
      <c r="J38" s="455"/>
      <c r="K38" s="456"/>
      <c r="L38" s="55"/>
      <c r="M38" s="14"/>
      <c r="N38" s="14"/>
      <c r="O38" s="14"/>
      <c r="P38" s="14"/>
      <c r="Q38" s="14"/>
      <c r="R38" s="14"/>
    </row>
    <row r="39" spans="1:18" customFormat="1" ht="49.5" customHeight="1">
      <c r="A39" s="14"/>
      <c r="B39" s="14"/>
      <c r="C39" s="13"/>
      <c r="D39" s="13"/>
      <c r="G39" s="24"/>
      <c r="H39" s="31" t="s">
        <v>1121</v>
      </c>
      <c r="I39" s="21" t="s">
        <v>531</v>
      </c>
      <c r="J39" s="164" cm="1">
        <f t="array" aca="1" ref="J39" ca="1">INDIRECT(ADDRESS(7,MATCH($H39,国表!$A$3:$LQ$3,0),1,1,"国表"))</f>
        <v>0.31900000000000001</v>
      </c>
      <c r="K39" s="165" cm="1">
        <f t="array" aca="1" ref="K39" ca="1">INDIRECT(ADDRESS($C$3,MATCH($H39,都道府県表!$A$3:$LQ$3,0),1,1,"都道府県表"))</f>
        <v>0.35599999999999998</v>
      </c>
      <c r="L39" s="55"/>
      <c r="M39" s="14"/>
      <c r="N39" s="14"/>
      <c r="O39" s="14"/>
      <c r="P39" s="14"/>
      <c r="Q39" s="14"/>
      <c r="R39" s="14"/>
    </row>
    <row r="40" spans="1:18" customFormat="1" ht="49.5" customHeight="1">
      <c r="A40" s="14"/>
      <c r="B40" s="14"/>
      <c r="C40" s="13"/>
      <c r="D40" s="13"/>
      <c r="G40" s="22" t="s">
        <v>2966</v>
      </c>
      <c r="H40" s="454" t="s">
        <v>414</v>
      </c>
      <c r="I40" s="455"/>
      <c r="J40" s="455"/>
      <c r="K40" s="456"/>
      <c r="M40" s="14"/>
      <c r="N40" s="14"/>
      <c r="O40" s="14"/>
      <c r="P40" s="14"/>
      <c r="Q40" s="14"/>
      <c r="R40" s="14"/>
    </row>
    <row r="41" spans="1:18" customFormat="1" ht="49.5" customHeight="1">
      <c r="A41" s="14"/>
      <c r="B41" s="14"/>
      <c r="C41" s="13"/>
      <c r="D41" s="13"/>
      <c r="G41" s="26"/>
      <c r="H41" s="192" t="s">
        <v>479</v>
      </c>
      <c r="I41" s="184" t="s">
        <v>481</v>
      </c>
      <c r="J41" s="185">
        <v>100</v>
      </c>
      <c r="K41" s="186" cm="1">
        <f t="array" aca="1" ref="K41" ca="1">INDIRECT(ADDRESS($C$3,MATCH(VALUE(SUBSTITUTE($H41,"NDB-SCR","")),'都道府県表（NDB-SCR）'!$A$3:$JE$3,0),1,1,"都道府県表（NDB-SCR）"))</f>
        <v>153.19999999999999</v>
      </c>
      <c r="M41" s="14"/>
      <c r="N41" s="14"/>
      <c r="O41" s="14"/>
      <c r="P41" s="14"/>
      <c r="Q41" s="14"/>
      <c r="R41" s="14"/>
    </row>
    <row r="42" spans="1:18" customFormat="1" ht="49.5" customHeight="1">
      <c r="A42" s="14"/>
      <c r="B42" s="14"/>
      <c r="C42" s="13"/>
      <c r="D42" s="13"/>
      <c r="G42" s="26"/>
      <c r="H42" s="192" t="s">
        <v>480</v>
      </c>
      <c r="I42" s="184" t="s">
        <v>482</v>
      </c>
      <c r="J42" s="185">
        <v>100</v>
      </c>
      <c r="K42" s="186" cm="1">
        <f t="array" aca="1" ref="K42" ca="1">INDIRECT(ADDRESS($C$3,MATCH(VALUE(SUBSTITUTE($H42,"NDB-SCR","")),'都道府県表（NDB-SCR）'!$A$3:$JE$3,0),1,1,"都道府県表（NDB-SCR）"))</f>
        <v>70.2</v>
      </c>
      <c r="M42" s="14"/>
      <c r="N42" s="14"/>
      <c r="O42" s="14"/>
      <c r="P42" s="14"/>
      <c r="Q42" s="14"/>
      <c r="R42" s="14"/>
    </row>
    <row r="43" spans="1:18" customFormat="1" ht="49.5" customHeight="1" thickBot="1">
      <c r="A43" s="14"/>
      <c r="B43" s="14"/>
      <c r="C43" s="13"/>
      <c r="D43" s="13"/>
      <c r="G43" s="50"/>
      <c r="H43" s="202" t="s">
        <v>416</v>
      </c>
      <c r="I43" s="188" t="s">
        <v>638</v>
      </c>
      <c r="J43" s="189">
        <v>100</v>
      </c>
      <c r="K43" s="190" cm="1">
        <f t="array" aca="1" ref="K43" ca="1">INDIRECT(ADDRESS($C$3,MATCH(VALUE(SUBSTITUTE($H43,"NDB-SCR","")),'都道府県表（NDB-SCR）'!$A$3:$JE$3,0),1,1,"都道府県表（NDB-SCR）"))</f>
        <v>87.6</v>
      </c>
      <c r="M43" s="14"/>
      <c r="N43" s="14"/>
      <c r="O43" s="14"/>
      <c r="P43" s="14"/>
      <c r="Q43" s="14"/>
      <c r="R43" s="14"/>
    </row>
    <row r="44" spans="1:18" customFormat="1" ht="49.5" customHeight="1">
      <c r="A44" s="14"/>
      <c r="B44" s="14"/>
      <c r="C44" s="13"/>
      <c r="D44" s="13"/>
      <c r="E44" s="14"/>
      <c r="F44" s="14"/>
      <c r="M44" s="14"/>
      <c r="N44" s="14"/>
      <c r="O44" s="14"/>
      <c r="P44" s="14"/>
      <c r="Q44" s="14"/>
      <c r="R44" s="14"/>
    </row>
    <row r="45" spans="1:18" customFormat="1" ht="49.5" customHeight="1">
      <c r="A45" s="14"/>
      <c r="B45" s="14"/>
      <c r="C45" s="13"/>
      <c r="D45" s="13"/>
      <c r="E45" s="14"/>
      <c r="F45" s="14"/>
      <c r="M45" s="14"/>
      <c r="N45" s="14"/>
      <c r="O45" s="14"/>
      <c r="P45" s="14"/>
      <c r="Q45" s="14"/>
      <c r="R45" s="14"/>
    </row>
    <row r="46" spans="1:18" customFormat="1" ht="49.5" customHeight="1">
      <c r="A46" s="14"/>
      <c r="B46" s="14"/>
      <c r="C46" s="13"/>
      <c r="D46" s="13"/>
      <c r="E46" s="14"/>
      <c r="F46" s="14"/>
      <c r="M46" s="14"/>
      <c r="N46" s="14"/>
      <c r="O46" s="14"/>
      <c r="P46" s="14"/>
      <c r="Q46" s="14"/>
      <c r="R46" s="14"/>
    </row>
    <row r="47" spans="1:18" customFormat="1" ht="49.5" customHeight="1">
      <c r="A47" s="14"/>
      <c r="B47" s="14"/>
      <c r="C47" s="13"/>
      <c r="D47" s="13"/>
      <c r="E47" s="14"/>
      <c r="F47" s="14"/>
      <c r="G47" s="14"/>
      <c r="H47" s="14"/>
      <c r="I47" s="14"/>
      <c r="J47" s="14"/>
      <c r="K47" s="14"/>
      <c r="M47" s="14"/>
      <c r="N47" s="14"/>
      <c r="O47" s="14"/>
      <c r="P47" s="14"/>
      <c r="Q47" s="14"/>
      <c r="R47" s="14"/>
    </row>
    <row r="48" spans="1:18" customFormat="1" ht="49.5" customHeight="1">
      <c r="A48" s="14"/>
      <c r="B48" s="14"/>
      <c r="C48" s="13"/>
      <c r="D48" s="13"/>
      <c r="E48" s="14"/>
      <c r="F48" s="14"/>
      <c r="G48" s="14"/>
      <c r="H48" s="14"/>
      <c r="I48" s="14"/>
      <c r="J48" s="14"/>
      <c r="K48" s="14"/>
      <c r="M48" s="14"/>
      <c r="N48" s="14"/>
      <c r="O48" s="14"/>
      <c r="P48" s="14"/>
      <c r="Q48" s="14"/>
      <c r="R48" s="14"/>
    </row>
    <row r="49" spans="1:18" customFormat="1" ht="49.5" customHeight="1">
      <c r="A49" s="14"/>
      <c r="B49" s="14"/>
      <c r="C49" s="13"/>
      <c r="D49" s="13"/>
      <c r="E49" s="14"/>
      <c r="F49" s="14"/>
      <c r="G49" s="14"/>
      <c r="H49" s="14"/>
      <c r="I49" s="14"/>
      <c r="J49" s="14"/>
      <c r="K49" s="14"/>
      <c r="M49" s="14"/>
      <c r="N49" s="14"/>
      <c r="O49" s="14"/>
      <c r="P49" s="14"/>
      <c r="Q49" s="14"/>
      <c r="R49" s="14"/>
    </row>
    <row r="50" spans="1:18" customFormat="1" ht="49.5" customHeight="1">
      <c r="A50" s="14"/>
      <c r="B50" s="14"/>
      <c r="C50" s="13"/>
      <c r="D50" s="13"/>
      <c r="E50" s="14"/>
      <c r="F50" s="14"/>
      <c r="G50" s="14"/>
      <c r="H50" s="14"/>
      <c r="I50" s="14"/>
      <c r="J50" s="14"/>
      <c r="K50" s="14"/>
      <c r="M50" s="14"/>
      <c r="N50" s="14"/>
      <c r="O50" s="14"/>
      <c r="P50" s="14"/>
      <c r="Q50" s="14"/>
      <c r="R50" s="14"/>
    </row>
    <row r="51" spans="1:18" customFormat="1" ht="49.5" customHeight="1">
      <c r="A51" s="14"/>
      <c r="B51" s="14"/>
      <c r="C51" s="13"/>
      <c r="D51" s="13"/>
      <c r="E51" s="14"/>
      <c r="F51" s="14"/>
      <c r="G51" s="14"/>
      <c r="H51" s="14"/>
      <c r="I51" s="14"/>
      <c r="J51" s="14"/>
      <c r="K51" s="14"/>
      <c r="M51" s="14"/>
      <c r="N51" s="14"/>
      <c r="O51" s="14"/>
      <c r="P51" s="14"/>
      <c r="Q51" s="14"/>
      <c r="R51" s="14"/>
    </row>
    <row r="52" spans="1:18" customFormat="1" ht="49.5" customHeight="1">
      <c r="A52" s="14"/>
      <c r="B52" s="14"/>
      <c r="C52" s="13"/>
      <c r="D52" s="13"/>
      <c r="E52" s="14"/>
      <c r="F52" s="14"/>
      <c r="G52" s="14"/>
      <c r="H52" s="14"/>
      <c r="I52" s="14"/>
      <c r="J52" s="14"/>
      <c r="K52" s="14"/>
      <c r="M52" s="14"/>
      <c r="N52" s="14"/>
      <c r="O52" s="14"/>
      <c r="P52" s="14"/>
      <c r="Q52" s="14"/>
      <c r="R52" s="14"/>
    </row>
    <row r="53" spans="1:18" customFormat="1" ht="49.5" customHeight="1">
      <c r="A53" s="14"/>
      <c r="B53" s="14"/>
      <c r="C53" s="13"/>
      <c r="D53" s="13"/>
      <c r="E53" s="14"/>
      <c r="F53" s="14"/>
      <c r="G53" s="14"/>
      <c r="H53" s="14"/>
      <c r="I53" s="14"/>
      <c r="J53" s="14"/>
      <c r="K53" s="14"/>
      <c r="M53" s="14"/>
      <c r="N53" s="14"/>
      <c r="O53" s="14"/>
      <c r="P53" s="14"/>
      <c r="Q53" s="14"/>
      <c r="R53" s="14"/>
    </row>
    <row r="54" spans="1:18" customFormat="1" ht="49.5" customHeight="1">
      <c r="A54" s="14"/>
      <c r="B54" s="14"/>
      <c r="C54" s="13"/>
      <c r="D54" s="13"/>
      <c r="E54" s="14"/>
      <c r="F54" s="14"/>
      <c r="G54" s="14"/>
      <c r="H54" s="14"/>
      <c r="I54" s="14"/>
      <c r="J54" s="14"/>
      <c r="K54" s="14"/>
      <c r="M54" s="14"/>
      <c r="N54" s="14"/>
      <c r="O54" s="14"/>
      <c r="P54" s="14"/>
      <c r="Q54" s="14"/>
      <c r="R54" s="14"/>
    </row>
    <row r="55" spans="1:18" ht="49.5" customHeight="1"/>
    <row r="56" spans="1:18" ht="49.5" customHeight="1"/>
  </sheetData>
  <mergeCells count="25">
    <mergeCell ref="H32:K32"/>
    <mergeCell ref="H34:K34"/>
    <mergeCell ref="H36:K36"/>
    <mergeCell ref="H38:K38"/>
    <mergeCell ref="H40:K40"/>
    <mergeCell ref="H30:K30"/>
    <mergeCell ref="O10:R10"/>
    <mergeCell ref="O12:R12"/>
    <mergeCell ref="O14:R14"/>
    <mergeCell ref="O16:R16"/>
    <mergeCell ref="H16:K16"/>
    <mergeCell ref="H20:K20"/>
    <mergeCell ref="H22:K22"/>
    <mergeCell ref="H24:K24"/>
    <mergeCell ref="H26:K26"/>
    <mergeCell ref="A1:R1"/>
    <mergeCell ref="G6:K6"/>
    <mergeCell ref="N6:R6"/>
    <mergeCell ref="G9:K9"/>
    <mergeCell ref="N9:R9"/>
    <mergeCell ref="E28:E29"/>
    <mergeCell ref="G29:K29"/>
    <mergeCell ref="O18:R18"/>
    <mergeCell ref="H10:K10"/>
    <mergeCell ref="H12:K12"/>
  </mergeCells>
  <phoneticPr fontId="7"/>
  <dataValidations count="1">
    <dataValidation type="list" allowBlank="1" showInputMessage="1" showErrorMessage="1" sqref="B3" xr:uid="{D548E8BD-7FEC-48D9-9E4E-D564F9B66BCC}">
      <formula1>都道府県</formula1>
    </dataValidation>
  </dataValidations>
  <pageMargins left="0.7" right="0.7" top="0.75" bottom="0.75" header="0.3" footer="0.3"/>
  <pageSetup paperSize="9" scale="3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56</vt:i4>
      </vt:variant>
    </vt:vector>
  </HeadingPairs>
  <TitlesOfParts>
    <vt:vector size="73" baseType="lpstr">
      <vt:lpstr>NameDef</vt:lpstr>
      <vt:lpstr>はじめに</vt:lpstr>
      <vt:lpstr>評価支援シート（一次予防分野）</vt:lpstr>
      <vt:lpstr>評価支援シート（早期発見・検診）</vt:lpstr>
      <vt:lpstr>評価支援シート（医療提供体制）</vt:lpstr>
      <vt:lpstr>評価支援シート（療法分野）</vt:lpstr>
      <vt:lpstr>評価支援シート（チーム医療分野）</vt:lpstr>
      <vt:lpstr>評価支援シート（ゲノム分野）</vt:lpstr>
      <vt:lpstr>評価支援シート（緩和ケア分野）</vt:lpstr>
      <vt:lpstr>評価支援シート（相談支援分野）</vt:lpstr>
      <vt:lpstr>評価支援シート（在宅分野）</vt:lpstr>
      <vt:lpstr>評価支援シート（社会分野）</vt:lpstr>
      <vt:lpstr>国表</vt:lpstr>
      <vt:lpstr>都道府県表</vt:lpstr>
      <vt:lpstr>二次医療圏表</vt:lpstr>
      <vt:lpstr>都道府県表（NDB-SCR）</vt:lpstr>
      <vt:lpstr>二次医療圏表（NDB-SCR）</vt:lpstr>
      <vt:lpstr>愛知県</vt:lpstr>
      <vt:lpstr>愛媛県</vt:lpstr>
      <vt:lpstr>茨城県</vt:lpstr>
      <vt:lpstr>岡山県</vt:lpstr>
      <vt:lpstr>沖縄県</vt:lpstr>
      <vt:lpstr>各種がんの5年相対生存率</vt:lpstr>
      <vt:lpstr>各種がんの死亡率</vt:lpstr>
      <vt:lpstr>各種がんの罹患率</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在宅がん医療の提供量</vt:lpstr>
      <vt:lpstr>埼玉県</vt:lpstr>
      <vt:lpstr>三重県</vt:lpstr>
      <vt:lpstr>山形県</vt:lpstr>
      <vt:lpstr>山口県</vt:lpstr>
      <vt:lpstr>山梨県</vt:lpstr>
      <vt:lpstr>滋賀県</vt:lpstr>
      <vt:lpstr>鹿児島県</vt:lpstr>
      <vt:lpstr>手術の標準的治療</vt:lpstr>
      <vt:lpstr>秋田県</vt:lpstr>
      <vt:lpstr>新潟県</vt:lpstr>
      <vt:lpstr>神奈川県</vt:lpstr>
      <vt:lpstr>青森県</vt:lpstr>
      <vt:lpstr>静岡県</vt:lpstr>
      <vt:lpstr>石川県</vt:lpstr>
      <vt:lpstr>千葉県</vt:lpstr>
      <vt:lpstr>全がんの死亡率</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放射線の標準的治療</vt:lpstr>
      <vt:lpstr>北海道</vt:lpstr>
      <vt:lpstr>薬物療法の標準的治療</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wellness</dc:creator>
  <cp:lastModifiedBy>m-asai</cp:lastModifiedBy>
  <dcterms:created xsi:type="dcterms:W3CDTF">2015-06-05T18:19:34Z</dcterms:created>
  <dcterms:modified xsi:type="dcterms:W3CDTF">2022-05-25T03:47:15Z</dcterms:modified>
</cp:coreProperties>
</file>